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alexismt/Documents/Documents - AlexisMT MacBook Pro/AOM/"/>
    </mc:Choice>
  </mc:AlternateContent>
  <xr:revisionPtr revIDLastSave="0" documentId="8_{F6B4AB30-AC88-C441-8EC7-21E0393DE51F}" xr6:coauthVersionLast="46" xr6:coauthVersionMax="46" xr10:uidLastSave="{00000000-0000-0000-0000-000000000000}"/>
  <bookViews>
    <workbookView xWindow="0" yWindow="460" windowWidth="35840" windowHeight="21160" activeTab="1" xr2:uid="{AB7B5760-2D96-AF45-9729-777F41459029}"/>
  </bookViews>
  <sheets>
    <sheet name="Summary (Vertical)" sheetId="103" r:id="rId1"/>
    <sheet name="Plots" sheetId="108" r:id="rId2"/>
    <sheet name="Plot-Stills" sheetId="112" r:id="rId3"/>
    <sheet name="Intra" sheetId="98" r:id="rId4"/>
    <sheet name="RA" sheetId="99" r:id="rId5"/>
    <sheet name="LD" sheetId="100" r:id="rId6"/>
    <sheet name="Anchor" sheetId="101" r:id="rId7"/>
    <sheet name="Test" sheetId="102" r:id="rId8"/>
    <sheet name="Still" sheetId="109" r:id="rId9"/>
    <sheet name="Anchor-Still" sheetId="110" r:id="rId10"/>
    <sheet name="Test-Still" sheetId="111" r:id="rId11"/>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14" i="112" l="1"/>
  <c r="AB6" i="112"/>
  <c r="AB7" i="112" s="1"/>
  <c r="AB8" i="112" s="1"/>
  <c r="AB9" i="112" s="1"/>
  <c r="AB10" i="112" s="1"/>
  <c r="AB11" i="112" s="1"/>
  <c r="AB12" i="112" s="1"/>
  <c r="AB13" i="112" s="1"/>
  <c r="AB14" i="112" s="1"/>
  <c r="AB15" i="112" s="1"/>
  <c r="AB16" i="112" s="1"/>
  <c r="AB17" i="112" s="1"/>
  <c r="AB18" i="112" s="1"/>
  <c r="AB19" i="112" s="1"/>
  <c r="AB20" i="112" s="1"/>
  <c r="AB21" i="112" s="1"/>
  <c r="AB22" i="112" s="1"/>
  <c r="AB23" i="112" s="1"/>
  <c r="AB24" i="112" s="1"/>
  <c r="AB25" i="112" s="1"/>
  <c r="AB26" i="112" s="1"/>
  <c r="AB27" i="112" s="1"/>
  <c r="AB28" i="112" s="1"/>
  <c r="AB29" i="112" s="1"/>
  <c r="AB30" i="112" s="1"/>
  <c r="AB31" i="112" s="1"/>
  <c r="AB32" i="112" s="1"/>
  <c r="AB33" i="112" s="1"/>
  <c r="AB34" i="112" s="1"/>
  <c r="AB35" i="112" s="1"/>
  <c r="AB36" i="112" s="1"/>
  <c r="AB37" i="112" s="1"/>
  <c r="AB38" i="112" s="1"/>
  <c r="AB39" i="112" s="1"/>
  <c r="AB40" i="112" s="1"/>
  <c r="AB41" i="112" s="1"/>
  <c r="AB42" i="112" s="1"/>
  <c r="AB43" i="112" s="1"/>
  <c r="AB44" i="112" s="1"/>
  <c r="AB45" i="112" s="1"/>
  <c r="AB46" i="112" s="1"/>
  <c r="AB47" i="112" s="1"/>
  <c r="AB48" i="112" s="1"/>
  <c r="AB49" i="112" s="1"/>
  <c r="AB50" i="112" s="1"/>
  <c r="AB51" i="112" s="1"/>
  <c r="AB52" i="112" s="1"/>
  <c r="AB53" i="112" s="1"/>
  <c r="AB54" i="112" s="1"/>
  <c r="AB55" i="112" s="1"/>
  <c r="AB56" i="112" s="1"/>
  <c r="AB57" i="112" s="1"/>
  <c r="AB58" i="112" s="1"/>
  <c r="AB59" i="112" s="1"/>
  <c r="AB60" i="112" s="1"/>
  <c r="AB61" i="112" s="1"/>
  <c r="AB62" i="112" s="1"/>
  <c r="AB63" i="112" s="1"/>
  <c r="AB64" i="112" s="1"/>
  <c r="AB65" i="112" s="1"/>
  <c r="AB66" i="112" s="1"/>
  <c r="AB67" i="112" s="1"/>
  <c r="AB68" i="112" s="1"/>
  <c r="AB69" i="112" s="1"/>
  <c r="AB70" i="112" s="1"/>
  <c r="AB71" i="112" s="1"/>
  <c r="AB72" i="112" s="1"/>
  <c r="AB73" i="112" s="1"/>
  <c r="AB74" i="112" s="1"/>
  <c r="AC5" i="112"/>
  <c r="AB5" i="112"/>
  <c r="BH4" i="112"/>
  <c r="BG4" i="112"/>
  <c r="BF4" i="112"/>
  <c r="BE4" i="112"/>
  <c r="BD4" i="112"/>
  <c r="BC4" i="112"/>
  <c r="BB4" i="112"/>
  <c r="BA4" i="112"/>
  <c r="AZ4" i="112"/>
  <c r="AY4" i="112"/>
  <c r="AX4" i="112"/>
  <c r="AW4" i="112"/>
  <c r="AV4" i="112"/>
  <c r="AU4" i="112"/>
  <c r="AQ4" i="112"/>
  <c r="AP4" i="112"/>
  <c r="AO4" i="112"/>
  <c r="AN4" i="112"/>
  <c r="AM4" i="112"/>
  <c r="AL4" i="112"/>
  <c r="AK4" i="112"/>
  <c r="AJ4" i="112"/>
  <c r="AI4" i="112"/>
  <c r="AH4" i="112"/>
  <c r="AG4" i="112"/>
  <c r="AF4" i="112"/>
  <c r="AE4" i="112"/>
  <c r="AD4" i="112"/>
  <c r="BF3" i="112"/>
  <c r="BE3" i="112"/>
  <c r="BD3" i="112"/>
  <c r="BC3" i="112"/>
  <c r="BB3" i="112"/>
  <c r="BA3" i="112"/>
  <c r="AZ3" i="112"/>
  <c r="AV3" i="112"/>
  <c r="AU3" i="112"/>
  <c r="AO3" i="112"/>
  <c r="AN3" i="112"/>
  <c r="AM3" i="112"/>
  <c r="AL3" i="112"/>
  <c r="AK3" i="112"/>
  <c r="AJ3" i="112"/>
  <c r="AI3" i="112"/>
  <c r="AE3" i="112"/>
  <c r="AD3" i="112"/>
  <c r="AV1" i="112"/>
  <c r="AW1" i="112" s="1"/>
  <c r="AX1" i="112" s="1"/>
  <c r="AY1" i="112" s="1"/>
  <c r="AZ1" i="112" s="1"/>
  <c r="BA1" i="112" s="1"/>
  <c r="BB1" i="112" s="1"/>
  <c r="BC1" i="112" s="1"/>
  <c r="BD1" i="112" s="1"/>
  <c r="BE1" i="112" s="1"/>
  <c r="BF1" i="112" s="1"/>
  <c r="BG1" i="112" s="1"/>
  <c r="BH1" i="112" s="1"/>
  <c r="AE1" i="112"/>
  <c r="AF1" i="112" s="1"/>
  <c r="AG1" i="112" s="1"/>
  <c r="AH1" i="112" s="1"/>
  <c r="AI1" i="112" s="1"/>
  <c r="AJ1" i="112" s="1"/>
  <c r="AK1" i="112" s="1"/>
  <c r="AL1" i="112" s="1"/>
  <c r="AM1" i="112" s="1"/>
  <c r="AN1" i="112" s="1"/>
  <c r="AO1" i="112" s="1"/>
  <c r="AP1" i="112" s="1"/>
  <c r="AQ1" i="112" s="1"/>
  <c r="AP357" i="109"/>
  <c r="AS357" i="109" s="1"/>
  <c r="AO357" i="109"/>
  <c r="AR357" i="109" s="1"/>
  <c r="AG357" i="109"/>
  <c r="AF357" i="109"/>
  <c r="AE357" i="109"/>
  <c r="AC357" i="109"/>
  <c r="AB357" i="109"/>
  <c r="AA357" i="109"/>
  <c r="Z357" i="109"/>
  <c r="AR356" i="109"/>
  <c r="AP356" i="109"/>
  <c r="AS356" i="109" s="1"/>
  <c r="AO356" i="109"/>
  <c r="AQ356" i="109" s="1"/>
  <c r="AG356" i="109"/>
  <c r="AF356" i="109"/>
  <c r="AE356" i="109"/>
  <c r="AC356" i="109"/>
  <c r="AB356" i="109"/>
  <c r="AA356" i="109"/>
  <c r="Z356" i="109"/>
  <c r="AP355" i="109"/>
  <c r="AS355" i="109" s="1"/>
  <c r="AO355" i="109"/>
  <c r="AR355" i="109" s="1"/>
  <c r="AG355" i="109"/>
  <c r="AF355" i="109"/>
  <c r="AE355" i="109"/>
  <c r="AC355" i="109"/>
  <c r="AB355" i="109"/>
  <c r="AA355" i="109"/>
  <c r="Z355" i="109"/>
  <c r="AP354" i="109"/>
  <c r="AS354" i="109" s="1"/>
  <c r="AO354" i="109"/>
  <c r="AQ354" i="109" s="1"/>
  <c r="AG354" i="109"/>
  <c r="AF354" i="109"/>
  <c r="AE354" i="109"/>
  <c r="AC354" i="109"/>
  <c r="AB354" i="109"/>
  <c r="AA354" i="109"/>
  <c r="Z354" i="109"/>
  <c r="AS353" i="109"/>
  <c r="AP353" i="109"/>
  <c r="AO353" i="109"/>
  <c r="AR353" i="109" s="1"/>
  <c r="AG353" i="109"/>
  <c r="AF353" i="109"/>
  <c r="AE353" i="109"/>
  <c r="AC353" i="109"/>
  <c r="AB353" i="109"/>
  <c r="AA353" i="109"/>
  <c r="Z353" i="109"/>
  <c r="AR352" i="109"/>
  <c r="AP352" i="109"/>
  <c r="AS352" i="109" s="1"/>
  <c r="AO352" i="109"/>
  <c r="AQ352" i="109" s="1"/>
  <c r="AG352" i="109"/>
  <c r="AF352" i="109"/>
  <c r="AE352" i="109"/>
  <c r="AC352" i="109"/>
  <c r="AB352" i="109"/>
  <c r="AA352" i="109"/>
  <c r="Z352" i="109"/>
  <c r="AQ351" i="109"/>
  <c r="AP351" i="109"/>
  <c r="AS351" i="109" s="1"/>
  <c r="AO351" i="109"/>
  <c r="AR351" i="109" s="1"/>
  <c r="AG351" i="109"/>
  <c r="AF351" i="109"/>
  <c r="AE351" i="109"/>
  <c r="AC351" i="109"/>
  <c r="AB351" i="109"/>
  <c r="AA351" i="109"/>
  <c r="Z351" i="109"/>
  <c r="AP350" i="109"/>
  <c r="AS350" i="109" s="1"/>
  <c r="AO350" i="109"/>
  <c r="AR350" i="109" s="1"/>
  <c r="AG350" i="109"/>
  <c r="AF350" i="109"/>
  <c r="AE350" i="109"/>
  <c r="AC350" i="109"/>
  <c r="AB350" i="109"/>
  <c r="AA350" i="109"/>
  <c r="Z350" i="109"/>
  <c r="AS349" i="109"/>
  <c r="AQ349" i="109"/>
  <c r="AP349" i="109"/>
  <c r="AO349" i="109"/>
  <c r="AR349" i="109" s="1"/>
  <c r="AG349" i="109"/>
  <c r="AF349" i="109"/>
  <c r="AE349" i="109"/>
  <c r="AC349" i="109"/>
  <c r="AB349" i="109"/>
  <c r="AA349" i="109"/>
  <c r="Z349" i="109"/>
  <c r="AP348" i="109"/>
  <c r="AS348" i="109" s="1"/>
  <c r="AO348" i="109"/>
  <c r="AR348" i="109" s="1"/>
  <c r="AG348" i="109"/>
  <c r="AF348" i="109"/>
  <c r="AE348" i="109"/>
  <c r="AC348" i="109"/>
  <c r="AB348" i="109"/>
  <c r="AA348" i="109"/>
  <c r="Z348" i="109"/>
  <c r="AS347" i="109"/>
  <c r="AP347" i="109"/>
  <c r="AO347" i="109"/>
  <c r="AR347" i="109" s="1"/>
  <c r="AG347" i="109"/>
  <c r="AF347" i="109"/>
  <c r="AE347" i="109"/>
  <c r="AC347" i="109"/>
  <c r="AB347" i="109"/>
  <c r="AA347" i="109"/>
  <c r="Z347" i="109"/>
  <c r="AR346" i="109"/>
  <c r="AQ346" i="109"/>
  <c r="AP346" i="109"/>
  <c r="AS346" i="109" s="1"/>
  <c r="AO346" i="109"/>
  <c r="AG346" i="109"/>
  <c r="AF346" i="109"/>
  <c r="AE346" i="109"/>
  <c r="AC346" i="109"/>
  <c r="AB346" i="109"/>
  <c r="AA346" i="109"/>
  <c r="Z346" i="109"/>
  <c r="AS345" i="109"/>
  <c r="AP345" i="109"/>
  <c r="AO345" i="109"/>
  <c r="AR345" i="109" s="1"/>
  <c r="AG345" i="109"/>
  <c r="AF345" i="109"/>
  <c r="AE345" i="109"/>
  <c r="AC345" i="109"/>
  <c r="AB345" i="109"/>
  <c r="AA345" i="109"/>
  <c r="Z345" i="109"/>
  <c r="AR344" i="109"/>
  <c r="AP344" i="109"/>
  <c r="AS344" i="109" s="1"/>
  <c r="AO344" i="109"/>
  <c r="AQ344" i="109" s="1"/>
  <c r="AG344" i="109"/>
  <c r="AF344" i="109"/>
  <c r="AE344" i="109"/>
  <c r="AC344" i="109"/>
  <c r="AB344" i="109"/>
  <c r="AA344" i="109"/>
  <c r="Z344" i="109"/>
  <c r="AS343" i="109"/>
  <c r="AQ343" i="109"/>
  <c r="AP343" i="109"/>
  <c r="AO343" i="109"/>
  <c r="AR343" i="109" s="1"/>
  <c r="AG343" i="109"/>
  <c r="AF343" i="109"/>
  <c r="AE343" i="109"/>
  <c r="AC343" i="109"/>
  <c r="AB343" i="109"/>
  <c r="AA343" i="109"/>
  <c r="Z343" i="109"/>
  <c r="AR342" i="109"/>
  <c r="AQ342" i="109"/>
  <c r="AP342" i="109"/>
  <c r="AS342" i="109" s="1"/>
  <c r="AO342" i="109"/>
  <c r="AG342" i="109"/>
  <c r="AF342" i="109"/>
  <c r="AE342" i="109"/>
  <c r="AC342" i="109"/>
  <c r="AB342" i="109"/>
  <c r="AA342" i="109"/>
  <c r="Z342" i="109"/>
  <c r="AQ341" i="109"/>
  <c r="AP341" i="109"/>
  <c r="AS341" i="109" s="1"/>
  <c r="AO341" i="109"/>
  <c r="AR341" i="109" s="1"/>
  <c r="AG341" i="109"/>
  <c r="AF341" i="109"/>
  <c r="AE341" i="109"/>
  <c r="AC341" i="109"/>
  <c r="AB341" i="109"/>
  <c r="AA341" i="109"/>
  <c r="Z341" i="109"/>
  <c r="AR340" i="109"/>
  <c r="AQ340" i="109"/>
  <c r="AP340" i="109"/>
  <c r="AS340" i="109" s="1"/>
  <c r="AO340" i="109"/>
  <c r="AG340" i="109"/>
  <c r="AF340" i="109"/>
  <c r="AE340" i="109"/>
  <c r="AC340" i="109"/>
  <c r="AB340" i="109"/>
  <c r="AA340" i="109"/>
  <c r="Z340" i="109"/>
  <c r="AS339" i="109"/>
  <c r="AP339" i="109"/>
  <c r="AO339" i="109"/>
  <c r="AR339" i="109" s="1"/>
  <c r="AG339" i="109"/>
  <c r="AF339" i="109"/>
  <c r="AE339" i="109"/>
  <c r="AC339" i="109"/>
  <c r="AB339" i="109"/>
  <c r="AA339" i="109"/>
  <c r="Z339" i="109"/>
  <c r="AR338" i="109"/>
  <c r="AP338" i="109"/>
  <c r="AS338" i="109" s="1"/>
  <c r="AO338" i="109"/>
  <c r="AQ338" i="109" s="1"/>
  <c r="AG338" i="109"/>
  <c r="AF338" i="109"/>
  <c r="AE338" i="109"/>
  <c r="AC338" i="109"/>
  <c r="AB338" i="109"/>
  <c r="AA338" i="109"/>
  <c r="Z338" i="109"/>
  <c r="AS337" i="109"/>
  <c r="AP337" i="109"/>
  <c r="AO337" i="109"/>
  <c r="AR337" i="109" s="1"/>
  <c r="AG337" i="109"/>
  <c r="AF337" i="109"/>
  <c r="AE337" i="109"/>
  <c r="AC337" i="109"/>
  <c r="AB337" i="109"/>
  <c r="AA337" i="109"/>
  <c r="Z337" i="109"/>
  <c r="AR336" i="109"/>
  <c r="AP336" i="109"/>
  <c r="AS336" i="109" s="1"/>
  <c r="AO336" i="109"/>
  <c r="AQ336" i="109" s="1"/>
  <c r="AG336" i="109"/>
  <c r="AF336" i="109"/>
  <c r="AE336" i="109"/>
  <c r="AC336" i="109"/>
  <c r="AB336" i="109"/>
  <c r="AA336" i="109"/>
  <c r="Z336" i="109"/>
  <c r="AQ335" i="109"/>
  <c r="AP335" i="109"/>
  <c r="AS335" i="109" s="1"/>
  <c r="AO335" i="109"/>
  <c r="AR335" i="109" s="1"/>
  <c r="AG335" i="109"/>
  <c r="AF335" i="109"/>
  <c r="AE335" i="109"/>
  <c r="AC335" i="109"/>
  <c r="AB335" i="109"/>
  <c r="AA335" i="109"/>
  <c r="Z335" i="109"/>
  <c r="AR334" i="109"/>
  <c r="AQ334" i="109"/>
  <c r="AP334" i="109"/>
  <c r="AS334" i="109" s="1"/>
  <c r="AO334" i="109"/>
  <c r="AG334" i="109"/>
  <c r="AF334" i="109"/>
  <c r="AE334" i="109"/>
  <c r="AC334" i="109"/>
  <c r="AB334" i="109"/>
  <c r="AA334" i="109"/>
  <c r="Z334" i="109"/>
  <c r="AQ333" i="109"/>
  <c r="AP333" i="109"/>
  <c r="AS333" i="109" s="1"/>
  <c r="AO333" i="109"/>
  <c r="AR333" i="109" s="1"/>
  <c r="AG333" i="109"/>
  <c r="AF333" i="109"/>
  <c r="AE333" i="109"/>
  <c r="AC333" i="109"/>
  <c r="AB333" i="109"/>
  <c r="AA333" i="109"/>
  <c r="Z333" i="109"/>
  <c r="AR332" i="109"/>
  <c r="AQ332" i="109"/>
  <c r="AP332" i="109"/>
  <c r="AS332" i="109" s="1"/>
  <c r="AO332" i="109"/>
  <c r="AG332" i="109"/>
  <c r="AF332" i="109"/>
  <c r="AE332" i="109"/>
  <c r="AC332" i="109"/>
  <c r="AB332" i="109"/>
  <c r="AA332" i="109"/>
  <c r="Z332" i="109"/>
  <c r="AS331" i="109"/>
  <c r="AQ331" i="109"/>
  <c r="AP331" i="109"/>
  <c r="AO331" i="109"/>
  <c r="AR331" i="109" s="1"/>
  <c r="AG331" i="109"/>
  <c r="AF331" i="109"/>
  <c r="AE331" i="109"/>
  <c r="AC331" i="109"/>
  <c r="AB331" i="109"/>
  <c r="AA331" i="109"/>
  <c r="Z331" i="109"/>
  <c r="AR330" i="109"/>
  <c r="AP330" i="109"/>
  <c r="AS330" i="109" s="1"/>
  <c r="AO330" i="109"/>
  <c r="AQ330" i="109" s="1"/>
  <c r="AG330" i="109"/>
  <c r="AF330" i="109"/>
  <c r="AE330" i="109"/>
  <c r="AC330" i="109"/>
  <c r="AB330" i="109"/>
  <c r="AA330" i="109"/>
  <c r="Z330" i="109"/>
  <c r="AS329" i="109"/>
  <c r="AP329" i="109"/>
  <c r="AO329" i="109"/>
  <c r="AR329" i="109" s="1"/>
  <c r="AG329" i="109"/>
  <c r="AF329" i="109"/>
  <c r="AE329" i="109"/>
  <c r="AC329" i="109"/>
  <c r="AB329" i="109"/>
  <c r="AA329" i="109"/>
  <c r="Z329" i="109"/>
  <c r="AR328" i="109"/>
  <c r="AP328" i="109"/>
  <c r="AS328" i="109" s="1"/>
  <c r="AO328" i="109"/>
  <c r="AQ328" i="109" s="1"/>
  <c r="AG328" i="109"/>
  <c r="AF328" i="109"/>
  <c r="AE328" i="109"/>
  <c r="AC328" i="109"/>
  <c r="AB328" i="109"/>
  <c r="AA328" i="109"/>
  <c r="Z328" i="109"/>
  <c r="AQ327" i="109"/>
  <c r="AP327" i="109"/>
  <c r="AS327" i="109" s="1"/>
  <c r="AO327" i="109"/>
  <c r="AR327" i="109" s="1"/>
  <c r="AG327" i="109"/>
  <c r="AF327" i="109"/>
  <c r="AE327" i="109"/>
  <c r="AC327" i="109"/>
  <c r="AB327" i="109"/>
  <c r="AA327" i="109"/>
  <c r="Z327" i="109"/>
  <c r="AR326" i="109"/>
  <c r="AQ326" i="109"/>
  <c r="AP326" i="109"/>
  <c r="AS326" i="109" s="1"/>
  <c r="AO326" i="109"/>
  <c r="AG326" i="109"/>
  <c r="AF326" i="109"/>
  <c r="AE326" i="109"/>
  <c r="AC326" i="109"/>
  <c r="AB326" i="109"/>
  <c r="AA326" i="109"/>
  <c r="Z326" i="109"/>
  <c r="AQ325" i="109"/>
  <c r="AP325" i="109"/>
  <c r="AS325" i="109" s="1"/>
  <c r="AO325" i="109"/>
  <c r="AR325" i="109" s="1"/>
  <c r="AG325" i="109"/>
  <c r="AF325" i="109"/>
  <c r="AE325" i="109"/>
  <c r="AC325" i="109"/>
  <c r="AB325" i="109"/>
  <c r="AA325" i="109"/>
  <c r="Z325" i="109"/>
  <c r="AR324" i="109"/>
  <c r="AQ324" i="109"/>
  <c r="AP324" i="109"/>
  <c r="AS324" i="109" s="1"/>
  <c r="AO324" i="109"/>
  <c r="AG324" i="109"/>
  <c r="AF324" i="109"/>
  <c r="AE324" i="109"/>
  <c r="AC324" i="109"/>
  <c r="AB324" i="109"/>
  <c r="AA324" i="109"/>
  <c r="Z324" i="109"/>
  <c r="AQ323" i="109"/>
  <c r="AP323" i="109"/>
  <c r="AS323" i="109" s="1"/>
  <c r="AO323" i="109"/>
  <c r="AR323" i="109" s="1"/>
  <c r="AG323" i="109"/>
  <c r="AF323" i="109"/>
  <c r="AE323" i="109"/>
  <c r="AC323" i="109"/>
  <c r="AB323" i="109"/>
  <c r="AA323" i="109"/>
  <c r="Z323" i="109"/>
  <c r="AR322" i="109"/>
  <c r="AP322" i="109"/>
  <c r="AS322" i="109" s="1"/>
  <c r="AO322" i="109"/>
  <c r="AQ322" i="109" s="1"/>
  <c r="AG322" i="109"/>
  <c r="AF322" i="109"/>
  <c r="AE322" i="109"/>
  <c r="AC322" i="109"/>
  <c r="AB322" i="109"/>
  <c r="AA322" i="109"/>
  <c r="Z322" i="109"/>
  <c r="AS321" i="109"/>
  <c r="AP321" i="109"/>
  <c r="AO321" i="109"/>
  <c r="AR321" i="109" s="1"/>
  <c r="AG321" i="109"/>
  <c r="AF321" i="109"/>
  <c r="AE321" i="109"/>
  <c r="AC321" i="109"/>
  <c r="AB321" i="109"/>
  <c r="AA321" i="109"/>
  <c r="Z321" i="109"/>
  <c r="AP320" i="109"/>
  <c r="AS320" i="109" s="1"/>
  <c r="AO320" i="109"/>
  <c r="AQ320" i="109" s="1"/>
  <c r="AG320" i="109"/>
  <c r="AF320" i="109"/>
  <c r="AE320" i="109"/>
  <c r="AC320" i="109"/>
  <c r="AB320" i="109"/>
  <c r="AA320" i="109"/>
  <c r="Z320" i="109"/>
  <c r="AS319" i="109"/>
  <c r="AP319" i="109"/>
  <c r="AO319" i="109"/>
  <c r="AR319" i="109" s="1"/>
  <c r="AG319" i="109"/>
  <c r="AF319" i="109"/>
  <c r="AE319" i="109"/>
  <c r="AC319" i="109"/>
  <c r="AB319" i="109"/>
  <c r="AA319" i="109"/>
  <c r="Z319" i="109"/>
  <c r="AP318" i="109"/>
  <c r="AS318" i="109" s="1"/>
  <c r="AO318" i="109"/>
  <c r="AR318" i="109" s="1"/>
  <c r="AG318" i="109"/>
  <c r="AF318" i="109"/>
  <c r="AE318" i="109"/>
  <c r="AC318" i="109"/>
  <c r="AB318" i="109"/>
  <c r="AA318" i="109"/>
  <c r="Z318" i="109"/>
  <c r="AP317" i="109"/>
  <c r="AS317" i="109" s="1"/>
  <c r="AO317" i="109"/>
  <c r="AR317" i="109" s="1"/>
  <c r="AG317" i="109"/>
  <c r="AF317" i="109"/>
  <c r="AE317" i="109"/>
  <c r="AC317" i="109"/>
  <c r="AB317" i="109"/>
  <c r="AA317" i="109"/>
  <c r="Z317" i="109"/>
  <c r="AP316" i="109"/>
  <c r="AS316" i="109" s="1"/>
  <c r="AO316" i="109"/>
  <c r="AR316" i="109" s="1"/>
  <c r="AG316" i="109"/>
  <c r="AF316" i="109"/>
  <c r="AE316" i="109"/>
  <c r="AC316" i="109"/>
  <c r="AB316" i="109"/>
  <c r="AA316" i="109"/>
  <c r="Z316" i="109"/>
  <c r="AS315" i="109"/>
  <c r="AP315" i="109"/>
  <c r="AO315" i="109"/>
  <c r="AR315" i="109" s="1"/>
  <c r="AG315" i="109"/>
  <c r="AF315" i="109"/>
  <c r="AE315" i="109"/>
  <c r="AC315" i="109"/>
  <c r="AB315" i="109"/>
  <c r="AA315" i="109"/>
  <c r="Z315" i="109"/>
  <c r="AR314" i="109"/>
  <c r="AP314" i="109"/>
  <c r="AS314" i="109" s="1"/>
  <c r="AO314" i="109"/>
  <c r="AQ314" i="109" s="1"/>
  <c r="AG314" i="109"/>
  <c r="AF314" i="109"/>
  <c r="AE314" i="109"/>
  <c r="AC314" i="109"/>
  <c r="AB314" i="109"/>
  <c r="AA314" i="109"/>
  <c r="Z314" i="109"/>
  <c r="AP313" i="109"/>
  <c r="AS313" i="109" s="1"/>
  <c r="AO313" i="109"/>
  <c r="AR313" i="109" s="1"/>
  <c r="AG313" i="109"/>
  <c r="AF313" i="109"/>
  <c r="AE313" i="109"/>
  <c r="AC313" i="109"/>
  <c r="AB313" i="109"/>
  <c r="AA313" i="109"/>
  <c r="Z313" i="109"/>
  <c r="AR312" i="109"/>
  <c r="AP312" i="109"/>
  <c r="AS312" i="109" s="1"/>
  <c r="AO312" i="109"/>
  <c r="AQ312" i="109" s="1"/>
  <c r="AG312" i="109"/>
  <c r="AF312" i="109"/>
  <c r="AE312" i="109"/>
  <c r="AC312" i="109"/>
  <c r="AB312" i="109"/>
  <c r="AA312" i="109"/>
  <c r="Z312" i="109"/>
  <c r="AQ311" i="109"/>
  <c r="AP311" i="109"/>
  <c r="AS311" i="109" s="1"/>
  <c r="AO311" i="109"/>
  <c r="AR311" i="109" s="1"/>
  <c r="AG311" i="109"/>
  <c r="AF311" i="109"/>
  <c r="AE311" i="109"/>
  <c r="AC311" i="109"/>
  <c r="AB311" i="109"/>
  <c r="AA311" i="109"/>
  <c r="Z311" i="109"/>
  <c r="AP310" i="109"/>
  <c r="AS310" i="109" s="1"/>
  <c r="AO310" i="109"/>
  <c r="AQ310" i="109" s="1"/>
  <c r="AG310" i="109"/>
  <c r="AF310" i="109"/>
  <c r="AE310" i="109"/>
  <c r="AC310" i="109"/>
  <c r="AB310" i="109"/>
  <c r="AA310" i="109"/>
  <c r="Z310" i="109"/>
  <c r="AS309" i="109"/>
  <c r="AQ309" i="109"/>
  <c r="AP309" i="109"/>
  <c r="AO309" i="109"/>
  <c r="AR309" i="109" s="1"/>
  <c r="AG309" i="109"/>
  <c r="AF309" i="109"/>
  <c r="AE309" i="109"/>
  <c r="AC309" i="109"/>
  <c r="AB309" i="109"/>
  <c r="AA309" i="109"/>
  <c r="Z309" i="109"/>
  <c r="AR308" i="109"/>
  <c r="AP308" i="109"/>
  <c r="AS308" i="109" s="1"/>
  <c r="AO308" i="109"/>
  <c r="AQ308" i="109" s="1"/>
  <c r="AG308" i="109"/>
  <c r="AF308" i="109"/>
  <c r="AE308" i="109"/>
  <c r="AC308" i="109"/>
  <c r="AB308" i="109"/>
  <c r="AA308" i="109"/>
  <c r="Z308" i="109"/>
  <c r="AS307" i="109"/>
  <c r="AP307" i="109"/>
  <c r="AO307" i="109"/>
  <c r="AR307" i="109" s="1"/>
  <c r="AG307" i="109"/>
  <c r="AF307" i="109"/>
  <c r="AE307" i="109"/>
  <c r="AC307" i="109"/>
  <c r="AB307" i="109"/>
  <c r="AA307" i="109"/>
  <c r="Z307" i="109"/>
  <c r="AR306" i="109"/>
  <c r="AP306" i="109"/>
  <c r="AS306" i="109" s="1"/>
  <c r="AO306" i="109"/>
  <c r="AQ306" i="109" s="1"/>
  <c r="AG306" i="109"/>
  <c r="AF306" i="109"/>
  <c r="AE306" i="109"/>
  <c r="AC306" i="109"/>
  <c r="AB306" i="109"/>
  <c r="AA306" i="109"/>
  <c r="Z306" i="109"/>
  <c r="AQ305" i="109"/>
  <c r="AP305" i="109"/>
  <c r="AS305" i="109" s="1"/>
  <c r="AO305" i="109"/>
  <c r="AR305" i="109" s="1"/>
  <c r="AG305" i="109"/>
  <c r="AF305" i="109"/>
  <c r="AE305" i="109"/>
  <c r="AC305" i="109"/>
  <c r="AB305" i="109"/>
  <c r="AA305" i="109"/>
  <c r="Z305" i="109"/>
  <c r="AR304" i="109"/>
  <c r="AP304" i="109"/>
  <c r="AS304" i="109" s="1"/>
  <c r="AO304" i="109"/>
  <c r="AQ304" i="109" s="1"/>
  <c r="AG304" i="109"/>
  <c r="AF304" i="109"/>
  <c r="AE304" i="109"/>
  <c r="AC304" i="109"/>
  <c r="AB304" i="109"/>
  <c r="AA304" i="109"/>
  <c r="Z304" i="109"/>
  <c r="AQ303" i="109"/>
  <c r="AP303" i="109"/>
  <c r="AS303" i="109" s="1"/>
  <c r="AO303" i="109"/>
  <c r="AR303" i="109" s="1"/>
  <c r="AG303" i="109"/>
  <c r="AF303" i="109"/>
  <c r="AE303" i="109"/>
  <c r="AC303" i="109"/>
  <c r="AB303" i="109"/>
  <c r="AA303" i="109"/>
  <c r="Z303" i="109"/>
  <c r="AP302" i="109"/>
  <c r="AS302" i="109" s="1"/>
  <c r="AO302" i="109"/>
  <c r="AQ302" i="109" s="1"/>
  <c r="AG302" i="109"/>
  <c r="AF302" i="109"/>
  <c r="AE302" i="109"/>
  <c r="AC302" i="109"/>
  <c r="AB302" i="109"/>
  <c r="AA302" i="109"/>
  <c r="Z302" i="109"/>
  <c r="AS301" i="109"/>
  <c r="AQ301" i="109"/>
  <c r="AP301" i="109"/>
  <c r="AO301" i="109"/>
  <c r="AR301" i="109" s="1"/>
  <c r="AG301" i="109"/>
  <c r="AF301" i="109"/>
  <c r="AE301" i="109"/>
  <c r="AC301" i="109"/>
  <c r="AB301" i="109"/>
  <c r="AA301" i="109"/>
  <c r="Z301" i="109"/>
  <c r="AP300" i="109"/>
  <c r="AS300" i="109" s="1"/>
  <c r="AO300" i="109"/>
  <c r="AQ300" i="109" s="1"/>
  <c r="AG300" i="109"/>
  <c r="AF300" i="109"/>
  <c r="AE300" i="109"/>
  <c r="AC300" i="109"/>
  <c r="AB300" i="109"/>
  <c r="AA300" i="109"/>
  <c r="Z300" i="109"/>
  <c r="AS299" i="109"/>
  <c r="AP299" i="109"/>
  <c r="AO299" i="109"/>
  <c r="AR299" i="109" s="1"/>
  <c r="AG299" i="109"/>
  <c r="AF299" i="109"/>
  <c r="AE299" i="109"/>
  <c r="AC299" i="109"/>
  <c r="AB299" i="109"/>
  <c r="AA299" i="109"/>
  <c r="Z299" i="109"/>
  <c r="AR298" i="109"/>
  <c r="AP298" i="109"/>
  <c r="AS298" i="109" s="1"/>
  <c r="AO298" i="109"/>
  <c r="AQ298" i="109" s="1"/>
  <c r="AG298" i="109"/>
  <c r="AF298" i="109"/>
  <c r="AE298" i="109"/>
  <c r="AC298" i="109"/>
  <c r="AB298" i="109"/>
  <c r="AA298" i="109"/>
  <c r="Z298" i="109"/>
  <c r="AP297" i="109"/>
  <c r="AS297" i="109" s="1"/>
  <c r="AO297" i="109"/>
  <c r="AR297" i="109" s="1"/>
  <c r="AG297" i="109"/>
  <c r="AF297" i="109"/>
  <c r="AE297" i="109"/>
  <c r="AC297" i="109"/>
  <c r="AB297" i="109"/>
  <c r="AA297" i="109"/>
  <c r="Z297" i="109"/>
  <c r="AR296" i="109"/>
  <c r="AP296" i="109"/>
  <c r="AS296" i="109" s="1"/>
  <c r="AO296" i="109"/>
  <c r="AQ296" i="109" s="1"/>
  <c r="AG296" i="109"/>
  <c r="AF296" i="109"/>
  <c r="AE296" i="109"/>
  <c r="AC296" i="109"/>
  <c r="AB296" i="109"/>
  <c r="AA296" i="109"/>
  <c r="Z296" i="109"/>
  <c r="AQ295" i="109"/>
  <c r="AP295" i="109"/>
  <c r="AS295" i="109" s="1"/>
  <c r="AO295" i="109"/>
  <c r="AR295" i="109" s="1"/>
  <c r="AG295" i="109"/>
  <c r="AF295" i="109"/>
  <c r="AE295" i="109"/>
  <c r="AC295" i="109"/>
  <c r="AB295" i="109"/>
  <c r="AA295" i="109"/>
  <c r="Z295" i="109"/>
  <c r="AP294" i="109"/>
  <c r="AS294" i="109" s="1"/>
  <c r="AO294" i="109"/>
  <c r="AQ294" i="109" s="1"/>
  <c r="AG294" i="109"/>
  <c r="AF294" i="109"/>
  <c r="AE294" i="109"/>
  <c r="AC294" i="109"/>
  <c r="AB294" i="109"/>
  <c r="AA294" i="109"/>
  <c r="Z294" i="109"/>
  <c r="AS293" i="109"/>
  <c r="AQ293" i="109"/>
  <c r="AP293" i="109"/>
  <c r="AO293" i="109"/>
  <c r="AR293" i="109" s="1"/>
  <c r="AG293" i="109"/>
  <c r="AF293" i="109"/>
  <c r="AE293" i="109"/>
  <c r="AC293" i="109"/>
  <c r="AB293" i="109"/>
  <c r="AA293" i="109"/>
  <c r="Z293" i="109"/>
  <c r="AR292" i="109"/>
  <c r="AP292" i="109"/>
  <c r="AS292" i="109" s="1"/>
  <c r="AO292" i="109"/>
  <c r="AQ292" i="109" s="1"/>
  <c r="AG292" i="109"/>
  <c r="AF292" i="109"/>
  <c r="AE292" i="109"/>
  <c r="AC292" i="109"/>
  <c r="AB292" i="109"/>
  <c r="AA292" i="109"/>
  <c r="Z292" i="109"/>
  <c r="AS291" i="109"/>
  <c r="AP291" i="109"/>
  <c r="AO291" i="109"/>
  <c r="AR291" i="109" s="1"/>
  <c r="AG291" i="109"/>
  <c r="AF291" i="109"/>
  <c r="AE291" i="109"/>
  <c r="AC291" i="109"/>
  <c r="AB291" i="109"/>
  <c r="AA291" i="109"/>
  <c r="Z291" i="109"/>
  <c r="AR290" i="109"/>
  <c r="AP290" i="109"/>
  <c r="AS290" i="109" s="1"/>
  <c r="AO290" i="109"/>
  <c r="AQ290" i="109" s="1"/>
  <c r="AG290" i="109"/>
  <c r="AF290" i="109"/>
  <c r="AE290" i="109"/>
  <c r="AC290" i="109"/>
  <c r="AB290" i="109"/>
  <c r="AA290" i="109"/>
  <c r="Z290" i="109"/>
  <c r="AR289" i="109"/>
  <c r="AQ289" i="109"/>
  <c r="AP289" i="109"/>
  <c r="AS289" i="109" s="1"/>
  <c r="AO289" i="109"/>
  <c r="AG289" i="109"/>
  <c r="AF289" i="109"/>
  <c r="AE289" i="109"/>
  <c r="AC289" i="109"/>
  <c r="AB289" i="109"/>
  <c r="AA289" i="109"/>
  <c r="Z289" i="109"/>
  <c r="AP288" i="109"/>
  <c r="AS288" i="109" s="1"/>
  <c r="AO288" i="109"/>
  <c r="AQ288" i="109" s="1"/>
  <c r="AG288" i="109"/>
  <c r="AF288" i="109"/>
  <c r="AE288" i="109"/>
  <c r="AC288" i="109"/>
  <c r="AB288" i="109"/>
  <c r="AA288" i="109"/>
  <c r="Z288" i="109"/>
  <c r="AS287" i="109"/>
  <c r="AR287" i="109"/>
  <c r="AP287" i="109"/>
  <c r="AO287" i="109"/>
  <c r="AQ287" i="109" s="1"/>
  <c r="AG287" i="109"/>
  <c r="AF287" i="109"/>
  <c r="AE287" i="109"/>
  <c r="AC287" i="109"/>
  <c r="AB287" i="109"/>
  <c r="AA287" i="109"/>
  <c r="Z287" i="109"/>
  <c r="AR286" i="109"/>
  <c r="AP286" i="109"/>
  <c r="AS286" i="109" s="1"/>
  <c r="AO286" i="109"/>
  <c r="AQ286" i="109" s="1"/>
  <c r="AG286" i="109"/>
  <c r="AF286" i="109"/>
  <c r="AE286" i="109"/>
  <c r="AC286" i="109"/>
  <c r="AB286" i="109"/>
  <c r="AA286" i="109"/>
  <c r="Z286" i="109"/>
  <c r="AR285" i="109"/>
  <c r="AQ285" i="109"/>
  <c r="AP285" i="109"/>
  <c r="AS285" i="109" s="1"/>
  <c r="AO285" i="109"/>
  <c r="AG285" i="109"/>
  <c r="AF285" i="109"/>
  <c r="AE285" i="109"/>
  <c r="AC285" i="109"/>
  <c r="AB285" i="109"/>
  <c r="AA285" i="109"/>
  <c r="Z285" i="109"/>
  <c r="AP284" i="109"/>
  <c r="AS284" i="109" s="1"/>
  <c r="AO284" i="109"/>
  <c r="AQ284" i="109" s="1"/>
  <c r="AG284" i="109"/>
  <c r="AF284" i="109"/>
  <c r="AE284" i="109"/>
  <c r="AC284" i="109"/>
  <c r="AB284" i="109"/>
  <c r="AA284" i="109"/>
  <c r="Z284" i="109"/>
  <c r="AP283" i="109"/>
  <c r="AS283" i="109" s="1"/>
  <c r="AO283" i="109"/>
  <c r="AQ283" i="109" s="1"/>
  <c r="AG283" i="109"/>
  <c r="AF283" i="109"/>
  <c r="AE283" i="109"/>
  <c r="AC283" i="109"/>
  <c r="AB283" i="109"/>
  <c r="AA283" i="109"/>
  <c r="Z283" i="109"/>
  <c r="AR282" i="109"/>
  <c r="AP282" i="109"/>
  <c r="AS282" i="109" s="1"/>
  <c r="AO282" i="109"/>
  <c r="AQ282" i="109" s="1"/>
  <c r="AG282" i="109"/>
  <c r="AF282" i="109"/>
  <c r="AE282" i="109"/>
  <c r="AC282" i="109"/>
  <c r="AB282" i="109"/>
  <c r="AA282" i="109"/>
  <c r="Z282" i="109"/>
  <c r="AR281" i="109"/>
  <c r="AQ281" i="109"/>
  <c r="AP281" i="109"/>
  <c r="AS281" i="109" s="1"/>
  <c r="AO281" i="109"/>
  <c r="AG281" i="109"/>
  <c r="AF281" i="109"/>
  <c r="AE281" i="109"/>
  <c r="AC281" i="109"/>
  <c r="AB281" i="109"/>
  <c r="AA281" i="109"/>
  <c r="Z281" i="109"/>
  <c r="AP280" i="109"/>
  <c r="AS280" i="109" s="1"/>
  <c r="AO280" i="109"/>
  <c r="AQ280" i="109" s="1"/>
  <c r="AG280" i="109"/>
  <c r="AF280" i="109"/>
  <c r="AE280" i="109"/>
  <c r="AC280" i="109"/>
  <c r="AB280" i="109"/>
  <c r="AA280" i="109"/>
  <c r="Z280" i="109"/>
  <c r="AS279" i="109"/>
  <c r="AR279" i="109"/>
  <c r="AP279" i="109"/>
  <c r="AO279" i="109"/>
  <c r="AQ279" i="109" s="1"/>
  <c r="AG279" i="109"/>
  <c r="AF279" i="109"/>
  <c r="AE279" i="109"/>
  <c r="AC279" i="109"/>
  <c r="AB279" i="109"/>
  <c r="AA279" i="109"/>
  <c r="Z279" i="109"/>
  <c r="AR278" i="109"/>
  <c r="AP278" i="109"/>
  <c r="AS278" i="109" s="1"/>
  <c r="AO278" i="109"/>
  <c r="AQ278" i="109" s="1"/>
  <c r="AG278" i="109"/>
  <c r="AF278" i="109"/>
  <c r="AE278" i="109"/>
  <c r="AC278" i="109"/>
  <c r="AB278" i="109"/>
  <c r="AA278" i="109"/>
  <c r="Z278" i="109"/>
  <c r="AR277" i="109"/>
  <c r="AQ277" i="109"/>
  <c r="AP277" i="109"/>
  <c r="AS277" i="109" s="1"/>
  <c r="AO277" i="109"/>
  <c r="AG277" i="109"/>
  <c r="AF277" i="109"/>
  <c r="AE277" i="109"/>
  <c r="AC277" i="109"/>
  <c r="AB277" i="109"/>
  <c r="AA277" i="109"/>
  <c r="Z277" i="109"/>
  <c r="AP276" i="109"/>
  <c r="AS276" i="109" s="1"/>
  <c r="AO276" i="109"/>
  <c r="AQ276" i="109" s="1"/>
  <c r="AG276" i="109"/>
  <c r="AF276" i="109"/>
  <c r="AE276" i="109"/>
  <c r="AC276" i="109"/>
  <c r="AB276" i="109"/>
  <c r="AA276" i="109"/>
  <c r="Z276" i="109"/>
  <c r="AP275" i="109"/>
  <c r="AS275" i="109" s="1"/>
  <c r="AO275" i="109"/>
  <c r="AQ275" i="109" s="1"/>
  <c r="AG275" i="109"/>
  <c r="AF275" i="109"/>
  <c r="AE275" i="109"/>
  <c r="AC275" i="109"/>
  <c r="AB275" i="109"/>
  <c r="AA275" i="109"/>
  <c r="Z275" i="109"/>
  <c r="AR274" i="109"/>
  <c r="AP274" i="109"/>
  <c r="AS274" i="109" s="1"/>
  <c r="AO274" i="109"/>
  <c r="AQ274" i="109" s="1"/>
  <c r="AG274" i="109"/>
  <c r="AF274" i="109"/>
  <c r="AE274" i="109"/>
  <c r="AC274" i="109"/>
  <c r="AB274" i="109"/>
  <c r="AA274" i="109"/>
  <c r="Z274" i="109"/>
  <c r="AR273" i="109"/>
  <c r="AQ273" i="109"/>
  <c r="AP273" i="109"/>
  <c r="AS273" i="109" s="1"/>
  <c r="AO273" i="109"/>
  <c r="AG273" i="109"/>
  <c r="AF273" i="109"/>
  <c r="AE273" i="109"/>
  <c r="AC273" i="109"/>
  <c r="AB273" i="109"/>
  <c r="AA273" i="109"/>
  <c r="Z273" i="109"/>
  <c r="AP272" i="109"/>
  <c r="AS272" i="109" s="1"/>
  <c r="AO272" i="109"/>
  <c r="AQ272" i="109" s="1"/>
  <c r="AG272" i="109"/>
  <c r="AF272" i="109"/>
  <c r="AE272" i="109"/>
  <c r="AC272" i="109"/>
  <c r="AB272" i="109"/>
  <c r="AA272" i="109"/>
  <c r="Z272" i="109"/>
  <c r="AS271" i="109"/>
  <c r="AR271" i="109"/>
  <c r="AP271" i="109"/>
  <c r="AO271" i="109"/>
  <c r="AQ271" i="109" s="1"/>
  <c r="AG271" i="109"/>
  <c r="AF271" i="109"/>
  <c r="AE271" i="109"/>
  <c r="AC271" i="109"/>
  <c r="AB271" i="109"/>
  <c r="AA271" i="109"/>
  <c r="Z271" i="109"/>
  <c r="AR270" i="109"/>
  <c r="AP270" i="109"/>
  <c r="AS270" i="109" s="1"/>
  <c r="AO270" i="109"/>
  <c r="AQ270" i="109" s="1"/>
  <c r="AG270" i="109"/>
  <c r="AF270" i="109"/>
  <c r="AE270" i="109"/>
  <c r="AC270" i="109"/>
  <c r="AB270" i="109"/>
  <c r="AA270" i="109"/>
  <c r="Z270" i="109"/>
  <c r="AR269" i="109"/>
  <c r="AQ269" i="109"/>
  <c r="AP269" i="109"/>
  <c r="AS269" i="109" s="1"/>
  <c r="AO269" i="109"/>
  <c r="AG269" i="109"/>
  <c r="AF269" i="109"/>
  <c r="AE269" i="109"/>
  <c r="AC269" i="109"/>
  <c r="AB269" i="109"/>
  <c r="AA269" i="109"/>
  <c r="Z269" i="109"/>
  <c r="AP268" i="109"/>
  <c r="AS268" i="109" s="1"/>
  <c r="AO268" i="109"/>
  <c r="AQ268" i="109" s="1"/>
  <c r="AG268" i="109"/>
  <c r="AF268" i="109"/>
  <c r="AE268" i="109"/>
  <c r="AC268" i="109"/>
  <c r="AB268" i="109"/>
  <c r="AA268" i="109"/>
  <c r="Z268" i="109"/>
  <c r="AP267" i="109"/>
  <c r="AS267" i="109" s="1"/>
  <c r="AO267" i="109"/>
  <c r="AQ267" i="109" s="1"/>
  <c r="AG267" i="109"/>
  <c r="AF267" i="109"/>
  <c r="AE267" i="109"/>
  <c r="AC267" i="109"/>
  <c r="AB267" i="109"/>
  <c r="AA267" i="109"/>
  <c r="Z267" i="109"/>
  <c r="AR266" i="109"/>
  <c r="AP266" i="109"/>
  <c r="AS266" i="109" s="1"/>
  <c r="AO266" i="109"/>
  <c r="AQ266" i="109" s="1"/>
  <c r="AG266" i="109"/>
  <c r="AF266" i="109"/>
  <c r="AE266" i="109"/>
  <c r="AC266" i="109"/>
  <c r="AB266" i="109"/>
  <c r="AA266" i="109"/>
  <c r="Z266" i="109"/>
  <c r="AS265" i="109"/>
  <c r="AR265" i="109"/>
  <c r="AQ265" i="109"/>
  <c r="AP265" i="109"/>
  <c r="AO265" i="109"/>
  <c r="AG265" i="109"/>
  <c r="AF265" i="109"/>
  <c r="AE265" i="109"/>
  <c r="AC265" i="109"/>
  <c r="AB265" i="109"/>
  <c r="AA265" i="109"/>
  <c r="Z265" i="109"/>
  <c r="AP264" i="109"/>
  <c r="AS264" i="109" s="1"/>
  <c r="AO264" i="109"/>
  <c r="AQ264" i="109" s="1"/>
  <c r="AG264" i="109"/>
  <c r="AF264" i="109"/>
  <c r="AE264" i="109"/>
  <c r="AC264" i="109"/>
  <c r="AB264" i="109"/>
  <c r="AA264" i="109"/>
  <c r="Z264" i="109"/>
  <c r="AS263" i="109"/>
  <c r="AR263" i="109"/>
  <c r="AP263" i="109"/>
  <c r="AO263" i="109"/>
  <c r="AQ263" i="109" s="1"/>
  <c r="AG263" i="109"/>
  <c r="AF263" i="109"/>
  <c r="AE263" i="109"/>
  <c r="AC263" i="109"/>
  <c r="AB263" i="109"/>
  <c r="AA263" i="109"/>
  <c r="Z263" i="109"/>
  <c r="AR262" i="109"/>
  <c r="AP262" i="109"/>
  <c r="AS262" i="109" s="1"/>
  <c r="AO262" i="109"/>
  <c r="AQ262" i="109" s="1"/>
  <c r="AG262" i="109"/>
  <c r="AF262" i="109"/>
  <c r="AE262" i="109"/>
  <c r="AC262" i="109"/>
  <c r="AB262" i="109"/>
  <c r="AA262" i="109"/>
  <c r="Z262" i="109"/>
  <c r="AR261" i="109"/>
  <c r="AQ261" i="109"/>
  <c r="AP261" i="109"/>
  <c r="AS261" i="109" s="1"/>
  <c r="AO261" i="109"/>
  <c r="AG261" i="109"/>
  <c r="AF261" i="109"/>
  <c r="AE261" i="109"/>
  <c r="AC261" i="109"/>
  <c r="AB261" i="109"/>
  <c r="AA261" i="109"/>
  <c r="Z261" i="109"/>
  <c r="AP260" i="109"/>
  <c r="AS260" i="109" s="1"/>
  <c r="AO260" i="109"/>
  <c r="AQ260" i="109" s="1"/>
  <c r="AG260" i="109"/>
  <c r="AF260" i="109"/>
  <c r="AE260" i="109"/>
  <c r="AC260" i="109"/>
  <c r="AB260" i="109"/>
  <c r="AA260" i="109"/>
  <c r="Z260" i="109"/>
  <c r="AP259" i="109"/>
  <c r="AS259" i="109" s="1"/>
  <c r="AO259" i="109"/>
  <c r="AQ259" i="109" s="1"/>
  <c r="AG259" i="109"/>
  <c r="AF259" i="109"/>
  <c r="AE259" i="109"/>
  <c r="AC259" i="109"/>
  <c r="AB259" i="109"/>
  <c r="AA259" i="109"/>
  <c r="Z259" i="109"/>
  <c r="AR258" i="109"/>
  <c r="AP258" i="109"/>
  <c r="AS258" i="109" s="1"/>
  <c r="AO258" i="109"/>
  <c r="AQ258" i="109" s="1"/>
  <c r="AG258" i="109"/>
  <c r="AF258" i="109"/>
  <c r="AE258" i="109"/>
  <c r="AC258" i="109"/>
  <c r="AB258" i="109"/>
  <c r="AA258" i="109"/>
  <c r="Z258" i="109"/>
  <c r="AR257" i="109"/>
  <c r="AQ257" i="109"/>
  <c r="AP257" i="109"/>
  <c r="AS257" i="109" s="1"/>
  <c r="AO257" i="109"/>
  <c r="AG257" i="109"/>
  <c r="AF257" i="109"/>
  <c r="AE257" i="109"/>
  <c r="AC257" i="109"/>
  <c r="AB257" i="109"/>
  <c r="AA257" i="109"/>
  <c r="Z257" i="109"/>
  <c r="AP256" i="109"/>
  <c r="AS256" i="109" s="1"/>
  <c r="AO256" i="109"/>
  <c r="AQ256" i="109" s="1"/>
  <c r="AG256" i="109"/>
  <c r="AF256" i="109"/>
  <c r="AE256" i="109"/>
  <c r="AC256" i="109"/>
  <c r="AB256" i="109"/>
  <c r="AA256" i="109"/>
  <c r="Z256" i="109"/>
  <c r="AS255" i="109"/>
  <c r="AR255" i="109"/>
  <c r="AP255" i="109"/>
  <c r="AO255" i="109"/>
  <c r="AQ255" i="109" s="1"/>
  <c r="AG255" i="109"/>
  <c r="AF255" i="109"/>
  <c r="AE255" i="109"/>
  <c r="AC255" i="109"/>
  <c r="AB255" i="109"/>
  <c r="AA255" i="109"/>
  <c r="Z255" i="109"/>
  <c r="AR254" i="109"/>
  <c r="AP254" i="109"/>
  <c r="AS254" i="109" s="1"/>
  <c r="AO254" i="109"/>
  <c r="AQ254" i="109" s="1"/>
  <c r="AG254" i="109"/>
  <c r="AF254" i="109"/>
  <c r="AE254" i="109"/>
  <c r="AC254" i="109"/>
  <c r="AB254" i="109"/>
  <c r="AA254" i="109"/>
  <c r="Z254" i="109"/>
  <c r="AR253" i="109"/>
  <c r="AQ253" i="109"/>
  <c r="AP253" i="109"/>
  <c r="AS253" i="109" s="1"/>
  <c r="AO253" i="109"/>
  <c r="AG253" i="109"/>
  <c r="AF253" i="109"/>
  <c r="AE253" i="109"/>
  <c r="AC253" i="109"/>
  <c r="AB253" i="109"/>
  <c r="AA253" i="109"/>
  <c r="Z253" i="109"/>
  <c r="AP252" i="109"/>
  <c r="AS252" i="109" s="1"/>
  <c r="AO252" i="109"/>
  <c r="AQ252" i="109" s="1"/>
  <c r="AG252" i="109"/>
  <c r="AF252" i="109"/>
  <c r="AE252" i="109"/>
  <c r="AC252" i="109"/>
  <c r="AB252" i="109"/>
  <c r="AA252" i="109"/>
  <c r="Z252" i="109"/>
  <c r="AP251" i="109"/>
  <c r="AS251" i="109" s="1"/>
  <c r="AO251" i="109"/>
  <c r="AQ251" i="109" s="1"/>
  <c r="AG251" i="109"/>
  <c r="AF251" i="109"/>
  <c r="AE251" i="109"/>
  <c r="AC251" i="109"/>
  <c r="AB251" i="109"/>
  <c r="AA251" i="109"/>
  <c r="Z251" i="109"/>
  <c r="AR250" i="109"/>
  <c r="AP250" i="109"/>
  <c r="AS250" i="109" s="1"/>
  <c r="AO250" i="109"/>
  <c r="AQ250" i="109" s="1"/>
  <c r="AG250" i="109"/>
  <c r="AF250" i="109"/>
  <c r="AE250" i="109"/>
  <c r="AC250" i="109"/>
  <c r="AB250" i="109"/>
  <c r="AA250" i="109"/>
  <c r="Z250" i="109"/>
  <c r="AS249" i="109"/>
  <c r="AR249" i="109"/>
  <c r="AQ249" i="109"/>
  <c r="AP249" i="109"/>
  <c r="AO249" i="109"/>
  <c r="AG249" i="109"/>
  <c r="AF249" i="109"/>
  <c r="AE249" i="109"/>
  <c r="AC249" i="109"/>
  <c r="AB249" i="109"/>
  <c r="AA249" i="109"/>
  <c r="Z249" i="109"/>
  <c r="AP248" i="109"/>
  <c r="AS248" i="109" s="1"/>
  <c r="AO248" i="109"/>
  <c r="AQ248" i="109" s="1"/>
  <c r="AG248" i="109"/>
  <c r="AF248" i="109"/>
  <c r="AE248" i="109"/>
  <c r="AC248" i="109"/>
  <c r="AB248" i="109"/>
  <c r="AA248" i="109"/>
  <c r="Z248" i="109"/>
  <c r="AS247" i="109"/>
  <c r="AR247" i="109"/>
  <c r="AQ247" i="109"/>
  <c r="AP247" i="109"/>
  <c r="AO247" i="109"/>
  <c r="AG247" i="109"/>
  <c r="AF247" i="109"/>
  <c r="AE247" i="109"/>
  <c r="AC247" i="109"/>
  <c r="AB247" i="109"/>
  <c r="AA247" i="109"/>
  <c r="Z247" i="109"/>
  <c r="AR246" i="109"/>
  <c r="AP246" i="109"/>
  <c r="AS246" i="109" s="1"/>
  <c r="AO246" i="109"/>
  <c r="AQ246" i="109" s="1"/>
  <c r="AG246" i="109"/>
  <c r="AF246" i="109"/>
  <c r="AE246" i="109"/>
  <c r="AC246" i="109"/>
  <c r="AB246" i="109"/>
  <c r="AA246" i="109"/>
  <c r="Z246" i="109"/>
  <c r="AR245" i="109"/>
  <c r="AQ245" i="109"/>
  <c r="AP245" i="109"/>
  <c r="AS245" i="109" s="1"/>
  <c r="AO245" i="109"/>
  <c r="AG245" i="109"/>
  <c r="AF245" i="109"/>
  <c r="AE245" i="109"/>
  <c r="AC245" i="109"/>
  <c r="AB245" i="109"/>
  <c r="AA245" i="109"/>
  <c r="Z245" i="109"/>
  <c r="AR244" i="109"/>
  <c r="AP244" i="109"/>
  <c r="AS244" i="109" s="1"/>
  <c r="AO244" i="109"/>
  <c r="AQ244" i="109" s="1"/>
  <c r="AG244" i="109"/>
  <c r="AF244" i="109"/>
  <c r="AE244" i="109"/>
  <c r="AC244" i="109"/>
  <c r="AB244" i="109"/>
  <c r="AA244" i="109"/>
  <c r="Z244" i="109"/>
  <c r="AP243" i="109"/>
  <c r="AS243" i="109" s="1"/>
  <c r="AO243" i="109"/>
  <c r="AQ243" i="109" s="1"/>
  <c r="AG243" i="109"/>
  <c r="AF243" i="109"/>
  <c r="AE243" i="109"/>
  <c r="AC243" i="109"/>
  <c r="AB243" i="109"/>
  <c r="AA243" i="109"/>
  <c r="Z243" i="109"/>
  <c r="AR242" i="109"/>
  <c r="AP242" i="109"/>
  <c r="AS242" i="109" s="1"/>
  <c r="AO242" i="109"/>
  <c r="AQ242" i="109" s="1"/>
  <c r="AG242" i="109"/>
  <c r="AF242" i="109"/>
  <c r="AE242" i="109"/>
  <c r="AC242" i="109"/>
  <c r="AB242" i="109"/>
  <c r="AA242" i="109"/>
  <c r="Z242" i="109"/>
  <c r="AS241" i="109"/>
  <c r="AR241" i="109"/>
  <c r="AQ241" i="109"/>
  <c r="AP241" i="109"/>
  <c r="AO241" i="109"/>
  <c r="AG241" i="109"/>
  <c r="AF241" i="109"/>
  <c r="AE241" i="109"/>
  <c r="AC241" i="109"/>
  <c r="AB241" i="109"/>
  <c r="AA241" i="109"/>
  <c r="Z241" i="109"/>
  <c r="AP240" i="109"/>
  <c r="AS240" i="109" s="1"/>
  <c r="AO240" i="109"/>
  <c r="AQ240" i="109" s="1"/>
  <c r="AG240" i="109"/>
  <c r="AF240" i="109"/>
  <c r="AE240" i="109"/>
  <c r="AC240" i="109"/>
  <c r="AB240" i="109"/>
  <c r="AA240" i="109"/>
  <c r="Z240" i="109"/>
  <c r="AS239" i="109"/>
  <c r="AR239" i="109"/>
  <c r="AQ239" i="109"/>
  <c r="AP239" i="109"/>
  <c r="AO239" i="109"/>
  <c r="AG239" i="109"/>
  <c r="AF239" i="109"/>
  <c r="AE239" i="109"/>
  <c r="AC239" i="109"/>
  <c r="AB239" i="109"/>
  <c r="AA239" i="109"/>
  <c r="Z239" i="109"/>
  <c r="AP238" i="109"/>
  <c r="AS238" i="109" s="1"/>
  <c r="AO238" i="109"/>
  <c r="AQ238" i="109" s="1"/>
  <c r="AG238" i="109"/>
  <c r="AF238" i="109"/>
  <c r="AE238" i="109"/>
  <c r="AC238" i="109"/>
  <c r="AB238" i="109"/>
  <c r="AA238" i="109"/>
  <c r="Z238" i="109"/>
  <c r="AR237" i="109"/>
  <c r="AQ237" i="109"/>
  <c r="AP237" i="109"/>
  <c r="AS237" i="109" s="1"/>
  <c r="AO237" i="109"/>
  <c r="AG237" i="109"/>
  <c r="AF237" i="109"/>
  <c r="AE237" i="109"/>
  <c r="AC237" i="109"/>
  <c r="AB237" i="109"/>
  <c r="AA237" i="109"/>
  <c r="Z237" i="109"/>
  <c r="AR236" i="109"/>
  <c r="AP236" i="109"/>
  <c r="AS236" i="109" s="1"/>
  <c r="AO236" i="109"/>
  <c r="AQ236" i="109" s="1"/>
  <c r="AG236" i="109"/>
  <c r="AF236" i="109"/>
  <c r="AE236" i="109"/>
  <c r="AC236" i="109"/>
  <c r="AB236" i="109"/>
  <c r="AA236" i="109"/>
  <c r="Z236" i="109"/>
  <c r="AP235" i="109"/>
  <c r="AS235" i="109" s="1"/>
  <c r="AO235" i="109"/>
  <c r="AQ235" i="109" s="1"/>
  <c r="AG235" i="109"/>
  <c r="AF235" i="109"/>
  <c r="AE235" i="109"/>
  <c r="AC235" i="109"/>
  <c r="AB235" i="109"/>
  <c r="AA235" i="109"/>
  <c r="Z235" i="109"/>
  <c r="AR234" i="109"/>
  <c r="AP234" i="109"/>
  <c r="AS234" i="109" s="1"/>
  <c r="AO234" i="109"/>
  <c r="AQ234" i="109" s="1"/>
  <c r="AG234" i="109"/>
  <c r="AF234" i="109"/>
  <c r="AE234" i="109"/>
  <c r="AC234" i="109"/>
  <c r="AB234" i="109"/>
  <c r="AA234" i="109"/>
  <c r="Z234" i="109"/>
  <c r="AS233" i="109"/>
  <c r="AR233" i="109"/>
  <c r="AQ233" i="109"/>
  <c r="AP233" i="109"/>
  <c r="AO233" i="109"/>
  <c r="AG233" i="109"/>
  <c r="AF233" i="109"/>
  <c r="AE233" i="109"/>
  <c r="AC233" i="109"/>
  <c r="AB233" i="109"/>
  <c r="AA233" i="109"/>
  <c r="Z233" i="109"/>
  <c r="AP232" i="109"/>
  <c r="AS232" i="109" s="1"/>
  <c r="AO232" i="109"/>
  <c r="AQ232" i="109" s="1"/>
  <c r="AG232" i="109"/>
  <c r="AF232" i="109"/>
  <c r="AE232" i="109"/>
  <c r="AC232" i="109"/>
  <c r="AB232" i="109"/>
  <c r="AA232" i="109"/>
  <c r="Z232" i="109"/>
  <c r="AS231" i="109"/>
  <c r="AR231" i="109"/>
  <c r="AQ231" i="109"/>
  <c r="AP231" i="109"/>
  <c r="AO231" i="109"/>
  <c r="AG231" i="109"/>
  <c r="AF231" i="109"/>
  <c r="AE231" i="109"/>
  <c r="AC231" i="109"/>
  <c r="AB231" i="109"/>
  <c r="AA231" i="109"/>
  <c r="Z231" i="109"/>
  <c r="AR230" i="109"/>
  <c r="AP230" i="109"/>
  <c r="AS230" i="109" s="1"/>
  <c r="AO230" i="109"/>
  <c r="AQ230" i="109" s="1"/>
  <c r="AG230" i="109"/>
  <c r="AF230" i="109"/>
  <c r="AE230" i="109"/>
  <c r="AC230" i="109"/>
  <c r="AB230" i="109"/>
  <c r="AA230" i="109"/>
  <c r="Z230" i="109"/>
  <c r="AR229" i="109"/>
  <c r="AQ229" i="109"/>
  <c r="AP229" i="109"/>
  <c r="AS229" i="109" s="1"/>
  <c r="AO229" i="109"/>
  <c r="AG229" i="109"/>
  <c r="AF229" i="109"/>
  <c r="AE229" i="109"/>
  <c r="AC229" i="109"/>
  <c r="AB229" i="109"/>
  <c r="AA229" i="109"/>
  <c r="Z229" i="109"/>
  <c r="AR228" i="109"/>
  <c r="AP228" i="109"/>
  <c r="AS228" i="109" s="1"/>
  <c r="AO228" i="109"/>
  <c r="AQ228" i="109" s="1"/>
  <c r="AG228" i="109"/>
  <c r="AF228" i="109"/>
  <c r="AE228" i="109"/>
  <c r="AC228" i="109"/>
  <c r="AB228" i="109"/>
  <c r="AA228" i="109"/>
  <c r="Z228" i="109"/>
  <c r="AP227" i="109"/>
  <c r="AS227" i="109" s="1"/>
  <c r="AO227" i="109"/>
  <c r="AQ227" i="109" s="1"/>
  <c r="AG227" i="109"/>
  <c r="AF227" i="109"/>
  <c r="AE227" i="109"/>
  <c r="AC227" i="109"/>
  <c r="AB227" i="109"/>
  <c r="AA227" i="109"/>
  <c r="Z227" i="109"/>
  <c r="AR226" i="109"/>
  <c r="AP226" i="109"/>
  <c r="AS226" i="109" s="1"/>
  <c r="AO226" i="109"/>
  <c r="AQ226" i="109" s="1"/>
  <c r="AG226" i="109"/>
  <c r="AF226" i="109"/>
  <c r="AE226" i="109"/>
  <c r="AC226" i="109"/>
  <c r="AB226" i="109"/>
  <c r="AA226" i="109"/>
  <c r="Z226" i="109"/>
  <c r="AS225" i="109"/>
  <c r="AR225" i="109"/>
  <c r="AQ225" i="109"/>
  <c r="AP225" i="109"/>
  <c r="AO225" i="109"/>
  <c r="AG225" i="109"/>
  <c r="AF225" i="109"/>
  <c r="AE225" i="109"/>
  <c r="AC225" i="109"/>
  <c r="AB225" i="109"/>
  <c r="AA225" i="109"/>
  <c r="Z225" i="109"/>
  <c r="AP224" i="109"/>
  <c r="AS224" i="109" s="1"/>
  <c r="AO224" i="109"/>
  <c r="AQ224" i="109" s="1"/>
  <c r="AG224" i="109"/>
  <c r="AF224" i="109"/>
  <c r="AE224" i="109"/>
  <c r="AC224" i="109"/>
  <c r="AB224" i="109"/>
  <c r="AA224" i="109"/>
  <c r="Z224" i="109"/>
  <c r="AS223" i="109"/>
  <c r="AR223" i="109"/>
  <c r="AQ223" i="109"/>
  <c r="AP223" i="109"/>
  <c r="AO223" i="109"/>
  <c r="AG223" i="109"/>
  <c r="AF223" i="109"/>
  <c r="AE223" i="109"/>
  <c r="AC223" i="109"/>
  <c r="AB223" i="109"/>
  <c r="AA223" i="109"/>
  <c r="Z223" i="109"/>
  <c r="AR222" i="109"/>
  <c r="AP222" i="109"/>
  <c r="AS222" i="109" s="1"/>
  <c r="AO222" i="109"/>
  <c r="AQ222" i="109" s="1"/>
  <c r="AG222" i="109"/>
  <c r="AF222" i="109"/>
  <c r="AE222" i="109"/>
  <c r="AC222" i="109"/>
  <c r="AB222" i="109"/>
  <c r="AA222" i="109"/>
  <c r="Z222" i="109"/>
  <c r="AR221" i="109"/>
  <c r="AQ221" i="109"/>
  <c r="AP221" i="109"/>
  <c r="AS221" i="109" s="1"/>
  <c r="AO221" i="109"/>
  <c r="AG221" i="109"/>
  <c r="AF221" i="109"/>
  <c r="AE221" i="109"/>
  <c r="AC221" i="109"/>
  <c r="AB221" i="109"/>
  <c r="AA221" i="109"/>
  <c r="Z221" i="109"/>
  <c r="AR220" i="109"/>
  <c r="AP220" i="109"/>
  <c r="AS220" i="109" s="1"/>
  <c r="AO220" i="109"/>
  <c r="AQ220" i="109" s="1"/>
  <c r="AG220" i="109"/>
  <c r="AF220" i="109"/>
  <c r="AE220" i="109"/>
  <c r="AC220" i="109"/>
  <c r="AB220" i="109"/>
  <c r="AA220" i="109"/>
  <c r="Z220" i="109"/>
  <c r="AP219" i="109"/>
  <c r="AS219" i="109" s="1"/>
  <c r="AO219" i="109"/>
  <c r="AQ219" i="109" s="1"/>
  <c r="AG219" i="109"/>
  <c r="AF219" i="109"/>
  <c r="AE219" i="109"/>
  <c r="AC219" i="109"/>
  <c r="AB219" i="109"/>
  <c r="AA219" i="109"/>
  <c r="Z219" i="109"/>
  <c r="AR218" i="109"/>
  <c r="AP218" i="109"/>
  <c r="AS218" i="109" s="1"/>
  <c r="AO218" i="109"/>
  <c r="AQ218" i="109" s="1"/>
  <c r="AG218" i="109"/>
  <c r="AF218" i="109"/>
  <c r="AE218" i="109"/>
  <c r="AC218" i="109"/>
  <c r="AB218" i="109"/>
  <c r="AA218" i="109"/>
  <c r="Z218" i="109"/>
  <c r="AS217" i="109"/>
  <c r="AR217" i="109"/>
  <c r="AP217" i="109"/>
  <c r="AO217" i="109"/>
  <c r="AQ217" i="109" s="1"/>
  <c r="AG217" i="109"/>
  <c r="AF217" i="109"/>
  <c r="AE217" i="109"/>
  <c r="AC217" i="109"/>
  <c r="AB217" i="109"/>
  <c r="AA217" i="109"/>
  <c r="Z217" i="109"/>
  <c r="AP216" i="109"/>
  <c r="AS216" i="109" s="1"/>
  <c r="AO216" i="109"/>
  <c r="AQ216" i="109" s="1"/>
  <c r="AG216" i="109"/>
  <c r="AF216" i="109"/>
  <c r="AE216" i="109"/>
  <c r="AC216" i="109"/>
  <c r="AB216" i="109"/>
  <c r="AA216" i="109"/>
  <c r="Z216" i="109"/>
  <c r="AS215" i="109"/>
  <c r="AR215" i="109"/>
  <c r="AQ215" i="109"/>
  <c r="AP215" i="109"/>
  <c r="AO215" i="109"/>
  <c r="AG215" i="109"/>
  <c r="AF215" i="109"/>
  <c r="AE215" i="109"/>
  <c r="AC215" i="109"/>
  <c r="AB215" i="109"/>
  <c r="AA215" i="109"/>
  <c r="Z215" i="109"/>
  <c r="AR214" i="109"/>
  <c r="AP214" i="109"/>
  <c r="AS214" i="109" s="1"/>
  <c r="AO214" i="109"/>
  <c r="AQ214" i="109" s="1"/>
  <c r="AG214" i="109"/>
  <c r="AF214" i="109"/>
  <c r="AE214" i="109"/>
  <c r="AC214" i="109"/>
  <c r="AB214" i="109"/>
  <c r="AA214" i="109"/>
  <c r="Z214" i="109"/>
  <c r="AR213" i="109"/>
  <c r="AQ213" i="109"/>
  <c r="AP213" i="109"/>
  <c r="AS213" i="109" s="1"/>
  <c r="AO213" i="109"/>
  <c r="AG213" i="109"/>
  <c r="AF213" i="109"/>
  <c r="AE213" i="109"/>
  <c r="AC213" i="109"/>
  <c r="AB213" i="109"/>
  <c r="AA213" i="109"/>
  <c r="Z213" i="109"/>
  <c r="AR212" i="109"/>
  <c r="AP212" i="109"/>
  <c r="AS212" i="109" s="1"/>
  <c r="AO212" i="109"/>
  <c r="AQ212" i="109" s="1"/>
  <c r="AG212" i="109"/>
  <c r="AF212" i="109"/>
  <c r="AE212" i="109"/>
  <c r="AC212" i="109"/>
  <c r="AB212" i="109"/>
  <c r="AA212" i="109"/>
  <c r="Z212" i="109"/>
  <c r="AP211" i="109"/>
  <c r="AS211" i="109" s="1"/>
  <c r="AO211" i="109"/>
  <c r="AQ211" i="109" s="1"/>
  <c r="AG211" i="109"/>
  <c r="AF211" i="109"/>
  <c r="AE211" i="109"/>
  <c r="AC211" i="109"/>
  <c r="AB211" i="109"/>
  <c r="AA211" i="109"/>
  <c r="Z211" i="109"/>
  <c r="AR210" i="109"/>
  <c r="AP210" i="109"/>
  <c r="AS210" i="109" s="1"/>
  <c r="AO210" i="109"/>
  <c r="AQ210" i="109" s="1"/>
  <c r="AG210" i="109"/>
  <c r="AF210" i="109"/>
  <c r="AE210" i="109"/>
  <c r="AC210" i="109"/>
  <c r="AB210" i="109"/>
  <c r="AA210" i="109"/>
  <c r="Z210" i="109"/>
  <c r="AS209" i="109"/>
  <c r="AR209" i="109"/>
  <c r="AQ209" i="109"/>
  <c r="AP209" i="109"/>
  <c r="AO209" i="109"/>
  <c r="AG209" i="109"/>
  <c r="AF209" i="109"/>
  <c r="AE209" i="109"/>
  <c r="AC209" i="109"/>
  <c r="AB209" i="109"/>
  <c r="AA209" i="109"/>
  <c r="Z209" i="109"/>
  <c r="AP208" i="109"/>
  <c r="AS208" i="109" s="1"/>
  <c r="AO208" i="109"/>
  <c r="AQ208" i="109" s="1"/>
  <c r="AG208" i="109"/>
  <c r="AF208" i="109"/>
  <c r="AE208" i="109"/>
  <c r="AC208" i="109"/>
  <c r="AB208" i="109"/>
  <c r="AA208" i="109"/>
  <c r="Z208" i="109"/>
  <c r="AS207" i="109"/>
  <c r="AR207" i="109"/>
  <c r="AQ207" i="109"/>
  <c r="AP207" i="109"/>
  <c r="AO207" i="109"/>
  <c r="AG207" i="109"/>
  <c r="AF207" i="109"/>
  <c r="AE207" i="109"/>
  <c r="AC207" i="109"/>
  <c r="AB207" i="109"/>
  <c r="AA207" i="109"/>
  <c r="Z207" i="109"/>
  <c r="AP206" i="109"/>
  <c r="AS206" i="109" s="1"/>
  <c r="AO206" i="109"/>
  <c r="AQ206" i="109" s="1"/>
  <c r="AG206" i="109"/>
  <c r="AF206" i="109"/>
  <c r="AE206" i="109"/>
  <c r="AC206" i="109"/>
  <c r="AB206" i="109"/>
  <c r="AA206" i="109"/>
  <c r="Z206" i="109"/>
  <c r="AS205" i="109"/>
  <c r="AR205" i="109"/>
  <c r="AQ205" i="109"/>
  <c r="AP205" i="109"/>
  <c r="AO205" i="109"/>
  <c r="AG205" i="109"/>
  <c r="AF205" i="109"/>
  <c r="AE205" i="109"/>
  <c r="AC205" i="109"/>
  <c r="AB205" i="109"/>
  <c r="AA205" i="109"/>
  <c r="Z205" i="109"/>
  <c r="AP204" i="109"/>
  <c r="AS204" i="109" s="1"/>
  <c r="AO204" i="109"/>
  <c r="AQ204" i="109" s="1"/>
  <c r="AG204" i="109"/>
  <c r="AF204" i="109"/>
  <c r="AE204" i="109"/>
  <c r="AC204" i="109"/>
  <c r="AB204" i="109"/>
  <c r="AA204" i="109"/>
  <c r="Z204" i="109"/>
  <c r="AR203" i="109"/>
  <c r="AP203" i="109"/>
  <c r="AS203" i="109" s="1"/>
  <c r="AO203" i="109"/>
  <c r="AQ203" i="109" s="1"/>
  <c r="AG203" i="109"/>
  <c r="AF203" i="109"/>
  <c r="AE203" i="109"/>
  <c r="AC203" i="109"/>
  <c r="AB203" i="109"/>
  <c r="AA203" i="109"/>
  <c r="Z203" i="109"/>
  <c r="AR202" i="109"/>
  <c r="AP202" i="109"/>
  <c r="AS202" i="109" s="1"/>
  <c r="AO202" i="109"/>
  <c r="AQ202" i="109" s="1"/>
  <c r="AG202" i="109"/>
  <c r="AF202" i="109"/>
  <c r="AE202" i="109"/>
  <c r="AC202" i="109"/>
  <c r="AB202" i="109"/>
  <c r="AA202" i="109"/>
  <c r="Z202" i="109"/>
  <c r="AR201" i="109"/>
  <c r="AQ201" i="109"/>
  <c r="AP201" i="109"/>
  <c r="AS201" i="109" s="1"/>
  <c r="AO201" i="109"/>
  <c r="AG201" i="109"/>
  <c r="AF201" i="109"/>
  <c r="AE201" i="109"/>
  <c r="AC201" i="109"/>
  <c r="AB201" i="109"/>
  <c r="AA201" i="109"/>
  <c r="Z201" i="109"/>
  <c r="AP200" i="109"/>
  <c r="AS200" i="109" s="1"/>
  <c r="AO200" i="109"/>
  <c r="AQ200" i="109" s="1"/>
  <c r="AG200" i="109"/>
  <c r="AF200" i="109"/>
  <c r="AE200" i="109"/>
  <c r="AC200" i="109"/>
  <c r="AB200" i="109"/>
  <c r="AA200" i="109"/>
  <c r="Z200" i="109"/>
  <c r="AP199" i="109"/>
  <c r="AS199" i="109" s="1"/>
  <c r="AO199" i="109"/>
  <c r="AR199" i="109" s="1"/>
  <c r="AG199" i="109"/>
  <c r="AF199" i="109"/>
  <c r="AE199" i="109"/>
  <c r="AC199" i="109"/>
  <c r="AB199" i="109"/>
  <c r="AA199" i="109"/>
  <c r="Z199" i="109"/>
  <c r="AP198" i="109"/>
  <c r="AS198" i="109" s="1"/>
  <c r="AO198" i="109"/>
  <c r="AQ198" i="109" s="1"/>
  <c r="AG198" i="109"/>
  <c r="AF198" i="109"/>
  <c r="AE198" i="109"/>
  <c r="AC198" i="109"/>
  <c r="AB198" i="109"/>
  <c r="AA198" i="109"/>
  <c r="Z198" i="109"/>
  <c r="AS197" i="109"/>
  <c r="AR197" i="109"/>
  <c r="AQ197" i="109"/>
  <c r="AP197" i="109"/>
  <c r="AO197" i="109"/>
  <c r="AG197" i="109"/>
  <c r="AF197" i="109"/>
  <c r="AE197" i="109"/>
  <c r="AC197" i="109"/>
  <c r="AB197" i="109"/>
  <c r="AA197" i="109"/>
  <c r="Z197" i="109"/>
  <c r="AP196" i="109"/>
  <c r="AS196" i="109" s="1"/>
  <c r="AO196" i="109"/>
  <c r="AQ196" i="109" s="1"/>
  <c r="AG196" i="109"/>
  <c r="AF196" i="109"/>
  <c r="AE196" i="109"/>
  <c r="AC196" i="109"/>
  <c r="AB196" i="109"/>
  <c r="AA196" i="109"/>
  <c r="Z196" i="109"/>
  <c r="AR195" i="109"/>
  <c r="AQ195" i="109"/>
  <c r="AP195" i="109"/>
  <c r="AS195" i="109" s="1"/>
  <c r="AO195" i="109"/>
  <c r="AG195" i="109"/>
  <c r="AF195" i="109"/>
  <c r="AE195" i="109"/>
  <c r="AC195" i="109"/>
  <c r="AB195" i="109"/>
  <c r="AA195" i="109"/>
  <c r="Z195" i="109"/>
  <c r="AP194" i="109"/>
  <c r="AS194" i="109" s="1"/>
  <c r="AO194" i="109"/>
  <c r="AQ194" i="109" s="1"/>
  <c r="AG194" i="109"/>
  <c r="AF194" i="109"/>
  <c r="AE194" i="109"/>
  <c r="AC194" i="109"/>
  <c r="AB194" i="109"/>
  <c r="AA194" i="109"/>
  <c r="Z194" i="109"/>
  <c r="AP193" i="109"/>
  <c r="AS193" i="109" s="1"/>
  <c r="AO193" i="109"/>
  <c r="AR193" i="109" s="1"/>
  <c r="AG193" i="109"/>
  <c r="AF193" i="109"/>
  <c r="AE193" i="109"/>
  <c r="AC193" i="109"/>
  <c r="AB193" i="109"/>
  <c r="AA193" i="109"/>
  <c r="Z193" i="109"/>
  <c r="AR192" i="109"/>
  <c r="AP192" i="109"/>
  <c r="AS192" i="109" s="1"/>
  <c r="AO192" i="109"/>
  <c r="AQ192" i="109" s="1"/>
  <c r="AG192" i="109"/>
  <c r="AF192" i="109"/>
  <c r="AE192" i="109"/>
  <c r="AC192" i="109"/>
  <c r="AB192" i="109"/>
  <c r="AA192" i="109"/>
  <c r="Z192" i="109"/>
  <c r="AS191" i="109"/>
  <c r="AR191" i="109"/>
  <c r="AQ191" i="109"/>
  <c r="AP191" i="109"/>
  <c r="AO191" i="109"/>
  <c r="AG191" i="109"/>
  <c r="AF191" i="109"/>
  <c r="AE191" i="109"/>
  <c r="AC191" i="109"/>
  <c r="AB191" i="109"/>
  <c r="AA191" i="109"/>
  <c r="Z191" i="109"/>
  <c r="AP190" i="109"/>
  <c r="AS190" i="109" s="1"/>
  <c r="AO190" i="109"/>
  <c r="AQ190" i="109" s="1"/>
  <c r="AG190" i="109"/>
  <c r="AF190" i="109"/>
  <c r="AE190" i="109"/>
  <c r="AC190" i="109"/>
  <c r="AB190" i="109"/>
  <c r="AA190" i="109"/>
  <c r="Z190" i="109"/>
  <c r="AS189" i="109"/>
  <c r="AQ189" i="109"/>
  <c r="AP189" i="109"/>
  <c r="AO189" i="109"/>
  <c r="AR189" i="109" s="1"/>
  <c r="AG189" i="109"/>
  <c r="AF189" i="109"/>
  <c r="AE189" i="109"/>
  <c r="AC189" i="109"/>
  <c r="AB189" i="109"/>
  <c r="AA189" i="109"/>
  <c r="Z189" i="109"/>
  <c r="AR188" i="109"/>
  <c r="AP188" i="109"/>
  <c r="AS188" i="109" s="1"/>
  <c r="AO188" i="109"/>
  <c r="AQ188" i="109" s="1"/>
  <c r="AG188" i="109"/>
  <c r="AF188" i="109"/>
  <c r="AE188" i="109"/>
  <c r="AC188" i="109"/>
  <c r="AB188" i="109"/>
  <c r="AA188" i="109"/>
  <c r="Z188" i="109"/>
  <c r="AP187" i="109"/>
  <c r="AS187" i="109" s="1"/>
  <c r="AO187" i="109"/>
  <c r="AR187" i="109" s="1"/>
  <c r="AG187" i="109"/>
  <c r="AF187" i="109"/>
  <c r="AE187" i="109"/>
  <c r="AC187" i="109"/>
  <c r="AB187" i="109"/>
  <c r="AA187" i="109"/>
  <c r="Z187" i="109"/>
  <c r="AR186" i="109"/>
  <c r="AP186" i="109"/>
  <c r="AS186" i="109" s="1"/>
  <c r="AO186" i="109"/>
  <c r="AQ186" i="109" s="1"/>
  <c r="AG186" i="109"/>
  <c r="AF186" i="109"/>
  <c r="AE186" i="109"/>
  <c r="AC186" i="109"/>
  <c r="AB186" i="109"/>
  <c r="AA186" i="109"/>
  <c r="Z186" i="109"/>
  <c r="AS185" i="109"/>
  <c r="AP185" i="109"/>
  <c r="AO185" i="109"/>
  <c r="AR185" i="109" s="1"/>
  <c r="AG185" i="109"/>
  <c r="AF185" i="109"/>
  <c r="AE185" i="109"/>
  <c r="AC185" i="109"/>
  <c r="AB185" i="109"/>
  <c r="AA185" i="109"/>
  <c r="Z185" i="109"/>
  <c r="AR184" i="109"/>
  <c r="AP184" i="109"/>
  <c r="AS184" i="109" s="1"/>
  <c r="AO184" i="109"/>
  <c r="AQ184" i="109" s="1"/>
  <c r="AG184" i="109"/>
  <c r="AF184" i="109"/>
  <c r="AE184" i="109"/>
  <c r="AC184" i="109"/>
  <c r="AB184" i="109"/>
  <c r="AA184" i="109"/>
  <c r="Z184" i="109"/>
  <c r="AS183" i="109"/>
  <c r="AR183" i="109"/>
  <c r="AQ183" i="109"/>
  <c r="AP183" i="109"/>
  <c r="AO183" i="109"/>
  <c r="AG183" i="109"/>
  <c r="AF183" i="109"/>
  <c r="AE183" i="109"/>
  <c r="AC183" i="109"/>
  <c r="AB183" i="109"/>
  <c r="AA183" i="109"/>
  <c r="Z183" i="109"/>
  <c r="AP182" i="109"/>
  <c r="AS182" i="109" s="1"/>
  <c r="AO182" i="109"/>
  <c r="AQ182" i="109" s="1"/>
  <c r="AG182" i="109"/>
  <c r="AF182" i="109"/>
  <c r="AE182" i="109"/>
  <c r="AC182" i="109"/>
  <c r="AB182" i="109"/>
  <c r="AA182" i="109"/>
  <c r="Z182" i="109"/>
  <c r="AS181" i="109"/>
  <c r="AQ181" i="109"/>
  <c r="AP181" i="109"/>
  <c r="AO181" i="109"/>
  <c r="AR181" i="109" s="1"/>
  <c r="AG181" i="109"/>
  <c r="AF181" i="109"/>
  <c r="AE181" i="109"/>
  <c r="AC181" i="109"/>
  <c r="AB181" i="109"/>
  <c r="AA181" i="109"/>
  <c r="Z181" i="109"/>
  <c r="AR180" i="109"/>
  <c r="AP180" i="109"/>
  <c r="AS180" i="109" s="1"/>
  <c r="AO180" i="109"/>
  <c r="AQ180" i="109" s="1"/>
  <c r="AG180" i="109"/>
  <c r="AF180" i="109"/>
  <c r="AE180" i="109"/>
  <c r="AC180" i="109"/>
  <c r="AB180" i="109"/>
  <c r="AA180" i="109"/>
  <c r="Z180" i="109"/>
  <c r="AQ179" i="109"/>
  <c r="AP179" i="109"/>
  <c r="AS179" i="109" s="1"/>
  <c r="AO179" i="109"/>
  <c r="AR179" i="109" s="1"/>
  <c r="AG179" i="109"/>
  <c r="AF179" i="109"/>
  <c r="AE179" i="109"/>
  <c r="AC179" i="109"/>
  <c r="AB179" i="109"/>
  <c r="AA179" i="109"/>
  <c r="Z179" i="109"/>
  <c r="AR178" i="109"/>
  <c r="AP178" i="109"/>
  <c r="AS178" i="109" s="1"/>
  <c r="AO178" i="109"/>
  <c r="AQ178" i="109" s="1"/>
  <c r="AG178" i="109"/>
  <c r="AF178" i="109"/>
  <c r="AE178" i="109"/>
  <c r="AC178" i="109"/>
  <c r="AB178" i="109"/>
  <c r="AA178" i="109"/>
  <c r="Z178" i="109"/>
  <c r="AS177" i="109"/>
  <c r="AP177" i="109"/>
  <c r="AO177" i="109"/>
  <c r="AR177" i="109" s="1"/>
  <c r="AG177" i="109"/>
  <c r="AF177" i="109"/>
  <c r="AE177" i="109"/>
  <c r="AC177" i="109"/>
  <c r="AB177" i="109"/>
  <c r="AA177" i="109"/>
  <c r="Z177" i="109"/>
  <c r="AR176" i="109"/>
  <c r="AP176" i="109"/>
  <c r="AS176" i="109" s="1"/>
  <c r="AO176" i="109"/>
  <c r="AQ176" i="109" s="1"/>
  <c r="AG176" i="109"/>
  <c r="AF176" i="109"/>
  <c r="AE176" i="109"/>
  <c r="AC176" i="109"/>
  <c r="AB176" i="109"/>
  <c r="AA176" i="109"/>
  <c r="Z176" i="109"/>
  <c r="AS175" i="109"/>
  <c r="AR175" i="109"/>
  <c r="AQ175" i="109"/>
  <c r="AP175" i="109"/>
  <c r="AO175" i="109"/>
  <c r="AG175" i="109"/>
  <c r="AF175" i="109"/>
  <c r="AE175" i="109"/>
  <c r="AC175" i="109"/>
  <c r="AB175" i="109"/>
  <c r="AA175" i="109"/>
  <c r="Z175" i="109"/>
  <c r="AP174" i="109"/>
  <c r="AS174" i="109" s="1"/>
  <c r="AO174" i="109"/>
  <c r="AQ174" i="109" s="1"/>
  <c r="AG174" i="109"/>
  <c r="AF174" i="109"/>
  <c r="AE174" i="109"/>
  <c r="AC174" i="109"/>
  <c r="AB174" i="109"/>
  <c r="AA174" i="109"/>
  <c r="Z174" i="109"/>
  <c r="AR173" i="109"/>
  <c r="AQ173" i="109"/>
  <c r="AP173" i="109"/>
  <c r="AS173" i="109" s="1"/>
  <c r="AO173" i="109"/>
  <c r="AG173" i="109"/>
  <c r="AF173" i="109"/>
  <c r="AE173" i="109"/>
  <c r="AC173" i="109"/>
  <c r="AB173" i="109"/>
  <c r="AA173" i="109"/>
  <c r="Z173" i="109"/>
  <c r="AP172" i="109"/>
  <c r="AS172" i="109" s="1"/>
  <c r="AO172" i="109"/>
  <c r="AQ172" i="109" s="1"/>
  <c r="AG172" i="109"/>
  <c r="AF172" i="109"/>
  <c r="AE172" i="109"/>
  <c r="AC172" i="109"/>
  <c r="AB172" i="109"/>
  <c r="AA172" i="109"/>
  <c r="Z172" i="109"/>
  <c r="AP171" i="109"/>
  <c r="AS171" i="109" s="1"/>
  <c r="AO171" i="109"/>
  <c r="AR171" i="109" s="1"/>
  <c r="AG171" i="109"/>
  <c r="AF171" i="109"/>
  <c r="AE171" i="109"/>
  <c r="AC171" i="109"/>
  <c r="AB171" i="109"/>
  <c r="AA171" i="109"/>
  <c r="Z171" i="109"/>
  <c r="AR170" i="109"/>
  <c r="AP170" i="109"/>
  <c r="AS170" i="109" s="1"/>
  <c r="AO170" i="109"/>
  <c r="AQ170" i="109" s="1"/>
  <c r="AG170" i="109"/>
  <c r="AF170" i="109"/>
  <c r="AE170" i="109"/>
  <c r="AC170" i="109"/>
  <c r="AB170" i="109"/>
  <c r="AA170" i="109"/>
  <c r="Z170" i="109"/>
  <c r="AR169" i="109"/>
  <c r="AP169" i="109"/>
  <c r="AS169" i="109" s="1"/>
  <c r="AO169" i="109"/>
  <c r="AQ169" i="109" s="1"/>
  <c r="AG169" i="109"/>
  <c r="AF169" i="109"/>
  <c r="AE169" i="109"/>
  <c r="AC169" i="109"/>
  <c r="AB169" i="109"/>
  <c r="AA169" i="109"/>
  <c r="Z169" i="109"/>
  <c r="AR168" i="109"/>
  <c r="AP168" i="109"/>
  <c r="AS168" i="109" s="1"/>
  <c r="AO168" i="109"/>
  <c r="AQ168" i="109" s="1"/>
  <c r="AG168" i="109"/>
  <c r="AF168" i="109"/>
  <c r="AE168" i="109"/>
  <c r="AC168" i="109"/>
  <c r="AB168" i="109"/>
  <c r="AA168" i="109"/>
  <c r="Z168" i="109"/>
  <c r="AQ167" i="109"/>
  <c r="AP167" i="109"/>
  <c r="AS167" i="109" s="1"/>
  <c r="AO167" i="109"/>
  <c r="AR167" i="109" s="1"/>
  <c r="AG167" i="109"/>
  <c r="AF167" i="109"/>
  <c r="AE167" i="109"/>
  <c r="AC167" i="109"/>
  <c r="AB167" i="109"/>
  <c r="AA167" i="109"/>
  <c r="Z167" i="109"/>
  <c r="AR166" i="109"/>
  <c r="AP166" i="109"/>
  <c r="AS166" i="109" s="1"/>
  <c r="AO166" i="109"/>
  <c r="AQ166" i="109" s="1"/>
  <c r="AG166" i="109"/>
  <c r="AF166" i="109"/>
  <c r="AE166" i="109"/>
  <c r="AC166" i="109"/>
  <c r="AB166" i="109"/>
  <c r="AA166" i="109"/>
  <c r="Z166" i="109"/>
  <c r="AR165" i="109"/>
  <c r="AQ165" i="109"/>
  <c r="AP165" i="109"/>
  <c r="AS165" i="109" s="1"/>
  <c r="AO165" i="109"/>
  <c r="AG165" i="109"/>
  <c r="AF165" i="109"/>
  <c r="AE165" i="109"/>
  <c r="AC165" i="109"/>
  <c r="AB165" i="109"/>
  <c r="AA165" i="109"/>
  <c r="Z165" i="109"/>
  <c r="AP164" i="109"/>
  <c r="AS164" i="109" s="1"/>
  <c r="AO164" i="109"/>
  <c r="AR164" i="109" s="1"/>
  <c r="AG164" i="109"/>
  <c r="AF164" i="109"/>
  <c r="AE164" i="109"/>
  <c r="AC164" i="109"/>
  <c r="AB164" i="109"/>
  <c r="AA164" i="109"/>
  <c r="Z164" i="109"/>
  <c r="AR163" i="109"/>
  <c r="AP163" i="109"/>
  <c r="AS163" i="109" s="1"/>
  <c r="AO163" i="109"/>
  <c r="AQ163" i="109" s="1"/>
  <c r="AG163" i="109"/>
  <c r="AF163" i="109"/>
  <c r="AE163" i="109"/>
  <c r="AC163" i="109"/>
  <c r="AB163" i="109"/>
  <c r="AA163" i="109"/>
  <c r="Z163" i="109"/>
  <c r="AP162" i="109"/>
  <c r="AS162" i="109" s="1"/>
  <c r="AO162" i="109"/>
  <c r="AR162" i="109" s="1"/>
  <c r="AG162" i="109"/>
  <c r="AF162" i="109"/>
  <c r="AE162" i="109"/>
  <c r="AC162" i="109"/>
  <c r="AB162" i="109"/>
  <c r="AA162" i="109"/>
  <c r="Z162" i="109"/>
  <c r="AR161" i="109"/>
  <c r="AQ161" i="109"/>
  <c r="AP161" i="109"/>
  <c r="AS161" i="109" s="1"/>
  <c r="AO161" i="109"/>
  <c r="AG161" i="109"/>
  <c r="AF161" i="109"/>
  <c r="AE161" i="109"/>
  <c r="AC161" i="109"/>
  <c r="AB161" i="109"/>
  <c r="AA161" i="109"/>
  <c r="Z161" i="109"/>
  <c r="AR160" i="109"/>
  <c r="AQ160" i="109"/>
  <c r="AP160" i="109"/>
  <c r="AS160" i="109" s="1"/>
  <c r="AO160" i="109"/>
  <c r="AG160" i="109"/>
  <c r="AF160" i="109"/>
  <c r="AE160" i="109"/>
  <c r="AC160" i="109"/>
  <c r="AB160" i="109"/>
  <c r="AA160" i="109"/>
  <c r="Z160" i="109"/>
  <c r="AP159" i="109"/>
  <c r="AS159" i="109" s="1"/>
  <c r="AO159" i="109"/>
  <c r="AR159" i="109" s="1"/>
  <c r="AG159" i="109"/>
  <c r="AF159" i="109"/>
  <c r="AE159" i="109"/>
  <c r="AC159" i="109"/>
  <c r="AB159" i="109"/>
  <c r="AA159" i="109"/>
  <c r="Z159" i="109"/>
  <c r="AP158" i="109"/>
  <c r="AS158" i="109" s="1"/>
  <c r="AO158" i="109"/>
  <c r="AQ158" i="109" s="1"/>
  <c r="AG158" i="109"/>
  <c r="AF158" i="109"/>
  <c r="AE158" i="109"/>
  <c r="AC158" i="109"/>
  <c r="AB158" i="109"/>
  <c r="AA158" i="109"/>
  <c r="Z158" i="109"/>
  <c r="AR157" i="109"/>
  <c r="AQ157" i="109"/>
  <c r="AP157" i="109"/>
  <c r="AS157" i="109" s="1"/>
  <c r="AO157" i="109"/>
  <c r="AG157" i="109"/>
  <c r="AF157" i="109"/>
  <c r="AE157" i="109"/>
  <c r="AC157" i="109"/>
  <c r="AB157" i="109"/>
  <c r="AA157" i="109"/>
  <c r="Z157" i="109"/>
  <c r="AP156" i="109"/>
  <c r="AS156" i="109" s="1"/>
  <c r="AO156" i="109"/>
  <c r="AR156" i="109" s="1"/>
  <c r="AG156" i="109"/>
  <c r="AF156" i="109"/>
  <c r="AE156" i="109"/>
  <c r="AC156" i="109"/>
  <c r="AB156" i="109"/>
  <c r="AA156" i="109"/>
  <c r="Z156" i="109"/>
  <c r="AQ155" i="109"/>
  <c r="AP155" i="109"/>
  <c r="AS155" i="109" s="1"/>
  <c r="AO155" i="109"/>
  <c r="AR155" i="109" s="1"/>
  <c r="AG155" i="109"/>
  <c r="AF155" i="109"/>
  <c r="AE155" i="109"/>
  <c r="AC155" i="109"/>
  <c r="AB155" i="109"/>
  <c r="AA155" i="109"/>
  <c r="Z155" i="109"/>
  <c r="AR154" i="109"/>
  <c r="AP154" i="109"/>
  <c r="AS154" i="109" s="1"/>
  <c r="AO154" i="109"/>
  <c r="AQ154" i="109" s="1"/>
  <c r="AG154" i="109"/>
  <c r="AF154" i="109"/>
  <c r="AE154" i="109"/>
  <c r="AC154" i="109"/>
  <c r="AB154" i="109"/>
  <c r="AA154" i="109"/>
  <c r="Z154" i="109"/>
  <c r="AP153" i="109"/>
  <c r="AS153" i="109" s="1"/>
  <c r="AO153" i="109"/>
  <c r="AR153" i="109" s="1"/>
  <c r="AG153" i="109"/>
  <c r="AF153" i="109"/>
  <c r="AE153" i="109"/>
  <c r="AC153" i="109"/>
  <c r="AB153" i="109"/>
  <c r="AA153" i="109"/>
  <c r="Z153" i="109"/>
  <c r="AQ152" i="109"/>
  <c r="AP152" i="109"/>
  <c r="AS152" i="109" s="1"/>
  <c r="AO152" i="109"/>
  <c r="AR152" i="109" s="1"/>
  <c r="AG152" i="109"/>
  <c r="AF152" i="109"/>
  <c r="AE152" i="109"/>
  <c r="AC152" i="109"/>
  <c r="AB152" i="109"/>
  <c r="AA152" i="109"/>
  <c r="Z152" i="109"/>
  <c r="AR151" i="109"/>
  <c r="AQ151" i="109"/>
  <c r="AP151" i="109"/>
  <c r="AS151" i="109" s="1"/>
  <c r="AO151" i="109"/>
  <c r="AG151" i="109"/>
  <c r="AF151" i="109"/>
  <c r="AE151" i="109"/>
  <c r="AC151" i="109"/>
  <c r="AB151" i="109"/>
  <c r="AA151" i="109"/>
  <c r="Z151" i="109"/>
  <c r="AP150" i="109"/>
  <c r="AS150" i="109" s="1"/>
  <c r="AO150" i="109"/>
  <c r="AQ150" i="109" s="1"/>
  <c r="AG150" i="109"/>
  <c r="AF150" i="109"/>
  <c r="AE150" i="109"/>
  <c r="AC150" i="109"/>
  <c r="AB150" i="109"/>
  <c r="AA150" i="109"/>
  <c r="Z150" i="109"/>
  <c r="AQ149" i="109"/>
  <c r="AP149" i="109"/>
  <c r="AS149" i="109" s="1"/>
  <c r="AO149" i="109"/>
  <c r="AR149" i="109" s="1"/>
  <c r="AG149" i="109"/>
  <c r="AF149" i="109"/>
  <c r="AE149" i="109"/>
  <c r="AC149" i="109"/>
  <c r="AB149" i="109"/>
  <c r="AA149" i="109"/>
  <c r="Z149" i="109"/>
  <c r="AR148" i="109"/>
  <c r="AQ148" i="109"/>
  <c r="AP148" i="109"/>
  <c r="AS148" i="109" s="1"/>
  <c r="AO148" i="109"/>
  <c r="AG148" i="109"/>
  <c r="AF148" i="109"/>
  <c r="AE148" i="109"/>
  <c r="AC148" i="109"/>
  <c r="AB148" i="109"/>
  <c r="AA148" i="109"/>
  <c r="Z148" i="109"/>
  <c r="AQ147" i="109"/>
  <c r="AP147" i="109"/>
  <c r="AS147" i="109" s="1"/>
  <c r="AO147" i="109"/>
  <c r="AR147" i="109" s="1"/>
  <c r="AG147" i="109"/>
  <c r="AF147" i="109"/>
  <c r="AE147" i="109"/>
  <c r="AC147" i="109"/>
  <c r="AB147" i="109"/>
  <c r="AA147" i="109"/>
  <c r="Z147" i="109"/>
  <c r="AR146" i="109"/>
  <c r="AP146" i="109"/>
  <c r="AS146" i="109" s="1"/>
  <c r="AO146" i="109"/>
  <c r="AQ146" i="109" s="1"/>
  <c r="AG146" i="109"/>
  <c r="AF146" i="109"/>
  <c r="AE146" i="109"/>
  <c r="AC146" i="109"/>
  <c r="AB146" i="109"/>
  <c r="AA146" i="109"/>
  <c r="Z146" i="109"/>
  <c r="AP145" i="109"/>
  <c r="AS145" i="109" s="1"/>
  <c r="AO145" i="109"/>
  <c r="AR145" i="109" s="1"/>
  <c r="AG145" i="109"/>
  <c r="AF145" i="109"/>
  <c r="AE145" i="109"/>
  <c r="AC145" i="109"/>
  <c r="AB145" i="109"/>
  <c r="AA145" i="109"/>
  <c r="Z145" i="109"/>
  <c r="AR144" i="109"/>
  <c r="AP144" i="109"/>
  <c r="AS144" i="109" s="1"/>
  <c r="AO144" i="109"/>
  <c r="AQ144" i="109" s="1"/>
  <c r="AG144" i="109"/>
  <c r="AF144" i="109"/>
  <c r="AE144" i="109"/>
  <c r="AC144" i="109"/>
  <c r="AB144" i="109"/>
  <c r="AA144" i="109"/>
  <c r="Z144" i="109"/>
  <c r="AR143" i="109"/>
  <c r="AP143" i="109"/>
  <c r="AS143" i="109" s="1"/>
  <c r="AO143" i="109"/>
  <c r="AQ143" i="109" s="1"/>
  <c r="AG143" i="109"/>
  <c r="AF143" i="109"/>
  <c r="AE143" i="109"/>
  <c r="AC143" i="109"/>
  <c r="AB143" i="109"/>
  <c r="AA143" i="109"/>
  <c r="Z143" i="109"/>
  <c r="AP142" i="109"/>
  <c r="AS142" i="109" s="1"/>
  <c r="AO142" i="109"/>
  <c r="AR142" i="109" s="1"/>
  <c r="AG142" i="109"/>
  <c r="AF142" i="109"/>
  <c r="AE142" i="109"/>
  <c r="AC142" i="109"/>
  <c r="AB142" i="109"/>
  <c r="AA142" i="109"/>
  <c r="Z142" i="109"/>
  <c r="AR141" i="109"/>
  <c r="AP141" i="109"/>
  <c r="AS141" i="109" s="1"/>
  <c r="AO141" i="109"/>
  <c r="AQ141" i="109" s="1"/>
  <c r="AG141" i="109"/>
  <c r="AF141" i="109"/>
  <c r="AE141" i="109"/>
  <c r="AC141" i="109"/>
  <c r="AB141" i="109"/>
  <c r="AA141" i="109"/>
  <c r="Z141" i="109"/>
  <c r="AR140" i="109"/>
  <c r="AQ140" i="109"/>
  <c r="AP140" i="109"/>
  <c r="AS140" i="109" s="1"/>
  <c r="AO140" i="109"/>
  <c r="AG140" i="109"/>
  <c r="AF140" i="109"/>
  <c r="AE140" i="109"/>
  <c r="AC140" i="109"/>
  <c r="AB140" i="109"/>
  <c r="AA140" i="109"/>
  <c r="Z140" i="109"/>
  <c r="AP139" i="109"/>
  <c r="AS139" i="109" s="1"/>
  <c r="AO139" i="109"/>
  <c r="AR139" i="109" s="1"/>
  <c r="AG139" i="109"/>
  <c r="AF139" i="109"/>
  <c r="AE139" i="109"/>
  <c r="AC139" i="109"/>
  <c r="AB139" i="109"/>
  <c r="AA139" i="109"/>
  <c r="Z139" i="109"/>
  <c r="AP138" i="109"/>
  <c r="AS138" i="109" s="1"/>
  <c r="AO138" i="109"/>
  <c r="AQ138" i="109" s="1"/>
  <c r="AG138" i="109"/>
  <c r="AF138" i="109"/>
  <c r="AE138" i="109"/>
  <c r="AC138" i="109"/>
  <c r="AB138" i="109"/>
  <c r="AA138" i="109"/>
  <c r="Z138" i="109"/>
  <c r="AQ137" i="109"/>
  <c r="AP137" i="109"/>
  <c r="AS137" i="109" s="1"/>
  <c r="AO137" i="109"/>
  <c r="AR137" i="109" s="1"/>
  <c r="AG137" i="109"/>
  <c r="AF137" i="109"/>
  <c r="AE137" i="109"/>
  <c r="AC137" i="109"/>
  <c r="AB137" i="109"/>
  <c r="AA137" i="109"/>
  <c r="Z137" i="109"/>
  <c r="AP136" i="109"/>
  <c r="AS136" i="109" s="1"/>
  <c r="AO136" i="109"/>
  <c r="AQ136" i="109" s="1"/>
  <c r="AG136" i="109"/>
  <c r="AF136" i="109"/>
  <c r="AE136" i="109"/>
  <c r="AC136" i="109"/>
  <c r="AB136" i="109"/>
  <c r="AA136" i="109"/>
  <c r="Z136" i="109"/>
  <c r="AR135" i="109"/>
  <c r="AQ135" i="109"/>
  <c r="AP135" i="109"/>
  <c r="AS135" i="109" s="1"/>
  <c r="AO135" i="109"/>
  <c r="AG135" i="109"/>
  <c r="AF135" i="109"/>
  <c r="AE135" i="109"/>
  <c r="AC135" i="109"/>
  <c r="AB135" i="109"/>
  <c r="AA135" i="109"/>
  <c r="Z135" i="109"/>
  <c r="AP134" i="109"/>
  <c r="AS134" i="109" s="1"/>
  <c r="AO134" i="109"/>
  <c r="AQ134" i="109" s="1"/>
  <c r="AG134" i="109"/>
  <c r="AF134" i="109"/>
  <c r="AE134" i="109"/>
  <c r="AC134" i="109"/>
  <c r="AB134" i="109"/>
  <c r="AA134" i="109"/>
  <c r="Z134" i="109"/>
  <c r="AP133" i="109"/>
  <c r="AS133" i="109" s="1"/>
  <c r="AO133" i="109"/>
  <c r="AR133" i="109" s="1"/>
  <c r="AG133" i="109"/>
  <c r="AF133" i="109"/>
  <c r="AE133" i="109"/>
  <c r="AC133" i="109"/>
  <c r="AB133" i="109"/>
  <c r="AA133" i="109"/>
  <c r="Z133" i="109"/>
  <c r="AR132" i="109"/>
  <c r="AP132" i="109"/>
  <c r="AS132" i="109" s="1"/>
  <c r="AO132" i="109"/>
  <c r="AQ132" i="109" s="1"/>
  <c r="AG132" i="109"/>
  <c r="AF132" i="109"/>
  <c r="AE132" i="109"/>
  <c r="AC132" i="109"/>
  <c r="AB132" i="109"/>
  <c r="AA132" i="109"/>
  <c r="Z132" i="109"/>
  <c r="AR131" i="109"/>
  <c r="AP131" i="109"/>
  <c r="AS131" i="109" s="1"/>
  <c r="AO131" i="109"/>
  <c r="AQ131" i="109" s="1"/>
  <c r="AG131" i="109"/>
  <c r="AF131" i="109"/>
  <c r="AE131" i="109"/>
  <c r="AC131" i="109"/>
  <c r="AB131" i="109"/>
  <c r="AA131" i="109"/>
  <c r="Z131" i="109"/>
  <c r="AR130" i="109"/>
  <c r="AP130" i="109"/>
  <c r="AS130" i="109" s="1"/>
  <c r="AO130" i="109"/>
  <c r="AQ130" i="109" s="1"/>
  <c r="AG130" i="109"/>
  <c r="AF130" i="109"/>
  <c r="AE130" i="109"/>
  <c r="AC130" i="109"/>
  <c r="AB130" i="109"/>
  <c r="AA130" i="109"/>
  <c r="Z130" i="109"/>
  <c r="AQ129" i="109"/>
  <c r="AP129" i="109"/>
  <c r="AS129" i="109" s="1"/>
  <c r="AO129" i="109"/>
  <c r="AR129" i="109" s="1"/>
  <c r="AG129" i="109"/>
  <c r="AF129" i="109"/>
  <c r="AE129" i="109"/>
  <c r="AC129" i="109"/>
  <c r="AB129" i="109"/>
  <c r="AA129" i="109"/>
  <c r="Z129" i="109"/>
  <c r="AR128" i="109"/>
  <c r="AP128" i="109"/>
  <c r="AS128" i="109" s="1"/>
  <c r="AO128" i="109"/>
  <c r="AQ128" i="109" s="1"/>
  <c r="AG128" i="109"/>
  <c r="AF128" i="109"/>
  <c r="AE128" i="109"/>
  <c r="AC128" i="109"/>
  <c r="AB128" i="109"/>
  <c r="AA128" i="109"/>
  <c r="Z128" i="109"/>
  <c r="AP127" i="109"/>
  <c r="AS127" i="109" s="1"/>
  <c r="AO127" i="109"/>
  <c r="AR127" i="109" s="1"/>
  <c r="AG127" i="109"/>
  <c r="AF127" i="109"/>
  <c r="AE127" i="109"/>
  <c r="AC127" i="109"/>
  <c r="AB127" i="109"/>
  <c r="AA127" i="109"/>
  <c r="Z127" i="109"/>
  <c r="AP126" i="109"/>
  <c r="AS126" i="109" s="1"/>
  <c r="AO126" i="109"/>
  <c r="AQ126" i="109" s="1"/>
  <c r="AG126" i="109"/>
  <c r="AF126" i="109"/>
  <c r="AE126" i="109"/>
  <c r="AC126" i="109"/>
  <c r="AB126" i="109"/>
  <c r="AA126" i="109"/>
  <c r="Z126" i="109"/>
  <c r="AR125" i="109"/>
  <c r="AP125" i="109"/>
  <c r="AS125" i="109" s="1"/>
  <c r="AO125" i="109"/>
  <c r="AQ125" i="109" s="1"/>
  <c r="AG125" i="109"/>
  <c r="AF125" i="109"/>
  <c r="AE125" i="109"/>
  <c r="AC125" i="109"/>
  <c r="AB125" i="109"/>
  <c r="AA125" i="109"/>
  <c r="Z125" i="109"/>
  <c r="AR124" i="109"/>
  <c r="AP124" i="109"/>
  <c r="AS124" i="109" s="1"/>
  <c r="AO124" i="109"/>
  <c r="AQ124" i="109" s="1"/>
  <c r="AG124" i="109"/>
  <c r="AF124" i="109"/>
  <c r="AE124" i="109"/>
  <c r="AC124" i="109"/>
  <c r="AB124" i="109"/>
  <c r="AA124" i="109"/>
  <c r="Z124" i="109"/>
  <c r="AP123" i="109"/>
  <c r="AS123" i="109" s="1"/>
  <c r="AO123" i="109"/>
  <c r="AR123" i="109" s="1"/>
  <c r="AG123" i="109"/>
  <c r="AF123" i="109"/>
  <c r="AE123" i="109"/>
  <c r="AC123" i="109"/>
  <c r="AB123" i="109"/>
  <c r="AA123" i="109"/>
  <c r="Z123" i="109"/>
  <c r="AR122" i="109"/>
  <c r="AP122" i="109"/>
  <c r="AS122" i="109" s="1"/>
  <c r="AO122" i="109"/>
  <c r="AQ122" i="109" s="1"/>
  <c r="AG122" i="109"/>
  <c r="AF122" i="109"/>
  <c r="AE122" i="109"/>
  <c r="AC122" i="109"/>
  <c r="AB122" i="109"/>
  <c r="AA122" i="109"/>
  <c r="Z122" i="109"/>
  <c r="AP121" i="109"/>
  <c r="AS121" i="109" s="1"/>
  <c r="AO121" i="109"/>
  <c r="AR121" i="109" s="1"/>
  <c r="AG121" i="109"/>
  <c r="AF121" i="109"/>
  <c r="AE121" i="109"/>
  <c r="AC121" i="109"/>
  <c r="AB121" i="109"/>
  <c r="AA121" i="109"/>
  <c r="Z121" i="109"/>
  <c r="AR120" i="109"/>
  <c r="AQ120" i="109"/>
  <c r="AP120" i="109"/>
  <c r="AS120" i="109" s="1"/>
  <c r="AO120" i="109"/>
  <c r="AG120" i="109"/>
  <c r="AF120" i="109"/>
  <c r="AE120" i="109"/>
  <c r="AC120" i="109"/>
  <c r="AB120" i="109"/>
  <c r="AA120" i="109"/>
  <c r="Z120" i="109"/>
  <c r="AR119" i="109"/>
  <c r="AQ119" i="109"/>
  <c r="AP119" i="109"/>
  <c r="AS119" i="109" s="1"/>
  <c r="AO119" i="109"/>
  <c r="AG119" i="109"/>
  <c r="AF119" i="109"/>
  <c r="AE119" i="109"/>
  <c r="AC119" i="109"/>
  <c r="AB119" i="109"/>
  <c r="AA119" i="109"/>
  <c r="Z119" i="109"/>
  <c r="AP118" i="109"/>
  <c r="AS118" i="109" s="1"/>
  <c r="AO118" i="109"/>
  <c r="AQ118" i="109" s="1"/>
  <c r="AG118" i="109"/>
  <c r="AF118" i="109"/>
  <c r="AE118" i="109"/>
  <c r="AC118" i="109"/>
  <c r="AB118" i="109"/>
  <c r="AA118" i="109"/>
  <c r="Z118" i="109"/>
  <c r="AR117" i="109"/>
  <c r="AQ117" i="109"/>
  <c r="AP117" i="109"/>
  <c r="AS117" i="109" s="1"/>
  <c r="AO117" i="109"/>
  <c r="AG117" i="109"/>
  <c r="AF117" i="109"/>
  <c r="AE117" i="109"/>
  <c r="AC117" i="109"/>
  <c r="AB117" i="109"/>
  <c r="AA117" i="109"/>
  <c r="Z117" i="109"/>
  <c r="AP116" i="109"/>
  <c r="AS116" i="109" s="1"/>
  <c r="AO116" i="109"/>
  <c r="AQ116" i="109" s="1"/>
  <c r="AG116" i="109"/>
  <c r="AF116" i="109"/>
  <c r="AE116" i="109"/>
  <c r="AC116" i="109"/>
  <c r="AB116" i="109"/>
  <c r="AA116" i="109"/>
  <c r="Z116" i="109"/>
  <c r="AP115" i="109"/>
  <c r="AS115" i="109" s="1"/>
  <c r="AO115" i="109"/>
  <c r="AR115" i="109" s="1"/>
  <c r="AG115" i="109"/>
  <c r="AF115" i="109"/>
  <c r="AE115" i="109"/>
  <c r="AC115" i="109"/>
  <c r="AB115" i="109"/>
  <c r="AA115" i="109"/>
  <c r="Z115" i="109"/>
  <c r="AR114" i="109"/>
  <c r="AP114" i="109"/>
  <c r="AS114" i="109" s="1"/>
  <c r="AO114" i="109"/>
  <c r="AQ114" i="109" s="1"/>
  <c r="AG114" i="109"/>
  <c r="AF114" i="109"/>
  <c r="AE114" i="109"/>
  <c r="AC114" i="109"/>
  <c r="AB114" i="109"/>
  <c r="AA114" i="109"/>
  <c r="Z114" i="109"/>
  <c r="AR113" i="109"/>
  <c r="AP113" i="109"/>
  <c r="AS113" i="109" s="1"/>
  <c r="AO113" i="109"/>
  <c r="AQ113" i="109" s="1"/>
  <c r="AG113" i="109"/>
  <c r="AF113" i="109"/>
  <c r="AE113" i="109"/>
  <c r="AC113" i="109"/>
  <c r="AB113" i="109"/>
  <c r="AA113" i="109"/>
  <c r="Z113" i="109"/>
  <c r="AP112" i="109"/>
  <c r="AS112" i="109" s="1"/>
  <c r="AO112" i="109"/>
  <c r="AQ112" i="109" s="1"/>
  <c r="AG112" i="109"/>
  <c r="AF112" i="109"/>
  <c r="AE112" i="109"/>
  <c r="AC112" i="109"/>
  <c r="AB112" i="109"/>
  <c r="AA112" i="109"/>
  <c r="Z112" i="109"/>
  <c r="AQ111" i="109"/>
  <c r="AP111" i="109"/>
  <c r="AS111" i="109" s="1"/>
  <c r="AO111" i="109"/>
  <c r="AR111" i="109" s="1"/>
  <c r="AG111" i="109"/>
  <c r="AF111" i="109"/>
  <c r="AE111" i="109"/>
  <c r="AC111" i="109"/>
  <c r="AB111" i="109"/>
  <c r="AA111" i="109"/>
  <c r="Z111" i="109"/>
  <c r="AR110" i="109"/>
  <c r="AP110" i="109"/>
  <c r="AS110" i="109" s="1"/>
  <c r="AO110" i="109"/>
  <c r="AQ110" i="109" s="1"/>
  <c r="AG110" i="109"/>
  <c r="AF110" i="109"/>
  <c r="AE110" i="109"/>
  <c r="AC110" i="109"/>
  <c r="AB110" i="109"/>
  <c r="AA110" i="109"/>
  <c r="Z110" i="109"/>
  <c r="AR109" i="109"/>
  <c r="AP109" i="109"/>
  <c r="AS109" i="109" s="1"/>
  <c r="AO109" i="109"/>
  <c r="AQ109" i="109" s="1"/>
  <c r="AG109" i="109"/>
  <c r="AF109" i="109"/>
  <c r="AE109" i="109"/>
  <c r="AC109" i="109"/>
  <c r="AB109" i="109"/>
  <c r="AA109" i="109"/>
  <c r="Z109" i="109"/>
  <c r="AP108" i="109"/>
  <c r="AS108" i="109" s="1"/>
  <c r="AO108" i="109"/>
  <c r="AR108" i="109" s="1"/>
  <c r="AG108" i="109"/>
  <c r="AF108" i="109"/>
  <c r="AE108" i="109"/>
  <c r="AC108" i="109"/>
  <c r="AB108" i="109"/>
  <c r="AA108" i="109"/>
  <c r="Z108" i="109"/>
  <c r="AR107" i="109"/>
  <c r="AP107" i="109"/>
  <c r="AS107" i="109" s="1"/>
  <c r="AO107" i="109"/>
  <c r="AQ107" i="109" s="1"/>
  <c r="AG107" i="109"/>
  <c r="AF107" i="109"/>
  <c r="AE107" i="109"/>
  <c r="AC107" i="109"/>
  <c r="AB107" i="109"/>
  <c r="AA107" i="109"/>
  <c r="Z107" i="109"/>
  <c r="AP106" i="109"/>
  <c r="AS106" i="109" s="1"/>
  <c r="AO106" i="109"/>
  <c r="AR106" i="109" s="1"/>
  <c r="AG106" i="109"/>
  <c r="AF106" i="109"/>
  <c r="AE106" i="109"/>
  <c r="AC106" i="109"/>
  <c r="AB106" i="109"/>
  <c r="AA106" i="109"/>
  <c r="Z106" i="109"/>
  <c r="AR105" i="109"/>
  <c r="AQ105" i="109"/>
  <c r="AP105" i="109"/>
  <c r="AS105" i="109" s="1"/>
  <c r="AO105" i="109"/>
  <c r="AG105" i="109"/>
  <c r="AF105" i="109"/>
  <c r="AE105" i="109"/>
  <c r="AC105" i="109"/>
  <c r="AB105" i="109"/>
  <c r="AA105" i="109"/>
  <c r="Z105" i="109"/>
  <c r="AP104" i="109"/>
  <c r="AS104" i="109" s="1"/>
  <c r="AO104" i="109"/>
  <c r="AQ104" i="109" s="1"/>
  <c r="AG104" i="109"/>
  <c r="AF104" i="109"/>
  <c r="AE104" i="109"/>
  <c r="AC104" i="109"/>
  <c r="AB104" i="109"/>
  <c r="AA104" i="109"/>
  <c r="Z104" i="109"/>
  <c r="AP103" i="109"/>
  <c r="AS103" i="109" s="1"/>
  <c r="AO103" i="109"/>
  <c r="AR103" i="109" s="1"/>
  <c r="AG103" i="109"/>
  <c r="AF103" i="109"/>
  <c r="AE103" i="109"/>
  <c r="AC103" i="109"/>
  <c r="AB103" i="109"/>
  <c r="AA103" i="109"/>
  <c r="Z103" i="109"/>
  <c r="AR102" i="109"/>
  <c r="AP102" i="109"/>
  <c r="AS102" i="109" s="1"/>
  <c r="AO102" i="109"/>
  <c r="AQ102" i="109" s="1"/>
  <c r="AG102" i="109"/>
  <c r="AF102" i="109"/>
  <c r="AE102" i="109"/>
  <c r="AC102" i="109"/>
  <c r="AB102" i="109"/>
  <c r="AA102" i="109"/>
  <c r="Z102" i="109"/>
  <c r="AR101" i="109"/>
  <c r="AP101" i="109"/>
  <c r="AS101" i="109" s="1"/>
  <c r="AO101" i="109"/>
  <c r="AQ101" i="109" s="1"/>
  <c r="AG101" i="109"/>
  <c r="AF101" i="109"/>
  <c r="AE101" i="109"/>
  <c r="AC101" i="109"/>
  <c r="AB101" i="109"/>
  <c r="AA101" i="109"/>
  <c r="Z101" i="109"/>
  <c r="AP100" i="109"/>
  <c r="AS100" i="109" s="1"/>
  <c r="AO100" i="109"/>
  <c r="AR100" i="109" s="1"/>
  <c r="AG100" i="109"/>
  <c r="AF100" i="109"/>
  <c r="AE100" i="109"/>
  <c r="AC100" i="109"/>
  <c r="AB100" i="109"/>
  <c r="AA100" i="109"/>
  <c r="Z100" i="109"/>
  <c r="AR99" i="109"/>
  <c r="AQ99" i="109"/>
  <c r="AP99" i="109"/>
  <c r="AS99" i="109" s="1"/>
  <c r="AO99" i="109"/>
  <c r="AG99" i="109"/>
  <c r="AF99" i="109"/>
  <c r="AE99" i="109"/>
  <c r="AC99" i="109"/>
  <c r="AB99" i="109"/>
  <c r="AA99" i="109"/>
  <c r="Z99" i="109"/>
  <c r="AQ98" i="109"/>
  <c r="AP98" i="109"/>
  <c r="AS98" i="109" s="1"/>
  <c r="AO98" i="109"/>
  <c r="AR98" i="109" s="1"/>
  <c r="AG98" i="109"/>
  <c r="AF98" i="109"/>
  <c r="AE98" i="109"/>
  <c r="AC98" i="109"/>
  <c r="AB98" i="109"/>
  <c r="AA98" i="109"/>
  <c r="Z98" i="109"/>
  <c r="AP97" i="109"/>
  <c r="AS97" i="109" s="1"/>
  <c r="AO97" i="109"/>
  <c r="AR97" i="109" s="1"/>
  <c r="AG97" i="109"/>
  <c r="AF97" i="109"/>
  <c r="AE97" i="109"/>
  <c r="AC97" i="109"/>
  <c r="AB97" i="109"/>
  <c r="AA97" i="109"/>
  <c r="Z97" i="109"/>
  <c r="AR96" i="109"/>
  <c r="AP96" i="109"/>
  <c r="AS96" i="109" s="1"/>
  <c r="AO96" i="109"/>
  <c r="AQ96" i="109" s="1"/>
  <c r="AG96" i="109"/>
  <c r="AF96" i="109"/>
  <c r="AE96" i="109"/>
  <c r="AC96" i="109"/>
  <c r="AB96" i="109"/>
  <c r="AA96" i="109"/>
  <c r="Z96" i="109"/>
  <c r="AP95" i="109"/>
  <c r="AS95" i="109" s="1"/>
  <c r="AO95" i="109"/>
  <c r="AQ95" i="109" s="1"/>
  <c r="AG95" i="109"/>
  <c r="AF95" i="109"/>
  <c r="AE95" i="109"/>
  <c r="AC95" i="109"/>
  <c r="AB95" i="109"/>
  <c r="AA95" i="109"/>
  <c r="Z95" i="109"/>
  <c r="AP94" i="109"/>
  <c r="AS94" i="109" s="1"/>
  <c r="AO94" i="109"/>
  <c r="AQ94" i="109" s="1"/>
  <c r="AG94" i="109"/>
  <c r="AF94" i="109"/>
  <c r="AE94" i="109"/>
  <c r="AC94" i="109"/>
  <c r="AB94" i="109"/>
  <c r="AA94" i="109"/>
  <c r="Z94" i="109"/>
  <c r="AR93" i="109"/>
  <c r="AQ93" i="109"/>
  <c r="AP93" i="109"/>
  <c r="AS93" i="109" s="1"/>
  <c r="AO93" i="109"/>
  <c r="AG93" i="109"/>
  <c r="AF93" i="109"/>
  <c r="AE93" i="109"/>
  <c r="AC93" i="109"/>
  <c r="AB93" i="109"/>
  <c r="AA93" i="109"/>
  <c r="Z93" i="109"/>
  <c r="AP92" i="109"/>
  <c r="AS92" i="109" s="1"/>
  <c r="AO92" i="109"/>
  <c r="AQ92" i="109" s="1"/>
  <c r="AG92" i="109"/>
  <c r="AF92" i="109"/>
  <c r="AE92" i="109"/>
  <c r="AC92" i="109"/>
  <c r="AB92" i="109"/>
  <c r="AA92" i="109"/>
  <c r="Z92" i="109"/>
  <c r="AP91" i="109"/>
  <c r="AS91" i="109" s="1"/>
  <c r="AO91" i="109"/>
  <c r="AR91" i="109" s="1"/>
  <c r="AG91" i="109"/>
  <c r="AF91" i="109"/>
  <c r="AE91" i="109"/>
  <c r="AC91" i="109"/>
  <c r="AB91" i="109"/>
  <c r="AA91" i="109"/>
  <c r="Z91" i="109"/>
  <c r="AR90" i="109"/>
  <c r="AP90" i="109"/>
  <c r="AS90" i="109" s="1"/>
  <c r="AO90" i="109"/>
  <c r="AQ90" i="109" s="1"/>
  <c r="AG90" i="109"/>
  <c r="AF90" i="109"/>
  <c r="AE90" i="109"/>
  <c r="AC90" i="109"/>
  <c r="AB90" i="109"/>
  <c r="AA90" i="109"/>
  <c r="Z90" i="109"/>
  <c r="AP89" i="109"/>
  <c r="AS89" i="109" s="1"/>
  <c r="AO89" i="109"/>
  <c r="AQ89" i="109" s="1"/>
  <c r="AG89" i="109"/>
  <c r="AF89" i="109"/>
  <c r="AE89" i="109"/>
  <c r="AC89" i="109"/>
  <c r="AB89" i="109"/>
  <c r="AA89" i="109"/>
  <c r="Z89" i="109"/>
  <c r="AP88" i="109"/>
  <c r="AS88" i="109" s="1"/>
  <c r="AO88" i="109"/>
  <c r="AQ88" i="109" s="1"/>
  <c r="AG88" i="109"/>
  <c r="AF88" i="109"/>
  <c r="AE88" i="109"/>
  <c r="AC88" i="109"/>
  <c r="AB88" i="109"/>
  <c r="AA88" i="109"/>
  <c r="Z88" i="109"/>
  <c r="AR87" i="109"/>
  <c r="AQ87" i="109"/>
  <c r="AP87" i="109"/>
  <c r="AS87" i="109" s="1"/>
  <c r="AO87" i="109"/>
  <c r="AG87" i="109"/>
  <c r="AF87" i="109"/>
  <c r="AE87" i="109"/>
  <c r="AC87" i="109"/>
  <c r="AB87" i="109"/>
  <c r="AA87" i="109"/>
  <c r="Z87" i="109"/>
  <c r="AP86" i="109"/>
  <c r="AS86" i="109" s="1"/>
  <c r="AO86" i="109"/>
  <c r="AQ86" i="109" s="1"/>
  <c r="AG86" i="109"/>
  <c r="AF86" i="109"/>
  <c r="AE86" i="109"/>
  <c r="AC86" i="109"/>
  <c r="AB86" i="109"/>
  <c r="AA86" i="109"/>
  <c r="Z86" i="109"/>
  <c r="AP85" i="109"/>
  <c r="AS85" i="109" s="1"/>
  <c r="AO85" i="109"/>
  <c r="AR85" i="109" s="1"/>
  <c r="AG85" i="109"/>
  <c r="AF85" i="109"/>
  <c r="AE85" i="109"/>
  <c r="AC85" i="109"/>
  <c r="AB85" i="109"/>
  <c r="AA85" i="109"/>
  <c r="Z85" i="109"/>
  <c r="AR84" i="109"/>
  <c r="AP84" i="109"/>
  <c r="AS84" i="109" s="1"/>
  <c r="AO84" i="109"/>
  <c r="AQ84" i="109" s="1"/>
  <c r="AG84" i="109"/>
  <c r="AF84" i="109"/>
  <c r="AE84" i="109"/>
  <c r="AC84" i="109"/>
  <c r="AB84" i="109"/>
  <c r="AA84" i="109"/>
  <c r="Z84" i="109"/>
  <c r="AR83" i="109"/>
  <c r="AP83" i="109"/>
  <c r="AS83" i="109" s="1"/>
  <c r="AO83" i="109"/>
  <c r="AQ83" i="109" s="1"/>
  <c r="AG83" i="109"/>
  <c r="AF83" i="109"/>
  <c r="AE83" i="109"/>
  <c r="AC83" i="109"/>
  <c r="AB83" i="109"/>
  <c r="AA83" i="109"/>
  <c r="Z83" i="109"/>
  <c r="AR82" i="109"/>
  <c r="AP82" i="109"/>
  <c r="AS82" i="109" s="1"/>
  <c r="AO82" i="109"/>
  <c r="AQ82" i="109" s="1"/>
  <c r="AG82" i="109"/>
  <c r="AF82" i="109"/>
  <c r="AE82" i="109"/>
  <c r="AC82" i="109"/>
  <c r="AB82" i="109"/>
  <c r="AA82" i="109"/>
  <c r="Z82" i="109"/>
  <c r="AP81" i="109"/>
  <c r="AS81" i="109" s="1"/>
  <c r="AO81" i="109"/>
  <c r="AR81" i="109" s="1"/>
  <c r="AG81" i="109"/>
  <c r="AF81" i="109"/>
  <c r="AE81" i="109"/>
  <c r="AC81" i="109"/>
  <c r="AB81" i="109"/>
  <c r="AA81" i="109"/>
  <c r="Z81" i="109"/>
  <c r="AR80" i="109"/>
  <c r="AP80" i="109"/>
  <c r="AS80" i="109" s="1"/>
  <c r="AO80" i="109"/>
  <c r="AQ80" i="109" s="1"/>
  <c r="AG80" i="109"/>
  <c r="AF80" i="109"/>
  <c r="AE80" i="109"/>
  <c r="AC80" i="109"/>
  <c r="AB80" i="109"/>
  <c r="AA80" i="109"/>
  <c r="Z80" i="109"/>
  <c r="AR79" i="109"/>
  <c r="AQ79" i="109"/>
  <c r="AP79" i="109"/>
  <c r="AS79" i="109" s="1"/>
  <c r="AO79" i="109"/>
  <c r="AG79" i="109"/>
  <c r="AF79" i="109"/>
  <c r="AE79" i="109"/>
  <c r="AC79" i="109"/>
  <c r="AB79" i="109"/>
  <c r="AA79" i="109"/>
  <c r="Z79" i="109"/>
  <c r="AP78" i="109"/>
  <c r="AS78" i="109" s="1"/>
  <c r="AO78" i="109"/>
  <c r="AQ78" i="109" s="1"/>
  <c r="AG78" i="109"/>
  <c r="AF78" i="109"/>
  <c r="AE78" i="109"/>
  <c r="AC78" i="109"/>
  <c r="AB78" i="109"/>
  <c r="AA78" i="109"/>
  <c r="Z78" i="109"/>
  <c r="AR77" i="109"/>
  <c r="AQ77" i="109"/>
  <c r="AP77" i="109"/>
  <c r="AS77" i="109" s="1"/>
  <c r="AO77" i="109"/>
  <c r="AG77" i="109"/>
  <c r="AF77" i="109"/>
  <c r="AE77" i="109"/>
  <c r="AC77" i="109"/>
  <c r="AB77" i="109"/>
  <c r="AA77" i="109"/>
  <c r="Z77" i="109"/>
  <c r="AR76" i="109"/>
  <c r="AP76" i="109"/>
  <c r="AS76" i="109" s="1"/>
  <c r="AO76" i="109"/>
  <c r="AQ76" i="109" s="1"/>
  <c r="AG76" i="109"/>
  <c r="AF76" i="109"/>
  <c r="AE76" i="109"/>
  <c r="AC76" i="109"/>
  <c r="AB76" i="109"/>
  <c r="AA76" i="109"/>
  <c r="Z76" i="109"/>
  <c r="AP75" i="109"/>
  <c r="AS75" i="109" s="1"/>
  <c r="AO75" i="109"/>
  <c r="AR75" i="109" s="1"/>
  <c r="AG75" i="109"/>
  <c r="AF75" i="109"/>
  <c r="AE75" i="109"/>
  <c r="AC75" i="109"/>
  <c r="AB75" i="109"/>
  <c r="AA75" i="109"/>
  <c r="Z75" i="109"/>
  <c r="AR74" i="109"/>
  <c r="AP74" i="109"/>
  <c r="AS74" i="109" s="1"/>
  <c r="AO74" i="109"/>
  <c r="AQ74" i="109" s="1"/>
  <c r="AG74" i="109"/>
  <c r="AF74" i="109"/>
  <c r="AE74" i="109"/>
  <c r="AC74" i="109"/>
  <c r="AB74" i="109"/>
  <c r="AA74" i="109"/>
  <c r="Z74" i="109"/>
  <c r="AR73" i="109"/>
  <c r="AQ73" i="109"/>
  <c r="AP73" i="109"/>
  <c r="AS73" i="109" s="1"/>
  <c r="AO73" i="109"/>
  <c r="AG73" i="109"/>
  <c r="AF73" i="109"/>
  <c r="AE73" i="109"/>
  <c r="AC73" i="109"/>
  <c r="AB73" i="109"/>
  <c r="AA73" i="109"/>
  <c r="Z73" i="109"/>
  <c r="AP72" i="109"/>
  <c r="AS72" i="109" s="1"/>
  <c r="AO72" i="109"/>
  <c r="AQ72" i="109" s="1"/>
  <c r="AG72" i="109"/>
  <c r="AF72" i="109"/>
  <c r="AE72" i="109"/>
  <c r="AC72" i="109"/>
  <c r="AB72" i="109"/>
  <c r="AA72" i="109"/>
  <c r="Z72" i="109"/>
  <c r="AR71" i="109"/>
  <c r="AQ71" i="109"/>
  <c r="AP71" i="109"/>
  <c r="AS71" i="109" s="1"/>
  <c r="AO71" i="109"/>
  <c r="AG71" i="109"/>
  <c r="AF71" i="109"/>
  <c r="AE71" i="109"/>
  <c r="AC71" i="109"/>
  <c r="AB71" i="109"/>
  <c r="AA71" i="109"/>
  <c r="Z71" i="109"/>
  <c r="AP70" i="109"/>
  <c r="AS70" i="109" s="1"/>
  <c r="AO70" i="109"/>
  <c r="AQ70" i="109" s="1"/>
  <c r="AG70" i="109"/>
  <c r="AF70" i="109"/>
  <c r="AE70" i="109"/>
  <c r="AC70" i="109"/>
  <c r="AB70" i="109"/>
  <c r="AA70" i="109"/>
  <c r="Z70" i="109"/>
  <c r="AP69" i="109"/>
  <c r="AS69" i="109" s="1"/>
  <c r="AO69" i="109"/>
  <c r="AR69" i="109" s="1"/>
  <c r="AG69" i="109"/>
  <c r="AF69" i="109"/>
  <c r="AE69" i="109"/>
  <c r="AC69" i="109"/>
  <c r="AB69" i="109"/>
  <c r="AA69" i="109"/>
  <c r="Z69" i="109"/>
  <c r="AR68" i="109"/>
  <c r="AP68" i="109"/>
  <c r="AS68" i="109" s="1"/>
  <c r="AO68" i="109"/>
  <c r="AQ68" i="109" s="1"/>
  <c r="AG68" i="109"/>
  <c r="AF68" i="109"/>
  <c r="AE68" i="109"/>
  <c r="AC68" i="109"/>
  <c r="AB68" i="109"/>
  <c r="AA68" i="109"/>
  <c r="Z68" i="109"/>
  <c r="AR67" i="109"/>
  <c r="AP67" i="109"/>
  <c r="AS67" i="109" s="1"/>
  <c r="AO67" i="109"/>
  <c r="AQ67" i="109" s="1"/>
  <c r="AG67" i="109"/>
  <c r="AF67" i="109"/>
  <c r="AE67" i="109"/>
  <c r="AC67" i="109"/>
  <c r="AB67" i="109"/>
  <c r="AA67" i="109"/>
  <c r="Z67" i="109"/>
  <c r="AR66" i="109"/>
  <c r="AP66" i="109"/>
  <c r="AS66" i="109" s="1"/>
  <c r="AO66" i="109"/>
  <c r="AQ66" i="109" s="1"/>
  <c r="AG66" i="109"/>
  <c r="AF66" i="109"/>
  <c r="AE66" i="109"/>
  <c r="AC66" i="109"/>
  <c r="AB66" i="109"/>
  <c r="AA66" i="109"/>
  <c r="Z66" i="109"/>
  <c r="AQ65" i="109"/>
  <c r="AP65" i="109"/>
  <c r="AS65" i="109" s="1"/>
  <c r="AO65" i="109"/>
  <c r="AR65" i="109" s="1"/>
  <c r="AG65" i="109"/>
  <c r="AF65" i="109"/>
  <c r="AE65" i="109"/>
  <c r="AC65" i="109"/>
  <c r="AB65" i="109"/>
  <c r="AA65" i="109"/>
  <c r="Z65" i="109"/>
  <c r="AR64" i="109"/>
  <c r="AP64" i="109"/>
  <c r="AS64" i="109" s="1"/>
  <c r="AO64" i="109"/>
  <c r="AQ64" i="109" s="1"/>
  <c r="AG64" i="109"/>
  <c r="AF64" i="109"/>
  <c r="AE64" i="109"/>
  <c r="AC64" i="109"/>
  <c r="AB64" i="109"/>
  <c r="AA64" i="109"/>
  <c r="Z64" i="109"/>
  <c r="AR63" i="109"/>
  <c r="AQ63" i="109"/>
  <c r="AP63" i="109"/>
  <c r="AS63" i="109" s="1"/>
  <c r="AO63" i="109"/>
  <c r="AG63" i="109"/>
  <c r="AF63" i="109"/>
  <c r="AE63" i="109"/>
  <c r="AC63" i="109"/>
  <c r="AB63" i="109"/>
  <c r="AA63" i="109"/>
  <c r="Z63" i="109"/>
  <c r="AP62" i="109"/>
  <c r="AS62" i="109" s="1"/>
  <c r="AO62" i="109"/>
  <c r="AR62" i="109" s="1"/>
  <c r="AG62" i="109"/>
  <c r="AF62" i="109"/>
  <c r="AE62" i="109"/>
  <c r="AC62" i="109"/>
  <c r="AB62" i="109"/>
  <c r="AA62" i="109"/>
  <c r="Z62" i="109"/>
  <c r="AR61" i="109"/>
  <c r="AQ61" i="109"/>
  <c r="AP61" i="109"/>
  <c r="AS61" i="109" s="1"/>
  <c r="AO61" i="109"/>
  <c r="AG61" i="109"/>
  <c r="AF61" i="109"/>
  <c r="AE61" i="109"/>
  <c r="AC61" i="109"/>
  <c r="AB61" i="109"/>
  <c r="AA61" i="109"/>
  <c r="Z61" i="109"/>
  <c r="AP60" i="109"/>
  <c r="AS60" i="109" s="1"/>
  <c r="AO60" i="109"/>
  <c r="AQ60" i="109" s="1"/>
  <c r="AG60" i="109"/>
  <c r="AF60" i="109"/>
  <c r="AE60" i="109"/>
  <c r="AC60" i="109"/>
  <c r="AB60" i="109"/>
  <c r="AA60" i="109"/>
  <c r="Z60" i="109"/>
  <c r="AP59" i="109"/>
  <c r="AS59" i="109" s="1"/>
  <c r="AO59" i="109"/>
  <c r="AR59" i="109" s="1"/>
  <c r="AG59" i="109"/>
  <c r="AF59" i="109"/>
  <c r="AE59" i="109"/>
  <c r="AC59" i="109"/>
  <c r="AB59" i="109"/>
  <c r="AA59" i="109"/>
  <c r="Z59" i="109"/>
  <c r="AR58" i="109"/>
  <c r="AP58" i="109"/>
  <c r="AS58" i="109" s="1"/>
  <c r="AO58" i="109"/>
  <c r="AQ58" i="109" s="1"/>
  <c r="AG58" i="109"/>
  <c r="AF58" i="109"/>
  <c r="AE58" i="109"/>
  <c r="AC58" i="109"/>
  <c r="AB58" i="109"/>
  <c r="AA58" i="109"/>
  <c r="Z58" i="109"/>
  <c r="AR57" i="109"/>
  <c r="AQ57" i="109"/>
  <c r="AP57" i="109"/>
  <c r="AS57" i="109" s="1"/>
  <c r="AO57" i="109"/>
  <c r="AG57" i="109"/>
  <c r="AF57" i="109"/>
  <c r="AE57" i="109"/>
  <c r="AC57" i="109"/>
  <c r="AB57" i="109"/>
  <c r="AA57" i="109"/>
  <c r="Z57" i="109"/>
  <c r="AP56" i="109"/>
  <c r="AS56" i="109" s="1"/>
  <c r="AO56" i="109"/>
  <c r="AR56" i="109" s="1"/>
  <c r="AG56" i="109"/>
  <c r="AF56" i="109"/>
  <c r="AE56" i="109"/>
  <c r="AC56" i="109"/>
  <c r="AB56" i="109"/>
  <c r="AA56" i="109"/>
  <c r="Z56" i="109"/>
  <c r="AR55" i="109"/>
  <c r="AQ55" i="109"/>
  <c r="AP55" i="109"/>
  <c r="AS55" i="109" s="1"/>
  <c r="AO55" i="109"/>
  <c r="AG55" i="109"/>
  <c r="AF55" i="109"/>
  <c r="AE55" i="109"/>
  <c r="AC55" i="109"/>
  <c r="AB55" i="109"/>
  <c r="AA55" i="109"/>
  <c r="Z55" i="109"/>
  <c r="AP54" i="109"/>
  <c r="AS54" i="109" s="1"/>
  <c r="AO54" i="109"/>
  <c r="AR54" i="109" s="1"/>
  <c r="AG54" i="109"/>
  <c r="AF54" i="109"/>
  <c r="AE54" i="109"/>
  <c r="AC54" i="109"/>
  <c r="AB54" i="109"/>
  <c r="AA54" i="109"/>
  <c r="Z54" i="109"/>
  <c r="AR53" i="109"/>
  <c r="AQ53" i="109"/>
  <c r="AP53" i="109"/>
  <c r="AS53" i="109" s="1"/>
  <c r="AO53" i="109"/>
  <c r="AG53" i="109"/>
  <c r="AF53" i="109"/>
  <c r="AE53" i="109"/>
  <c r="AC53" i="109"/>
  <c r="AB53" i="109"/>
  <c r="AA53" i="109"/>
  <c r="Z53" i="109"/>
  <c r="AP52" i="109"/>
  <c r="AS52" i="109" s="1"/>
  <c r="AO52" i="109"/>
  <c r="AQ52" i="109" s="1"/>
  <c r="AG52" i="109"/>
  <c r="AF52" i="109"/>
  <c r="AE52" i="109"/>
  <c r="AC52" i="109"/>
  <c r="AB52" i="109"/>
  <c r="AA52" i="109"/>
  <c r="Z52" i="109"/>
  <c r="AP51" i="109"/>
  <c r="AS51" i="109" s="1"/>
  <c r="AO51" i="109"/>
  <c r="AR51" i="109" s="1"/>
  <c r="AG51" i="109"/>
  <c r="AF51" i="109"/>
  <c r="AE51" i="109"/>
  <c r="AC51" i="109"/>
  <c r="AB51" i="109"/>
  <c r="AA51" i="109"/>
  <c r="Z51" i="109"/>
  <c r="AR50" i="109"/>
  <c r="AQ50" i="109"/>
  <c r="AP50" i="109"/>
  <c r="AS50" i="109" s="1"/>
  <c r="AO50" i="109"/>
  <c r="AG50" i="109"/>
  <c r="AF50" i="109"/>
  <c r="AE50" i="109"/>
  <c r="AC50" i="109"/>
  <c r="AB50" i="109"/>
  <c r="AA50" i="109"/>
  <c r="Z50" i="109"/>
  <c r="AP49" i="109"/>
  <c r="AS49" i="109" s="1"/>
  <c r="AO49" i="109"/>
  <c r="AR49" i="109" s="1"/>
  <c r="AG49" i="109"/>
  <c r="AF49" i="109"/>
  <c r="AE49" i="109"/>
  <c r="AC49" i="109"/>
  <c r="AB49" i="109"/>
  <c r="AA49" i="109"/>
  <c r="Z49" i="109"/>
  <c r="AQ48" i="109"/>
  <c r="AP48" i="109"/>
  <c r="AS48" i="109" s="1"/>
  <c r="AO48" i="109"/>
  <c r="AR48" i="109" s="1"/>
  <c r="AG48" i="109"/>
  <c r="AF48" i="109"/>
  <c r="AE48" i="109"/>
  <c r="AC48" i="109"/>
  <c r="AB48" i="109"/>
  <c r="AA48" i="109"/>
  <c r="Z48" i="109"/>
  <c r="AR47" i="109"/>
  <c r="AQ47" i="109"/>
  <c r="AP47" i="109"/>
  <c r="AS47" i="109" s="1"/>
  <c r="AO47" i="109"/>
  <c r="AG47" i="109"/>
  <c r="AF47" i="109"/>
  <c r="AE47" i="109"/>
  <c r="AC47" i="109"/>
  <c r="AB47" i="109"/>
  <c r="AA47" i="109"/>
  <c r="Z47" i="109"/>
  <c r="AP46" i="109"/>
  <c r="AS46" i="109" s="1"/>
  <c r="AO46" i="109"/>
  <c r="AR46" i="109" s="1"/>
  <c r="AG46" i="109"/>
  <c r="AF46" i="109"/>
  <c r="AE46" i="109"/>
  <c r="AC46" i="109"/>
  <c r="AB46" i="109"/>
  <c r="AA46" i="109"/>
  <c r="Z46" i="109"/>
  <c r="AR45" i="109"/>
  <c r="AQ45" i="109"/>
  <c r="AP45" i="109"/>
  <c r="AS45" i="109" s="1"/>
  <c r="AO45" i="109"/>
  <c r="AG45" i="109"/>
  <c r="AF45" i="109"/>
  <c r="AE45" i="109"/>
  <c r="AC45" i="109"/>
  <c r="AB45" i="109"/>
  <c r="AA45" i="109"/>
  <c r="Z45" i="109"/>
  <c r="AQ44" i="109"/>
  <c r="AP44" i="109"/>
  <c r="AS44" i="109" s="1"/>
  <c r="AO44" i="109"/>
  <c r="AR44" i="109" s="1"/>
  <c r="AG44" i="109"/>
  <c r="AF44" i="109"/>
  <c r="AE44" i="109"/>
  <c r="AC44" i="109"/>
  <c r="AB44" i="109"/>
  <c r="AA44" i="109"/>
  <c r="Z44" i="109"/>
  <c r="AP43" i="109"/>
  <c r="AS43" i="109" s="1"/>
  <c r="AO43" i="109"/>
  <c r="AR43" i="109" s="1"/>
  <c r="AG43" i="109"/>
  <c r="AF43" i="109"/>
  <c r="AE43" i="109"/>
  <c r="AC43" i="109"/>
  <c r="AB43" i="109"/>
  <c r="AA43" i="109"/>
  <c r="Z43" i="109"/>
  <c r="AR42" i="109"/>
  <c r="AQ42" i="109"/>
  <c r="AP42" i="109"/>
  <c r="AS42" i="109" s="1"/>
  <c r="AO42" i="109"/>
  <c r="AG42" i="109"/>
  <c r="AF42" i="109"/>
  <c r="AE42" i="109"/>
  <c r="AC42" i="109"/>
  <c r="AB42" i="109"/>
  <c r="AA42" i="109"/>
  <c r="Z42" i="109"/>
  <c r="AR41" i="109"/>
  <c r="AQ41" i="109"/>
  <c r="AP41" i="109"/>
  <c r="AS41" i="109" s="1"/>
  <c r="AO41" i="109"/>
  <c r="AG41" i="109"/>
  <c r="AF41" i="109"/>
  <c r="AE41" i="109"/>
  <c r="AC41" i="109"/>
  <c r="AB41" i="109"/>
  <c r="AA41" i="109"/>
  <c r="Z41" i="109"/>
  <c r="AQ40" i="109"/>
  <c r="AP40" i="109"/>
  <c r="AS40" i="109" s="1"/>
  <c r="AO40" i="109"/>
  <c r="AR40" i="109" s="1"/>
  <c r="AG40" i="109"/>
  <c r="AF40" i="109"/>
  <c r="AE40" i="109"/>
  <c r="AC40" i="109"/>
  <c r="AB40" i="109"/>
  <c r="AA40" i="109"/>
  <c r="Z40" i="109"/>
  <c r="AR39" i="109"/>
  <c r="AQ39" i="109"/>
  <c r="AP39" i="109"/>
  <c r="AS39" i="109" s="1"/>
  <c r="AO39" i="109"/>
  <c r="AG39" i="109"/>
  <c r="AF39" i="109"/>
  <c r="AE39" i="109"/>
  <c r="AC39" i="109"/>
  <c r="AB39" i="109"/>
  <c r="AA39" i="109"/>
  <c r="Z39" i="109"/>
  <c r="AR38" i="109"/>
  <c r="AP38" i="109"/>
  <c r="AS38" i="109" s="1"/>
  <c r="AO38" i="109"/>
  <c r="AQ38" i="109" s="1"/>
  <c r="AG38" i="109"/>
  <c r="AF38" i="109"/>
  <c r="AE38" i="109"/>
  <c r="AC38" i="109"/>
  <c r="AB38" i="109"/>
  <c r="AA38" i="109"/>
  <c r="Z38" i="109"/>
  <c r="AP37" i="109"/>
  <c r="AS37" i="109" s="1"/>
  <c r="AO37" i="109"/>
  <c r="AR37" i="109" s="1"/>
  <c r="AG37" i="109"/>
  <c r="AF37" i="109"/>
  <c r="AE37" i="109"/>
  <c r="AC37" i="109"/>
  <c r="AB37" i="109"/>
  <c r="AA37" i="109"/>
  <c r="Z37" i="109"/>
  <c r="AR36" i="109"/>
  <c r="AP36" i="109"/>
  <c r="AS36" i="109" s="1"/>
  <c r="AO36" i="109"/>
  <c r="AQ36" i="109" s="1"/>
  <c r="AG36" i="109"/>
  <c r="AF36" i="109"/>
  <c r="AE36" i="109"/>
  <c r="AC36" i="109"/>
  <c r="AB36" i="109"/>
  <c r="AA36" i="109"/>
  <c r="Z36" i="109"/>
  <c r="AP35" i="109"/>
  <c r="AS35" i="109" s="1"/>
  <c r="AO35" i="109"/>
  <c r="AR35" i="109" s="1"/>
  <c r="AG35" i="109"/>
  <c r="AF35" i="109"/>
  <c r="AE35" i="109"/>
  <c r="AC35" i="109"/>
  <c r="AB35" i="109"/>
  <c r="AA35" i="109"/>
  <c r="Z35" i="109"/>
  <c r="AP34" i="109"/>
  <c r="AS34" i="109" s="1"/>
  <c r="AO34" i="109"/>
  <c r="AQ34" i="109" s="1"/>
  <c r="AG34" i="109"/>
  <c r="AF34" i="109"/>
  <c r="AE34" i="109"/>
  <c r="AC34" i="109"/>
  <c r="AB34" i="109"/>
  <c r="AA34" i="109"/>
  <c r="Z34" i="109"/>
  <c r="AR33" i="109"/>
  <c r="AQ33" i="109"/>
  <c r="AP33" i="109"/>
  <c r="AS33" i="109" s="1"/>
  <c r="AO33" i="109"/>
  <c r="AG33" i="109"/>
  <c r="AF33" i="109"/>
  <c r="AE33" i="109"/>
  <c r="AC33" i="109"/>
  <c r="AB33" i="109"/>
  <c r="AA33" i="109"/>
  <c r="Z33" i="109"/>
  <c r="AR32" i="109"/>
  <c r="AP32" i="109"/>
  <c r="AS32" i="109" s="1"/>
  <c r="AO32" i="109"/>
  <c r="AQ32" i="109" s="1"/>
  <c r="AG32" i="109"/>
  <c r="AF32" i="109"/>
  <c r="AE32" i="109"/>
  <c r="AC32" i="109"/>
  <c r="AB32" i="109"/>
  <c r="AA32" i="109"/>
  <c r="Z32" i="109"/>
  <c r="AP31" i="109"/>
  <c r="AS31" i="109" s="1"/>
  <c r="AO31" i="109"/>
  <c r="AR31" i="109" s="1"/>
  <c r="AG31" i="109"/>
  <c r="AF31" i="109"/>
  <c r="AE31" i="109"/>
  <c r="AC31" i="109"/>
  <c r="AB31" i="109"/>
  <c r="AA31" i="109"/>
  <c r="Z31" i="109"/>
  <c r="AR30" i="109"/>
  <c r="AP30" i="109"/>
  <c r="AS30" i="109" s="1"/>
  <c r="AO30" i="109"/>
  <c r="AQ30" i="109" s="1"/>
  <c r="AG30" i="109"/>
  <c r="AF30" i="109"/>
  <c r="AE30" i="109"/>
  <c r="AC30" i="109"/>
  <c r="AB30" i="109"/>
  <c r="AA30" i="109"/>
  <c r="Z30" i="109"/>
  <c r="AS29" i="109"/>
  <c r="AR29" i="109"/>
  <c r="AQ29" i="109"/>
  <c r="AP29" i="109"/>
  <c r="AO29" i="109"/>
  <c r="AG29" i="109"/>
  <c r="AF29" i="109"/>
  <c r="AE29" i="109"/>
  <c r="AC29" i="109"/>
  <c r="AB29" i="109"/>
  <c r="AA29" i="109"/>
  <c r="Z29" i="109"/>
  <c r="AP28" i="109"/>
  <c r="AS28" i="109" s="1"/>
  <c r="AO28" i="109"/>
  <c r="AQ28" i="109" s="1"/>
  <c r="AG28" i="109"/>
  <c r="AF28" i="109"/>
  <c r="AE28" i="109"/>
  <c r="AC28" i="109"/>
  <c r="AB28" i="109"/>
  <c r="AA28" i="109"/>
  <c r="Z28" i="109"/>
  <c r="AS27" i="109"/>
  <c r="AR27" i="109"/>
  <c r="AQ27" i="109"/>
  <c r="AP27" i="109"/>
  <c r="AO27" i="109"/>
  <c r="AG27" i="109"/>
  <c r="AF27" i="109"/>
  <c r="AE27" i="109"/>
  <c r="AC27" i="109"/>
  <c r="AB27" i="109"/>
  <c r="AA27" i="109"/>
  <c r="Z27" i="109"/>
  <c r="AR26" i="109"/>
  <c r="AP26" i="109"/>
  <c r="AS26" i="109" s="1"/>
  <c r="AO26" i="109"/>
  <c r="AQ26" i="109" s="1"/>
  <c r="AG26" i="109"/>
  <c r="AF26" i="109"/>
  <c r="AE26" i="109"/>
  <c r="AC26" i="109"/>
  <c r="AB26" i="109"/>
  <c r="AA26" i="109"/>
  <c r="Z26" i="109"/>
  <c r="AR25" i="109"/>
  <c r="AQ25" i="109"/>
  <c r="AP25" i="109"/>
  <c r="AS25" i="109" s="1"/>
  <c r="AO25" i="109"/>
  <c r="AG25" i="109"/>
  <c r="AF25" i="109"/>
  <c r="AE25" i="109"/>
  <c r="AC25" i="109"/>
  <c r="AB25" i="109"/>
  <c r="AA25" i="109"/>
  <c r="Z25" i="109"/>
  <c r="AR24" i="109"/>
  <c r="AP24" i="109"/>
  <c r="AS24" i="109" s="1"/>
  <c r="AO24" i="109"/>
  <c r="AQ24" i="109" s="1"/>
  <c r="AG24" i="109"/>
  <c r="AF24" i="109"/>
  <c r="AE24" i="109"/>
  <c r="AC24" i="109"/>
  <c r="AB24" i="109"/>
  <c r="AA24" i="109"/>
  <c r="Z24" i="109"/>
  <c r="AP23" i="109"/>
  <c r="AS23" i="109" s="1"/>
  <c r="AO23" i="109"/>
  <c r="AR23" i="109" s="1"/>
  <c r="AG23" i="109"/>
  <c r="AF23" i="109"/>
  <c r="AE23" i="109"/>
  <c r="AC23" i="109"/>
  <c r="AB23" i="109"/>
  <c r="AA23" i="109"/>
  <c r="Z23" i="109"/>
  <c r="AR22" i="109"/>
  <c r="AP22" i="109"/>
  <c r="AS22" i="109" s="1"/>
  <c r="AO22" i="109"/>
  <c r="AQ22" i="109" s="1"/>
  <c r="AG22" i="109"/>
  <c r="AF22" i="109"/>
  <c r="AE22" i="109"/>
  <c r="AC22" i="109"/>
  <c r="AB22" i="109"/>
  <c r="AA22" i="109"/>
  <c r="Z22" i="109"/>
  <c r="AS21" i="109"/>
  <c r="AR21" i="109"/>
  <c r="AP21" i="109"/>
  <c r="AO21" i="109"/>
  <c r="AQ21" i="109" s="1"/>
  <c r="AG21" i="109"/>
  <c r="AF21" i="109"/>
  <c r="AE21" i="109"/>
  <c r="AC21" i="109"/>
  <c r="AB21" i="109"/>
  <c r="AA21" i="109"/>
  <c r="Z21" i="109"/>
  <c r="AP20" i="109"/>
  <c r="AS20" i="109" s="1"/>
  <c r="AO20" i="109"/>
  <c r="AQ20" i="109" s="1"/>
  <c r="AG20" i="109"/>
  <c r="AF20" i="109"/>
  <c r="AE20" i="109"/>
  <c r="AC20" i="109"/>
  <c r="AB20" i="109"/>
  <c r="AA20" i="109"/>
  <c r="Z20" i="109"/>
  <c r="AS19" i="109"/>
  <c r="AR19" i="109"/>
  <c r="AQ19" i="109"/>
  <c r="AP19" i="109"/>
  <c r="AO19" i="109"/>
  <c r="AG19" i="109"/>
  <c r="AF19" i="109"/>
  <c r="AE19" i="109"/>
  <c r="AC19" i="109"/>
  <c r="AB19" i="109"/>
  <c r="AA19" i="109"/>
  <c r="Z19" i="109"/>
  <c r="AP18" i="109"/>
  <c r="AS18" i="109" s="1"/>
  <c r="AO18" i="109"/>
  <c r="AQ18" i="109" s="1"/>
  <c r="AG18" i="109"/>
  <c r="AF18" i="109"/>
  <c r="AE18" i="109"/>
  <c r="AC18" i="109"/>
  <c r="AB18" i="109"/>
  <c r="AA18" i="109"/>
  <c r="Z18" i="109"/>
  <c r="AP17" i="109"/>
  <c r="AS17" i="109" s="1"/>
  <c r="AO17" i="109"/>
  <c r="AQ17" i="109" s="1"/>
  <c r="AG17" i="109"/>
  <c r="AF17" i="109"/>
  <c r="AE17" i="109"/>
  <c r="AC17" i="109"/>
  <c r="AB17" i="109"/>
  <c r="AA17" i="109"/>
  <c r="Z17" i="109"/>
  <c r="AR16" i="109"/>
  <c r="AQ16" i="109"/>
  <c r="AP16" i="109"/>
  <c r="AS16" i="109" s="1"/>
  <c r="AO16" i="109"/>
  <c r="AG16" i="109"/>
  <c r="AF16" i="109"/>
  <c r="AE16" i="109"/>
  <c r="AC16" i="109"/>
  <c r="AB16" i="109"/>
  <c r="AA16" i="109"/>
  <c r="Z16" i="109"/>
  <c r="AP15" i="109"/>
  <c r="AS15" i="109" s="1"/>
  <c r="AO15" i="109"/>
  <c r="AQ15" i="109" s="1"/>
  <c r="AG15" i="109"/>
  <c r="AF15" i="109"/>
  <c r="AE15" i="109"/>
  <c r="AC15" i="109"/>
  <c r="AB15" i="109"/>
  <c r="AA15" i="109"/>
  <c r="Z15" i="109"/>
  <c r="AS14" i="109"/>
  <c r="AP14" i="109"/>
  <c r="AO14" i="109"/>
  <c r="AR14" i="109" s="1"/>
  <c r="AG14" i="109"/>
  <c r="AF14" i="109"/>
  <c r="AE14" i="109"/>
  <c r="AC14" i="109"/>
  <c r="AB14" i="109"/>
  <c r="AA14" i="109"/>
  <c r="Z14" i="109"/>
  <c r="AP13" i="109"/>
  <c r="AS13" i="109" s="1"/>
  <c r="AO13" i="109"/>
  <c r="AQ13" i="109" s="1"/>
  <c r="AG13" i="109"/>
  <c r="AF13" i="109"/>
  <c r="AE13" i="109"/>
  <c r="AC13" i="109"/>
  <c r="AB13" i="109"/>
  <c r="AA13" i="109"/>
  <c r="Z13" i="109"/>
  <c r="AS12" i="109"/>
  <c r="AR12" i="109"/>
  <c r="AQ12" i="109"/>
  <c r="AP12" i="109"/>
  <c r="AO12" i="109"/>
  <c r="AG12" i="109"/>
  <c r="AF12" i="109"/>
  <c r="AE12" i="109"/>
  <c r="AC12" i="109"/>
  <c r="AB12" i="109"/>
  <c r="AA12" i="109"/>
  <c r="Z12" i="109"/>
  <c r="AP11" i="109"/>
  <c r="AS11" i="109" s="1"/>
  <c r="AO11" i="109"/>
  <c r="AQ11" i="109" s="1"/>
  <c r="AG11" i="109"/>
  <c r="AF11" i="109"/>
  <c r="AE11" i="109"/>
  <c r="AC11" i="109"/>
  <c r="AB11" i="109"/>
  <c r="AA11" i="109"/>
  <c r="Z11" i="109"/>
  <c r="AQ10" i="109"/>
  <c r="AP10" i="109"/>
  <c r="AS10" i="109" s="1"/>
  <c r="AO10" i="109"/>
  <c r="AR10" i="109" s="1"/>
  <c r="AG10" i="109"/>
  <c r="AF10" i="109"/>
  <c r="AE10" i="109"/>
  <c r="AC10" i="109"/>
  <c r="AB10" i="109"/>
  <c r="AA10" i="109"/>
  <c r="Z10" i="109"/>
  <c r="AP9" i="109"/>
  <c r="AO9" i="109"/>
  <c r="AG9" i="109"/>
  <c r="AF9" i="109"/>
  <c r="AE9" i="109"/>
  <c r="AC9" i="109"/>
  <c r="AB9" i="109"/>
  <c r="AA9" i="109"/>
  <c r="Z9" i="109"/>
  <c r="AP8" i="109"/>
  <c r="AO8" i="109"/>
  <c r="AG8" i="109"/>
  <c r="AF8" i="109"/>
  <c r="AE8" i="109"/>
  <c r="AC8" i="109"/>
  <c r="AB8" i="109"/>
  <c r="AA8" i="109"/>
  <c r="Z8" i="109"/>
  <c r="AP7" i="109"/>
  <c r="AO7" i="109"/>
  <c r="AG7" i="109"/>
  <c r="AF7" i="109"/>
  <c r="AE7" i="109"/>
  <c r="AC7" i="109"/>
  <c r="AB7" i="109"/>
  <c r="AA7" i="109"/>
  <c r="Z7" i="109"/>
  <c r="AP6" i="109"/>
  <c r="AO6" i="109"/>
  <c r="AG6" i="109"/>
  <c r="AF6" i="109"/>
  <c r="AE6" i="109"/>
  <c r="AC6" i="109"/>
  <c r="AB6" i="109"/>
  <c r="AA6" i="109"/>
  <c r="Z6" i="109"/>
  <c r="AP5" i="109"/>
  <c r="AO5" i="109"/>
  <c r="AG5" i="109"/>
  <c r="AF5" i="109"/>
  <c r="AE5" i="109"/>
  <c r="AC5" i="109"/>
  <c r="AB5" i="109"/>
  <c r="AA5" i="109"/>
  <c r="Z5" i="109"/>
  <c r="AP4" i="109"/>
  <c r="AO4" i="109"/>
  <c r="AF4" i="109"/>
  <c r="AG4" i="109"/>
  <c r="AE4" i="109"/>
  <c r="AA4" i="109"/>
  <c r="AB4" i="109"/>
  <c r="AC4" i="109"/>
  <c r="Z4" i="109"/>
  <c r="W357" i="109"/>
  <c r="V357" i="109"/>
  <c r="X357" i="109" s="1"/>
  <c r="N357" i="109"/>
  <c r="M357" i="109"/>
  <c r="L357" i="109"/>
  <c r="J357" i="109"/>
  <c r="I357" i="109"/>
  <c r="H357" i="109"/>
  <c r="G357" i="109"/>
  <c r="X356" i="109"/>
  <c r="W356" i="109"/>
  <c r="V356" i="109"/>
  <c r="N356" i="109"/>
  <c r="M356" i="109"/>
  <c r="L356" i="109"/>
  <c r="J356" i="109"/>
  <c r="I356" i="109"/>
  <c r="H356" i="109"/>
  <c r="G356" i="109"/>
  <c r="X355" i="109"/>
  <c r="W355" i="109"/>
  <c r="V355" i="109"/>
  <c r="N355" i="109"/>
  <c r="M355" i="109"/>
  <c r="L355" i="109"/>
  <c r="J355" i="109"/>
  <c r="I355" i="109"/>
  <c r="H355" i="109"/>
  <c r="G355" i="109"/>
  <c r="W354" i="109"/>
  <c r="V354" i="109"/>
  <c r="X354" i="109" s="1"/>
  <c r="N354" i="109"/>
  <c r="M354" i="109"/>
  <c r="L354" i="109"/>
  <c r="J354" i="109"/>
  <c r="I354" i="109"/>
  <c r="H354" i="109"/>
  <c r="G354" i="109"/>
  <c r="X353" i="109"/>
  <c r="W353" i="109"/>
  <c r="V353" i="109"/>
  <c r="N353" i="109"/>
  <c r="M353" i="109"/>
  <c r="L353" i="109"/>
  <c r="J353" i="109"/>
  <c r="I353" i="109"/>
  <c r="H353" i="109"/>
  <c r="G353" i="109"/>
  <c r="X352" i="109"/>
  <c r="W352" i="109"/>
  <c r="V352" i="109"/>
  <c r="N352" i="109"/>
  <c r="M352" i="109"/>
  <c r="L352" i="109"/>
  <c r="J352" i="109"/>
  <c r="I352" i="109"/>
  <c r="H352" i="109"/>
  <c r="G352" i="109"/>
  <c r="X351" i="109"/>
  <c r="W351" i="109"/>
  <c r="V351" i="109"/>
  <c r="N351" i="109"/>
  <c r="M351" i="109"/>
  <c r="L351" i="109"/>
  <c r="J351" i="109"/>
  <c r="I351" i="109"/>
  <c r="H351" i="109"/>
  <c r="G351" i="109"/>
  <c r="W350" i="109"/>
  <c r="V350" i="109"/>
  <c r="X350" i="109" s="1"/>
  <c r="N350" i="109"/>
  <c r="M350" i="109"/>
  <c r="L350" i="109"/>
  <c r="J350" i="109"/>
  <c r="I350" i="109"/>
  <c r="H350" i="109"/>
  <c r="G350" i="109"/>
  <c r="X349" i="109"/>
  <c r="W349" i="109"/>
  <c r="V349" i="109"/>
  <c r="N349" i="109"/>
  <c r="M349" i="109"/>
  <c r="L349" i="109"/>
  <c r="J349" i="109"/>
  <c r="I349" i="109"/>
  <c r="H349" i="109"/>
  <c r="G349" i="109"/>
  <c r="X348" i="109"/>
  <c r="W348" i="109"/>
  <c r="V348" i="109"/>
  <c r="N348" i="109"/>
  <c r="M348" i="109"/>
  <c r="L348" i="109"/>
  <c r="J348" i="109"/>
  <c r="I348" i="109"/>
  <c r="H348" i="109"/>
  <c r="G348" i="109"/>
  <c r="X347" i="109"/>
  <c r="W347" i="109"/>
  <c r="V347" i="109"/>
  <c r="N347" i="109"/>
  <c r="M347" i="109"/>
  <c r="L347" i="109"/>
  <c r="J347" i="109"/>
  <c r="I347" i="109"/>
  <c r="H347" i="109"/>
  <c r="G347" i="109"/>
  <c r="W346" i="109"/>
  <c r="V346" i="109"/>
  <c r="X346" i="109" s="1"/>
  <c r="N346" i="109"/>
  <c r="M346" i="109"/>
  <c r="L346" i="109"/>
  <c r="J346" i="109"/>
  <c r="I346" i="109"/>
  <c r="H346" i="109"/>
  <c r="G346" i="109"/>
  <c r="W345" i="109"/>
  <c r="V345" i="109"/>
  <c r="X345" i="109" s="1"/>
  <c r="N345" i="109"/>
  <c r="M345" i="109"/>
  <c r="L345" i="109"/>
  <c r="J345" i="109"/>
  <c r="I345" i="109"/>
  <c r="H345" i="109"/>
  <c r="G345" i="109"/>
  <c r="X344" i="109"/>
  <c r="W344" i="109"/>
  <c r="V344" i="109"/>
  <c r="N344" i="109"/>
  <c r="M344" i="109"/>
  <c r="L344" i="109"/>
  <c r="J344" i="109"/>
  <c r="I344" i="109"/>
  <c r="H344" i="109"/>
  <c r="G344" i="109"/>
  <c r="X343" i="109"/>
  <c r="W343" i="109"/>
  <c r="V343" i="109"/>
  <c r="N343" i="109"/>
  <c r="M343" i="109"/>
  <c r="L343" i="109"/>
  <c r="J343" i="109"/>
  <c r="I343" i="109"/>
  <c r="H343" i="109"/>
  <c r="G343" i="109"/>
  <c r="W342" i="109"/>
  <c r="V342" i="109"/>
  <c r="X342" i="109" s="1"/>
  <c r="N342" i="109"/>
  <c r="M342" i="109"/>
  <c r="L342" i="109"/>
  <c r="J342" i="109"/>
  <c r="I342" i="109"/>
  <c r="H342" i="109"/>
  <c r="G342" i="109"/>
  <c r="W341" i="109"/>
  <c r="V341" i="109"/>
  <c r="X341" i="109" s="1"/>
  <c r="N341" i="109"/>
  <c r="M341" i="109"/>
  <c r="L341" i="109"/>
  <c r="J341" i="109"/>
  <c r="I341" i="109"/>
  <c r="H341" i="109"/>
  <c r="G341" i="109"/>
  <c r="X340" i="109"/>
  <c r="W340" i="109"/>
  <c r="V340" i="109"/>
  <c r="N340" i="109"/>
  <c r="M340" i="109"/>
  <c r="L340" i="109"/>
  <c r="J340" i="109"/>
  <c r="I340" i="109"/>
  <c r="H340" i="109"/>
  <c r="G340" i="109"/>
  <c r="X339" i="109"/>
  <c r="W339" i="109"/>
  <c r="V339" i="109"/>
  <c r="N339" i="109"/>
  <c r="M339" i="109"/>
  <c r="L339" i="109"/>
  <c r="J339" i="109"/>
  <c r="I339" i="109"/>
  <c r="H339" i="109"/>
  <c r="G339" i="109"/>
  <c r="W338" i="109"/>
  <c r="V338" i="109"/>
  <c r="X338" i="109" s="1"/>
  <c r="N338" i="109"/>
  <c r="M338" i="109"/>
  <c r="L338" i="109"/>
  <c r="J338" i="109"/>
  <c r="I338" i="109"/>
  <c r="H338" i="109"/>
  <c r="G338" i="109"/>
  <c r="W337" i="109"/>
  <c r="V337" i="109"/>
  <c r="X337" i="109" s="1"/>
  <c r="N337" i="109"/>
  <c r="M337" i="109"/>
  <c r="L337" i="109"/>
  <c r="J337" i="109"/>
  <c r="I337" i="109"/>
  <c r="H337" i="109"/>
  <c r="G337" i="109"/>
  <c r="X336" i="109"/>
  <c r="W336" i="109"/>
  <c r="V336" i="109"/>
  <c r="N336" i="109"/>
  <c r="M336" i="109"/>
  <c r="L336" i="109"/>
  <c r="J336" i="109"/>
  <c r="I336" i="109"/>
  <c r="H336" i="109"/>
  <c r="G336" i="109"/>
  <c r="X335" i="109"/>
  <c r="W335" i="109"/>
  <c r="V335" i="109"/>
  <c r="N335" i="109"/>
  <c r="M335" i="109"/>
  <c r="L335" i="109"/>
  <c r="J335" i="109"/>
  <c r="I335" i="109"/>
  <c r="H335" i="109"/>
  <c r="G335" i="109"/>
  <c r="W334" i="109"/>
  <c r="V334" i="109"/>
  <c r="X334" i="109" s="1"/>
  <c r="N334" i="109"/>
  <c r="M334" i="109"/>
  <c r="L334" i="109"/>
  <c r="J334" i="109"/>
  <c r="I334" i="109"/>
  <c r="H334" i="109"/>
  <c r="G334" i="109"/>
  <c r="W333" i="109"/>
  <c r="V333" i="109"/>
  <c r="X333" i="109" s="1"/>
  <c r="N333" i="109"/>
  <c r="M333" i="109"/>
  <c r="L333" i="109"/>
  <c r="J333" i="109"/>
  <c r="I333" i="109"/>
  <c r="H333" i="109"/>
  <c r="G333" i="109"/>
  <c r="X332" i="109"/>
  <c r="W332" i="109"/>
  <c r="V332" i="109"/>
  <c r="N332" i="109"/>
  <c r="M332" i="109"/>
  <c r="L332" i="109"/>
  <c r="J332" i="109"/>
  <c r="I332" i="109"/>
  <c r="H332" i="109"/>
  <c r="G332" i="109"/>
  <c r="W331" i="109"/>
  <c r="V331" i="109"/>
  <c r="X331" i="109" s="1"/>
  <c r="N331" i="109"/>
  <c r="M331" i="109"/>
  <c r="L331" i="109"/>
  <c r="J331" i="109"/>
  <c r="I331" i="109"/>
  <c r="H331" i="109"/>
  <c r="G331" i="109"/>
  <c r="W330" i="109"/>
  <c r="V330" i="109"/>
  <c r="X330" i="109" s="1"/>
  <c r="N330" i="109"/>
  <c r="M330" i="109"/>
  <c r="L330" i="109"/>
  <c r="J330" i="109"/>
  <c r="I330" i="109"/>
  <c r="H330" i="109"/>
  <c r="G330" i="109"/>
  <c r="W329" i="109"/>
  <c r="V329" i="109"/>
  <c r="X329" i="109" s="1"/>
  <c r="N329" i="109"/>
  <c r="M329" i="109"/>
  <c r="L329" i="109"/>
  <c r="J329" i="109"/>
  <c r="I329" i="109"/>
  <c r="H329" i="109"/>
  <c r="G329" i="109"/>
  <c r="X328" i="109"/>
  <c r="W328" i="109"/>
  <c r="V328" i="109"/>
  <c r="N328" i="109"/>
  <c r="M328" i="109"/>
  <c r="L328" i="109"/>
  <c r="J328" i="109"/>
  <c r="I328" i="109"/>
  <c r="H328" i="109"/>
  <c r="G328" i="109"/>
  <c r="X327" i="109"/>
  <c r="W327" i="109"/>
  <c r="V327" i="109"/>
  <c r="N327" i="109"/>
  <c r="M327" i="109"/>
  <c r="L327" i="109"/>
  <c r="J327" i="109"/>
  <c r="I327" i="109"/>
  <c r="H327" i="109"/>
  <c r="G327" i="109"/>
  <c r="W326" i="109"/>
  <c r="V326" i="109"/>
  <c r="X326" i="109" s="1"/>
  <c r="N326" i="109"/>
  <c r="M326" i="109"/>
  <c r="L326" i="109"/>
  <c r="J326" i="109"/>
  <c r="I326" i="109"/>
  <c r="H326" i="109"/>
  <c r="G326" i="109"/>
  <c r="W325" i="109"/>
  <c r="V325" i="109"/>
  <c r="X325" i="109" s="1"/>
  <c r="N325" i="109"/>
  <c r="M325" i="109"/>
  <c r="L325" i="109"/>
  <c r="J325" i="109"/>
  <c r="I325" i="109"/>
  <c r="H325" i="109"/>
  <c r="G325" i="109"/>
  <c r="X324" i="109"/>
  <c r="W324" i="109"/>
  <c r="V324" i="109"/>
  <c r="N324" i="109"/>
  <c r="M324" i="109"/>
  <c r="L324" i="109"/>
  <c r="J324" i="109"/>
  <c r="I324" i="109"/>
  <c r="H324" i="109"/>
  <c r="G324" i="109"/>
  <c r="X323" i="109"/>
  <c r="W323" i="109"/>
  <c r="V323" i="109"/>
  <c r="N323" i="109"/>
  <c r="M323" i="109"/>
  <c r="L323" i="109"/>
  <c r="J323" i="109"/>
  <c r="I323" i="109"/>
  <c r="H323" i="109"/>
  <c r="G323" i="109"/>
  <c r="W322" i="109"/>
  <c r="V322" i="109"/>
  <c r="X322" i="109" s="1"/>
  <c r="N322" i="109"/>
  <c r="M322" i="109"/>
  <c r="L322" i="109"/>
  <c r="J322" i="109"/>
  <c r="I322" i="109"/>
  <c r="H322" i="109"/>
  <c r="G322" i="109"/>
  <c r="W321" i="109"/>
  <c r="V321" i="109"/>
  <c r="X321" i="109" s="1"/>
  <c r="N321" i="109"/>
  <c r="M321" i="109"/>
  <c r="L321" i="109"/>
  <c r="J321" i="109"/>
  <c r="I321" i="109"/>
  <c r="H321" i="109"/>
  <c r="G321" i="109"/>
  <c r="X320" i="109"/>
  <c r="W320" i="109"/>
  <c r="V320" i="109"/>
  <c r="N320" i="109"/>
  <c r="M320" i="109"/>
  <c r="L320" i="109"/>
  <c r="J320" i="109"/>
  <c r="I320" i="109"/>
  <c r="H320" i="109"/>
  <c r="G320" i="109"/>
  <c r="X319" i="109"/>
  <c r="W319" i="109"/>
  <c r="V319" i="109"/>
  <c r="N319" i="109"/>
  <c r="M319" i="109"/>
  <c r="L319" i="109"/>
  <c r="J319" i="109"/>
  <c r="I319" i="109"/>
  <c r="H319" i="109"/>
  <c r="G319" i="109"/>
  <c r="W318" i="109"/>
  <c r="V318" i="109"/>
  <c r="X318" i="109" s="1"/>
  <c r="N318" i="109"/>
  <c r="M318" i="109"/>
  <c r="L318" i="109"/>
  <c r="J318" i="109"/>
  <c r="I318" i="109"/>
  <c r="H318" i="109"/>
  <c r="G318" i="109"/>
  <c r="W317" i="109"/>
  <c r="V317" i="109"/>
  <c r="X317" i="109" s="1"/>
  <c r="N317" i="109"/>
  <c r="M317" i="109"/>
  <c r="L317" i="109"/>
  <c r="J317" i="109"/>
  <c r="I317" i="109"/>
  <c r="H317" i="109"/>
  <c r="G317" i="109"/>
  <c r="X316" i="109"/>
  <c r="W316" i="109"/>
  <c r="V316" i="109"/>
  <c r="N316" i="109"/>
  <c r="M316" i="109"/>
  <c r="L316" i="109"/>
  <c r="J316" i="109"/>
  <c r="I316" i="109"/>
  <c r="H316" i="109"/>
  <c r="G316" i="109"/>
  <c r="X315" i="109"/>
  <c r="W315" i="109"/>
  <c r="V315" i="109"/>
  <c r="N315" i="109"/>
  <c r="M315" i="109"/>
  <c r="L315" i="109"/>
  <c r="J315" i="109"/>
  <c r="I315" i="109"/>
  <c r="H315" i="109"/>
  <c r="G315" i="109"/>
  <c r="W314" i="109"/>
  <c r="V314" i="109"/>
  <c r="X314" i="109" s="1"/>
  <c r="N314" i="109"/>
  <c r="M314" i="109"/>
  <c r="L314" i="109"/>
  <c r="J314" i="109"/>
  <c r="I314" i="109"/>
  <c r="H314" i="109"/>
  <c r="G314" i="109"/>
  <c r="W313" i="109"/>
  <c r="V313" i="109"/>
  <c r="X313" i="109" s="1"/>
  <c r="N313" i="109"/>
  <c r="M313" i="109"/>
  <c r="L313" i="109"/>
  <c r="J313" i="109"/>
  <c r="I313" i="109"/>
  <c r="H313" i="109"/>
  <c r="G313" i="109"/>
  <c r="X312" i="109"/>
  <c r="W312" i="109"/>
  <c r="V312" i="109"/>
  <c r="N312" i="109"/>
  <c r="M312" i="109"/>
  <c r="L312" i="109"/>
  <c r="J312" i="109"/>
  <c r="I312" i="109"/>
  <c r="H312" i="109"/>
  <c r="G312" i="109"/>
  <c r="X311" i="109"/>
  <c r="W311" i="109"/>
  <c r="V311" i="109"/>
  <c r="N311" i="109"/>
  <c r="M311" i="109"/>
  <c r="L311" i="109"/>
  <c r="J311" i="109"/>
  <c r="I311" i="109"/>
  <c r="H311" i="109"/>
  <c r="G311" i="109"/>
  <c r="W310" i="109"/>
  <c r="V310" i="109"/>
  <c r="X310" i="109" s="1"/>
  <c r="N310" i="109"/>
  <c r="M310" i="109"/>
  <c r="L310" i="109"/>
  <c r="J310" i="109"/>
  <c r="I310" i="109"/>
  <c r="H310" i="109"/>
  <c r="G310" i="109"/>
  <c r="W309" i="109"/>
  <c r="V309" i="109"/>
  <c r="X309" i="109" s="1"/>
  <c r="N309" i="109"/>
  <c r="M309" i="109"/>
  <c r="L309" i="109"/>
  <c r="J309" i="109"/>
  <c r="I309" i="109"/>
  <c r="H309" i="109"/>
  <c r="G309" i="109"/>
  <c r="X308" i="109"/>
  <c r="W308" i="109"/>
  <c r="V308" i="109"/>
  <c r="N308" i="109"/>
  <c r="M308" i="109"/>
  <c r="L308" i="109"/>
  <c r="J308" i="109"/>
  <c r="I308" i="109"/>
  <c r="H308" i="109"/>
  <c r="G308" i="109"/>
  <c r="X307" i="109"/>
  <c r="W307" i="109"/>
  <c r="V307" i="109"/>
  <c r="N307" i="109"/>
  <c r="M307" i="109"/>
  <c r="L307" i="109"/>
  <c r="J307" i="109"/>
  <c r="I307" i="109"/>
  <c r="H307" i="109"/>
  <c r="G307" i="109"/>
  <c r="W306" i="109"/>
  <c r="V306" i="109"/>
  <c r="X306" i="109" s="1"/>
  <c r="N306" i="109"/>
  <c r="M306" i="109"/>
  <c r="L306" i="109"/>
  <c r="J306" i="109"/>
  <c r="I306" i="109"/>
  <c r="H306" i="109"/>
  <c r="G306" i="109"/>
  <c r="X305" i="109"/>
  <c r="W305" i="109"/>
  <c r="V305" i="109"/>
  <c r="N305" i="109"/>
  <c r="M305" i="109"/>
  <c r="L305" i="109"/>
  <c r="J305" i="109"/>
  <c r="I305" i="109"/>
  <c r="H305" i="109"/>
  <c r="G305" i="109"/>
  <c r="X304" i="109"/>
  <c r="W304" i="109"/>
  <c r="V304" i="109"/>
  <c r="N304" i="109"/>
  <c r="M304" i="109"/>
  <c r="L304" i="109"/>
  <c r="J304" i="109"/>
  <c r="I304" i="109"/>
  <c r="H304" i="109"/>
  <c r="G304" i="109"/>
  <c r="X303" i="109"/>
  <c r="W303" i="109"/>
  <c r="V303" i="109"/>
  <c r="N303" i="109"/>
  <c r="M303" i="109"/>
  <c r="L303" i="109"/>
  <c r="J303" i="109"/>
  <c r="I303" i="109"/>
  <c r="H303" i="109"/>
  <c r="G303" i="109"/>
  <c r="W302" i="109"/>
  <c r="V302" i="109"/>
  <c r="X302" i="109" s="1"/>
  <c r="N302" i="109"/>
  <c r="M302" i="109"/>
  <c r="L302" i="109"/>
  <c r="J302" i="109"/>
  <c r="I302" i="109"/>
  <c r="H302" i="109"/>
  <c r="G302" i="109"/>
  <c r="X301" i="109"/>
  <c r="W301" i="109"/>
  <c r="V301" i="109"/>
  <c r="N301" i="109"/>
  <c r="M301" i="109"/>
  <c r="L301" i="109"/>
  <c r="J301" i="109"/>
  <c r="I301" i="109"/>
  <c r="H301" i="109"/>
  <c r="G301" i="109"/>
  <c r="X300" i="109"/>
  <c r="W300" i="109"/>
  <c r="V300" i="109"/>
  <c r="N300" i="109"/>
  <c r="M300" i="109"/>
  <c r="L300" i="109"/>
  <c r="J300" i="109"/>
  <c r="I300" i="109"/>
  <c r="H300" i="109"/>
  <c r="G300" i="109"/>
  <c r="X299" i="109"/>
  <c r="W299" i="109"/>
  <c r="V299" i="109"/>
  <c r="N299" i="109"/>
  <c r="M299" i="109"/>
  <c r="L299" i="109"/>
  <c r="J299" i="109"/>
  <c r="I299" i="109"/>
  <c r="H299" i="109"/>
  <c r="G299" i="109"/>
  <c r="W298" i="109"/>
  <c r="V298" i="109"/>
  <c r="X298" i="109" s="1"/>
  <c r="N298" i="109"/>
  <c r="M298" i="109"/>
  <c r="L298" i="109"/>
  <c r="J298" i="109"/>
  <c r="I298" i="109"/>
  <c r="H298" i="109"/>
  <c r="G298" i="109"/>
  <c r="X297" i="109"/>
  <c r="W297" i="109"/>
  <c r="V297" i="109"/>
  <c r="N297" i="109"/>
  <c r="M297" i="109"/>
  <c r="L297" i="109"/>
  <c r="J297" i="109"/>
  <c r="I297" i="109"/>
  <c r="H297" i="109"/>
  <c r="G297" i="109"/>
  <c r="X296" i="109"/>
  <c r="W296" i="109"/>
  <c r="V296" i="109"/>
  <c r="N296" i="109"/>
  <c r="M296" i="109"/>
  <c r="L296" i="109"/>
  <c r="J296" i="109"/>
  <c r="I296" i="109"/>
  <c r="H296" i="109"/>
  <c r="G296" i="109"/>
  <c r="X295" i="109"/>
  <c r="W295" i="109"/>
  <c r="V295" i="109"/>
  <c r="N295" i="109"/>
  <c r="M295" i="109"/>
  <c r="L295" i="109"/>
  <c r="J295" i="109"/>
  <c r="I295" i="109"/>
  <c r="H295" i="109"/>
  <c r="G295" i="109"/>
  <c r="W294" i="109"/>
  <c r="V294" i="109"/>
  <c r="X294" i="109" s="1"/>
  <c r="N294" i="109"/>
  <c r="M294" i="109"/>
  <c r="L294" i="109"/>
  <c r="J294" i="109"/>
  <c r="I294" i="109"/>
  <c r="H294" i="109"/>
  <c r="G294" i="109"/>
  <c r="X293" i="109"/>
  <c r="W293" i="109"/>
  <c r="V293" i="109"/>
  <c r="N293" i="109"/>
  <c r="M293" i="109"/>
  <c r="L293" i="109"/>
  <c r="J293" i="109"/>
  <c r="I293" i="109"/>
  <c r="H293" i="109"/>
  <c r="G293" i="109"/>
  <c r="X292" i="109"/>
  <c r="W292" i="109"/>
  <c r="V292" i="109"/>
  <c r="N292" i="109"/>
  <c r="M292" i="109"/>
  <c r="L292" i="109"/>
  <c r="J292" i="109"/>
  <c r="I292" i="109"/>
  <c r="H292" i="109"/>
  <c r="G292" i="109"/>
  <c r="X291" i="109"/>
  <c r="W291" i="109"/>
  <c r="V291" i="109"/>
  <c r="N291" i="109"/>
  <c r="M291" i="109"/>
  <c r="L291" i="109"/>
  <c r="J291" i="109"/>
  <c r="I291" i="109"/>
  <c r="H291" i="109"/>
  <c r="G291" i="109"/>
  <c r="W290" i="109"/>
  <c r="V290" i="109"/>
  <c r="X290" i="109" s="1"/>
  <c r="N290" i="109"/>
  <c r="M290" i="109"/>
  <c r="L290" i="109"/>
  <c r="J290" i="109"/>
  <c r="I290" i="109"/>
  <c r="H290" i="109"/>
  <c r="G290" i="109"/>
  <c r="X289" i="109"/>
  <c r="W289" i="109"/>
  <c r="V289" i="109"/>
  <c r="N289" i="109"/>
  <c r="M289" i="109"/>
  <c r="L289" i="109"/>
  <c r="J289" i="109"/>
  <c r="I289" i="109"/>
  <c r="H289" i="109"/>
  <c r="G289" i="109"/>
  <c r="X288" i="109"/>
  <c r="W288" i="109"/>
  <c r="V288" i="109"/>
  <c r="N288" i="109"/>
  <c r="M288" i="109"/>
  <c r="L288" i="109"/>
  <c r="J288" i="109"/>
  <c r="I288" i="109"/>
  <c r="H288" i="109"/>
  <c r="G288" i="109"/>
  <c r="X287" i="109"/>
  <c r="W287" i="109"/>
  <c r="V287" i="109"/>
  <c r="N287" i="109"/>
  <c r="M287" i="109"/>
  <c r="L287" i="109"/>
  <c r="J287" i="109"/>
  <c r="I287" i="109"/>
  <c r="H287" i="109"/>
  <c r="G287" i="109"/>
  <c r="W286" i="109"/>
  <c r="V286" i="109"/>
  <c r="X286" i="109" s="1"/>
  <c r="N286" i="109"/>
  <c r="M286" i="109"/>
  <c r="L286" i="109"/>
  <c r="J286" i="109"/>
  <c r="I286" i="109"/>
  <c r="H286" i="109"/>
  <c r="G286" i="109"/>
  <c r="W285" i="109"/>
  <c r="V285" i="109"/>
  <c r="X285" i="109" s="1"/>
  <c r="N285" i="109"/>
  <c r="M285" i="109"/>
  <c r="L285" i="109"/>
  <c r="J285" i="109"/>
  <c r="I285" i="109"/>
  <c r="H285" i="109"/>
  <c r="G285" i="109"/>
  <c r="X284" i="109"/>
  <c r="W284" i="109"/>
  <c r="V284" i="109"/>
  <c r="N284" i="109"/>
  <c r="M284" i="109"/>
  <c r="L284" i="109"/>
  <c r="J284" i="109"/>
  <c r="I284" i="109"/>
  <c r="H284" i="109"/>
  <c r="G284" i="109"/>
  <c r="X283" i="109"/>
  <c r="W283" i="109"/>
  <c r="V283" i="109"/>
  <c r="N283" i="109"/>
  <c r="M283" i="109"/>
  <c r="L283" i="109"/>
  <c r="J283" i="109"/>
  <c r="I283" i="109"/>
  <c r="H283" i="109"/>
  <c r="G283" i="109"/>
  <c r="W282" i="109"/>
  <c r="V282" i="109"/>
  <c r="X282" i="109" s="1"/>
  <c r="N282" i="109"/>
  <c r="M282" i="109"/>
  <c r="L282" i="109"/>
  <c r="J282" i="109"/>
  <c r="I282" i="109"/>
  <c r="H282" i="109"/>
  <c r="G282" i="109"/>
  <c r="X281" i="109"/>
  <c r="W281" i="109"/>
  <c r="V281" i="109"/>
  <c r="N281" i="109"/>
  <c r="M281" i="109"/>
  <c r="L281" i="109"/>
  <c r="J281" i="109"/>
  <c r="I281" i="109"/>
  <c r="H281" i="109"/>
  <c r="G281" i="109"/>
  <c r="X280" i="109"/>
  <c r="W280" i="109"/>
  <c r="V280" i="109"/>
  <c r="N280" i="109"/>
  <c r="M280" i="109"/>
  <c r="L280" i="109"/>
  <c r="J280" i="109"/>
  <c r="I280" i="109"/>
  <c r="H280" i="109"/>
  <c r="G280" i="109"/>
  <c r="X279" i="109"/>
  <c r="W279" i="109"/>
  <c r="V279" i="109"/>
  <c r="N279" i="109"/>
  <c r="M279" i="109"/>
  <c r="L279" i="109"/>
  <c r="J279" i="109"/>
  <c r="I279" i="109"/>
  <c r="H279" i="109"/>
  <c r="G279" i="109"/>
  <c r="W278" i="109"/>
  <c r="V278" i="109"/>
  <c r="X278" i="109" s="1"/>
  <c r="N278" i="109"/>
  <c r="M278" i="109"/>
  <c r="L278" i="109"/>
  <c r="J278" i="109"/>
  <c r="I278" i="109"/>
  <c r="H278" i="109"/>
  <c r="G278" i="109"/>
  <c r="W277" i="109"/>
  <c r="V277" i="109"/>
  <c r="X277" i="109" s="1"/>
  <c r="N277" i="109"/>
  <c r="M277" i="109"/>
  <c r="L277" i="109"/>
  <c r="J277" i="109"/>
  <c r="I277" i="109"/>
  <c r="H277" i="109"/>
  <c r="G277" i="109"/>
  <c r="X276" i="109"/>
  <c r="W276" i="109"/>
  <c r="V276" i="109"/>
  <c r="N276" i="109"/>
  <c r="M276" i="109"/>
  <c r="L276" i="109"/>
  <c r="J276" i="109"/>
  <c r="I276" i="109"/>
  <c r="H276" i="109"/>
  <c r="G276" i="109"/>
  <c r="X275" i="109"/>
  <c r="W275" i="109"/>
  <c r="V275" i="109"/>
  <c r="N275" i="109"/>
  <c r="M275" i="109"/>
  <c r="L275" i="109"/>
  <c r="J275" i="109"/>
  <c r="I275" i="109"/>
  <c r="H275" i="109"/>
  <c r="G275" i="109"/>
  <c r="W274" i="109"/>
  <c r="V274" i="109"/>
  <c r="X274" i="109" s="1"/>
  <c r="N274" i="109"/>
  <c r="M274" i="109"/>
  <c r="L274" i="109"/>
  <c r="J274" i="109"/>
  <c r="I274" i="109"/>
  <c r="H274" i="109"/>
  <c r="G274" i="109"/>
  <c r="W273" i="109"/>
  <c r="V273" i="109"/>
  <c r="X273" i="109" s="1"/>
  <c r="N273" i="109"/>
  <c r="M273" i="109"/>
  <c r="L273" i="109"/>
  <c r="J273" i="109"/>
  <c r="I273" i="109"/>
  <c r="H273" i="109"/>
  <c r="G273" i="109"/>
  <c r="X272" i="109"/>
  <c r="W272" i="109"/>
  <c r="V272" i="109"/>
  <c r="N272" i="109"/>
  <c r="M272" i="109"/>
  <c r="L272" i="109"/>
  <c r="J272" i="109"/>
  <c r="I272" i="109"/>
  <c r="H272" i="109"/>
  <c r="G272" i="109"/>
  <c r="X271" i="109"/>
  <c r="W271" i="109"/>
  <c r="V271" i="109"/>
  <c r="N271" i="109"/>
  <c r="M271" i="109"/>
  <c r="L271" i="109"/>
  <c r="J271" i="109"/>
  <c r="I271" i="109"/>
  <c r="H271" i="109"/>
  <c r="G271" i="109"/>
  <c r="W270" i="109"/>
  <c r="V270" i="109"/>
  <c r="X270" i="109" s="1"/>
  <c r="N270" i="109"/>
  <c r="M270" i="109"/>
  <c r="L270" i="109"/>
  <c r="J270" i="109"/>
  <c r="I270" i="109"/>
  <c r="H270" i="109"/>
  <c r="G270" i="109"/>
  <c r="W269" i="109"/>
  <c r="V269" i="109"/>
  <c r="X269" i="109" s="1"/>
  <c r="N269" i="109"/>
  <c r="M269" i="109"/>
  <c r="L269" i="109"/>
  <c r="J269" i="109"/>
  <c r="I269" i="109"/>
  <c r="H269" i="109"/>
  <c r="G269" i="109"/>
  <c r="W268" i="109"/>
  <c r="V268" i="109"/>
  <c r="X268" i="109" s="1"/>
  <c r="N268" i="109"/>
  <c r="M268" i="109"/>
  <c r="L268" i="109"/>
  <c r="J268" i="109"/>
  <c r="I268" i="109"/>
  <c r="H268" i="109"/>
  <c r="G268" i="109"/>
  <c r="X267" i="109"/>
  <c r="W267" i="109"/>
  <c r="V267" i="109"/>
  <c r="N267" i="109"/>
  <c r="M267" i="109"/>
  <c r="L267" i="109"/>
  <c r="J267" i="109"/>
  <c r="I267" i="109"/>
  <c r="H267" i="109"/>
  <c r="G267" i="109"/>
  <c r="W266" i="109"/>
  <c r="V266" i="109"/>
  <c r="X266" i="109" s="1"/>
  <c r="N266" i="109"/>
  <c r="M266" i="109"/>
  <c r="L266" i="109"/>
  <c r="J266" i="109"/>
  <c r="I266" i="109"/>
  <c r="H266" i="109"/>
  <c r="G266" i="109"/>
  <c r="X265" i="109"/>
  <c r="W265" i="109"/>
  <c r="V265" i="109"/>
  <c r="N265" i="109"/>
  <c r="M265" i="109"/>
  <c r="L265" i="109"/>
  <c r="J265" i="109"/>
  <c r="I265" i="109"/>
  <c r="H265" i="109"/>
  <c r="G265" i="109"/>
  <c r="W264" i="109"/>
  <c r="V264" i="109"/>
  <c r="X264" i="109" s="1"/>
  <c r="N264" i="109"/>
  <c r="M264" i="109"/>
  <c r="L264" i="109"/>
  <c r="J264" i="109"/>
  <c r="I264" i="109"/>
  <c r="H264" i="109"/>
  <c r="G264" i="109"/>
  <c r="X263" i="109"/>
  <c r="W263" i="109"/>
  <c r="V263" i="109"/>
  <c r="N263" i="109"/>
  <c r="M263" i="109"/>
  <c r="L263" i="109"/>
  <c r="J263" i="109"/>
  <c r="I263" i="109"/>
  <c r="H263" i="109"/>
  <c r="G263" i="109"/>
  <c r="W262" i="109"/>
  <c r="V262" i="109"/>
  <c r="X262" i="109" s="1"/>
  <c r="N262" i="109"/>
  <c r="M262" i="109"/>
  <c r="L262" i="109"/>
  <c r="J262" i="109"/>
  <c r="I262" i="109"/>
  <c r="H262" i="109"/>
  <c r="G262" i="109"/>
  <c r="W261" i="109"/>
  <c r="V261" i="109"/>
  <c r="X261" i="109" s="1"/>
  <c r="N261" i="109"/>
  <c r="M261" i="109"/>
  <c r="L261" i="109"/>
  <c r="J261" i="109"/>
  <c r="I261" i="109"/>
  <c r="H261" i="109"/>
  <c r="G261" i="109"/>
  <c r="W260" i="109"/>
  <c r="V260" i="109"/>
  <c r="X260" i="109" s="1"/>
  <c r="N260" i="109"/>
  <c r="M260" i="109"/>
  <c r="L260" i="109"/>
  <c r="J260" i="109"/>
  <c r="I260" i="109"/>
  <c r="H260" i="109"/>
  <c r="G260" i="109"/>
  <c r="X259" i="109"/>
  <c r="W259" i="109"/>
  <c r="V259" i="109"/>
  <c r="N259" i="109"/>
  <c r="M259" i="109"/>
  <c r="L259" i="109"/>
  <c r="J259" i="109"/>
  <c r="I259" i="109"/>
  <c r="H259" i="109"/>
  <c r="G259" i="109"/>
  <c r="X258" i="109"/>
  <c r="W258" i="109"/>
  <c r="V258" i="109"/>
  <c r="N258" i="109"/>
  <c r="M258" i="109"/>
  <c r="L258" i="109"/>
  <c r="J258" i="109"/>
  <c r="I258" i="109"/>
  <c r="H258" i="109"/>
  <c r="G258" i="109"/>
  <c r="W257" i="109"/>
  <c r="V257" i="109"/>
  <c r="X257" i="109" s="1"/>
  <c r="N257" i="109"/>
  <c r="M257" i="109"/>
  <c r="L257" i="109"/>
  <c r="J257" i="109"/>
  <c r="I257" i="109"/>
  <c r="H257" i="109"/>
  <c r="G257" i="109"/>
  <c r="W256" i="109"/>
  <c r="V256" i="109"/>
  <c r="X256" i="109" s="1"/>
  <c r="N256" i="109"/>
  <c r="M256" i="109"/>
  <c r="L256" i="109"/>
  <c r="J256" i="109"/>
  <c r="I256" i="109"/>
  <c r="H256" i="109"/>
  <c r="G256" i="109"/>
  <c r="X255" i="109"/>
  <c r="W255" i="109"/>
  <c r="V255" i="109"/>
  <c r="N255" i="109"/>
  <c r="M255" i="109"/>
  <c r="L255" i="109"/>
  <c r="J255" i="109"/>
  <c r="I255" i="109"/>
  <c r="H255" i="109"/>
  <c r="G255" i="109"/>
  <c r="X254" i="109"/>
  <c r="W254" i="109"/>
  <c r="V254" i="109"/>
  <c r="N254" i="109"/>
  <c r="M254" i="109"/>
  <c r="L254" i="109"/>
  <c r="J254" i="109"/>
  <c r="I254" i="109"/>
  <c r="H254" i="109"/>
  <c r="G254" i="109"/>
  <c r="W253" i="109"/>
  <c r="V253" i="109"/>
  <c r="X253" i="109" s="1"/>
  <c r="N253" i="109"/>
  <c r="M253" i="109"/>
  <c r="L253" i="109"/>
  <c r="J253" i="109"/>
  <c r="I253" i="109"/>
  <c r="H253" i="109"/>
  <c r="G253" i="109"/>
  <c r="W252" i="109"/>
  <c r="V252" i="109"/>
  <c r="X252" i="109" s="1"/>
  <c r="N252" i="109"/>
  <c r="M252" i="109"/>
  <c r="L252" i="109"/>
  <c r="J252" i="109"/>
  <c r="I252" i="109"/>
  <c r="H252" i="109"/>
  <c r="G252" i="109"/>
  <c r="W251" i="109"/>
  <c r="V251" i="109"/>
  <c r="X251" i="109" s="1"/>
  <c r="N251" i="109"/>
  <c r="M251" i="109"/>
  <c r="L251" i="109"/>
  <c r="J251" i="109"/>
  <c r="I251" i="109"/>
  <c r="H251" i="109"/>
  <c r="G251" i="109"/>
  <c r="W250" i="109"/>
  <c r="V250" i="109"/>
  <c r="X250" i="109" s="1"/>
  <c r="N250" i="109"/>
  <c r="M250" i="109"/>
  <c r="L250" i="109"/>
  <c r="J250" i="109"/>
  <c r="I250" i="109"/>
  <c r="H250" i="109"/>
  <c r="G250" i="109"/>
  <c r="W249" i="109"/>
  <c r="V249" i="109"/>
  <c r="X249" i="109" s="1"/>
  <c r="N249" i="109"/>
  <c r="M249" i="109"/>
  <c r="L249" i="109"/>
  <c r="J249" i="109"/>
  <c r="I249" i="109"/>
  <c r="H249" i="109"/>
  <c r="G249" i="109"/>
  <c r="W248" i="109"/>
  <c r="V248" i="109"/>
  <c r="X248" i="109" s="1"/>
  <c r="N248" i="109"/>
  <c r="M248" i="109"/>
  <c r="L248" i="109"/>
  <c r="J248" i="109"/>
  <c r="I248" i="109"/>
  <c r="H248" i="109"/>
  <c r="G248" i="109"/>
  <c r="X247" i="109"/>
  <c r="W247" i="109"/>
  <c r="V247" i="109"/>
  <c r="N247" i="109"/>
  <c r="M247" i="109"/>
  <c r="L247" i="109"/>
  <c r="J247" i="109"/>
  <c r="I247" i="109"/>
  <c r="H247" i="109"/>
  <c r="G247" i="109"/>
  <c r="W246" i="109"/>
  <c r="V246" i="109"/>
  <c r="X246" i="109" s="1"/>
  <c r="N246" i="109"/>
  <c r="M246" i="109"/>
  <c r="L246" i="109"/>
  <c r="J246" i="109"/>
  <c r="I246" i="109"/>
  <c r="H246" i="109"/>
  <c r="G246" i="109"/>
  <c r="W245" i="109"/>
  <c r="V245" i="109"/>
  <c r="X245" i="109" s="1"/>
  <c r="N245" i="109"/>
  <c r="M245" i="109"/>
  <c r="L245" i="109"/>
  <c r="J245" i="109"/>
  <c r="I245" i="109"/>
  <c r="H245" i="109"/>
  <c r="G245" i="109"/>
  <c r="W244" i="109"/>
  <c r="V244" i="109"/>
  <c r="X244" i="109" s="1"/>
  <c r="N244" i="109"/>
  <c r="M244" i="109"/>
  <c r="L244" i="109"/>
  <c r="J244" i="109"/>
  <c r="I244" i="109"/>
  <c r="H244" i="109"/>
  <c r="G244" i="109"/>
  <c r="X243" i="109"/>
  <c r="W243" i="109"/>
  <c r="V243" i="109"/>
  <c r="N243" i="109"/>
  <c r="M243" i="109"/>
  <c r="L243" i="109"/>
  <c r="J243" i="109"/>
  <c r="I243" i="109"/>
  <c r="H243" i="109"/>
  <c r="G243" i="109"/>
  <c r="W242" i="109"/>
  <c r="V242" i="109"/>
  <c r="X242" i="109" s="1"/>
  <c r="N242" i="109"/>
  <c r="M242" i="109"/>
  <c r="L242" i="109"/>
  <c r="J242" i="109"/>
  <c r="I242" i="109"/>
  <c r="H242" i="109"/>
  <c r="G242" i="109"/>
  <c r="W241" i="109"/>
  <c r="V241" i="109"/>
  <c r="X241" i="109" s="1"/>
  <c r="N241" i="109"/>
  <c r="M241" i="109"/>
  <c r="L241" i="109"/>
  <c r="J241" i="109"/>
  <c r="I241" i="109"/>
  <c r="H241" i="109"/>
  <c r="G241" i="109"/>
  <c r="X240" i="109"/>
  <c r="W240" i="109"/>
  <c r="V240" i="109"/>
  <c r="N240" i="109"/>
  <c r="M240" i="109"/>
  <c r="L240" i="109"/>
  <c r="J240" i="109"/>
  <c r="I240" i="109"/>
  <c r="H240" i="109"/>
  <c r="G240" i="109"/>
  <c r="W239" i="109"/>
  <c r="V239" i="109"/>
  <c r="X239" i="109" s="1"/>
  <c r="N239" i="109"/>
  <c r="M239" i="109"/>
  <c r="L239" i="109"/>
  <c r="J239" i="109"/>
  <c r="I239" i="109"/>
  <c r="H239" i="109"/>
  <c r="G239" i="109"/>
  <c r="X238" i="109"/>
  <c r="W238" i="109"/>
  <c r="V238" i="109"/>
  <c r="N238" i="109"/>
  <c r="M238" i="109"/>
  <c r="L238" i="109"/>
  <c r="J238" i="109"/>
  <c r="I238" i="109"/>
  <c r="H238" i="109"/>
  <c r="G238" i="109"/>
  <c r="W237" i="109"/>
  <c r="V237" i="109"/>
  <c r="X237" i="109" s="1"/>
  <c r="N237" i="109"/>
  <c r="M237" i="109"/>
  <c r="L237" i="109"/>
  <c r="J237" i="109"/>
  <c r="I237" i="109"/>
  <c r="H237" i="109"/>
  <c r="G237" i="109"/>
  <c r="W236" i="109"/>
  <c r="V236" i="109"/>
  <c r="X236" i="109" s="1"/>
  <c r="N236" i="109"/>
  <c r="M236" i="109"/>
  <c r="L236" i="109"/>
  <c r="J236" i="109"/>
  <c r="I236" i="109"/>
  <c r="H236" i="109"/>
  <c r="G236" i="109"/>
  <c r="X235" i="109"/>
  <c r="W235" i="109"/>
  <c r="V235" i="109"/>
  <c r="N235" i="109"/>
  <c r="M235" i="109"/>
  <c r="L235" i="109"/>
  <c r="J235" i="109"/>
  <c r="I235" i="109"/>
  <c r="H235" i="109"/>
  <c r="G235" i="109"/>
  <c r="X234" i="109"/>
  <c r="W234" i="109"/>
  <c r="V234" i="109"/>
  <c r="N234" i="109"/>
  <c r="M234" i="109"/>
  <c r="L234" i="109"/>
  <c r="J234" i="109"/>
  <c r="I234" i="109"/>
  <c r="H234" i="109"/>
  <c r="G234" i="109"/>
  <c r="W233" i="109"/>
  <c r="V233" i="109"/>
  <c r="X233" i="109" s="1"/>
  <c r="N233" i="109"/>
  <c r="M233" i="109"/>
  <c r="L233" i="109"/>
  <c r="J233" i="109"/>
  <c r="I233" i="109"/>
  <c r="H233" i="109"/>
  <c r="G233" i="109"/>
  <c r="W232" i="109"/>
  <c r="V232" i="109"/>
  <c r="X232" i="109" s="1"/>
  <c r="N232" i="109"/>
  <c r="M232" i="109"/>
  <c r="L232" i="109"/>
  <c r="J232" i="109"/>
  <c r="I232" i="109"/>
  <c r="H232" i="109"/>
  <c r="G232" i="109"/>
  <c r="X231" i="109"/>
  <c r="W231" i="109"/>
  <c r="V231" i="109"/>
  <c r="N231" i="109"/>
  <c r="M231" i="109"/>
  <c r="L231" i="109"/>
  <c r="J231" i="109"/>
  <c r="I231" i="109"/>
  <c r="H231" i="109"/>
  <c r="G231" i="109"/>
  <c r="X230" i="109"/>
  <c r="W230" i="109"/>
  <c r="V230" i="109"/>
  <c r="N230" i="109"/>
  <c r="M230" i="109"/>
  <c r="L230" i="109"/>
  <c r="J230" i="109"/>
  <c r="I230" i="109"/>
  <c r="H230" i="109"/>
  <c r="G230" i="109"/>
  <c r="W229" i="109"/>
  <c r="V229" i="109"/>
  <c r="X229" i="109" s="1"/>
  <c r="N229" i="109"/>
  <c r="M229" i="109"/>
  <c r="L229" i="109"/>
  <c r="J229" i="109"/>
  <c r="I229" i="109"/>
  <c r="H229" i="109"/>
  <c r="G229" i="109"/>
  <c r="W228" i="109"/>
  <c r="V228" i="109"/>
  <c r="X228" i="109" s="1"/>
  <c r="N228" i="109"/>
  <c r="M228" i="109"/>
  <c r="L228" i="109"/>
  <c r="J228" i="109"/>
  <c r="I228" i="109"/>
  <c r="H228" i="109"/>
  <c r="G228" i="109"/>
  <c r="W227" i="109"/>
  <c r="V227" i="109"/>
  <c r="X227" i="109" s="1"/>
  <c r="N227" i="109"/>
  <c r="M227" i="109"/>
  <c r="L227" i="109"/>
  <c r="J227" i="109"/>
  <c r="I227" i="109"/>
  <c r="H227" i="109"/>
  <c r="G227" i="109"/>
  <c r="X226" i="109"/>
  <c r="W226" i="109"/>
  <c r="V226" i="109"/>
  <c r="N226" i="109"/>
  <c r="M226" i="109"/>
  <c r="L226" i="109"/>
  <c r="J226" i="109"/>
  <c r="I226" i="109"/>
  <c r="H226" i="109"/>
  <c r="G226" i="109"/>
  <c r="W225" i="109"/>
  <c r="V225" i="109"/>
  <c r="X225" i="109" s="1"/>
  <c r="N225" i="109"/>
  <c r="M225" i="109"/>
  <c r="L225" i="109"/>
  <c r="J225" i="109"/>
  <c r="I225" i="109"/>
  <c r="H225" i="109"/>
  <c r="G225" i="109"/>
  <c r="W224" i="109"/>
  <c r="V224" i="109"/>
  <c r="X224" i="109" s="1"/>
  <c r="N224" i="109"/>
  <c r="M224" i="109"/>
  <c r="L224" i="109"/>
  <c r="J224" i="109"/>
  <c r="I224" i="109"/>
  <c r="H224" i="109"/>
  <c r="G224" i="109"/>
  <c r="X223" i="109"/>
  <c r="W223" i="109"/>
  <c r="V223" i="109"/>
  <c r="N223" i="109"/>
  <c r="M223" i="109"/>
  <c r="L223" i="109"/>
  <c r="J223" i="109"/>
  <c r="I223" i="109"/>
  <c r="H223" i="109"/>
  <c r="G223" i="109"/>
  <c r="X222" i="109"/>
  <c r="W222" i="109"/>
  <c r="V222" i="109"/>
  <c r="N222" i="109"/>
  <c r="M222" i="109"/>
  <c r="L222" i="109"/>
  <c r="J222" i="109"/>
  <c r="I222" i="109"/>
  <c r="H222" i="109"/>
  <c r="G222" i="109"/>
  <c r="W221" i="109"/>
  <c r="V221" i="109"/>
  <c r="X221" i="109" s="1"/>
  <c r="N221" i="109"/>
  <c r="M221" i="109"/>
  <c r="L221" i="109"/>
  <c r="J221" i="109"/>
  <c r="I221" i="109"/>
  <c r="H221" i="109"/>
  <c r="G221" i="109"/>
  <c r="X220" i="109"/>
  <c r="W220" i="109"/>
  <c r="V220" i="109"/>
  <c r="N220" i="109"/>
  <c r="M220" i="109"/>
  <c r="L220" i="109"/>
  <c r="J220" i="109"/>
  <c r="I220" i="109"/>
  <c r="H220" i="109"/>
  <c r="G220" i="109"/>
  <c r="X219" i="109"/>
  <c r="W219" i="109"/>
  <c r="V219" i="109"/>
  <c r="N219" i="109"/>
  <c r="M219" i="109"/>
  <c r="L219" i="109"/>
  <c r="J219" i="109"/>
  <c r="I219" i="109"/>
  <c r="H219" i="109"/>
  <c r="G219" i="109"/>
  <c r="W218" i="109"/>
  <c r="V218" i="109"/>
  <c r="X218" i="109" s="1"/>
  <c r="N218" i="109"/>
  <c r="M218" i="109"/>
  <c r="L218" i="109"/>
  <c r="J218" i="109"/>
  <c r="I218" i="109"/>
  <c r="H218" i="109"/>
  <c r="G218" i="109"/>
  <c r="W217" i="109"/>
  <c r="V217" i="109"/>
  <c r="X217" i="109" s="1"/>
  <c r="N217" i="109"/>
  <c r="M217" i="109"/>
  <c r="L217" i="109"/>
  <c r="J217" i="109"/>
  <c r="I217" i="109"/>
  <c r="H217" i="109"/>
  <c r="G217" i="109"/>
  <c r="W216" i="109"/>
  <c r="V216" i="109"/>
  <c r="X216" i="109" s="1"/>
  <c r="N216" i="109"/>
  <c r="M216" i="109"/>
  <c r="L216" i="109"/>
  <c r="J216" i="109"/>
  <c r="I216" i="109"/>
  <c r="H216" i="109"/>
  <c r="G216" i="109"/>
  <c r="X215" i="109"/>
  <c r="W215" i="109"/>
  <c r="V215" i="109"/>
  <c r="N215" i="109"/>
  <c r="M215" i="109"/>
  <c r="L215" i="109"/>
  <c r="J215" i="109"/>
  <c r="I215" i="109"/>
  <c r="H215" i="109"/>
  <c r="G215" i="109"/>
  <c r="X214" i="109"/>
  <c r="W214" i="109"/>
  <c r="V214" i="109"/>
  <c r="N214" i="109"/>
  <c r="M214" i="109"/>
  <c r="L214" i="109"/>
  <c r="J214" i="109"/>
  <c r="I214" i="109"/>
  <c r="H214" i="109"/>
  <c r="G214" i="109"/>
  <c r="W213" i="109"/>
  <c r="V213" i="109"/>
  <c r="X213" i="109" s="1"/>
  <c r="N213" i="109"/>
  <c r="M213" i="109"/>
  <c r="L213" i="109"/>
  <c r="J213" i="109"/>
  <c r="I213" i="109"/>
  <c r="H213" i="109"/>
  <c r="G213" i="109"/>
  <c r="W212" i="109"/>
  <c r="V212" i="109"/>
  <c r="X212" i="109" s="1"/>
  <c r="N212" i="109"/>
  <c r="M212" i="109"/>
  <c r="L212" i="109"/>
  <c r="J212" i="109"/>
  <c r="I212" i="109"/>
  <c r="H212" i="109"/>
  <c r="G212" i="109"/>
  <c r="X211" i="109"/>
  <c r="W211" i="109"/>
  <c r="V211" i="109"/>
  <c r="N211" i="109"/>
  <c r="M211" i="109"/>
  <c r="L211" i="109"/>
  <c r="J211" i="109"/>
  <c r="I211" i="109"/>
  <c r="H211" i="109"/>
  <c r="G211" i="109"/>
  <c r="X210" i="109"/>
  <c r="W210" i="109"/>
  <c r="V210" i="109"/>
  <c r="N210" i="109"/>
  <c r="M210" i="109"/>
  <c r="L210" i="109"/>
  <c r="J210" i="109"/>
  <c r="I210" i="109"/>
  <c r="H210" i="109"/>
  <c r="G210" i="109"/>
  <c r="W209" i="109"/>
  <c r="V209" i="109"/>
  <c r="X209" i="109" s="1"/>
  <c r="N209" i="109"/>
  <c r="M209" i="109"/>
  <c r="L209" i="109"/>
  <c r="J209" i="109"/>
  <c r="I209" i="109"/>
  <c r="H209" i="109"/>
  <c r="G209" i="109"/>
  <c r="W208" i="109"/>
  <c r="V208" i="109"/>
  <c r="X208" i="109" s="1"/>
  <c r="N208" i="109"/>
  <c r="M208" i="109"/>
  <c r="L208" i="109"/>
  <c r="J208" i="109"/>
  <c r="I208" i="109"/>
  <c r="H208" i="109"/>
  <c r="G208" i="109"/>
  <c r="X207" i="109"/>
  <c r="W207" i="109"/>
  <c r="V207" i="109"/>
  <c r="N207" i="109"/>
  <c r="M207" i="109"/>
  <c r="L207" i="109"/>
  <c r="J207" i="109"/>
  <c r="I207" i="109"/>
  <c r="H207" i="109"/>
  <c r="G207" i="109"/>
  <c r="X206" i="109"/>
  <c r="W206" i="109"/>
  <c r="V206" i="109"/>
  <c r="N206" i="109"/>
  <c r="M206" i="109"/>
  <c r="L206" i="109"/>
  <c r="J206" i="109"/>
  <c r="I206" i="109"/>
  <c r="H206" i="109"/>
  <c r="G206" i="109"/>
  <c r="W205" i="109"/>
  <c r="V205" i="109"/>
  <c r="X205" i="109" s="1"/>
  <c r="N205" i="109"/>
  <c r="M205" i="109"/>
  <c r="L205" i="109"/>
  <c r="J205" i="109"/>
  <c r="I205" i="109"/>
  <c r="H205" i="109"/>
  <c r="G205" i="109"/>
  <c r="W204" i="109"/>
  <c r="V204" i="109"/>
  <c r="X204" i="109" s="1"/>
  <c r="N204" i="109"/>
  <c r="M204" i="109"/>
  <c r="L204" i="109"/>
  <c r="J204" i="109"/>
  <c r="I204" i="109"/>
  <c r="H204" i="109"/>
  <c r="G204" i="109"/>
  <c r="X203" i="109"/>
  <c r="W203" i="109"/>
  <c r="V203" i="109"/>
  <c r="N203" i="109"/>
  <c r="M203" i="109"/>
  <c r="L203" i="109"/>
  <c r="J203" i="109"/>
  <c r="I203" i="109"/>
  <c r="H203" i="109"/>
  <c r="G203" i="109"/>
  <c r="X202" i="109"/>
  <c r="W202" i="109"/>
  <c r="V202" i="109"/>
  <c r="N202" i="109"/>
  <c r="M202" i="109"/>
  <c r="L202" i="109"/>
  <c r="J202" i="109"/>
  <c r="I202" i="109"/>
  <c r="H202" i="109"/>
  <c r="G202" i="109"/>
  <c r="W201" i="109"/>
  <c r="V201" i="109"/>
  <c r="X201" i="109" s="1"/>
  <c r="N201" i="109"/>
  <c r="M201" i="109"/>
  <c r="L201" i="109"/>
  <c r="J201" i="109"/>
  <c r="I201" i="109"/>
  <c r="H201" i="109"/>
  <c r="G201" i="109"/>
  <c r="W200" i="109"/>
  <c r="V200" i="109"/>
  <c r="X200" i="109" s="1"/>
  <c r="N200" i="109"/>
  <c r="M200" i="109"/>
  <c r="L200" i="109"/>
  <c r="J200" i="109"/>
  <c r="I200" i="109"/>
  <c r="H200" i="109"/>
  <c r="G200" i="109"/>
  <c r="X199" i="109"/>
  <c r="W199" i="109"/>
  <c r="V199" i="109"/>
  <c r="N199" i="109"/>
  <c r="M199" i="109"/>
  <c r="L199" i="109"/>
  <c r="J199" i="109"/>
  <c r="I199" i="109"/>
  <c r="H199" i="109"/>
  <c r="G199" i="109"/>
  <c r="X198" i="109"/>
  <c r="W198" i="109"/>
  <c r="V198" i="109"/>
  <c r="N198" i="109"/>
  <c r="M198" i="109"/>
  <c r="L198" i="109"/>
  <c r="J198" i="109"/>
  <c r="I198" i="109"/>
  <c r="H198" i="109"/>
  <c r="G198" i="109"/>
  <c r="W197" i="109"/>
  <c r="V197" i="109"/>
  <c r="X197" i="109" s="1"/>
  <c r="N197" i="109"/>
  <c r="M197" i="109"/>
  <c r="L197" i="109"/>
  <c r="J197" i="109"/>
  <c r="I197" i="109"/>
  <c r="H197" i="109"/>
  <c r="G197" i="109"/>
  <c r="W196" i="109"/>
  <c r="V196" i="109"/>
  <c r="X196" i="109" s="1"/>
  <c r="N196" i="109"/>
  <c r="M196" i="109"/>
  <c r="L196" i="109"/>
  <c r="J196" i="109"/>
  <c r="I196" i="109"/>
  <c r="H196" i="109"/>
  <c r="G196" i="109"/>
  <c r="X195" i="109"/>
  <c r="W195" i="109"/>
  <c r="V195" i="109"/>
  <c r="N195" i="109"/>
  <c r="M195" i="109"/>
  <c r="L195" i="109"/>
  <c r="J195" i="109"/>
  <c r="I195" i="109"/>
  <c r="H195" i="109"/>
  <c r="G195" i="109"/>
  <c r="X194" i="109"/>
  <c r="W194" i="109"/>
  <c r="V194" i="109"/>
  <c r="N194" i="109"/>
  <c r="M194" i="109"/>
  <c r="L194" i="109"/>
  <c r="J194" i="109"/>
  <c r="I194" i="109"/>
  <c r="H194" i="109"/>
  <c r="G194" i="109"/>
  <c r="W193" i="109"/>
  <c r="V193" i="109"/>
  <c r="X193" i="109" s="1"/>
  <c r="N193" i="109"/>
  <c r="M193" i="109"/>
  <c r="L193" i="109"/>
  <c r="J193" i="109"/>
  <c r="I193" i="109"/>
  <c r="H193" i="109"/>
  <c r="G193" i="109"/>
  <c r="W192" i="109"/>
  <c r="V192" i="109"/>
  <c r="X192" i="109" s="1"/>
  <c r="N192" i="109"/>
  <c r="M192" i="109"/>
  <c r="L192" i="109"/>
  <c r="J192" i="109"/>
  <c r="I192" i="109"/>
  <c r="H192" i="109"/>
  <c r="G192" i="109"/>
  <c r="X191" i="109"/>
  <c r="W191" i="109"/>
  <c r="V191" i="109"/>
  <c r="N191" i="109"/>
  <c r="M191" i="109"/>
  <c r="L191" i="109"/>
  <c r="J191" i="109"/>
  <c r="I191" i="109"/>
  <c r="H191" i="109"/>
  <c r="G191" i="109"/>
  <c r="X190" i="109"/>
  <c r="W190" i="109"/>
  <c r="V190" i="109"/>
  <c r="N190" i="109"/>
  <c r="M190" i="109"/>
  <c r="L190" i="109"/>
  <c r="J190" i="109"/>
  <c r="I190" i="109"/>
  <c r="H190" i="109"/>
  <c r="G190" i="109"/>
  <c r="W189" i="109"/>
  <c r="V189" i="109"/>
  <c r="X189" i="109" s="1"/>
  <c r="N189" i="109"/>
  <c r="M189" i="109"/>
  <c r="L189" i="109"/>
  <c r="J189" i="109"/>
  <c r="I189" i="109"/>
  <c r="H189" i="109"/>
  <c r="G189" i="109"/>
  <c r="W188" i="109"/>
  <c r="V188" i="109"/>
  <c r="X188" i="109" s="1"/>
  <c r="N188" i="109"/>
  <c r="M188" i="109"/>
  <c r="L188" i="109"/>
  <c r="J188" i="109"/>
  <c r="I188" i="109"/>
  <c r="H188" i="109"/>
  <c r="G188" i="109"/>
  <c r="X187" i="109"/>
  <c r="W187" i="109"/>
  <c r="V187" i="109"/>
  <c r="N187" i="109"/>
  <c r="M187" i="109"/>
  <c r="L187" i="109"/>
  <c r="J187" i="109"/>
  <c r="I187" i="109"/>
  <c r="H187" i="109"/>
  <c r="G187" i="109"/>
  <c r="X186" i="109"/>
  <c r="W186" i="109"/>
  <c r="V186" i="109"/>
  <c r="N186" i="109"/>
  <c r="M186" i="109"/>
  <c r="L186" i="109"/>
  <c r="J186" i="109"/>
  <c r="I186" i="109"/>
  <c r="H186" i="109"/>
  <c r="G186" i="109"/>
  <c r="W185" i="109"/>
  <c r="V185" i="109"/>
  <c r="X185" i="109" s="1"/>
  <c r="N185" i="109"/>
  <c r="M185" i="109"/>
  <c r="L185" i="109"/>
  <c r="J185" i="109"/>
  <c r="I185" i="109"/>
  <c r="H185" i="109"/>
  <c r="G185" i="109"/>
  <c r="W184" i="109"/>
  <c r="V184" i="109"/>
  <c r="X184" i="109" s="1"/>
  <c r="X374" i="109" s="1"/>
  <c r="N184" i="109"/>
  <c r="M184" i="109"/>
  <c r="L184" i="109"/>
  <c r="J184" i="109"/>
  <c r="I184" i="109"/>
  <c r="H184" i="109"/>
  <c r="G184" i="109"/>
  <c r="X183" i="109"/>
  <c r="W183" i="109"/>
  <c r="V183" i="109"/>
  <c r="N183" i="109"/>
  <c r="M183" i="109"/>
  <c r="L183" i="109"/>
  <c r="J183" i="109"/>
  <c r="I183" i="109"/>
  <c r="H183" i="109"/>
  <c r="G183" i="109"/>
  <c r="X182" i="109"/>
  <c r="W182" i="109"/>
  <c r="V182" i="109"/>
  <c r="N182" i="109"/>
  <c r="M182" i="109"/>
  <c r="L182" i="109"/>
  <c r="J182" i="109"/>
  <c r="I182" i="109"/>
  <c r="H182" i="109"/>
  <c r="G182" i="109"/>
  <c r="W181" i="109"/>
  <c r="V181" i="109"/>
  <c r="X181" i="109" s="1"/>
  <c r="N181" i="109"/>
  <c r="M181" i="109"/>
  <c r="L181" i="109"/>
  <c r="J181" i="109"/>
  <c r="I181" i="109"/>
  <c r="H181" i="109"/>
  <c r="G181" i="109"/>
  <c r="W180" i="109"/>
  <c r="V180" i="109"/>
  <c r="X180" i="109" s="1"/>
  <c r="N180" i="109"/>
  <c r="M180" i="109"/>
  <c r="L180" i="109"/>
  <c r="J180" i="109"/>
  <c r="I180" i="109"/>
  <c r="H180" i="109"/>
  <c r="G180" i="109"/>
  <c r="W179" i="109"/>
  <c r="V179" i="109"/>
  <c r="X179" i="109" s="1"/>
  <c r="N179" i="109"/>
  <c r="M179" i="109"/>
  <c r="L179" i="109"/>
  <c r="J179" i="109"/>
  <c r="I179" i="109"/>
  <c r="H179" i="109"/>
  <c r="G179" i="109"/>
  <c r="X178" i="109"/>
  <c r="W178" i="109"/>
  <c r="V178" i="109"/>
  <c r="N178" i="109"/>
  <c r="M178" i="109"/>
  <c r="L178" i="109"/>
  <c r="J178" i="109"/>
  <c r="I178" i="109"/>
  <c r="H178" i="109"/>
  <c r="G178" i="109"/>
  <c r="W177" i="109"/>
  <c r="V177" i="109"/>
  <c r="X177" i="109" s="1"/>
  <c r="N177" i="109"/>
  <c r="M177" i="109"/>
  <c r="L177" i="109"/>
  <c r="J177" i="109"/>
  <c r="I177" i="109"/>
  <c r="H177" i="109"/>
  <c r="G177" i="109"/>
  <c r="W176" i="109"/>
  <c r="V176" i="109"/>
  <c r="X176" i="109" s="1"/>
  <c r="N176" i="109"/>
  <c r="M176" i="109"/>
  <c r="L176" i="109"/>
  <c r="J176" i="109"/>
  <c r="I176" i="109"/>
  <c r="H176" i="109"/>
  <c r="G176" i="109"/>
  <c r="X175" i="109"/>
  <c r="W175" i="109"/>
  <c r="V175" i="109"/>
  <c r="N175" i="109"/>
  <c r="M175" i="109"/>
  <c r="L175" i="109"/>
  <c r="J175" i="109"/>
  <c r="I175" i="109"/>
  <c r="H175" i="109"/>
  <c r="G175" i="109"/>
  <c r="X174" i="109"/>
  <c r="W174" i="109"/>
  <c r="V174" i="109"/>
  <c r="N174" i="109"/>
  <c r="M174" i="109"/>
  <c r="L174" i="109"/>
  <c r="J174" i="109"/>
  <c r="I174" i="109"/>
  <c r="H174" i="109"/>
  <c r="G174" i="109"/>
  <c r="W173" i="109"/>
  <c r="V173" i="109"/>
  <c r="X173" i="109" s="1"/>
  <c r="N173" i="109"/>
  <c r="M173" i="109"/>
  <c r="L173" i="109"/>
  <c r="J173" i="109"/>
  <c r="I173" i="109"/>
  <c r="H173" i="109"/>
  <c r="G173" i="109"/>
  <c r="W172" i="109"/>
  <c r="V172" i="109"/>
  <c r="X172" i="109" s="1"/>
  <c r="N172" i="109"/>
  <c r="M172" i="109"/>
  <c r="L172" i="109"/>
  <c r="J172" i="109"/>
  <c r="I172" i="109"/>
  <c r="H172" i="109"/>
  <c r="G172" i="109"/>
  <c r="X171" i="109"/>
  <c r="W171" i="109"/>
  <c r="V171" i="109"/>
  <c r="N171" i="109"/>
  <c r="M171" i="109"/>
  <c r="L171" i="109"/>
  <c r="J171" i="109"/>
  <c r="I171" i="109"/>
  <c r="H171" i="109"/>
  <c r="G171" i="109"/>
  <c r="X170" i="109"/>
  <c r="W170" i="109"/>
  <c r="V170" i="109"/>
  <c r="N170" i="109"/>
  <c r="M170" i="109"/>
  <c r="L170" i="109"/>
  <c r="J170" i="109"/>
  <c r="I170" i="109"/>
  <c r="H170" i="109"/>
  <c r="G170" i="109"/>
  <c r="W169" i="109"/>
  <c r="V169" i="109"/>
  <c r="X169" i="109" s="1"/>
  <c r="N169" i="109"/>
  <c r="M169" i="109"/>
  <c r="L169" i="109"/>
  <c r="J169" i="109"/>
  <c r="I169" i="109"/>
  <c r="H169" i="109"/>
  <c r="G169" i="109"/>
  <c r="W168" i="109"/>
  <c r="V168" i="109"/>
  <c r="X168" i="109" s="1"/>
  <c r="N168" i="109"/>
  <c r="M168" i="109"/>
  <c r="L168" i="109"/>
  <c r="J168" i="109"/>
  <c r="I168" i="109"/>
  <c r="H168" i="109"/>
  <c r="G168" i="109"/>
  <c r="X167" i="109"/>
  <c r="W167" i="109"/>
  <c r="V167" i="109"/>
  <c r="N167" i="109"/>
  <c r="M167" i="109"/>
  <c r="L167" i="109"/>
  <c r="J167" i="109"/>
  <c r="I167" i="109"/>
  <c r="H167" i="109"/>
  <c r="G167" i="109"/>
  <c r="X166" i="109"/>
  <c r="W166" i="109"/>
  <c r="V166" i="109"/>
  <c r="N166" i="109"/>
  <c r="M166" i="109"/>
  <c r="L166" i="109"/>
  <c r="J166" i="109"/>
  <c r="I166" i="109"/>
  <c r="H166" i="109"/>
  <c r="G166" i="109"/>
  <c r="W165" i="109"/>
  <c r="V165" i="109"/>
  <c r="X165" i="109" s="1"/>
  <c r="N165" i="109"/>
  <c r="M165" i="109"/>
  <c r="L165" i="109"/>
  <c r="J165" i="109"/>
  <c r="I165" i="109"/>
  <c r="H165" i="109"/>
  <c r="G165" i="109"/>
  <c r="W164" i="109"/>
  <c r="V164" i="109"/>
  <c r="X164" i="109" s="1"/>
  <c r="N164" i="109"/>
  <c r="M164" i="109"/>
  <c r="L164" i="109"/>
  <c r="J164" i="109"/>
  <c r="I164" i="109"/>
  <c r="H164" i="109"/>
  <c r="G164" i="109"/>
  <c r="X163" i="109"/>
  <c r="W163" i="109"/>
  <c r="V163" i="109"/>
  <c r="N163" i="109"/>
  <c r="M163" i="109"/>
  <c r="L163" i="109"/>
  <c r="J163" i="109"/>
  <c r="I163" i="109"/>
  <c r="H163" i="109"/>
  <c r="G163" i="109"/>
  <c r="X162" i="109"/>
  <c r="W162" i="109"/>
  <c r="V162" i="109"/>
  <c r="N162" i="109"/>
  <c r="M162" i="109"/>
  <c r="L162" i="109"/>
  <c r="J162" i="109"/>
  <c r="I162" i="109"/>
  <c r="H162" i="109"/>
  <c r="G162" i="109"/>
  <c r="W161" i="109"/>
  <c r="V161" i="109"/>
  <c r="X161" i="109" s="1"/>
  <c r="N161" i="109"/>
  <c r="M161" i="109"/>
  <c r="L161" i="109"/>
  <c r="J161" i="109"/>
  <c r="I161" i="109"/>
  <c r="H161" i="109"/>
  <c r="G161" i="109"/>
  <c r="W160" i="109"/>
  <c r="V160" i="109"/>
  <c r="X160" i="109" s="1"/>
  <c r="N160" i="109"/>
  <c r="M160" i="109"/>
  <c r="L160" i="109"/>
  <c r="J160" i="109"/>
  <c r="I160" i="109"/>
  <c r="H160" i="109"/>
  <c r="G160" i="109"/>
  <c r="X159" i="109"/>
  <c r="W159" i="109"/>
  <c r="V159" i="109"/>
  <c r="N159" i="109"/>
  <c r="M159" i="109"/>
  <c r="L159" i="109"/>
  <c r="J159" i="109"/>
  <c r="I159" i="109"/>
  <c r="H159" i="109"/>
  <c r="G159" i="109"/>
  <c r="X158" i="109"/>
  <c r="W158" i="109"/>
  <c r="V158" i="109"/>
  <c r="N158" i="109"/>
  <c r="M158" i="109"/>
  <c r="L158" i="109"/>
  <c r="J158" i="109"/>
  <c r="I158" i="109"/>
  <c r="H158" i="109"/>
  <c r="G158" i="109"/>
  <c r="W157" i="109"/>
  <c r="V157" i="109"/>
  <c r="X157" i="109" s="1"/>
  <c r="N157" i="109"/>
  <c r="M157" i="109"/>
  <c r="L157" i="109"/>
  <c r="J157" i="109"/>
  <c r="I157" i="109"/>
  <c r="H157" i="109"/>
  <c r="G157" i="109"/>
  <c r="W156" i="109"/>
  <c r="V156" i="109"/>
  <c r="X156" i="109" s="1"/>
  <c r="N156" i="109"/>
  <c r="M156" i="109"/>
  <c r="L156" i="109"/>
  <c r="J156" i="109"/>
  <c r="I156" i="109"/>
  <c r="H156" i="109"/>
  <c r="G156" i="109"/>
  <c r="W155" i="109"/>
  <c r="V155" i="109"/>
  <c r="X155" i="109" s="1"/>
  <c r="N155" i="109"/>
  <c r="M155" i="109"/>
  <c r="L155" i="109"/>
  <c r="J155" i="109"/>
  <c r="I155" i="109"/>
  <c r="H155" i="109"/>
  <c r="G155" i="109"/>
  <c r="X154" i="109"/>
  <c r="W154" i="109"/>
  <c r="V154" i="109"/>
  <c r="N154" i="109"/>
  <c r="M154" i="109"/>
  <c r="L154" i="109"/>
  <c r="J154" i="109"/>
  <c r="I154" i="109"/>
  <c r="H154" i="109"/>
  <c r="G154" i="109"/>
  <c r="W153" i="109"/>
  <c r="V153" i="109"/>
  <c r="X153" i="109" s="1"/>
  <c r="N153" i="109"/>
  <c r="M153" i="109"/>
  <c r="L153" i="109"/>
  <c r="J153" i="109"/>
  <c r="I153" i="109"/>
  <c r="H153" i="109"/>
  <c r="G153" i="109"/>
  <c r="W152" i="109"/>
  <c r="V152" i="109"/>
  <c r="X152" i="109" s="1"/>
  <c r="N152" i="109"/>
  <c r="M152" i="109"/>
  <c r="L152" i="109"/>
  <c r="J152" i="109"/>
  <c r="I152" i="109"/>
  <c r="H152" i="109"/>
  <c r="G152" i="109"/>
  <c r="W151" i="109"/>
  <c r="V151" i="109"/>
  <c r="X151" i="109" s="1"/>
  <c r="N151" i="109"/>
  <c r="M151" i="109"/>
  <c r="L151" i="109"/>
  <c r="J151" i="109"/>
  <c r="I151" i="109"/>
  <c r="H151" i="109"/>
  <c r="G151" i="109"/>
  <c r="X150" i="109"/>
  <c r="W150" i="109"/>
  <c r="V150" i="109"/>
  <c r="N150" i="109"/>
  <c r="M150" i="109"/>
  <c r="L150" i="109"/>
  <c r="J150" i="109"/>
  <c r="I150" i="109"/>
  <c r="H150" i="109"/>
  <c r="G150" i="109"/>
  <c r="W149" i="109"/>
  <c r="V149" i="109"/>
  <c r="X149" i="109" s="1"/>
  <c r="N149" i="109"/>
  <c r="M149" i="109"/>
  <c r="L149" i="109"/>
  <c r="J149" i="109"/>
  <c r="I149" i="109"/>
  <c r="H149" i="109"/>
  <c r="G149" i="109"/>
  <c r="W148" i="109"/>
  <c r="V148" i="109"/>
  <c r="X148" i="109" s="1"/>
  <c r="N148" i="109"/>
  <c r="M148" i="109"/>
  <c r="L148" i="109"/>
  <c r="J148" i="109"/>
  <c r="I148" i="109"/>
  <c r="H148" i="109"/>
  <c r="G148" i="109"/>
  <c r="X147" i="109"/>
  <c r="W147" i="109"/>
  <c r="V147" i="109"/>
  <c r="N147" i="109"/>
  <c r="M147" i="109"/>
  <c r="L147" i="109"/>
  <c r="J147" i="109"/>
  <c r="I147" i="109"/>
  <c r="H147" i="109"/>
  <c r="G147" i="109"/>
  <c r="X146" i="109"/>
  <c r="W146" i="109"/>
  <c r="V146" i="109"/>
  <c r="N146" i="109"/>
  <c r="M146" i="109"/>
  <c r="L146" i="109"/>
  <c r="J146" i="109"/>
  <c r="I146" i="109"/>
  <c r="H146" i="109"/>
  <c r="G146" i="109"/>
  <c r="W145" i="109"/>
  <c r="V145" i="109"/>
  <c r="X145" i="109" s="1"/>
  <c r="N145" i="109"/>
  <c r="M145" i="109"/>
  <c r="L145" i="109"/>
  <c r="J145" i="109"/>
  <c r="I145" i="109"/>
  <c r="H145" i="109"/>
  <c r="G145" i="109"/>
  <c r="W144" i="109"/>
  <c r="V144" i="109"/>
  <c r="X144" i="109" s="1"/>
  <c r="N144" i="109"/>
  <c r="M144" i="109"/>
  <c r="L144" i="109"/>
  <c r="J144" i="109"/>
  <c r="I144" i="109"/>
  <c r="H144" i="109"/>
  <c r="G144" i="109"/>
  <c r="X143" i="109"/>
  <c r="W143" i="109"/>
  <c r="V143" i="109"/>
  <c r="N143" i="109"/>
  <c r="M143" i="109"/>
  <c r="L143" i="109"/>
  <c r="J143" i="109"/>
  <c r="I143" i="109"/>
  <c r="H143" i="109"/>
  <c r="G143" i="109"/>
  <c r="X142" i="109"/>
  <c r="W142" i="109"/>
  <c r="V142" i="109"/>
  <c r="N142" i="109"/>
  <c r="M142" i="109"/>
  <c r="L142" i="109"/>
  <c r="J142" i="109"/>
  <c r="I142" i="109"/>
  <c r="H142" i="109"/>
  <c r="G142" i="109"/>
  <c r="W141" i="109"/>
  <c r="V141" i="109"/>
  <c r="X141" i="109" s="1"/>
  <c r="N141" i="109"/>
  <c r="M141" i="109"/>
  <c r="L141" i="109"/>
  <c r="J141" i="109"/>
  <c r="I141" i="109"/>
  <c r="H141" i="109"/>
  <c r="G141" i="109"/>
  <c r="W140" i="109"/>
  <c r="V140" i="109"/>
  <c r="X140" i="109" s="1"/>
  <c r="N140" i="109"/>
  <c r="M140" i="109"/>
  <c r="L140" i="109"/>
  <c r="J140" i="109"/>
  <c r="I140" i="109"/>
  <c r="H140" i="109"/>
  <c r="G140" i="109"/>
  <c r="X139" i="109"/>
  <c r="W139" i="109"/>
  <c r="V139" i="109"/>
  <c r="N139" i="109"/>
  <c r="M139" i="109"/>
  <c r="L139" i="109"/>
  <c r="J139" i="109"/>
  <c r="I139" i="109"/>
  <c r="H139" i="109"/>
  <c r="G139" i="109"/>
  <c r="X138" i="109"/>
  <c r="W138" i="109"/>
  <c r="V138" i="109"/>
  <c r="N138" i="109"/>
  <c r="M138" i="109"/>
  <c r="L138" i="109"/>
  <c r="J138" i="109"/>
  <c r="I138" i="109"/>
  <c r="H138" i="109"/>
  <c r="G138" i="109"/>
  <c r="X137" i="109"/>
  <c r="W137" i="109"/>
  <c r="V137" i="109"/>
  <c r="N137" i="109"/>
  <c r="M137" i="109"/>
  <c r="L137" i="109"/>
  <c r="J137" i="109"/>
  <c r="I137" i="109"/>
  <c r="H137" i="109"/>
  <c r="G137" i="109"/>
  <c r="W136" i="109"/>
  <c r="V136" i="109"/>
  <c r="X136" i="109" s="1"/>
  <c r="N136" i="109"/>
  <c r="M136" i="109"/>
  <c r="L136" i="109"/>
  <c r="J136" i="109"/>
  <c r="I136" i="109"/>
  <c r="H136" i="109"/>
  <c r="G136" i="109"/>
  <c r="X135" i="109"/>
  <c r="W135" i="109"/>
  <c r="V135" i="109"/>
  <c r="N135" i="109"/>
  <c r="M135" i="109"/>
  <c r="L135" i="109"/>
  <c r="J135" i="109"/>
  <c r="I135" i="109"/>
  <c r="H135" i="109"/>
  <c r="G135" i="109"/>
  <c r="X134" i="109"/>
  <c r="W134" i="109"/>
  <c r="V134" i="109"/>
  <c r="N134" i="109"/>
  <c r="M134" i="109"/>
  <c r="L134" i="109"/>
  <c r="J134" i="109"/>
  <c r="I134" i="109"/>
  <c r="H134" i="109"/>
  <c r="G134" i="109"/>
  <c r="X133" i="109"/>
  <c r="W133" i="109"/>
  <c r="V133" i="109"/>
  <c r="N133" i="109"/>
  <c r="M133" i="109"/>
  <c r="L133" i="109"/>
  <c r="J133" i="109"/>
  <c r="I133" i="109"/>
  <c r="H133" i="109"/>
  <c r="G133" i="109"/>
  <c r="W132" i="109"/>
  <c r="V132" i="109"/>
  <c r="X132" i="109" s="1"/>
  <c r="N132" i="109"/>
  <c r="M132" i="109"/>
  <c r="L132" i="109"/>
  <c r="J132" i="109"/>
  <c r="I132" i="109"/>
  <c r="H132" i="109"/>
  <c r="G132" i="109"/>
  <c r="X131" i="109"/>
  <c r="W131" i="109"/>
  <c r="V131" i="109"/>
  <c r="N131" i="109"/>
  <c r="M131" i="109"/>
  <c r="L131" i="109"/>
  <c r="J131" i="109"/>
  <c r="I131" i="109"/>
  <c r="H131" i="109"/>
  <c r="G131" i="109"/>
  <c r="X130" i="109"/>
  <c r="W130" i="109"/>
  <c r="V130" i="109"/>
  <c r="N130" i="109"/>
  <c r="M130" i="109"/>
  <c r="L130" i="109"/>
  <c r="J130" i="109"/>
  <c r="I130" i="109"/>
  <c r="H130" i="109"/>
  <c r="G130" i="109"/>
  <c r="X129" i="109"/>
  <c r="W129" i="109"/>
  <c r="V129" i="109"/>
  <c r="N129" i="109"/>
  <c r="M129" i="109"/>
  <c r="L129" i="109"/>
  <c r="J129" i="109"/>
  <c r="I129" i="109"/>
  <c r="H129" i="109"/>
  <c r="G129" i="109"/>
  <c r="W128" i="109"/>
  <c r="V128" i="109"/>
  <c r="X128" i="109" s="1"/>
  <c r="N128" i="109"/>
  <c r="M128" i="109"/>
  <c r="L128" i="109"/>
  <c r="J128" i="109"/>
  <c r="I128" i="109"/>
  <c r="H128" i="109"/>
  <c r="G128" i="109"/>
  <c r="X127" i="109"/>
  <c r="W127" i="109"/>
  <c r="V127" i="109"/>
  <c r="N127" i="109"/>
  <c r="M127" i="109"/>
  <c r="L127" i="109"/>
  <c r="J127" i="109"/>
  <c r="I127" i="109"/>
  <c r="H127" i="109"/>
  <c r="G127" i="109"/>
  <c r="X126" i="109"/>
  <c r="W126" i="109"/>
  <c r="V126" i="109"/>
  <c r="N126" i="109"/>
  <c r="M126" i="109"/>
  <c r="L126" i="109"/>
  <c r="J126" i="109"/>
  <c r="I126" i="109"/>
  <c r="H126" i="109"/>
  <c r="G126" i="109"/>
  <c r="X125" i="109"/>
  <c r="W125" i="109"/>
  <c r="V125" i="109"/>
  <c r="N125" i="109"/>
  <c r="M125" i="109"/>
  <c r="L125" i="109"/>
  <c r="J125" i="109"/>
  <c r="I125" i="109"/>
  <c r="H125" i="109"/>
  <c r="G125" i="109"/>
  <c r="W124" i="109"/>
  <c r="V124" i="109"/>
  <c r="X124" i="109" s="1"/>
  <c r="N124" i="109"/>
  <c r="M124" i="109"/>
  <c r="L124" i="109"/>
  <c r="J124" i="109"/>
  <c r="I124" i="109"/>
  <c r="H124" i="109"/>
  <c r="G124" i="109"/>
  <c r="X123" i="109"/>
  <c r="W123" i="109"/>
  <c r="V123" i="109"/>
  <c r="N123" i="109"/>
  <c r="M123" i="109"/>
  <c r="L123" i="109"/>
  <c r="J123" i="109"/>
  <c r="I123" i="109"/>
  <c r="H123" i="109"/>
  <c r="G123" i="109"/>
  <c r="W122" i="109"/>
  <c r="V122" i="109"/>
  <c r="X122" i="109" s="1"/>
  <c r="N122" i="109"/>
  <c r="M122" i="109"/>
  <c r="L122" i="109"/>
  <c r="J122" i="109"/>
  <c r="I122" i="109"/>
  <c r="H122" i="109"/>
  <c r="G122" i="109"/>
  <c r="X121" i="109"/>
  <c r="W121" i="109"/>
  <c r="V121" i="109"/>
  <c r="N121" i="109"/>
  <c r="M121" i="109"/>
  <c r="L121" i="109"/>
  <c r="J121" i="109"/>
  <c r="I121" i="109"/>
  <c r="H121" i="109"/>
  <c r="G121" i="109"/>
  <c r="W120" i="109"/>
  <c r="V120" i="109"/>
  <c r="X120" i="109" s="1"/>
  <c r="N120" i="109"/>
  <c r="M120" i="109"/>
  <c r="L120" i="109"/>
  <c r="J120" i="109"/>
  <c r="I120" i="109"/>
  <c r="H120" i="109"/>
  <c r="G120" i="109"/>
  <c r="X119" i="109"/>
  <c r="W119" i="109"/>
  <c r="V119" i="109"/>
  <c r="N119" i="109"/>
  <c r="M119" i="109"/>
  <c r="L119" i="109"/>
  <c r="J119" i="109"/>
  <c r="I119" i="109"/>
  <c r="H119" i="109"/>
  <c r="G119" i="109"/>
  <c r="W118" i="109"/>
  <c r="V118" i="109"/>
  <c r="X118" i="109" s="1"/>
  <c r="N118" i="109"/>
  <c r="M118" i="109"/>
  <c r="L118" i="109"/>
  <c r="J118" i="109"/>
  <c r="I118" i="109"/>
  <c r="H118" i="109"/>
  <c r="G118" i="109"/>
  <c r="X117" i="109"/>
  <c r="W117" i="109"/>
  <c r="V117" i="109"/>
  <c r="N117" i="109"/>
  <c r="M117" i="109"/>
  <c r="L117" i="109"/>
  <c r="J117" i="109"/>
  <c r="I117" i="109"/>
  <c r="H117" i="109"/>
  <c r="G117" i="109"/>
  <c r="W116" i="109"/>
  <c r="V116" i="109"/>
  <c r="X116" i="109" s="1"/>
  <c r="N116" i="109"/>
  <c r="M116" i="109"/>
  <c r="L116" i="109"/>
  <c r="J116" i="109"/>
  <c r="I116" i="109"/>
  <c r="H116" i="109"/>
  <c r="G116" i="109"/>
  <c r="X115" i="109"/>
  <c r="W115" i="109"/>
  <c r="V115" i="109"/>
  <c r="N115" i="109"/>
  <c r="M115" i="109"/>
  <c r="L115" i="109"/>
  <c r="J115" i="109"/>
  <c r="I115" i="109"/>
  <c r="H115" i="109"/>
  <c r="G115" i="109"/>
  <c r="W114" i="109"/>
  <c r="V114" i="109"/>
  <c r="X114" i="109" s="1"/>
  <c r="N114" i="109"/>
  <c r="M114" i="109"/>
  <c r="L114" i="109"/>
  <c r="J114" i="109"/>
  <c r="I114" i="109"/>
  <c r="H114" i="109"/>
  <c r="G114" i="109"/>
  <c r="X113" i="109"/>
  <c r="W113" i="109"/>
  <c r="V113" i="109"/>
  <c r="N113" i="109"/>
  <c r="M113" i="109"/>
  <c r="L113" i="109"/>
  <c r="J113" i="109"/>
  <c r="I113" i="109"/>
  <c r="H113" i="109"/>
  <c r="G113" i="109"/>
  <c r="W112" i="109"/>
  <c r="V112" i="109"/>
  <c r="X112" i="109" s="1"/>
  <c r="N112" i="109"/>
  <c r="M112" i="109"/>
  <c r="L112" i="109"/>
  <c r="J112" i="109"/>
  <c r="I112" i="109"/>
  <c r="H112" i="109"/>
  <c r="G112" i="109"/>
  <c r="X111" i="109"/>
  <c r="W111" i="109"/>
  <c r="V111" i="109"/>
  <c r="N111" i="109"/>
  <c r="M111" i="109"/>
  <c r="L111" i="109"/>
  <c r="J111" i="109"/>
  <c r="I111" i="109"/>
  <c r="H111" i="109"/>
  <c r="G111" i="109"/>
  <c r="W110" i="109"/>
  <c r="V110" i="109"/>
  <c r="X110" i="109" s="1"/>
  <c r="N110" i="109"/>
  <c r="M110" i="109"/>
  <c r="L110" i="109"/>
  <c r="J110" i="109"/>
  <c r="I110" i="109"/>
  <c r="H110" i="109"/>
  <c r="G110" i="109"/>
  <c r="X109" i="109"/>
  <c r="W109" i="109"/>
  <c r="V109" i="109"/>
  <c r="N109" i="109"/>
  <c r="M109" i="109"/>
  <c r="L109" i="109"/>
  <c r="J109" i="109"/>
  <c r="I109" i="109"/>
  <c r="H109" i="109"/>
  <c r="G109" i="109"/>
  <c r="W108" i="109"/>
  <c r="V108" i="109"/>
  <c r="X108" i="109" s="1"/>
  <c r="N108" i="109"/>
  <c r="M108" i="109"/>
  <c r="L108" i="109"/>
  <c r="J108" i="109"/>
  <c r="I108" i="109"/>
  <c r="H108" i="109"/>
  <c r="G108" i="109"/>
  <c r="X107" i="109"/>
  <c r="W107" i="109"/>
  <c r="V107" i="109"/>
  <c r="N107" i="109"/>
  <c r="M107" i="109"/>
  <c r="L107" i="109"/>
  <c r="J107" i="109"/>
  <c r="I107" i="109"/>
  <c r="H107" i="109"/>
  <c r="G107" i="109"/>
  <c r="W106" i="109"/>
  <c r="V106" i="109"/>
  <c r="X106" i="109" s="1"/>
  <c r="N106" i="109"/>
  <c r="M106" i="109"/>
  <c r="L106" i="109"/>
  <c r="J106" i="109"/>
  <c r="I106" i="109"/>
  <c r="H106" i="109"/>
  <c r="G106" i="109"/>
  <c r="X105" i="109"/>
  <c r="W105" i="109"/>
  <c r="V105" i="109"/>
  <c r="N105" i="109"/>
  <c r="M105" i="109"/>
  <c r="L105" i="109"/>
  <c r="J105" i="109"/>
  <c r="I105" i="109"/>
  <c r="H105" i="109"/>
  <c r="G105" i="109"/>
  <c r="W104" i="109"/>
  <c r="V104" i="109"/>
  <c r="X104" i="109" s="1"/>
  <c r="N104" i="109"/>
  <c r="M104" i="109"/>
  <c r="L104" i="109"/>
  <c r="J104" i="109"/>
  <c r="I104" i="109"/>
  <c r="H104" i="109"/>
  <c r="G104" i="109"/>
  <c r="X103" i="109"/>
  <c r="W103" i="109"/>
  <c r="V103" i="109"/>
  <c r="N103" i="109"/>
  <c r="M103" i="109"/>
  <c r="L103" i="109"/>
  <c r="J103" i="109"/>
  <c r="I103" i="109"/>
  <c r="H103" i="109"/>
  <c r="G103" i="109"/>
  <c r="W102" i="109"/>
  <c r="V102" i="109"/>
  <c r="X102" i="109" s="1"/>
  <c r="N102" i="109"/>
  <c r="M102" i="109"/>
  <c r="L102" i="109"/>
  <c r="J102" i="109"/>
  <c r="I102" i="109"/>
  <c r="H102" i="109"/>
  <c r="G102" i="109"/>
  <c r="X101" i="109"/>
  <c r="W101" i="109"/>
  <c r="V101" i="109"/>
  <c r="N101" i="109"/>
  <c r="M101" i="109"/>
  <c r="L101" i="109"/>
  <c r="J101" i="109"/>
  <c r="I101" i="109"/>
  <c r="H101" i="109"/>
  <c r="G101" i="109"/>
  <c r="W100" i="109"/>
  <c r="V100" i="109"/>
  <c r="X100" i="109" s="1"/>
  <c r="N100" i="109"/>
  <c r="M100" i="109"/>
  <c r="L100" i="109"/>
  <c r="J100" i="109"/>
  <c r="I100" i="109"/>
  <c r="H100" i="109"/>
  <c r="G100" i="109"/>
  <c r="X99" i="109"/>
  <c r="W99" i="109"/>
  <c r="V99" i="109"/>
  <c r="N99" i="109"/>
  <c r="M99" i="109"/>
  <c r="L99" i="109"/>
  <c r="J99" i="109"/>
  <c r="I99" i="109"/>
  <c r="H99" i="109"/>
  <c r="G99" i="109"/>
  <c r="W98" i="109"/>
  <c r="V98" i="109"/>
  <c r="X98" i="109" s="1"/>
  <c r="N98" i="109"/>
  <c r="M98" i="109"/>
  <c r="L98" i="109"/>
  <c r="J98" i="109"/>
  <c r="I98" i="109"/>
  <c r="H98" i="109"/>
  <c r="G98" i="109"/>
  <c r="X97" i="109"/>
  <c r="W97" i="109"/>
  <c r="V97" i="109"/>
  <c r="N97" i="109"/>
  <c r="M97" i="109"/>
  <c r="L97" i="109"/>
  <c r="J97" i="109"/>
  <c r="I97" i="109"/>
  <c r="H97" i="109"/>
  <c r="G97" i="109"/>
  <c r="W96" i="109"/>
  <c r="V96" i="109"/>
  <c r="X96" i="109" s="1"/>
  <c r="N96" i="109"/>
  <c r="M96" i="109"/>
  <c r="L96" i="109"/>
  <c r="J96" i="109"/>
  <c r="I96" i="109"/>
  <c r="H96" i="109"/>
  <c r="G96" i="109"/>
  <c r="X95" i="109"/>
  <c r="W95" i="109"/>
  <c r="V95" i="109"/>
  <c r="N95" i="109"/>
  <c r="M95" i="109"/>
  <c r="L95" i="109"/>
  <c r="J95" i="109"/>
  <c r="I95" i="109"/>
  <c r="H95" i="109"/>
  <c r="G95" i="109"/>
  <c r="X94" i="109"/>
  <c r="W94" i="109"/>
  <c r="V94" i="109"/>
  <c r="N94" i="109"/>
  <c r="M94" i="109"/>
  <c r="L94" i="109"/>
  <c r="J94" i="109"/>
  <c r="I94" i="109"/>
  <c r="H94" i="109"/>
  <c r="G94" i="109"/>
  <c r="X93" i="109"/>
  <c r="W93" i="109"/>
  <c r="V93" i="109"/>
  <c r="N93" i="109"/>
  <c r="M93" i="109"/>
  <c r="L93" i="109"/>
  <c r="J93" i="109"/>
  <c r="I93" i="109"/>
  <c r="H93" i="109"/>
  <c r="G93" i="109"/>
  <c r="W92" i="109"/>
  <c r="V92" i="109"/>
  <c r="X92" i="109" s="1"/>
  <c r="N92" i="109"/>
  <c r="M92" i="109"/>
  <c r="L92" i="109"/>
  <c r="J92" i="109"/>
  <c r="I92" i="109"/>
  <c r="H92" i="109"/>
  <c r="G92" i="109"/>
  <c r="W91" i="109"/>
  <c r="V91" i="109"/>
  <c r="X91" i="109" s="1"/>
  <c r="N91" i="109"/>
  <c r="M91" i="109"/>
  <c r="L91" i="109"/>
  <c r="J91" i="109"/>
  <c r="I91" i="109"/>
  <c r="H91" i="109"/>
  <c r="G91" i="109"/>
  <c r="X90" i="109"/>
  <c r="W90" i="109"/>
  <c r="V90" i="109"/>
  <c r="N90" i="109"/>
  <c r="M90" i="109"/>
  <c r="L90" i="109"/>
  <c r="J90" i="109"/>
  <c r="I90" i="109"/>
  <c r="H90" i="109"/>
  <c r="G90" i="109"/>
  <c r="X89" i="109"/>
  <c r="W89" i="109"/>
  <c r="V89" i="109"/>
  <c r="N89" i="109"/>
  <c r="M89" i="109"/>
  <c r="L89" i="109"/>
  <c r="J89" i="109"/>
  <c r="I89" i="109"/>
  <c r="H89" i="109"/>
  <c r="G89" i="109"/>
  <c r="W88" i="109"/>
  <c r="V88" i="109"/>
  <c r="X88" i="109" s="1"/>
  <c r="N88" i="109"/>
  <c r="M88" i="109"/>
  <c r="L88" i="109"/>
  <c r="J88" i="109"/>
  <c r="I88" i="109"/>
  <c r="H88" i="109"/>
  <c r="G88" i="109"/>
  <c r="X87" i="109"/>
  <c r="W87" i="109"/>
  <c r="V87" i="109"/>
  <c r="N87" i="109"/>
  <c r="M87" i="109"/>
  <c r="L87" i="109"/>
  <c r="J87" i="109"/>
  <c r="I87" i="109"/>
  <c r="H87" i="109"/>
  <c r="G87" i="109"/>
  <c r="X86" i="109"/>
  <c r="W86" i="109"/>
  <c r="V86" i="109"/>
  <c r="N86" i="109"/>
  <c r="M86" i="109"/>
  <c r="L86" i="109"/>
  <c r="J86" i="109"/>
  <c r="I86" i="109"/>
  <c r="H86" i="109"/>
  <c r="G86" i="109"/>
  <c r="X85" i="109"/>
  <c r="W85" i="109"/>
  <c r="V85" i="109"/>
  <c r="N85" i="109"/>
  <c r="M85" i="109"/>
  <c r="L85" i="109"/>
  <c r="J85" i="109"/>
  <c r="I85" i="109"/>
  <c r="H85" i="109"/>
  <c r="G85" i="109"/>
  <c r="W84" i="109"/>
  <c r="V84" i="109"/>
  <c r="X84" i="109" s="1"/>
  <c r="N84" i="109"/>
  <c r="M84" i="109"/>
  <c r="L84" i="109"/>
  <c r="J84" i="109"/>
  <c r="I84" i="109"/>
  <c r="H84" i="109"/>
  <c r="G84" i="109"/>
  <c r="X83" i="109"/>
  <c r="W83" i="109"/>
  <c r="V83" i="109"/>
  <c r="N83" i="109"/>
  <c r="M83" i="109"/>
  <c r="L83" i="109"/>
  <c r="J83" i="109"/>
  <c r="I83" i="109"/>
  <c r="H83" i="109"/>
  <c r="G83" i="109"/>
  <c r="X82" i="109"/>
  <c r="W82" i="109"/>
  <c r="V82" i="109"/>
  <c r="N82" i="109"/>
  <c r="M82" i="109"/>
  <c r="L82" i="109"/>
  <c r="J82" i="109"/>
  <c r="I82" i="109"/>
  <c r="H82" i="109"/>
  <c r="G82" i="109"/>
  <c r="X81" i="109"/>
  <c r="W81" i="109"/>
  <c r="V81" i="109"/>
  <c r="N81" i="109"/>
  <c r="M81" i="109"/>
  <c r="L81" i="109"/>
  <c r="J81" i="109"/>
  <c r="I81" i="109"/>
  <c r="H81" i="109"/>
  <c r="G81" i="109"/>
  <c r="W80" i="109"/>
  <c r="V80" i="109"/>
  <c r="X80" i="109" s="1"/>
  <c r="N80" i="109"/>
  <c r="M80" i="109"/>
  <c r="L80" i="109"/>
  <c r="J80" i="109"/>
  <c r="I80" i="109"/>
  <c r="H80" i="109"/>
  <c r="G80" i="109"/>
  <c r="W79" i="109"/>
  <c r="V79" i="109"/>
  <c r="X79" i="109" s="1"/>
  <c r="N79" i="109"/>
  <c r="M79" i="109"/>
  <c r="L79" i="109"/>
  <c r="J79" i="109"/>
  <c r="I79" i="109"/>
  <c r="H79" i="109"/>
  <c r="G79" i="109"/>
  <c r="X78" i="109"/>
  <c r="W78" i="109"/>
  <c r="V78" i="109"/>
  <c r="N78" i="109"/>
  <c r="M78" i="109"/>
  <c r="L78" i="109"/>
  <c r="J78" i="109"/>
  <c r="I78" i="109"/>
  <c r="H78" i="109"/>
  <c r="G78" i="109"/>
  <c r="X77" i="109"/>
  <c r="W77" i="109"/>
  <c r="V77" i="109"/>
  <c r="N77" i="109"/>
  <c r="M77" i="109"/>
  <c r="L77" i="109"/>
  <c r="J77" i="109"/>
  <c r="I77" i="109"/>
  <c r="H77" i="109"/>
  <c r="G77" i="109"/>
  <c r="W76" i="109"/>
  <c r="V76" i="109"/>
  <c r="X76" i="109" s="1"/>
  <c r="N76" i="109"/>
  <c r="M76" i="109"/>
  <c r="L76" i="109"/>
  <c r="J76" i="109"/>
  <c r="I76" i="109"/>
  <c r="H76" i="109"/>
  <c r="G76" i="109"/>
  <c r="X75" i="109"/>
  <c r="W75" i="109"/>
  <c r="V75" i="109"/>
  <c r="N75" i="109"/>
  <c r="M75" i="109"/>
  <c r="L75" i="109"/>
  <c r="J75" i="109"/>
  <c r="I75" i="109"/>
  <c r="H75" i="109"/>
  <c r="G75" i="109"/>
  <c r="X74" i="109"/>
  <c r="W74" i="109"/>
  <c r="V74" i="109"/>
  <c r="N74" i="109"/>
  <c r="M74" i="109"/>
  <c r="L74" i="109"/>
  <c r="J74" i="109"/>
  <c r="I74" i="109"/>
  <c r="H74" i="109"/>
  <c r="G74" i="109"/>
  <c r="W73" i="109"/>
  <c r="V73" i="109"/>
  <c r="X73" i="109" s="1"/>
  <c r="N73" i="109"/>
  <c r="M73" i="109"/>
  <c r="L73" i="109"/>
  <c r="J73" i="109"/>
  <c r="I73" i="109"/>
  <c r="H73" i="109"/>
  <c r="G73" i="109"/>
  <c r="X72" i="109"/>
  <c r="W72" i="109"/>
  <c r="V72" i="109"/>
  <c r="N72" i="109"/>
  <c r="M72" i="109"/>
  <c r="L72" i="109"/>
  <c r="J72" i="109"/>
  <c r="I72" i="109"/>
  <c r="H72" i="109"/>
  <c r="G72" i="109"/>
  <c r="W71" i="109"/>
  <c r="V71" i="109"/>
  <c r="X71" i="109" s="1"/>
  <c r="N71" i="109"/>
  <c r="M71" i="109"/>
  <c r="L71" i="109"/>
  <c r="J71" i="109"/>
  <c r="I71" i="109"/>
  <c r="H71" i="109"/>
  <c r="G71" i="109"/>
  <c r="W70" i="109"/>
  <c r="V70" i="109"/>
  <c r="X70" i="109" s="1"/>
  <c r="N70" i="109"/>
  <c r="M70" i="109"/>
  <c r="L70" i="109"/>
  <c r="J70" i="109"/>
  <c r="I70" i="109"/>
  <c r="H70" i="109"/>
  <c r="G70" i="109"/>
  <c r="W69" i="109"/>
  <c r="V69" i="109"/>
  <c r="X69" i="109" s="1"/>
  <c r="N69" i="109"/>
  <c r="M69" i="109"/>
  <c r="L69" i="109"/>
  <c r="J69" i="109"/>
  <c r="I69" i="109"/>
  <c r="H69" i="109"/>
  <c r="G69" i="109"/>
  <c r="W68" i="109"/>
  <c r="V68" i="109"/>
  <c r="X68" i="109" s="1"/>
  <c r="N68" i="109"/>
  <c r="M68" i="109"/>
  <c r="L68" i="109"/>
  <c r="J68" i="109"/>
  <c r="I68" i="109"/>
  <c r="H68" i="109"/>
  <c r="G68" i="109"/>
  <c r="W67" i="109"/>
  <c r="V67" i="109"/>
  <c r="X67" i="109" s="1"/>
  <c r="N67" i="109"/>
  <c r="M67" i="109"/>
  <c r="L67" i="109"/>
  <c r="J67" i="109"/>
  <c r="I67" i="109"/>
  <c r="H67" i="109"/>
  <c r="G67" i="109"/>
  <c r="X66" i="109"/>
  <c r="W66" i="109"/>
  <c r="V66" i="109"/>
  <c r="N66" i="109"/>
  <c r="M66" i="109"/>
  <c r="L66" i="109"/>
  <c r="J66" i="109"/>
  <c r="I66" i="109"/>
  <c r="H66" i="109"/>
  <c r="G66" i="109"/>
  <c r="W65" i="109"/>
  <c r="V65" i="109"/>
  <c r="X65" i="109" s="1"/>
  <c r="N65" i="109"/>
  <c r="M65" i="109"/>
  <c r="L65" i="109"/>
  <c r="J65" i="109"/>
  <c r="I65" i="109"/>
  <c r="H65" i="109"/>
  <c r="G65" i="109"/>
  <c r="W64" i="109"/>
  <c r="V64" i="109"/>
  <c r="X64" i="109" s="1"/>
  <c r="N64" i="109"/>
  <c r="M64" i="109"/>
  <c r="L64" i="109"/>
  <c r="J64" i="109"/>
  <c r="I64" i="109"/>
  <c r="H64" i="109"/>
  <c r="G64" i="109"/>
  <c r="X63" i="109"/>
  <c r="W63" i="109"/>
  <c r="V63" i="109"/>
  <c r="N63" i="109"/>
  <c r="M63" i="109"/>
  <c r="L63" i="109"/>
  <c r="J63" i="109"/>
  <c r="I63" i="109"/>
  <c r="H63" i="109"/>
  <c r="G63" i="109"/>
  <c r="W62" i="109"/>
  <c r="W363" i="109" s="1"/>
  <c r="V62" i="109"/>
  <c r="X62" i="109" s="1"/>
  <c r="N62" i="109"/>
  <c r="M62" i="109"/>
  <c r="L62" i="109"/>
  <c r="J62" i="109"/>
  <c r="I62" i="109"/>
  <c r="H62" i="109"/>
  <c r="G62" i="109"/>
  <c r="W61" i="109"/>
  <c r="V61" i="109"/>
  <c r="X61" i="109" s="1"/>
  <c r="N61" i="109"/>
  <c r="M61" i="109"/>
  <c r="L61" i="109"/>
  <c r="J61" i="109"/>
  <c r="I61" i="109"/>
  <c r="H61" i="109"/>
  <c r="G61" i="109"/>
  <c r="W60" i="109"/>
  <c r="V60" i="109"/>
  <c r="X60" i="109" s="1"/>
  <c r="N60" i="109"/>
  <c r="M60" i="109"/>
  <c r="L60" i="109"/>
  <c r="J60" i="109"/>
  <c r="I60" i="109"/>
  <c r="H60" i="109"/>
  <c r="G60" i="109"/>
  <c r="W59" i="109"/>
  <c r="V59" i="109"/>
  <c r="X59" i="109" s="1"/>
  <c r="N59" i="109"/>
  <c r="M59" i="109"/>
  <c r="L59" i="109"/>
  <c r="J59" i="109"/>
  <c r="I59" i="109"/>
  <c r="H59" i="109"/>
  <c r="G59" i="109"/>
  <c r="X58" i="109"/>
  <c r="W58" i="109"/>
  <c r="V58" i="109"/>
  <c r="N58" i="109"/>
  <c r="M58" i="109"/>
  <c r="L58" i="109"/>
  <c r="J58" i="109"/>
  <c r="I58" i="109"/>
  <c r="H58" i="109"/>
  <c r="G58" i="109"/>
  <c r="X57" i="109"/>
  <c r="W57" i="109"/>
  <c r="V57" i="109"/>
  <c r="N57" i="109"/>
  <c r="M57" i="109"/>
  <c r="L57" i="109"/>
  <c r="J57" i="109"/>
  <c r="I57" i="109"/>
  <c r="H57" i="109"/>
  <c r="G57" i="109"/>
  <c r="W56" i="109"/>
  <c r="V56" i="109"/>
  <c r="X56" i="109" s="1"/>
  <c r="N56" i="109"/>
  <c r="M56" i="109"/>
  <c r="L56" i="109"/>
  <c r="J56" i="109"/>
  <c r="I56" i="109"/>
  <c r="H56" i="109"/>
  <c r="G56" i="109"/>
  <c r="W55" i="109"/>
  <c r="V55" i="109"/>
  <c r="X55" i="109" s="1"/>
  <c r="N55" i="109"/>
  <c r="M55" i="109"/>
  <c r="L55" i="109"/>
  <c r="J55" i="109"/>
  <c r="I55" i="109"/>
  <c r="H55" i="109"/>
  <c r="G55" i="109"/>
  <c r="X54" i="109"/>
  <c r="W54" i="109"/>
  <c r="V54" i="109"/>
  <c r="N54" i="109"/>
  <c r="M54" i="109"/>
  <c r="L54" i="109"/>
  <c r="J54" i="109"/>
  <c r="I54" i="109"/>
  <c r="H54" i="109"/>
  <c r="G54" i="109"/>
  <c r="W53" i="109"/>
  <c r="V53" i="109"/>
  <c r="X53" i="109" s="1"/>
  <c r="N53" i="109"/>
  <c r="M53" i="109"/>
  <c r="L53" i="109"/>
  <c r="J53" i="109"/>
  <c r="I53" i="109"/>
  <c r="H53" i="109"/>
  <c r="G53" i="109"/>
  <c r="X52" i="109"/>
  <c r="W52" i="109"/>
  <c r="V52" i="109"/>
  <c r="N52" i="109"/>
  <c r="M52" i="109"/>
  <c r="L52" i="109"/>
  <c r="J52" i="109"/>
  <c r="I52" i="109"/>
  <c r="H52" i="109"/>
  <c r="G52" i="109"/>
  <c r="W51" i="109"/>
  <c r="V51" i="109"/>
  <c r="X51" i="109" s="1"/>
  <c r="N51" i="109"/>
  <c r="M51" i="109"/>
  <c r="L51" i="109"/>
  <c r="J51" i="109"/>
  <c r="I51" i="109"/>
  <c r="H51" i="109"/>
  <c r="G51" i="109"/>
  <c r="X50" i="109"/>
  <c r="W50" i="109"/>
  <c r="V50" i="109"/>
  <c r="N50" i="109"/>
  <c r="M50" i="109"/>
  <c r="L50" i="109"/>
  <c r="J50" i="109"/>
  <c r="I50" i="109"/>
  <c r="H50" i="109"/>
  <c r="G50" i="109"/>
  <c r="X49" i="109"/>
  <c r="W49" i="109"/>
  <c r="V49" i="109"/>
  <c r="N49" i="109"/>
  <c r="M49" i="109"/>
  <c r="L49" i="109"/>
  <c r="J49" i="109"/>
  <c r="I49" i="109"/>
  <c r="H49" i="109"/>
  <c r="G49" i="109"/>
  <c r="W48" i="109"/>
  <c r="V48" i="109"/>
  <c r="X48" i="109" s="1"/>
  <c r="N48" i="109"/>
  <c r="M48" i="109"/>
  <c r="L48" i="109"/>
  <c r="J48" i="109"/>
  <c r="I48" i="109"/>
  <c r="H48" i="109"/>
  <c r="G48" i="109"/>
  <c r="W47" i="109"/>
  <c r="V47" i="109"/>
  <c r="X47" i="109" s="1"/>
  <c r="N47" i="109"/>
  <c r="M47" i="109"/>
  <c r="L47" i="109"/>
  <c r="J47" i="109"/>
  <c r="I47" i="109"/>
  <c r="H47" i="109"/>
  <c r="G47" i="109"/>
  <c r="X46" i="109"/>
  <c r="W46" i="109"/>
  <c r="V46" i="109"/>
  <c r="N46" i="109"/>
  <c r="M46" i="109"/>
  <c r="L46" i="109"/>
  <c r="J46" i="109"/>
  <c r="I46" i="109"/>
  <c r="H46" i="109"/>
  <c r="G46" i="109"/>
  <c r="W45" i="109"/>
  <c r="V45" i="109"/>
  <c r="X45" i="109" s="1"/>
  <c r="N45" i="109"/>
  <c r="M45" i="109"/>
  <c r="L45" i="109"/>
  <c r="J45" i="109"/>
  <c r="I45" i="109"/>
  <c r="H45" i="109"/>
  <c r="G45" i="109"/>
  <c r="X44" i="109"/>
  <c r="W44" i="109"/>
  <c r="V44" i="109"/>
  <c r="N44" i="109"/>
  <c r="M44" i="109"/>
  <c r="L44" i="109"/>
  <c r="J44" i="109"/>
  <c r="I44" i="109"/>
  <c r="H44" i="109"/>
  <c r="G44" i="109"/>
  <c r="W43" i="109"/>
  <c r="V43" i="109"/>
  <c r="X43" i="109" s="1"/>
  <c r="N43" i="109"/>
  <c r="M43" i="109"/>
  <c r="L43" i="109"/>
  <c r="J43" i="109"/>
  <c r="I43" i="109"/>
  <c r="H43" i="109"/>
  <c r="G43" i="109"/>
  <c r="X42" i="109"/>
  <c r="W42" i="109"/>
  <c r="V42" i="109"/>
  <c r="N42" i="109"/>
  <c r="M42" i="109"/>
  <c r="L42" i="109"/>
  <c r="J42" i="109"/>
  <c r="I42" i="109"/>
  <c r="H42" i="109"/>
  <c r="G42" i="109"/>
  <c r="W41" i="109"/>
  <c r="V41" i="109"/>
  <c r="X41" i="109" s="1"/>
  <c r="N41" i="109"/>
  <c r="M41" i="109"/>
  <c r="L41" i="109"/>
  <c r="J41" i="109"/>
  <c r="I41" i="109"/>
  <c r="H41" i="109"/>
  <c r="G41" i="109"/>
  <c r="W40" i="109"/>
  <c r="V40" i="109"/>
  <c r="X40" i="109" s="1"/>
  <c r="N40" i="109"/>
  <c r="M40" i="109"/>
  <c r="L40" i="109"/>
  <c r="J40" i="109"/>
  <c r="I40" i="109"/>
  <c r="H40" i="109"/>
  <c r="G40" i="109"/>
  <c r="W39" i="109"/>
  <c r="V39" i="109"/>
  <c r="X39" i="109" s="1"/>
  <c r="N39" i="109"/>
  <c r="M39" i="109"/>
  <c r="L39" i="109"/>
  <c r="J39" i="109"/>
  <c r="I39" i="109"/>
  <c r="H39" i="109"/>
  <c r="G39" i="109"/>
  <c r="X38" i="109"/>
  <c r="W38" i="109"/>
  <c r="V38" i="109"/>
  <c r="N38" i="109"/>
  <c r="M38" i="109"/>
  <c r="L38" i="109"/>
  <c r="J38" i="109"/>
  <c r="I38" i="109"/>
  <c r="H38" i="109"/>
  <c r="G38" i="109"/>
  <c r="W37" i="109"/>
  <c r="V37" i="109"/>
  <c r="X37" i="109" s="1"/>
  <c r="N37" i="109"/>
  <c r="M37" i="109"/>
  <c r="L37" i="109"/>
  <c r="J37" i="109"/>
  <c r="I37" i="109"/>
  <c r="H37" i="109"/>
  <c r="G37" i="109"/>
  <c r="W36" i="109"/>
  <c r="V36" i="109"/>
  <c r="X36" i="109" s="1"/>
  <c r="N36" i="109"/>
  <c r="M36" i="109"/>
  <c r="L36" i="109"/>
  <c r="J36" i="109"/>
  <c r="I36" i="109"/>
  <c r="H36" i="109"/>
  <c r="G36" i="109"/>
  <c r="W35" i="109"/>
  <c r="V35" i="109"/>
  <c r="X35" i="109" s="1"/>
  <c r="N35" i="109"/>
  <c r="M35" i="109"/>
  <c r="L35" i="109"/>
  <c r="J35" i="109"/>
  <c r="I35" i="109"/>
  <c r="H35" i="109"/>
  <c r="G35" i="109"/>
  <c r="X34" i="109"/>
  <c r="W34" i="109"/>
  <c r="V34" i="109"/>
  <c r="N34" i="109"/>
  <c r="M34" i="109"/>
  <c r="L34" i="109"/>
  <c r="J34" i="109"/>
  <c r="I34" i="109"/>
  <c r="H34" i="109"/>
  <c r="G34" i="109"/>
  <c r="W33" i="109"/>
  <c r="V33" i="109"/>
  <c r="X33" i="109" s="1"/>
  <c r="N33" i="109"/>
  <c r="M33" i="109"/>
  <c r="L33" i="109"/>
  <c r="J33" i="109"/>
  <c r="I33" i="109"/>
  <c r="H33" i="109"/>
  <c r="G33" i="109"/>
  <c r="X32" i="109"/>
  <c r="W32" i="109"/>
  <c r="V32" i="109"/>
  <c r="N32" i="109"/>
  <c r="M32" i="109"/>
  <c r="L32" i="109"/>
  <c r="J32" i="109"/>
  <c r="I32" i="109"/>
  <c r="H32" i="109"/>
  <c r="G32" i="109"/>
  <c r="W31" i="109"/>
  <c r="V31" i="109"/>
  <c r="X31" i="109" s="1"/>
  <c r="N31" i="109"/>
  <c r="M31" i="109"/>
  <c r="L31" i="109"/>
  <c r="J31" i="109"/>
  <c r="I31" i="109"/>
  <c r="H31" i="109"/>
  <c r="G31" i="109"/>
  <c r="X30" i="109"/>
  <c r="W30" i="109"/>
  <c r="V30" i="109"/>
  <c r="N30" i="109"/>
  <c r="M30" i="109"/>
  <c r="L30" i="109"/>
  <c r="J30" i="109"/>
  <c r="I30" i="109"/>
  <c r="H30" i="109"/>
  <c r="G30" i="109"/>
  <c r="W29" i="109"/>
  <c r="V29" i="109"/>
  <c r="X29" i="109" s="1"/>
  <c r="N29" i="109"/>
  <c r="M29" i="109"/>
  <c r="L29" i="109"/>
  <c r="J29" i="109"/>
  <c r="I29" i="109"/>
  <c r="H29" i="109"/>
  <c r="G29" i="109"/>
  <c r="W28" i="109"/>
  <c r="V28" i="109"/>
  <c r="X28" i="109" s="1"/>
  <c r="N28" i="109"/>
  <c r="M28" i="109"/>
  <c r="L28" i="109"/>
  <c r="J28" i="109"/>
  <c r="I28" i="109"/>
  <c r="H28" i="109"/>
  <c r="G28" i="109"/>
  <c r="W27" i="109"/>
  <c r="V27" i="109"/>
  <c r="X27" i="109" s="1"/>
  <c r="N27" i="109"/>
  <c r="M27" i="109"/>
  <c r="L27" i="109"/>
  <c r="J27" i="109"/>
  <c r="I27" i="109"/>
  <c r="H27" i="109"/>
  <c r="G27" i="109"/>
  <c r="X26" i="109"/>
  <c r="W26" i="109"/>
  <c r="V26" i="109"/>
  <c r="N26" i="109"/>
  <c r="M26" i="109"/>
  <c r="L26" i="109"/>
  <c r="J26" i="109"/>
  <c r="I26" i="109"/>
  <c r="H26" i="109"/>
  <c r="G26" i="109"/>
  <c r="X25" i="109"/>
  <c r="W25" i="109"/>
  <c r="V25" i="109"/>
  <c r="N25" i="109"/>
  <c r="M25" i="109"/>
  <c r="L25" i="109"/>
  <c r="J25" i="109"/>
  <c r="I25" i="109"/>
  <c r="H25" i="109"/>
  <c r="G25" i="109"/>
  <c r="X24" i="109"/>
  <c r="W24" i="109"/>
  <c r="V24" i="109"/>
  <c r="N24" i="109"/>
  <c r="M24" i="109"/>
  <c r="L24" i="109"/>
  <c r="J24" i="109"/>
  <c r="I24" i="109"/>
  <c r="H24" i="109"/>
  <c r="G24" i="109"/>
  <c r="W23" i="109"/>
  <c r="V23" i="109"/>
  <c r="X23" i="109" s="1"/>
  <c r="N23" i="109"/>
  <c r="M23" i="109"/>
  <c r="L23" i="109"/>
  <c r="J23" i="109"/>
  <c r="I23" i="109"/>
  <c r="H23" i="109"/>
  <c r="G23" i="109"/>
  <c r="X22" i="109"/>
  <c r="W22" i="109"/>
  <c r="V22" i="109"/>
  <c r="N22" i="109"/>
  <c r="M22" i="109"/>
  <c r="L22" i="109"/>
  <c r="J22" i="109"/>
  <c r="I22" i="109"/>
  <c r="H22" i="109"/>
  <c r="G22" i="109"/>
  <c r="X21" i="109"/>
  <c r="W21" i="109"/>
  <c r="V21" i="109"/>
  <c r="N21" i="109"/>
  <c r="M21" i="109"/>
  <c r="L21" i="109"/>
  <c r="J21" i="109"/>
  <c r="I21" i="109"/>
  <c r="H21" i="109"/>
  <c r="G21" i="109"/>
  <c r="W20" i="109"/>
  <c r="V20" i="109"/>
  <c r="X20" i="109" s="1"/>
  <c r="N20" i="109"/>
  <c r="M20" i="109"/>
  <c r="L20" i="109"/>
  <c r="J20" i="109"/>
  <c r="I20" i="109"/>
  <c r="H20" i="109"/>
  <c r="G20" i="109"/>
  <c r="W19" i="109"/>
  <c r="V19" i="109"/>
  <c r="X19" i="109" s="1"/>
  <c r="N19" i="109"/>
  <c r="M19" i="109"/>
  <c r="L19" i="109"/>
  <c r="J19" i="109"/>
  <c r="I19" i="109"/>
  <c r="H19" i="109"/>
  <c r="G19" i="109"/>
  <c r="X18" i="109"/>
  <c r="W18" i="109"/>
  <c r="V18" i="109"/>
  <c r="N18" i="109"/>
  <c r="M18" i="109"/>
  <c r="L18" i="109"/>
  <c r="J18" i="109"/>
  <c r="I18" i="109"/>
  <c r="H18" i="109"/>
  <c r="G18" i="109"/>
  <c r="X17" i="109"/>
  <c r="W17" i="109"/>
  <c r="V17" i="109"/>
  <c r="N17" i="109"/>
  <c r="M17" i="109"/>
  <c r="L17" i="109"/>
  <c r="J17" i="109"/>
  <c r="I17" i="109"/>
  <c r="H17" i="109"/>
  <c r="G17" i="109"/>
  <c r="X16" i="109"/>
  <c r="W16" i="109"/>
  <c r="V16" i="109"/>
  <c r="N16" i="109"/>
  <c r="M16" i="109"/>
  <c r="L16" i="109"/>
  <c r="J16" i="109"/>
  <c r="I16" i="109"/>
  <c r="H16" i="109"/>
  <c r="G16" i="109"/>
  <c r="W15" i="109"/>
  <c r="V15" i="109"/>
  <c r="X15" i="109" s="1"/>
  <c r="N15" i="109"/>
  <c r="M15" i="109"/>
  <c r="L15" i="109"/>
  <c r="J15" i="109"/>
  <c r="I15" i="109"/>
  <c r="H15" i="109"/>
  <c r="G15" i="109"/>
  <c r="X14" i="109"/>
  <c r="W14" i="109"/>
  <c r="V14" i="109"/>
  <c r="N14" i="109"/>
  <c r="M14" i="109"/>
  <c r="L14" i="109"/>
  <c r="J14" i="109"/>
  <c r="I14" i="109"/>
  <c r="H14" i="109"/>
  <c r="G14" i="109"/>
  <c r="X13" i="109"/>
  <c r="W13" i="109"/>
  <c r="V13" i="109"/>
  <c r="N13" i="109"/>
  <c r="M13" i="109"/>
  <c r="L13" i="109"/>
  <c r="J13" i="109"/>
  <c r="I13" i="109"/>
  <c r="H13" i="109"/>
  <c r="G13" i="109"/>
  <c r="W12" i="109"/>
  <c r="V12" i="109"/>
  <c r="X12" i="109" s="1"/>
  <c r="N12" i="109"/>
  <c r="M12" i="109"/>
  <c r="L12" i="109"/>
  <c r="J12" i="109"/>
  <c r="I12" i="109"/>
  <c r="H12" i="109"/>
  <c r="G12" i="109"/>
  <c r="W11" i="109"/>
  <c r="V11" i="109"/>
  <c r="X11" i="109" s="1"/>
  <c r="N11" i="109"/>
  <c r="M11" i="109"/>
  <c r="L11" i="109"/>
  <c r="J11" i="109"/>
  <c r="I11" i="109"/>
  <c r="H11" i="109"/>
  <c r="G11" i="109"/>
  <c r="X10" i="109"/>
  <c r="W10" i="109"/>
  <c r="V10" i="109"/>
  <c r="N10" i="109"/>
  <c r="M10" i="109"/>
  <c r="L10" i="109"/>
  <c r="J10" i="109"/>
  <c r="I10" i="109"/>
  <c r="H10" i="109"/>
  <c r="G10" i="109"/>
  <c r="W9" i="109"/>
  <c r="V9" i="109"/>
  <c r="W8" i="109"/>
  <c r="V8" i="109"/>
  <c r="W7" i="109"/>
  <c r="V7" i="109"/>
  <c r="W6" i="109"/>
  <c r="V6" i="109"/>
  <c r="AR6" i="109" s="1"/>
  <c r="W5" i="109"/>
  <c r="V5" i="109"/>
  <c r="W4" i="109"/>
  <c r="V4"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I9" i="109"/>
  <c r="J9" i="109"/>
  <c r="L9" i="109"/>
  <c r="M9" i="109"/>
  <c r="N9" i="109"/>
  <c r="N4" i="109"/>
  <c r="M4" i="109"/>
  <c r="L4" i="109"/>
  <c r="H4" i="109"/>
  <c r="I4" i="109"/>
  <c r="J4" i="109"/>
  <c r="G4" i="109"/>
  <c r="B39" i="103"/>
  <c r="B38" i="103"/>
  <c r="G39" i="103"/>
  <c r="G38" i="103"/>
  <c r="Y370" i="109"/>
  <c r="F370" i="109"/>
  <c r="F361" i="109"/>
  <c r="AT371" i="109"/>
  <c r="AT362" i="109"/>
  <c r="AR9" i="109"/>
  <c r="AQ9" i="109"/>
  <c r="AS9" i="109"/>
  <c r="X9" i="109"/>
  <c r="AS8" i="109"/>
  <c r="AR8" i="109"/>
  <c r="X8" i="109"/>
  <c r="AS7" i="109"/>
  <c r="AQ7" i="109"/>
  <c r="AR7" i="109"/>
  <c r="AS6" i="109"/>
  <c r="AQ6" i="109"/>
  <c r="AR5" i="109"/>
  <c r="AQ5" i="109"/>
  <c r="AS5" i="109"/>
  <c r="X5" i="109"/>
  <c r="AS4" i="109"/>
  <c r="AR4" i="109"/>
  <c r="AQ4" i="109"/>
  <c r="X430" i="100"/>
  <c r="X430" i="99"/>
  <c r="X430" i="98"/>
  <c r="AD5" i="112"/>
  <c r="BO346" i="109" a="1"/>
  <c r="BB354" i="109" a="1"/>
  <c r="BM352" i="109" a="1"/>
  <c r="BD344" i="109" a="1"/>
  <c r="BH346" i="109" a="1"/>
  <c r="BF332" i="109" a="1"/>
  <c r="AZ340" i="109" a="1"/>
  <c r="AW330" i="109" a="1"/>
  <c r="AW322" i="109" a="1"/>
  <c r="BM310" i="109" a="1"/>
  <c r="BQ340" i="109" a="1"/>
  <c r="BJ326" i="109" a="1"/>
  <c r="BD316" i="109" a="1"/>
  <c r="BP340" i="109" a="1"/>
  <c r="AW332" i="109" a="1"/>
  <c r="AY322" i="109" a="1"/>
  <c r="BG310" i="109" a="1"/>
  <c r="BR304" i="109" a="1"/>
  <c r="BJ304" i="109" a="1"/>
  <c r="BO292" i="109" a="1"/>
  <c r="BL282" i="109" a="1"/>
  <c r="BR316" i="109" a="1"/>
  <c r="BN316" i="109" a="1"/>
  <c r="BA298" i="109" a="1"/>
  <c r="BQ286" i="109" a="1"/>
  <c r="BB310" i="109" a="1"/>
  <c r="BI274" i="109" a="1"/>
  <c r="BI262" i="109" a="1"/>
  <c r="BH252" i="109" a="1"/>
  <c r="BA244" i="109" a="1"/>
  <c r="BQ232" i="109" a="1"/>
  <c r="BH274" i="109" a="1"/>
  <c r="BH276" i="109" a="1"/>
  <c r="BP262" i="109" a="1"/>
  <c r="BN252" i="109" a="1"/>
  <c r="BJ242" i="109" a="1"/>
  <c r="BD232" i="109" a="1"/>
  <c r="BL220" i="109" a="1"/>
  <c r="AX292" i="109" a="1"/>
  <c r="BN286" i="109" a="1"/>
  <c r="BC268" i="109" a="1"/>
  <c r="BK256" i="109" a="1"/>
  <c r="BD246" i="109" a="1"/>
  <c r="AW236" i="109" a="1"/>
  <c r="BL274" i="109" a="1"/>
  <c r="BL272" i="109" a="1"/>
  <c r="BJ262" i="109" a="1"/>
  <c r="BJ252" i="109" a="1"/>
  <c r="BB244" i="109" a="1"/>
  <c r="BR232" i="109" a="1"/>
  <c r="BN224" i="109" a="1"/>
  <c r="BJ214" i="109" a="1"/>
  <c r="BF206" i="109" a="1"/>
  <c r="BF208" i="109" a="1"/>
  <c r="AY196" i="109" a="1"/>
  <c r="BC214" i="109" a="1"/>
  <c r="BO226" i="109" a="1"/>
  <c r="BF202" i="109" a="1"/>
  <c r="BB192" i="109" a="1"/>
  <c r="BA214" i="109" a="1"/>
  <c r="AW222" i="109" a="1"/>
  <c r="BD200" i="109" a="1"/>
  <c r="BA226" i="109" a="1"/>
  <c r="AW190" i="109" a="1"/>
  <c r="BN188" i="109" a="1"/>
  <c r="BJ170" i="109" a="1"/>
  <c r="BD160" i="109" a="1"/>
  <c r="BL148" i="109" a="1"/>
  <c r="BF138" i="109" a="1"/>
  <c r="BB128" i="109" a="1"/>
  <c r="BB186" i="109" a="1"/>
  <c r="BO184" i="109" a="1"/>
  <c r="AY172" i="109" a="1"/>
  <c r="BG160" i="109" a="1"/>
  <c r="BO148" i="109" a="1"/>
  <c r="BL138" i="109" a="1"/>
  <c r="BH128" i="109" a="1"/>
  <c r="BF192" i="109" a="1"/>
  <c r="BB194" i="109" a="1"/>
  <c r="BR172" i="109" a="1"/>
  <c r="BN164" i="109" a="1"/>
  <c r="BJ154" i="109" a="1"/>
  <c r="BJ144" i="109" a="1"/>
  <c r="BB136" i="109" a="1"/>
  <c r="AZ190" i="109" a="1"/>
  <c r="BL176" i="109" a="1"/>
  <c r="BJ116" i="109" a="1"/>
  <c r="BR118" i="109" a="1"/>
  <c r="BB106" i="109" a="1"/>
  <c r="BR94" i="109" a="1"/>
  <c r="BK346" i="109" a="1"/>
  <c r="BR352" i="109" a="1"/>
  <c r="BI352" i="109" a="1"/>
  <c r="BJ356" i="109" a="1"/>
  <c r="BD346" i="109" a="1"/>
  <c r="BJ330" i="109" a="1"/>
  <c r="BB338" i="109" a="1"/>
  <c r="BQ328" i="109" a="1"/>
  <c r="BL320" i="109" a="1"/>
  <c r="BI310" i="109" a="1"/>
  <c r="BJ340" i="109" a="1"/>
  <c r="BB326" i="109" a="1"/>
  <c r="AZ316" i="109" a="1"/>
  <c r="BH338" i="109" a="1"/>
  <c r="BL330" i="109" a="1"/>
  <c r="BH320" i="109" a="1"/>
  <c r="BC310" i="109" a="1"/>
  <c r="BL304" i="109" a="1"/>
  <c r="BD304" i="109" a="1"/>
  <c r="BK292" i="109" a="1"/>
  <c r="BD282" i="109" a="1"/>
  <c r="BB316" i="109" a="1"/>
  <c r="AX316" i="109" a="1"/>
  <c r="AW298" i="109" a="1"/>
  <c r="BM286" i="109" a="1"/>
  <c r="BD308" i="109" a="1"/>
  <c r="BA274" i="109" a="1"/>
  <c r="BE262" i="109" a="1"/>
  <c r="AW252" i="109" a="1"/>
  <c r="AW244" i="109" a="1"/>
  <c r="BM232" i="109" a="1"/>
  <c r="AZ274" i="109" a="1"/>
  <c r="BO274" i="109" a="1"/>
  <c r="BL262" i="109" a="1"/>
  <c r="BF252" i="109" a="1"/>
  <c r="BB242" i="109" a="1"/>
  <c r="AZ232" i="109" a="1"/>
  <c r="BH220" i="109" a="1"/>
  <c r="BN290" i="109" a="1"/>
  <c r="AX286" i="109" a="1"/>
  <c r="AY268" i="109" a="1"/>
  <c r="BG256" i="109" a="1"/>
  <c r="BO244" i="109" a="1"/>
  <c r="BL234" i="109" a="1"/>
  <c r="BD274" i="109" a="1"/>
  <c r="AW272" i="109" a="1"/>
  <c r="BF262" i="109" a="1"/>
  <c r="BB252" i="109" a="1"/>
  <c r="AX244" i="109" a="1"/>
  <c r="BN232" i="109" a="1"/>
  <c r="BF224" i="109" a="1"/>
  <c r="BF214" i="109" a="1"/>
  <c r="BN204" i="109" a="1"/>
  <c r="BA208" i="109" a="1"/>
  <c r="BH194" i="109" a="1"/>
  <c r="BF212" i="109" a="1"/>
  <c r="BE226" i="109" a="1"/>
  <c r="BB202" i="109" a="1"/>
  <c r="BR190" i="109" a="1"/>
  <c r="BN212" i="109" a="1"/>
  <c r="BI220" i="109" a="1"/>
  <c r="BH198" i="109" a="1"/>
  <c r="BD224" i="109" a="1"/>
  <c r="AW188" i="109" a="1"/>
  <c r="BD186" i="109" a="1"/>
  <c r="BB170" i="109" a="1"/>
  <c r="AZ160" i="109" a="1"/>
  <c r="BH148" i="109" a="1"/>
  <c r="BP136" i="109" a="1"/>
  <c r="BN126" i="109" a="1"/>
  <c r="BP184" i="109" a="1"/>
  <c r="AY184" i="109" a="1"/>
  <c r="BH170" i="109" a="1"/>
  <c r="BC160" i="109" a="1"/>
  <c r="BK148" i="109" a="1"/>
  <c r="BD138" i="109" a="1"/>
  <c r="AW128" i="109" a="1"/>
  <c r="BD190" i="109" a="1"/>
  <c r="BQ190" i="109" a="1"/>
  <c r="BN172" i="109" a="1"/>
  <c r="BF164" i="109" a="1"/>
  <c r="BF154" i="109" a="1"/>
  <c r="BB144" i="109" a="1"/>
  <c r="AX136" i="109" a="1"/>
  <c r="BD188" i="109" a="1"/>
  <c r="AW172" i="109" a="1"/>
  <c r="BL114" i="109" a="1"/>
  <c r="BL118" i="109" a="1"/>
  <c r="AX106" i="109" a="1"/>
  <c r="BN94" i="109" a="1"/>
  <c r="BG346" i="109" a="1"/>
  <c r="BN352" i="109" a="1"/>
  <c r="BE352" i="109" a="1"/>
  <c r="BB356" i="109" a="1"/>
  <c r="AZ346" i="109" a="1"/>
  <c r="BB330" i="109" a="1"/>
  <c r="BH334" i="109" a="1"/>
  <c r="BM328" i="109" a="1"/>
  <c r="BD320" i="109" a="1"/>
  <c r="BE310" i="109" a="1"/>
  <c r="BD340" i="109" a="1"/>
  <c r="BN324" i="109" a="1"/>
  <c r="BJ314" i="109" a="1"/>
  <c r="BN336" i="109" a="1"/>
  <c r="BD330" i="109" a="1"/>
  <c r="AW320" i="109" a="1"/>
  <c r="AY310" i="109" a="1"/>
  <c r="BE304" i="109" a="1"/>
  <c r="AY304" i="109" a="1"/>
  <c r="BG292" i="109" a="1"/>
  <c r="BO280" i="109" a="1"/>
  <c r="BL308" i="109" a="1"/>
  <c r="BF308" i="109" a="1"/>
  <c r="BL296" i="109" a="1"/>
  <c r="BI286" i="109" a="1"/>
  <c r="AW306" i="109" a="1"/>
  <c r="BH270" i="109" a="1"/>
  <c r="BA262" i="109" a="1"/>
  <c r="BQ250" i="109" a="1"/>
  <c r="BL242" i="109" a="1"/>
  <c r="BI232" i="109" a="1"/>
  <c r="BH272" i="109" a="1"/>
  <c r="BG274" i="109" a="1"/>
  <c r="BH262" i="109" a="1"/>
  <c r="BP250" i="109" a="1"/>
  <c r="BN240" i="109" a="1"/>
  <c r="BJ230" i="109" a="1"/>
  <c r="BD220" i="109" a="1"/>
  <c r="BP286" i="109" a="1"/>
  <c r="BN284" i="109" a="1"/>
  <c r="BH266" i="109" a="1"/>
  <c r="BC256" i="109" a="1"/>
  <c r="BK244" i="109" a="1"/>
  <c r="BD234" i="109" a="1"/>
  <c r="BN272" i="109" a="1"/>
  <c r="BJ270" i="109" a="1"/>
  <c r="BB262" i="109" a="1"/>
  <c r="BR250" i="109" a="1"/>
  <c r="BN242" i="109" a="1"/>
  <c r="BJ232" i="109" a="1"/>
  <c r="BJ222" i="109" a="1"/>
  <c r="BB214" i="109" a="1"/>
  <c r="BB204" i="109" a="1"/>
  <c r="BL204" i="109" a="1"/>
  <c r="AW194" i="109" a="1"/>
  <c r="BN210" i="109" a="1"/>
  <c r="BL224" i="109" a="1"/>
  <c r="AX202" i="109" a="1"/>
  <c r="BN190" i="109" a="1"/>
  <c r="BD212" i="109" a="1"/>
  <c r="BL216" i="109" a="1"/>
  <c r="AW198" i="109" a="1"/>
  <c r="BG220" i="109" a="1"/>
  <c r="BF186" i="109" a="1"/>
  <c r="BK184" i="109" a="1"/>
  <c r="BN168" i="109" a="1"/>
  <c r="BJ158" i="109" a="1"/>
  <c r="BD148" i="109" a="1"/>
  <c r="BL136" i="109" a="1"/>
  <c r="BF126" i="109" a="1"/>
  <c r="BJ184" i="109" a="1"/>
  <c r="AW182" i="109" a="1"/>
  <c r="AW170" i="109" a="1"/>
  <c r="AY160" i="109" a="1"/>
  <c r="BG148" i="109" a="1"/>
  <c r="BO136" i="109" a="1"/>
  <c r="BL126" i="109" a="1"/>
  <c r="BH188" i="109" a="1"/>
  <c r="BA190" i="109" a="1"/>
  <c r="BJ172" i="109" a="1"/>
  <c r="BJ162" i="109" a="1"/>
  <c r="BB154" i="109" a="1"/>
  <c r="BR142" i="109" a="1"/>
  <c r="BN134" i="109" a="1"/>
  <c r="BH186" i="109" a="1"/>
  <c r="BL170" i="109" a="1"/>
  <c r="BM112" i="109" a="1"/>
  <c r="BE118" i="109" a="1"/>
  <c r="BN104" i="109" a="1"/>
  <c r="BJ94" i="109" a="1"/>
  <c r="BH356" i="109" a="1"/>
  <c r="BC346" i="109" a="1"/>
  <c r="BJ352" i="109" a="1"/>
  <c r="BA352" i="109" a="1"/>
  <c r="BN354" i="109" a="1"/>
  <c r="BJ344" i="109" a="1"/>
  <c r="BR328" i="109" a="1"/>
  <c r="BC334" i="109" a="1"/>
  <c r="BI328" i="109" a="1"/>
  <c r="BH318" i="109" a="1"/>
  <c r="BA310" i="109" a="1"/>
  <c r="AX340" i="109" a="1"/>
  <c r="BF324" i="109" a="1"/>
  <c r="BB314" i="109" a="1"/>
  <c r="BD336" i="109" a="1"/>
  <c r="BO328" i="109" a="1"/>
  <c r="BL318" i="109" a="1"/>
  <c r="BH308" i="109" a="1"/>
  <c r="AZ304" i="109" a="1"/>
  <c r="BH302" i="109" a="1"/>
  <c r="BC292" i="109" a="1"/>
  <c r="BK280" i="109" a="1"/>
  <c r="BO304" i="109" a="1"/>
  <c r="BB306" i="109" a="1"/>
  <c r="BD296" i="109" a="1"/>
  <c r="BE286" i="109" a="1"/>
  <c r="BF304" i="109" a="1"/>
  <c r="AW270" i="109" a="1"/>
  <c r="AW262" i="109" a="1"/>
  <c r="BM250" i="109" a="1"/>
  <c r="BD242" i="109" a="1"/>
  <c r="BJ300" i="109" a="1"/>
  <c r="BB302" i="109" a="1"/>
  <c r="AY274" i="109" a="1"/>
  <c r="BD262" i="109" a="1"/>
  <c r="BL250" i="109" a="1"/>
  <c r="BF240" i="109" a="1"/>
  <c r="BB230" i="109" a="1"/>
  <c r="AZ220" i="109" a="1"/>
  <c r="AZ286" i="109" a="1"/>
  <c r="BN280" i="109" a="1"/>
  <c r="AW266" i="109" a="1"/>
  <c r="AY256" i="109" a="1"/>
  <c r="BG244" i="109" a="1"/>
  <c r="BO232" i="109" a="1"/>
  <c r="BH298" i="109" a="1"/>
  <c r="BB270" i="109" a="1"/>
  <c r="AX262" i="109" a="1"/>
  <c r="BN250" i="109" a="1"/>
  <c r="BF242" i="109" a="1"/>
  <c r="BF232" i="109" a="1"/>
  <c r="BB222" i="109" a="1"/>
  <c r="AX214" i="109" a="1"/>
  <c r="BP202" i="109" a="1"/>
  <c r="BO202" i="109" a="1"/>
  <c r="BL192" i="109" a="1"/>
  <c r="BB210" i="109" a="1"/>
  <c r="BD222" i="109" a="1"/>
  <c r="BN200" i="109" a="1"/>
  <c r="BJ190" i="109" a="1"/>
  <c r="BJ210" i="109" a="1"/>
  <c r="BO214" i="109" a="1"/>
  <c r="BQ196" i="109" a="1"/>
  <c r="AW220" i="109" a="1"/>
  <c r="BQ184" i="109" a="1"/>
  <c r="BN178" i="109" a="1"/>
  <c r="BF168" i="109" a="1"/>
  <c r="BB158" i="109" a="1"/>
  <c r="AZ148" i="109" a="1"/>
  <c r="BH136" i="109" a="1"/>
  <c r="BP124" i="109" a="1"/>
  <c r="BE184" i="109" a="1"/>
  <c r="BR178" i="109" a="1"/>
  <c r="BL168" i="109" a="1"/>
  <c r="BH158" i="109" a="1"/>
  <c r="BC148" i="109" a="1"/>
  <c r="BK136" i="109" a="1"/>
  <c r="BD126" i="109" a="1"/>
  <c r="BJ186" i="109" a="1"/>
  <c r="BF188" i="109" a="1"/>
  <c r="BF172" i="109" a="1"/>
  <c r="BB162" i="109" a="1"/>
  <c r="AX154" i="109" a="1"/>
  <c r="BN142" i="109" a="1"/>
  <c r="BF134" i="109" a="1"/>
  <c r="BR184" i="109" a="1"/>
  <c r="AW166" i="109" a="1"/>
  <c r="BG112" i="109" a="1"/>
  <c r="AY118" i="109" a="1"/>
  <c r="BF104" i="109" a="1"/>
  <c r="AW356" i="109" a="1"/>
  <c r="AY346" i="109" a="1"/>
  <c r="BF352" i="109" a="1"/>
  <c r="AW352" i="109" a="1"/>
  <c r="BF354" i="109" a="1"/>
  <c r="BB344" i="109" a="1"/>
  <c r="BN328" i="109" a="1"/>
  <c r="BF346" i="109" a="1"/>
  <c r="BE328" i="109" a="1"/>
  <c r="AW318" i="109" a="1"/>
  <c r="AW310" i="109" a="1"/>
  <c r="BQ334" i="109" a="1"/>
  <c r="BP322" i="109" a="1"/>
  <c r="BN312" i="109" a="1"/>
  <c r="BP334" i="109" a="1"/>
  <c r="BK328" i="109" a="1"/>
  <c r="BD318" i="109" a="1"/>
  <c r="AW308" i="109" a="1"/>
  <c r="BJ302" i="109" a="1"/>
  <c r="AW302" i="109" a="1"/>
  <c r="AY292" i="109" a="1"/>
  <c r="BG280" i="109" a="1"/>
  <c r="BB304" i="109" a="1"/>
  <c r="BM304" i="109" a="1"/>
  <c r="BH294" i="109" a="1"/>
  <c r="BA286" i="109" a="1"/>
  <c r="BN300" i="109" a="1"/>
  <c r="BQ268" i="109" a="1"/>
  <c r="BL260" i="109" a="1"/>
  <c r="BI250" i="109" a="1"/>
  <c r="BH240" i="109" a="1"/>
  <c r="BR298" i="109" a="1"/>
  <c r="BF300" i="109" a="1"/>
  <c r="BF272" i="109" a="1"/>
  <c r="AZ262" i="109" a="1"/>
  <c r="BH250" i="109" a="1"/>
  <c r="BP238" i="109" a="1"/>
  <c r="BN228" i="109" a="1"/>
  <c r="BJ218" i="109" a="1"/>
  <c r="BP280" i="109" a="1"/>
  <c r="BA280" i="109" a="1"/>
  <c r="BL264" i="109" a="1"/>
  <c r="BH254" i="109" a="1"/>
  <c r="BC244" i="109" a="1"/>
  <c r="BK232" i="109" a="1"/>
  <c r="BB296" i="109" a="1"/>
  <c r="BR268" i="109" a="1"/>
  <c r="BN260" i="109" a="1"/>
  <c r="BJ250" i="109" a="1"/>
  <c r="BJ240" i="109" a="1"/>
  <c r="BB232" i="109" a="1"/>
  <c r="BR220" i="109" a="1"/>
  <c r="BJ272" i="109" a="1"/>
  <c r="AW230" i="109" a="1"/>
  <c r="BK202" i="109" a="1"/>
  <c r="BD192" i="109" a="1"/>
  <c r="BK208" i="109" a="1"/>
  <c r="BK220" i="109" a="1"/>
  <c r="BF200" i="109" a="1"/>
  <c r="BF190" i="109" a="1"/>
  <c r="AW210" i="109" a="1"/>
  <c r="BG214" i="109" a="1"/>
  <c r="BM196" i="109" a="1"/>
  <c r="AZ214" i="109" a="1"/>
  <c r="BL184" i="109" a="1"/>
  <c r="BI178" i="109" a="1"/>
  <c r="BP166" i="109" a="1"/>
  <c r="BN156" i="109" a="1"/>
  <c r="BJ146" i="109" a="1"/>
  <c r="BD136" i="109" a="1"/>
  <c r="BL124" i="109" a="1"/>
  <c r="AZ184" i="109" a="1"/>
  <c r="BM178" i="109" a="1"/>
  <c r="BD168" i="109" a="1"/>
  <c r="AW158" i="109" a="1"/>
  <c r="AY148" i="109" a="1"/>
  <c r="BG136" i="109" a="1"/>
  <c r="BO124" i="109" a="1"/>
  <c r="AW186" i="109" a="1"/>
  <c r="BC184" i="109" a="1"/>
  <c r="BB172" i="109" a="1"/>
  <c r="BR160" i="109" a="1"/>
  <c r="BN152" i="109" a="1"/>
  <c r="BJ142" i="109" a="1"/>
  <c r="BJ132" i="109" a="1"/>
  <c r="BM184" i="109" a="1"/>
  <c r="BD164" i="109" a="1"/>
  <c r="BB188" i="109" a="1"/>
  <c r="BH116" i="109" a="1"/>
  <c r="BJ102" i="109" a="1"/>
  <c r="BL354" i="109" a="1"/>
  <c r="BH344" i="109" a="1"/>
  <c r="BB352" i="109" a="1"/>
  <c r="BL350" i="109" a="1"/>
  <c r="BP352" i="109" a="1"/>
  <c r="AX346" i="109" a="1"/>
  <c r="BJ328" i="109" a="1"/>
  <c r="BR340" i="109" a="1"/>
  <c r="BA328" i="109" a="1"/>
  <c r="BQ316" i="109" a="1"/>
  <c r="BH342" i="109" a="1"/>
  <c r="BF334" i="109" a="1"/>
  <c r="BL322" i="109" a="1"/>
  <c r="BF312" i="109" a="1"/>
  <c r="BK334" i="109" a="1"/>
  <c r="BG328" i="109" a="1"/>
  <c r="BO316" i="109" a="1"/>
  <c r="BJ346" i="109" a="1"/>
  <c r="BN322" i="109" a="1"/>
  <c r="BL300" i="109" a="1"/>
  <c r="BH290" i="109" a="1"/>
  <c r="BC280" i="109" a="1"/>
  <c r="AX304" i="109" a="1"/>
  <c r="BG304" i="109" a="1"/>
  <c r="AW294" i="109" a="1"/>
  <c r="AW286" i="109" a="1"/>
  <c r="BD298" i="109" a="1"/>
  <c r="BM268" i="109" a="1"/>
  <c r="BD260" i="109" a="1"/>
  <c r="BE250" i="109" a="1"/>
  <c r="AW240" i="109" a="1"/>
  <c r="BB298" i="109" a="1"/>
  <c r="BP298" i="109" a="1"/>
  <c r="BN270" i="109" a="1"/>
  <c r="BJ260" i="109" a="1"/>
  <c r="BD250" i="109" a="1"/>
  <c r="BL238" i="109" a="1"/>
  <c r="BF228" i="109" a="1"/>
  <c r="BB218" i="109" a="1"/>
  <c r="BB280" i="109" a="1"/>
  <c r="BF278" i="109" a="1"/>
  <c r="BD264" i="109" a="1"/>
  <c r="AW254" i="109" a="1"/>
  <c r="AY244" i="109" a="1"/>
  <c r="BG232" i="109" a="1"/>
  <c r="BN294" i="109" a="1"/>
  <c r="BN268" i="109" a="1"/>
  <c r="BF260" i="109" a="1"/>
  <c r="BF250" i="109" a="1"/>
  <c r="BB240" i="109" a="1"/>
  <c r="AX232" i="109" a="1"/>
  <c r="BN220" i="109" a="1"/>
  <c r="AY232" i="109" a="1"/>
  <c r="BG226" i="109" a="1"/>
  <c r="BG202" i="109" a="1"/>
  <c r="BO190" i="109" a="1"/>
  <c r="BN206" i="109" a="1"/>
  <c r="BA220" i="109" a="1"/>
  <c r="BJ198" i="109" a="1"/>
  <c r="BB190" i="109" a="1"/>
  <c r="BO208" i="109" a="1"/>
  <c r="BN208" i="109" a="1"/>
  <c r="BI196" i="109" a="1"/>
  <c r="BL212" i="109" a="1"/>
  <c r="BF184" i="109" a="1"/>
  <c r="BD178" i="109" a="1"/>
  <c r="BL166" i="109" a="1"/>
  <c r="BF156" i="109" a="1"/>
  <c r="BB146" i="109" a="1"/>
  <c r="AZ136" i="109" a="1"/>
  <c r="BH124" i="109" a="1"/>
  <c r="BL182" i="109" a="1"/>
  <c r="BH178" i="109" a="1"/>
  <c r="BO166" i="109" a="1"/>
  <c r="BL156" i="109" a="1"/>
  <c r="BH146" i="109" a="1"/>
  <c r="BC136" i="109" a="1"/>
  <c r="BK124" i="109" a="1"/>
  <c r="BN184" i="109" a="1"/>
  <c r="BH182" i="109" a="1"/>
  <c r="AX172" i="109" a="1"/>
  <c r="BN160" i="109" a="1"/>
  <c r="BF152" i="109" a="1"/>
  <c r="BF142" i="109" a="1"/>
  <c r="BB132" i="109" a="1"/>
  <c r="BH184" i="109" a="1"/>
  <c r="BD146" i="109" a="1"/>
  <c r="BD176" i="109" a="1"/>
  <c r="BJ114" i="109" a="1"/>
  <c r="BB102" i="109" a="1"/>
  <c r="BD354" i="109" a="1"/>
  <c r="AW344" i="109" a="1"/>
  <c r="AX352" i="109" a="1"/>
  <c r="BD350" i="109" a="1"/>
  <c r="BL352" i="109" a="1"/>
  <c r="AW342" i="109" a="1"/>
  <c r="BF328" i="109" a="1"/>
  <c r="BL340" i="109" a="1"/>
  <c r="AW328" i="109" a="1"/>
  <c r="BM316" i="109" a="1"/>
  <c r="BE340" i="109" a="1"/>
  <c r="BA334" i="109" a="1"/>
  <c r="BH322" i="109" a="1"/>
  <c r="BP310" i="109" a="1"/>
  <c r="AZ334" i="109" a="1"/>
  <c r="BC328" i="109" a="1"/>
  <c r="BK316" i="109" a="1"/>
  <c r="BN342" i="109" a="1"/>
  <c r="AX322" i="109" a="1"/>
  <c r="BD300" i="109" a="1"/>
  <c r="AW290" i="109" a="1"/>
  <c r="BJ322" i="109" a="1"/>
  <c r="BN302" i="109" a="1"/>
  <c r="BA304" i="109" a="1"/>
  <c r="BQ292" i="109" a="1"/>
  <c r="BL284" i="109" a="1"/>
  <c r="BF294" i="109" a="1"/>
  <c r="BI268" i="109" a="1"/>
  <c r="BH258" i="109" a="1"/>
  <c r="BA250" i="109" a="1"/>
  <c r="BQ238" i="109" a="1"/>
  <c r="BB294" i="109" a="1"/>
  <c r="AZ298" i="109" a="1"/>
  <c r="BF270" i="109" a="1"/>
  <c r="BB260" i="109" a="1"/>
  <c r="AZ250" i="109" a="1"/>
  <c r="BH238" i="109" a="1"/>
  <c r="BP226" i="109" a="1"/>
  <c r="BN216" i="109" a="1"/>
  <c r="BH278" i="109" a="1"/>
  <c r="BD276" i="109" a="1"/>
  <c r="BO262" i="109" a="1"/>
  <c r="BL252" i="109" a="1"/>
  <c r="BH242" i="109" a="1"/>
  <c r="BJ298" i="109" a="1"/>
  <c r="BH292" i="109" a="1"/>
  <c r="BJ268" i="109" a="1"/>
  <c r="BJ258" i="109" a="1"/>
  <c r="BB250" i="109" a="1"/>
  <c r="BR238" i="109" a="1"/>
  <c r="BN230" i="109" a="1"/>
  <c r="BJ220" i="109" a="1"/>
  <c r="BD230" i="109" a="1"/>
  <c r="AW226" i="109" a="1"/>
  <c r="BC202" i="109" a="1"/>
  <c r="BK190" i="109" a="1"/>
  <c r="BD206" i="109" a="1"/>
  <c r="BD218" i="109" a="1"/>
  <c r="BB198" i="109" a="1"/>
  <c r="BF298" i="109" a="1"/>
  <c r="AY208" i="109" a="1"/>
  <c r="BI208" i="109" a="1"/>
  <c r="BE196" i="109" a="1"/>
  <c r="BB212" i="109" a="1"/>
  <c r="BA184" i="109" a="1"/>
  <c r="AZ178" i="109" a="1"/>
  <c r="BH166" i="109" a="1"/>
  <c r="BP154" i="109" a="1"/>
  <c r="BN144" i="109" a="1"/>
  <c r="BJ134" i="109" a="1"/>
  <c r="BD124" i="109" a="1"/>
  <c r="BB182" i="109" a="1"/>
  <c r="BC178" i="109" a="1"/>
  <c r="BK166" i="109" a="1"/>
  <c r="BD156" i="109" a="1"/>
  <c r="AW146" i="109" a="1"/>
  <c r="AY136" i="109" a="1"/>
  <c r="BG124" i="109" a="1"/>
  <c r="BI184" i="109" a="1"/>
  <c r="BD180" i="109" a="1"/>
  <c r="BN170" i="109" a="1"/>
  <c r="BJ160" i="109" a="1"/>
  <c r="BJ150" i="109" a="1"/>
  <c r="BB142" i="109" a="1"/>
  <c r="BR130" i="109" a="1"/>
  <c r="BB184" i="109" a="1"/>
  <c r="AW142" i="109" a="1"/>
  <c r="BO352" i="109" a="1"/>
  <c r="BL342" i="109" a="1"/>
  <c r="BN350" i="109" a="1"/>
  <c r="BH348" i="109" a="1"/>
  <c r="BH352" i="109" a="1"/>
  <c r="BA340" i="109" a="1"/>
  <c r="BB328" i="109" a="1"/>
  <c r="BL338" i="109" a="1"/>
  <c r="BL326" i="109" a="1"/>
  <c r="BI316" i="109" a="1"/>
  <c r="AY340" i="109" a="1"/>
  <c r="BJ332" i="109" a="1"/>
  <c r="BD322" i="109" a="1"/>
  <c r="BL310" i="109" a="1"/>
  <c r="BB342" i="109" a="1"/>
  <c r="AY328" i="109" a="1"/>
  <c r="BG316" i="109" a="1"/>
  <c r="BN340" i="109" a="1"/>
  <c r="BN310" i="109" a="1"/>
  <c r="BO298" i="109" a="1"/>
  <c r="BL288" i="109" a="1"/>
  <c r="BJ312" i="109" a="1"/>
  <c r="BF302" i="109" a="1"/>
  <c r="AW304" i="109" a="1"/>
  <c r="BM292" i="109" a="1"/>
  <c r="BD284" i="109" a="1"/>
  <c r="BD292" i="109" a="1"/>
  <c r="BE268" i="109" a="1"/>
  <c r="AW258" i="109" a="1"/>
  <c r="AW250" i="109" a="1"/>
  <c r="BM238" i="109" a="1"/>
  <c r="BR292" i="109" a="1"/>
  <c r="BP292" i="109" a="1"/>
  <c r="BP268" i="109" a="1"/>
  <c r="BN258" i="109" a="1"/>
  <c r="BJ248" i="109" a="1"/>
  <c r="BD238" i="109" a="1"/>
  <c r="BL226" i="109" a="1"/>
  <c r="BF216" i="109" a="1"/>
  <c r="BF276" i="109" a="1"/>
  <c r="BM274" i="109" a="1"/>
  <c r="BK262" i="109" a="1"/>
  <c r="BD252" i="109" a="1"/>
  <c r="AW242" i="109" a="1"/>
  <c r="BF296" i="109" a="1"/>
  <c r="BB290" i="109" a="1"/>
  <c r="BF268" i="109" a="1"/>
  <c r="BB258" i="109" a="1"/>
  <c r="AX250" i="109" a="1"/>
  <c r="BN238" i="109" a="1"/>
  <c r="BF230" i="109" a="1"/>
  <c r="BF220" i="109" a="1"/>
  <c r="BI226" i="109" a="1"/>
  <c r="BC220" i="109" a="1"/>
  <c r="AY202" i="109" a="1"/>
  <c r="BG190" i="109" a="1"/>
  <c r="BJ204" i="109" a="1"/>
  <c r="BQ214" i="109" a="1"/>
  <c r="BR196" i="109" a="1"/>
  <c r="AX280" i="109" a="1"/>
  <c r="BL206" i="109" a="1"/>
  <c r="BD208" i="109" a="1"/>
  <c r="BA196" i="109" a="1"/>
  <c r="BH210" i="109" a="1"/>
  <c r="BN182" i="109" a="1"/>
  <c r="BJ176" i="109" a="1"/>
  <c r="BD166" i="109" a="1"/>
  <c r="BL154" i="109" a="1"/>
  <c r="BF144" i="109" a="1"/>
  <c r="BB134" i="109" a="1"/>
  <c r="AZ124" i="109" a="1"/>
  <c r="BH180" i="109" a="1"/>
  <c r="AY178" i="109" a="1"/>
  <c r="BG166" i="109" a="1"/>
  <c r="BO154" i="109" a="1"/>
  <c r="BL144" i="109" a="1"/>
  <c r="BH134" i="109" a="1"/>
  <c r="BC124" i="109" a="1"/>
  <c r="BD184" i="109" a="1"/>
  <c r="BQ178" i="109" a="1"/>
  <c r="BF170" i="109" a="1"/>
  <c r="BK352" i="109" a="1"/>
  <c r="BD342" i="109" a="1"/>
  <c r="BF350" i="109" a="1"/>
  <c r="AW348" i="109" a="1"/>
  <c r="BD352" i="109" a="1"/>
  <c r="BN338" i="109" a="1"/>
  <c r="AX328" i="109" a="1"/>
  <c r="BH336" i="109" a="1"/>
  <c r="BD326" i="109" a="1"/>
  <c r="BE316" i="109" a="1"/>
  <c r="BJ338" i="109" a="1"/>
  <c r="BB332" i="109" a="1"/>
  <c r="AZ322" i="109" a="1"/>
  <c r="BH310" i="109" a="1"/>
  <c r="BI340" i="109" a="1"/>
  <c r="BH326" i="109" a="1"/>
  <c r="BC316" i="109" a="1"/>
  <c r="BH340" i="109" a="1"/>
  <c r="AX310" i="109" a="1"/>
  <c r="BK298" i="109" a="1"/>
  <c r="BD288" i="109" a="1"/>
  <c r="BJ310" i="109" a="1"/>
  <c r="BB324" i="109" a="1"/>
  <c r="BL302" i="109" a="1"/>
  <c r="BI292" i="109" a="1"/>
  <c r="BH282" i="109" a="1"/>
  <c r="BJ288" i="109" a="1"/>
  <c r="BA268" i="109" a="1"/>
  <c r="BQ256" i="109" a="1"/>
  <c r="BL248" i="109" a="1"/>
  <c r="BI238" i="109" a="1"/>
  <c r="BB292" i="109" a="1"/>
  <c r="AZ292" i="109" a="1"/>
  <c r="BL268" i="109" a="1"/>
  <c r="BF258" i="109" a="1"/>
  <c r="BB248" i="109" a="1"/>
  <c r="AZ238" i="109" a="1"/>
  <c r="BH226" i="109" a="1"/>
  <c r="BP214" i="109" a="1"/>
  <c r="BN274" i="109" a="1"/>
  <c r="BE274" i="109" a="1"/>
  <c r="BG262" i="109" a="1"/>
  <c r="BO250" i="109" a="1"/>
  <c r="BL240" i="109" a="1"/>
  <c r="BJ292" i="109" a="1"/>
  <c r="BJ286" i="109" a="1"/>
  <c r="BB268" i="109" a="1"/>
  <c r="BR256" i="109" a="1"/>
  <c r="BN248" i="109" a="1"/>
  <c r="BJ238" i="109" a="1"/>
  <c r="BJ228" i="109" a="1"/>
  <c r="BB220" i="109" a="1"/>
  <c r="BL222" i="109" a="1"/>
  <c r="BH218" i="109" a="1"/>
  <c r="BH200" i="109" a="1"/>
  <c r="BC190" i="109" a="1"/>
  <c r="AW204" i="109" a="1"/>
  <c r="BI214" i="109" a="1"/>
  <c r="BN196" i="109" a="1"/>
  <c r="AW278" i="109" a="1"/>
  <c r="BB206" i="109" a="1"/>
  <c r="AX208" i="109" a="1"/>
  <c r="AW196" i="109" a="1"/>
  <c r="BC208" i="109" a="1"/>
  <c r="BD182" i="109" a="1"/>
  <c r="BB176" i="109" a="1"/>
  <c r="AZ166" i="109" a="1"/>
  <c r="BH154" i="109" a="1"/>
  <c r="BP142" i="109" a="1"/>
  <c r="BN132" i="109" a="1"/>
  <c r="BB274" i="109" a="1"/>
  <c r="AW224" i="109" a="1"/>
  <c r="BH176" i="109" a="1"/>
  <c r="BC166" i="109" a="1"/>
  <c r="BK154" i="109" a="1"/>
  <c r="BD144" i="109" a="1"/>
  <c r="AW134" i="109" a="1"/>
  <c r="AY124" i="109" a="1"/>
  <c r="AX184" i="109" a="1"/>
  <c r="BL178" i="109" a="1"/>
  <c r="BJ168" i="109" a="1"/>
  <c r="BB160" i="109" a="1"/>
  <c r="BR148" i="109" a="1"/>
  <c r="BN140" i="109" a="1"/>
  <c r="BJ130" i="109" a="1"/>
  <c r="BF182" i="109" a="1"/>
  <c r="BE136" i="109" a="1"/>
  <c r="BQ154" i="109" a="1"/>
  <c r="BN110" i="109" a="1"/>
  <c r="BJ100" i="109" a="1"/>
  <c r="BG352" i="109" a="1"/>
  <c r="BO340" i="109" a="1"/>
  <c r="BJ348" i="109" a="1"/>
  <c r="BQ346" i="109" a="1"/>
  <c r="AZ352" i="109" a="1"/>
  <c r="BD338" i="109" a="1"/>
  <c r="BN326" i="109" a="1"/>
  <c r="BR334" i="109" a="1"/>
  <c r="BH324" i="109" a="1"/>
  <c r="BA316" i="109" a="1"/>
  <c r="AW338" i="109" a="1"/>
  <c r="BN330" i="109" a="1"/>
  <c r="BJ320" i="109" a="1"/>
  <c r="BD310" i="109" a="1"/>
  <c r="BB340" i="109" a="1"/>
  <c r="AW326" i="109" a="1"/>
  <c r="AY316" i="109" a="1"/>
  <c r="BL336" i="109" a="1"/>
  <c r="BL306" i="109" a="1"/>
  <c r="BG298" i="109" a="1"/>
  <c r="BO286" i="109" a="1"/>
  <c r="BN308" i="109" a="1"/>
  <c r="BF322" i="109" a="1"/>
  <c r="BD302" i="109" a="1"/>
  <c r="BE292" i="109" a="1"/>
  <c r="AW282" i="109" a="1"/>
  <c r="BF286" i="109" a="1"/>
  <c r="AW268" i="109" a="1"/>
  <c r="BM256" i="109" a="1"/>
  <c r="BD248" i="109" a="1"/>
  <c r="BE238" i="109" a="1"/>
  <c r="BF288" i="109" a="1"/>
  <c r="BB288" i="109" a="1"/>
  <c r="BH268" i="109" a="1"/>
  <c r="BP256" i="109" a="1"/>
  <c r="BN246" i="109" a="1"/>
  <c r="BJ236" i="109" a="1"/>
  <c r="BD226" i="109" a="1"/>
  <c r="BL214" i="109" a="1"/>
  <c r="BF274" i="109" a="1"/>
  <c r="AW274" i="109" a="1"/>
  <c r="BC262" i="109" a="1"/>
  <c r="BK250" i="109" a="1"/>
  <c r="BD240" i="109" a="1"/>
  <c r="BF290" i="109" a="1"/>
  <c r="BF284" i="109" a="1"/>
  <c r="AX268" i="109" a="1"/>
  <c r="BN256" i="109" a="1"/>
  <c r="BF248" i="109" a="1"/>
  <c r="BF238" i="109" a="1"/>
  <c r="BB228" i="109" a="1"/>
  <c r="AX220" i="109" a="1"/>
  <c r="BO220" i="109" a="1"/>
  <c r="BK214" i="109" a="1"/>
  <c r="AW200" i="109" a="1"/>
  <c r="AY190" i="109" a="1"/>
  <c r="BJ294" i="109" a="1"/>
  <c r="BL210" i="109" a="1"/>
  <c r="BJ196" i="109" a="1"/>
  <c r="BN276" i="109" a="1"/>
  <c r="BH204" i="109" a="1"/>
  <c r="AW206" i="109" a="1"/>
  <c r="BL194" i="109" a="1"/>
  <c r="BJ206" i="109" a="1"/>
  <c r="BJ180" i="109" a="1"/>
  <c r="BN174" i="109" a="1"/>
  <c r="BJ164" i="109" a="1"/>
  <c r="BD154" i="109" a="1"/>
  <c r="BL142" i="109" a="1"/>
  <c r="BF132" i="109" a="1"/>
  <c r="AY226" i="109" a="1"/>
  <c r="BQ220" i="109" a="1"/>
  <c r="AW176" i="109" a="1"/>
  <c r="AY166" i="109" a="1"/>
  <c r="BG154" i="109" a="1"/>
  <c r="BO142" i="109" a="1"/>
  <c r="BL132" i="109" a="1"/>
  <c r="BA232" i="109" a="1"/>
  <c r="BJ182" i="109" a="1"/>
  <c r="BF178" i="109" a="1"/>
  <c r="BB168" i="109" a="1"/>
  <c r="AX160" i="109" a="1"/>
  <c r="BN148" i="109" a="1"/>
  <c r="BF140" i="109" a="1"/>
  <c r="BF130" i="109" a="1"/>
  <c r="BN180" i="109" a="1"/>
  <c r="BM130" i="109" a="1"/>
  <c r="BC352" i="109" a="1"/>
  <c r="BK340" i="109" a="1"/>
  <c r="BB348" i="109" a="1"/>
  <c r="BM346" i="109" a="1"/>
  <c r="BJ350" i="109" a="1"/>
  <c r="BJ336" i="109" a="1"/>
  <c r="BF326" i="109" a="1"/>
  <c r="BM334" i="109" a="1"/>
  <c r="AW324" i="109" a="1"/>
  <c r="AW316" i="109" a="1"/>
  <c r="BF336" i="109" a="1"/>
  <c r="BF330" i="109" a="1"/>
  <c r="BB320" i="109" a="1"/>
  <c r="AZ310" i="109" a="1"/>
  <c r="AW340" i="109" a="1"/>
  <c r="BL324" i="109" a="1"/>
  <c r="BH314" i="109" a="1"/>
  <c r="BO334" i="109" a="1"/>
  <c r="BQ304" i="109" a="1"/>
  <c r="BC298" i="109" a="1"/>
  <c r="BK286" i="109" a="1"/>
  <c r="BH306" i="109" a="1"/>
  <c r="BB312" i="109" a="1"/>
  <c r="BH300" i="109" a="1"/>
  <c r="BA292" i="109" a="1"/>
  <c r="BQ280" i="109" a="1"/>
  <c r="BJ282" i="109" a="1"/>
  <c r="BL266" i="109" a="1"/>
  <c r="BI256" i="109" a="1"/>
  <c r="BH246" i="109" a="1"/>
  <c r="BA238" i="109" a="1"/>
  <c r="BD286" i="109" a="1"/>
  <c r="BR286" i="109" a="1"/>
  <c r="BD268" i="109" a="1"/>
  <c r="BL256" i="109" a="1"/>
  <c r="BF246" i="109" a="1"/>
  <c r="BB236" i="109" a="1"/>
  <c r="AZ226" i="109" a="1"/>
  <c r="BH214" i="109" a="1"/>
  <c r="AX274" i="109" a="1"/>
  <c r="BB272" i="109" a="1"/>
  <c r="AY262" i="109" a="1"/>
  <c r="BG250" i="109" a="1"/>
  <c r="BO238" i="109" a="1"/>
  <c r="BL286" i="109" a="1"/>
  <c r="BJ280" i="109" a="1"/>
  <c r="BN266" i="109" a="1"/>
  <c r="BJ256" i="109" a="1"/>
  <c r="BJ246" i="109" a="1"/>
  <c r="BB238" i="109" a="1"/>
  <c r="BR226" i="109" a="1"/>
  <c r="BN218" i="109" a="1"/>
  <c r="BE220" i="109" a="1"/>
  <c r="BD214" i="109" a="1"/>
  <c r="BL198" i="109" a="1"/>
  <c r="AW232" i="109" a="1"/>
  <c r="BF292" i="109" a="1"/>
  <c r="BP208" i="109" a="1"/>
  <c r="BF196" i="109" a="1"/>
  <c r="BE232" i="109" a="1"/>
  <c r="BR202" i="109" a="1"/>
  <c r="BM202" i="109" a="1"/>
  <c r="BD194" i="109" a="1"/>
  <c r="BF204" i="109" a="1"/>
  <c r="AW180" i="109" a="1"/>
  <c r="BF174" i="109" a="1"/>
  <c r="BB164" i="109" a="1"/>
  <c r="AZ154" i="109" a="1"/>
  <c r="BH142" i="109" a="1"/>
  <c r="BP130" i="109" a="1"/>
  <c r="BM208" i="109" a="1"/>
  <c r="BH208" i="109" a="1"/>
  <c r="BL174" i="109" a="1"/>
  <c r="BH164" i="109" a="1"/>
  <c r="BC154" i="109" a="1"/>
  <c r="BK142" i="109" a="1"/>
  <c r="BD132" i="109" a="1"/>
  <c r="BH216" i="109" a="1"/>
  <c r="BF180" i="109" a="1"/>
  <c r="BB178" i="109" a="1"/>
  <c r="BR166" i="109" a="1"/>
  <c r="BN158" i="109" a="1"/>
  <c r="BJ148" i="109" a="1"/>
  <c r="BJ138" i="109" a="1"/>
  <c r="BB130" i="109" a="1"/>
  <c r="BB180" i="109" a="1"/>
  <c r="BH126" i="109" a="1"/>
  <c r="BA136" i="109" a="1"/>
  <c r="BJ108" i="109" a="1"/>
  <c r="BB100" i="109" a="1"/>
  <c r="BH350" i="109" a="1"/>
  <c r="BC340" i="109" a="1"/>
  <c r="BD356" i="109" a="1"/>
  <c r="BE346" i="109" a="1"/>
  <c r="BN348" i="109" a="1"/>
  <c r="BN334" i="109" a="1"/>
  <c r="BN344" i="109" a="1"/>
  <c r="AW334" i="109" a="1"/>
  <c r="BM322" i="109" a="1"/>
  <c r="BD314" i="109" a="1"/>
  <c r="BG334" i="109" a="1"/>
  <c r="BL328" i="109" a="1"/>
  <c r="BF318" i="109" a="1"/>
  <c r="BB308" i="109" a="1"/>
  <c r="BB336" i="109" a="1"/>
  <c r="BO322" i="109" a="1"/>
  <c r="BL312" i="109" a="1"/>
  <c r="AY334" i="109" a="1"/>
  <c r="BB318" i="109" a="1"/>
  <c r="BH296" i="109" a="1"/>
  <c r="BC286" i="109" a="1"/>
  <c r="BI304" i="109" a="1"/>
  <c r="BD306" i="109" a="1"/>
  <c r="BQ298" i="109" a="1"/>
  <c r="BL290" i="109" a="1"/>
  <c r="BI280" i="109" a="1"/>
  <c r="AW280" i="109" a="1"/>
  <c r="BH264" i="109" a="1"/>
  <c r="BA256" i="109" a="1"/>
  <c r="BQ244" i="109" a="1"/>
  <c r="BL236" i="109" a="1"/>
  <c r="BE280" i="109" a="1"/>
  <c r="BB282" i="109" a="1"/>
  <c r="BJ266" i="109" a="1"/>
  <c r="BD256" i="109" a="1"/>
  <c r="BL244" i="109" a="1"/>
  <c r="BF234" i="109" a="1"/>
  <c r="BB224" i="109" a="1"/>
  <c r="BN298" i="109" a="1"/>
  <c r="BL298" i="109" a="1"/>
  <c r="BD270" i="109" a="1"/>
  <c r="AW260" i="109" a="1"/>
  <c r="AY250" i="109" a="1"/>
  <c r="BG238" i="109" a="1"/>
  <c r="BL280" i="109" a="1"/>
  <c r="BB278" i="109" a="1"/>
  <c r="BJ264" i="109" a="1"/>
  <c r="BB256" i="109" a="1"/>
  <c r="BR244" i="109" a="1"/>
  <c r="BN236" i="109" a="1"/>
  <c r="BJ226" i="109" a="1"/>
  <c r="BJ216" i="109" a="1"/>
  <c r="BD216" i="109" a="1"/>
  <c r="BH212" i="109" a="1"/>
  <c r="BO196" i="109" a="1"/>
  <c r="BQ226" i="109" a="1"/>
  <c r="BH286" i="109" a="1"/>
  <c r="BE208" i="109" a="1"/>
  <c r="AX196" i="109" a="1"/>
  <c r="BC226" i="109" a="1"/>
  <c r="BC232" i="109" a="1"/>
  <c r="BE202" i="109" a="1"/>
  <c r="AW192" i="109" a="1"/>
  <c r="AW212" i="109" a="1"/>
  <c r="BR208" i="109" a="1"/>
  <c r="BL172" i="109" a="1"/>
  <c r="BF162" i="109" a="1"/>
  <c r="BB152" i="109" a="1"/>
  <c r="AZ142" i="109" a="1"/>
  <c r="BH130" i="109" a="1"/>
  <c r="AZ196" i="109" a="1"/>
  <c r="BN192" i="109" a="1"/>
  <c r="BO172" i="109" a="1"/>
  <c r="BL162" i="109" a="1"/>
  <c r="BH152" i="109" a="1"/>
  <c r="BC142" i="109" a="1"/>
  <c r="BK130" i="109" a="1"/>
  <c r="BB208" i="109" a="1"/>
  <c r="BE214" i="109" a="1"/>
  <c r="BN176" i="109" a="1"/>
  <c r="BJ166" i="109" a="1"/>
  <c r="BJ156" i="109" a="1"/>
  <c r="BB148" i="109" a="1"/>
  <c r="BR136" i="109" a="1"/>
  <c r="AY214" i="109" a="1"/>
  <c r="BL202" i="109" a="1"/>
  <c r="BJ122" i="109" a="1"/>
  <c r="BB126" i="109" a="1"/>
  <c r="BR106" i="109" a="1"/>
  <c r="BN98" i="109" a="1"/>
  <c r="AW350" i="109" a="1"/>
  <c r="BN356" i="109" a="1"/>
  <c r="BH354" i="109" a="1"/>
  <c r="BA346" i="109" a="1"/>
  <c r="BF348" i="109" a="1"/>
  <c r="BI334" i="109" a="1"/>
  <c r="BJ342" i="109" a="1"/>
  <c r="BL332" i="109" a="1"/>
  <c r="BI322" i="109" a="1"/>
  <c r="BH312" i="109" a="1"/>
  <c r="BN346" i="109" a="1"/>
  <c r="BH328" i="109" a="1"/>
  <c r="BP316" i="109" a="1"/>
  <c r="BN306" i="109" a="1"/>
  <c r="BJ334" i="109" a="1"/>
  <c r="BK322" i="109" a="1"/>
  <c r="BD312" i="109" a="1"/>
  <c r="BJ318" i="109" a="1"/>
  <c r="BF316" i="109" a="1"/>
  <c r="AW296" i="109" a="1"/>
  <c r="AY286" i="109" a="1"/>
  <c r="BC304" i="109" a="1"/>
  <c r="BN304" i="109" a="1"/>
  <c r="BM298" i="109" a="1"/>
  <c r="BD290" i="109" a="1"/>
  <c r="BR322" i="109" a="1"/>
  <c r="BN278" i="109" a="1"/>
  <c r="AW264" i="109" a="1"/>
  <c r="AW256" i="109" a="1"/>
  <c r="BM244" i="109" a="1"/>
  <c r="BD236" i="109" a="1"/>
  <c r="BL278" i="109" a="1"/>
  <c r="BR280" i="109" a="1"/>
  <c r="BB266" i="109" a="1"/>
  <c r="AZ256" i="109" a="1"/>
  <c r="BH244" i="109" a="1"/>
  <c r="BP232" i="109" a="1"/>
  <c r="BN222" i="109" a="1"/>
  <c r="AX298" i="109" a="1"/>
  <c r="BJ296" i="109" a="1"/>
  <c r="BO268" i="109" a="1"/>
  <c r="BL258" i="109" a="1"/>
  <c r="BH248" i="109" a="1"/>
  <c r="BC238" i="109" a="1"/>
  <c r="AZ280" i="109" a="1"/>
  <c r="AW276" i="109" a="1"/>
  <c r="BB264" i="109" a="1"/>
  <c r="AX256" i="109" a="1"/>
  <c r="BN244" i="109" a="1"/>
  <c r="BF236" i="109" a="1"/>
  <c r="BF226" i="109" a="1"/>
  <c r="BB216" i="109" a="1"/>
  <c r="BJ212" i="109" a="1"/>
  <c r="BD210" i="109" a="1"/>
  <c r="BK196" i="109" a="1"/>
  <c r="BH222" i="109" a="1"/>
  <c r="BB284" i="109" a="1"/>
  <c r="AZ208" i="109" a="1"/>
  <c r="BN194" i="109" a="1"/>
  <c r="BH224" i="109" a="1"/>
  <c r="BL230" i="109" a="1"/>
  <c r="BA202" i="109" a="1"/>
  <c r="BJ274" i="109" a="1"/>
  <c r="BH202" i="109" a="1"/>
  <c r="BD202" i="109" a="1"/>
  <c r="BH172" i="109" a="1"/>
  <c r="BP160" i="109" a="1"/>
  <c r="BN150" i="109" a="1"/>
  <c r="BJ140" i="109" a="1"/>
  <c r="BD130" i="109" a="1"/>
  <c r="BH190" i="109" a="1"/>
  <c r="BE190" i="109" a="1"/>
  <c r="BK172" i="109" a="1"/>
  <c r="BD162" i="109" a="1"/>
  <c r="AW152" i="109" a="1"/>
  <c r="AY142" i="109" a="1"/>
  <c r="BG130" i="109" a="1"/>
  <c r="BB200" i="109" a="1"/>
  <c r="AW208" i="109" a="1"/>
  <c r="BF176" i="109" a="1"/>
  <c r="BF166" i="109" a="1"/>
  <c r="BB156" i="109" a="1"/>
  <c r="AX148" i="109" a="1"/>
  <c r="BN136" i="109" a="1"/>
  <c r="BD204" i="109" a="1"/>
  <c r="BL196" i="109" a="1"/>
  <c r="BL120" i="109" a="1"/>
  <c r="BJ124" i="109" a="1"/>
  <c r="BN106" i="109" a="1"/>
  <c r="BF98" i="109" a="1"/>
  <c r="BL348" i="109" a="1"/>
  <c r="BF356" i="109" a="1"/>
  <c r="AW354" i="109" a="1"/>
  <c r="AW346" i="109" a="1"/>
  <c r="BP346" i="109" a="1"/>
  <c r="AX334" i="109" a="1"/>
  <c r="BM340" i="109" a="1"/>
  <c r="BD332" i="109" a="1"/>
  <c r="BE322" i="109" a="1"/>
  <c r="AW312" i="109" a="1"/>
  <c r="BF344" i="109" a="1"/>
  <c r="BD328" i="109" a="1"/>
  <c r="BL316" i="109" a="1"/>
  <c r="BF306" i="109" a="1"/>
  <c r="BE334" i="109" a="1"/>
  <c r="BG322" i="109" a="1"/>
  <c r="BO310" i="109" a="1"/>
  <c r="BJ316" i="109" a="1"/>
  <c r="BF314" i="109" a="1"/>
  <c r="BL294" i="109" a="1"/>
  <c r="BH284" i="109" a="1"/>
  <c r="BJ324" i="109" a="1"/>
  <c r="BH304" i="109" a="1"/>
  <c r="BI298" i="109" a="1"/>
  <c r="BH288" i="109" a="1"/>
  <c r="BB322" i="109" a="1"/>
  <c r="BL276" i="109" a="1"/>
  <c r="BQ262" i="109" a="1"/>
  <c r="BL254" i="109" a="1"/>
  <c r="BI244" i="109" a="1"/>
  <c r="BH234" i="109" a="1"/>
  <c r="BJ276" i="109" a="1"/>
  <c r="BD280" i="109" a="1"/>
  <c r="BN264" i="109" a="1"/>
  <c r="BJ254" i="109" a="1"/>
  <c r="BD244" i="109" a="1"/>
  <c r="BL232" i="109" a="1"/>
  <c r="BF222" i="109" a="1"/>
  <c r="BN296" i="109" a="1"/>
  <c r="BL292" i="109" a="1"/>
  <c r="BK268" i="109" a="1"/>
  <c r="BD258" i="109" a="1"/>
  <c r="AW248" i="109" a="1"/>
  <c r="AY238" i="109" a="1"/>
  <c r="BD278" i="109" a="1"/>
  <c r="BK274" i="109" a="1"/>
  <c r="BR262" i="109" a="1"/>
  <c r="BN254" i="109" a="1"/>
  <c r="BJ244" i="109" a="1"/>
  <c r="BJ234" i="109" a="1"/>
  <c r="BB226" i="109" a="1"/>
  <c r="BR214" i="109" a="1"/>
  <c r="BF210" i="109" a="1"/>
  <c r="BQ208" i="109" a="1"/>
  <c r="BG196" i="109" a="1"/>
  <c r="BM220" i="109" a="1"/>
  <c r="BN282" i="109" a="1"/>
  <c r="BN202" i="109" a="1"/>
  <c r="BF194" i="109" a="1"/>
  <c r="AY220" i="109" a="1"/>
  <c r="BD228" i="109" a="1"/>
  <c r="AW202" i="109" a="1"/>
  <c r="BH230" i="109" a="1"/>
  <c r="BH196" i="109" a="1"/>
  <c r="BD196" i="109" a="1"/>
  <c r="BD172" i="109" a="1"/>
  <c r="BL160" i="109" a="1"/>
  <c r="BF150" i="109" a="1"/>
  <c r="BB140" i="109" a="1"/>
  <c r="AZ130" i="109" a="1"/>
  <c r="BL188" i="109" a="1"/>
  <c r="BJ188" i="109" a="1"/>
  <c r="BG172" i="109" a="1"/>
  <c r="BO160" i="109" a="1"/>
  <c r="BL150" i="109" a="1"/>
  <c r="BH140" i="109" a="1"/>
  <c r="BC130" i="109" a="1"/>
  <c r="BN198" i="109" a="1"/>
  <c r="BH206" i="109" a="1"/>
  <c r="BJ174" i="109" a="1"/>
  <c r="BB166" i="109" a="1"/>
  <c r="BR154" i="109" a="1"/>
  <c r="BN146" i="109" a="1"/>
  <c r="BJ136" i="109" a="1"/>
  <c r="BP196" i="109" a="1"/>
  <c r="AX190" i="109" a="1"/>
  <c r="BF118" i="109" a="1"/>
  <c r="BH122" i="109" a="1"/>
  <c r="BJ106" i="109" a="1"/>
  <c r="BJ96" i="109" a="1"/>
  <c r="BD348" i="109" a="1"/>
  <c r="BJ354" i="109" a="1"/>
  <c r="BQ352" i="109" a="1"/>
  <c r="BL344" i="109" a="1"/>
  <c r="BL346" i="109" a="1"/>
  <c r="BN332" i="109" a="1"/>
  <c r="BF340" i="109" a="1"/>
  <c r="BH330" i="109" a="1"/>
  <c r="BA322" i="109" a="1"/>
  <c r="BQ310" i="109" a="1"/>
  <c r="BF342" i="109" a="1"/>
  <c r="AZ328" i="109" a="1"/>
  <c r="BH316" i="109" a="1"/>
  <c r="BB346" i="109" a="1"/>
  <c r="BH332" i="109" a="1"/>
  <c r="BC322" i="109" a="1"/>
  <c r="BK310" i="109" a="1"/>
  <c r="BN314" i="109" a="1"/>
  <c r="BJ306" i="109" a="1"/>
  <c r="BD294" i="109" a="1"/>
  <c r="AW284" i="109" a="1"/>
  <c r="BN320" i="109" a="1"/>
  <c r="BF320" i="109" a="1"/>
  <c r="BE298" i="109" a="1"/>
  <c r="AW288" i="109" a="1"/>
  <c r="BR310" i="109" a="1"/>
  <c r="BQ274" i="109" a="1"/>
  <c r="BM262" i="109" a="1"/>
  <c r="BD254" i="109" a="1"/>
  <c r="BE244" i="109" a="1"/>
  <c r="AW234" i="109" a="1"/>
  <c r="BP274" i="109" a="1"/>
  <c r="BJ278" i="109" a="1"/>
  <c r="BF264" i="109" a="1"/>
  <c r="BB254" i="109" a="1"/>
  <c r="AZ244" i="109" a="1"/>
  <c r="BH232" i="109" a="1"/>
  <c r="BP220" i="109" a="1"/>
  <c r="BN292" i="109" a="1"/>
  <c r="BJ290" i="109" a="1"/>
  <c r="BG268" i="109" a="1"/>
  <c r="BO256" i="109" a="1"/>
  <c r="BL246" i="109" a="1"/>
  <c r="BH236" i="109" a="1"/>
  <c r="BB276" i="109" a="1"/>
  <c r="BC274" i="109" a="1"/>
  <c r="BN262" i="109" a="1"/>
  <c r="BF254" i="109" a="1"/>
  <c r="BF244" i="109" a="1"/>
  <c r="BB234" i="109" a="1"/>
  <c r="AX226" i="109" a="1"/>
  <c r="BN214" i="109" a="1"/>
  <c r="BG208" i="109" a="1"/>
  <c r="BL208" i="109" a="1"/>
  <c r="BC196" i="109" a="1"/>
  <c r="AW216" i="109" a="1"/>
  <c r="BH280" i="109" a="1"/>
  <c r="BJ202" i="109" a="1"/>
  <c r="BJ192" i="109" a="1"/>
  <c r="AW218" i="109" a="1"/>
  <c r="BM226" i="109" a="1"/>
  <c r="BL200" i="109" a="1"/>
  <c r="BK226" i="109" a="1"/>
  <c r="BL190" i="109" a="1"/>
  <c r="BI190" i="109" a="1"/>
  <c r="AZ172" i="109" a="1"/>
  <c r="BH160" i="109" a="1"/>
  <c r="BP148" i="109" a="1"/>
  <c r="BN138" i="109" a="1"/>
  <c r="BJ128" i="109" a="1"/>
  <c r="BN186" i="109" a="1"/>
  <c r="BL186" i="109" a="1"/>
  <c r="BC172" i="109" a="1"/>
  <c r="BK160" i="109" a="1"/>
  <c r="BD150" i="109" a="1"/>
  <c r="AW140" i="109" a="1"/>
  <c r="AY130" i="109" a="1"/>
  <c r="BJ194" i="109" a="1"/>
  <c r="BF198" i="109" a="1"/>
  <c r="BB174" i="109" a="1"/>
  <c r="AX166" i="109" a="1"/>
  <c r="BN154" i="109" a="1"/>
  <c r="BF146" i="109" a="1"/>
  <c r="BF136" i="109" a="1"/>
  <c r="BP190" i="109" a="1"/>
  <c r="AW178" i="109" a="1"/>
  <c r="AZ118" i="109" a="1"/>
  <c r="BJ120" i="109" a="1"/>
  <c r="BF106" i="109" a="1"/>
  <c r="BB96" i="109" a="1"/>
  <c r="BF338" i="109" a="1"/>
  <c r="AW238" i="109" a="1"/>
  <c r="BF266" i="109" a="1"/>
  <c r="BH192" i="109" a="1"/>
  <c r="BG178" i="109" a="1"/>
  <c r="BH156" i="109" a="1"/>
  <c r="BJ90" i="109" a="1"/>
  <c r="BB82" i="109" a="1"/>
  <c r="BR70" i="109" a="1"/>
  <c r="BN62" i="109" a="1"/>
  <c r="BJ52" i="109" a="1"/>
  <c r="AX124" i="109" a="1"/>
  <c r="BQ166" i="109" a="1"/>
  <c r="BD116" i="109" a="1"/>
  <c r="BH102" i="109" a="1"/>
  <c r="BA94" i="109" a="1"/>
  <c r="BQ82" i="109" a="1"/>
  <c r="BL74" i="109" a="1"/>
  <c r="BI64" i="109" a="1"/>
  <c r="BH54" i="109" a="1"/>
  <c r="BP118" i="109" a="1"/>
  <c r="BQ136" i="109" a="1"/>
  <c r="BB110" i="109" a="1"/>
  <c r="AZ100" i="109" a="1"/>
  <c r="BH88" i="109" a="1"/>
  <c r="BP76" i="109" a="1"/>
  <c r="BN66" i="109" a="1"/>
  <c r="BJ56" i="109" a="1"/>
  <c r="BE142" i="109" a="1"/>
  <c r="BD152" i="109" a="1"/>
  <c r="BP46" i="109" a="1"/>
  <c r="BN36" i="109" a="1"/>
  <c r="BJ26" i="109" a="1"/>
  <c r="BD16" i="109" a="1"/>
  <c r="BL4" i="109" a="1"/>
  <c r="AW68" i="109" a="1"/>
  <c r="BA142" i="109" a="1"/>
  <c r="BK46" i="109" a="1"/>
  <c r="BD36" i="109" a="1"/>
  <c r="AW26" i="109" a="1"/>
  <c r="AY16" i="109" a="1"/>
  <c r="BG118" i="109" a="1"/>
  <c r="AX10" i="109" a="1"/>
  <c r="BL90" i="109" a="1"/>
  <c r="BN44" i="109" a="1"/>
  <c r="BJ34" i="109" a="1"/>
  <c r="BJ24" i="109" a="1"/>
  <c r="BB16" i="109" a="1"/>
  <c r="BK94" i="109" a="1"/>
  <c r="BH74" i="109" a="1"/>
  <c r="BO94" i="109" a="1"/>
  <c r="BM46" i="109" a="1"/>
  <c r="BD38" i="109" a="1"/>
  <c r="BE28" i="109" a="1"/>
  <c r="AW18" i="109" a="1"/>
  <c r="AW10" i="109" a="1"/>
  <c r="AW168" i="109" a="1"/>
  <c r="BB68" i="109" a="1"/>
  <c r="BI136" i="109" a="1"/>
  <c r="BH18" i="109" a="1"/>
  <c r="BD324" i="109" a="1"/>
  <c r="BF282" i="109" a="1"/>
  <c r="BF256" i="109" a="1"/>
  <c r="BQ202" i="109" a="1"/>
  <c r="AX178" i="109" a="1"/>
  <c r="BD140" i="109" a="1"/>
  <c r="BB90" i="109" a="1"/>
  <c r="AX82" i="109" a="1"/>
  <c r="BN70" i="109" a="1"/>
  <c r="BF62" i="109" a="1"/>
  <c r="BF52" i="109" a="1"/>
  <c r="BF122" i="109" a="1"/>
  <c r="AW162" i="109" a="1"/>
  <c r="BQ112" i="109" a="1"/>
  <c r="AW102" i="109" a="1"/>
  <c r="AW94" i="109" a="1"/>
  <c r="BM82" i="109" a="1"/>
  <c r="BD74" i="109" a="1"/>
  <c r="BE64" i="109" a="1"/>
  <c r="AW54" i="109" a="1"/>
  <c r="BI118" i="109" a="1"/>
  <c r="BH132" i="109" a="1"/>
  <c r="BN108" i="109" a="1"/>
  <c r="BJ98" i="109" a="1"/>
  <c r="BD88" i="109" a="1"/>
  <c r="BL76" i="109" a="1"/>
  <c r="BF66" i="109" a="1"/>
  <c r="BB56" i="109" a="1"/>
  <c r="BM136" i="109" a="1"/>
  <c r="AW120" i="109" a="1"/>
  <c r="BL46" i="109" a="1"/>
  <c r="BF36" i="109" a="1"/>
  <c r="BB26" i="109" a="1"/>
  <c r="AZ16" i="109" a="1"/>
  <c r="BH4" i="109" a="1"/>
  <c r="BG58" i="109" a="1"/>
  <c r="BM118" i="109" a="1"/>
  <c r="BG46" i="109" a="1"/>
  <c r="BO34" i="109" a="1"/>
  <c r="BL24" i="109" a="1"/>
  <c r="BH14" i="109" a="1"/>
  <c r="BA112" i="109" a="1"/>
  <c r="BF8" i="109" a="1"/>
  <c r="BO88" i="109" a="1"/>
  <c r="BF44" i="109" a="1"/>
  <c r="BF34" i="109" a="1"/>
  <c r="BB24" i="109" a="1"/>
  <c r="AX16" i="109" a="1"/>
  <c r="BC88" i="109" a="1"/>
  <c r="BO70" i="109" a="1"/>
  <c r="BG88" i="109" a="1"/>
  <c r="BI46" i="109" a="1"/>
  <c r="BH36" i="109" a="1"/>
  <c r="BA28" i="109" a="1"/>
  <c r="BQ16" i="109" a="1"/>
  <c r="BL8" i="109" a="1"/>
  <c r="BD170" i="109" a="1"/>
  <c r="BF120" i="109" a="1"/>
  <c r="BL36" i="109" a="1"/>
  <c r="AY352" i="109" a="1"/>
  <c r="AW314" i="109" a="1"/>
  <c r="BB286" i="109" a="1"/>
  <c r="BB246" i="109" a="1"/>
  <c r="BO178" i="109" a="1"/>
  <c r="BN166" i="109" a="1"/>
  <c r="BI130" i="109" a="1"/>
  <c r="BR88" i="109" a="1"/>
  <c r="BN80" i="109" a="1"/>
  <c r="BJ70" i="109" a="1"/>
  <c r="BJ60" i="109" a="1"/>
  <c r="BL180" i="109" a="1"/>
  <c r="BH120" i="109" a="1"/>
  <c r="BM160" i="109" a="1"/>
  <c r="BK112" i="109" a="1"/>
  <c r="BQ100" i="109" a="1"/>
  <c r="BL92" i="109" a="1"/>
  <c r="BI82" i="109" a="1"/>
  <c r="BH72" i="109" a="1"/>
  <c r="BA64" i="109" a="1"/>
  <c r="BP178" i="109" a="1"/>
  <c r="BC118" i="109" a="1"/>
  <c r="BL128" i="109" a="1"/>
  <c r="BF108" i="109" a="1"/>
  <c r="BB98" i="109" a="1"/>
  <c r="AZ88" i="109" a="1"/>
  <c r="BH76" i="109" a="1"/>
  <c r="BP64" i="109" a="1"/>
  <c r="BN54" i="109" a="1"/>
  <c r="AW132" i="109" a="1"/>
  <c r="AY106" i="109" a="1"/>
  <c r="BH46" i="109" a="1"/>
  <c r="BP34" i="109" a="1"/>
  <c r="BN24" i="109" a="1"/>
  <c r="BJ14" i="109" a="1"/>
  <c r="BD4" i="109" a="1"/>
  <c r="BM52" i="109" a="1"/>
  <c r="BH112" i="109" a="1"/>
  <c r="BC46" i="109" a="1"/>
  <c r="BK34" i="109" a="1"/>
  <c r="BD24" i="109" a="1"/>
  <c r="AW14" i="109" a="1"/>
  <c r="AW110" i="109" a="1"/>
  <c r="BR4" i="109" a="1"/>
  <c r="BL78" i="109" a="1"/>
  <c r="BJ42" i="109" a="1"/>
  <c r="BB34" i="109" a="1"/>
  <c r="BR22" i="109" a="1"/>
  <c r="BN14" i="109" a="1"/>
  <c r="BO82" i="109" a="1"/>
  <c r="BC64" i="109" a="1"/>
  <c r="BH86" i="109" a="1"/>
  <c r="BE46" i="109" a="1"/>
  <c r="AW36" i="109" a="1"/>
  <c r="AW28" i="109" a="1"/>
  <c r="BM16" i="109" a="1"/>
  <c r="BD8" i="109" a="1"/>
  <c r="BJ308" i="109" a="1"/>
  <c r="AW84" i="109" a="1"/>
  <c r="BA148" i="109" a="1"/>
  <c r="BN10" i="109" a="1"/>
  <c r="BG340" i="109" a="1"/>
  <c r="BD334" i="109" a="1"/>
  <c r="AZ268" i="109" a="1"/>
  <c r="AX238" i="109" a="1"/>
  <c r="BP172" i="109" a="1"/>
  <c r="BF160" i="109" a="1"/>
  <c r="BF112" i="109" a="1"/>
  <c r="BN88" i="109" a="1"/>
  <c r="BF80" i="109" a="1"/>
  <c r="BF70" i="109" a="1"/>
  <c r="BB60" i="109" a="1"/>
  <c r="BH174" i="109" a="1"/>
  <c r="BQ118" i="109" a="1"/>
  <c r="BI154" i="109" a="1"/>
  <c r="AX112" i="109" a="1"/>
  <c r="BM100" i="109" a="1"/>
  <c r="BD92" i="109" a="1"/>
  <c r="BE82" i="109" a="1"/>
  <c r="AW72" i="109" a="1"/>
  <c r="AW64" i="109" a="1"/>
  <c r="BM172" i="109" a="1"/>
  <c r="BF114" i="109" a="1"/>
  <c r="BE124" i="109" a="1"/>
  <c r="BP106" i="109" a="1"/>
  <c r="BN96" i="109" a="1"/>
  <c r="BJ86" i="109" a="1"/>
  <c r="BD76" i="109" a="1"/>
  <c r="BL64" i="109" a="1"/>
  <c r="BF54" i="109" a="1"/>
  <c r="BF128" i="109" a="1"/>
  <c r="AW104" i="109" a="1"/>
  <c r="BD46" i="109" a="1"/>
  <c r="BL34" i="109" a="1"/>
  <c r="BF24" i="109" a="1"/>
  <c r="BB14" i="109" a="1"/>
  <c r="AZ4" i="109" a="1"/>
  <c r="BC52" i="109" a="1"/>
  <c r="BH110" i="109" a="1"/>
  <c r="AY46" i="109" a="1"/>
  <c r="BG34" i="109" a="1"/>
  <c r="BO22" i="109" a="1"/>
  <c r="BL12" i="109" a="1"/>
  <c r="BG100" i="109" a="1"/>
  <c r="BJ4" i="109" a="1"/>
  <c r="BK76" i="109" a="1"/>
  <c r="BB42" i="109" a="1"/>
  <c r="AX34" i="109" a="1"/>
  <c r="BN22" i="109" a="1"/>
  <c r="BF14" i="109" a="1"/>
  <c r="AY76" i="109" a="1"/>
  <c r="BH62" i="109" a="1"/>
  <c r="BC76" i="109" a="1"/>
  <c r="BA46" i="109" a="1"/>
  <c r="BQ34" i="109" a="1"/>
  <c r="BL26" i="109" a="1"/>
  <c r="BI16" i="109" a="1"/>
  <c r="BH6" i="109" a="1"/>
  <c r="BF82" i="109" a="1"/>
  <c r="AW138" i="109" a="1"/>
  <c r="BC16" i="109" a="1"/>
  <c r="BL356" i="109" a="1"/>
  <c r="BK304" i="109" a="1"/>
  <c r="BH256" i="109" a="1"/>
  <c r="BN226" i="109" a="1"/>
  <c r="BN162" i="109" a="1"/>
  <c r="BF158" i="109" a="1"/>
  <c r="AZ112" i="109" a="1"/>
  <c r="BJ88" i="109" a="1"/>
  <c r="BJ78" i="109" a="1"/>
  <c r="BB70" i="109" a="1"/>
  <c r="BR58" i="109" a="1"/>
  <c r="BH168" i="109" a="1"/>
  <c r="BK118" i="109" a="1"/>
  <c r="AW150" i="109" a="1"/>
  <c r="BL110" i="109" a="1"/>
  <c r="BI100" i="109" a="1"/>
  <c r="BH90" i="109" a="1"/>
  <c r="BA82" i="109" a="1"/>
  <c r="BQ70" i="109" a="1"/>
  <c r="BL62" i="109" a="1"/>
  <c r="BM166" i="109" a="1"/>
  <c r="BJ112" i="109" a="1"/>
  <c r="BN122" i="109" a="1"/>
  <c r="BL106" i="109" a="1"/>
  <c r="BF96" i="109" a="1"/>
  <c r="BB86" i="109" a="1"/>
  <c r="AZ76" i="109" a="1"/>
  <c r="BH64" i="109" a="1"/>
  <c r="BP52" i="109" a="1"/>
  <c r="BN124" i="109" a="1"/>
  <c r="BG94" i="109" a="1"/>
  <c r="AZ46" i="109" a="1"/>
  <c r="BH34" i="109" a="1"/>
  <c r="BP22" i="109" a="1"/>
  <c r="BN12" i="109" a="1"/>
  <c r="BD158" i="109" a="1"/>
  <c r="BH48" i="109" a="1"/>
  <c r="BD102" i="109" a="1"/>
  <c r="BH44" i="109" a="1"/>
  <c r="BC34" i="109" a="1"/>
  <c r="BK22" i="109" a="1"/>
  <c r="BD12" i="109" a="1"/>
  <c r="AY82" i="109" a="1"/>
  <c r="BB4" i="109" a="1"/>
  <c r="BD66" i="109" a="1"/>
  <c r="BR40" i="109" a="1"/>
  <c r="BN32" i="109" a="1"/>
  <c r="BJ22" i="109" a="1"/>
  <c r="BJ12" i="109" a="1"/>
  <c r="BF50" i="109" a="1"/>
  <c r="BD54" i="109" a="1"/>
  <c r="AW74" i="109" a="1"/>
  <c r="AW46" i="109" a="1"/>
  <c r="BM34" i="109" a="1"/>
  <c r="BD26" i="109" a="1"/>
  <c r="BE16" i="109" a="1"/>
  <c r="BQ4" i="109" a="1"/>
  <c r="BB72" i="109" a="1"/>
  <c r="BQ46" i="109" a="1"/>
  <c r="BI346" i="109" a="1"/>
  <c r="AY298" i="109" a="1"/>
  <c r="BP244" i="109" a="1"/>
  <c r="BF218" i="109" a="1"/>
  <c r="BJ152" i="109" a="1"/>
  <c r="BB150" i="109" a="1"/>
  <c r="BF110" i="109" a="1"/>
  <c r="BF88" i="109" a="1"/>
  <c r="BB78" i="109" a="1"/>
  <c r="AX70" i="109" a="1"/>
  <c r="BN58" i="109" a="1"/>
  <c r="BH162" i="109" a="1"/>
  <c r="AX118" i="109" a="1"/>
  <c r="BM148" i="109" a="1"/>
  <c r="BD110" i="109" a="1"/>
  <c r="BE100" i="109" a="1"/>
  <c r="AW90" i="109" a="1"/>
  <c r="AW82" i="109" a="1"/>
  <c r="BM70" i="109" a="1"/>
  <c r="BD62" i="109" a="1"/>
  <c r="BI160" i="109" a="1"/>
  <c r="BD112" i="109" a="1"/>
  <c r="BB122" i="109" a="1"/>
  <c r="BH106" i="109" a="1"/>
  <c r="BP94" i="109" a="1"/>
  <c r="BN84" i="109" a="1"/>
  <c r="BJ74" i="109" a="1"/>
  <c r="BD64" i="109" a="1"/>
  <c r="BL52" i="109" a="1"/>
  <c r="BL122" i="109" a="1"/>
  <c r="AY88" i="109" a="1"/>
  <c r="BJ44" i="109" a="1"/>
  <c r="BD34" i="109" a="1"/>
  <c r="BL22" i="109" a="1"/>
  <c r="BF12" i="109" a="1"/>
  <c r="AW148" i="109" a="1"/>
  <c r="BG10" i="109" a="1"/>
  <c r="BK100" i="109" a="1"/>
  <c r="AW44" i="109" a="1"/>
  <c r="AY34" i="109" a="1"/>
  <c r="BG22" i="109" a="1"/>
  <c r="BO10" i="109" a="1"/>
  <c r="BO76" i="109" a="1"/>
  <c r="BN120" i="109" a="1"/>
  <c r="BG64" i="109" a="1"/>
  <c r="BN40" i="109" a="1"/>
  <c r="BF32" i="109" a="1"/>
  <c r="BF22" i="109" a="1"/>
  <c r="BB12" i="109" a="1"/>
  <c r="BA178" i="109" a="1"/>
  <c r="AZ52" i="109" a="1"/>
  <c r="BL72" i="109" a="1"/>
  <c r="BL44" i="109" a="1"/>
  <c r="BI34" i="109" a="1"/>
  <c r="BH24" i="109" a="1"/>
  <c r="BA16" i="109" a="1"/>
  <c r="BI4" i="109" a="1"/>
  <c r="BI124" i="109" a="1"/>
  <c r="BF78" i="109" a="1"/>
  <c r="BH26" i="109" a="1"/>
  <c r="BI28" i="109" a="1"/>
  <c r="BB350" i="109" a="1"/>
  <c r="BG286" i="109" a="1"/>
  <c r="BN234" i="109" a="1"/>
  <c r="BL218" i="109" a="1"/>
  <c r="BD142" i="109" a="1"/>
  <c r="BF148" i="109" a="1"/>
  <c r="BB108" i="109" a="1"/>
  <c r="BB88" i="109" a="1"/>
  <c r="BR76" i="109" a="1"/>
  <c r="BN68" i="109" a="1"/>
  <c r="BJ58" i="109" a="1"/>
  <c r="BQ160" i="109" a="1"/>
  <c r="BF116" i="109" a="1"/>
  <c r="AW144" i="109" a="1"/>
  <c r="BH108" i="109" a="1"/>
  <c r="BA100" i="109" a="1"/>
  <c r="BQ88" i="109" a="1"/>
  <c r="BL80" i="109" a="1"/>
  <c r="BI70" i="109" a="1"/>
  <c r="BH60" i="109" a="1"/>
  <c r="BE154" i="109" a="1"/>
  <c r="AW112" i="109" a="1"/>
  <c r="BD120" i="109" a="1"/>
  <c r="BD106" i="109" a="1"/>
  <c r="BL94" i="109" a="1"/>
  <c r="BF84" i="109" a="1"/>
  <c r="BB74" i="109" a="1"/>
  <c r="AZ64" i="109" a="1"/>
  <c r="BH52" i="109" a="1"/>
  <c r="AW122" i="109" a="1"/>
  <c r="BL84" i="109" a="1"/>
  <c r="BB44" i="109" a="1"/>
  <c r="AZ34" i="109" a="1"/>
  <c r="BH22" i="109" a="1"/>
  <c r="BP10" i="109" a="1"/>
  <c r="BL146" i="109" a="1"/>
  <c r="BH8" i="109" a="1"/>
  <c r="AY94" i="109" a="1"/>
  <c r="BL42" i="109" a="1"/>
  <c r="BH32" i="109" a="1"/>
  <c r="BC22" i="109" a="1"/>
  <c r="BK10" i="109" a="1"/>
  <c r="BL66" i="109" a="1"/>
  <c r="BG70" i="109" a="1"/>
  <c r="AW56" i="109" a="1"/>
  <c r="BJ40" i="109" a="1"/>
  <c r="BJ30" i="109" a="1"/>
  <c r="BB22" i="109" a="1"/>
  <c r="BR10" i="109" a="1"/>
  <c r="BM124" i="109" a="1"/>
  <c r="BJ50" i="109" a="1"/>
  <c r="BK70" i="109" a="1"/>
  <c r="BD44" i="109" a="1"/>
  <c r="BE34" i="109" a="1"/>
  <c r="AW24" i="109" a="1"/>
  <c r="AW16" i="109" a="1"/>
  <c r="BA4" i="109" a="1"/>
  <c r="AY280" i="109" a="1"/>
  <c r="AW76" i="109" a="1"/>
  <c r="AZ58" i="109" a="1"/>
  <c r="BO46" i="109" a="1"/>
  <c r="BG76" i="109" a="1"/>
  <c r="AW336" i="109" a="1"/>
  <c r="BP304" i="109" a="1"/>
  <c r="BJ224" i="109" a="1"/>
  <c r="AW214" i="109" a="1"/>
  <c r="BL130" i="109" a="1"/>
  <c r="AX142" i="109" a="1"/>
  <c r="BR100" i="109" a="1"/>
  <c r="AX88" i="109" a="1"/>
  <c r="BN76" i="109" a="1"/>
  <c r="BF68" i="109" a="1"/>
  <c r="BF58" i="109" a="1"/>
  <c r="AW156" i="109" a="1"/>
  <c r="BH114" i="109" a="1"/>
  <c r="BQ142" i="109" a="1"/>
  <c r="AW108" i="109" a="1"/>
  <c r="AW100" i="109" a="1"/>
  <c r="BM88" i="109" a="1"/>
  <c r="BD80" i="109" a="1"/>
  <c r="BE70" i="109" a="1"/>
  <c r="AW60" i="109" a="1"/>
  <c r="BI148" i="109" a="1"/>
  <c r="AW228" i="109" a="1"/>
  <c r="BO118" i="109" a="1"/>
  <c r="AZ106" i="109" a="1"/>
  <c r="BH94" i="109" a="1"/>
  <c r="BP82" i="109" a="1"/>
  <c r="BN72" i="109" a="1"/>
  <c r="BJ62" i="109" a="1"/>
  <c r="BD52" i="109" a="1"/>
  <c r="BB120" i="109" a="1"/>
  <c r="BK82" i="109" a="1"/>
  <c r="BN42" i="109" a="1"/>
  <c r="BJ32" i="109" a="1"/>
  <c r="BD22" i="109" a="1"/>
  <c r="BL10" i="109" a="1"/>
  <c r="BN112" i="109" a="1"/>
  <c r="BL6" i="109" a="1"/>
  <c r="AW92" i="109" a="1"/>
  <c r="BD42" i="109" a="1"/>
  <c r="AW32" i="109" a="1"/>
  <c r="AY22" i="109" a="1"/>
  <c r="BC10" i="109" a="1"/>
  <c r="BK64" i="109" a="1"/>
  <c r="BO58" i="109" a="1"/>
  <c r="BL54" i="109" a="1"/>
  <c r="BF40" i="109" a="1"/>
  <c r="BB30" i="109" a="1"/>
  <c r="AX22" i="109" a="1"/>
  <c r="BJ10" i="109" a="1"/>
  <c r="BN114" i="109" a="1"/>
  <c r="BN48" i="109" a="1"/>
  <c r="AY64" i="109" a="1"/>
  <c r="BH42" i="109" a="1"/>
  <c r="BA34" i="109" a="1"/>
  <c r="BQ22" i="109" a="1"/>
  <c r="BL14" i="109" a="1"/>
  <c r="BH104" i="109" a="1"/>
  <c r="BN52" i="109" a="1"/>
  <c r="BD100" i="109" a="1"/>
  <c r="BH16" i="109" a="1"/>
  <c r="BN34" i="109" a="1"/>
  <c r="BR346" i="109" a="1"/>
  <c r="BF310" i="109" a="1"/>
  <c r="BB300" i="109" a="1"/>
  <c r="BD198" i="109" a="1"/>
  <c r="AZ202" i="109" a="1"/>
  <c r="BB138" i="109" a="1"/>
  <c r="BN100" i="109" a="1"/>
  <c r="BN86" i="109" a="1"/>
  <c r="BJ76" i="109" a="1"/>
  <c r="BJ66" i="109" a="1"/>
  <c r="BB58" i="109" a="1"/>
  <c r="BM154" i="109" a="1"/>
  <c r="BR112" i="109" a="1"/>
  <c r="BL134" i="109" a="1"/>
  <c r="BQ106" i="109" a="1"/>
  <c r="BL98" i="109" a="1"/>
  <c r="BI88" i="109" a="1"/>
  <c r="BH78" i="109" a="1"/>
  <c r="BA70" i="109" a="1"/>
  <c r="BQ58" i="109" a="1"/>
  <c r="BM142" i="109" a="1"/>
  <c r="BJ178" i="109" a="1"/>
  <c r="BB118" i="109" a="1"/>
  <c r="BJ104" i="109" a="1"/>
  <c r="BD94" i="109" a="1"/>
  <c r="BL82" i="109" a="1"/>
  <c r="BF72" i="109" a="1"/>
  <c r="BB62" i="109" a="1"/>
  <c r="BE178" i="109" a="1"/>
  <c r="BN118" i="109" a="1"/>
  <c r="BC70" i="109" a="1"/>
  <c r="BF42" i="109" a="1"/>
  <c r="BB32" i="109" a="1"/>
  <c r="AZ22" i="109" a="1"/>
  <c r="BH10" i="109" a="1"/>
  <c r="BL102" i="109" a="1"/>
  <c r="BO4" i="109" a="1"/>
  <c r="BC82" i="109" a="1"/>
  <c r="BO40" i="109" a="1"/>
  <c r="BL30" i="109" a="1"/>
  <c r="BH20" i="109" a="1"/>
  <c r="AY10" i="109" a="1"/>
  <c r="AY58" i="109" a="1"/>
  <c r="BA172" i="109" a="1"/>
  <c r="BI52" i="109" a="1"/>
  <c r="BB40" i="109" a="1"/>
  <c r="BR28" i="109" a="1"/>
  <c r="BN20" i="109" a="1"/>
  <c r="BF10" i="109" a="1"/>
  <c r="BD108" i="109" a="1"/>
  <c r="AW6" i="109" a="1"/>
  <c r="AW62" i="109" a="1"/>
  <c r="AW42" i="109" a="1"/>
  <c r="AW34" i="109" a="1"/>
  <c r="BM22" i="109" a="1"/>
  <c r="BD14" i="109" a="1"/>
  <c r="AW86" i="109" a="1"/>
  <c r="AW246" i="109" a="1"/>
  <c r="BE94" i="109" a="1"/>
  <c r="BB112" i="109" a="1"/>
  <c r="BH98" i="109" a="1"/>
  <c r="BA10" i="109" a="1"/>
  <c r="BB334" i="109" a="1"/>
  <c r="AW300" i="109" a="1"/>
  <c r="BD272" i="109" a="1"/>
  <c r="BL228" i="109" a="1"/>
  <c r="BJ200" i="109" a="1"/>
  <c r="BN130" i="109" a="1"/>
  <c r="BF100" i="109" a="1"/>
  <c r="BF86" i="109" a="1"/>
  <c r="BF76" i="109" a="1"/>
  <c r="BB66" i="109" a="1"/>
  <c r="AX58" i="109" a="1"/>
  <c r="BH150" i="109" a="1"/>
  <c r="BL112" i="109" a="1"/>
  <c r="BA130" i="109" a="1"/>
  <c r="BM106" i="109" a="1"/>
  <c r="BD98" i="109" a="1"/>
  <c r="BE88" i="109" a="1"/>
  <c r="AW78" i="109" a="1"/>
  <c r="AW70" i="109" a="1"/>
  <c r="BM58" i="109" a="1"/>
  <c r="BH138" i="109" a="1"/>
  <c r="BI172" i="109" a="1"/>
  <c r="BN116" i="109" a="1"/>
  <c r="BB104" i="109" a="1"/>
  <c r="AZ94" i="109" a="1"/>
  <c r="BH82" i="109" a="1"/>
  <c r="BP70" i="109" a="1"/>
  <c r="BN60" i="109" a="1"/>
  <c r="BE172" i="109" a="1"/>
  <c r="BH118" i="109" a="1"/>
  <c r="BH68" i="109" a="1"/>
  <c r="BP40" i="109" a="1"/>
  <c r="BN30" i="109" a="1"/>
  <c r="BJ20" i="109" a="1"/>
  <c r="BD10" i="109" a="1"/>
  <c r="BO100" i="109" a="1"/>
  <c r="BG4" i="109" a="1"/>
  <c r="AW80" i="109" a="1"/>
  <c r="BK40" i="109" a="1"/>
  <c r="BD30" i="109" a="1"/>
  <c r="AW20" i="109" a="1"/>
  <c r="AW8" i="109" a="1"/>
  <c r="BH56" i="109" a="1"/>
  <c r="BQ130" i="109" a="1"/>
  <c r="BD48" i="109" a="1"/>
  <c r="AX40" i="109" a="1"/>
  <c r="BN28" i="109" a="1"/>
  <c r="BF20" i="109" a="1"/>
  <c r="BB10" i="109" a="1"/>
  <c r="BK106" i="109" a="1"/>
  <c r="BM4" i="109" a="1"/>
  <c r="BQ52" i="109" a="1"/>
  <c r="BQ40" i="109" a="1"/>
  <c r="BL32" i="109" a="1"/>
  <c r="BI22" i="109" a="1"/>
  <c r="BH12" i="109" a="1"/>
  <c r="BD72" i="109" a="1"/>
  <c r="BM214" i="109" a="1"/>
  <c r="BM64" i="109" a="1"/>
  <c r="AZ28" i="109" a="1"/>
  <c r="BF26" i="109" a="1"/>
  <c r="BQ322" i="109" a="1"/>
  <c r="AW292" i="109" a="1"/>
  <c r="BL270" i="109" a="1"/>
  <c r="BN288" i="109" a="1"/>
  <c r="BD174" i="109" a="1"/>
  <c r="AX130" i="109" a="1"/>
  <c r="AX100" i="109" a="1"/>
  <c r="BJ84" i="109" a="1"/>
  <c r="BB76" i="109" a="1"/>
  <c r="BR64" i="109" a="1"/>
  <c r="BN56" i="109" a="1"/>
  <c r="BQ148" i="109" a="1"/>
  <c r="BE112" i="109" a="1"/>
  <c r="BR124" i="109" a="1"/>
  <c r="BI106" i="109" a="1"/>
  <c r="BH96" i="109" a="1"/>
  <c r="BA88" i="109" a="1"/>
  <c r="BQ76" i="109" a="1"/>
  <c r="BL68" i="109" a="1"/>
  <c r="BI58" i="109" a="1"/>
  <c r="BD134" i="109" a="1"/>
  <c r="BI166" i="109" a="1"/>
  <c r="BB116" i="109" a="1"/>
  <c r="BN102" i="109" a="1"/>
  <c r="BJ92" i="109" a="1"/>
  <c r="BD82" i="109" a="1"/>
  <c r="BL70" i="109" a="1"/>
  <c r="BF60" i="109" a="1"/>
  <c r="BE166" i="109" a="1"/>
  <c r="BA118" i="109" a="1"/>
  <c r="BD60" i="109" a="1"/>
  <c r="BL40" i="109" a="1"/>
  <c r="BF30" i="109" a="1"/>
  <c r="BB20" i="109" a="1"/>
  <c r="AZ10" i="109" a="1"/>
  <c r="BC94" i="109" a="1"/>
  <c r="AY4" i="109" a="1"/>
  <c r="BO64" i="109" a="1"/>
  <c r="BG40" i="109" a="1"/>
  <c r="BO28" i="109" a="1"/>
  <c r="BL18" i="109" a="1"/>
  <c r="BD6" i="109" a="1"/>
  <c r="BK52" i="109" a="1"/>
  <c r="BD128" i="109" a="1"/>
  <c r="BR46" i="109" a="1"/>
  <c r="BN38" i="109" a="1"/>
  <c r="BJ28" i="109" a="1"/>
  <c r="BJ18" i="109" a="1"/>
  <c r="BN8" i="109" a="1"/>
  <c r="AY100" i="109" a="1"/>
  <c r="BE4" i="109" a="1"/>
  <c r="BG52" i="109" a="1"/>
  <c r="BM40" i="109" a="1"/>
  <c r="BD32" i="109" a="1"/>
  <c r="BE22" i="109" a="1"/>
  <c r="AW12" i="109" a="1"/>
  <c r="BL60" i="109" a="1"/>
  <c r="AX64" i="109" a="1"/>
  <c r="BL88" i="109" a="1"/>
  <c r="AY70" i="109" a="1"/>
  <c r="BF16" i="109" a="1"/>
  <c r="BL314" i="109" a="1"/>
  <c r="BM280" i="109" a="1"/>
  <c r="BH260" i="109" a="1"/>
  <c r="BJ208" i="109" a="1"/>
  <c r="AW164" i="109" a="1"/>
  <c r="AW184" i="109" a="1"/>
  <c r="BF94" i="109" a="1"/>
  <c r="BB84" i="109" a="1"/>
  <c r="AX76" i="109" a="1"/>
  <c r="BN64" i="109" a="1"/>
  <c r="BF56" i="109" a="1"/>
  <c r="BH144" i="109" a="1"/>
  <c r="AY112" i="109" a="1"/>
  <c r="AW124" i="109" a="1"/>
  <c r="BE106" i="109" a="1"/>
  <c r="AW96" i="109" a="1"/>
  <c r="AW88" i="109" a="1"/>
  <c r="BM76" i="109" a="1"/>
  <c r="BD68" i="109" a="1"/>
  <c r="BE58" i="109" a="1"/>
  <c r="AW130" i="109" a="1"/>
  <c r="BE160" i="109" a="1"/>
  <c r="BD114" i="109" a="1"/>
  <c r="BF102" i="109" a="1"/>
  <c r="BB92" i="109" a="1"/>
  <c r="AZ82" i="109" a="1"/>
  <c r="BH70" i="109" a="1"/>
  <c r="BP58" i="109" a="1"/>
  <c r="BA160" i="109" a="1"/>
  <c r="BL116" i="109" a="1"/>
  <c r="BK58" i="109" a="1"/>
  <c r="BH40" i="109" a="1"/>
  <c r="BP28" i="109" a="1"/>
  <c r="BN18" i="109" a="1"/>
  <c r="BJ8" i="109" a="1"/>
  <c r="BH92" i="109" a="1"/>
  <c r="BD96" i="109" a="1"/>
  <c r="BC58" i="109" a="1"/>
  <c r="BC40" i="109" a="1"/>
  <c r="BK28" i="109" a="1"/>
  <c r="BD18" i="109" a="1"/>
  <c r="BK4" i="109" a="1"/>
  <c r="BA52" i="109" a="1"/>
  <c r="BJ126" i="109" a="1"/>
  <c r="BN46" i="109" a="1"/>
  <c r="BF38" i="109" a="1"/>
  <c r="BF28" i="109" a="1"/>
  <c r="BB18" i="109" a="1"/>
  <c r="BJ6" i="109" a="1"/>
  <c r="AW98" i="109" a="1"/>
  <c r="AW4" i="109" a="1"/>
  <c r="AY52" i="109" a="1"/>
  <c r="BI40" i="109" a="1"/>
  <c r="BH30" i="109" a="1"/>
  <c r="BA22" i="109" a="1"/>
  <c r="BQ10" i="109" a="1"/>
  <c r="BE52" i="109" a="1"/>
  <c r="AW118" i="109" a="1"/>
  <c r="BB38" i="109" a="1"/>
  <c r="BC106" i="109" a="1"/>
  <c r="BL334" i="109" a="1"/>
  <c r="BF280" i="109" a="1"/>
  <c r="BC250" i="109" a="1"/>
  <c r="BB196" i="109" a="1"/>
  <c r="AY154" i="109" a="1"/>
  <c r="BK178" i="109" a="1"/>
  <c r="BB94" i="109" a="1"/>
  <c r="BR82" i="109" a="1"/>
  <c r="BN74" i="109" a="1"/>
  <c r="BJ64" i="109" a="1"/>
  <c r="BJ54" i="109" a="1"/>
  <c r="AW136" i="109" a="1"/>
  <c r="BG184" i="109" a="1"/>
  <c r="BD122" i="109" a="1"/>
  <c r="BA106" i="109" a="1"/>
  <c r="BQ94" i="109" a="1"/>
  <c r="BL86" i="109" a="1"/>
  <c r="BI76" i="109" a="1"/>
  <c r="BH66" i="109" a="1"/>
  <c r="BA58" i="109" a="1"/>
  <c r="BN128" i="109" a="1"/>
  <c r="BA154" i="109" a="1"/>
  <c r="BP112" i="109" a="1"/>
  <c r="BP100" i="109" a="1"/>
  <c r="BN90" i="109" a="1"/>
  <c r="BJ80" i="109" a="1"/>
  <c r="BD70" i="109" a="1"/>
  <c r="BL58" i="109" a="1"/>
  <c r="BL158" i="109" a="1"/>
  <c r="AW116" i="109" a="1"/>
  <c r="BO52" i="109" a="1"/>
  <c r="BD40" i="109" a="1"/>
  <c r="BL28" i="109" a="1"/>
  <c r="BF18" i="109" a="1"/>
  <c r="BB8" i="109" a="1"/>
  <c r="BD84" i="109" a="1"/>
  <c r="AX52" i="109" a="1"/>
  <c r="BB52" i="109" a="1"/>
  <c r="AY40" i="109" a="1"/>
  <c r="BG28" i="109" a="1"/>
  <c r="BO16" i="109" a="1"/>
  <c r="BC4" i="109" a="1"/>
  <c r="BL50" i="109" a="1"/>
  <c r="BL108" i="109" a="1"/>
  <c r="BJ46" i="109" a="1"/>
  <c r="BJ36" i="109" a="1"/>
  <c r="BB28" i="109" a="1"/>
  <c r="BR16" i="109" a="1"/>
  <c r="BB6" i="109" a="1"/>
  <c r="BD90" i="109" a="1"/>
  <c r="BB124" i="109" a="1"/>
  <c r="BH50" i="109" a="1"/>
  <c r="BE40" i="109" a="1"/>
  <c r="AW30" i="109" a="1"/>
  <c r="AW22" i="109" a="1"/>
  <c r="BM10" i="109" a="1"/>
  <c r="AW48" i="109" a="1"/>
  <c r="BF92" i="109" a="1"/>
  <c r="BJ110" i="109" a="1"/>
  <c r="AW160" i="109" a="1"/>
  <c r="BL96" i="109" a="1"/>
  <c r="BP328" i="109" a="1"/>
  <c r="BD266" i="109" a="1"/>
  <c r="BK238" i="109" a="1"/>
  <c r="BH228" i="109" a="1"/>
  <c r="BG142" i="109" a="1"/>
  <c r="BL140" i="109" a="1"/>
  <c r="AX94" i="109" a="1"/>
  <c r="BN82" i="109" a="1"/>
  <c r="BF74" i="109" a="1"/>
  <c r="BF64" i="109" a="1"/>
  <c r="BB54" i="109" a="1"/>
  <c r="BE130" i="109" a="1"/>
  <c r="AW174" i="109" a="1"/>
  <c r="BJ118" i="109" a="1"/>
  <c r="AW106" i="109" a="1"/>
  <c r="BM94" i="109" a="1"/>
  <c r="BD86" i="109" a="1"/>
  <c r="BE76" i="109" a="1"/>
  <c r="AW66" i="109" a="1"/>
  <c r="AW58" i="109" a="1"/>
  <c r="BQ124" i="109" a="1"/>
  <c r="BE148" i="109" a="1"/>
  <c r="BI112" i="109" a="1"/>
  <c r="BL100" i="109" a="1"/>
  <c r="BF90" i="109" a="1"/>
  <c r="BB80" i="109" a="1"/>
  <c r="AZ70" i="109" a="1"/>
  <c r="BH58" i="109" a="1"/>
  <c r="AW154" i="109" a="1"/>
  <c r="BB114" i="109" a="1"/>
  <c r="AW52" i="109" a="1"/>
  <c r="AZ40" i="109" a="1"/>
  <c r="BH28" i="109" a="1"/>
  <c r="BP16" i="109" a="1"/>
  <c r="BN6" i="109" a="1"/>
  <c r="BG82" i="109" a="1"/>
  <c r="BM190" i="109" a="1"/>
  <c r="BN50" i="109" a="1"/>
  <c r="BH38" i="109" a="1"/>
  <c r="BC28" i="109" a="1"/>
  <c r="BK16" i="109" a="1"/>
  <c r="AX4" i="109" a="1"/>
  <c r="AW50" i="109" a="1"/>
  <c r="BO106" i="109" a="1"/>
  <c r="BF46" i="109" a="1"/>
  <c r="BB36" i="109" a="1"/>
  <c r="AX28" i="109" a="1"/>
  <c r="BN16" i="109" a="1"/>
  <c r="BN4" i="109" a="1"/>
  <c r="BK88" i="109" a="1"/>
  <c r="AW114" i="109" a="1"/>
  <c r="BL48" i="109" a="1"/>
  <c r="BA40" i="109" a="1"/>
  <c r="BQ28" i="109" a="1"/>
  <c r="BL20" i="109" a="1"/>
  <c r="BI10" i="109" a="1"/>
  <c r="BI202" i="109" a="1"/>
  <c r="BD56" i="109" a="1"/>
  <c r="BP4" i="109" a="1"/>
  <c r="BL38" i="109" a="1"/>
  <c r="BN318" i="109" a="1"/>
  <c r="BE256" i="109" a="1"/>
  <c r="BJ284" i="109" a="1"/>
  <c r="BR274" i="109" a="1"/>
  <c r="BO130" i="109" a="1"/>
  <c r="BA124" i="109" a="1"/>
  <c r="BN92" i="109" a="1"/>
  <c r="BJ82" i="109" a="1"/>
  <c r="BJ72" i="109" a="1"/>
  <c r="BB64" i="109" a="1"/>
  <c r="BR52" i="109" a="1"/>
  <c r="AW126" i="109" a="1"/>
  <c r="BQ172" i="109" a="1"/>
  <c r="BD118" i="109" a="1"/>
  <c r="BL104" i="109" a="1"/>
  <c r="BI94" i="109" a="1"/>
  <c r="BH84" i="109" a="1"/>
  <c r="BA76" i="109" a="1"/>
  <c r="BQ64" i="109" a="1"/>
  <c r="BL56" i="109" a="1"/>
  <c r="BF124" i="109" a="1"/>
  <c r="BI142" i="109" a="1"/>
  <c r="BC112" i="109" a="1"/>
  <c r="BH100" i="109" a="1"/>
  <c r="BP88" i="109" a="1"/>
  <c r="BN78" i="109" a="1"/>
  <c r="BJ68" i="109" a="1"/>
  <c r="BD58" i="109" a="1"/>
  <c r="BL152" i="109" a="1"/>
  <c r="BO112" i="109" a="1"/>
  <c r="BD50" i="109" a="1"/>
  <c r="BJ38" i="109" a="1"/>
  <c r="BD28" i="109" a="1"/>
  <c r="BL16" i="109" a="1"/>
  <c r="BF6" i="109" a="1"/>
  <c r="BH80" i="109" a="1"/>
  <c r="BL164" i="109" a="1"/>
  <c r="BB50" i="109" a="1"/>
  <c r="AW38" i="109" a="1"/>
  <c r="AY28" i="109" a="1"/>
  <c r="BG16" i="109" a="1"/>
  <c r="BA166" i="109" a="1"/>
  <c r="BF48" i="109" a="1"/>
  <c r="BC100" i="109" a="1"/>
  <c r="BB46" i="109" a="1"/>
  <c r="BR34" i="109" a="1"/>
  <c r="BN26" i="109" a="1"/>
  <c r="BJ16" i="109" a="1"/>
  <c r="BF4" i="109" a="1"/>
  <c r="BD78" i="109" a="1"/>
  <c r="BG106" i="109" a="1"/>
  <c r="BB48" i="109" a="1"/>
  <c r="AW40" i="109" a="1"/>
  <c r="BM28" i="109" a="1"/>
  <c r="BD20" i="109" a="1"/>
  <c r="BE10" i="109" a="1"/>
  <c r="BD104" i="109" a="1"/>
  <c r="BJ48" i="109" a="1"/>
  <c r="AX46" i="109" a="1"/>
  <c r="AC6" i="112" l="1"/>
  <c r="AR52" i="109"/>
  <c r="AR70" i="109"/>
  <c r="AR86" i="109"/>
  <c r="AR89" i="109"/>
  <c r="AR92" i="109"/>
  <c r="AR95" i="109"/>
  <c r="AR104" i="109"/>
  <c r="AR116" i="109"/>
  <c r="AR134" i="109"/>
  <c r="AR172" i="109"/>
  <c r="AR194" i="109"/>
  <c r="AR200" i="109"/>
  <c r="AR211" i="109"/>
  <c r="AR219" i="109"/>
  <c r="AR227" i="109"/>
  <c r="AR235" i="109"/>
  <c r="AR243" i="109"/>
  <c r="AR251" i="109"/>
  <c r="AR259" i="109"/>
  <c r="AR267" i="109"/>
  <c r="AR275" i="109"/>
  <c r="AR283" i="109"/>
  <c r="AR354" i="109"/>
  <c r="AR238" i="109"/>
  <c r="AQ317" i="109"/>
  <c r="AR138" i="109"/>
  <c r="AR158" i="109"/>
  <c r="AR320" i="109"/>
  <c r="AQ339" i="109"/>
  <c r="AQ347" i="109"/>
  <c r="AQ355" i="109"/>
  <c r="AQ37" i="109"/>
  <c r="AQ56" i="109"/>
  <c r="AQ59" i="109"/>
  <c r="AQ62" i="109"/>
  <c r="AQ81" i="109"/>
  <c r="AQ108" i="109"/>
  <c r="AQ123" i="109"/>
  <c r="AR126" i="109"/>
  <c r="AQ164" i="109"/>
  <c r="AQ187" i="109"/>
  <c r="AR252" i="109"/>
  <c r="AR260" i="109"/>
  <c r="AR268" i="109"/>
  <c r="AR276" i="109"/>
  <c r="AR284" i="109"/>
  <c r="AQ299" i="109"/>
  <c r="AR302" i="109"/>
  <c r="AQ315" i="109"/>
  <c r="AQ350" i="109"/>
  <c r="AQ23" i="109"/>
  <c r="AR28" i="109"/>
  <c r="AQ31" i="109"/>
  <c r="AR34" i="109"/>
  <c r="AQ43" i="109"/>
  <c r="AQ51" i="109"/>
  <c r="AQ75" i="109"/>
  <c r="AR78" i="109"/>
  <c r="AQ91" i="109"/>
  <c r="AQ97" i="109"/>
  <c r="AQ139" i="109"/>
  <c r="AR150" i="109"/>
  <c r="AQ153" i="109"/>
  <c r="AQ156" i="109"/>
  <c r="AQ159" i="109"/>
  <c r="AQ193" i="109"/>
  <c r="AQ199" i="109"/>
  <c r="AR204" i="109"/>
  <c r="AQ318" i="109"/>
  <c r="AQ321" i="109"/>
  <c r="AQ329" i="109"/>
  <c r="AQ337" i="109"/>
  <c r="AQ345" i="109"/>
  <c r="AQ353" i="109"/>
  <c r="AP363" i="109"/>
  <c r="AQ14" i="109"/>
  <c r="AQ46" i="109"/>
  <c r="AQ54" i="109"/>
  <c r="AQ69" i="109"/>
  <c r="AR72" i="109"/>
  <c r="AQ85" i="109"/>
  <c r="AR88" i="109"/>
  <c r="AR94" i="109"/>
  <c r="AQ100" i="109"/>
  <c r="AQ103" i="109"/>
  <c r="AQ106" i="109"/>
  <c r="AQ115" i="109"/>
  <c r="AR118" i="109"/>
  <c r="AQ121" i="109"/>
  <c r="AQ127" i="109"/>
  <c r="AQ133" i="109"/>
  <c r="AR136" i="109"/>
  <c r="AQ142" i="109"/>
  <c r="AQ145" i="109"/>
  <c r="AQ162" i="109"/>
  <c r="AQ171" i="109"/>
  <c r="AR174" i="109"/>
  <c r="AQ177" i="109"/>
  <c r="AR182" i="109"/>
  <c r="AQ185" i="109"/>
  <c r="AQ372" i="109" s="1"/>
  <c r="AQ348" i="109"/>
  <c r="AQ35" i="109"/>
  <c r="AQ49" i="109"/>
  <c r="AR60" i="109"/>
  <c r="AR112" i="109"/>
  <c r="AQ297" i="109"/>
  <c r="AR300" i="109"/>
  <c r="AQ313" i="109"/>
  <c r="AQ316" i="109"/>
  <c r="AR18" i="109"/>
  <c r="AR208" i="109"/>
  <c r="AR216" i="109"/>
  <c r="AR224" i="109"/>
  <c r="AR232" i="109"/>
  <c r="AR240" i="109"/>
  <c r="AR248" i="109"/>
  <c r="AR256" i="109"/>
  <c r="AR264" i="109"/>
  <c r="AR272" i="109"/>
  <c r="AR280" i="109"/>
  <c r="AR288" i="109"/>
  <c r="AQ291" i="109"/>
  <c r="AR294" i="109"/>
  <c r="AQ307" i="109"/>
  <c r="AR310" i="109"/>
  <c r="AQ319" i="109"/>
  <c r="AQ357" i="109"/>
  <c r="AP364" i="109"/>
  <c r="AP374" i="109"/>
  <c r="Y361" i="109"/>
  <c r="AP371" i="109"/>
  <c r="AR11" i="109"/>
  <c r="AR13" i="109"/>
  <c r="AR15" i="109"/>
  <c r="AR17" i="109"/>
  <c r="Z361" i="109"/>
  <c r="AQ371" i="109"/>
  <c r="AR20" i="109"/>
  <c r="AP372" i="109"/>
  <c r="Z370" i="109"/>
  <c r="AP365" i="109"/>
  <c r="AP362" i="109"/>
  <c r="AP373" i="109"/>
  <c r="AR190" i="109"/>
  <c r="AR198" i="109"/>
  <c r="AR206" i="109"/>
  <c r="AR196" i="109"/>
  <c r="X373" i="109"/>
  <c r="X372" i="109"/>
  <c r="X371" i="109"/>
  <c r="W374" i="109"/>
  <c r="W373" i="109"/>
  <c r="G370" i="109"/>
  <c r="W372" i="109"/>
  <c r="W371" i="109"/>
  <c r="G361" i="109"/>
  <c r="X6" i="109"/>
  <c r="W362" i="109"/>
  <c r="AP366" i="109" s="1"/>
  <c r="W364" i="109"/>
  <c r="W365" i="109"/>
  <c r="AW48" i="109"/>
  <c r="BE52" i="109"/>
  <c r="BL60" i="109"/>
  <c r="BD72" i="109"/>
  <c r="AW86" i="109"/>
  <c r="BH104" i="109"/>
  <c r="BA4" i="109"/>
  <c r="BI4" i="109"/>
  <c r="BQ4" i="109"/>
  <c r="BH6" i="109"/>
  <c r="BD8" i="109"/>
  <c r="BL8" i="109"/>
  <c r="AW10" i="109"/>
  <c r="BA10" i="109"/>
  <c r="BE10" i="109"/>
  <c r="BI10" i="109"/>
  <c r="BM10" i="109"/>
  <c r="BQ10" i="109"/>
  <c r="AW12" i="109"/>
  <c r="BH12" i="109"/>
  <c r="BD14" i="109"/>
  <c r="BL14" i="109"/>
  <c r="AW16" i="109"/>
  <c r="BA16" i="109"/>
  <c r="BE16" i="109"/>
  <c r="BI16" i="109"/>
  <c r="BM16" i="109"/>
  <c r="BQ16" i="109"/>
  <c r="AW18" i="109"/>
  <c r="BH18" i="109"/>
  <c r="BD20" i="109"/>
  <c r="BL20" i="109"/>
  <c r="AW22" i="109"/>
  <c r="BA22" i="109"/>
  <c r="BE22" i="109"/>
  <c r="BI22" i="109"/>
  <c r="BM22" i="109"/>
  <c r="BQ22" i="109"/>
  <c r="AW24" i="109"/>
  <c r="BH24" i="109"/>
  <c r="BD26" i="109"/>
  <c r="BL26" i="109"/>
  <c r="AW28" i="109"/>
  <c r="BA28" i="109"/>
  <c r="BE28" i="109"/>
  <c r="BI28" i="109"/>
  <c r="BM28" i="109"/>
  <c r="BQ28" i="109"/>
  <c r="AW30" i="109"/>
  <c r="BH30" i="109"/>
  <c r="BD32" i="109"/>
  <c r="BL32" i="109"/>
  <c r="AW34" i="109"/>
  <c r="BA34" i="109"/>
  <c r="BE34" i="109"/>
  <c r="BI34" i="109"/>
  <c r="BM34" i="109"/>
  <c r="BQ34" i="109"/>
  <c r="AW36" i="109"/>
  <c r="BH36" i="109"/>
  <c r="BD38" i="109"/>
  <c r="BL38" i="109"/>
  <c r="AW40" i="109"/>
  <c r="BA40" i="109"/>
  <c r="BE40" i="109"/>
  <c r="BI40" i="109"/>
  <c r="BM40" i="109"/>
  <c r="BQ40" i="109"/>
  <c r="AW42" i="109"/>
  <c r="BH42" i="109"/>
  <c r="BD44" i="109"/>
  <c r="BL44" i="109"/>
  <c r="AW46" i="109"/>
  <c r="BA46" i="109"/>
  <c r="BE46" i="109"/>
  <c r="BI46" i="109"/>
  <c r="BM46" i="109"/>
  <c r="BQ46" i="109"/>
  <c r="BB48" i="109"/>
  <c r="BL48" i="109"/>
  <c r="BH50" i="109"/>
  <c r="AY52" i="109"/>
  <c r="BG52" i="109"/>
  <c r="BQ52" i="109"/>
  <c r="AW62" i="109"/>
  <c r="AY64" i="109"/>
  <c r="BK70" i="109"/>
  <c r="BL72" i="109"/>
  <c r="AW74" i="109"/>
  <c r="BC76" i="109"/>
  <c r="BH86" i="109"/>
  <c r="BG88" i="109"/>
  <c r="BO94" i="109"/>
  <c r="BL96" i="109"/>
  <c r="BG106" i="109"/>
  <c r="AW114" i="109"/>
  <c r="BB124" i="109"/>
  <c r="AW4" i="109"/>
  <c r="BE4" i="109"/>
  <c r="BM4" i="109"/>
  <c r="AW6" i="109"/>
  <c r="BN48" i="109"/>
  <c r="BJ50" i="109"/>
  <c r="AZ52" i="109"/>
  <c r="BD54" i="109"/>
  <c r="BH62" i="109"/>
  <c r="BC64" i="109"/>
  <c r="BO70" i="109"/>
  <c r="BH74" i="109"/>
  <c r="BG76" i="109"/>
  <c r="BD78" i="109"/>
  <c r="BK88" i="109"/>
  <c r="BD90" i="109"/>
  <c r="AW98" i="109"/>
  <c r="AY100" i="109"/>
  <c r="BK106" i="109"/>
  <c r="BD108" i="109"/>
  <c r="BN114" i="109"/>
  <c r="BM124" i="109"/>
  <c r="BA178" i="109"/>
  <c r="BF50" i="109"/>
  <c r="AY76" i="109"/>
  <c r="BO82" i="109"/>
  <c r="BC88" i="109"/>
  <c r="BK94" i="109"/>
  <c r="BC106" i="109"/>
  <c r="BF4" i="109"/>
  <c r="BN4" i="109"/>
  <c r="BB6" i="109"/>
  <c r="BJ6" i="109"/>
  <c r="BN8" i="109"/>
  <c r="BB10" i="109"/>
  <c r="BF10" i="109"/>
  <c r="BJ10" i="109"/>
  <c r="BR10" i="109"/>
  <c r="BB12" i="109"/>
  <c r="BJ12" i="109"/>
  <c r="BF14" i="109"/>
  <c r="BN14" i="109"/>
  <c r="AX16" i="109"/>
  <c r="BB16" i="109"/>
  <c r="BF16" i="109"/>
  <c r="BJ16" i="109"/>
  <c r="BN16" i="109"/>
  <c r="BR16" i="109"/>
  <c r="BB18" i="109"/>
  <c r="BJ18" i="109"/>
  <c r="BF20" i="109"/>
  <c r="BN20" i="109"/>
  <c r="AX22" i="109"/>
  <c r="BB22" i="109"/>
  <c r="BF22" i="109"/>
  <c r="BJ22" i="109"/>
  <c r="BN22" i="109"/>
  <c r="BR22" i="109"/>
  <c r="BB24" i="109"/>
  <c r="BJ24" i="109"/>
  <c r="BF26" i="109"/>
  <c r="BN26" i="109"/>
  <c r="AX28" i="109"/>
  <c r="BB28" i="109"/>
  <c r="BF28" i="109"/>
  <c r="BJ28" i="109"/>
  <c r="BN28" i="109"/>
  <c r="BR28" i="109"/>
  <c r="BB30" i="109"/>
  <c r="BJ30" i="109"/>
  <c r="BF32" i="109"/>
  <c r="BN32" i="109"/>
  <c r="AX34" i="109"/>
  <c r="BB34" i="109"/>
  <c r="BF34" i="109"/>
  <c r="BJ34" i="109"/>
  <c r="BN34" i="109"/>
  <c r="BR34" i="109"/>
  <c r="BB36" i="109"/>
  <c r="BJ36" i="109"/>
  <c r="BF38" i="109"/>
  <c r="BN38" i="109"/>
  <c r="AX40" i="109"/>
  <c r="BB40" i="109"/>
  <c r="BF40" i="109"/>
  <c r="BJ40" i="109"/>
  <c r="BN40" i="109"/>
  <c r="BR40" i="109"/>
  <c r="BB42" i="109"/>
  <c r="BJ42" i="109"/>
  <c r="BF44" i="109"/>
  <c r="BN44" i="109"/>
  <c r="AX46" i="109"/>
  <c r="BB46" i="109"/>
  <c r="BF46" i="109"/>
  <c r="BJ46" i="109"/>
  <c r="BN46" i="109"/>
  <c r="BR46" i="109"/>
  <c r="BD48" i="109"/>
  <c r="BI52" i="109"/>
  <c r="BL54" i="109"/>
  <c r="AW56" i="109"/>
  <c r="BG64" i="109"/>
  <c r="BD66" i="109"/>
  <c r="BK76" i="109"/>
  <c r="BL78" i="109"/>
  <c r="BO88" i="109"/>
  <c r="BL90" i="109"/>
  <c r="BH98" i="109"/>
  <c r="BC100" i="109"/>
  <c r="BO106" i="109"/>
  <c r="BL108" i="109"/>
  <c r="BJ126" i="109"/>
  <c r="BD128" i="109"/>
  <c r="BQ130" i="109"/>
  <c r="BA172" i="109"/>
  <c r="BO58" i="109"/>
  <c r="BG70" i="109"/>
  <c r="BN120" i="109"/>
  <c r="BB4" i="109"/>
  <c r="BJ4" i="109"/>
  <c r="BR4" i="109"/>
  <c r="BF8" i="109"/>
  <c r="AX10" i="109"/>
  <c r="BN10" i="109"/>
  <c r="BF48" i="109"/>
  <c r="AW50" i="109"/>
  <c r="BL50" i="109"/>
  <c r="BA52" i="109"/>
  <c r="BK52" i="109"/>
  <c r="BH56" i="109"/>
  <c r="AY58" i="109"/>
  <c r="BK64" i="109"/>
  <c r="BL66" i="109"/>
  <c r="BO76" i="109"/>
  <c r="AY82" i="109"/>
  <c r="BG100" i="109"/>
  <c r="AW110" i="109"/>
  <c r="BA112" i="109"/>
  <c r="BG118" i="109"/>
  <c r="BI136" i="109"/>
  <c r="BA166" i="109"/>
  <c r="AX4" i="109"/>
  <c r="BC4" i="109"/>
  <c r="BK4" i="109"/>
  <c r="BD6" i="109"/>
  <c r="AW8" i="109"/>
  <c r="AY10" i="109"/>
  <c r="BC10" i="109"/>
  <c r="BK10" i="109"/>
  <c r="BO10" i="109"/>
  <c r="BD12" i="109"/>
  <c r="BL12" i="109"/>
  <c r="AW14" i="109"/>
  <c r="BH14" i="109"/>
  <c r="AY16" i="109"/>
  <c r="BC16" i="109"/>
  <c r="BG16" i="109"/>
  <c r="BK16" i="109"/>
  <c r="BO16" i="109"/>
  <c r="BD18" i="109"/>
  <c r="BL18" i="109"/>
  <c r="AW20" i="109"/>
  <c r="BH20" i="109"/>
  <c r="AY22" i="109"/>
  <c r="BC22" i="109"/>
  <c r="BG22" i="109"/>
  <c r="BK22" i="109"/>
  <c r="BO22" i="109"/>
  <c r="BD24" i="109"/>
  <c r="BL24" i="109"/>
  <c r="AW26" i="109"/>
  <c r="BH26" i="109"/>
  <c r="AY28" i="109"/>
  <c r="BC28" i="109"/>
  <c r="BG28" i="109"/>
  <c r="BK28" i="109"/>
  <c r="BO28" i="109"/>
  <c r="BD30" i="109"/>
  <c r="BL30" i="109"/>
  <c r="AW32" i="109"/>
  <c r="BH32" i="109"/>
  <c r="AY34" i="109"/>
  <c r="BC34" i="109"/>
  <c r="BG34" i="109"/>
  <c r="BK34" i="109"/>
  <c r="BO34" i="109"/>
  <c r="BD36" i="109"/>
  <c r="BL36" i="109"/>
  <c r="AW38" i="109"/>
  <c r="BH38" i="109"/>
  <c r="AY40" i="109"/>
  <c r="BC40" i="109"/>
  <c r="BG40" i="109"/>
  <c r="BK40" i="109"/>
  <c r="BO40" i="109"/>
  <c r="BD42" i="109"/>
  <c r="BL42" i="109"/>
  <c r="AW44" i="109"/>
  <c r="BH44" i="109"/>
  <c r="AY46" i="109"/>
  <c r="BC46" i="109"/>
  <c r="BG46" i="109"/>
  <c r="BK46" i="109"/>
  <c r="BO46" i="109"/>
  <c r="BB50" i="109"/>
  <c r="BN50" i="109"/>
  <c r="BB52" i="109"/>
  <c r="BC58" i="109"/>
  <c r="BO64" i="109"/>
  <c r="AW80" i="109"/>
  <c r="BC82" i="109"/>
  <c r="AW92" i="109"/>
  <c r="AY94" i="109"/>
  <c r="BK100" i="109"/>
  <c r="BD102" i="109"/>
  <c r="BH110" i="109"/>
  <c r="BH112" i="109"/>
  <c r="BM118" i="109"/>
  <c r="BA142" i="109"/>
  <c r="AW160" i="109"/>
  <c r="BL164" i="109"/>
  <c r="BM190" i="109"/>
  <c r="AX52" i="109"/>
  <c r="BD96" i="109"/>
  <c r="AY4" i="109"/>
  <c r="BG4" i="109"/>
  <c r="BO4" i="109"/>
  <c r="BL6" i="109"/>
  <c r="BH8" i="109"/>
  <c r="BG10" i="109"/>
  <c r="BH48" i="109"/>
  <c r="BC52" i="109"/>
  <c r="BM52" i="109"/>
  <c r="BG58" i="109"/>
  <c r="AW68" i="109"/>
  <c r="AY70" i="109"/>
  <c r="BH80" i="109"/>
  <c r="BG82" i="109"/>
  <c r="BD84" i="109"/>
  <c r="BH92" i="109"/>
  <c r="BC94" i="109"/>
  <c r="BO100" i="109"/>
  <c r="BL102" i="109"/>
  <c r="BN112" i="109"/>
  <c r="BL146" i="109"/>
  <c r="AW148" i="109"/>
  <c r="BD158" i="109"/>
  <c r="AZ4" i="109"/>
  <c r="BD4" i="109"/>
  <c r="BH4" i="109"/>
  <c r="BL4" i="109"/>
  <c r="BP4" i="109"/>
  <c r="BF6" i="109"/>
  <c r="BN6" i="109"/>
  <c r="BB8" i="109"/>
  <c r="BJ8" i="109"/>
  <c r="AZ10" i="109"/>
  <c r="BD10" i="109"/>
  <c r="BH10" i="109"/>
  <c r="BL10" i="109"/>
  <c r="BP10" i="109"/>
  <c r="BF12" i="109"/>
  <c r="BN12" i="109"/>
  <c r="BB14" i="109"/>
  <c r="BJ14" i="109"/>
  <c r="AZ16" i="109"/>
  <c r="BD16" i="109"/>
  <c r="BH16" i="109"/>
  <c r="BL16" i="109"/>
  <c r="BP16" i="109"/>
  <c r="BF18" i="109"/>
  <c r="BN18" i="109"/>
  <c r="BB20" i="109"/>
  <c r="BJ20" i="109"/>
  <c r="AZ22" i="109"/>
  <c r="BD22" i="109"/>
  <c r="BH22" i="109"/>
  <c r="BL22" i="109"/>
  <c r="BP22" i="109"/>
  <c r="BF24" i="109"/>
  <c r="BN24" i="109"/>
  <c r="BB26" i="109"/>
  <c r="BJ26" i="109"/>
  <c r="AZ28" i="109"/>
  <c r="BD28" i="109"/>
  <c r="BH28" i="109"/>
  <c r="BL28" i="109"/>
  <c r="BP28" i="109"/>
  <c r="BF30" i="109"/>
  <c r="BN30" i="109"/>
  <c r="BB32" i="109"/>
  <c r="BJ32" i="109"/>
  <c r="AZ34" i="109"/>
  <c r="BD34" i="109"/>
  <c r="BH34" i="109"/>
  <c r="BL34" i="109"/>
  <c r="BP34" i="109"/>
  <c r="BF36" i="109"/>
  <c r="BN36" i="109"/>
  <c r="BB38" i="109"/>
  <c r="BJ38" i="109"/>
  <c r="AZ40" i="109"/>
  <c r="BD40" i="109"/>
  <c r="BH40" i="109"/>
  <c r="BL40" i="109"/>
  <c r="BP40" i="109"/>
  <c r="BF42" i="109"/>
  <c r="BN42" i="109"/>
  <c r="BB44" i="109"/>
  <c r="BJ44" i="109"/>
  <c r="AZ46" i="109"/>
  <c r="BD46" i="109"/>
  <c r="BH46" i="109"/>
  <c r="BL46" i="109"/>
  <c r="BP46" i="109"/>
  <c r="BJ48" i="109"/>
  <c r="BD50" i="109"/>
  <c r="AW52" i="109"/>
  <c r="BO52" i="109"/>
  <c r="BK58" i="109"/>
  <c r="BD60" i="109"/>
  <c r="BH68" i="109"/>
  <c r="BC70" i="109"/>
  <c r="BK82" i="109"/>
  <c r="BL84" i="109"/>
  <c r="AY88" i="109"/>
  <c r="BG94" i="109"/>
  <c r="AW104" i="109"/>
  <c r="AY106" i="109"/>
  <c r="AW120" i="109"/>
  <c r="BD152" i="109"/>
  <c r="BB112" i="109"/>
  <c r="BO112" i="109"/>
  <c r="BB114" i="109"/>
  <c r="AW116" i="109"/>
  <c r="BL116" i="109"/>
  <c r="BA118" i="109"/>
  <c r="BH118" i="109"/>
  <c r="BN118" i="109"/>
  <c r="BB120" i="109"/>
  <c r="AW122" i="109"/>
  <c r="BL122" i="109"/>
  <c r="BN124" i="109"/>
  <c r="BF128" i="109"/>
  <c r="AW132" i="109"/>
  <c r="BM136" i="109"/>
  <c r="BE142" i="109"/>
  <c r="BA148" i="109"/>
  <c r="BL152" i="109"/>
  <c r="AW154" i="109"/>
  <c r="BL158" i="109"/>
  <c r="BA160" i="109"/>
  <c r="BE166" i="109"/>
  <c r="BE172" i="109"/>
  <c r="BE178" i="109"/>
  <c r="BD52" i="109"/>
  <c r="BH52" i="109"/>
  <c r="BL52" i="109"/>
  <c r="BP52" i="109"/>
  <c r="BF54" i="109"/>
  <c r="BN54" i="109"/>
  <c r="BB56" i="109"/>
  <c r="BJ56" i="109"/>
  <c r="AZ58" i="109"/>
  <c r="BD58" i="109"/>
  <c r="BH58" i="109"/>
  <c r="BL58" i="109"/>
  <c r="BP58" i="109"/>
  <c r="BF60" i="109"/>
  <c r="BN60" i="109"/>
  <c r="BB62" i="109"/>
  <c r="BJ62" i="109"/>
  <c r="AZ64" i="109"/>
  <c r="BD64" i="109"/>
  <c r="BH64" i="109"/>
  <c r="BL64" i="109"/>
  <c r="BP64" i="109"/>
  <c r="BF66" i="109"/>
  <c r="BN66" i="109"/>
  <c r="BB68" i="109"/>
  <c r="BJ68" i="109"/>
  <c r="AZ70" i="109"/>
  <c r="BD70" i="109"/>
  <c r="BH70" i="109"/>
  <c r="BL70" i="109"/>
  <c r="BP70" i="109"/>
  <c r="BF72" i="109"/>
  <c r="BN72" i="109"/>
  <c r="BB74" i="109"/>
  <c r="BJ74" i="109"/>
  <c r="AZ76" i="109"/>
  <c r="BD76" i="109"/>
  <c r="BH76" i="109"/>
  <c r="BL76" i="109"/>
  <c r="BP76" i="109"/>
  <c r="BF78" i="109"/>
  <c r="BN78" i="109"/>
  <c r="BB80" i="109"/>
  <c r="BJ80" i="109"/>
  <c r="AZ82" i="109"/>
  <c r="BD82" i="109"/>
  <c r="BH82" i="109"/>
  <c r="BL82" i="109"/>
  <c r="BP82" i="109"/>
  <c r="BF84" i="109"/>
  <c r="BN84" i="109"/>
  <c r="BB86" i="109"/>
  <c r="BJ86" i="109"/>
  <c r="AZ88" i="109"/>
  <c r="BD88" i="109"/>
  <c r="BH88" i="109"/>
  <c r="BL88" i="109"/>
  <c r="BP88" i="109"/>
  <c r="BF90" i="109"/>
  <c r="BN90" i="109"/>
  <c r="BB92" i="109"/>
  <c r="BJ92" i="109"/>
  <c r="AZ94" i="109"/>
  <c r="BD94" i="109"/>
  <c r="BH94" i="109"/>
  <c r="BL94" i="109"/>
  <c r="BP94" i="109"/>
  <c r="BF96" i="109"/>
  <c r="BN96" i="109"/>
  <c r="BB98" i="109"/>
  <c r="BJ98" i="109"/>
  <c r="AZ100" i="109"/>
  <c r="BD100" i="109"/>
  <c r="BH100" i="109"/>
  <c r="BL100" i="109"/>
  <c r="BP100" i="109"/>
  <c r="BF102" i="109"/>
  <c r="BN102" i="109"/>
  <c r="BB104" i="109"/>
  <c r="BJ104" i="109"/>
  <c r="AZ106" i="109"/>
  <c r="BD106" i="109"/>
  <c r="BH106" i="109"/>
  <c r="BL106" i="109"/>
  <c r="BP106" i="109"/>
  <c r="BF108" i="109"/>
  <c r="BN108" i="109"/>
  <c r="BB110" i="109"/>
  <c r="BJ110" i="109"/>
  <c r="BC112" i="109"/>
  <c r="BI112" i="109"/>
  <c r="BP112" i="109"/>
  <c r="BD114" i="109"/>
  <c r="BB116" i="109"/>
  <c r="BN116" i="109"/>
  <c r="BB118" i="109"/>
  <c r="BO118" i="109"/>
  <c r="BD120" i="109"/>
  <c r="BB122" i="109"/>
  <c r="BN122" i="109"/>
  <c r="BE124" i="109"/>
  <c r="BL128" i="109"/>
  <c r="BH132" i="109"/>
  <c r="BQ136" i="109"/>
  <c r="AW138" i="109"/>
  <c r="BI142" i="109"/>
  <c r="BE148" i="109"/>
  <c r="BA154" i="109"/>
  <c r="BE160" i="109"/>
  <c r="BI166" i="109"/>
  <c r="BI172" i="109"/>
  <c r="BJ178" i="109"/>
  <c r="AW228" i="109"/>
  <c r="AW112" i="109"/>
  <c r="BD112" i="109"/>
  <c r="BJ112" i="109"/>
  <c r="BF114" i="109"/>
  <c r="BC118" i="109"/>
  <c r="BI118" i="109"/>
  <c r="BP118" i="109"/>
  <c r="BF120" i="109"/>
  <c r="BF124" i="109"/>
  <c r="BQ124" i="109"/>
  <c r="BN128" i="109"/>
  <c r="AW130" i="109"/>
  <c r="BD134" i="109"/>
  <c r="BH138" i="109"/>
  <c r="BM142" i="109"/>
  <c r="BI148" i="109"/>
  <c r="BE154" i="109"/>
  <c r="BI160" i="109"/>
  <c r="BM166" i="109"/>
  <c r="BM172" i="109"/>
  <c r="BP178" i="109"/>
  <c r="AW54" i="109"/>
  <c r="BH54" i="109"/>
  <c r="BD56" i="109"/>
  <c r="BL56" i="109"/>
  <c r="AW58" i="109"/>
  <c r="BA58" i="109"/>
  <c r="BE58" i="109"/>
  <c r="BI58" i="109"/>
  <c r="BM58" i="109"/>
  <c r="BQ58" i="109"/>
  <c r="AW60" i="109"/>
  <c r="BH60" i="109"/>
  <c r="BD62" i="109"/>
  <c r="BL62" i="109"/>
  <c r="AW64" i="109"/>
  <c r="BA64" i="109"/>
  <c r="BE64" i="109"/>
  <c r="BI64" i="109"/>
  <c r="BM64" i="109"/>
  <c r="BQ64" i="109"/>
  <c r="AW66" i="109"/>
  <c r="BH66" i="109"/>
  <c r="BD68" i="109"/>
  <c r="BL68" i="109"/>
  <c r="AW70" i="109"/>
  <c r="BA70" i="109"/>
  <c r="BE70" i="109"/>
  <c r="BI70" i="109"/>
  <c r="BM70" i="109"/>
  <c r="BQ70" i="109"/>
  <c r="AW72" i="109"/>
  <c r="BH72" i="109"/>
  <c r="BD74" i="109"/>
  <c r="BL74" i="109"/>
  <c r="AW76" i="109"/>
  <c r="BA76" i="109"/>
  <c r="BE76" i="109"/>
  <c r="BI76" i="109"/>
  <c r="BM76" i="109"/>
  <c r="BQ76" i="109"/>
  <c r="AW78" i="109"/>
  <c r="BH78" i="109"/>
  <c r="BD80" i="109"/>
  <c r="BL80" i="109"/>
  <c r="AW82" i="109"/>
  <c r="BA82" i="109"/>
  <c r="BE82" i="109"/>
  <c r="BI82" i="109"/>
  <c r="BM82" i="109"/>
  <c r="BQ82" i="109"/>
  <c r="AW84" i="109"/>
  <c r="BH84" i="109"/>
  <c r="BD86" i="109"/>
  <c r="BL86" i="109"/>
  <c r="AW88" i="109"/>
  <c r="BA88" i="109"/>
  <c r="BE88" i="109"/>
  <c r="BI88" i="109"/>
  <c r="BM88" i="109"/>
  <c r="BQ88" i="109"/>
  <c r="AW90" i="109"/>
  <c r="BH90" i="109"/>
  <c r="BD92" i="109"/>
  <c r="BL92" i="109"/>
  <c r="AW94" i="109"/>
  <c r="BA94" i="109"/>
  <c r="BE94" i="109"/>
  <c r="BI94" i="109"/>
  <c r="BM94" i="109"/>
  <c r="BQ94" i="109"/>
  <c r="AW96" i="109"/>
  <c r="BH96" i="109"/>
  <c r="BD98" i="109"/>
  <c r="BL98" i="109"/>
  <c r="AW100" i="109"/>
  <c r="BA100" i="109"/>
  <c r="BE100" i="109"/>
  <c r="BI100" i="109"/>
  <c r="BM100" i="109"/>
  <c r="BQ100" i="109"/>
  <c r="AW102" i="109"/>
  <c r="BH102" i="109"/>
  <c r="BD104" i="109"/>
  <c r="BL104" i="109"/>
  <c r="AW106" i="109"/>
  <c r="BA106" i="109"/>
  <c r="BE106" i="109"/>
  <c r="BI106" i="109"/>
  <c r="BM106" i="109"/>
  <c r="BQ106" i="109"/>
  <c r="AW108" i="109"/>
  <c r="BH108" i="109"/>
  <c r="BD110" i="109"/>
  <c r="BL110" i="109"/>
  <c r="AX112" i="109"/>
  <c r="BK112" i="109"/>
  <c r="BQ112" i="109"/>
  <c r="BD116" i="109"/>
  <c r="AW118" i="109"/>
  <c r="BD118" i="109"/>
  <c r="BJ118" i="109"/>
  <c r="BD122" i="109"/>
  <c r="AW124" i="109"/>
  <c r="BR124" i="109"/>
  <c r="BA130" i="109"/>
  <c r="BL134" i="109"/>
  <c r="BQ142" i="109"/>
  <c r="AW144" i="109"/>
  <c r="BM148" i="109"/>
  <c r="AW150" i="109"/>
  <c r="BI154" i="109"/>
  <c r="BM160" i="109"/>
  <c r="AW162" i="109"/>
  <c r="BQ166" i="109"/>
  <c r="AW168" i="109"/>
  <c r="BQ172" i="109"/>
  <c r="AW174" i="109"/>
  <c r="BG184" i="109"/>
  <c r="AY112" i="109"/>
  <c r="BE112" i="109"/>
  <c r="BL112" i="109"/>
  <c r="BR112" i="109"/>
  <c r="BH114" i="109"/>
  <c r="BF116" i="109"/>
  <c r="AX118" i="109"/>
  <c r="BK118" i="109"/>
  <c r="BQ118" i="109"/>
  <c r="BH120" i="109"/>
  <c r="BF122" i="109"/>
  <c r="AX124" i="109"/>
  <c r="BI124" i="109"/>
  <c r="AW126" i="109"/>
  <c r="BE130" i="109"/>
  <c r="AW136" i="109"/>
  <c r="BH144" i="109"/>
  <c r="BQ148" i="109"/>
  <c r="BH150" i="109"/>
  <c r="BM154" i="109"/>
  <c r="AW156" i="109"/>
  <c r="BQ160" i="109"/>
  <c r="BH162" i="109"/>
  <c r="BH168" i="109"/>
  <c r="BH174" i="109"/>
  <c r="BL180" i="109"/>
  <c r="BF52" i="109"/>
  <c r="BJ52" i="109"/>
  <c r="BN52" i="109"/>
  <c r="BR52" i="109"/>
  <c r="BB54" i="109"/>
  <c r="BJ54" i="109"/>
  <c r="BF56" i="109"/>
  <c r="BN56" i="109"/>
  <c r="AX58" i="109"/>
  <c r="BB58" i="109"/>
  <c r="BF58" i="109"/>
  <c r="BJ58" i="109"/>
  <c r="BN58" i="109"/>
  <c r="BR58" i="109"/>
  <c r="BB60" i="109"/>
  <c r="BJ60" i="109"/>
  <c r="BF62" i="109"/>
  <c r="BN62" i="109"/>
  <c r="AX64" i="109"/>
  <c r="BB64" i="109"/>
  <c r="BF64" i="109"/>
  <c r="BJ64" i="109"/>
  <c r="BN64" i="109"/>
  <c r="BR64" i="109"/>
  <c r="BB66" i="109"/>
  <c r="BJ66" i="109"/>
  <c r="BF68" i="109"/>
  <c r="BN68" i="109"/>
  <c r="AX70" i="109"/>
  <c r="BB70" i="109"/>
  <c r="BF70" i="109"/>
  <c r="BJ70" i="109"/>
  <c r="BN70" i="109"/>
  <c r="BR70" i="109"/>
  <c r="BB72" i="109"/>
  <c r="BJ72" i="109"/>
  <c r="BF74" i="109"/>
  <c r="BN74" i="109"/>
  <c r="AX76" i="109"/>
  <c r="BB76" i="109"/>
  <c r="BF76" i="109"/>
  <c r="BJ76" i="109"/>
  <c r="BN76" i="109"/>
  <c r="BR76" i="109"/>
  <c r="BB78" i="109"/>
  <c r="BJ78" i="109"/>
  <c r="BF80" i="109"/>
  <c r="BN80" i="109"/>
  <c r="AX82" i="109"/>
  <c r="BB82" i="109"/>
  <c r="BF82" i="109"/>
  <c r="BJ82" i="109"/>
  <c r="BN82" i="109"/>
  <c r="BR82" i="109"/>
  <c r="BB84" i="109"/>
  <c r="BJ84" i="109"/>
  <c r="BF86" i="109"/>
  <c r="BN86" i="109"/>
  <c r="AX88" i="109"/>
  <c r="BB88" i="109"/>
  <c r="BF88" i="109"/>
  <c r="BJ88" i="109"/>
  <c r="BN88" i="109"/>
  <c r="BR88" i="109"/>
  <c r="BB90" i="109"/>
  <c r="BJ90" i="109"/>
  <c r="BF92" i="109"/>
  <c r="BN92" i="109"/>
  <c r="AX94" i="109"/>
  <c r="BB94" i="109"/>
  <c r="BF94" i="109"/>
  <c r="BJ94" i="109"/>
  <c r="BN94" i="109"/>
  <c r="BR94" i="109"/>
  <c r="BB96" i="109"/>
  <c r="BJ96" i="109"/>
  <c r="BF98" i="109"/>
  <c r="BN98" i="109"/>
  <c r="AX100" i="109"/>
  <c r="BB100" i="109"/>
  <c r="BF100" i="109"/>
  <c r="BJ100" i="109"/>
  <c r="BN100" i="109"/>
  <c r="BR100" i="109"/>
  <c r="BB102" i="109"/>
  <c r="BJ102" i="109"/>
  <c r="BF104" i="109"/>
  <c r="BN104" i="109"/>
  <c r="AX106" i="109"/>
  <c r="BB106" i="109"/>
  <c r="BF106" i="109"/>
  <c r="BJ106" i="109"/>
  <c r="BN106" i="109"/>
  <c r="BR106" i="109"/>
  <c r="BB108" i="109"/>
  <c r="BJ108" i="109"/>
  <c r="BF110" i="109"/>
  <c r="BN110" i="109"/>
  <c r="AZ112" i="109"/>
  <c r="BF112" i="109"/>
  <c r="BJ114" i="109"/>
  <c r="BH116" i="109"/>
  <c r="AY118" i="109"/>
  <c r="BE118" i="109"/>
  <c r="BL118" i="109"/>
  <c r="BR118" i="109"/>
  <c r="BJ120" i="109"/>
  <c r="BH122" i="109"/>
  <c r="BJ124" i="109"/>
  <c r="BB126" i="109"/>
  <c r="BI130" i="109"/>
  <c r="BA136" i="109"/>
  <c r="BD140" i="109"/>
  <c r="BQ154" i="109"/>
  <c r="BH156" i="109"/>
  <c r="BD170" i="109"/>
  <c r="BD176" i="109"/>
  <c r="BB188" i="109"/>
  <c r="BG112" i="109"/>
  <c r="BM112" i="109"/>
  <c r="BL114" i="109"/>
  <c r="BJ116" i="109"/>
  <c r="AZ118" i="109"/>
  <c r="BF118" i="109"/>
  <c r="BL120" i="109"/>
  <c r="BJ122" i="109"/>
  <c r="BA124" i="109"/>
  <c r="BH126" i="109"/>
  <c r="BM130" i="109"/>
  <c r="BE136" i="109"/>
  <c r="BL140" i="109"/>
  <c r="AW142" i="109"/>
  <c r="BD146" i="109"/>
  <c r="BD164" i="109"/>
  <c r="AW166" i="109"/>
  <c r="BL170" i="109"/>
  <c r="AW172" i="109"/>
  <c r="BL176" i="109"/>
  <c r="AW178" i="109"/>
  <c r="AX190" i="109"/>
  <c r="BL196" i="109"/>
  <c r="BL202" i="109"/>
  <c r="BK178" i="109"/>
  <c r="BB180" i="109"/>
  <c r="BN180" i="109"/>
  <c r="BF182" i="109"/>
  <c r="AW184" i="109"/>
  <c r="BB184" i="109"/>
  <c r="BH184" i="109"/>
  <c r="BM184" i="109"/>
  <c r="BR184" i="109"/>
  <c r="BH186" i="109"/>
  <c r="BD188" i="109"/>
  <c r="AZ190" i="109"/>
  <c r="BP190" i="109"/>
  <c r="BP196" i="109"/>
  <c r="BD204" i="109"/>
  <c r="AY214" i="109"/>
  <c r="AX130" i="109"/>
  <c r="BB130" i="109"/>
  <c r="BF130" i="109"/>
  <c r="BJ130" i="109"/>
  <c r="BN130" i="109"/>
  <c r="BR130" i="109"/>
  <c r="BB132" i="109"/>
  <c r="BJ132" i="109"/>
  <c r="BF134" i="109"/>
  <c r="BN134" i="109"/>
  <c r="AX136" i="109"/>
  <c r="BB136" i="109"/>
  <c r="BF136" i="109"/>
  <c r="BJ136" i="109"/>
  <c r="BN136" i="109"/>
  <c r="BR136" i="109"/>
  <c r="BB138" i="109"/>
  <c r="BJ138" i="109"/>
  <c r="BF140" i="109"/>
  <c r="BN140" i="109"/>
  <c r="AX142" i="109"/>
  <c r="BB142" i="109"/>
  <c r="BF142" i="109"/>
  <c r="BJ142" i="109"/>
  <c r="BN142" i="109"/>
  <c r="BR142" i="109"/>
  <c r="BB144" i="109"/>
  <c r="BJ144" i="109"/>
  <c r="BF146" i="109"/>
  <c r="BN146" i="109"/>
  <c r="AX148" i="109"/>
  <c r="BB148" i="109"/>
  <c r="BF148" i="109"/>
  <c r="BJ148" i="109"/>
  <c r="BN148" i="109"/>
  <c r="BR148" i="109"/>
  <c r="BB150" i="109"/>
  <c r="BJ150" i="109"/>
  <c r="BF152" i="109"/>
  <c r="BN152" i="109"/>
  <c r="AX154" i="109"/>
  <c r="BB154" i="109"/>
  <c r="BF154" i="109"/>
  <c r="BJ154" i="109"/>
  <c r="BN154" i="109"/>
  <c r="BR154" i="109"/>
  <c r="BB156" i="109"/>
  <c r="BJ156" i="109"/>
  <c r="BF158" i="109"/>
  <c r="BN158" i="109"/>
  <c r="AX160" i="109"/>
  <c r="BB160" i="109"/>
  <c r="BF160" i="109"/>
  <c r="BJ160" i="109"/>
  <c r="BN160" i="109"/>
  <c r="BR160" i="109"/>
  <c r="BB162" i="109"/>
  <c r="BJ162" i="109"/>
  <c r="BF164" i="109"/>
  <c r="BN164" i="109"/>
  <c r="AX166" i="109"/>
  <c r="BB166" i="109"/>
  <c r="BF166" i="109"/>
  <c r="BJ166" i="109"/>
  <c r="BN166" i="109"/>
  <c r="BR166" i="109"/>
  <c r="BB168" i="109"/>
  <c r="BJ168" i="109"/>
  <c r="BF170" i="109"/>
  <c r="BN170" i="109"/>
  <c r="AX172" i="109"/>
  <c r="BB172" i="109"/>
  <c r="BF172" i="109"/>
  <c r="BJ172" i="109"/>
  <c r="BN172" i="109"/>
  <c r="BR172" i="109"/>
  <c r="BB174" i="109"/>
  <c r="BJ174" i="109"/>
  <c r="BF176" i="109"/>
  <c r="BN176" i="109"/>
  <c r="AX178" i="109"/>
  <c r="BB178" i="109"/>
  <c r="BF178" i="109"/>
  <c r="BL178" i="109"/>
  <c r="BQ178" i="109"/>
  <c r="BD180" i="109"/>
  <c r="BH182" i="109"/>
  <c r="BC184" i="109"/>
  <c r="BF188" i="109"/>
  <c r="BA190" i="109"/>
  <c r="BQ190" i="109"/>
  <c r="BB194" i="109"/>
  <c r="BF198" i="109"/>
  <c r="BH206" i="109"/>
  <c r="AW208" i="109"/>
  <c r="BE214" i="109"/>
  <c r="BG178" i="109"/>
  <c r="BF180" i="109"/>
  <c r="BJ182" i="109"/>
  <c r="AX184" i="109"/>
  <c r="BD184" i="109"/>
  <c r="BI184" i="109"/>
  <c r="BN184" i="109"/>
  <c r="AW186" i="109"/>
  <c r="BJ186" i="109"/>
  <c r="BH188" i="109"/>
  <c r="BD190" i="109"/>
  <c r="BF192" i="109"/>
  <c r="BJ194" i="109"/>
  <c r="BN198" i="109"/>
  <c r="BB200" i="109"/>
  <c r="BB208" i="109"/>
  <c r="BM214" i="109"/>
  <c r="BH216" i="109"/>
  <c r="BA232" i="109"/>
  <c r="AY124" i="109"/>
  <c r="BC124" i="109"/>
  <c r="BG124" i="109"/>
  <c r="BK124" i="109"/>
  <c r="BO124" i="109"/>
  <c r="BD126" i="109"/>
  <c r="BL126" i="109"/>
  <c r="AW128" i="109"/>
  <c r="BH128" i="109"/>
  <c r="AY130" i="109"/>
  <c r="BC130" i="109"/>
  <c r="BG130" i="109"/>
  <c r="BK130" i="109"/>
  <c r="BO130" i="109"/>
  <c r="BD132" i="109"/>
  <c r="BL132" i="109"/>
  <c r="AW134" i="109"/>
  <c r="BH134" i="109"/>
  <c r="AY136" i="109"/>
  <c r="BC136" i="109"/>
  <c r="BG136" i="109"/>
  <c r="BK136" i="109"/>
  <c r="BO136" i="109"/>
  <c r="BD138" i="109"/>
  <c r="BL138" i="109"/>
  <c r="AW140" i="109"/>
  <c r="BH140" i="109"/>
  <c r="AY142" i="109"/>
  <c r="BC142" i="109"/>
  <c r="BG142" i="109"/>
  <c r="BK142" i="109"/>
  <c r="BO142" i="109"/>
  <c r="BD144" i="109"/>
  <c r="BL144" i="109"/>
  <c r="AW146" i="109"/>
  <c r="BH146" i="109"/>
  <c r="AY148" i="109"/>
  <c r="BC148" i="109"/>
  <c r="BG148" i="109"/>
  <c r="BK148" i="109"/>
  <c r="BO148" i="109"/>
  <c r="BD150" i="109"/>
  <c r="BL150" i="109"/>
  <c r="AW152" i="109"/>
  <c r="BH152" i="109"/>
  <c r="AY154" i="109"/>
  <c r="BC154" i="109"/>
  <c r="BG154" i="109"/>
  <c r="BK154" i="109"/>
  <c r="BO154" i="109"/>
  <c r="BD156" i="109"/>
  <c r="BL156" i="109"/>
  <c r="AW158" i="109"/>
  <c r="BH158" i="109"/>
  <c r="AY160" i="109"/>
  <c r="BC160" i="109"/>
  <c r="BG160" i="109"/>
  <c r="BK160" i="109"/>
  <c r="BO160" i="109"/>
  <c r="BD162" i="109"/>
  <c r="BL162" i="109"/>
  <c r="AW164" i="109"/>
  <c r="BH164" i="109"/>
  <c r="AY166" i="109"/>
  <c r="BC166" i="109"/>
  <c r="BG166" i="109"/>
  <c r="BK166" i="109"/>
  <c r="BO166" i="109"/>
  <c r="BD168" i="109"/>
  <c r="BL168" i="109"/>
  <c r="AW170" i="109"/>
  <c r="BH170" i="109"/>
  <c r="AY172" i="109"/>
  <c r="BC172" i="109"/>
  <c r="BG172" i="109"/>
  <c r="BK172" i="109"/>
  <c r="BO172" i="109"/>
  <c r="BD174" i="109"/>
  <c r="BL174" i="109"/>
  <c r="AW176" i="109"/>
  <c r="BH176" i="109"/>
  <c r="AY178" i="109"/>
  <c r="BC178" i="109"/>
  <c r="BH178" i="109"/>
  <c r="BM178" i="109"/>
  <c r="BR178" i="109"/>
  <c r="AW182" i="109"/>
  <c r="AY184" i="109"/>
  <c r="BO184" i="109"/>
  <c r="BL186" i="109"/>
  <c r="BJ188" i="109"/>
  <c r="BE190" i="109"/>
  <c r="BN192" i="109"/>
  <c r="BJ200" i="109"/>
  <c r="BH208" i="109"/>
  <c r="BQ220" i="109"/>
  <c r="AW224" i="109"/>
  <c r="BH180" i="109"/>
  <c r="BB182" i="109"/>
  <c r="BL182" i="109"/>
  <c r="AZ184" i="109"/>
  <c r="BE184" i="109"/>
  <c r="BJ184" i="109"/>
  <c r="BP184" i="109"/>
  <c r="BB186" i="109"/>
  <c r="BN186" i="109"/>
  <c r="BL188" i="109"/>
  <c r="BH190" i="109"/>
  <c r="AZ196" i="109"/>
  <c r="AZ202" i="109"/>
  <c r="BM208" i="109"/>
  <c r="AY226" i="109"/>
  <c r="BB274" i="109"/>
  <c r="AZ124" i="109"/>
  <c r="BD124" i="109"/>
  <c r="BH124" i="109"/>
  <c r="BL124" i="109"/>
  <c r="BP124" i="109"/>
  <c r="BF126" i="109"/>
  <c r="BN126" i="109"/>
  <c r="BB128" i="109"/>
  <c r="BJ128" i="109"/>
  <c r="AZ130" i="109"/>
  <c r="BD130" i="109"/>
  <c r="BH130" i="109"/>
  <c r="BL130" i="109"/>
  <c r="BP130" i="109"/>
  <c r="BF132" i="109"/>
  <c r="BN132" i="109"/>
  <c r="BB134" i="109"/>
  <c r="BJ134" i="109"/>
  <c r="AZ136" i="109"/>
  <c r="BD136" i="109"/>
  <c r="BH136" i="109"/>
  <c r="BL136" i="109"/>
  <c r="BP136" i="109"/>
  <c r="BF138" i="109"/>
  <c r="BN138" i="109"/>
  <c r="BB140" i="109"/>
  <c r="BJ140" i="109"/>
  <c r="AZ142" i="109"/>
  <c r="BD142" i="109"/>
  <c r="BH142" i="109"/>
  <c r="BL142" i="109"/>
  <c r="BP142" i="109"/>
  <c r="BF144" i="109"/>
  <c r="BN144" i="109"/>
  <c r="BB146" i="109"/>
  <c r="BJ146" i="109"/>
  <c r="AZ148" i="109"/>
  <c r="BD148" i="109"/>
  <c r="BH148" i="109"/>
  <c r="BL148" i="109"/>
  <c r="BP148" i="109"/>
  <c r="BF150" i="109"/>
  <c r="BN150" i="109"/>
  <c r="BB152" i="109"/>
  <c r="BJ152" i="109"/>
  <c r="AZ154" i="109"/>
  <c r="BD154" i="109"/>
  <c r="BH154" i="109"/>
  <c r="BL154" i="109"/>
  <c r="BP154" i="109"/>
  <c r="BF156" i="109"/>
  <c r="BN156" i="109"/>
  <c r="BB158" i="109"/>
  <c r="BJ158" i="109"/>
  <c r="AZ160" i="109"/>
  <c r="BD160" i="109"/>
  <c r="BH160" i="109"/>
  <c r="BL160" i="109"/>
  <c r="BP160" i="109"/>
  <c r="BF162" i="109"/>
  <c r="BN162" i="109"/>
  <c r="BB164" i="109"/>
  <c r="BJ164" i="109"/>
  <c r="AZ166" i="109"/>
  <c r="BD166" i="109"/>
  <c r="BH166" i="109"/>
  <c r="BL166" i="109"/>
  <c r="BP166" i="109"/>
  <c r="BF168" i="109"/>
  <c r="BN168" i="109"/>
  <c r="BB170" i="109"/>
  <c r="BJ170" i="109"/>
  <c r="AZ172" i="109"/>
  <c r="BD172" i="109"/>
  <c r="BH172" i="109"/>
  <c r="BL172" i="109"/>
  <c r="BP172" i="109"/>
  <c r="BF174" i="109"/>
  <c r="BN174" i="109"/>
  <c r="BB176" i="109"/>
  <c r="BJ176" i="109"/>
  <c r="AZ178" i="109"/>
  <c r="BD178" i="109"/>
  <c r="BI178" i="109"/>
  <c r="BN178" i="109"/>
  <c r="BK184" i="109"/>
  <c r="BD186" i="109"/>
  <c r="BN188" i="109"/>
  <c r="BI190" i="109"/>
  <c r="BD196" i="109"/>
  <c r="BD202" i="109"/>
  <c r="BR208" i="109"/>
  <c r="BO178" i="109"/>
  <c r="AW180" i="109"/>
  <c r="BJ180" i="109"/>
  <c r="BD182" i="109"/>
  <c r="BN182" i="109"/>
  <c r="BA184" i="109"/>
  <c r="BF184" i="109"/>
  <c r="BL184" i="109"/>
  <c r="BQ184" i="109"/>
  <c r="BF186" i="109"/>
  <c r="AW188" i="109"/>
  <c r="AW190" i="109"/>
  <c r="BL190" i="109"/>
  <c r="BH196" i="109"/>
  <c r="BH202" i="109"/>
  <c r="AW212" i="109"/>
  <c r="BQ202" i="109"/>
  <c r="BF204" i="109"/>
  <c r="BJ206" i="109"/>
  <c r="BC208" i="109"/>
  <c r="BH210" i="109"/>
  <c r="BB212" i="109"/>
  <c r="BL212" i="109"/>
  <c r="AZ214" i="109"/>
  <c r="AW220" i="109"/>
  <c r="BG220" i="109"/>
  <c r="BD224" i="109"/>
  <c r="BA226" i="109"/>
  <c r="BK226" i="109"/>
  <c r="BH230" i="109"/>
  <c r="BJ274" i="109"/>
  <c r="AW192" i="109"/>
  <c r="BH192" i="109"/>
  <c r="BD194" i="109"/>
  <c r="BL194" i="109"/>
  <c r="AW196" i="109"/>
  <c r="BA196" i="109"/>
  <c r="BE196" i="109"/>
  <c r="BI196" i="109"/>
  <c r="BM196" i="109"/>
  <c r="BQ196" i="109"/>
  <c r="AW198" i="109"/>
  <c r="BH198" i="109"/>
  <c r="BD200" i="109"/>
  <c r="BL200" i="109"/>
  <c r="AW202" i="109"/>
  <c r="BA202" i="109"/>
  <c r="BE202" i="109"/>
  <c r="BI202" i="109"/>
  <c r="BM202" i="109"/>
  <c r="AW206" i="109"/>
  <c r="AX208" i="109"/>
  <c r="BD208" i="109"/>
  <c r="BI208" i="109"/>
  <c r="BN208" i="109"/>
  <c r="BG214" i="109"/>
  <c r="BO214" i="109"/>
  <c r="BL216" i="109"/>
  <c r="BI220" i="109"/>
  <c r="AW222" i="109"/>
  <c r="BM226" i="109"/>
  <c r="BD228" i="109"/>
  <c r="BL230" i="109"/>
  <c r="BC232" i="109"/>
  <c r="BR274" i="109"/>
  <c r="BR202" i="109"/>
  <c r="BH204" i="109"/>
  <c r="BB206" i="109"/>
  <c r="BL206" i="109"/>
  <c r="AY208" i="109"/>
  <c r="BO208" i="109"/>
  <c r="AW210" i="109"/>
  <c r="BJ210" i="109"/>
  <c r="BD212" i="109"/>
  <c r="BN212" i="109"/>
  <c r="BA214" i="109"/>
  <c r="AW218" i="109"/>
  <c r="AY220" i="109"/>
  <c r="BH224" i="109"/>
  <c r="BC226" i="109"/>
  <c r="BH228" i="109"/>
  <c r="BE232" i="109"/>
  <c r="BN276" i="109"/>
  <c r="AW278" i="109"/>
  <c r="AX280" i="109"/>
  <c r="BF298" i="109"/>
  <c r="BB190" i="109"/>
  <c r="BF190" i="109"/>
  <c r="BJ190" i="109"/>
  <c r="BN190" i="109"/>
  <c r="BR190" i="109"/>
  <c r="BB192" i="109"/>
  <c r="BJ192" i="109"/>
  <c r="BF194" i="109"/>
  <c r="BN194" i="109"/>
  <c r="AX196" i="109"/>
  <c r="BB196" i="109"/>
  <c r="BF196" i="109"/>
  <c r="BJ196" i="109"/>
  <c r="BN196" i="109"/>
  <c r="BR196" i="109"/>
  <c r="BB198" i="109"/>
  <c r="BJ198" i="109"/>
  <c r="BF200" i="109"/>
  <c r="BN200" i="109"/>
  <c r="AX202" i="109"/>
  <c r="BB202" i="109"/>
  <c r="BF202" i="109"/>
  <c r="BJ202" i="109"/>
  <c r="BN202" i="109"/>
  <c r="AZ208" i="109"/>
  <c r="BE208" i="109"/>
  <c r="BJ208" i="109"/>
  <c r="BP208" i="109"/>
  <c r="BL210" i="109"/>
  <c r="BI214" i="109"/>
  <c r="BQ214" i="109"/>
  <c r="BD218" i="109"/>
  <c r="BA220" i="109"/>
  <c r="BK220" i="109"/>
  <c r="BD222" i="109"/>
  <c r="BL224" i="109"/>
  <c r="BE226" i="109"/>
  <c r="BO226" i="109"/>
  <c r="BH280" i="109"/>
  <c r="BN282" i="109"/>
  <c r="BB284" i="109"/>
  <c r="BH286" i="109"/>
  <c r="BN288" i="109"/>
  <c r="BF292" i="109"/>
  <c r="BJ294" i="109"/>
  <c r="AW204" i="109"/>
  <c r="BJ204" i="109"/>
  <c r="BD206" i="109"/>
  <c r="BN206" i="109"/>
  <c r="BK208" i="109"/>
  <c r="BB210" i="109"/>
  <c r="BN210" i="109"/>
  <c r="BF212" i="109"/>
  <c r="BC214" i="109"/>
  <c r="AW216" i="109"/>
  <c r="BM220" i="109"/>
  <c r="BH222" i="109"/>
  <c r="BQ226" i="109"/>
  <c r="BL228" i="109"/>
  <c r="AW232" i="109"/>
  <c r="AY190" i="109"/>
  <c r="BC190" i="109"/>
  <c r="BG190" i="109"/>
  <c r="BK190" i="109"/>
  <c r="BO190" i="109"/>
  <c r="BD192" i="109"/>
  <c r="BL192" i="109"/>
  <c r="AW194" i="109"/>
  <c r="BH194" i="109"/>
  <c r="AY196" i="109"/>
  <c r="BC196" i="109"/>
  <c r="BG196" i="109"/>
  <c r="BK196" i="109"/>
  <c r="BO196" i="109"/>
  <c r="BD198" i="109"/>
  <c r="BL198" i="109"/>
  <c r="AW200" i="109"/>
  <c r="BH200" i="109"/>
  <c r="AY202" i="109"/>
  <c r="BC202" i="109"/>
  <c r="BG202" i="109"/>
  <c r="BK202" i="109"/>
  <c r="BO202" i="109"/>
  <c r="BL204" i="109"/>
  <c r="BA208" i="109"/>
  <c r="BF208" i="109"/>
  <c r="BL208" i="109"/>
  <c r="BQ208" i="109"/>
  <c r="BD210" i="109"/>
  <c r="BH212" i="109"/>
  <c r="AW214" i="109"/>
  <c r="BD214" i="109"/>
  <c r="BK214" i="109"/>
  <c r="BH218" i="109"/>
  <c r="BC220" i="109"/>
  <c r="AW226" i="109"/>
  <c r="BG226" i="109"/>
  <c r="AW230" i="109"/>
  <c r="BP202" i="109"/>
  <c r="BB204" i="109"/>
  <c r="BN204" i="109"/>
  <c r="BF206" i="109"/>
  <c r="BG208" i="109"/>
  <c r="BF210" i="109"/>
  <c r="BJ212" i="109"/>
  <c r="BD216" i="109"/>
  <c r="BL218" i="109"/>
  <c r="BE220" i="109"/>
  <c r="BO220" i="109"/>
  <c r="BL222" i="109"/>
  <c r="BI226" i="109"/>
  <c r="BD230" i="109"/>
  <c r="AY232" i="109"/>
  <c r="BJ272" i="109"/>
  <c r="AX214" i="109"/>
  <c r="BB214" i="109"/>
  <c r="BF214" i="109"/>
  <c r="BJ214" i="109"/>
  <c r="BN214" i="109"/>
  <c r="BR214" i="109"/>
  <c r="BB216" i="109"/>
  <c r="BJ216" i="109"/>
  <c r="BF218" i="109"/>
  <c r="BN218" i="109"/>
  <c r="AX220" i="109"/>
  <c r="BB220" i="109"/>
  <c r="BF220" i="109"/>
  <c r="BJ220" i="109"/>
  <c r="BN220" i="109"/>
  <c r="BR220" i="109"/>
  <c r="BB222" i="109"/>
  <c r="BJ222" i="109"/>
  <c r="BF224" i="109"/>
  <c r="BN224" i="109"/>
  <c r="AX226" i="109"/>
  <c r="BB226" i="109"/>
  <c r="BF226" i="109"/>
  <c r="BJ226" i="109"/>
  <c r="BN226" i="109"/>
  <c r="BR226" i="109"/>
  <c r="BB228" i="109"/>
  <c r="BJ228" i="109"/>
  <c r="BF230" i="109"/>
  <c r="BN230" i="109"/>
  <c r="AX232" i="109"/>
  <c r="BB232" i="109"/>
  <c r="BF232" i="109"/>
  <c r="BJ232" i="109"/>
  <c r="BN232" i="109"/>
  <c r="BR232" i="109"/>
  <c r="BB234" i="109"/>
  <c r="BJ234" i="109"/>
  <c r="BF236" i="109"/>
  <c r="BN236" i="109"/>
  <c r="AX238" i="109"/>
  <c r="BB238" i="109"/>
  <c r="BF238" i="109"/>
  <c r="BJ238" i="109"/>
  <c r="BN238" i="109"/>
  <c r="BR238" i="109"/>
  <c r="BB240" i="109"/>
  <c r="BJ240" i="109"/>
  <c r="BF242" i="109"/>
  <c r="BN242" i="109"/>
  <c r="AX244" i="109"/>
  <c r="BB244" i="109"/>
  <c r="BF244" i="109"/>
  <c r="BJ244" i="109"/>
  <c r="BN244" i="109"/>
  <c r="BR244" i="109"/>
  <c r="BB246" i="109"/>
  <c r="BJ246" i="109"/>
  <c r="BF248" i="109"/>
  <c r="BN248" i="109"/>
  <c r="AX250" i="109"/>
  <c r="BB250" i="109"/>
  <c r="BF250" i="109"/>
  <c r="BJ250" i="109"/>
  <c r="BN250" i="109"/>
  <c r="BR250" i="109"/>
  <c r="BB252" i="109"/>
  <c r="BJ252" i="109"/>
  <c r="BF254" i="109"/>
  <c r="BN254" i="109"/>
  <c r="AX256" i="109"/>
  <c r="BB256" i="109"/>
  <c r="BF256" i="109"/>
  <c r="BJ256" i="109"/>
  <c r="BN256" i="109"/>
  <c r="BR256" i="109"/>
  <c r="BB258" i="109"/>
  <c r="BJ258" i="109"/>
  <c r="BF260" i="109"/>
  <c r="BN260" i="109"/>
  <c r="AX262" i="109"/>
  <c r="BB262" i="109"/>
  <c r="BF262" i="109"/>
  <c r="BJ262" i="109"/>
  <c r="BN262" i="109"/>
  <c r="BR262" i="109"/>
  <c r="BB264" i="109"/>
  <c r="BJ264" i="109"/>
  <c r="BF266" i="109"/>
  <c r="BN266" i="109"/>
  <c r="AX268" i="109"/>
  <c r="BB268" i="109"/>
  <c r="BF268" i="109"/>
  <c r="BJ268" i="109"/>
  <c r="BN268" i="109"/>
  <c r="BR268" i="109"/>
  <c r="BB270" i="109"/>
  <c r="BJ270" i="109"/>
  <c r="AW272" i="109"/>
  <c r="BL272" i="109"/>
  <c r="BC274" i="109"/>
  <c r="BK274" i="109"/>
  <c r="AW276" i="109"/>
  <c r="BB278" i="109"/>
  <c r="AY280" i="109"/>
  <c r="BJ280" i="109"/>
  <c r="BF284" i="109"/>
  <c r="BJ286" i="109"/>
  <c r="BB290" i="109"/>
  <c r="BH292" i="109"/>
  <c r="BN294" i="109"/>
  <c r="BB296" i="109"/>
  <c r="BH298" i="109"/>
  <c r="BN272" i="109"/>
  <c r="BD274" i="109"/>
  <c r="BL274" i="109"/>
  <c r="BB276" i="109"/>
  <c r="BD278" i="109"/>
  <c r="AZ280" i="109"/>
  <c r="BL280" i="109"/>
  <c r="BJ284" i="109"/>
  <c r="BL286" i="109"/>
  <c r="BF290" i="109"/>
  <c r="BJ292" i="109"/>
  <c r="BF296" i="109"/>
  <c r="BJ298" i="109"/>
  <c r="BG232" i="109"/>
  <c r="BK232" i="109"/>
  <c r="BO232" i="109"/>
  <c r="BD234" i="109"/>
  <c r="BL234" i="109"/>
  <c r="AW236" i="109"/>
  <c r="BH236" i="109"/>
  <c r="AY238" i="109"/>
  <c r="BC238" i="109"/>
  <c r="BG238" i="109"/>
  <c r="BK238" i="109"/>
  <c r="BO238" i="109"/>
  <c r="BD240" i="109"/>
  <c r="BL240" i="109"/>
  <c r="AW242" i="109"/>
  <c r="BH242" i="109"/>
  <c r="AY244" i="109"/>
  <c r="BC244" i="109"/>
  <c r="BG244" i="109"/>
  <c r="BK244" i="109"/>
  <c r="BO244" i="109"/>
  <c r="BD246" i="109"/>
  <c r="BL246" i="109"/>
  <c r="AW248" i="109"/>
  <c r="BH248" i="109"/>
  <c r="AY250" i="109"/>
  <c r="BC250" i="109"/>
  <c r="BG250" i="109"/>
  <c r="BK250" i="109"/>
  <c r="BO250" i="109"/>
  <c r="BD252" i="109"/>
  <c r="BL252" i="109"/>
  <c r="AW254" i="109"/>
  <c r="BH254" i="109"/>
  <c r="AY256" i="109"/>
  <c r="BC256" i="109"/>
  <c r="BG256" i="109"/>
  <c r="BK256" i="109"/>
  <c r="BO256" i="109"/>
  <c r="BD258" i="109"/>
  <c r="BL258" i="109"/>
  <c r="AW260" i="109"/>
  <c r="BH260" i="109"/>
  <c r="AY262" i="109"/>
  <c r="BC262" i="109"/>
  <c r="BG262" i="109"/>
  <c r="BK262" i="109"/>
  <c r="BO262" i="109"/>
  <c r="BD264" i="109"/>
  <c r="BL264" i="109"/>
  <c r="AW266" i="109"/>
  <c r="BH266" i="109"/>
  <c r="AY268" i="109"/>
  <c r="BC268" i="109"/>
  <c r="BG268" i="109"/>
  <c r="BK268" i="109"/>
  <c r="BO268" i="109"/>
  <c r="BD270" i="109"/>
  <c r="BL270" i="109"/>
  <c r="BB272" i="109"/>
  <c r="AW274" i="109"/>
  <c r="BE274" i="109"/>
  <c r="BM274" i="109"/>
  <c r="BD276" i="109"/>
  <c r="BF278" i="109"/>
  <c r="BA280" i="109"/>
  <c r="BN280" i="109"/>
  <c r="BN284" i="109"/>
  <c r="AX286" i="109"/>
  <c r="BN286" i="109"/>
  <c r="BJ290" i="109"/>
  <c r="BL292" i="109"/>
  <c r="BJ296" i="109"/>
  <c r="BL298" i="109"/>
  <c r="BD272" i="109"/>
  <c r="AX274" i="109"/>
  <c r="BF274" i="109"/>
  <c r="BN274" i="109"/>
  <c r="BF276" i="109"/>
  <c r="BH278" i="109"/>
  <c r="BB280" i="109"/>
  <c r="BP280" i="109"/>
  <c r="AZ286" i="109"/>
  <c r="BP286" i="109"/>
  <c r="BN290" i="109"/>
  <c r="AX292" i="109"/>
  <c r="BN292" i="109"/>
  <c r="BN296" i="109"/>
  <c r="AX298" i="109"/>
  <c r="BN298" i="109"/>
  <c r="BB300" i="109"/>
  <c r="BH214" i="109"/>
  <c r="BL214" i="109"/>
  <c r="BP214" i="109"/>
  <c r="BF216" i="109"/>
  <c r="BN216" i="109"/>
  <c r="BB218" i="109"/>
  <c r="BJ218" i="109"/>
  <c r="AZ220" i="109"/>
  <c r="BD220" i="109"/>
  <c r="BH220" i="109"/>
  <c r="BL220" i="109"/>
  <c r="BP220" i="109"/>
  <c r="BF222" i="109"/>
  <c r="BN222" i="109"/>
  <c r="BB224" i="109"/>
  <c r="BJ224" i="109"/>
  <c r="AZ226" i="109"/>
  <c r="BD226" i="109"/>
  <c r="BH226" i="109"/>
  <c r="BL226" i="109"/>
  <c r="BP226" i="109"/>
  <c r="BF228" i="109"/>
  <c r="BN228" i="109"/>
  <c r="BB230" i="109"/>
  <c r="BJ230" i="109"/>
  <c r="AZ232" i="109"/>
  <c r="BD232" i="109"/>
  <c r="BH232" i="109"/>
  <c r="BL232" i="109"/>
  <c r="BP232" i="109"/>
  <c r="BF234" i="109"/>
  <c r="BN234" i="109"/>
  <c r="BB236" i="109"/>
  <c r="BJ236" i="109"/>
  <c r="AZ238" i="109"/>
  <c r="BD238" i="109"/>
  <c r="BH238" i="109"/>
  <c r="BL238" i="109"/>
  <c r="BP238" i="109"/>
  <c r="BF240" i="109"/>
  <c r="BN240" i="109"/>
  <c r="BB242" i="109"/>
  <c r="BJ242" i="109"/>
  <c r="AZ244" i="109"/>
  <c r="BD244" i="109"/>
  <c r="BH244" i="109"/>
  <c r="BL244" i="109"/>
  <c r="BP244" i="109"/>
  <c r="BF246" i="109"/>
  <c r="BN246" i="109"/>
  <c r="BB248" i="109"/>
  <c r="BJ248" i="109"/>
  <c r="AZ250" i="109"/>
  <c r="BD250" i="109"/>
  <c r="BH250" i="109"/>
  <c r="BL250" i="109"/>
  <c r="BP250" i="109"/>
  <c r="BF252" i="109"/>
  <c r="BN252" i="109"/>
  <c r="BB254" i="109"/>
  <c r="BJ254" i="109"/>
  <c r="AZ256" i="109"/>
  <c r="BD256" i="109"/>
  <c r="BH256" i="109"/>
  <c r="BL256" i="109"/>
  <c r="BP256" i="109"/>
  <c r="BF258" i="109"/>
  <c r="BN258" i="109"/>
  <c r="BB260" i="109"/>
  <c r="BJ260" i="109"/>
  <c r="AZ262" i="109"/>
  <c r="BD262" i="109"/>
  <c r="BH262" i="109"/>
  <c r="BL262" i="109"/>
  <c r="BP262" i="109"/>
  <c r="BF264" i="109"/>
  <c r="BN264" i="109"/>
  <c r="BB266" i="109"/>
  <c r="BJ266" i="109"/>
  <c r="AZ268" i="109"/>
  <c r="BD268" i="109"/>
  <c r="BH268" i="109"/>
  <c r="BL268" i="109"/>
  <c r="BP268" i="109"/>
  <c r="BF270" i="109"/>
  <c r="BN270" i="109"/>
  <c r="BF272" i="109"/>
  <c r="AY274" i="109"/>
  <c r="BG274" i="109"/>
  <c r="BO274" i="109"/>
  <c r="BH276" i="109"/>
  <c r="BJ278" i="109"/>
  <c r="BD280" i="109"/>
  <c r="BR280" i="109"/>
  <c r="BB282" i="109"/>
  <c r="BB286" i="109"/>
  <c r="BR286" i="109"/>
  <c r="BB288" i="109"/>
  <c r="AZ292" i="109"/>
  <c r="BP292" i="109"/>
  <c r="AZ298" i="109"/>
  <c r="BP298" i="109"/>
  <c r="BF300" i="109"/>
  <c r="BB302" i="109"/>
  <c r="BH272" i="109"/>
  <c r="AZ274" i="109"/>
  <c r="BH274" i="109"/>
  <c r="BP274" i="109"/>
  <c r="BJ276" i="109"/>
  <c r="BL278" i="109"/>
  <c r="BE280" i="109"/>
  <c r="BF282" i="109"/>
  <c r="BD286" i="109"/>
  <c r="BF288" i="109"/>
  <c r="BB292" i="109"/>
  <c r="BR292" i="109"/>
  <c r="BB294" i="109"/>
  <c r="BB298" i="109"/>
  <c r="BR298" i="109"/>
  <c r="BJ300" i="109"/>
  <c r="BI232" i="109"/>
  <c r="BM232" i="109"/>
  <c r="BQ232" i="109"/>
  <c r="AW234" i="109"/>
  <c r="BH234" i="109"/>
  <c r="BD236" i="109"/>
  <c r="BL236" i="109"/>
  <c r="AW238" i="109"/>
  <c r="BA238" i="109"/>
  <c r="BE238" i="109"/>
  <c r="BI238" i="109"/>
  <c r="BM238" i="109"/>
  <c r="BQ238" i="109"/>
  <c r="AW240" i="109"/>
  <c r="BH240" i="109"/>
  <c r="BD242" i="109"/>
  <c r="BL242" i="109"/>
  <c r="AW244" i="109"/>
  <c r="BA244" i="109"/>
  <c r="BE244" i="109"/>
  <c r="BI244" i="109"/>
  <c r="BM244" i="109"/>
  <c r="BQ244" i="109"/>
  <c r="AW246" i="109"/>
  <c r="BH246" i="109"/>
  <c r="BD248" i="109"/>
  <c r="BL248" i="109"/>
  <c r="AW250" i="109"/>
  <c r="BA250" i="109"/>
  <c r="BE250" i="109"/>
  <c r="BI250" i="109"/>
  <c r="BM250" i="109"/>
  <c r="BQ250" i="109"/>
  <c r="AW252" i="109"/>
  <c r="BH252" i="109"/>
  <c r="BD254" i="109"/>
  <c r="BL254" i="109"/>
  <c r="AW256" i="109"/>
  <c r="BA256" i="109"/>
  <c r="BE256" i="109"/>
  <c r="BI256" i="109"/>
  <c r="BM256" i="109"/>
  <c r="BQ256" i="109"/>
  <c r="AW258" i="109"/>
  <c r="BH258" i="109"/>
  <c r="BD260" i="109"/>
  <c r="BL260" i="109"/>
  <c r="AW262" i="109"/>
  <c r="BA262" i="109"/>
  <c r="BE262" i="109"/>
  <c r="BI262" i="109"/>
  <c r="BM262" i="109"/>
  <c r="BQ262" i="109"/>
  <c r="AW264" i="109"/>
  <c r="BH264" i="109"/>
  <c r="BD266" i="109"/>
  <c r="BL266" i="109"/>
  <c r="AW268" i="109"/>
  <c r="BA268" i="109"/>
  <c r="BE268" i="109"/>
  <c r="BI268" i="109"/>
  <c r="BM268" i="109"/>
  <c r="BQ268" i="109"/>
  <c r="AW270" i="109"/>
  <c r="BH270" i="109"/>
  <c r="BA274" i="109"/>
  <c r="BI274" i="109"/>
  <c r="BQ274" i="109"/>
  <c r="BL276" i="109"/>
  <c r="BN278" i="109"/>
  <c r="AW280" i="109"/>
  <c r="BF280" i="109"/>
  <c r="BJ282" i="109"/>
  <c r="BF286" i="109"/>
  <c r="BJ288" i="109"/>
  <c r="BD292" i="109"/>
  <c r="BF294" i="109"/>
  <c r="BD298" i="109"/>
  <c r="BN300" i="109"/>
  <c r="BF304" i="109"/>
  <c r="AW306" i="109"/>
  <c r="BD308" i="109"/>
  <c r="BB310" i="109"/>
  <c r="BR310" i="109"/>
  <c r="BB322" i="109"/>
  <c r="BR322" i="109"/>
  <c r="BI280" i="109"/>
  <c r="BM280" i="109"/>
  <c r="BQ280" i="109"/>
  <c r="AW282" i="109"/>
  <c r="BH282" i="109"/>
  <c r="BD284" i="109"/>
  <c r="BL284" i="109"/>
  <c r="AW286" i="109"/>
  <c r="BA286" i="109"/>
  <c r="BE286" i="109"/>
  <c r="BI286" i="109"/>
  <c r="BM286" i="109"/>
  <c r="BQ286" i="109"/>
  <c r="AW288" i="109"/>
  <c r="BH288" i="109"/>
  <c r="BD290" i="109"/>
  <c r="BL290" i="109"/>
  <c r="AW292" i="109"/>
  <c r="BA292" i="109"/>
  <c r="BE292" i="109"/>
  <c r="BI292" i="109"/>
  <c r="BM292" i="109"/>
  <c r="BQ292" i="109"/>
  <c r="AW294" i="109"/>
  <c r="BH294" i="109"/>
  <c r="BD296" i="109"/>
  <c r="BL296" i="109"/>
  <c r="AW298" i="109"/>
  <c r="BA298" i="109"/>
  <c r="BE298" i="109"/>
  <c r="BI298" i="109"/>
  <c r="BM298" i="109"/>
  <c r="BQ298" i="109"/>
  <c r="AW300" i="109"/>
  <c r="BH300" i="109"/>
  <c r="BD302" i="109"/>
  <c r="BL302" i="109"/>
  <c r="AW304" i="109"/>
  <c r="BA304" i="109"/>
  <c r="BG304" i="109"/>
  <c r="BM304" i="109"/>
  <c r="BB306" i="109"/>
  <c r="BF308" i="109"/>
  <c r="AX316" i="109"/>
  <c r="BN316" i="109"/>
  <c r="BF320" i="109"/>
  <c r="BH304" i="109"/>
  <c r="BN304" i="109"/>
  <c r="BD306" i="109"/>
  <c r="BF310" i="109"/>
  <c r="BB312" i="109"/>
  <c r="BF322" i="109"/>
  <c r="BB324" i="109"/>
  <c r="BF302" i="109"/>
  <c r="BN302" i="109"/>
  <c r="AX304" i="109"/>
  <c r="BB304" i="109"/>
  <c r="BO304" i="109"/>
  <c r="BL308" i="109"/>
  <c r="BB316" i="109"/>
  <c r="BR316" i="109"/>
  <c r="BN320" i="109"/>
  <c r="BJ324" i="109"/>
  <c r="BC304" i="109"/>
  <c r="BI304" i="109"/>
  <c r="BP304" i="109"/>
  <c r="BH306" i="109"/>
  <c r="BN308" i="109"/>
  <c r="BJ310" i="109"/>
  <c r="BJ312" i="109"/>
  <c r="BJ322" i="109"/>
  <c r="BC280" i="109"/>
  <c r="BG280" i="109"/>
  <c r="BK280" i="109"/>
  <c r="BO280" i="109"/>
  <c r="BD282" i="109"/>
  <c r="BL282" i="109"/>
  <c r="AW284" i="109"/>
  <c r="BH284" i="109"/>
  <c r="AY286" i="109"/>
  <c r="BC286" i="109"/>
  <c r="BG286" i="109"/>
  <c r="BK286" i="109"/>
  <c r="BO286" i="109"/>
  <c r="BD288" i="109"/>
  <c r="BL288" i="109"/>
  <c r="AW290" i="109"/>
  <c r="BH290" i="109"/>
  <c r="AY292" i="109"/>
  <c r="BC292" i="109"/>
  <c r="BG292" i="109"/>
  <c r="BK292" i="109"/>
  <c r="BO292" i="109"/>
  <c r="BD294" i="109"/>
  <c r="BL294" i="109"/>
  <c r="AW296" i="109"/>
  <c r="BH296" i="109"/>
  <c r="AY298" i="109"/>
  <c r="BC298" i="109"/>
  <c r="BG298" i="109"/>
  <c r="BK298" i="109"/>
  <c r="BO298" i="109"/>
  <c r="BD300" i="109"/>
  <c r="BL300" i="109"/>
  <c r="AW302" i="109"/>
  <c r="BH302" i="109"/>
  <c r="AY304" i="109"/>
  <c r="BD304" i="109"/>
  <c r="BJ304" i="109"/>
  <c r="BJ306" i="109"/>
  <c r="BF314" i="109"/>
  <c r="BF316" i="109"/>
  <c r="BB318" i="109"/>
  <c r="BK304" i="109"/>
  <c r="BQ304" i="109"/>
  <c r="BL306" i="109"/>
  <c r="AX310" i="109"/>
  <c r="BN310" i="109"/>
  <c r="AX322" i="109"/>
  <c r="BN322" i="109"/>
  <c r="BJ302" i="109"/>
  <c r="AZ304" i="109"/>
  <c r="BE304" i="109"/>
  <c r="BL304" i="109"/>
  <c r="BR304" i="109"/>
  <c r="BN314" i="109"/>
  <c r="BJ316" i="109"/>
  <c r="BJ318" i="109"/>
  <c r="AY334" i="109"/>
  <c r="BD334" i="109"/>
  <c r="BO334" i="109"/>
  <c r="BL336" i="109"/>
  <c r="BH340" i="109"/>
  <c r="BN340" i="109"/>
  <c r="BN342" i="109"/>
  <c r="BJ346" i="109"/>
  <c r="AW308" i="109"/>
  <c r="BH308" i="109"/>
  <c r="AY310" i="109"/>
  <c r="BC310" i="109"/>
  <c r="BG310" i="109"/>
  <c r="BK310" i="109"/>
  <c r="BO310" i="109"/>
  <c r="BD312" i="109"/>
  <c r="BL312" i="109"/>
  <c r="AW314" i="109"/>
  <c r="BH314" i="109"/>
  <c r="AY316" i="109"/>
  <c r="BC316" i="109"/>
  <c r="BG316" i="109"/>
  <c r="BK316" i="109"/>
  <c r="BO316" i="109"/>
  <c r="BD318" i="109"/>
  <c r="BL318" i="109"/>
  <c r="AW320" i="109"/>
  <c r="BH320" i="109"/>
  <c r="AY322" i="109"/>
  <c r="BC322" i="109"/>
  <c r="BG322" i="109"/>
  <c r="BK322" i="109"/>
  <c r="BO322" i="109"/>
  <c r="BD324" i="109"/>
  <c r="BL324" i="109"/>
  <c r="AW326" i="109"/>
  <c r="BH326" i="109"/>
  <c r="AY328" i="109"/>
  <c r="BC328" i="109"/>
  <c r="BG328" i="109"/>
  <c r="BK328" i="109"/>
  <c r="BO328" i="109"/>
  <c r="BD330" i="109"/>
  <c r="BL330" i="109"/>
  <c r="AW332" i="109"/>
  <c r="BH332" i="109"/>
  <c r="BE334" i="109"/>
  <c r="BJ334" i="109"/>
  <c r="BB336" i="109"/>
  <c r="BF338" i="109"/>
  <c r="AW340" i="109"/>
  <c r="BB340" i="109"/>
  <c r="BI340" i="109"/>
  <c r="BB342" i="109"/>
  <c r="AZ334" i="109"/>
  <c r="BK334" i="109"/>
  <c r="BP334" i="109"/>
  <c r="BD336" i="109"/>
  <c r="BN336" i="109"/>
  <c r="BH338" i="109"/>
  <c r="BP340" i="109"/>
  <c r="BB346" i="109"/>
  <c r="BF306" i="109"/>
  <c r="BN306" i="109"/>
  <c r="BB308" i="109"/>
  <c r="BJ308" i="109"/>
  <c r="AZ310" i="109"/>
  <c r="BD310" i="109"/>
  <c r="BH310" i="109"/>
  <c r="BL310" i="109"/>
  <c r="BP310" i="109"/>
  <c r="BF312" i="109"/>
  <c r="BN312" i="109"/>
  <c r="BB314" i="109"/>
  <c r="BJ314" i="109"/>
  <c r="AZ316" i="109"/>
  <c r="BD316" i="109"/>
  <c r="BH316" i="109"/>
  <c r="BL316" i="109"/>
  <c r="BP316" i="109"/>
  <c r="BF318" i="109"/>
  <c r="BN318" i="109"/>
  <c r="BB320" i="109"/>
  <c r="BJ320" i="109"/>
  <c r="AZ322" i="109"/>
  <c r="BD322" i="109"/>
  <c r="BH322" i="109"/>
  <c r="BL322" i="109"/>
  <c r="BP322" i="109"/>
  <c r="BF324" i="109"/>
  <c r="BN324" i="109"/>
  <c r="BB326" i="109"/>
  <c r="BJ326" i="109"/>
  <c r="AZ328" i="109"/>
  <c r="BD328" i="109"/>
  <c r="BH328" i="109"/>
  <c r="BL328" i="109"/>
  <c r="BP328" i="109"/>
  <c r="BF330" i="109"/>
  <c r="BN330" i="109"/>
  <c r="BB332" i="109"/>
  <c r="BJ332" i="109"/>
  <c r="BA334" i="109"/>
  <c r="BF334" i="109"/>
  <c r="BQ334" i="109"/>
  <c r="AX340" i="109"/>
  <c r="BD340" i="109"/>
  <c r="BJ340" i="109"/>
  <c r="BQ340" i="109"/>
  <c r="BF342" i="109"/>
  <c r="BF344" i="109"/>
  <c r="BN346" i="109"/>
  <c r="BG334" i="109"/>
  <c r="BL334" i="109"/>
  <c r="BF336" i="109"/>
  <c r="AW338" i="109"/>
  <c r="BJ338" i="109"/>
  <c r="AY340" i="109"/>
  <c r="BE340" i="109"/>
  <c r="BH342" i="109"/>
  <c r="AW310" i="109"/>
  <c r="BA310" i="109"/>
  <c r="BE310" i="109"/>
  <c r="BI310" i="109"/>
  <c r="BM310" i="109"/>
  <c r="BQ310" i="109"/>
  <c r="AW312" i="109"/>
  <c r="BH312" i="109"/>
  <c r="BD314" i="109"/>
  <c r="BL314" i="109"/>
  <c r="AW316" i="109"/>
  <c r="BA316" i="109"/>
  <c r="BE316" i="109"/>
  <c r="BI316" i="109"/>
  <c r="BM316" i="109"/>
  <c r="BQ316" i="109"/>
  <c r="AW318" i="109"/>
  <c r="BH318" i="109"/>
  <c r="BD320" i="109"/>
  <c r="BL320" i="109"/>
  <c r="AW322" i="109"/>
  <c r="BA322" i="109"/>
  <c r="BE322" i="109"/>
  <c r="BI322" i="109"/>
  <c r="BM322" i="109"/>
  <c r="BQ322" i="109"/>
  <c r="AW324" i="109"/>
  <c r="BH324" i="109"/>
  <c r="BD326" i="109"/>
  <c r="BL326" i="109"/>
  <c r="AW328" i="109"/>
  <c r="BA328" i="109"/>
  <c r="BE328" i="109"/>
  <c r="BI328" i="109"/>
  <c r="BM328" i="109"/>
  <c r="BQ328" i="109"/>
  <c r="AW330" i="109"/>
  <c r="BH330" i="109"/>
  <c r="BD332" i="109"/>
  <c r="BL332" i="109"/>
  <c r="AW334" i="109"/>
  <c r="BB334" i="109"/>
  <c r="BM334" i="109"/>
  <c r="BR334" i="109"/>
  <c r="BH336" i="109"/>
  <c r="BL338" i="109"/>
  <c r="BL340" i="109"/>
  <c r="BR340" i="109"/>
  <c r="BF346" i="109"/>
  <c r="BC334" i="109"/>
  <c r="BH334" i="109"/>
  <c r="BB338" i="109"/>
  <c r="AZ340" i="109"/>
  <c r="BF340" i="109"/>
  <c r="BM340" i="109"/>
  <c r="BJ342" i="109"/>
  <c r="BN344" i="109"/>
  <c r="BR346" i="109"/>
  <c r="BF326" i="109"/>
  <c r="BN326" i="109"/>
  <c r="AX328" i="109"/>
  <c r="BB328" i="109"/>
  <c r="BF328" i="109"/>
  <c r="BJ328" i="109"/>
  <c r="BN328" i="109"/>
  <c r="BR328" i="109"/>
  <c r="BB330" i="109"/>
  <c r="BJ330" i="109"/>
  <c r="BF332" i="109"/>
  <c r="BN332" i="109"/>
  <c r="AX334" i="109"/>
  <c r="BI334" i="109"/>
  <c r="BN334" i="109"/>
  <c r="AW336" i="109"/>
  <c r="BJ336" i="109"/>
  <c r="BD338" i="109"/>
  <c r="BN338" i="109"/>
  <c r="BA340" i="109"/>
  <c r="AW342" i="109"/>
  <c r="AX346" i="109"/>
  <c r="BB344" i="109"/>
  <c r="BJ344" i="109"/>
  <c r="AZ346" i="109"/>
  <c r="BD346" i="109"/>
  <c r="BH346" i="109"/>
  <c r="BL346" i="109"/>
  <c r="BP346" i="109"/>
  <c r="BF348" i="109"/>
  <c r="BN348" i="109"/>
  <c r="BB350" i="109"/>
  <c r="BJ350" i="109"/>
  <c r="AZ352" i="109"/>
  <c r="BD352" i="109"/>
  <c r="BH352" i="109"/>
  <c r="BL352" i="109"/>
  <c r="BP352" i="109"/>
  <c r="BF354" i="109"/>
  <c r="BN354" i="109"/>
  <c r="BB356" i="109"/>
  <c r="BJ356" i="109"/>
  <c r="BD344" i="109"/>
  <c r="BL344" i="109"/>
  <c r="AW346" i="109"/>
  <c r="BA346" i="109"/>
  <c r="BE346" i="109"/>
  <c r="BI346" i="109"/>
  <c r="BM346" i="109"/>
  <c r="BQ346" i="109"/>
  <c r="AW348" i="109"/>
  <c r="BH348" i="109"/>
  <c r="BD350" i="109"/>
  <c r="BL350" i="109"/>
  <c r="AW352" i="109"/>
  <c r="BA352" i="109"/>
  <c r="BE352" i="109"/>
  <c r="BI352" i="109"/>
  <c r="BM352" i="109"/>
  <c r="BQ352" i="109"/>
  <c r="AW354" i="109"/>
  <c r="BH354" i="109"/>
  <c r="BD356" i="109"/>
  <c r="BL356" i="109"/>
  <c r="BB348" i="109"/>
  <c r="BJ348" i="109"/>
  <c r="BF350" i="109"/>
  <c r="BN350" i="109"/>
  <c r="AX352" i="109"/>
  <c r="BB352" i="109"/>
  <c r="BF352" i="109"/>
  <c r="BJ352" i="109"/>
  <c r="BN352" i="109"/>
  <c r="BR352" i="109"/>
  <c r="BB354" i="109"/>
  <c r="BJ354" i="109"/>
  <c r="BF356" i="109"/>
  <c r="BN356" i="109"/>
  <c r="BC340" i="109"/>
  <c r="BG340" i="109"/>
  <c r="BK340" i="109"/>
  <c r="BO340" i="109"/>
  <c r="BD342" i="109"/>
  <c r="BL342" i="109"/>
  <c r="AW344" i="109"/>
  <c r="BH344" i="109"/>
  <c r="AY346" i="109"/>
  <c r="BC346" i="109"/>
  <c r="BG346" i="109"/>
  <c r="BK346" i="109"/>
  <c r="BO346" i="109"/>
  <c r="BD348" i="109"/>
  <c r="BL348" i="109"/>
  <c r="AW350" i="109"/>
  <c r="BH350" i="109"/>
  <c r="AY352" i="109"/>
  <c r="BC352" i="109"/>
  <c r="BG352" i="109"/>
  <c r="BK352" i="109"/>
  <c r="BO352" i="109"/>
  <c r="BD354" i="109"/>
  <c r="BL354" i="109"/>
  <c r="AW356" i="109"/>
  <c r="BH356" i="109"/>
  <c r="X7" i="109"/>
  <c r="AQ8" i="109"/>
  <c r="AQ363" i="109" s="1"/>
  <c r="X4" i="109"/>
  <c r="AR370" i="109"/>
  <c r="C39" i="103" s="1"/>
  <c r="AP375" i="109"/>
  <c r="AR361" i="109"/>
  <c r="AR365" i="109"/>
  <c r="AR374" i="109"/>
  <c r="AY4" i="108"/>
  <c r="L4" i="98"/>
  <c r="L5" i="98"/>
  <c r="L6" i="98"/>
  <c r="L7" i="98"/>
  <c r="L8" i="98"/>
  <c r="L9" i="98"/>
  <c r="L10" i="98"/>
  <c r="L11" i="98"/>
  <c r="L12" i="98"/>
  <c r="L13" i="98"/>
  <c r="L14" i="98"/>
  <c r="L15" i="98"/>
  <c r="L16" i="98"/>
  <c r="L17" i="98"/>
  <c r="L18" i="98"/>
  <c r="L19" i="98"/>
  <c r="L20" i="98"/>
  <c r="L21" i="98"/>
  <c r="L22" i="98"/>
  <c r="L23" i="98"/>
  <c r="L24" i="98"/>
  <c r="L25" i="98"/>
  <c r="L26" i="98"/>
  <c r="L27" i="98"/>
  <c r="L28" i="98"/>
  <c r="L29" i="98"/>
  <c r="L30" i="98"/>
  <c r="L31" i="98"/>
  <c r="L32" i="98"/>
  <c r="L33" i="98"/>
  <c r="L34" i="98"/>
  <c r="L35" i="98"/>
  <c r="L36" i="98"/>
  <c r="L37" i="98"/>
  <c r="L38" i="98"/>
  <c r="L39" i="98"/>
  <c r="L40" i="98"/>
  <c r="L41" i="98"/>
  <c r="L42" i="98"/>
  <c r="L43" i="98"/>
  <c r="L44" i="98"/>
  <c r="L45" i="98"/>
  <c r="L46" i="98"/>
  <c r="L47" i="98"/>
  <c r="L48" i="98"/>
  <c r="L49" i="98"/>
  <c r="L50" i="98"/>
  <c r="L51" i="98"/>
  <c r="L52" i="98"/>
  <c r="L53" i="98"/>
  <c r="L54" i="98"/>
  <c r="L55" i="98"/>
  <c r="L56" i="98"/>
  <c r="L57" i="98"/>
  <c r="L58" i="98"/>
  <c r="L59" i="98"/>
  <c r="L60" i="98"/>
  <c r="L61" i="98"/>
  <c r="L62" i="98"/>
  <c r="L63" i="98"/>
  <c r="L64" i="98"/>
  <c r="L65" i="98"/>
  <c r="L66" i="98"/>
  <c r="L67" i="98"/>
  <c r="L68" i="98"/>
  <c r="L69" i="98"/>
  <c r="L70" i="98"/>
  <c r="L71" i="98"/>
  <c r="L72" i="98"/>
  <c r="L73" i="98"/>
  <c r="L74" i="98"/>
  <c r="L75" i="98"/>
  <c r="L76" i="98"/>
  <c r="L77" i="98"/>
  <c r="L78" i="98"/>
  <c r="L79" i="98"/>
  <c r="L80" i="98"/>
  <c r="L81" i="98"/>
  <c r="L82" i="98"/>
  <c r="L83" i="98"/>
  <c r="L84" i="98"/>
  <c r="L85" i="98"/>
  <c r="L86" i="98"/>
  <c r="L87" i="98"/>
  <c r="L88" i="98"/>
  <c r="L89" i="98"/>
  <c r="L90" i="98"/>
  <c r="L91" i="98"/>
  <c r="L92" i="98"/>
  <c r="L93" i="98"/>
  <c r="L94" i="98"/>
  <c r="L95" i="98"/>
  <c r="L96" i="98"/>
  <c r="L97" i="98"/>
  <c r="L98" i="98"/>
  <c r="L99" i="98"/>
  <c r="L100" i="98"/>
  <c r="L101" i="98"/>
  <c r="L102" i="98"/>
  <c r="L103" i="98"/>
  <c r="L104" i="98"/>
  <c r="L105" i="98"/>
  <c r="L106" i="98"/>
  <c r="L107" i="98"/>
  <c r="L108" i="98"/>
  <c r="L109" i="98"/>
  <c r="L110" i="98"/>
  <c r="L111" i="98"/>
  <c r="L112" i="98"/>
  <c r="L113" i="98"/>
  <c r="L114" i="98"/>
  <c r="L115" i="98"/>
  <c r="L116" i="98"/>
  <c r="L117" i="98"/>
  <c r="L118" i="98"/>
  <c r="L119" i="98"/>
  <c r="L120" i="98"/>
  <c r="L121" i="98"/>
  <c r="L122" i="98"/>
  <c r="L123" i="98"/>
  <c r="L124" i="98"/>
  <c r="L125" i="98"/>
  <c r="L126" i="98"/>
  <c r="L127" i="98"/>
  <c r="L128" i="98"/>
  <c r="L129" i="98"/>
  <c r="L130" i="98"/>
  <c r="L131" i="98"/>
  <c r="L132" i="98"/>
  <c r="L133" i="98"/>
  <c r="L134" i="98"/>
  <c r="L135" i="98"/>
  <c r="L136" i="98"/>
  <c r="L137" i="98"/>
  <c r="L138" i="98"/>
  <c r="L139" i="98"/>
  <c r="L140" i="98"/>
  <c r="L141" i="98"/>
  <c r="L142" i="98"/>
  <c r="L143" i="98"/>
  <c r="L144" i="98"/>
  <c r="L145" i="98"/>
  <c r="L146" i="98"/>
  <c r="L147" i="98"/>
  <c r="L148" i="98"/>
  <c r="L149" i="98"/>
  <c r="L150" i="98"/>
  <c r="L151" i="98"/>
  <c r="L152" i="98"/>
  <c r="L153" i="98"/>
  <c r="L154" i="98"/>
  <c r="L155" i="98"/>
  <c r="L156" i="98"/>
  <c r="L157" i="98"/>
  <c r="L158" i="98"/>
  <c r="L159" i="98"/>
  <c r="L160" i="98"/>
  <c r="L161" i="98"/>
  <c r="L162" i="98"/>
  <c r="L163" i="98"/>
  <c r="L164" i="98"/>
  <c r="L165" i="98"/>
  <c r="L166" i="98"/>
  <c r="L167" i="98"/>
  <c r="L168" i="98"/>
  <c r="L169" i="98"/>
  <c r="L170" i="98"/>
  <c r="L171" i="98"/>
  <c r="L172" i="98"/>
  <c r="L173" i="98"/>
  <c r="L174" i="98"/>
  <c r="L175" i="98"/>
  <c r="L176" i="98"/>
  <c r="L177" i="98"/>
  <c r="L178" i="98"/>
  <c r="L179" i="98"/>
  <c r="L180" i="98"/>
  <c r="L181" i="98"/>
  <c r="L182" i="98"/>
  <c r="L183" i="98"/>
  <c r="L184" i="98"/>
  <c r="L185" i="98"/>
  <c r="L186" i="98"/>
  <c r="L187" i="98"/>
  <c r="L188" i="98"/>
  <c r="L189" i="98"/>
  <c r="L190" i="98"/>
  <c r="L191" i="98"/>
  <c r="L192" i="98"/>
  <c r="L193" i="98"/>
  <c r="L194" i="98"/>
  <c r="L195" i="98"/>
  <c r="L196" i="98"/>
  <c r="L197" i="98"/>
  <c r="L198" i="98"/>
  <c r="L199" i="98"/>
  <c r="L200" i="98"/>
  <c r="L201" i="98"/>
  <c r="L202" i="98"/>
  <c r="L203" i="98"/>
  <c r="L204" i="98"/>
  <c r="L205" i="98"/>
  <c r="L206" i="98"/>
  <c r="L207" i="98"/>
  <c r="L208" i="98"/>
  <c r="L209" i="98"/>
  <c r="L210" i="98"/>
  <c r="L211" i="98"/>
  <c r="L212" i="98"/>
  <c r="L213" i="98"/>
  <c r="L214" i="98"/>
  <c r="L215" i="98"/>
  <c r="L216" i="98"/>
  <c r="L217" i="98"/>
  <c r="L218" i="98"/>
  <c r="L219" i="98"/>
  <c r="L220" i="98"/>
  <c r="L221" i="98"/>
  <c r="L222" i="98"/>
  <c r="L223" i="98"/>
  <c r="L224" i="98"/>
  <c r="L225" i="98"/>
  <c r="L226" i="98"/>
  <c r="L227" i="98"/>
  <c r="L228" i="98"/>
  <c r="L229" i="98"/>
  <c r="L230" i="98"/>
  <c r="L231" i="98"/>
  <c r="L232" i="98"/>
  <c r="L233" i="98"/>
  <c r="L234" i="98"/>
  <c r="L235" i="98"/>
  <c r="L236" i="98"/>
  <c r="L237" i="98"/>
  <c r="L238" i="98"/>
  <c r="L239" i="98"/>
  <c r="L240" i="98"/>
  <c r="L241" i="98"/>
  <c r="L242" i="98"/>
  <c r="L243" i="98"/>
  <c r="L244" i="98"/>
  <c r="L245" i="98"/>
  <c r="L246" i="98"/>
  <c r="L247" i="98"/>
  <c r="L248" i="98"/>
  <c r="L249" i="98"/>
  <c r="L250" i="98"/>
  <c r="L251" i="98"/>
  <c r="L252" i="98"/>
  <c r="L253" i="98"/>
  <c r="L254" i="98"/>
  <c r="L255" i="98"/>
  <c r="L256" i="98"/>
  <c r="L257" i="98"/>
  <c r="L258" i="98"/>
  <c r="L259" i="98"/>
  <c r="L260" i="98"/>
  <c r="L261" i="98"/>
  <c r="L262" i="98"/>
  <c r="L263" i="98"/>
  <c r="L264" i="98"/>
  <c r="L265" i="98"/>
  <c r="L266" i="98"/>
  <c r="L267" i="98"/>
  <c r="L268" i="98"/>
  <c r="L269" i="98"/>
  <c r="L270" i="98"/>
  <c r="L271" i="98"/>
  <c r="L272" i="98"/>
  <c r="L273" i="98"/>
  <c r="L274" i="98"/>
  <c r="L275" i="98"/>
  <c r="L276" i="98"/>
  <c r="L277" i="98"/>
  <c r="L278" i="98"/>
  <c r="L279" i="98"/>
  <c r="L280" i="98"/>
  <c r="L281" i="98"/>
  <c r="L282" i="98"/>
  <c r="L283" i="98"/>
  <c r="L284" i="98"/>
  <c r="L285" i="98"/>
  <c r="L286" i="98"/>
  <c r="L287" i="98"/>
  <c r="L288" i="98"/>
  <c r="L289" i="98"/>
  <c r="L290" i="98"/>
  <c r="L291" i="98"/>
  <c r="L292" i="98"/>
  <c r="L293" i="98"/>
  <c r="L294" i="98"/>
  <c r="L295" i="98"/>
  <c r="L296" i="98"/>
  <c r="L297" i="98"/>
  <c r="L298" i="98"/>
  <c r="L299" i="98"/>
  <c r="L300" i="98"/>
  <c r="L301" i="98"/>
  <c r="L302" i="98"/>
  <c r="L303" i="98"/>
  <c r="L304" i="98"/>
  <c r="L305" i="98"/>
  <c r="L306" i="98"/>
  <c r="L307" i="98"/>
  <c r="L308" i="98"/>
  <c r="L309" i="98"/>
  <c r="L310" i="98"/>
  <c r="L311" i="98"/>
  <c r="L312" i="98"/>
  <c r="L313" i="98"/>
  <c r="L314" i="98"/>
  <c r="L315" i="98"/>
  <c r="L316" i="98"/>
  <c r="L317" i="98"/>
  <c r="L318" i="98"/>
  <c r="L319" i="98"/>
  <c r="L320" i="98"/>
  <c r="L321" i="98"/>
  <c r="L322" i="98"/>
  <c r="L323" i="98"/>
  <c r="L324" i="98"/>
  <c r="L325" i="98"/>
  <c r="L326" i="98"/>
  <c r="L327" i="98"/>
  <c r="L328" i="98"/>
  <c r="L329" i="98"/>
  <c r="L330" i="98"/>
  <c r="L331" i="98"/>
  <c r="L332" i="98"/>
  <c r="L333" i="98"/>
  <c r="L334" i="98"/>
  <c r="L335" i="98"/>
  <c r="L336" i="98"/>
  <c r="L337" i="98"/>
  <c r="L338" i="98"/>
  <c r="L339" i="98"/>
  <c r="L340" i="98"/>
  <c r="L341" i="98"/>
  <c r="L342" i="98"/>
  <c r="L343" i="98"/>
  <c r="L344" i="98"/>
  <c r="L345" i="98"/>
  <c r="L346" i="98"/>
  <c r="L347" i="98"/>
  <c r="L348" i="98"/>
  <c r="L349" i="98"/>
  <c r="L350" i="98"/>
  <c r="L351" i="98"/>
  <c r="L352" i="98"/>
  <c r="L353" i="98"/>
  <c r="L354" i="98"/>
  <c r="L355" i="98"/>
  <c r="L356" i="98"/>
  <c r="L357" i="98"/>
  <c r="L358" i="98"/>
  <c r="L359" i="98"/>
  <c r="L360" i="98"/>
  <c r="L361" i="98"/>
  <c r="L362" i="98"/>
  <c r="L363" i="98"/>
  <c r="L364" i="98"/>
  <c r="L365" i="98"/>
  <c r="L366" i="98"/>
  <c r="L367" i="98"/>
  <c r="L368" i="98"/>
  <c r="L369" i="98"/>
  <c r="L370" i="98"/>
  <c r="L371" i="98"/>
  <c r="L372" i="98"/>
  <c r="L373" i="98"/>
  <c r="L374" i="98"/>
  <c r="L375" i="98"/>
  <c r="L376" i="98"/>
  <c r="L377" i="98"/>
  <c r="L378" i="98"/>
  <c r="L379" i="98"/>
  <c r="L380" i="98"/>
  <c r="L381" i="98"/>
  <c r="L382" i="98"/>
  <c r="L383" i="98"/>
  <c r="L384" i="98"/>
  <c r="L385" i="98"/>
  <c r="L386" i="98"/>
  <c r="L387" i="98"/>
  <c r="L388" i="98"/>
  <c r="L389" i="98"/>
  <c r="L390" i="98"/>
  <c r="L391" i="98"/>
  <c r="L392" i="98"/>
  <c r="L393" i="98"/>
  <c r="L394" i="98"/>
  <c r="L395" i="98"/>
  <c r="L396" i="98"/>
  <c r="L397" i="98"/>
  <c r="L398" i="98"/>
  <c r="L399" i="98"/>
  <c r="L400" i="98"/>
  <c r="L401" i="98"/>
  <c r="L402" i="98"/>
  <c r="L403" i="98"/>
  <c r="L404" i="98"/>
  <c r="L405" i="98"/>
  <c r="L406" i="98"/>
  <c r="L407" i="98"/>
  <c r="L408" i="98"/>
  <c r="L409" i="98"/>
  <c r="L410" i="98"/>
  <c r="L411" i="98"/>
  <c r="L412" i="98"/>
  <c r="L413" i="98"/>
  <c r="L414" i="98"/>
  <c r="L415" i="98"/>
  <c r="L416" i="98"/>
  <c r="L417" i="98"/>
  <c r="L418" i="98"/>
  <c r="L419" i="98"/>
  <c r="L420" i="98"/>
  <c r="L421" i="98"/>
  <c r="L422" i="98"/>
  <c r="L423" i="98"/>
  <c r="L424" i="98"/>
  <c r="L425" i="98"/>
  <c r="L426" i="98"/>
  <c r="L427" i="98"/>
  <c r="L428" i="98"/>
  <c r="L429" i="98"/>
  <c r="AH4" i="108"/>
  <c r="L52" i="100"/>
  <c r="L53" i="100"/>
  <c r="L54" i="100"/>
  <c r="L55" i="100"/>
  <c r="L56" i="100"/>
  <c r="L57" i="100"/>
  <c r="L58" i="100"/>
  <c r="L59" i="100"/>
  <c r="L60" i="100"/>
  <c r="L61" i="100"/>
  <c r="L62" i="100"/>
  <c r="L63" i="100"/>
  <c r="L64" i="100"/>
  <c r="L65" i="100"/>
  <c r="L66" i="100"/>
  <c r="L67" i="100"/>
  <c r="L68" i="100"/>
  <c r="L69" i="100"/>
  <c r="L70" i="100"/>
  <c r="L71" i="100"/>
  <c r="L72" i="100"/>
  <c r="L73" i="100"/>
  <c r="L74" i="100"/>
  <c r="L75" i="100"/>
  <c r="L76" i="100"/>
  <c r="L77" i="100"/>
  <c r="L78" i="100"/>
  <c r="L79" i="100"/>
  <c r="L80" i="100"/>
  <c r="L81" i="100"/>
  <c r="L82" i="100"/>
  <c r="L83" i="100"/>
  <c r="L84" i="100"/>
  <c r="L85" i="100"/>
  <c r="L86" i="100"/>
  <c r="L87" i="100"/>
  <c r="L88" i="100"/>
  <c r="L89" i="100"/>
  <c r="L90" i="100"/>
  <c r="L91" i="100"/>
  <c r="L92" i="100"/>
  <c r="L93" i="100"/>
  <c r="L94" i="100"/>
  <c r="L95" i="100"/>
  <c r="L96" i="100"/>
  <c r="L97" i="100"/>
  <c r="L98" i="100"/>
  <c r="L99" i="100"/>
  <c r="L100" i="100"/>
  <c r="L101" i="100"/>
  <c r="L102" i="100"/>
  <c r="L103" i="100"/>
  <c r="L104" i="100"/>
  <c r="L105" i="100"/>
  <c r="L106" i="100"/>
  <c r="L107" i="100"/>
  <c r="L108" i="100"/>
  <c r="L109" i="100"/>
  <c r="L110" i="100"/>
  <c r="L111" i="100"/>
  <c r="L112" i="100"/>
  <c r="L113" i="100"/>
  <c r="L114" i="100"/>
  <c r="L115" i="100"/>
  <c r="L116" i="100"/>
  <c r="L117" i="100"/>
  <c r="L118" i="100"/>
  <c r="L119" i="100"/>
  <c r="L120" i="100"/>
  <c r="L121" i="100"/>
  <c r="L122" i="100"/>
  <c r="L123" i="100"/>
  <c r="L124" i="100"/>
  <c r="L125" i="100"/>
  <c r="L126" i="100"/>
  <c r="L127" i="100"/>
  <c r="L128" i="100"/>
  <c r="L129" i="100"/>
  <c r="L130" i="100"/>
  <c r="L131" i="100"/>
  <c r="L132" i="100"/>
  <c r="L133" i="100"/>
  <c r="L134" i="100"/>
  <c r="L135" i="100"/>
  <c r="L136" i="100"/>
  <c r="L137" i="100"/>
  <c r="L138" i="100"/>
  <c r="L139" i="100"/>
  <c r="L140" i="100"/>
  <c r="L141" i="100"/>
  <c r="L142" i="100"/>
  <c r="L143" i="100"/>
  <c r="L144" i="100"/>
  <c r="L145" i="100"/>
  <c r="L146" i="100"/>
  <c r="L147" i="100"/>
  <c r="L148" i="100"/>
  <c r="L149" i="100"/>
  <c r="L150" i="100"/>
  <c r="L151" i="100"/>
  <c r="L152" i="100"/>
  <c r="L153" i="100"/>
  <c r="L154" i="100"/>
  <c r="L155" i="100"/>
  <c r="L156" i="100"/>
  <c r="L157" i="100"/>
  <c r="L158" i="100"/>
  <c r="L159" i="100"/>
  <c r="L160" i="100"/>
  <c r="L161" i="100"/>
  <c r="L162" i="100"/>
  <c r="L163" i="100"/>
  <c r="L164" i="100"/>
  <c r="L165" i="100"/>
  <c r="L166" i="100"/>
  <c r="L167" i="100"/>
  <c r="L168" i="100"/>
  <c r="L169" i="100"/>
  <c r="L170" i="100"/>
  <c r="L171" i="100"/>
  <c r="L172" i="100"/>
  <c r="L173" i="100"/>
  <c r="L174" i="100"/>
  <c r="L175" i="100"/>
  <c r="L176" i="100"/>
  <c r="L177" i="100"/>
  <c r="L178" i="100"/>
  <c r="L179" i="100"/>
  <c r="L180" i="100"/>
  <c r="L181" i="100"/>
  <c r="L182" i="100"/>
  <c r="L183" i="100"/>
  <c r="L184" i="100"/>
  <c r="L185" i="100"/>
  <c r="L186" i="100"/>
  <c r="L187" i="100"/>
  <c r="L188" i="100"/>
  <c r="L189" i="100"/>
  <c r="L190" i="100"/>
  <c r="L191" i="100"/>
  <c r="L192" i="100"/>
  <c r="L193" i="100"/>
  <c r="L194" i="100"/>
  <c r="L195" i="100"/>
  <c r="L196" i="100"/>
  <c r="L197" i="100"/>
  <c r="L198" i="100"/>
  <c r="L199" i="100"/>
  <c r="L200" i="100"/>
  <c r="L201" i="100"/>
  <c r="L202" i="100"/>
  <c r="L203" i="100"/>
  <c r="L204" i="100"/>
  <c r="L205" i="100"/>
  <c r="L206" i="100"/>
  <c r="L207" i="100"/>
  <c r="L208" i="100"/>
  <c r="L209" i="100"/>
  <c r="L210" i="100"/>
  <c r="L211" i="100"/>
  <c r="L212" i="100"/>
  <c r="L213" i="100"/>
  <c r="L214" i="100"/>
  <c r="L215" i="100"/>
  <c r="L216" i="100"/>
  <c r="L217" i="100"/>
  <c r="L218" i="100"/>
  <c r="L219" i="100"/>
  <c r="L220" i="100"/>
  <c r="L221" i="100"/>
  <c r="L222" i="100"/>
  <c r="L223" i="100"/>
  <c r="L224" i="100"/>
  <c r="L225" i="100"/>
  <c r="L226" i="100"/>
  <c r="L227" i="100"/>
  <c r="L228" i="100"/>
  <c r="L229" i="100"/>
  <c r="L230" i="100"/>
  <c r="L231" i="100"/>
  <c r="L232" i="100"/>
  <c r="L233" i="100"/>
  <c r="L234" i="100"/>
  <c r="L235" i="100"/>
  <c r="L236" i="100"/>
  <c r="L237" i="100"/>
  <c r="L238" i="100"/>
  <c r="L239" i="100"/>
  <c r="L240" i="100"/>
  <c r="L241" i="100"/>
  <c r="L242" i="100"/>
  <c r="L243" i="100"/>
  <c r="L244" i="100"/>
  <c r="L245" i="100"/>
  <c r="L246" i="100"/>
  <c r="L247" i="100"/>
  <c r="L248" i="100"/>
  <c r="L249" i="100"/>
  <c r="L250" i="100"/>
  <c r="L251" i="100"/>
  <c r="L252" i="100"/>
  <c r="L253" i="100"/>
  <c r="L254" i="100"/>
  <c r="L255" i="100"/>
  <c r="L256" i="100"/>
  <c r="L257" i="100"/>
  <c r="L258" i="100"/>
  <c r="L259" i="100"/>
  <c r="L260" i="100"/>
  <c r="L261" i="100"/>
  <c r="L262" i="100"/>
  <c r="L263" i="100"/>
  <c r="L264" i="100"/>
  <c r="L265" i="100"/>
  <c r="L266" i="100"/>
  <c r="L267" i="100"/>
  <c r="L268" i="100"/>
  <c r="L269" i="100"/>
  <c r="L270" i="100"/>
  <c r="L271" i="100"/>
  <c r="L272" i="100"/>
  <c r="L273" i="100"/>
  <c r="L274" i="100"/>
  <c r="L275" i="100"/>
  <c r="L276" i="100"/>
  <c r="L277" i="100"/>
  <c r="L278" i="100"/>
  <c r="L279" i="100"/>
  <c r="L280" i="100"/>
  <c r="L281" i="100"/>
  <c r="L282" i="100"/>
  <c r="L283" i="100"/>
  <c r="L284" i="100"/>
  <c r="L285" i="100"/>
  <c r="L286" i="100"/>
  <c r="L287" i="100"/>
  <c r="L288" i="100"/>
  <c r="L289" i="100"/>
  <c r="L290" i="100"/>
  <c r="L291" i="100"/>
  <c r="L292" i="100"/>
  <c r="L293" i="100"/>
  <c r="L294" i="100"/>
  <c r="L295" i="100"/>
  <c r="L296" i="100"/>
  <c r="L297" i="100"/>
  <c r="L298" i="100"/>
  <c r="L299" i="100"/>
  <c r="L300" i="100"/>
  <c r="L301" i="100"/>
  <c r="L302" i="100"/>
  <c r="L303" i="100"/>
  <c r="L304" i="100"/>
  <c r="L305" i="100"/>
  <c r="L306" i="100"/>
  <c r="L307" i="100"/>
  <c r="L308" i="100"/>
  <c r="L309" i="100"/>
  <c r="L310" i="100"/>
  <c r="L311" i="100"/>
  <c r="L312" i="100"/>
  <c r="L313" i="100"/>
  <c r="L314" i="100"/>
  <c r="L315" i="100"/>
  <c r="L316" i="100"/>
  <c r="L317" i="100"/>
  <c r="L318" i="100"/>
  <c r="L319" i="100"/>
  <c r="L320" i="100"/>
  <c r="L321" i="100"/>
  <c r="L322" i="100"/>
  <c r="L323" i="100"/>
  <c r="L324" i="100"/>
  <c r="L325" i="100"/>
  <c r="L326" i="100"/>
  <c r="L327" i="100"/>
  <c r="L328" i="100"/>
  <c r="L329" i="100"/>
  <c r="L330" i="100"/>
  <c r="L331" i="100"/>
  <c r="L332" i="100"/>
  <c r="L333" i="100"/>
  <c r="L334" i="100"/>
  <c r="L335" i="100"/>
  <c r="L336" i="100"/>
  <c r="L337" i="100"/>
  <c r="L338" i="100"/>
  <c r="L339" i="100"/>
  <c r="L340" i="100"/>
  <c r="L341" i="100"/>
  <c r="L342" i="100"/>
  <c r="L343" i="100"/>
  <c r="L344" i="100"/>
  <c r="L345" i="100"/>
  <c r="L346" i="100"/>
  <c r="L347" i="100"/>
  <c r="L348" i="100"/>
  <c r="L349" i="100"/>
  <c r="L350" i="100"/>
  <c r="L351" i="100"/>
  <c r="L352" i="100"/>
  <c r="L353" i="100"/>
  <c r="L354" i="100"/>
  <c r="L355" i="100"/>
  <c r="L356" i="100"/>
  <c r="L357" i="100"/>
  <c r="L358" i="100"/>
  <c r="L359" i="100"/>
  <c r="L360" i="100"/>
  <c r="L361" i="100"/>
  <c r="L362" i="100"/>
  <c r="L363" i="100"/>
  <c r="L364" i="100"/>
  <c r="L365" i="100"/>
  <c r="L366" i="100"/>
  <c r="L367" i="100"/>
  <c r="L368" i="100"/>
  <c r="L369" i="100"/>
  <c r="L370" i="100"/>
  <c r="L371" i="100"/>
  <c r="L372" i="100"/>
  <c r="L373" i="100"/>
  <c r="L374" i="100"/>
  <c r="L375" i="100"/>
  <c r="L376" i="100"/>
  <c r="L377" i="100"/>
  <c r="L378" i="100"/>
  <c r="L379" i="100"/>
  <c r="L380" i="100"/>
  <c r="L381" i="100"/>
  <c r="L382" i="100"/>
  <c r="L383" i="100"/>
  <c r="L384" i="100"/>
  <c r="L385" i="100"/>
  <c r="L386" i="100"/>
  <c r="L387" i="100"/>
  <c r="L388" i="100"/>
  <c r="L389" i="100"/>
  <c r="L390" i="100"/>
  <c r="L391" i="100"/>
  <c r="L392" i="100"/>
  <c r="L393" i="100"/>
  <c r="L394" i="100"/>
  <c r="L395" i="100"/>
  <c r="L396" i="100"/>
  <c r="L397" i="100"/>
  <c r="L398" i="100"/>
  <c r="L399" i="100"/>
  <c r="L400" i="100"/>
  <c r="L401" i="100"/>
  <c r="L402" i="100"/>
  <c r="L403" i="100"/>
  <c r="L404" i="100"/>
  <c r="L405" i="100"/>
  <c r="L406" i="100"/>
  <c r="L407" i="100"/>
  <c r="L408" i="100"/>
  <c r="L409" i="100"/>
  <c r="L410" i="100"/>
  <c r="L411" i="100"/>
  <c r="L412" i="100"/>
  <c r="L413" i="100"/>
  <c r="L414" i="100"/>
  <c r="L415" i="100"/>
  <c r="L416" i="100"/>
  <c r="L417" i="100"/>
  <c r="L418" i="100"/>
  <c r="L419" i="100"/>
  <c r="L420" i="100"/>
  <c r="L421" i="100"/>
  <c r="L422" i="100"/>
  <c r="L423" i="100"/>
  <c r="L424" i="100"/>
  <c r="L425" i="100"/>
  <c r="L426" i="100"/>
  <c r="L427" i="100"/>
  <c r="L428" i="100"/>
  <c r="L429" i="100"/>
  <c r="AO4" i="98"/>
  <c r="AO5" i="98"/>
  <c r="AO6" i="98"/>
  <c r="AO7" i="98"/>
  <c r="AO8" i="98"/>
  <c r="AO9" i="98"/>
  <c r="AO10" i="98"/>
  <c r="AO11" i="98"/>
  <c r="AO12" i="98"/>
  <c r="AO13" i="98"/>
  <c r="AO14" i="98"/>
  <c r="AO15" i="98"/>
  <c r="AO16" i="98"/>
  <c r="AO17" i="98"/>
  <c r="AO18" i="98"/>
  <c r="AO19" i="98"/>
  <c r="AO20" i="98"/>
  <c r="AO21" i="98"/>
  <c r="AO22" i="98"/>
  <c r="AO23" i="98"/>
  <c r="AO24" i="98"/>
  <c r="AO25" i="98"/>
  <c r="AO26" i="98"/>
  <c r="AO27" i="98"/>
  <c r="AO28" i="98"/>
  <c r="AO29" i="98"/>
  <c r="AO30" i="98"/>
  <c r="AO31" i="98"/>
  <c r="AO32" i="98"/>
  <c r="AO33" i="98"/>
  <c r="AO34" i="98"/>
  <c r="AO35" i="98"/>
  <c r="AO36" i="98"/>
  <c r="AO37" i="98"/>
  <c r="AO38" i="98"/>
  <c r="AO39" i="98"/>
  <c r="AO40" i="98"/>
  <c r="AO41" i="98"/>
  <c r="AO42" i="98"/>
  <c r="AO43" i="98"/>
  <c r="AO44" i="98"/>
  <c r="AO45" i="98"/>
  <c r="AO46" i="98"/>
  <c r="AO47" i="98"/>
  <c r="AO48" i="98"/>
  <c r="AO49" i="98"/>
  <c r="AO50" i="98"/>
  <c r="AO51" i="98"/>
  <c r="AO52" i="98"/>
  <c r="AO53" i="98"/>
  <c r="AO54" i="98"/>
  <c r="AO55" i="98"/>
  <c r="AO56" i="98"/>
  <c r="AO57" i="98"/>
  <c r="AO58" i="98"/>
  <c r="AO59" i="98"/>
  <c r="AO60" i="98"/>
  <c r="AO61" i="98"/>
  <c r="AO62" i="98"/>
  <c r="AO63" i="98"/>
  <c r="AO64" i="98"/>
  <c r="AO65" i="98"/>
  <c r="AO66" i="98"/>
  <c r="AO67" i="98"/>
  <c r="AO68" i="98"/>
  <c r="AO69" i="98"/>
  <c r="AO70" i="98"/>
  <c r="AO71" i="98"/>
  <c r="AO72" i="98"/>
  <c r="AO73" i="98"/>
  <c r="AO74" i="98"/>
  <c r="AO75" i="98"/>
  <c r="AO76" i="98"/>
  <c r="AO77" i="98"/>
  <c r="AO78" i="98"/>
  <c r="AO79" i="98"/>
  <c r="AO80" i="98"/>
  <c r="AO81" i="98"/>
  <c r="AO82" i="98"/>
  <c r="AO83" i="98"/>
  <c r="AO84" i="98"/>
  <c r="AO85" i="98"/>
  <c r="AO86" i="98"/>
  <c r="AO87" i="98"/>
  <c r="AO88" i="98"/>
  <c r="AO89" i="98"/>
  <c r="AO90" i="98"/>
  <c r="AO91" i="98"/>
  <c r="AO92" i="98"/>
  <c r="AO93" i="98"/>
  <c r="AO94" i="98"/>
  <c r="AO95" i="98"/>
  <c r="AO96" i="98"/>
  <c r="AO97" i="98"/>
  <c r="AO98" i="98"/>
  <c r="AO99" i="98"/>
  <c r="AO100" i="98"/>
  <c r="AO101" i="98"/>
  <c r="AO102" i="98"/>
  <c r="AO103" i="98"/>
  <c r="AO104" i="98"/>
  <c r="AO105" i="98"/>
  <c r="AO106" i="98"/>
  <c r="AO107" i="98"/>
  <c r="AO108" i="98"/>
  <c r="AO109" i="98"/>
  <c r="AO110" i="98"/>
  <c r="AO111" i="98"/>
  <c r="AO112" i="98"/>
  <c r="AO113" i="98"/>
  <c r="AO114" i="98"/>
  <c r="AO115" i="98"/>
  <c r="AO116" i="98"/>
  <c r="AO117" i="98"/>
  <c r="AO118" i="98"/>
  <c r="AO119" i="98"/>
  <c r="AO120" i="98"/>
  <c r="AO121" i="98"/>
  <c r="AO122" i="98"/>
  <c r="AO123" i="98"/>
  <c r="AO124" i="98"/>
  <c r="AO125" i="98"/>
  <c r="AO126" i="98"/>
  <c r="AO127" i="98"/>
  <c r="AO128" i="98"/>
  <c r="AO129" i="98"/>
  <c r="AO130" i="98"/>
  <c r="AO131" i="98"/>
  <c r="AO132" i="98"/>
  <c r="AO133" i="98"/>
  <c r="AO134" i="98"/>
  <c r="AO135" i="98"/>
  <c r="AO136" i="98"/>
  <c r="AO137" i="98"/>
  <c r="AO138" i="98"/>
  <c r="AO139" i="98"/>
  <c r="AO140" i="98"/>
  <c r="AO141" i="98"/>
  <c r="AO142" i="98"/>
  <c r="AO143" i="98"/>
  <c r="AO144" i="98"/>
  <c r="AO145" i="98"/>
  <c r="AO146" i="98"/>
  <c r="AO147" i="98"/>
  <c r="AO148" i="98"/>
  <c r="AO149" i="98"/>
  <c r="AO150" i="98"/>
  <c r="AO151" i="98"/>
  <c r="AO152" i="98"/>
  <c r="AO153" i="98"/>
  <c r="AO154" i="98"/>
  <c r="AO155" i="98"/>
  <c r="AO156" i="98"/>
  <c r="AO157" i="98"/>
  <c r="AO158" i="98"/>
  <c r="AO159" i="98"/>
  <c r="AO160" i="98"/>
  <c r="AO161" i="98"/>
  <c r="AO162" i="98"/>
  <c r="AO163" i="98"/>
  <c r="AO164" i="98"/>
  <c r="AO165" i="98"/>
  <c r="AO166" i="98"/>
  <c r="AO167" i="98"/>
  <c r="AO168" i="98"/>
  <c r="AO169" i="98"/>
  <c r="AO170" i="98"/>
  <c r="AO171" i="98"/>
  <c r="AO172" i="98"/>
  <c r="AO173" i="98"/>
  <c r="AO174" i="98"/>
  <c r="AO175" i="98"/>
  <c r="AO176" i="98"/>
  <c r="AO177" i="98"/>
  <c r="AO178" i="98"/>
  <c r="AO179" i="98"/>
  <c r="AO180" i="98"/>
  <c r="AO181" i="98"/>
  <c r="AO182" i="98"/>
  <c r="AO183" i="98"/>
  <c r="AO184" i="98"/>
  <c r="AO185" i="98"/>
  <c r="AO186" i="98"/>
  <c r="AO187" i="98"/>
  <c r="AO188" i="98"/>
  <c r="AO189" i="98"/>
  <c r="AO190" i="98"/>
  <c r="AO191" i="98"/>
  <c r="AO192" i="98"/>
  <c r="AO193" i="98"/>
  <c r="AO194" i="98"/>
  <c r="AO195" i="98"/>
  <c r="AO196" i="98"/>
  <c r="AO197" i="98"/>
  <c r="AO198" i="98"/>
  <c r="AO199" i="98"/>
  <c r="AO200" i="98"/>
  <c r="AO201" i="98"/>
  <c r="AO202" i="98"/>
  <c r="AO203" i="98"/>
  <c r="AO204" i="98"/>
  <c r="AO205" i="98"/>
  <c r="AO206" i="98"/>
  <c r="AO207" i="98"/>
  <c r="AO208" i="98"/>
  <c r="AO209" i="98"/>
  <c r="AO210" i="98"/>
  <c r="AO211" i="98"/>
  <c r="AO212" i="98"/>
  <c r="AO213" i="98"/>
  <c r="AO214" i="98"/>
  <c r="AO215" i="98"/>
  <c r="AO216" i="98"/>
  <c r="AO217" i="98"/>
  <c r="AO218" i="98"/>
  <c r="AO219" i="98"/>
  <c r="AO220" i="98"/>
  <c r="AO221" i="98"/>
  <c r="AO222" i="98"/>
  <c r="AO223" i="98"/>
  <c r="AO224" i="98"/>
  <c r="AO225" i="98"/>
  <c r="AO226" i="98"/>
  <c r="AO227" i="98"/>
  <c r="AO228" i="98"/>
  <c r="AO229" i="98"/>
  <c r="AO230" i="98"/>
  <c r="AO231" i="98"/>
  <c r="AO232" i="98"/>
  <c r="AO233" i="98"/>
  <c r="AO234" i="98"/>
  <c r="AO235" i="98"/>
  <c r="AO236" i="98"/>
  <c r="AO237" i="98"/>
  <c r="AO238" i="98"/>
  <c r="AO239" i="98"/>
  <c r="AO240" i="98"/>
  <c r="AO241" i="98"/>
  <c r="AO242" i="98"/>
  <c r="AO243" i="98"/>
  <c r="AO244" i="98"/>
  <c r="AO245" i="98"/>
  <c r="AO246" i="98"/>
  <c r="AO247" i="98"/>
  <c r="AO248" i="98"/>
  <c r="AO249" i="98"/>
  <c r="AO250" i="98"/>
  <c r="AO251" i="98"/>
  <c r="AO252" i="98"/>
  <c r="AO253" i="98"/>
  <c r="AO254" i="98"/>
  <c r="AO255" i="98"/>
  <c r="AO256" i="98"/>
  <c r="AO257" i="98"/>
  <c r="AO258" i="98"/>
  <c r="AO259" i="98"/>
  <c r="AO260" i="98"/>
  <c r="AO261" i="98"/>
  <c r="AO262" i="98"/>
  <c r="AO263" i="98"/>
  <c r="AO264" i="98"/>
  <c r="AO265" i="98"/>
  <c r="AO266" i="98"/>
  <c r="AO267" i="98"/>
  <c r="AO268" i="98"/>
  <c r="AO269" i="98"/>
  <c r="AO270" i="98"/>
  <c r="AO271" i="98"/>
  <c r="AO272" i="98"/>
  <c r="AO273" i="98"/>
  <c r="AO274" i="98"/>
  <c r="AO275" i="98"/>
  <c r="AO276" i="98"/>
  <c r="AO277" i="98"/>
  <c r="AO278" i="98"/>
  <c r="AO279" i="98"/>
  <c r="AO280" i="98"/>
  <c r="AO281" i="98"/>
  <c r="AO282" i="98"/>
  <c r="AO283" i="98"/>
  <c r="AO284" i="98"/>
  <c r="AO285" i="98"/>
  <c r="AO286" i="98"/>
  <c r="AO287" i="98"/>
  <c r="AO288" i="98"/>
  <c r="AO289" i="98"/>
  <c r="AO290" i="98"/>
  <c r="AO291" i="98"/>
  <c r="AO292" i="98"/>
  <c r="AO293" i="98"/>
  <c r="AO294" i="98"/>
  <c r="AO295" i="98"/>
  <c r="AO296" i="98"/>
  <c r="AO297" i="98"/>
  <c r="AO298" i="98"/>
  <c r="AO299" i="98"/>
  <c r="AO300" i="98"/>
  <c r="AO301" i="98"/>
  <c r="AO302" i="98"/>
  <c r="AO303" i="98"/>
  <c r="AO304" i="98"/>
  <c r="AO305" i="98"/>
  <c r="AO306" i="98"/>
  <c r="AO307" i="98"/>
  <c r="AO308" i="98"/>
  <c r="AO309" i="98"/>
  <c r="AO310" i="98"/>
  <c r="AO311" i="98"/>
  <c r="AO312" i="98"/>
  <c r="AO313" i="98"/>
  <c r="AO314" i="98"/>
  <c r="AO315" i="98"/>
  <c r="AO316" i="98"/>
  <c r="AO317" i="98"/>
  <c r="AO318" i="98"/>
  <c r="AO319" i="98"/>
  <c r="AO320" i="98"/>
  <c r="AO321" i="98"/>
  <c r="AO322" i="98"/>
  <c r="AO323" i="98"/>
  <c r="AO324" i="98"/>
  <c r="AO325" i="98"/>
  <c r="AO326" i="98"/>
  <c r="AO327" i="98"/>
  <c r="AO328" i="98"/>
  <c r="AO329" i="98"/>
  <c r="AO330" i="98"/>
  <c r="AO331" i="98"/>
  <c r="AO332" i="98"/>
  <c r="AO333" i="98"/>
  <c r="AO334" i="98"/>
  <c r="AO335" i="98"/>
  <c r="AO336" i="98"/>
  <c r="AO337" i="98"/>
  <c r="AO338" i="98"/>
  <c r="AO339" i="98"/>
  <c r="AO340" i="98"/>
  <c r="AO341" i="98"/>
  <c r="AO342" i="98"/>
  <c r="AO343" i="98"/>
  <c r="AO344" i="98"/>
  <c r="AO345" i="98"/>
  <c r="AO346" i="98"/>
  <c r="AO347" i="98"/>
  <c r="AO348" i="98"/>
  <c r="AO349" i="98"/>
  <c r="AO350" i="98"/>
  <c r="AO351" i="98"/>
  <c r="AO352" i="98"/>
  <c r="AO353" i="98"/>
  <c r="AO354" i="98"/>
  <c r="AO355" i="98"/>
  <c r="AO356" i="98"/>
  <c r="AO357" i="98"/>
  <c r="AO358" i="98"/>
  <c r="AO359" i="98"/>
  <c r="AO360" i="98"/>
  <c r="AO361" i="98"/>
  <c r="AO362" i="98"/>
  <c r="AO363" i="98"/>
  <c r="AO364" i="98"/>
  <c r="AO365" i="98"/>
  <c r="AO366" i="98"/>
  <c r="AO367" i="98"/>
  <c r="AO368" i="98"/>
  <c r="AO369" i="98"/>
  <c r="AO370" i="98"/>
  <c r="AO371" i="98"/>
  <c r="AO372" i="98"/>
  <c r="AO373" i="98"/>
  <c r="AO374" i="98"/>
  <c r="AO375" i="98"/>
  <c r="AO376" i="98"/>
  <c r="AO377" i="98"/>
  <c r="AO378" i="98"/>
  <c r="AO379" i="98"/>
  <c r="AO380" i="98"/>
  <c r="AO381" i="98"/>
  <c r="AO382" i="98"/>
  <c r="AO383" i="98"/>
  <c r="AO384" i="98"/>
  <c r="AO385" i="98"/>
  <c r="AO386" i="98"/>
  <c r="AO387" i="98"/>
  <c r="AO388" i="98"/>
  <c r="AO389" i="98"/>
  <c r="AO390" i="98"/>
  <c r="AO391" i="98"/>
  <c r="AO392" i="98"/>
  <c r="AO393" i="98"/>
  <c r="AO394" i="98"/>
  <c r="AO395" i="98"/>
  <c r="AO396" i="98"/>
  <c r="AO397" i="98"/>
  <c r="AO398" i="98"/>
  <c r="AO399" i="98"/>
  <c r="AO400" i="98"/>
  <c r="AO401" i="98"/>
  <c r="AO402" i="98"/>
  <c r="AO403" i="98"/>
  <c r="AO404" i="98"/>
  <c r="AO405" i="98"/>
  <c r="AO406" i="98"/>
  <c r="AO407" i="98"/>
  <c r="AO408" i="98"/>
  <c r="AO409" i="98"/>
  <c r="AO410" i="98"/>
  <c r="AO411" i="98"/>
  <c r="AO412" i="98"/>
  <c r="AO413" i="98"/>
  <c r="AO414" i="98"/>
  <c r="AO415" i="98"/>
  <c r="AO416" i="98"/>
  <c r="AO417" i="98"/>
  <c r="AO418" i="98"/>
  <c r="AO419" i="98"/>
  <c r="AO420" i="98"/>
  <c r="AO421" i="98"/>
  <c r="AO422" i="98"/>
  <c r="AO423" i="98"/>
  <c r="AO424" i="98"/>
  <c r="AO425" i="98"/>
  <c r="AO426" i="98"/>
  <c r="AO427" i="98"/>
  <c r="AO428" i="98"/>
  <c r="AO429" i="98"/>
  <c r="V4" i="98"/>
  <c r="V5" i="98"/>
  <c r="V6" i="98"/>
  <c r="V7" i="98"/>
  <c r="V8" i="98"/>
  <c r="V9" i="98"/>
  <c r="V10" i="98"/>
  <c r="V11" i="98"/>
  <c r="V12" i="98"/>
  <c r="V13" i="98"/>
  <c r="V14" i="98"/>
  <c r="V15" i="98"/>
  <c r="V16" i="98"/>
  <c r="V17" i="98"/>
  <c r="V18" i="98"/>
  <c r="V19" i="98"/>
  <c r="V20" i="98"/>
  <c r="V21" i="98"/>
  <c r="V22" i="98"/>
  <c r="V23" i="98"/>
  <c r="V24" i="98"/>
  <c r="V25" i="98"/>
  <c r="V26" i="98"/>
  <c r="V27" i="98"/>
  <c r="V28" i="98"/>
  <c r="V29" i="98"/>
  <c r="V30" i="98"/>
  <c r="V31" i="98"/>
  <c r="V32" i="98"/>
  <c r="V33" i="98"/>
  <c r="V34" i="98"/>
  <c r="V35" i="98"/>
  <c r="V36" i="98"/>
  <c r="V37" i="98"/>
  <c r="V38" i="98"/>
  <c r="V39" i="98"/>
  <c r="V40" i="98"/>
  <c r="V41" i="98"/>
  <c r="V42" i="98"/>
  <c r="V43" i="98"/>
  <c r="V44" i="98"/>
  <c r="V45" i="98"/>
  <c r="V46" i="98"/>
  <c r="V47" i="98"/>
  <c r="V48" i="98"/>
  <c r="V49" i="98"/>
  <c r="V50" i="98"/>
  <c r="V51" i="98"/>
  <c r="V52" i="98"/>
  <c r="V53" i="98"/>
  <c r="V54" i="98"/>
  <c r="V55" i="98"/>
  <c r="V56" i="98"/>
  <c r="V57" i="98"/>
  <c r="V58" i="98"/>
  <c r="V59" i="98"/>
  <c r="V60" i="98"/>
  <c r="V61" i="98"/>
  <c r="V62" i="98"/>
  <c r="V63" i="98"/>
  <c r="V64" i="98"/>
  <c r="V65" i="98"/>
  <c r="V66" i="98"/>
  <c r="V67" i="98"/>
  <c r="V68" i="98"/>
  <c r="V69" i="98"/>
  <c r="V70" i="98"/>
  <c r="V71" i="98"/>
  <c r="V72" i="98"/>
  <c r="V73" i="98"/>
  <c r="V74" i="98"/>
  <c r="V75" i="98"/>
  <c r="V76" i="98"/>
  <c r="V77" i="98"/>
  <c r="V78" i="98"/>
  <c r="V79" i="98"/>
  <c r="V80" i="98"/>
  <c r="V81" i="98"/>
  <c r="V82" i="98"/>
  <c r="V83" i="98"/>
  <c r="V84" i="98"/>
  <c r="V85" i="98"/>
  <c r="V86" i="98"/>
  <c r="V87" i="98"/>
  <c r="V88" i="98"/>
  <c r="V89" i="98"/>
  <c r="V90" i="98"/>
  <c r="V91" i="98"/>
  <c r="V92" i="98"/>
  <c r="V93" i="98"/>
  <c r="V94" i="98"/>
  <c r="V95" i="98"/>
  <c r="V96" i="98"/>
  <c r="V97" i="98"/>
  <c r="V98" i="98"/>
  <c r="V99" i="98"/>
  <c r="V100" i="98"/>
  <c r="V101" i="98"/>
  <c r="V102" i="98"/>
  <c r="V103" i="98"/>
  <c r="V104" i="98"/>
  <c r="V105" i="98"/>
  <c r="V106" i="98"/>
  <c r="V107" i="98"/>
  <c r="V108" i="98"/>
  <c r="V109" i="98"/>
  <c r="V110" i="98"/>
  <c r="V111" i="98"/>
  <c r="V112" i="98"/>
  <c r="V113" i="98"/>
  <c r="V114" i="98"/>
  <c r="V115" i="98"/>
  <c r="V116" i="98"/>
  <c r="V117" i="98"/>
  <c r="V118" i="98"/>
  <c r="V119" i="98"/>
  <c r="V120" i="98"/>
  <c r="V121" i="98"/>
  <c r="V122" i="98"/>
  <c r="V123" i="98"/>
  <c r="V124" i="98"/>
  <c r="V125" i="98"/>
  <c r="V126" i="98"/>
  <c r="V127" i="98"/>
  <c r="V128" i="98"/>
  <c r="V129" i="98"/>
  <c r="V130" i="98"/>
  <c r="V131" i="98"/>
  <c r="V132" i="98"/>
  <c r="V133" i="98"/>
  <c r="V134" i="98"/>
  <c r="V135" i="98"/>
  <c r="V136" i="98"/>
  <c r="V137" i="98"/>
  <c r="V138" i="98"/>
  <c r="V139" i="98"/>
  <c r="V140" i="98"/>
  <c r="V141" i="98"/>
  <c r="V142" i="98"/>
  <c r="V143" i="98"/>
  <c r="V144" i="98"/>
  <c r="V145" i="98"/>
  <c r="V146" i="98"/>
  <c r="V147" i="98"/>
  <c r="V148" i="98"/>
  <c r="V149" i="98"/>
  <c r="V150" i="98"/>
  <c r="V151" i="98"/>
  <c r="V152" i="98"/>
  <c r="V153" i="98"/>
  <c r="V154" i="98"/>
  <c r="V155" i="98"/>
  <c r="V156" i="98"/>
  <c r="V157" i="98"/>
  <c r="V158" i="98"/>
  <c r="V159" i="98"/>
  <c r="V160" i="98"/>
  <c r="V161" i="98"/>
  <c r="V162" i="98"/>
  <c r="V163" i="98"/>
  <c r="V164" i="98"/>
  <c r="V165" i="98"/>
  <c r="V166" i="98"/>
  <c r="V167" i="98"/>
  <c r="V168" i="98"/>
  <c r="V169" i="98"/>
  <c r="V170" i="98"/>
  <c r="V171" i="98"/>
  <c r="V172" i="98"/>
  <c r="V173" i="98"/>
  <c r="V174" i="98"/>
  <c r="V175" i="98"/>
  <c r="V176" i="98"/>
  <c r="V177" i="98"/>
  <c r="V178" i="98"/>
  <c r="V179" i="98"/>
  <c r="V180" i="98"/>
  <c r="V181" i="98"/>
  <c r="V182" i="98"/>
  <c r="V183" i="98"/>
  <c r="V184" i="98"/>
  <c r="V185" i="98"/>
  <c r="V186" i="98"/>
  <c r="V187" i="98"/>
  <c r="V188" i="98"/>
  <c r="V189" i="98"/>
  <c r="V190" i="98"/>
  <c r="V191" i="98"/>
  <c r="V192" i="98"/>
  <c r="V193" i="98"/>
  <c r="V194" i="98"/>
  <c r="V195" i="98"/>
  <c r="V196" i="98"/>
  <c r="V197" i="98"/>
  <c r="V198" i="98"/>
  <c r="V199" i="98"/>
  <c r="V200" i="98"/>
  <c r="V201" i="98"/>
  <c r="V202" i="98"/>
  <c r="V203" i="98"/>
  <c r="V204" i="98"/>
  <c r="V205" i="98"/>
  <c r="V206" i="98"/>
  <c r="V207" i="98"/>
  <c r="V208" i="98"/>
  <c r="V209" i="98"/>
  <c r="V210" i="98"/>
  <c r="V211" i="98"/>
  <c r="V212" i="98"/>
  <c r="V213" i="98"/>
  <c r="V214" i="98"/>
  <c r="V215" i="98"/>
  <c r="V216" i="98"/>
  <c r="V217" i="98"/>
  <c r="V218" i="98"/>
  <c r="V219" i="98"/>
  <c r="V220" i="98"/>
  <c r="V221" i="98"/>
  <c r="V222" i="98"/>
  <c r="V223" i="98"/>
  <c r="V224" i="98"/>
  <c r="V225" i="98"/>
  <c r="V226" i="98"/>
  <c r="V227" i="98"/>
  <c r="V228" i="98"/>
  <c r="V229" i="98"/>
  <c r="V230" i="98"/>
  <c r="V231" i="98"/>
  <c r="V232" i="98"/>
  <c r="V233" i="98"/>
  <c r="V234" i="98"/>
  <c r="V235" i="98"/>
  <c r="V236" i="98"/>
  <c r="V237" i="98"/>
  <c r="V238" i="98"/>
  <c r="V239" i="98"/>
  <c r="V240" i="98"/>
  <c r="V241" i="98"/>
  <c r="V242" i="98"/>
  <c r="V243" i="98"/>
  <c r="V244" i="98"/>
  <c r="V245" i="98"/>
  <c r="V246" i="98"/>
  <c r="V247" i="98"/>
  <c r="V248" i="98"/>
  <c r="V249" i="98"/>
  <c r="V250" i="98"/>
  <c r="V251" i="98"/>
  <c r="V252" i="98"/>
  <c r="V253" i="98"/>
  <c r="V254" i="98"/>
  <c r="V255" i="98"/>
  <c r="V256" i="98"/>
  <c r="V257" i="98"/>
  <c r="V258" i="98"/>
  <c r="V259" i="98"/>
  <c r="V260" i="98"/>
  <c r="V261" i="98"/>
  <c r="V262" i="98"/>
  <c r="V263" i="98"/>
  <c r="V264" i="98"/>
  <c r="V265" i="98"/>
  <c r="V266" i="98"/>
  <c r="V267" i="98"/>
  <c r="V268" i="98"/>
  <c r="V269" i="98"/>
  <c r="V270" i="98"/>
  <c r="V271" i="98"/>
  <c r="V272" i="98"/>
  <c r="V273" i="98"/>
  <c r="V274" i="98"/>
  <c r="V275" i="98"/>
  <c r="V276" i="98"/>
  <c r="V277" i="98"/>
  <c r="V278" i="98"/>
  <c r="V279" i="98"/>
  <c r="V280" i="98"/>
  <c r="V281" i="98"/>
  <c r="V282" i="98"/>
  <c r="V283" i="98"/>
  <c r="V284" i="98"/>
  <c r="V285" i="98"/>
  <c r="V286" i="98"/>
  <c r="V287" i="98"/>
  <c r="V288" i="98"/>
  <c r="V289" i="98"/>
  <c r="V290" i="98"/>
  <c r="V291" i="98"/>
  <c r="V292" i="98"/>
  <c r="V293" i="98"/>
  <c r="V294" i="98"/>
  <c r="V295" i="98"/>
  <c r="V296" i="98"/>
  <c r="V297" i="98"/>
  <c r="V298" i="98"/>
  <c r="V299" i="98"/>
  <c r="V300" i="98"/>
  <c r="V301" i="98"/>
  <c r="V302" i="98"/>
  <c r="V303" i="98"/>
  <c r="V304" i="98"/>
  <c r="V305" i="98"/>
  <c r="V306" i="98"/>
  <c r="V307" i="98"/>
  <c r="V308" i="98"/>
  <c r="V309" i="98"/>
  <c r="V310" i="98"/>
  <c r="V311" i="98"/>
  <c r="V312" i="98"/>
  <c r="V313" i="98"/>
  <c r="V314" i="98"/>
  <c r="V315" i="98"/>
  <c r="V316" i="98"/>
  <c r="V317" i="98"/>
  <c r="V318" i="98"/>
  <c r="V319" i="98"/>
  <c r="V320" i="98"/>
  <c r="V321" i="98"/>
  <c r="V322" i="98"/>
  <c r="V323" i="98"/>
  <c r="V324" i="98"/>
  <c r="V325" i="98"/>
  <c r="V326" i="98"/>
  <c r="V327" i="98"/>
  <c r="V328" i="98"/>
  <c r="V329" i="98"/>
  <c r="V330" i="98"/>
  <c r="V331" i="98"/>
  <c r="V332" i="98"/>
  <c r="V333" i="98"/>
  <c r="V334" i="98"/>
  <c r="V335" i="98"/>
  <c r="V336" i="98"/>
  <c r="V337" i="98"/>
  <c r="V338" i="98"/>
  <c r="V339" i="98"/>
  <c r="V340" i="98"/>
  <c r="V341" i="98"/>
  <c r="V342" i="98"/>
  <c r="V343" i="98"/>
  <c r="V344" i="98"/>
  <c r="V345" i="98"/>
  <c r="V346" i="98"/>
  <c r="V347" i="98"/>
  <c r="V348" i="98"/>
  <c r="V349" i="98"/>
  <c r="V350" i="98"/>
  <c r="V351" i="98"/>
  <c r="V352" i="98"/>
  <c r="V353" i="98"/>
  <c r="V354" i="98"/>
  <c r="V355" i="98"/>
  <c r="V356" i="98"/>
  <c r="V357" i="98"/>
  <c r="V358" i="98"/>
  <c r="V359" i="98"/>
  <c r="V360" i="98"/>
  <c r="V361" i="98"/>
  <c r="V362" i="98"/>
  <c r="V363" i="98"/>
  <c r="V364" i="98"/>
  <c r="V365" i="98"/>
  <c r="V366" i="98"/>
  <c r="V367" i="98"/>
  <c r="V368" i="98"/>
  <c r="V369" i="98"/>
  <c r="V370" i="98"/>
  <c r="V371" i="98"/>
  <c r="V372" i="98"/>
  <c r="V373" i="98"/>
  <c r="V374" i="98"/>
  <c r="V375" i="98"/>
  <c r="V376" i="98"/>
  <c r="V377" i="98"/>
  <c r="V378" i="98"/>
  <c r="V379" i="98"/>
  <c r="V380" i="98"/>
  <c r="V381" i="98"/>
  <c r="V382" i="98"/>
  <c r="V383" i="98"/>
  <c r="V384" i="98"/>
  <c r="V385" i="98"/>
  <c r="V386" i="98"/>
  <c r="V387" i="98"/>
  <c r="V388" i="98"/>
  <c r="V389" i="98"/>
  <c r="V390" i="98"/>
  <c r="V391" i="98"/>
  <c r="V392" i="98"/>
  <c r="V393" i="98"/>
  <c r="V394" i="98"/>
  <c r="V395" i="98"/>
  <c r="V396" i="98"/>
  <c r="V397" i="98"/>
  <c r="V398" i="98"/>
  <c r="V399" i="98"/>
  <c r="V400" i="98"/>
  <c r="V401" i="98"/>
  <c r="V402" i="98"/>
  <c r="V403" i="98"/>
  <c r="V404" i="98"/>
  <c r="V405" i="98"/>
  <c r="V406" i="98"/>
  <c r="V407" i="98"/>
  <c r="V408" i="98"/>
  <c r="V409" i="98"/>
  <c r="V410" i="98"/>
  <c r="V411" i="98"/>
  <c r="V412" i="98"/>
  <c r="V413" i="98"/>
  <c r="V414" i="98"/>
  <c r="V415" i="98"/>
  <c r="V416" i="98"/>
  <c r="V417" i="98"/>
  <c r="V418" i="98"/>
  <c r="V419" i="98"/>
  <c r="V420" i="98"/>
  <c r="V421" i="98"/>
  <c r="V422" i="98"/>
  <c r="V423" i="98"/>
  <c r="V424" i="98"/>
  <c r="V425" i="98"/>
  <c r="V426" i="98"/>
  <c r="V427" i="98"/>
  <c r="V428" i="98"/>
  <c r="V429" i="98"/>
  <c r="Z4" i="98"/>
  <c r="Z5" i="98"/>
  <c r="AA4" i="9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F9" i="98"/>
  <c r="AE9" i="98"/>
  <c r="AC9" i="98"/>
  <c r="AB9" i="98"/>
  <c r="AA9" i="98"/>
  <c r="Z9" i="98"/>
  <c r="AF8" i="98"/>
  <c r="AE8" i="98"/>
  <c r="AC8" i="98"/>
  <c r="AB8" i="98"/>
  <c r="AA8" i="98"/>
  <c r="Z8" i="98"/>
  <c r="AF7" i="98"/>
  <c r="AE7" i="98"/>
  <c r="AC7" i="98"/>
  <c r="AB7" i="98"/>
  <c r="AA7" i="98"/>
  <c r="Z7" i="98"/>
  <c r="AF6" i="98"/>
  <c r="AE6" i="98"/>
  <c r="AC6" i="98"/>
  <c r="AB6" i="98"/>
  <c r="AA6" i="98"/>
  <c r="Z6" i="98"/>
  <c r="AF5" i="98"/>
  <c r="AE5" i="98"/>
  <c r="AC5" i="98"/>
  <c r="AB5" i="98"/>
  <c r="AA5" i="98"/>
  <c r="AF4" i="98"/>
  <c r="AE4" i="98"/>
  <c r="AC4" i="98"/>
  <c r="AB4" i="98"/>
  <c r="AE1" i="108"/>
  <c r="AF1" i="108" s="1"/>
  <c r="AG1" i="108" s="1"/>
  <c r="AV1" i="108"/>
  <c r="AW1" i="108" s="1"/>
  <c r="AX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506" i="100"/>
  <c r="F495" i="100"/>
  <c r="F486" i="100"/>
  <c r="F477" i="100"/>
  <c r="F468" i="100"/>
  <c r="F459" i="100"/>
  <c r="F450" i="100"/>
  <c r="F441" i="100"/>
  <c r="X436" i="100"/>
  <c r="W436" i="100"/>
  <c r="X435" i="100"/>
  <c r="W435" i="100"/>
  <c r="X434" i="100"/>
  <c r="W434" i="100"/>
  <c r="X433" i="100"/>
  <c r="W433" i="100"/>
  <c r="Z432" i="100"/>
  <c r="G432" i="100"/>
  <c r="F432" i="100"/>
  <c r="F506" i="99"/>
  <c r="F495" i="99"/>
  <c r="F486" i="99"/>
  <c r="F477" i="99"/>
  <c r="F468" i="99"/>
  <c r="F459" i="99"/>
  <c r="F450" i="99"/>
  <c r="F441" i="99"/>
  <c r="F506" i="98"/>
  <c r="F495" i="98"/>
  <c r="F486" i="98"/>
  <c r="F477" i="98"/>
  <c r="F468" i="98"/>
  <c r="F459" i="98"/>
  <c r="F450" i="98"/>
  <c r="F441" i="98"/>
  <c r="AP9" i="98"/>
  <c r="AG9" i="98"/>
  <c r="AP8" i="98"/>
  <c r="AG8" i="98"/>
  <c r="AP7" i="98"/>
  <c r="AG7" i="98"/>
  <c r="AP6" i="98"/>
  <c r="AG6" i="98"/>
  <c r="AP5" i="98"/>
  <c r="AG5" i="98"/>
  <c r="AP4" i="98"/>
  <c r="AG4" i="98"/>
  <c r="W9" i="98"/>
  <c r="N9" i="98"/>
  <c r="M9" i="98"/>
  <c r="J9" i="98"/>
  <c r="I9" i="98"/>
  <c r="H9" i="98"/>
  <c r="G9" i="98"/>
  <c r="W8" i="98"/>
  <c r="N8" i="98"/>
  <c r="M8" i="98"/>
  <c r="J8" i="98"/>
  <c r="I8" i="98"/>
  <c r="H8" i="98"/>
  <c r="G8" i="98"/>
  <c r="W7" i="98"/>
  <c r="N7" i="98"/>
  <c r="M7" i="98"/>
  <c r="J7" i="98"/>
  <c r="I7" i="98"/>
  <c r="H7" i="98"/>
  <c r="G7" i="98"/>
  <c r="W6" i="98"/>
  <c r="N6" i="98"/>
  <c r="M6" i="98"/>
  <c r="J6" i="98"/>
  <c r="I6" i="98"/>
  <c r="H6" i="98"/>
  <c r="G6" i="98"/>
  <c r="W5" i="98"/>
  <c r="N5" i="98"/>
  <c r="M5" i="98"/>
  <c r="J5" i="98"/>
  <c r="I5" i="98"/>
  <c r="H5" i="98"/>
  <c r="G5" i="98"/>
  <c r="W4" i="98"/>
  <c r="N4" i="98"/>
  <c r="M4" i="98"/>
  <c r="J4" i="98"/>
  <c r="I4" i="98"/>
  <c r="H4" i="98"/>
  <c r="G4" i="98"/>
  <c r="BG5" i="112"/>
  <c r="AH5" i="112"/>
  <c r="BR364" i="100" a="1"/>
  <c r="BR4" i="100" a="1"/>
  <c r="BR376" i="100" a="1"/>
  <c r="AO5" i="112"/>
  <c r="BA5" i="112"/>
  <c r="BR406" i="100" a="1"/>
  <c r="BR46" i="100" a="1"/>
  <c r="BR34" i="100" a="1"/>
  <c r="BH5" i="112"/>
  <c r="AI5" i="112"/>
  <c r="BR22" i="100" a="1"/>
  <c r="BA46" i="100" a="1"/>
  <c r="BR4" i="98" a="1"/>
  <c r="AP5" i="112"/>
  <c r="BB5" i="112"/>
  <c r="BR376" i="99" a="1"/>
  <c r="BR364" i="99" a="1"/>
  <c r="BR424" i="99" a="1"/>
  <c r="AQ5" i="112"/>
  <c r="AJ5" i="112"/>
  <c r="BR418" i="99" a="1"/>
  <c r="BR406" i="99" a="1"/>
  <c r="BR370" i="100" a="1"/>
  <c r="BC5" i="112"/>
  <c r="BR400" i="100" a="1"/>
  <c r="BR418" i="100" a="1"/>
  <c r="BR388" i="99" a="1"/>
  <c r="AU5" i="112"/>
  <c r="AK5" i="112"/>
  <c r="BR16" i="100" a="1"/>
  <c r="BR382" i="100" a="1"/>
  <c r="BR412" i="100" a="1"/>
  <c r="AV5" i="112"/>
  <c r="BD5" i="112"/>
  <c r="BA34" i="100" a="1"/>
  <c r="BR424" i="100" a="1"/>
  <c r="BR28" i="100" a="1"/>
  <c r="AL5" i="112"/>
  <c r="BR370" i="99" a="1"/>
  <c r="BR40" i="100" a="1"/>
  <c r="AW5" i="112"/>
  <c r="BE5" i="112"/>
  <c r="BR382" i="99" a="1"/>
  <c r="BA28" i="100" a="1"/>
  <c r="AE5" i="112"/>
  <c r="AM5" i="112"/>
  <c r="BR394" i="100" a="1"/>
  <c r="BA22" i="100" a="1"/>
  <c r="AX5" i="112"/>
  <c r="BF5" i="112"/>
  <c r="BR10" i="100" a="1"/>
  <c r="BA16" i="100" a="1"/>
  <c r="AF5" i="112"/>
  <c r="AN5" i="112"/>
  <c r="BA40" i="100" a="1"/>
  <c r="BA10" i="100" a="1"/>
  <c r="AY5" i="112"/>
  <c r="BR412" i="99" a="1"/>
  <c r="BA4" i="100" a="1"/>
  <c r="AG5" i="112"/>
  <c r="BR394" i="99" a="1"/>
  <c r="BR400" i="99" a="1"/>
  <c r="AZ5" i="112"/>
  <c r="BR388" i="100" a="1"/>
  <c r="BA4" i="98" a="1"/>
  <c r="AV7" i="108"/>
  <c r="AV6" i="108"/>
  <c r="AF6" i="108"/>
  <c r="AX9" i="108"/>
  <c r="AF9" i="108"/>
  <c r="AG5" i="108"/>
  <c r="AD6" i="108"/>
  <c r="AD5" i="108"/>
  <c r="AW10" i="108"/>
  <c r="AE9" i="108"/>
  <c r="AF10" i="108"/>
  <c r="AF7" i="108"/>
  <c r="AG7" i="108"/>
  <c r="AX6" i="108"/>
  <c r="AX8" i="108"/>
  <c r="AE10" i="108"/>
  <c r="AG10" i="108"/>
  <c r="AG8" i="108"/>
  <c r="AE7" i="108"/>
  <c r="AD7" i="108"/>
  <c r="AV5" i="108"/>
  <c r="AX10" i="108"/>
  <c r="AD8" i="108"/>
  <c r="AG6" i="108"/>
  <c r="AW5" i="108"/>
  <c r="AW8" i="108"/>
  <c r="AG9" i="108"/>
  <c r="AE8" i="108"/>
  <c r="AE6" i="108"/>
  <c r="AE5" i="108"/>
  <c r="AW9" i="108"/>
  <c r="AV8" i="108"/>
  <c r="AD9" i="108"/>
  <c r="AV9" i="108"/>
  <c r="AX5" i="108"/>
  <c r="AF5" i="108"/>
  <c r="AV10" i="108"/>
  <c r="AD10" i="108"/>
  <c r="AW6" i="108"/>
  <c r="AW7" i="108"/>
  <c r="AF8" i="108"/>
  <c r="AX7" i="108"/>
  <c r="AC7" i="112" l="1"/>
  <c r="AQ374" i="109"/>
  <c r="AQ373" i="109"/>
  <c r="AQ362" i="109"/>
  <c r="AQ365" i="109"/>
  <c r="AQ364" i="109"/>
  <c r="AW376" i="109"/>
  <c r="AW375" i="109"/>
  <c r="AW374" i="109"/>
  <c r="AW377" i="109"/>
  <c r="AW379" i="109"/>
  <c r="AW378" i="109"/>
  <c r="BF376" i="109"/>
  <c r="BF375" i="109"/>
  <c r="BF374" i="109"/>
  <c r="BB372" i="109"/>
  <c r="BB371" i="109"/>
  <c r="BB373" i="109"/>
  <c r="BB376" i="109"/>
  <c r="BB375" i="109"/>
  <c r="BB374" i="109"/>
  <c r="BL375" i="109"/>
  <c r="BL374" i="109"/>
  <c r="BL376" i="109"/>
  <c r="BP372" i="109"/>
  <c r="AG39" i="103" s="1"/>
  <c r="BP373" i="109"/>
  <c r="AU39" i="103" s="1"/>
  <c r="BP371" i="109"/>
  <c r="S39" i="103" s="1"/>
  <c r="BJ376" i="109"/>
  <c r="BJ375" i="109"/>
  <c r="BJ374" i="109"/>
  <c r="BO373" i="109"/>
  <c r="AT39" i="103" s="1"/>
  <c r="BO371" i="109"/>
  <c r="R39" i="103" s="1"/>
  <c r="BO372" i="109"/>
  <c r="AF39" i="103" s="1"/>
  <c r="BN373" i="109"/>
  <c r="BN372" i="109"/>
  <c r="BN371" i="109"/>
  <c r="BR372" i="109"/>
  <c r="AI39" i="103" s="1"/>
  <c r="BR373" i="109"/>
  <c r="AW39" i="103" s="1"/>
  <c r="BR371" i="109"/>
  <c r="U39" i="103" s="1"/>
  <c r="BG373" i="109"/>
  <c r="AP39" i="103" s="1"/>
  <c r="BG372" i="109"/>
  <c r="AB39" i="103" s="1"/>
  <c r="BG371" i="109"/>
  <c r="N39" i="103" s="1"/>
  <c r="AX373" i="109"/>
  <c r="AJ39" i="103" s="1"/>
  <c r="AX372" i="109"/>
  <c r="V39" i="103" s="1"/>
  <c r="AX371" i="109"/>
  <c r="H39" i="103" s="1"/>
  <c r="BK373" i="109"/>
  <c r="AR39" i="103" s="1"/>
  <c r="BK372" i="109"/>
  <c r="AD39" i="103" s="1"/>
  <c r="BK371" i="109"/>
  <c r="P39" i="103" s="1"/>
  <c r="BI372" i="109"/>
  <c r="AC39" i="103" s="1"/>
  <c r="BI371" i="109"/>
  <c r="O39" i="103" s="1"/>
  <c r="BI373" i="109"/>
  <c r="AQ39" i="103" s="1"/>
  <c r="BM373" i="109"/>
  <c r="AS39" i="103" s="1"/>
  <c r="BM372" i="109"/>
  <c r="AE39" i="103" s="1"/>
  <c r="BM371" i="109"/>
  <c r="Q39" i="103" s="1"/>
  <c r="BJ379" i="109"/>
  <c r="BJ378" i="109"/>
  <c r="BJ377" i="109"/>
  <c r="BD371" i="109"/>
  <c r="BD373" i="109"/>
  <c r="BD372" i="109"/>
  <c r="BL379" i="109"/>
  <c r="BL378" i="109"/>
  <c r="BL377" i="109"/>
  <c r="BH373" i="109"/>
  <c r="BH372" i="109"/>
  <c r="BH371" i="109"/>
  <c r="BH377" i="109"/>
  <c r="BH379" i="109"/>
  <c r="BH378" i="109"/>
  <c r="BA371" i="109"/>
  <c r="K39" i="103" s="1"/>
  <c r="BA373" i="109"/>
  <c r="AM39" i="103" s="1"/>
  <c r="BA372" i="109"/>
  <c r="Y39" i="103" s="1"/>
  <c r="BF373" i="109"/>
  <c r="BF372" i="109"/>
  <c r="BF371" i="109"/>
  <c r="AZ371" i="109"/>
  <c r="J39" i="103" s="1"/>
  <c r="AZ373" i="109"/>
  <c r="AL39" i="103" s="1"/>
  <c r="AZ372" i="109"/>
  <c r="X39" i="103" s="1"/>
  <c r="BB379" i="109"/>
  <c r="BB378" i="109"/>
  <c r="BB377" i="109"/>
  <c r="BC373" i="109"/>
  <c r="AN39" i="103" s="1"/>
  <c r="BC372" i="109"/>
  <c r="Z39" i="103" s="1"/>
  <c r="BC371" i="109"/>
  <c r="L39" i="103" s="1"/>
  <c r="BD376" i="109"/>
  <c r="BD375" i="109"/>
  <c r="BD374" i="109"/>
  <c r="BN379" i="109"/>
  <c r="BN378" i="109"/>
  <c r="BN377" i="109"/>
  <c r="BH376" i="109"/>
  <c r="BH375" i="109"/>
  <c r="BH374" i="109"/>
  <c r="AY371" i="109"/>
  <c r="I39" i="103" s="1"/>
  <c r="AY373" i="109"/>
  <c r="AK39" i="103" s="1"/>
  <c r="AY372" i="109"/>
  <c r="W39" i="103" s="1"/>
  <c r="BQ372" i="109"/>
  <c r="AH39" i="103" s="1"/>
  <c r="BQ373" i="109"/>
  <c r="AV39" i="103" s="1"/>
  <c r="BQ371" i="109"/>
  <c r="T39" i="103" s="1"/>
  <c r="AW373" i="109"/>
  <c r="AW372" i="109"/>
  <c r="AW371" i="109"/>
  <c r="BN374" i="109"/>
  <c r="BN376" i="109"/>
  <c r="BN375" i="109"/>
  <c r="BD379" i="109"/>
  <c r="BD378" i="109"/>
  <c r="BD377" i="109"/>
  <c r="BL373" i="109"/>
  <c r="BL372" i="109"/>
  <c r="BL371" i="109"/>
  <c r="BF378" i="109"/>
  <c r="BF377" i="109"/>
  <c r="BF379" i="109"/>
  <c r="BJ373" i="109"/>
  <c r="BJ372" i="109"/>
  <c r="BJ371" i="109"/>
  <c r="BE373" i="109"/>
  <c r="AO39" i="103" s="1"/>
  <c r="BE372" i="109"/>
  <c r="AA39" i="103" s="1"/>
  <c r="BE371" i="109"/>
  <c r="M39" i="103" s="1"/>
  <c r="X364" i="109"/>
  <c r="X363" i="109"/>
  <c r="X362" i="109"/>
  <c r="AQ366" i="109" s="1"/>
  <c r="X365" i="109"/>
  <c r="BN367" i="109"/>
  <c r="BN366" i="109"/>
  <c r="BN365" i="109"/>
  <c r="BF367" i="109"/>
  <c r="BF366" i="109"/>
  <c r="BF365" i="109"/>
  <c r="BH368" i="109"/>
  <c r="BH370" i="109"/>
  <c r="BH369" i="109"/>
  <c r="BL367" i="109"/>
  <c r="BL366" i="109"/>
  <c r="BL365" i="109"/>
  <c r="AW367" i="109"/>
  <c r="AW366" i="109"/>
  <c r="AW365" i="109"/>
  <c r="AW368" i="109"/>
  <c r="AW369" i="109"/>
  <c r="AW370" i="109"/>
  <c r="BF368" i="109"/>
  <c r="BF370" i="109"/>
  <c r="BF369" i="109"/>
  <c r="BL370" i="109"/>
  <c r="BL369" i="109"/>
  <c r="BL368" i="109"/>
  <c r="BD366" i="109"/>
  <c r="BD365" i="109"/>
  <c r="BD367" i="109"/>
  <c r="BN370" i="109"/>
  <c r="BN369" i="109"/>
  <c r="BN368" i="109"/>
  <c r="BD370" i="109"/>
  <c r="BD369" i="109"/>
  <c r="BD368" i="109"/>
  <c r="BJ369" i="109"/>
  <c r="BJ370" i="109"/>
  <c r="BJ368" i="109"/>
  <c r="BJ367" i="109"/>
  <c r="BJ366" i="109"/>
  <c r="BJ365" i="109"/>
  <c r="BH367" i="109"/>
  <c r="BH366" i="109"/>
  <c r="BH365" i="109"/>
  <c r="BB370" i="109"/>
  <c r="BB369" i="109"/>
  <c r="BB368" i="109"/>
  <c r="BB365" i="109"/>
  <c r="BB366" i="109"/>
  <c r="BB367" i="109"/>
  <c r="AX364" i="109"/>
  <c r="AJ38" i="103" s="1"/>
  <c r="AX363" i="109"/>
  <c r="V38" i="103" s="1"/>
  <c r="AX362" i="109"/>
  <c r="H38" i="103" s="1"/>
  <c r="BN362" i="109"/>
  <c r="BN364" i="109"/>
  <c r="BN363" i="109"/>
  <c r="BI364" i="109"/>
  <c r="AQ38" i="103" s="1"/>
  <c r="BI363" i="109"/>
  <c r="AC38" i="103" s="1"/>
  <c r="BI362" i="109"/>
  <c r="O38" i="103" s="1"/>
  <c r="BF362" i="109"/>
  <c r="BF364" i="109"/>
  <c r="BF363" i="109"/>
  <c r="BA364" i="109"/>
  <c r="AM38" i="103" s="1"/>
  <c r="BA363" i="109"/>
  <c r="Y38" i="103" s="1"/>
  <c r="BA362" i="109"/>
  <c r="K38" i="103" s="1"/>
  <c r="BP362" i="109"/>
  <c r="S38" i="103" s="1"/>
  <c r="BP364" i="109"/>
  <c r="AU38" i="103" s="1"/>
  <c r="BP363" i="109"/>
  <c r="AG38" i="103" s="1"/>
  <c r="BL364" i="109"/>
  <c r="BL363" i="109"/>
  <c r="BL362" i="109"/>
  <c r="BO364" i="109"/>
  <c r="AT38" i="103" s="1"/>
  <c r="BO363" i="109"/>
  <c r="AF38" i="103" s="1"/>
  <c r="BO362" i="109"/>
  <c r="R38" i="103" s="1"/>
  <c r="BH364" i="109"/>
  <c r="BH363" i="109"/>
  <c r="BH362" i="109"/>
  <c r="BG362" i="109"/>
  <c r="N38" i="103" s="1"/>
  <c r="BG364" i="109"/>
  <c r="AP38" i="103" s="1"/>
  <c r="BG363" i="109"/>
  <c r="AB38" i="103" s="1"/>
  <c r="BM364" i="109"/>
  <c r="AS38" i="103" s="1"/>
  <c r="BM363" i="109"/>
  <c r="AE38" i="103" s="1"/>
  <c r="BM362" i="109"/>
  <c r="Q38" i="103" s="1"/>
  <c r="BD364" i="109"/>
  <c r="BD363" i="109"/>
  <c r="BD362" i="109"/>
  <c r="AY362" i="109"/>
  <c r="I38" i="103" s="1"/>
  <c r="AY364" i="109"/>
  <c r="AK38" i="103" s="1"/>
  <c r="AY363" i="109"/>
  <c r="W38" i="103" s="1"/>
  <c r="BR364" i="109"/>
  <c r="AW38" i="103" s="1"/>
  <c r="BR363" i="109"/>
  <c r="AI38" i="103" s="1"/>
  <c r="BR362" i="109"/>
  <c r="U38" i="103" s="1"/>
  <c r="BE364" i="109"/>
  <c r="AO38" i="103" s="1"/>
  <c r="BE363" i="109"/>
  <c r="AA38" i="103" s="1"/>
  <c r="BE362" i="109"/>
  <c r="M38" i="103" s="1"/>
  <c r="AZ364" i="109"/>
  <c r="AL38" i="103" s="1"/>
  <c r="AZ363" i="109"/>
  <c r="X38" i="103" s="1"/>
  <c r="AZ362" i="109"/>
  <c r="J38" i="103" s="1"/>
  <c r="BK364" i="109"/>
  <c r="AR38" i="103" s="1"/>
  <c r="BK363" i="109"/>
  <c r="AD38" i="103" s="1"/>
  <c r="BK362" i="109"/>
  <c r="P38" i="103" s="1"/>
  <c r="BJ364" i="109"/>
  <c r="BJ363" i="109"/>
  <c r="BJ362" i="109"/>
  <c r="AW364" i="109"/>
  <c r="AW363" i="109"/>
  <c r="AW362" i="109"/>
  <c r="BC364" i="109"/>
  <c r="AN38" i="103" s="1"/>
  <c r="BC363" i="109"/>
  <c r="Z38" i="103" s="1"/>
  <c r="BC362" i="109"/>
  <c r="L38" i="103" s="1"/>
  <c r="BB364" i="109"/>
  <c r="BB363" i="109"/>
  <c r="BB362" i="109"/>
  <c r="BQ362" i="109"/>
  <c r="T38" i="103" s="1"/>
  <c r="BQ364" i="109"/>
  <c r="AV38" i="103" s="1"/>
  <c r="BQ363" i="109"/>
  <c r="AH38" i="103" s="1"/>
  <c r="AR363" i="109"/>
  <c r="AS362" i="109"/>
  <c r="AR364" i="109"/>
  <c r="AS364" i="109"/>
  <c r="AR371" i="109"/>
  <c r="AS363" i="109"/>
  <c r="AR362" i="109"/>
  <c r="AR373" i="109"/>
  <c r="AS365" i="109"/>
  <c r="AS374" i="109"/>
  <c r="AS372" i="109"/>
  <c r="AS371" i="109"/>
  <c r="AS373" i="109"/>
  <c r="AR372" i="109"/>
  <c r="AY1" i="108"/>
  <c r="AZ1" i="108" s="1"/>
  <c r="AH1" i="108"/>
  <c r="AI1" i="108" s="1"/>
  <c r="BR34" i="100"/>
  <c r="BR370" i="100"/>
  <c r="BR418" i="100"/>
  <c r="BR40" i="100"/>
  <c r="BR376" i="100"/>
  <c r="BR424" i="100"/>
  <c r="BR46" i="100"/>
  <c r="BR382" i="100"/>
  <c r="BR4" i="100"/>
  <c r="BR388" i="100"/>
  <c r="BR10" i="100"/>
  <c r="BR394" i="100"/>
  <c r="BR16" i="100"/>
  <c r="BR400" i="100"/>
  <c r="BR22" i="100"/>
  <c r="BR406" i="100"/>
  <c r="BR28" i="100"/>
  <c r="BR364" i="100"/>
  <c r="BR412" i="100"/>
  <c r="BA34" i="100"/>
  <c r="BA40" i="100"/>
  <c r="BA46" i="100"/>
  <c r="BA4" i="100"/>
  <c r="BA10" i="100"/>
  <c r="BA16" i="100"/>
  <c r="BA22" i="100"/>
  <c r="BA28" i="100"/>
  <c r="BR370" i="99"/>
  <c r="BR418" i="99"/>
  <c r="BR376" i="99"/>
  <c r="BR424" i="99"/>
  <c r="BR382" i="99"/>
  <c r="BR388" i="99"/>
  <c r="BR394" i="99"/>
  <c r="BR400" i="99"/>
  <c r="BR406" i="99"/>
  <c r="BR364" i="99"/>
  <c r="BR412" i="99"/>
  <c r="BR4" i="98"/>
  <c r="BA4" i="98"/>
  <c r="AG19" i="108"/>
  <c r="AG22" i="108" s="1"/>
  <c r="AG18" i="108"/>
  <c r="AG21" i="108" s="1"/>
  <c r="AF19" i="108"/>
  <c r="AF22" i="108" s="1"/>
  <c r="AF18" i="108"/>
  <c r="AF21" i="108" s="1"/>
  <c r="AE18" i="108"/>
  <c r="AE21" i="108" s="1"/>
  <c r="AE19" i="108"/>
  <c r="B33" i="103"/>
  <c r="B32" i="103"/>
  <c r="B31" i="103"/>
  <c r="B30" i="103"/>
  <c r="B29" i="103"/>
  <c r="B28" i="103"/>
  <c r="B27" i="103"/>
  <c r="B26" i="103"/>
  <c r="B25" i="103"/>
  <c r="B23" i="103"/>
  <c r="B22" i="103"/>
  <c r="B21" i="103"/>
  <c r="B20" i="103"/>
  <c r="B19" i="103"/>
  <c r="B18" i="103"/>
  <c r="B17" i="103"/>
  <c r="B16" i="103"/>
  <c r="B15" i="103"/>
  <c r="B5" i="103"/>
  <c r="B6" i="103"/>
  <c r="B7" i="103"/>
  <c r="B8" i="103"/>
  <c r="B9" i="103"/>
  <c r="B10" i="103"/>
  <c r="B11" i="103"/>
  <c r="B12" i="103"/>
  <c r="B13" i="103"/>
  <c r="AQ436" i="100"/>
  <c r="AP436" i="100"/>
  <c r="AQ435" i="100"/>
  <c r="AP435" i="100"/>
  <c r="AQ434" i="100"/>
  <c r="AP434" i="100"/>
  <c r="AQ433" i="100"/>
  <c r="AQ437" i="100" s="1"/>
  <c r="AP433" i="100"/>
  <c r="AP437" i="100" s="1"/>
  <c r="AR432" i="100"/>
  <c r="AZ9" i="108"/>
  <c r="AZ6" i="108"/>
  <c r="AZ7" i="108"/>
  <c r="AZ5" i="108"/>
  <c r="AZ8" i="108"/>
  <c r="AZ10" i="108"/>
  <c r="AN6" i="112"/>
  <c r="AF6" i="112"/>
  <c r="BF6" i="112"/>
  <c r="AX6" i="112"/>
  <c r="AM6" i="112"/>
  <c r="AE6" i="112"/>
  <c r="BE6" i="112"/>
  <c r="AW6" i="112"/>
  <c r="AL6" i="112"/>
  <c r="AD6" i="112"/>
  <c r="BD6" i="112"/>
  <c r="AV6" i="112"/>
  <c r="AK6" i="112"/>
  <c r="AU6" i="112"/>
  <c r="BC6" i="112"/>
  <c r="AJ6" i="112"/>
  <c r="AQ6" i="112"/>
  <c r="BB6" i="112"/>
  <c r="AI6" i="112"/>
  <c r="BA6" i="112"/>
  <c r="AP6" i="112"/>
  <c r="AH6" i="112"/>
  <c r="BH6" i="112"/>
  <c r="AZ6" i="112"/>
  <c r="AO6" i="112"/>
  <c r="AG6" i="112"/>
  <c r="BG6" i="112"/>
  <c r="AY6" i="112"/>
  <c r="AI9" i="108"/>
  <c r="AI6" i="108"/>
  <c r="AI7" i="108"/>
  <c r="AI10" i="108"/>
  <c r="AI8" i="108"/>
  <c r="AI5" i="108"/>
  <c r="BA1" i="108" l="1"/>
  <c r="AC8" i="112"/>
  <c r="AQ375" i="109"/>
  <c r="AI19" i="108"/>
  <c r="AI22" i="108" s="1"/>
  <c r="AI18" i="108"/>
  <c r="AI21" i="108" s="1"/>
  <c r="AJ1" i="108"/>
  <c r="BR509" i="100"/>
  <c r="AW33" i="103" s="1"/>
  <c r="BR508" i="100"/>
  <c r="AI33" i="103" s="1"/>
  <c r="BR507" i="100"/>
  <c r="U33" i="103" s="1"/>
  <c r="BR498" i="100"/>
  <c r="AW32" i="103" s="1"/>
  <c r="BR497" i="100"/>
  <c r="AI32" i="103" s="1"/>
  <c r="BR496" i="100"/>
  <c r="U32" i="103" s="1"/>
  <c r="BR489" i="100"/>
  <c r="AW31" i="103" s="1"/>
  <c r="BR488" i="100"/>
  <c r="AI31" i="103" s="1"/>
  <c r="BR487" i="100"/>
  <c r="U31" i="103" s="1"/>
  <c r="BA509" i="100"/>
  <c r="AM33" i="103" s="1"/>
  <c r="BA508" i="100"/>
  <c r="Y33" i="103" s="1"/>
  <c r="BA507" i="100"/>
  <c r="K33" i="103" s="1"/>
  <c r="BR489" i="99"/>
  <c r="AW21" i="103" s="1"/>
  <c r="BR488" i="99"/>
  <c r="AI21" i="103" s="1"/>
  <c r="BR487" i="99"/>
  <c r="U21" i="103" s="1"/>
  <c r="BR498" i="99"/>
  <c r="AW22" i="103" s="1"/>
  <c r="BR497" i="99"/>
  <c r="AI22" i="103" s="1"/>
  <c r="BR496" i="99"/>
  <c r="U22" i="103" s="1"/>
  <c r="BR509" i="98"/>
  <c r="AW13" i="103" s="1"/>
  <c r="BR508" i="98"/>
  <c r="AI13" i="103" s="1"/>
  <c r="BR507" i="98"/>
  <c r="U13" i="103" s="1"/>
  <c r="BR435" i="98"/>
  <c r="AW5" i="103" s="1"/>
  <c r="BR434" i="98"/>
  <c r="AI5" i="103" s="1"/>
  <c r="BR433" i="98"/>
  <c r="U5" i="103" s="1"/>
  <c r="BA435" i="98"/>
  <c r="AM5" i="103" s="1"/>
  <c r="BA434" i="98"/>
  <c r="Y5" i="103" s="1"/>
  <c r="BA433" i="98"/>
  <c r="K5" i="103" s="1"/>
  <c r="G113" i="103"/>
  <c r="G114" i="103"/>
  <c r="G115" i="103"/>
  <c r="G116" i="103"/>
  <c r="G117" i="103"/>
  <c r="G118" i="103"/>
  <c r="G119" i="103"/>
  <c r="G120" i="103"/>
  <c r="G121" i="103"/>
  <c r="G123" i="103"/>
  <c r="G124" i="103"/>
  <c r="G125" i="103"/>
  <c r="G126" i="103"/>
  <c r="G127" i="103"/>
  <c r="G128" i="103"/>
  <c r="G129" i="103"/>
  <c r="G130" i="103"/>
  <c r="G131" i="103"/>
  <c r="G133" i="103"/>
  <c r="G134" i="103"/>
  <c r="G135" i="103"/>
  <c r="G136" i="103"/>
  <c r="G137" i="103"/>
  <c r="G138" i="103"/>
  <c r="G139" i="103"/>
  <c r="G140" i="103"/>
  <c r="G141" i="103"/>
  <c r="G79" i="103"/>
  <c r="G80" i="103"/>
  <c r="G81" i="103"/>
  <c r="G82" i="103"/>
  <c r="G83" i="103"/>
  <c r="G84" i="103"/>
  <c r="G85" i="103"/>
  <c r="G86" i="103"/>
  <c r="G87" i="103"/>
  <c r="G89" i="103"/>
  <c r="G90" i="103"/>
  <c r="G91" i="103"/>
  <c r="G92" i="103"/>
  <c r="G93" i="103"/>
  <c r="G94" i="103"/>
  <c r="G95" i="103"/>
  <c r="G96" i="103"/>
  <c r="G97" i="103"/>
  <c r="G99" i="103"/>
  <c r="G100" i="103"/>
  <c r="G101" i="103"/>
  <c r="G102" i="103"/>
  <c r="G103" i="103"/>
  <c r="G104" i="103"/>
  <c r="G105" i="103"/>
  <c r="G106" i="103"/>
  <c r="G107" i="103"/>
  <c r="G45" i="103"/>
  <c r="G46" i="103"/>
  <c r="G47" i="103"/>
  <c r="G48" i="103"/>
  <c r="G49" i="103"/>
  <c r="G50" i="103"/>
  <c r="G51" i="103"/>
  <c r="G52" i="103"/>
  <c r="G53" i="103"/>
  <c r="G55" i="103"/>
  <c r="G56" i="103"/>
  <c r="G57" i="103"/>
  <c r="G58" i="103"/>
  <c r="G59" i="103"/>
  <c r="G60" i="103"/>
  <c r="G61" i="103"/>
  <c r="G62" i="103"/>
  <c r="G63" i="103"/>
  <c r="G65" i="103"/>
  <c r="G66" i="103"/>
  <c r="G67" i="103"/>
  <c r="G68" i="103"/>
  <c r="G69" i="103"/>
  <c r="G70" i="103"/>
  <c r="G71" i="103"/>
  <c r="G72" i="103"/>
  <c r="G73" i="103"/>
  <c r="G33" i="103"/>
  <c r="G32" i="103"/>
  <c r="G31" i="103"/>
  <c r="G30" i="103"/>
  <c r="G29" i="103"/>
  <c r="G28" i="103"/>
  <c r="G27" i="103"/>
  <c r="G26" i="103"/>
  <c r="G25" i="103"/>
  <c r="G23" i="103"/>
  <c r="G22" i="103"/>
  <c r="G21" i="103"/>
  <c r="G20" i="103"/>
  <c r="G19" i="103"/>
  <c r="G18" i="103"/>
  <c r="G17" i="103"/>
  <c r="G16" i="103"/>
  <c r="G15" i="103"/>
  <c r="G13" i="103"/>
  <c r="G12" i="103"/>
  <c r="G11" i="103"/>
  <c r="G10" i="103"/>
  <c r="G9" i="103"/>
  <c r="G8" i="103"/>
  <c r="G7" i="103"/>
  <c r="G6" i="103"/>
  <c r="G5" i="103"/>
  <c r="BA9" i="108"/>
  <c r="BA7" i="108"/>
  <c r="BA10" i="108"/>
  <c r="BA8" i="108"/>
  <c r="BA6" i="108"/>
  <c r="BA5" i="108"/>
  <c r="BH7" i="112"/>
  <c r="AZ7" i="112"/>
  <c r="BN44" i="100" a="1"/>
  <c r="BI46" i="100" a="1"/>
  <c r="BM34" i="100" a="1"/>
  <c r="BH12" i="100" a="1"/>
  <c r="BM22" i="100" a="1"/>
  <c r="BN38" i="100" a="1"/>
  <c r="BP28" i="100" a="1"/>
  <c r="BH22" i="100" a="1"/>
  <c r="BJ14" i="100" a="1"/>
  <c r="BJ30" i="100" a="1"/>
  <c r="AW7" i="112"/>
  <c r="AD7" i="112"/>
  <c r="BN6" i="98" a="1"/>
  <c r="BN34" i="100" a="1"/>
  <c r="BH26" i="100" a="1"/>
  <c r="BM28" i="100" a="1"/>
  <c r="BL34" i="100" a="1"/>
  <c r="BN16" i="100" a="1"/>
  <c r="BL10" i="100" a="1"/>
  <c r="BN28" i="100" a="1"/>
  <c r="BL36" i="100" a="1"/>
  <c r="AO7" i="112"/>
  <c r="AG7" i="112"/>
  <c r="BQ28" i="100" a="1"/>
  <c r="BL4" i="100" a="1"/>
  <c r="BH8" i="100" a="1"/>
  <c r="BP4" i="100" a="1"/>
  <c r="BM4" i="100" a="1"/>
  <c r="BH14" i="100" a="1"/>
  <c r="BH4" i="100" a="1"/>
  <c r="BP40" i="100" a="1"/>
  <c r="BO4" i="100" a="1"/>
  <c r="BJ16" i="100" a="1"/>
  <c r="BH8" i="98" a="1"/>
  <c r="BL20" i="100" a="1"/>
  <c r="BH20" i="100" a="1"/>
  <c r="BL8" i="100" a="1"/>
  <c r="BH42" i="100" a="1"/>
  <c r="BO22" i="100" a="1"/>
  <c r="BK40" i="100" a="1"/>
  <c r="BH36" i="100" a="1"/>
  <c r="BP10" i="100" a="1"/>
  <c r="BI40" i="100" a="1"/>
  <c r="BH4" i="98" a="1"/>
  <c r="BI22" i="100" a="1"/>
  <c r="BG7" i="112"/>
  <c r="AY7" i="112"/>
  <c r="BJ24" i="100" a="1"/>
  <c r="BO34" i="100" a="1"/>
  <c r="BL38" i="100" a="1"/>
  <c r="BH10" i="100" a="1"/>
  <c r="BN22" i="100" a="1"/>
  <c r="BJ6" i="100" a="1"/>
  <c r="BN26" i="100" a="1"/>
  <c r="BK4" i="100" a="1"/>
  <c r="BH32" i="100" a="1"/>
  <c r="BN4" i="98" a="1"/>
  <c r="BN40" i="100" a="1"/>
  <c r="BN46" i="100" a="1"/>
  <c r="BL18" i="100" a="1"/>
  <c r="BL6" i="100" a="1"/>
  <c r="BL26" i="100" a="1"/>
  <c r="BN6" i="100" a="1"/>
  <c r="BP22" i="100" a="1"/>
  <c r="BM46" i="100" a="1"/>
  <c r="BO28" i="100" a="1"/>
  <c r="BL6" i="98" a="1"/>
  <c r="BL44" i="100" a="1"/>
  <c r="BM4" i="98" a="1"/>
  <c r="AN7" i="112"/>
  <c r="AF7" i="112"/>
  <c r="BK34" i="100" a="1"/>
  <c r="BH50" i="100" a="1"/>
  <c r="BN20" i="100" a="1"/>
  <c r="BJ34" i="100" a="1"/>
  <c r="BN42" i="100" a="1"/>
  <c r="BI28" i="100" a="1"/>
  <c r="BP16" i="100" a="1"/>
  <c r="BN36" i="100" a="1"/>
  <c r="BJ42" i="100" a="1"/>
  <c r="BL8" i="98" a="1"/>
  <c r="BL24" i="100" a="1"/>
  <c r="BJ6" i="98" a="1"/>
  <c r="BH6" i="98" a="1"/>
  <c r="BM16" i="100" a="1"/>
  <c r="AL7" i="112"/>
  <c r="BO10" i="100" a="1"/>
  <c r="BQ22" i="100" a="1"/>
  <c r="BJ8" i="98" a="1"/>
  <c r="BL28" i="100" a="1"/>
  <c r="BH48" i="100" a="1"/>
  <c r="BQ34" i="100" a="1"/>
  <c r="BI4" i="98" a="1"/>
  <c r="BF7" i="112"/>
  <c r="AX7" i="112"/>
  <c r="BN24" i="100" a="1"/>
  <c r="BM40" i="100" a="1"/>
  <c r="BN32" i="100" a="1"/>
  <c r="BL22" i="100" a="1"/>
  <c r="BO16" i="100" a="1"/>
  <c r="BJ20" i="100" a="1"/>
  <c r="BJ32" i="100" a="1"/>
  <c r="BQ4" i="98" a="1"/>
  <c r="BH16" i="100" a="1"/>
  <c r="BN4" i="100" a="1"/>
  <c r="BO4" i="98" a="1"/>
  <c r="BH24" i="100" a="1"/>
  <c r="BK28" i="100" a="1"/>
  <c r="BL30" i="100" a="1"/>
  <c r="BL14" i="100" a="1"/>
  <c r="BN8" i="98" a="1"/>
  <c r="BH30" i="100" a="1"/>
  <c r="BL4" i="98" a="1"/>
  <c r="BJ4" i="98" a="1"/>
  <c r="AW4" i="98" a="1"/>
  <c r="BN18" i="100" a="1"/>
  <c r="BJ28" i="100" a="1"/>
  <c r="AM7" i="112"/>
  <c r="AE7" i="112"/>
  <c r="BQ16" i="100" a="1"/>
  <c r="BJ4" i="100" a="1"/>
  <c r="BN12" i="100" a="1"/>
  <c r="BL42" i="100" a="1"/>
  <c r="BK4" i="98" a="1"/>
  <c r="BP34" i="100" a="1"/>
  <c r="BN10" i="100" a="1"/>
  <c r="BM10" i="100" a="1"/>
  <c r="BK16" i="100" a="1"/>
  <c r="AX4" i="98" a="1"/>
  <c r="BJ8" i="100" a="1"/>
  <c r="BL46" i="100" a="1"/>
  <c r="BH40" i="100" a="1"/>
  <c r="BL12" i="100" a="1"/>
  <c r="BQ4" i="100" a="1"/>
  <c r="BH18" i="100" a="1"/>
  <c r="BJ48" i="100" a="1"/>
  <c r="BI34" i="100" a="1"/>
  <c r="BE7" i="112"/>
  <c r="BN48" i="100" a="1"/>
  <c r="BQ40" i="100" a="1"/>
  <c r="BJ36" i="100" a="1"/>
  <c r="BN50" i="100" a="1"/>
  <c r="BI16" i="100" a="1"/>
  <c r="BJ46" i="100" a="1"/>
  <c r="BD7" i="112"/>
  <c r="AV7" i="112"/>
  <c r="BQ10" i="100" a="1"/>
  <c r="AK7" i="112"/>
  <c r="BJ18" i="100" a="1"/>
  <c r="BK10" i="100" a="1"/>
  <c r="BL40" i="100" a="1"/>
  <c r="BL16" i="100" a="1"/>
  <c r="BP46" i="100" a="1"/>
  <c r="BH28" i="100" a="1"/>
  <c r="BI4" i="100" a="1"/>
  <c r="BJ38" i="100" a="1"/>
  <c r="BC7" i="112"/>
  <c r="BH34" i="100" a="1"/>
  <c r="BH44" i="100" a="1"/>
  <c r="BO46" i="100" a="1"/>
  <c r="AJ7" i="112"/>
  <c r="BK46" i="100" a="1"/>
  <c r="AU7" i="112"/>
  <c r="BB7" i="112"/>
  <c r="BK22" i="100" a="1"/>
  <c r="AI7" i="112"/>
  <c r="BJ26" i="100" a="1"/>
  <c r="BN8" i="100" a="1"/>
  <c r="AQ7" i="112"/>
  <c r="BA7" i="112"/>
  <c r="BJ44" i="100" a="1"/>
  <c r="BL32" i="100" a="1"/>
  <c r="AW6" i="98" a="1"/>
  <c r="BJ40" i="100" a="1"/>
  <c r="BL48" i="100" a="1"/>
  <c r="BH46" i="100" a="1"/>
  <c r="BL50" i="100" a="1"/>
  <c r="BN14" i="100" a="1"/>
  <c r="BQ46" i="100" a="1"/>
  <c r="BJ22" i="100" a="1"/>
  <c r="BH6" i="100" a="1"/>
  <c r="BO40" i="100" a="1"/>
  <c r="BH38" i="100" a="1"/>
  <c r="AP7" i="112"/>
  <c r="AH7" i="112"/>
  <c r="BN30" i="100" a="1"/>
  <c r="BJ50" i="100" a="1"/>
  <c r="BP4" i="98" a="1"/>
  <c r="BJ12" i="100" a="1"/>
  <c r="BI10" i="100" a="1"/>
  <c r="BJ10" i="100" a="1"/>
  <c r="AJ6" i="108"/>
  <c r="AY10" i="108"/>
  <c r="AH5" i="108"/>
  <c r="AH8" i="108"/>
  <c r="AY9" i="108"/>
  <c r="AJ8" i="108"/>
  <c r="AY8" i="108"/>
  <c r="AY6" i="108"/>
  <c r="AH6" i="108"/>
  <c r="AJ7" i="108"/>
  <c r="AH10" i="108"/>
  <c r="AY5" i="108"/>
  <c r="AH9" i="108"/>
  <c r="AY7" i="108"/>
  <c r="AH7" i="108"/>
  <c r="AJ10" i="108"/>
  <c r="AJ5" i="108"/>
  <c r="AJ9" i="108"/>
  <c r="BB1" i="108" l="1"/>
  <c r="AC9" i="112"/>
  <c r="AJ18" i="108"/>
  <c r="AJ21" i="108" s="1"/>
  <c r="AJ19" i="108"/>
  <c r="AJ22" i="108" s="1"/>
  <c r="AK1" i="108"/>
  <c r="AH19" i="108"/>
  <c r="AH22" i="108" s="1"/>
  <c r="AH18" i="108"/>
  <c r="AH21" i="108" s="1"/>
  <c r="BH8" i="98"/>
  <c r="BH4" i="98"/>
  <c r="BH6" i="98"/>
  <c r="BH441" i="98" s="1"/>
  <c r="BI4" i="98"/>
  <c r="BH18" i="100"/>
  <c r="BH44" i="100"/>
  <c r="BH32" i="100"/>
  <c r="BH6" i="100"/>
  <c r="BH8" i="100"/>
  <c r="BH20" i="100"/>
  <c r="BI22" i="100"/>
  <c r="BH42" i="100"/>
  <c r="BI10" i="100"/>
  <c r="BH12" i="100"/>
  <c r="BH38" i="100"/>
  <c r="BH34" i="100"/>
  <c r="BH48" i="100"/>
  <c r="BH46" i="100"/>
  <c r="BI46" i="100"/>
  <c r="BH24" i="100"/>
  <c r="BH14" i="100"/>
  <c r="BH16" i="100"/>
  <c r="BH10" i="100"/>
  <c r="BI34" i="100"/>
  <c r="BH36" i="100"/>
  <c r="BH50" i="100"/>
  <c r="BH28" i="100"/>
  <c r="BH30" i="100"/>
  <c r="BH26" i="100"/>
  <c r="BH4" i="100"/>
  <c r="BI4" i="100"/>
  <c r="BI40" i="100"/>
  <c r="BH22" i="100"/>
  <c r="BH40" i="100"/>
  <c r="BI16" i="100"/>
  <c r="BI28" i="100"/>
  <c r="BK4" i="98"/>
  <c r="BL4" i="98"/>
  <c r="BM4" i="98"/>
  <c r="BJ8" i="98"/>
  <c r="BJ6" i="98"/>
  <c r="BJ441" i="98" s="1"/>
  <c r="BL6" i="98"/>
  <c r="BL441" i="98" s="1"/>
  <c r="BN6" i="98"/>
  <c r="BN441" i="98" s="1"/>
  <c r="BL8" i="98"/>
  <c r="BN4" i="98"/>
  <c r="BJ4" i="98"/>
  <c r="BP4" i="98"/>
  <c r="BN8" i="98"/>
  <c r="BO4" i="98"/>
  <c r="BQ4" i="98"/>
  <c r="BQ4" i="100"/>
  <c r="BL10" i="100"/>
  <c r="BJ14" i="100"/>
  <c r="BP16" i="100"/>
  <c r="BK22" i="100"/>
  <c r="BN24" i="100"/>
  <c r="BP28" i="100"/>
  <c r="BK34" i="100"/>
  <c r="BN36" i="100"/>
  <c r="BO40" i="100"/>
  <c r="BJ46" i="100"/>
  <c r="BJ6" i="100"/>
  <c r="BM10" i="100"/>
  <c r="BL14" i="100"/>
  <c r="BQ16" i="100"/>
  <c r="BL22" i="100"/>
  <c r="BL26" i="100"/>
  <c r="BQ28" i="100"/>
  <c r="BL34" i="100"/>
  <c r="BJ38" i="100"/>
  <c r="BP40" i="100"/>
  <c r="BK46" i="100"/>
  <c r="BJ50" i="100"/>
  <c r="BJ4" i="100"/>
  <c r="BL6" i="100"/>
  <c r="BN10" i="100"/>
  <c r="BN14" i="100"/>
  <c r="BJ18" i="100"/>
  <c r="BN22" i="100"/>
  <c r="BN26" i="100"/>
  <c r="BJ30" i="100"/>
  <c r="BM34" i="100"/>
  <c r="BL38" i="100"/>
  <c r="BQ40" i="100"/>
  <c r="BL46" i="100"/>
  <c r="BN50" i="100"/>
  <c r="BN6" i="100"/>
  <c r="BO10" i="100"/>
  <c r="BJ16" i="100"/>
  <c r="BN18" i="100"/>
  <c r="BO22" i="100"/>
  <c r="BJ28" i="100"/>
  <c r="BL30" i="100"/>
  <c r="BN34" i="100"/>
  <c r="BN38" i="100"/>
  <c r="BJ42" i="100"/>
  <c r="BM22" i="100"/>
  <c r="BL4" i="100"/>
  <c r="BJ8" i="100"/>
  <c r="BP10" i="100"/>
  <c r="BL16" i="100"/>
  <c r="BJ20" i="100"/>
  <c r="BP22" i="100"/>
  <c r="BK28" i="100"/>
  <c r="BN30" i="100"/>
  <c r="BO34" i="100"/>
  <c r="BJ40" i="100"/>
  <c r="BN42" i="100"/>
  <c r="BQ10" i="100"/>
  <c r="BP46" i="100"/>
  <c r="BO46" i="100"/>
  <c r="BK40" i="100"/>
  <c r="BM4" i="100"/>
  <c r="BL8" i="100"/>
  <c r="BJ12" i="100"/>
  <c r="BM16" i="100"/>
  <c r="BL20" i="100"/>
  <c r="BQ22" i="100"/>
  <c r="BL28" i="100"/>
  <c r="BJ32" i="100"/>
  <c r="BP34" i="100"/>
  <c r="BL40" i="100"/>
  <c r="BJ44" i="100"/>
  <c r="BN48" i="100"/>
  <c r="BN8" i="100"/>
  <c r="BQ34" i="100"/>
  <c r="BQ46" i="100"/>
  <c r="BL42" i="100"/>
  <c r="BN4" i="100"/>
  <c r="BJ10" i="100"/>
  <c r="BL12" i="100"/>
  <c r="BN16" i="100"/>
  <c r="BN20" i="100"/>
  <c r="BJ24" i="100"/>
  <c r="BM28" i="100"/>
  <c r="BL32" i="100"/>
  <c r="BJ36" i="100"/>
  <c r="BM40" i="100"/>
  <c r="BL44" i="100"/>
  <c r="BM46" i="100"/>
  <c r="BK16" i="100"/>
  <c r="BN32" i="100"/>
  <c r="BJ48" i="100"/>
  <c r="BL18" i="100"/>
  <c r="BP4" i="100"/>
  <c r="BN12" i="100"/>
  <c r="BJ22" i="100"/>
  <c r="BN28" i="100"/>
  <c r="BL36" i="100"/>
  <c r="BN44" i="100"/>
  <c r="BJ26" i="100"/>
  <c r="BK4" i="100"/>
  <c r="BO4" i="100"/>
  <c r="BK10" i="100"/>
  <c r="BO16" i="100"/>
  <c r="BL24" i="100"/>
  <c r="BJ34" i="100"/>
  <c r="BN40" i="100"/>
  <c r="BO28" i="100"/>
  <c r="BL48" i="100"/>
  <c r="BN46" i="100"/>
  <c r="BL50" i="100"/>
  <c r="AW4" i="98"/>
  <c r="AX4" i="98"/>
  <c r="AW6" i="98"/>
  <c r="BB7" i="108"/>
  <c r="BB10" i="108"/>
  <c r="BB9" i="108"/>
  <c r="BB8" i="108"/>
  <c r="BB5" i="108"/>
  <c r="BB6" i="108"/>
  <c r="AI8" i="112"/>
  <c r="AX8" i="112"/>
  <c r="AE8" i="112"/>
  <c r="AQ8" i="112"/>
  <c r="BA8" i="112"/>
  <c r="AZ8" i="112"/>
  <c r="AF8" i="112"/>
  <c r="AP8" i="112"/>
  <c r="AH8" i="112"/>
  <c r="BF8" i="112"/>
  <c r="AL8" i="112"/>
  <c r="AW8" i="112"/>
  <c r="AV8" i="112"/>
  <c r="BH8" i="112"/>
  <c r="AM8" i="112"/>
  <c r="AO8" i="112"/>
  <c r="AG8" i="112"/>
  <c r="AK8" i="112"/>
  <c r="AJ8" i="112"/>
  <c r="BG8" i="112"/>
  <c r="AY8" i="112"/>
  <c r="AD8" i="112"/>
  <c r="AN8" i="112"/>
  <c r="BD8" i="112"/>
  <c r="BB8" i="112"/>
  <c r="BE8" i="112"/>
  <c r="AU8" i="112"/>
  <c r="BC8" i="112"/>
  <c r="AK9" i="108"/>
  <c r="AK6" i="108"/>
  <c r="AK10" i="108"/>
  <c r="AK7" i="108"/>
  <c r="AK8" i="108"/>
  <c r="AK5" i="108"/>
  <c r="BC1" i="108" l="1"/>
  <c r="BH439" i="98"/>
  <c r="BH440" i="98"/>
  <c r="BL440" i="98"/>
  <c r="BL439" i="98"/>
  <c r="BJ440" i="98"/>
  <c r="BJ439" i="98"/>
  <c r="BN440" i="98"/>
  <c r="BN439" i="98"/>
  <c r="AC10" i="112"/>
  <c r="AK19" i="108"/>
  <c r="AK22" i="108" s="1"/>
  <c r="AK18" i="108"/>
  <c r="AK21" i="108" s="1"/>
  <c r="AL1" i="108"/>
  <c r="BH512" i="98"/>
  <c r="BH438" i="98"/>
  <c r="BH511" i="98"/>
  <c r="BH437" i="98"/>
  <c r="BH510" i="98"/>
  <c r="BH436" i="98"/>
  <c r="BH434" i="98"/>
  <c r="BH508" i="98"/>
  <c r="BH435" i="98"/>
  <c r="BH509" i="98"/>
  <c r="BH507" i="98"/>
  <c r="BH433" i="98"/>
  <c r="BI509" i="98"/>
  <c r="BI435" i="98"/>
  <c r="BI508" i="98"/>
  <c r="BI434" i="98"/>
  <c r="BI507" i="98"/>
  <c r="BI433" i="98"/>
  <c r="BH515" i="98"/>
  <c r="BH514" i="98"/>
  <c r="BH513" i="98"/>
  <c r="BH515" i="100"/>
  <c r="BH514" i="100"/>
  <c r="BH513" i="100"/>
  <c r="BH512" i="100"/>
  <c r="BH511" i="100"/>
  <c r="BH510" i="100"/>
  <c r="BH509" i="100"/>
  <c r="BH508" i="100"/>
  <c r="BH507" i="100"/>
  <c r="BI509" i="100"/>
  <c r="BI508" i="100"/>
  <c r="BI507" i="100"/>
  <c r="BO509" i="98"/>
  <c r="BO507" i="98"/>
  <c r="BO435" i="98"/>
  <c r="BO433" i="98"/>
  <c r="BO508" i="98"/>
  <c r="BO434" i="98"/>
  <c r="BP509" i="98"/>
  <c r="BP507" i="98"/>
  <c r="BP435" i="98"/>
  <c r="BP433" i="98"/>
  <c r="BP508" i="98"/>
  <c r="BP434" i="98"/>
  <c r="BJ508" i="98"/>
  <c r="BJ434" i="98"/>
  <c r="BJ509" i="98"/>
  <c r="BJ507" i="98"/>
  <c r="BJ435" i="98"/>
  <c r="BJ433" i="98"/>
  <c r="BJ510" i="98"/>
  <c r="BJ436" i="98"/>
  <c r="BJ512" i="98"/>
  <c r="BJ438" i="98"/>
  <c r="BJ437" i="98"/>
  <c r="BJ511" i="98"/>
  <c r="BL509" i="98"/>
  <c r="BL507" i="98"/>
  <c r="BL435" i="98"/>
  <c r="BL433" i="98"/>
  <c r="BL434" i="98"/>
  <c r="BL508" i="98"/>
  <c r="BQ509" i="98"/>
  <c r="BQ507" i="98"/>
  <c r="BQ435" i="98"/>
  <c r="BQ433" i="98"/>
  <c r="BQ508" i="98"/>
  <c r="BQ434" i="98"/>
  <c r="BN515" i="98"/>
  <c r="BN514" i="98"/>
  <c r="BN513" i="98"/>
  <c r="BN509" i="98"/>
  <c r="BN507" i="98"/>
  <c r="BN435" i="98"/>
  <c r="BN433" i="98"/>
  <c r="BN434" i="98"/>
  <c r="BN508" i="98"/>
  <c r="BL515" i="98"/>
  <c r="BL514" i="98"/>
  <c r="BL513" i="98"/>
  <c r="BN512" i="98"/>
  <c r="BN438" i="98"/>
  <c r="BN511" i="98"/>
  <c r="BN437" i="98"/>
  <c r="BN436" i="98"/>
  <c r="BN510" i="98"/>
  <c r="BL510" i="98"/>
  <c r="BL436" i="98"/>
  <c r="BL512" i="98"/>
  <c r="BL438" i="98"/>
  <c r="BL511" i="98"/>
  <c r="BL437" i="98"/>
  <c r="BJ515" i="98"/>
  <c r="BJ514" i="98"/>
  <c r="BJ513" i="98"/>
  <c r="BM509" i="98"/>
  <c r="BM507" i="98"/>
  <c r="BM435" i="98"/>
  <c r="BM433" i="98"/>
  <c r="BM434" i="98"/>
  <c r="BM508" i="98"/>
  <c r="BK508" i="98"/>
  <c r="BK434" i="98"/>
  <c r="BK509" i="98"/>
  <c r="BK507" i="98"/>
  <c r="BK435" i="98"/>
  <c r="BK433" i="98"/>
  <c r="BL515" i="100"/>
  <c r="BL514" i="100"/>
  <c r="BL513" i="100"/>
  <c r="BM509" i="100"/>
  <c r="BM507" i="100"/>
  <c r="BM508" i="100"/>
  <c r="BL510" i="100"/>
  <c r="BL512" i="100"/>
  <c r="BL511" i="100"/>
  <c r="BN512" i="100"/>
  <c r="BN511" i="100"/>
  <c r="BN510" i="100"/>
  <c r="BN509" i="100"/>
  <c r="BN507" i="100"/>
  <c r="BN508" i="100"/>
  <c r="BK508" i="100"/>
  <c r="BK509" i="100"/>
  <c r="BK507" i="100"/>
  <c r="BP509" i="100"/>
  <c r="BP507" i="100"/>
  <c r="BP508" i="100"/>
  <c r="BN515" i="100"/>
  <c r="BN514" i="100"/>
  <c r="BN513" i="100"/>
  <c r="BJ508" i="100"/>
  <c r="BJ509" i="100"/>
  <c r="BJ507" i="100"/>
  <c r="BO509" i="100"/>
  <c r="BO507" i="100"/>
  <c r="BO508" i="100"/>
  <c r="BL509" i="100"/>
  <c r="BL507" i="100"/>
  <c r="BL508" i="100"/>
  <c r="BJ510" i="100"/>
  <c r="BJ512" i="100"/>
  <c r="BJ511" i="100"/>
  <c r="BJ515" i="100"/>
  <c r="BJ514" i="100"/>
  <c r="BJ513" i="100"/>
  <c r="BQ509" i="100"/>
  <c r="BQ507" i="100"/>
  <c r="BQ508" i="100"/>
  <c r="BC10" i="108"/>
  <c r="BC7" i="108"/>
  <c r="BC8" i="108"/>
  <c r="BC6" i="108"/>
  <c r="BC9" i="108"/>
  <c r="BC5" i="108"/>
  <c r="AO9" i="112"/>
  <c r="AG9" i="112"/>
  <c r="BE9" i="112"/>
  <c r="BG9" i="112"/>
  <c r="AN9" i="112"/>
  <c r="AF9" i="112"/>
  <c r="BF9" i="112"/>
  <c r="AY9" i="112"/>
  <c r="AM9" i="112"/>
  <c r="AX9" i="112"/>
  <c r="AL9" i="112"/>
  <c r="AE9" i="112"/>
  <c r="BD9" i="112"/>
  <c r="AW9" i="112"/>
  <c r="AK9" i="112"/>
  <c r="AD9" i="112"/>
  <c r="BC9" i="112"/>
  <c r="AV9" i="112"/>
  <c r="AJ9" i="112"/>
  <c r="AU9" i="112"/>
  <c r="BB9" i="112"/>
  <c r="AI9" i="112"/>
  <c r="AQ9" i="112"/>
  <c r="BA9" i="112"/>
  <c r="AP9" i="112"/>
  <c r="AH9" i="112"/>
  <c r="BH9" i="112"/>
  <c r="AZ9" i="112"/>
  <c r="AL9" i="108"/>
  <c r="AL10" i="108"/>
  <c r="AL7" i="108"/>
  <c r="AL5" i="108"/>
  <c r="AL6" i="108"/>
  <c r="AL8" i="108"/>
  <c r="BD1" i="108" l="1"/>
  <c r="AL19" i="108"/>
  <c r="AL22" i="108" s="1"/>
  <c r="AL18" i="108"/>
  <c r="AL21" i="108" s="1"/>
  <c r="AM1" i="108"/>
  <c r="AE22" i="108"/>
  <c r="AE33" i="103"/>
  <c r="M73" i="103"/>
  <c r="AS33" i="103"/>
  <c r="M121" i="103"/>
  <c r="AE79" i="103"/>
  <c r="AE121" i="103"/>
  <c r="AC87" i="103"/>
  <c r="S13" i="103"/>
  <c r="T79" i="103"/>
  <c r="AH33" i="103"/>
  <c r="AE87" i="103"/>
  <c r="AH5" i="103"/>
  <c r="M113" i="103"/>
  <c r="AU13" i="103"/>
  <c r="T87" i="103"/>
  <c r="AC121" i="103"/>
  <c r="O113" i="103"/>
  <c r="AH13" i="103"/>
  <c r="U113" i="103"/>
  <c r="AF5" i="103"/>
  <c r="AB79" i="103"/>
  <c r="O87" i="103"/>
  <c r="AR33" i="103"/>
  <c r="M107" i="103"/>
  <c r="AC73" i="103"/>
  <c r="L141" i="103"/>
  <c r="U121" i="103"/>
  <c r="AD33" i="103"/>
  <c r="V141" i="103"/>
  <c r="V73" i="103"/>
  <c r="U73" i="103"/>
  <c r="V107" i="103"/>
  <c r="AD141" i="103"/>
  <c r="V79" i="103"/>
  <c r="W113" i="103"/>
  <c r="T5" i="103"/>
  <c r="AC113" i="103"/>
  <c r="AF13" i="103"/>
  <c r="AB87" i="103"/>
  <c r="O53" i="103"/>
  <c r="W73" i="103"/>
  <c r="P5" i="103"/>
  <c r="V87" i="103"/>
  <c r="AE113" i="103"/>
  <c r="AV5" i="103"/>
  <c r="M79" i="103"/>
  <c r="R5" i="103"/>
  <c r="L121" i="103"/>
  <c r="O5" i="103"/>
  <c r="L113" i="103"/>
  <c r="N121" i="103"/>
  <c r="T13" i="103"/>
  <c r="M87" i="103"/>
  <c r="AT5" i="103"/>
  <c r="O33" i="103"/>
  <c r="L73" i="103"/>
  <c r="T121" i="103"/>
  <c r="O13" i="103"/>
  <c r="T113" i="103"/>
  <c r="AU33" i="103"/>
  <c r="W141" i="103"/>
  <c r="AR5" i="103"/>
  <c r="K141" i="103"/>
  <c r="P13" i="103"/>
  <c r="AD87" i="103"/>
  <c r="V121" i="103"/>
  <c r="AV13" i="103"/>
  <c r="M45" i="103"/>
  <c r="R13" i="103"/>
  <c r="AB121" i="103"/>
  <c r="AC5" i="103"/>
  <c r="AB113" i="103"/>
  <c r="AC107" i="103"/>
  <c r="V53" i="103"/>
  <c r="AC45" i="103"/>
  <c r="AT13" i="103"/>
  <c r="AC33" i="103"/>
  <c r="T73" i="103"/>
  <c r="AC13" i="103"/>
  <c r="W53" i="103"/>
  <c r="V45" i="103"/>
  <c r="M53" i="103"/>
  <c r="AQ5" i="103"/>
  <c r="L45" i="103"/>
  <c r="AC53" i="103"/>
  <c r="AQ33" i="103"/>
  <c r="AB73" i="103"/>
  <c r="AQ13" i="103"/>
  <c r="L53" i="103"/>
  <c r="R33" i="103"/>
  <c r="M141" i="103"/>
  <c r="AV33" i="103"/>
  <c r="AD79" i="103"/>
  <c r="AE141" i="103"/>
  <c r="O73" i="103"/>
  <c r="AD121" i="103"/>
  <c r="AC141" i="103"/>
  <c r="AG33" i="103"/>
  <c r="AE73" i="103"/>
  <c r="AD5" i="103"/>
  <c r="V113" i="103"/>
  <c r="AF33" i="103"/>
  <c r="AD13" i="103"/>
  <c r="AD113" i="103"/>
  <c r="W45" i="103"/>
  <c r="N45" i="103"/>
  <c r="U107" i="103"/>
  <c r="O107" i="103"/>
  <c r="N107" i="103"/>
  <c r="AE13" i="103"/>
  <c r="N79" i="103"/>
  <c r="O45" i="103"/>
  <c r="AD45" i="103"/>
  <c r="U45" i="103"/>
  <c r="L107" i="103"/>
  <c r="AB53" i="103"/>
  <c r="T33" i="103"/>
  <c r="AD107" i="103"/>
  <c r="N73" i="103"/>
  <c r="U141" i="103"/>
  <c r="AD73" i="103"/>
  <c r="AR13" i="103"/>
  <c r="N113" i="103"/>
  <c r="S33" i="103"/>
  <c r="AE5" i="103"/>
  <c r="N87" i="103"/>
  <c r="AE45" i="103"/>
  <c r="N53" i="103"/>
  <c r="U53" i="103"/>
  <c r="O141" i="103"/>
  <c r="AB45" i="103"/>
  <c r="AD53" i="103"/>
  <c r="AG5" i="103"/>
  <c r="T107" i="103"/>
  <c r="T141" i="103"/>
  <c r="T53" i="103"/>
  <c r="Q5" i="103"/>
  <c r="AS5" i="103"/>
  <c r="AE53" i="103"/>
  <c r="U87" i="103"/>
  <c r="AG13" i="103"/>
  <c r="AB141" i="103"/>
  <c r="T45" i="103"/>
  <c r="O79" i="103"/>
  <c r="AE107" i="103"/>
  <c r="Q13" i="103"/>
  <c r="W79" i="103"/>
  <c r="O121" i="103"/>
  <c r="U79" i="103"/>
  <c r="S5" i="103"/>
  <c r="AB107" i="103"/>
  <c r="L79" i="103"/>
  <c r="W107" i="103"/>
  <c r="AT33" i="103"/>
  <c r="P33" i="103"/>
  <c r="Q33" i="103"/>
  <c r="AS13" i="103"/>
  <c r="W87" i="103"/>
  <c r="W121" i="103"/>
  <c r="AC79" i="103"/>
  <c r="AU5" i="103"/>
  <c r="L87" i="103"/>
  <c r="AP429" i="100"/>
  <c r="AO429" i="100"/>
  <c r="AQ429" i="100" s="1"/>
  <c r="AG429" i="100"/>
  <c r="AF429" i="100"/>
  <c r="AE429" i="100"/>
  <c r="AC429" i="100"/>
  <c r="AB429" i="100"/>
  <c r="AA429" i="100"/>
  <c r="Z429" i="100"/>
  <c r="AP428" i="100"/>
  <c r="AO428" i="100"/>
  <c r="AQ428" i="100" s="1"/>
  <c r="AG428" i="100"/>
  <c r="AF428" i="100"/>
  <c r="AE428" i="100"/>
  <c r="AC428" i="100"/>
  <c r="AB428" i="100"/>
  <c r="AA428" i="100"/>
  <c r="Z428" i="100"/>
  <c r="AP427" i="100"/>
  <c r="AO427" i="100"/>
  <c r="AQ427" i="100" s="1"/>
  <c r="AG427" i="100"/>
  <c r="AF427" i="100"/>
  <c r="AE427" i="100"/>
  <c r="AC427" i="100"/>
  <c r="AB427" i="100"/>
  <c r="AA427" i="100"/>
  <c r="Z427" i="100"/>
  <c r="AP426" i="100"/>
  <c r="AO426" i="100"/>
  <c r="AQ426" i="100" s="1"/>
  <c r="AG426" i="100"/>
  <c r="AF426" i="100"/>
  <c r="AE426" i="100"/>
  <c r="AC426" i="100"/>
  <c r="AB426" i="100"/>
  <c r="AA426" i="100"/>
  <c r="Z426" i="100"/>
  <c r="AP425" i="100"/>
  <c r="AO425" i="100"/>
  <c r="AQ425" i="100" s="1"/>
  <c r="AG425" i="100"/>
  <c r="AF425" i="100"/>
  <c r="AE425" i="100"/>
  <c r="AC425" i="100"/>
  <c r="AB425" i="100"/>
  <c r="AA425" i="100"/>
  <c r="Z425" i="100"/>
  <c r="AP424" i="100"/>
  <c r="AO424" i="100"/>
  <c r="AQ424" i="100" s="1"/>
  <c r="AG424" i="100"/>
  <c r="AF424" i="100"/>
  <c r="AE424" i="100"/>
  <c r="AC424" i="100"/>
  <c r="AB424" i="100"/>
  <c r="AA424" i="100"/>
  <c r="Z424" i="100"/>
  <c r="AP423" i="100"/>
  <c r="AO423" i="100"/>
  <c r="AQ423" i="100" s="1"/>
  <c r="AG423" i="100"/>
  <c r="AF423" i="100"/>
  <c r="AE423" i="100"/>
  <c r="AC423" i="100"/>
  <c r="AB423" i="100"/>
  <c r="AA423" i="100"/>
  <c r="Z423" i="100"/>
  <c r="AP422" i="100"/>
  <c r="AO422" i="100"/>
  <c r="AQ422" i="100" s="1"/>
  <c r="AG422" i="100"/>
  <c r="AF422" i="100"/>
  <c r="AE422" i="100"/>
  <c r="AC422" i="100"/>
  <c r="AB422" i="100"/>
  <c r="AA422" i="100"/>
  <c r="Z422" i="100"/>
  <c r="AP421" i="100"/>
  <c r="AO421" i="100"/>
  <c r="AQ421" i="100" s="1"/>
  <c r="AG421" i="100"/>
  <c r="AF421" i="100"/>
  <c r="AE421" i="100"/>
  <c r="AC421" i="100"/>
  <c r="AB421" i="100"/>
  <c r="AA421" i="100"/>
  <c r="Z421" i="100"/>
  <c r="AP420" i="100"/>
  <c r="AO420" i="100"/>
  <c r="AQ420" i="100" s="1"/>
  <c r="AG420" i="100"/>
  <c r="AF420" i="100"/>
  <c r="AE420" i="100"/>
  <c r="AC420" i="100"/>
  <c r="AB420" i="100"/>
  <c r="AA420" i="100"/>
  <c r="Z420" i="100"/>
  <c r="AP419" i="100"/>
  <c r="AO419" i="100"/>
  <c r="AQ419" i="100" s="1"/>
  <c r="AG419" i="100"/>
  <c r="AF419" i="100"/>
  <c r="AE419" i="100"/>
  <c r="AC419" i="100"/>
  <c r="AB419" i="100"/>
  <c r="AA419" i="100"/>
  <c r="Z419" i="100"/>
  <c r="AP418" i="100"/>
  <c r="AO418" i="100"/>
  <c r="AQ418" i="100" s="1"/>
  <c r="AG418" i="100"/>
  <c r="AF418" i="100"/>
  <c r="AE418" i="100"/>
  <c r="AC418" i="100"/>
  <c r="AB418" i="100"/>
  <c r="AA418" i="100"/>
  <c r="Z418" i="100"/>
  <c r="AP417" i="100"/>
  <c r="AO417" i="100"/>
  <c r="AQ417" i="100" s="1"/>
  <c r="AG417" i="100"/>
  <c r="AF417" i="100"/>
  <c r="AE417" i="100"/>
  <c r="AC417" i="100"/>
  <c r="AB417" i="100"/>
  <c r="AA417" i="100"/>
  <c r="Z417" i="100"/>
  <c r="AP416" i="100"/>
  <c r="AO416" i="100"/>
  <c r="AQ416" i="100" s="1"/>
  <c r="AG416" i="100"/>
  <c r="AF416" i="100"/>
  <c r="AE416" i="100"/>
  <c r="AC416" i="100"/>
  <c r="AB416" i="100"/>
  <c r="AA416" i="100"/>
  <c r="Z416" i="100"/>
  <c r="AP415" i="100"/>
  <c r="AO415" i="100"/>
  <c r="AQ415" i="100" s="1"/>
  <c r="AG415" i="100"/>
  <c r="AF415" i="100"/>
  <c r="AE415" i="100"/>
  <c r="AC415" i="100"/>
  <c r="AB415" i="100"/>
  <c r="AA415" i="100"/>
  <c r="Z415" i="100"/>
  <c r="AP414" i="100"/>
  <c r="AO414" i="100"/>
  <c r="AQ414" i="100" s="1"/>
  <c r="AG414" i="100"/>
  <c r="AF414" i="100"/>
  <c r="AE414" i="100"/>
  <c r="AC414" i="100"/>
  <c r="AB414" i="100"/>
  <c r="AA414" i="100"/>
  <c r="Z414" i="100"/>
  <c r="AP413" i="100"/>
  <c r="AO413" i="100"/>
  <c r="AQ413" i="100" s="1"/>
  <c r="AG413" i="100"/>
  <c r="AF413" i="100"/>
  <c r="AE413" i="100"/>
  <c r="AC413" i="100"/>
  <c r="AB413" i="100"/>
  <c r="AA413" i="100"/>
  <c r="Z413" i="100"/>
  <c r="AP412" i="100"/>
  <c r="AO412" i="100"/>
  <c r="AQ412" i="100" s="1"/>
  <c r="AG412" i="100"/>
  <c r="AF412" i="100"/>
  <c r="AE412" i="100"/>
  <c r="AC412" i="100"/>
  <c r="AB412" i="100"/>
  <c r="AA412" i="100"/>
  <c r="Z412" i="100"/>
  <c r="AP411" i="100"/>
  <c r="AO411" i="100"/>
  <c r="AQ411" i="100" s="1"/>
  <c r="AG411" i="100"/>
  <c r="AF411" i="100"/>
  <c r="AE411" i="100"/>
  <c r="AC411" i="100"/>
  <c r="AB411" i="100"/>
  <c r="AA411" i="100"/>
  <c r="Z411" i="100"/>
  <c r="AP410" i="100"/>
  <c r="AO410" i="100"/>
  <c r="AQ410" i="100" s="1"/>
  <c r="AG410" i="100"/>
  <c r="AF410" i="100"/>
  <c r="AE410" i="100"/>
  <c r="AC410" i="100"/>
  <c r="AB410" i="100"/>
  <c r="AA410" i="100"/>
  <c r="Z410" i="100"/>
  <c r="AP409" i="100"/>
  <c r="AO409" i="100"/>
  <c r="AQ409" i="100" s="1"/>
  <c r="AG409" i="100"/>
  <c r="AF409" i="100"/>
  <c r="AE409" i="100"/>
  <c r="AC409" i="100"/>
  <c r="AB409" i="100"/>
  <c r="AA409" i="100"/>
  <c r="Z409" i="100"/>
  <c r="AP408" i="100"/>
  <c r="AO408" i="100"/>
  <c r="AQ408" i="100" s="1"/>
  <c r="AG408" i="100"/>
  <c r="AF408" i="100"/>
  <c r="AE408" i="100"/>
  <c r="AC408" i="100"/>
  <c r="AB408" i="100"/>
  <c r="AA408" i="100"/>
  <c r="Z408" i="100"/>
  <c r="AP407" i="100"/>
  <c r="AO407" i="100"/>
  <c r="AQ407" i="100" s="1"/>
  <c r="AG407" i="100"/>
  <c r="AF407" i="100"/>
  <c r="AE407" i="100"/>
  <c r="AC407" i="100"/>
  <c r="AB407" i="100"/>
  <c r="AA407" i="100"/>
  <c r="Z407" i="100"/>
  <c r="AP406" i="100"/>
  <c r="AO406" i="100"/>
  <c r="AQ406" i="100" s="1"/>
  <c r="AG406" i="100"/>
  <c r="AF406" i="100"/>
  <c r="AE406" i="100"/>
  <c r="AC406" i="100"/>
  <c r="AB406" i="100"/>
  <c r="AA406" i="100"/>
  <c r="Z406" i="100"/>
  <c r="AP405" i="100"/>
  <c r="AO405" i="100"/>
  <c r="AQ405" i="100" s="1"/>
  <c r="AG405" i="100"/>
  <c r="AF405" i="100"/>
  <c r="AE405" i="100"/>
  <c r="AC405" i="100"/>
  <c r="AB405" i="100"/>
  <c r="AA405" i="100"/>
  <c r="Z405" i="100"/>
  <c r="AP404" i="100"/>
  <c r="AO404" i="100"/>
  <c r="AQ404" i="100" s="1"/>
  <c r="AG404" i="100"/>
  <c r="AF404" i="100"/>
  <c r="AE404" i="100"/>
  <c r="AC404" i="100"/>
  <c r="AB404" i="100"/>
  <c r="AA404" i="100"/>
  <c r="Z404" i="100"/>
  <c r="AP403" i="100"/>
  <c r="AO403" i="100"/>
  <c r="AQ403" i="100" s="1"/>
  <c r="AG403" i="100"/>
  <c r="AF403" i="100"/>
  <c r="AE403" i="100"/>
  <c r="AC403" i="100"/>
  <c r="AB403" i="100"/>
  <c r="AA403" i="100"/>
  <c r="Z403" i="100"/>
  <c r="AP402" i="100"/>
  <c r="AO402" i="100"/>
  <c r="AQ402" i="100" s="1"/>
  <c r="AG402" i="100"/>
  <c r="AF402" i="100"/>
  <c r="AE402" i="100"/>
  <c r="AC402" i="100"/>
  <c r="AB402" i="100"/>
  <c r="AA402" i="100"/>
  <c r="Z402" i="100"/>
  <c r="AP401" i="100"/>
  <c r="AO401" i="100"/>
  <c r="AQ401" i="100" s="1"/>
  <c r="AG401" i="100"/>
  <c r="AF401" i="100"/>
  <c r="AE401" i="100"/>
  <c r="AC401" i="100"/>
  <c r="AB401" i="100"/>
  <c r="AA401" i="100"/>
  <c r="Z401" i="100"/>
  <c r="AP400" i="100"/>
  <c r="AO400" i="100"/>
  <c r="AQ400" i="100" s="1"/>
  <c r="AG400" i="100"/>
  <c r="AF400" i="100"/>
  <c r="AE400" i="100"/>
  <c r="AC400" i="100"/>
  <c r="AB400" i="100"/>
  <c r="AA400" i="100"/>
  <c r="Z400" i="100"/>
  <c r="AP399" i="100"/>
  <c r="AO399" i="100"/>
  <c r="AQ399" i="100" s="1"/>
  <c r="AG399" i="100"/>
  <c r="AF399" i="100"/>
  <c r="AE399" i="100"/>
  <c r="AC399" i="100"/>
  <c r="AB399" i="100"/>
  <c r="AA399" i="100"/>
  <c r="Z399" i="100"/>
  <c r="AP398" i="100"/>
  <c r="AO398" i="100"/>
  <c r="AQ398" i="100" s="1"/>
  <c r="AG398" i="100"/>
  <c r="AF398" i="100"/>
  <c r="AE398" i="100"/>
  <c r="AC398" i="100"/>
  <c r="AB398" i="100"/>
  <c r="AA398" i="100"/>
  <c r="Z398" i="100"/>
  <c r="AP397" i="100"/>
  <c r="AO397" i="100"/>
  <c r="AQ397" i="100" s="1"/>
  <c r="AG397" i="100"/>
  <c r="AF397" i="100"/>
  <c r="AE397" i="100"/>
  <c r="AC397" i="100"/>
  <c r="AB397" i="100"/>
  <c r="AA397" i="100"/>
  <c r="Z397" i="100"/>
  <c r="AP396" i="100"/>
  <c r="AO396" i="100"/>
  <c r="AQ396" i="100" s="1"/>
  <c r="AG396" i="100"/>
  <c r="AF396" i="100"/>
  <c r="AE396" i="100"/>
  <c r="AC396" i="100"/>
  <c r="AB396" i="100"/>
  <c r="AA396" i="100"/>
  <c r="Z396" i="100"/>
  <c r="AP395" i="100"/>
  <c r="AO395" i="100"/>
  <c r="AQ395" i="100" s="1"/>
  <c r="AG395" i="100"/>
  <c r="AF395" i="100"/>
  <c r="AE395" i="100"/>
  <c r="AC395" i="100"/>
  <c r="AB395" i="100"/>
  <c r="AA395" i="100"/>
  <c r="Z395" i="100"/>
  <c r="AP394" i="100"/>
  <c r="AO394" i="100"/>
  <c r="AQ394" i="100" s="1"/>
  <c r="AG394" i="100"/>
  <c r="AF394" i="100"/>
  <c r="AE394" i="100"/>
  <c r="AC394" i="100"/>
  <c r="AB394" i="100"/>
  <c r="AA394" i="100"/>
  <c r="Z394" i="100"/>
  <c r="AP393" i="100"/>
  <c r="AO393" i="100"/>
  <c r="AQ393" i="100" s="1"/>
  <c r="AG393" i="100"/>
  <c r="AF393" i="100"/>
  <c r="AE393" i="100"/>
  <c r="AC393" i="100"/>
  <c r="AB393" i="100"/>
  <c r="AA393" i="100"/>
  <c r="Z393" i="100"/>
  <c r="AP392" i="100"/>
  <c r="AO392" i="100"/>
  <c r="AQ392" i="100" s="1"/>
  <c r="AG392" i="100"/>
  <c r="AF392" i="100"/>
  <c r="AE392" i="100"/>
  <c r="AC392" i="100"/>
  <c r="AB392" i="100"/>
  <c r="AA392" i="100"/>
  <c r="Z392" i="100"/>
  <c r="AP391" i="100"/>
  <c r="AO391" i="100"/>
  <c r="AQ391" i="100" s="1"/>
  <c r="AG391" i="100"/>
  <c r="AF391" i="100"/>
  <c r="AE391" i="100"/>
  <c r="AC391" i="100"/>
  <c r="AB391" i="100"/>
  <c r="AA391" i="100"/>
  <c r="Z391" i="100"/>
  <c r="AP390" i="100"/>
  <c r="AO390" i="100"/>
  <c r="AQ390" i="100" s="1"/>
  <c r="AG390" i="100"/>
  <c r="AF390" i="100"/>
  <c r="AE390" i="100"/>
  <c r="AC390" i="100"/>
  <c r="AB390" i="100"/>
  <c r="AA390" i="100"/>
  <c r="Z390" i="100"/>
  <c r="AP389" i="100"/>
  <c r="AO389" i="100"/>
  <c r="AQ389" i="100" s="1"/>
  <c r="AG389" i="100"/>
  <c r="AF389" i="100"/>
  <c r="AE389" i="100"/>
  <c r="AC389" i="100"/>
  <c r="AB389" i="100"/>
  <c r="AA389" i="100"/>
  <c r="Z389" i="100"/>
  <c r="AP388" i="100"/>
  <c r="AO388" i="100"/>
  <c r="AQ388" i="100" s="1"/>
  <c r="AG388" i="100"/>
  <c r="AF388" i="100"/>
  <c r="AE388" i="100"/>
  <c r="AC388" i="100"/>
  <c r="AB388" i="100"/>
  <c r="AA388" i="100"/>
  <c r="Z388" i="100"/>
  <c r="AP387" i="100"/>
  <c r="AO387" i="100"/>
  <c r="AQ387" i="100" s="1"/>
  <c r="AG387" i="100"/>
  <c r="AF387" i="100"/>
  <c r="AE387" i="100"/>
  <c r="AC387" i="100"/>
  <c r="AB387" i="100"/>
  <c r="AA387" i="100"/>
  <c r="Z387" i="100"/>
  <c r="AP386" i="100"/>
  <c r="AO386" i="100"/>
  <c r="AQ386" i="100" s="1"/>
  <c r="AG386" i="100"/>
  <c r="AF386" i="100"/>
  <c r="AE386" i="100"/>
  <c r="AC386" i="100"/>
  <c r="AB386" i="100"/>
  <c r="AA386" i="100"/>
  <c r="Z386" i="100"/>
  <c r="AP385" i="100"/>
  <c r="AO385" i="100"/>
  <c r="AQ385" i="100" s="1"/>
  <c r="AG385" i="100"/>
  <c r="AF385" i="100"/>
  <c r="AE385" i="100"/>
  <c r="AC385" i="100"/>
  <c r="AB385" i="100"/>
  <c r="AA385" i="100"/>
  <c r="Z385" i="100"/>
  <c r="AP384" i="100"/>
  <c r="AO384" i="100"/>
  <c r="AQ384" i="100" s="1"/>
  <c r="AG384" i="100"/>
  <c r="AF384" i="100"/>
  <c r="AE384" i="100"/>
  <c r="AC384" i="100"/>
  <c r="AB384" i="100"/>
  <c r="AA384" i="100"/>
  <c r="Z384" i="100"/>
  <c r="AP383" i="100"/>
  <c r="AO383" i="100"/>
  <c r="AQ383" i="100" s="1"/>
  <c r="AG383" i="100"/>
  <c r="AF383" i="100"/>
  <c r="AE383" i="100"/>
  <c r="AC383" i="100"/>
  <c r="AB383" i="100"/>
  <c r="AA383" i="100"/>
  <c r="Z383" i="100"/>
  <c r="AP382" i="100"/>
  <c r="AO382" i="100"/>
  <c r="AQ382" i="100" s="1"/>
  <c r="AG382" i="100"/>
  <c r="AF382" i="100"/>
  <c r="AE382" i="100"/>
  <c r="AC382" i="100"/>
  <c r="AB382" i="100"/>
  <c r="AA382" i="100"/>
  <c r="Z382" i="100"/>
  <c r="AP381" i="100"/>
  <c r="AO381" i="100"/>
  <c r="AQ381" i="100" s="1"/>
  <c r="AG381" i="100"/>
  <c r="AF381" i="100"/>
  <c r="AE381" i="100"/>
  <c r="AC381" i="100"/>
  <c r="AB381" i="100"/>
  <c r="AA381" i="100"/>
  <c r="Z381" i="100"/>
  <c r="AP380" i="100"/>
  <c r="AO380" i="100"/>
  <c r="AQ380" i="100" s="1"/>
  <c r="AG380" i="100"/>
  <c r="AF380" i="100"/>
  <c r="AE380" i="100"/>
  <c r="AC380" i="100"/>
  <c r="AB380" i="100"/>
  <c r="AA380" i="100"/>
  <c r="Z380" i="100"/>
  <c r="AP379" i="100"/>
  <c r="AO379" i="100"/>
  <c r="AQ379" i="100" s="1"/>
  <c r="AG379" i="100"/>
  <c r="AF379" i="100"/>
  <c r="AE379" i="100"/>
  <c r="AC379" i="100"/>
  <c r="AB379" i="100"/>
  <c r="AA379" i="100"/>
  <c r="Z379" i="100"/>
  <c r="AP378" i="100"/>
  <c r="AO378" i="100"/>
  <c r="AQ378" i="100" s="1"/>
  <c r="AG378" i="100"/>
  <c r="AF378" i="100"/>
  <c r="AE378" i="100"/>
  <c r="AC378" i="100"/>
  <c r="AB378" i="100"/>
  <c r="AA378" i="100"/>
  <c r="Z378" i="100"/>
  <c r="AP377" i="100"/>
  <c r="AO377" i="100"/>
  <c r="AQ377" i="100" s="1"/>
  <c r="AG377" i="100"/>
  <c r="AF377" i="100"/>
  <c r="AE377" i="100"/>
  <c r="AC377" i="100"/>
  <c r="AB377" i="100"/>
  <c r="AA377" i="100"/>
  <c r="Z377" i="100"/>
  <c r="AP376" i="100"/>
  <c r="AO376" i="100"/>
  <c r="AQ376" i="100" s="1"/>
  <c r="AG376" i="100"/>
  <c r="AF376" i="100"/>
  <c r="AE376" i="100"/>
  <c r="AC376" i="100"/>
  <c r="AB376" i="100"/>
  <c r="AA376" i="100"/>
  <c r="Z376" i="100"/>
  <c r="AP375" i="100"/>
  <c r="AO375" i="100"/>
  <c r="AQ375" i="100" s="1"/>
  <c r="AG375" i="100"/>
  <c r="AF375" i="100"/>
  <c r="AE375" i="100"/>
  <c r="AC375" i="100"/>
  <c r="AB375" i="100"/>
  <c r="AA375" i="100"/>
  <c r="Z375" i="100"/>
  <c r="AP374" i="100"/>
  <c r="AO374" i="100"/>
  <c r="AQ374" i="100" s="1"/>
  <c r="AG374" i="100"/>
  <c r="AF374" i="100"/>
  <c r="AE374" i="100"/>
  <c r="AC374" i="100"/>
  <c r="AB374" i="100"/>
  <c r="AA374" i="100"/>
  <c r="Z374" i="100"/>
  <c r="AP373" i="100"/>
  <c r="AO373" i="100"/>
  <c r="AQ373" i="100" s="1"/>
  <c r="AG373" i="100"/>
  <c r="AF373" i="100"/>
  <c r="AE373" i="100"/>
  <c r="AC373" i="100"/>
  <c r="AB373" i="100"/>
  <c r="AA373" i="100"/>
  <c r="Z373" i="100"/>
  <c r="AP372" i="100"/>
  <c r="AO372" i="100"/>
  <c r="AQ372" i="100" s="1"/>
  <c r="AG372" i="100"/>
  <c r="AF372" i="100"/>
  <c r="AE372" i="100"/>
  <c r="AC372" i="100"/>
  <c r="AB372" i="100"/>
  <c r="AA372" i="100"/>
  <c r="Z372" i="100"/>
  <c r="AP371" i="100"/>
  <c r="AO371" i="100"/>
  <c r="AQ371" i="100" s="1"/>
  <c r="AG371" i="100"/>
  <c r="AF371" i="100"/>
  <c r="AE371" i="100"/>
  <c r="AC371" i="100"/>
  <c r="AB371" i="100"/>
  <c r="AA371" i="100"/>
  <c r="Z371" i="100"/>
  <c r="AP370" i="100"/>
  <c r="AO370" i="100"/>
  <c r="AQ370" i="100" s="1"/>
  <c r="AG370" i="100"/>
  <c r="AF370" i="100"/>
  <c r="AE370" i="100"/>
  <c r="AC370" i="100"/>
  <c r="AB370" i="100"/>
  <c r="AA370" i="100"/>
  <c r="Z370" i="100"/>
  <c r="AP369" i="100"/>
  <c r="AO369" i="100"/>
  <c r="AQ369" i="100" s="1"/>
  <c r="AG369" i="100"/>
  <c r="AF369" i="100"/>
  <c r="AE369" i="100"/>
  <c r="AC369" i="100"/>
  <c r="AB369" i="100"/>
  <c r="AA369" i="100"/>
  <c r="Z369" i="100"/>
  <c r="AP368" i="100"/>
  <c r="AO368" i="100"/>
  <c r="AQ368" i="100" s="1"/>
  <c r="AG368" i="100"/>
  <c r="AF368" i="100"/>
  <c r="AE368" i="100"/>
  <c r="AC368" i="100"/>
  <c r="AB368" i="100"/>
  <c r="AA368" i="100"/>
  <c r="Z368" i="100"/>
  <c r="AP367" i="100"/>
  <c r="AO367" i="100"/>
  <c r="AQ367" i="100" s="1"/>
  <c r="AG367" i="100"/>
  <c r="AF367" i="100"/>
  <c r="AE367" i="100"/>
  <c r="AC367" i="100"/>
  <c r="AB367" i="100"/>
  <c r="AA367" i="100"/>
  <c r="Z367" i="100"/>
  <c r="AP366" i="100"/>
  <c r="AO366" i="100"/>
  <c r="AQ366" i="100" s="1"/>
  <c r="AG366" i="100"/>
  <c r="AF366" i="100"/>
  <c r="AE366" i="100"/>
  <c r="AC366" i="100"/>
  <c r="AB366" i="100"/>
  <c r="AA366" i="100"/>
  <c r="Z366" i="100"/>
  <c r="AP365" i="100"/>
  <c r="AO365" i="100"/>
  <c r="AQ365" i="100" s="1"/>
  <c r="AG365" i="100"/>
  <c r="AF365" i="100"/>
  <c r="AE365" i="100"/>
  <c r="AC365" i="100"/>
  <c r="AB365" i="100"/>
  <c r="AA365" i="100"/>
  <c r="Z365" i="100"/>
  <c r="AP364" i="100"/>
  <c r="AO364" i="100"/>
  <c r="AQ364" i="100" s="1"/>
  <c r="AG364" i="100"/>
  <c r="AF364" i="100"/>
  <c r="AE364" i="100"/>
  <c r="AC364" i="100"/>
  <c r="AB364" i="100"/>
  <c r="AA364" i="100"/>
  <c r="Z364" i="100"/>
  <c r="AP363" i="100"/>
  <c r="AO363" i="100"/>
  <c r="AQ363" i="100" s="1"/>
  <c r="AG363" i="100"/>
  <c r="AF363" i="100"/>
  <c r="AE363" i="100"/>
  <c r="AC363" i="100"/>
  <c r="AB363" i="100"/>
  <c r="AA363" i="100"/>
  <c r="Z363" i="100"/>
  <c r="AP362" i="100"/>
  <c r="AO362" i="100"/>
  <c r="AQ362" i="100" s="1"/>
  <c r="AG362" i="100"/>
  <c r="AF362" i="100"/>
  <c r="AE362" i="100"/>
  <c r="AC362" i="100"/>
  <c r="AB362" i="100"/>
  <c r="AA362" i="100"/>
  <c r="Z362" i="100"/>
  <c r="AP361" i="100"/>
  <c r="AO361" i="100"/>
  <c r="AQ361" i="100" s="1"/>
  <c r="AG361" i="100"/>
  <c r="AF361" i="100"/>
  <c r="AE361" i="100"/>
  <c r="AC361" i="100"/>
  <c r="AB361" i="100"/>
  <c r="AA361" i="100"/>
  <c r="Z361" i="100"/>
  <c r="AP360" i="100"/>
  <c r="AO360" i="100"/>
  <c r="AQ360" i="100" s="1"/>
  <c r="AG360" i="100"/>
  <c r="AF360" i="100"/>
  <c r="AE360" i="100"/>
  <c r="AC360" i="100"/>
  <c r="AB360" i="100"/>
  <c r="AA360" i="100"/>
  <c r="Z360" i="100"/>
  <c r="AP359" i="100"/>
  <c r="AO359" i="100"/>
  <c r="AQ359" i="100" s="1"/>
  <c r="AG359" i="100"/>
  <c r="AF359" i="100"/>
  <c r="AE359" i="100"/>
  <c r="AC359" i="100"/>
  <c r="AB359" i="100"/>
  <c r="AA359" i="100"/>
  <c r="Z359" i="100"/>
  <c r="AP358" i="100"/>
  <c r="AO358" i="100"/>
  <c r="AQ358" i="100" s="1"/>
  <c r="AG358" i="100"/>
  <c r="AF358" i="100"/>
  <c r="AE358" i="100"/>
  <c r="AC358" i="100"/>
  <c r="AB358" i="100"/>
  <c r="AA358" i="100"/>
  <c r="Z358" i="100"/>
  <c r="AP357" i="100"/>
  <c r="AO357" i="100"/>
  <c r="AQ357" i="100" s="1"/>
  <c r="AG357" i="100"/>
  <c r="AF357" i="100"/>
  <c r="AE357" i="100"/>
  <c r="AC357" i="100"/>
  <c r="AB357" i="100"/>
  <c r="AA357" i="100"/>
  <c r="Z357" i="100"/>
  <c r="AP356" i="100"/>
  <c r="AO356" i="100"/>
  <c r="AQ356" i="100" s="1"/>
  <c r="AG356" i="100"/>
  <c r="AF356" i="100"/>
  <c r="AE356" i="100"/>
  <c r="AC356" i="100"/>
  <c r="AB356" i="100"/>
  <c r="AA356" i="100"/>
  <c r="Z356" i="100"/>
  <c r="AP355" i="100"/>
  <c r="AO355" i="100"/>
  <c r="AQ355" i="100" s="1"/>
  <c r="AG355" i="100"/>
  <c r="AF355" i="100"/>
  <c r="AE355" i="100"/>
  <c r="AC355" i="100"/>
  <c r="AB355" i="100"/>
  <c r="AA355" i="100"/>
  <c r="Z355" i="100"/>
  <c r="AP354" i="100"/>
  <c r="AO354" i="100"/>
  <c r="AQ354" i="100" s="1"/>
  <c r="AG354" i="100"/>
  <c r="AF354" i="100"/>
  <c r="AE354" i="100"/>
  <c r="AC354" i="100"/>
  <c r="AB354" i="100"/>
  <c r="AA354" i="100"/>
  <c r="Z354" i="100"/>
  <c r="AP353" i="100"/>
  <c r="AO353" i="100"/>
  <c r="AQ353" i="100" s="1"/>
  <c r="AG353" i="100"/>
  <c r="AF353" i="100"/>
  <c r="AE353" i="100"/>
  <c r="AC353" i="100"/>
  <c r="AB353" i="100"/>
  <c r="AA353" i="100"/>
  <c r="Z353" i="100"/>
  <c r="AP352" i="100"/>
  <c r="AO352" i="100"/>
  <c r="AQ352" i="100" s="1"/>
  <c r="AG352" i="100"/>
  <c r="AF352" i="100"/>
  <c r="AE352" i="100"/>
  <c r="AC352" i="100"/>
  <c r="AB352" i="100"/>
  <c r="AA352" i="100"/>
  <c r="Z352" i="100"/>
  <c r="AP351" i="100"/>
  <c r="AO351" i="100"/>
  <c r="AQ351" i="100" s="1"/>
  <c r="AG351" i="100"/>
  <c r="AF351" i="100"/>
  <c r="AE351" i="100"/>
  <c r="AC351" i="100"/>
  <c r="AB351" i="100"/>
  <c r="AA351" i="100"/>
  <c r="Z351" i="100"/>
  <c r="AP350" i="100"/>
  <c r="AO350" i="100"/>
  <c r="AQ350" i="100" s="1"/>
  <c r="AG350" i="100"/>
  <c r="AF350" i="100"/>
  <c r="AE350" i="100"/>
  <c r="AC350" i="100"/>
  <c r="AB350" i="100"/>
  <c r="AA350" i="100"/>
  <c r="Z350" i="100"/>
  <c r="AP349" i="100"/>
  <c r="AO349" i="100"/>
  <c r="AQ349" i="100" s="1"/>
  <c r="AG349" i="100"/>
  <c r="AF349" i="100"/>
  <c r="AE349" i="100"/>
  <c r="AC349" i="100"/>
  <c r="AB349" i="100"/>
  <c r="AA349" i="100"/>
  <c r="Z349" i="100"/>
  <c r="AP348" i="100"/>
  <c r="AO348" i="100"/>
  <c r="AQ348" i="100" s="1"/>
  <c r="AG348" i="100"/>
  <c r="AF348" i="100"/>
  <c r="AE348" i="100"/>
  <c r="AC348" i="100"/>
  <c r="AB348" i="100"/>
  <c r="AA348" i="100"/>
  <c r="Z348" i="100"/>
  <c r="AP347" i="100"/>
  <c r="AO347" i="100"/>
  <c r="AQ347" i="100" s="1"/>
  <c r="AG347" i="100"/>
  <c r="AF347" i="100"/>
  <c r="AE347" i="100"/>
  <c r="AC347" i="100"/>
  <c r="AB347" i="100"/>
  <c r="AA347" i="100"/>
  <c r="Z347" i="100"/>
  <c r="AP346" i="100"/>
  <c r="AO346" i="100"/>
  <c r="AQ346" i="100" s="1"/>
  <c r="AG346" i="100"/>
  <c r="AF346" i="100"/>
  <c r="AE346" i="100"/>
  <c r="AC346" i="100"/>
  <c r="AB346" i="100"/>
  <c r="AA346" i="100"/>
  <c r="Z346" i="100"/>
  <c r="AP345" i="100"/>
  <c r="AO345" i="100"/>
  <c r="AQ345" i="100" s="1"/>
  <c r="AG345" i="100"/>
  <c r="AF345" i="100"/>
  <c r="AE345" i="100"/>
  <c r="AC345" i="100"/>
  <c r="AB345" i="100"/>
  <c r="AA345" i="100"/>
  <c r="Z345" i="100"/>
  <c r="AP344" i="100"/>
  <c r="AO344" i="100"/>
  <c r="AQ344" i="100" s="1"/>
  <c r="AG344" i="100"/>
  <c r="AF344" i="100"/>
  <c r="AE344" i="100"/>
  <c r="AC344" i="100"/>
  <c r="AB344" i="100"/>
  <c r="AA344" i="100"/>
  <c r="Z344" i="100"/>
  <c r="AP343" i="100"/>
  <c r="AO343" i="100"/>
  <c r="AQ343" i="100" s="1"/>
  <c r="AG343" i="100"/>
  <c r="AF343" i="100"/>
  <c r="AE343" i="100"/>
  <c r="AC343" i="100"/>
  <c r="AB343" i="100"/>
  <c r="AA343" i="100"/>
  <c r="Z343" i="100"/>
  <c r="AP342" i="100"/>
  <c r="AO342" i="100"/>
  <c r="AQ342" i="100" s="1"/>
  <c r="AG342" i="100"/>
  <c r="AF342" i="100"/>
  <c r="AE342" i="100"/>
  <c r="AC342" i="100"/>
  <c r="AB342" i="100"/>
  <c r="AA342" i="100"/>
  <c r="Z342" i="100"/>
  <c r="AP341" i="100"/>
  <c r="AO341" i="100"/>
  <c r="AQ341" i="100" s="1"/>
  <c r="AG341" i="100"/>
  <c r="AF341" i="100"/>
  <c r="AE341" i="100"/>
  <c r="AC341" i="100"/>
  <c r="AB341" i="100"/>
  <c r="AA341" i="100"/>
  <c r="Z341" i="100"/>
  <c r="AP340" i="100"/>
  <c r="AO340" i="100"/>
  <c r="AQ340" i="100" s="1"/>
  <c r="AG340" i="100"/>
  <c r="AF340" i="100"/>
  <c r="AE340" i="100"/>
  <c r="AC340" i="100"/>
  <c r="AB340" i="100"/>
  <c r="AA340" i="100"/>
  <c r="Z340" i="100"/>
  <c r="AP339" i="100"/>
  <c r="AO339" i="100"/>
  <c r="AQ339" i="100" s="1"/>
  <c r="AG339" i="100"/>
  <c r="AF339" i="100"/>
  <c r="AE339" i="100"/>
  <c r="AC339" i="100"/>
  <c r="AB339" i="100"/>
  <c r="AA339" i="100"/>
  <c r="Z339" i="100"/>
  <c r="AP338" i="100"/>
  <c r="AO338" i="100"/>
  <c r="AQ338" i="100" s="1"/>
  <c r="AG338" i="100"/>
  <c r="AF338" i="100"/>
  <c r="AE338" i="100"/>
  <c r="AC338" i="100"/>
  <c r="AB338" i="100"/>
  <c r="AA338" i="100"/>
  <c r="Z338" i="100"/>
  <c r="AP337" i="100"/>
  <c r="AO337" i="100"/>
  <c r="AQ337" i="100" s="1"/>
  <c r="AG337" i="100"/>
  <c r="AF337" i="100"/>
  <c r="AE337" i="100"/>
  <c r="AC337" i="100"/>
  <c r="AB337" i="100"/>
  <c r="AA337" i="100"/>
  <c r="Z337" i="100"/>
  <c r="AP336" i="100"/>
  <c r="AO336" i="100"/>
  <c r="AQ336" i="100" s="1"/>
  <c r="AG336" i="100"/>
  <c r="AF336" i="100"/>
  <c r="AE336" i="100"/>
  <c r="AC336" i="100"/>
  <c r="AB336" i="100"/>
  <c r="AA336" i="100"/>
  <c r="Z336" i="100"/>
  <c r="AP335" i="100"/>
  <c r="AO335" i="100"/>
  <c r="AQ335" i="100" s="1"/>
  <c r="AG335" i="100"/>
  <c r="AF335" i="100"/>
  <c r="AE335" i="100"/>
  <c r="AC335" i="100"/>
  <c r="AB335" i="100"/>
  <c r="AA335" i="100"/>
  <c r="Z335" i="100"/>
  <c r="AP334" i="100"/>
  <c r="AO334" i="100"/>
  <c r="AQ334" i="100" s="1"/>
  <c r="AG334" i="100"/>
  <c r="AF334" i="100"/>
  <c r="AE334" i="100"/>
  <c r="AC334" i="100"/>
  <c r="AB334" i="100"/>
  <c r="AA334" i="100"/>
  <c r="Z334" i="100"/>
  <c r="AP333" i="100"/>
  <c r="AO333" i="100"/>
  <c r="AQ333" i="100" s="1"/>
  <c r="AG333" i="100"/>
  <c r="AF333" i="100"/>
  <c r="AE333" i="100"/>
  <c r="AC333" i="100"/>
  <c r="AB333" i="100"/>
  <c r="AA333" i="100"/>
  <c r="Z333" i="100"/>
  <c r="AP332" i="100"/>
  <c r="AO332" i="100"/>
  <c r="AQ332" i="100" s="1"/>
  <c r="AG332" i="100"/>
  <c r="AF332" i="100"/>
  <c r="AE332" i="100"/>
  <c r="AC332" i="100"/>
  <c r="AB332" i="100"/>
  <c r="AA332" i="100"/>
  <c r="Z332" i="100"/>
  <c r="AP331" i="100"/>
  <c r="AO331" i="100"/>
  <c r="AQ331" i="100" s="1"/>
  <c r="AG331" i="100"/>
  <c r="AF331" i="100"/>
  <c r="AE331" i="100"/>
  <c r="AC331" i="100"/>
  <c r="AB331" i="100"/>
  <c r="AA331" i="100"/>
  <c r="Z331" i="100"/>
  <c r="AP330" i="100"/>
  <c r="AO330" i="100"/>
  <c r="AQ330" i="100" s="1"/>
  <c r="AG330" i="100"/>
  <c r="AF330" i="100"/>
  <c r="AE330" i="100"/>
  <c r="AC330" i="100"/>
  <c r="AB330" i="100"/>
  <c r="AA330" i="100"/>
  <c r="Z330" i="100"/>
  <c r="AP329" i="100"/>
  <c r="AO329" i="100"/>
  <c r="AQ329" i="100" s="1"/>
  <c r="AG329" i="100"/>
  <c r="AF329" i="100"/>
  <c r="AE329" i="100"/>
  <c r="AC329" i="100"/>
  <c r="AB329" i="100"/>
  <c r="AA329" i="100"/>
  <c r="Z329" i="100"/>
  <c r="AP328" i="100"/>
  <c r="AO328" i="100"/>
  <c r="AQ328" i="100" s="1"/>
  <c r="AG328" i="100"/>
  <c r="AF328" i="100"/>
  <c r="AE328" i="100"/>
  <c r="AC328" i="100"/>
  <c r="AB328" i="100"/>
  <c r="AA328" i="100"/>
  <c r="Z328" i="100"/>
  <c r="AP327" i="100"/>
  <c r="AO327" i="100"/>
  <c r="AQ327" i="100" s="1"/>
  <c r="AG327" i="100"/>
  <c r="AF327" i="100"/>
  <c r="AE327" i="100"/>
  <c r="AC327" i="100"/>
  <c r="AB327" i="100"/>
  <c r="AA327" i="100"/>
  <c r="Z327" i="100"/>
  <c r="AP326" i="100"/>
  <c r="AO326" i="100"/>
  <c r="AQ326" i="100" s="1"/>
  <c r="AG326" i="100"/>
  <c r="AF326" i="100"/>
  <c r="AE326" i="100"/>
  <c r="AC326" i="100"/>
  <c r="AB326" i="100"/>
  <c r="AA326" i="100"/>
  <c r="Z326" i="100"/>
  <c r="AP325" i="100"/>
  <c r="AO325" i="100"/>
  <c r="AQ325" i="100" s="1"/>
  <c r="AG325" i="100"/>
  <c r="AF325" i="100"/>
  <c r="AE325" i="100"/>
  <c r="AC325" i="100"/>
  <c r="AB325" i="100"/>
  <c r="AA325" i="100"/>
  <c r="Z325" i="100"/>
  <c r="AP324" i="100"/>
  <c r="AO324" i="100"/>
  <c r="AQ324" i="100" s="1"/>
  <c r="AG324" i="100"/>
  <c r="AF324" i="100"/>
  <c r="AE324" i="100"/>
  <c r="AC324" i="100"/>
  <c r="AB324" i="100"/>
  <c r="AA324" i="100"/>
  <c r="Z324" i="100"/>
  <c r="AP323" i="100"/>
  <c r="AO323" i="100"/>
  <c r="AQ323" i="100" s="1"/>
  <c r="AG323" i="100"/>
  <c r="AF323" i="100"/>
  <c r="AE323" i="100"/>
  <c r="AC323" i="100"/>
  <c r="AB323" i="100"/>
  <c r="AA323" i="100"/>
  <c r="Z323" i="100"/>
  <c r="AP322" i="100"/>
  <c r="AO322" i="100"/>
  <c r="AQ322" i="100" s="1"/>
  <c r="AG322" i="100"/>
  <c r="AF322" i="100"/>
  <c r="AE322" i="100"/>
  <c r="AC322" i="100"/>
  <c r="AB322" i="100"/>
  <c r="AA322" i="100"/>
  <c r="Z322" i="100"/>
  <c r="AP321" i="100"/>
  <c r="AO321" i="100"/>
  <c r="AQ321" i="100" s="1"/>
  <c r="AG321" i="100"/>
  <c r="AF321" i="100"/>
  <c r="AE321" i="100"/>
  <c r="AC321" i="100"/>
  <c r="AB321" i="100"/>
  <c r="AA321" i="100"/>
  <c r="Z321" i="100"/>
  <c r="AP320" i="100"/>
  <c r="AO320" i="100"/>
  <c r="AQ320" i="100" s="1"/>
  <c r="AG320" i="100"/>
  <c r="AF320" i="100"/>
  <c r="AE320" i="100"/>
  <c r="AC320" i="100"/>
  <c r="AB320" i="100"/>
  <c r="AA320" i="100"/>
  <c r="Z320" i="100"/>
  <c r="AP319" i="100"/>
  <c r="AO319" i="100"/>
  <c r="AQ319" i="100" s="1"/>
  <c r="AG319" i="100"/>
  <c r="AF319" i="100"/>
  <c r="AE319" i="100"/>
  <c r="AC319" i="100"/>
  <c r="AB319" i="100"/>
  <c r="AA319" i="100"/>
  <c r="Z319" i="100"/>
  <c r="AP318" i="100"/>
  <c r="AO318" i="100"/>
  <c r="AQ318" i="100" s="1"/>
  <c r="AG318" i="100"/>
  <c r="AF318" i="100"/>
  <c r="AE318" i="100"/>
  <c r="AC318" i="100"/>
  <c r="AB318" i="100"/>
  <c r="AA318" i="100"/>
  <c r="Z318" i="100"/>
  <c r="AP317" i="100"/>
  <c r="AO317" i="100"/>
  <c r="AQ317" i="100" s="1"/>
  <c r="AG317" i="100"/>
  <c r="AF317" i="100"/>
  <c r="AE317" i="100"/>
  <c r="AC317" i="100"/>
  <c r="AB317" i="100"/>
  <c r="AA317" i="100"/>
  <c r="Z317" i="100"/>
  <c r="AP316" i="100"/>
  <c r="AO316" i="100"/>
  <c r="AQ316" i="100" s="1"/>
  <c r="AG316" i="100"/>
  <c r="AF316" i="100"/>
  <c r="AE316" i="100"/>
  <c r="AC316" i="100"/>
  <c r="AB316" i="100"/>
  <c r="AA316" i="100"/>
  <c r="Z316" i="100"/>
  <c r="AP315" i="100"/>
  <c r="AO315" i="100"/>
  <c r="AQ315" i="100" s="1"/>
  <c r="AG315" i="100"/>
  <c r="AF315" i="100"/>
  <c r="AE315" i="100"/>
  <c r="AC315" i="100"/>
  <c r="AB315" i="100"/>
  <c r="AA315" i="100"/>
  <c r="Z315" i="100"/>
  <c r="AP314" i="100"/>
  <c r="AO314" i="100"/>
  <c r="AQ314" i="100" s="1"/>
  <c r="AG314" i="100"/>
  <c r="AF314" i="100"/>
  <c r="AE314" i="100"/>
  <c r="AC314" i="100"/>
  <c r="AB314" i="100"/>
  <c r="AA314" i="100"/>
  <c r="Z314" i="100"/>
  <c r="AP313" i="100"/>
  <c r="AO313" i="100"/>
  <c r="AQ313" i="100" s="1"/>
  <c r="AG313" i="100"/>
  <c r="AF313" i="100"/>
  <c r="AE313" i="100"/>
  <c r="AC313" i="100"/>
  <c r="AB313" i="100"/>
  <c r="AA313" i="100"/>
  <c r="Z313" i="100"/>
  <c r="AP312" i="100"/>
  <c r="AO312" i="100"/>
  <c r="AQ312" i="100" s="1"/>
  <c r="AG312" i="100"/>
  <c r="AF312" i="100"/>
  <c r="AE312" i="100"/>
  <c r="AC312" i="100"/>
  <c r="AB312" i="100"/>
  <c r="AA312" i="100"/>
  <c r="Z312" i="100"/>
  <c r="AP311" i="100"/>
  <c r="AO311" i="100"/>
  <c r="AQ311" i="100" s="1"/>
  <c r="AG311" i="100"/>
  <c r="AF311" i="100"/>
  <c r="AE311" i="100"/>
  <c r="AC311" i="100"/>
  <c r="AB311" i="100"/>
  <c r="AA311" i="100"/>
  <c r="Z311" i="100"/>
  <c r="AP310" i="100"/>
  <c r="AO310" i="100"/>
  <c r="AQ310" i="100" s="1"/>
  <c r="AG310" i="100"/>
  <c r="AF310" i="100"/>
  <c r="AE310" i="100"/>
  <c r="AC310" i="100"/>
  <c r="AB310" i="100"/>
  <c r="AA310" i="100"/>
  <c r="Z310" i="100"/>
  <c r="AP309" i="100"/>
  <c r="AO309" i="100"/>
  <c r="AQ309" i="100" s="1"/>
  <c r="AG309" i="100"/>
  <c r="AF309" i="100"/>
  <c r="AE309" i="100"/>
  <c r="AC309" i="100"/>
  <c r="AB309" i="100"/>
  <c r="AA309" i="100"/>
  <c r="Z309" i="100"/>
  <c r="AP308" i="100"/>
  <c r="AO308" i="100"/>
  <c r="AQ308" i="100" s="1"/>
  <c r="AG308" i="100"/>
  <c r="AF308" i="100"/>
  <c r="AE308" i="100"/>
  <c r="AC308" i="100"/>
  <c r="AB308" i="100"/>
  <c r="AA308" i="100"/>
  <c r="Z308" i="100"/>
  <c r="AP307" i="100"/>
  <c r="AO307" i="100"/>
  <c r="AG307" i="100"/>
  <c r="AF307" i="100"/>
  <c r="AE307" i="100"/>
  <c r="AC307" i="100"/>
  <c r="AB307" i="100"/>
  <c r="AA307" i="100"/>
  <c r="Z307" i="100"/>
  <c r="AP306" i="100"/>
  <c r="AO306" i="100"/>
  <c r="AQ306" i="100" s="1"/>
  <c r="AG306" i="100"/>
  <c r="AF306" i="100"/>
  <c r="AE306" i="100"/>
  <c r="AC306" i="100"/>
  <c r="AB306" i="100"/>
  <c r="AA306" i="100"/>
  <c r="Z306" i="100"/>
  <c r="AP305" i="100"/>
  <c r="AO305" i="100"/>
  <c r="AQ305" i="100" s="1"/>
  <c r="AG305" i="100"/>
  <c r="AF305" i="100"/>
  <c r="AE305" i="100"/>
  <c r="AC305" i="100"/>
  <c r="AB305" i="100"/>
  <c r="AA305" i="100"/>
  <c r="Z305" i="100"/>
  <c r="AP304" i="100"/>
  <c r="AO304" i="100"/>
  <c r="AQ304" i="100" s="1"/>
  <c r="AG304" i="100"/>
  <c r="AF304" i="100"/>
  <c r="AE304" i="100"/>
  <c r="AC304" i="100"/>
  <c r="AB304" i="100"/>
  <c r="AA304" i="100"/>
  <c r="Z304" i="100"/>
  <c r="AP303" i="100"/>
  <c r="AO303" i="100"/>
  <c r="AQ303" i="100" s="1"/>
  <c r="AG303" i="100"/>
  <c r="AF303" i="100"/>
  <c r="AE303" i="100"/>
  <c r="AC303" i="100"/>
  <c r="AB303" i="100"/>
  <c r="AA303" i="100"/>
  <c r="Z303" i="100"/>
  <c r="AP302" i="100"/>
  <c r="AO302" i="100"/>
  <c r="AQ302" i="100" s="1"/>
  <c r="AG302" i="100"/>
  <c r="AF302" i="100"/>
  <c r="AE302" i="100"/>
  <c r="AC302" i="100"/>
  <c r="AB302" i="100"/>
  <c r="AA302" i="100"/>
  <c r="Z302" i="100"/>
  <c r="AP301" i="100"/>
  <c r="AO301" i="100"/>
  <c r="AQ301" i="100" s="1"/>
  <c r="AG301" i="100"/>
  <c r="AF301" i="100"/>
  <c r="AE301" i="100"/>
  <c r="AC301" i="100"/>
  <c r="AB301" i="100"/>
  <c r="AA301" i="100"/>
  <c r="Z301" i="100"/>
  <c r="AP300" i="100"/>
  <c r="AO300" i="100"/>
  <c r="AG300" i="100"/>
  <c r="AF300" i="100"/>
  <c r="AE300" i="100"/>
  <c r="AC300" i="100"/>
  <c r="AB300" i="100"/>
  <c r="AA300" i="100"/>
  <c r="Z300" i="100"/>
  <c r="AP299" i="100"/>
  <c r="AO299" i="100"/>
  <c r="AQ299" i="100" s="1"/>
  <c r="AG299" i="100"/>
  <c r="AF299" i="100"/>
  <c r="AE299" i="100"/>
  <c r="AC299" i="100"/>
  <c r="AB299" i="100"/>
  <c r="AA299" i="100"/>
  <c r="Z299" i="100"/>
  <c r="AP298" i="100"/>
  <c r="AO298" i="100"/>
  <c r="AQ298" i="100" s="1"/>
  <c r="AG298" i="100"/>
  <c r="AF298" i="100"/>
  <c r="AE298" i="100"/>
  <c r="AC298" i="100"/>
  <c r="AB298" i="100"/>
  <c r="AA298" i="100"/>
  <c r="Z298" i="100"/>
  <c r="AP297" i="100"/>
  <c r="AO297" i="100"/>
  <c r="AQ297" i="100" s="1"/>
  <c r="AG297" i="100"/>
  <c r="AF297" i="100"/>
  <c r="AE297" i="100"/>
  <c r="AC297" i="100"/>
  <c r="AB297" i="100"/>
  <c r="AA297" i="100"/>
  <c r="Z297" i="100"/>
  <c r="AP296" i="100"/>
  <c r="AO296" i="100"/>
  <c r="AQ296" i="100" s="1"/>
  <c r="AG296" i="100"/>
  <c r="AF296" i="100"/>
  <c r="AE296" i="100"/>
  <c r="AC296" i="100"/>
  <c r="AB296" i="100"/>
  <c r="AA296" i="100"/>
  <c r="Z296" i="100"/>
  <c r="AP295" i="100"/>
  <c r="AO295" i="100"/>
  <c r="AQ295" i="100" s="1"/>
  <c r="AG295" i="100"/>
  <c r="AF295" i="100"/>
  <c r="AE295" i="100"/>
  <c r="AC295" i="100"/>
  <c r="AB295" i="100"/>
  <c r="AA295" i="100"/>
  <c r="Z295" i="100"/>
  <c r="AP294" i="100"/>
  <c r="AO294" i="100"/>
  <c r="AQ294" i="100" s="1"/>
  <c r="AG294" i="100"/>
  <c r="AF294" i="100"/>
  <c r="AE294" i="100"/>
  <c r="AC294" i="100"/>
  <c r="AB294" i="100"/>
  <c r="AA294" i="100"/>
  <c r="Z294" i="100"/>
  <c r="AP293" i="100"/>
  <c r="AO293" i="100"/>
  <c r="AQ293" i="100" s="1"/>
  <c r="AG293" i="100"/>
  <c r="AF293" i="100"/>
  <c r="AE293" i="100"/>
  <c r="AC293" i="100"/>
  <c r="AB293" i="100"/>
  <c r="AA293" i="100"/>
  <c r="Z293" i="100"/>
  <c r="AP292" i="100"/>
  <c r="AO292" i="100"/>
  <c r="AQ292" i="100" s="1"/>
  <c r="AG292" i="100"/>
  <c r="AF292" i="100"/>
  <c r="AE292" i="100"/>
  <c r="AC292" i="100"/>
  <c r="AB292" i="100"/>
  <c r="AA292" i="100"/>
  <c r="Z292" i="100"/>
  <c r="AP291" i="100"/>
  <c r="AO291" i="100"/>
  <c r="AQ291" i="100" s="1"/>
  <c r="AG291" i="100"/>
  <c r="AF291" i="100"/>
  <c r="AE291" i="100"/>
  <c r="AC291" i="100"/>
  <c r="AB291" i="100"/>
  <c r="AA291" i="100"/>
  <c r="Z291" i="100"/>
  <c r="AP290" i="100"/>
  <c r="AO290" i="100"/>
  <c r="AQ290" i="100" s="1"/>
  <c r="AG290" i="100"/>
  <c r="AF290" i="100"/>
  <c r="AE290" i="100"/>
  <c r="AC290" i="100"/>
  <c r="AB290" i="100"/>
  <c r="AA290" i="100"/>
  <c r="Z290" i="100"/>
  <c r="AP289" i="100"/>
  <c r="AO289" i="100"/>
  <c r="AQ289" i="100" s="1"/>
  <c r="AG289" i="100"/>
  <c r="AF289" i="100"/>
  <c r="AE289" i="100"/>
  <c r="AC289" i="100"/>
  <c r="AB289" i="100"/>
  <c r="AA289" i="100"/>
  <c r="Z289" i="100"/>
  <c r="AP288" i="100"/>
  <c r="AO288" i="100"/>
  <c r="AQ288" i="100" s="1"/>
  <c r="AG288" i="100"/>
  <c r="AF288" i="100"/>
  <c r="AE288" i="100"/>
  <c r="AC288" i="100"/>
  <c r="AB288" i="100"/>
  <c r="AA288" i="100"/>
  <c r="Z288" i="100"/>
  <c r="AP287" i="100"/>
  <c r="AO287" i="100"/>
  <c r="AQ287" i="100" s="1"/>
  <c r="AG287" i="100"/>
  <c r="AF287" i="100"/>
  <c r="AE287" i="100"/>
  <c r="AC287" i="100"/>
  <c r="AB287" i="100"/>
  <c r="AA287" i="100"/>
  <c r="Z287" i="100"/>
  <c r="AP286" i="100"/>
  <c r="AO286" i="100"/>
  <c r="AQ286" i="100" s="1"/>
  <c r="AG286" i="100"/>
  <c r="AF286" i="100"/>
  <c r="AE286" i="100"/>
  <c r="AC286" i="100"/>
  <c r="AB286" i="100"/>
  <c r="AA286" i="100"/>
  <c r="Z286" i="100"/>
  <c r="AP285" i="100"/>
  <c r="AO285" i="100"/>
  <c r="AQ285" i="100" s="1"/>
  <c r="AG285" i="100"/>
  <c r="AF285" i="100"/>
  <c r="AE285" i="100"/>
  <c r="AC285" i="100"/>
  <c r="AB285" i="100"/>
  <c r="AA285" i="100"/>
  <c r="Z285" i="100"/>
  <c r="AP284" i="100"/>
  <c r="AO284" i="100"/>
  <c r="AQ284" i="100" s="1"/>
  <c r="AG284" i="100"/>
  <c r="AF284" i="100"/>
  <c r="AE284" i="100"/>
  <c r="AC284" i="100"/>
  <c r="AB284" i="100"/>
  <c r="AA284" i="100"/>
  <c r="Z284" i="100"/>
  <c r="AP283" i="100"/>
  <c r="AO283" i="100"/>
  <c r="AQ283" i="100" s="1"/>
  <c r="AG283" i="100"/>
  <c r="AF283" i="100"/>
  <c r="AE283" i="100"/>
  <c r="AC283" i="100"/>
  <c r="AB283" i="100"/>
  <c r="AA283" i="100"/>
  <c r="Z283" i="100"/>
  <c r="AP282" i="100"/>
  <c r="AO282" i="100"/>
  <c r="AQ282" i="100" s="1"/>
  <c r="AG282" i="100"/>
  <c r="AF282" i="100"/>
  <c r="AE282" i="100"/>
  <c r="AC282" i="100"/>
  <c r="AB282" i="100"/>
  <c r="AA282" i="100"/>
  <c r="Z282" i="100"/>
  <c r="AP281" i="100"/>
  <c r="AO281" i="100"/>
  <c r="AQ281" i="100" s="1"/>
  <c r="AG281" i="100"/>
  <c r="AF281" i="100"/>
  <c r="AE281" i="100"/>
  <c r="AC281" i="100"/>
  <c r="AB281" i="100"/>
  <c r="AA281" i="100"/>
  <c r="Z281" i="100"/>
  <c r="AP280" i="100"/>
  <c r="AO280" i="100"/>
  <c r="AQ280" i="100" s="1"/>
  <c r="AG280" i="100"/>
  <c r="AF280" i="100"/>
  <c r="AE280" i="100"/>
  <c r="AC280" i="100"/>
  <c r="AB280" i="100"/>
  <c r="AA280" i="100"/>
  <c r="Z280" i="100"/>
  <c r="AP279" i="100"/>
  <c r="AO279" i="100"/>
  <c r="AQ279" i="100" s="1"/>
  <c r="AG279" i="100"/>
  <c r="AF279" i="100"/>
  <c r="AE279" i="100"/>
  <c r="AC279" i="100"/>
  <c r="AB279" i="100"/>
  <c r="AA279" i="100"/>
  <c r="Z279" i="100"/>
  <c r="AP278" i="100"/>
  <c r="AO278" i="100"/>
  <c r="AQ278" i="100" s="1"/>
  <c r="AG278" i="100"/>
  <c r="AF278" i="100"/>
  <c r="AE278" i="100"/>
  <c r="AC278" i="100"/>
  <c r="AB278" i="100"/>
  <c r="AA278" i="100"/>
  <c r="Z278" i="100"/>
  <c r="AP277" i="100"/>
  <c r="AO277" i="100"/>
  <c r="AQ277" i="100" s="1"/>
  <c r="AG277" i="100"/>
  <c r="AF277" i="100"/>
  <c r="AE277" i="100"/>
  <c r="AC277" i="100"/>
  <c r="AB277" i="100"/>
  <c r="AA277" i="100"/>
  <c r="Z277" i="100"/>
  <c r="AP276" i="100"/>
  <c r="AO276" i="100"/>
  <c r="AQ276" i="100" s="1"/>
  <c r="AG276" i="100"/>
  <c r="AF276" i="100"/>
  <c r="AE276" i="100"/>
  <c r="AC276" i="100"/>
  <c r="AB276" i="100"/>
  <c r="AA276" i="100"/>
  <c r="Z276" i="100"/>
  <c r="AP275" i="100"/>
  <c r="AO275" i="100"/>
  <c r="AQ275" i="100" s="1"/>
  <c r="AG275" i="100"/>
  <c r="AF275" i="100"/>
  <c r="AE275" i="100"/>
  <c r="AC275" i="100"/>
  <c r="AB275" i="100"/>
  <c r="AA275" i="100"/>
  <c r="Z275" i="100"/>
  <c r="AP274" i="100"/>
  <c r="AO274" i="100"/>
  <c r="AQ274" i="100" s="1"/>
  <c r="AG274" i="100"/>
  <c r="AF274" i="100"/>
  <c r="AE274" i="100"/>
  <c r="AC274" i="100"/>
  <c r="AB274" i="100"/>
  <c r="AA274" i="100"/>
  <c r="Z274" i="100"/>
  <c r="AP273" i="100"/>
  <c r="AO273" i="100"/>
  <c r="AQ273" i="100" s="1"/>
  <c r="AG273" i="100"/>
  <c r="AF273" i="100"/>
  <c r="AE273" i="100"/>
  <c r="AC273" i="100"/>
  <c r="AB273" i="100"/>
  <c r="AA273" i="100"/>
  <c r="Z273" i="100"/>
  <c r="AP272" i="100"/>
  <c r="AO272" i="100"/>
  <c r="AQ272" i="100" s="1"/>
  <c r="AG272" i="100"/>
  <c r="AF272" i="100"/>
  <c r="AE272" i="100"/>
  <c r="AC272" i="100"/>
  <c r="AB272" i="100"/>
  <c r="AA272" i="100"/>
  <c r="Z272" i="100"/>
  <c r="AP271" i="100"/>
  <c r="AO271" i="100"/>
  <c r="AQ271" i="100" s="1"/>
  <c r="AG271" i="100"/>
  <c r="AF271" i="100"/>
  <c r="AE271" i="100"/>
  <c r="AC271" i="100"/>
  <c r="AB271" i="100"/>
  <c r="AA271" i="100"/>
  <c r="Z271" i="100"/>
  <c r="AP270" i="100"/>
  <c r="AO270" i="100"/>
  <c r="AQ270" i="100" s="1"/>
  <c r="AG270" i="100"/>
  <c r="AF270" i="100"/>
  <c r="AE270" i="100"/>
  <c r="AC270" i="100"/>
  <c r="AB270" i="100"/>
  <c r="AA270" i="100"/>
  <c r="Z270" i="100"/>
  <c r="AP269" i="100"/>
  <c r="AO269" i="100"/>
  <c r="AQ269" i="100" s="1"/>
  <c r="AG269" i="100"/>
  <c r="AF269" i="100"/>
  <c r="AE269" i="100"/>
  <c r="AC269" i="100"/>
  <c r="AB269" i="100"/>
  <c r="AA269" i="100"/>
  <c r="Z269" i="100"/>
  <c r="AP268" i="100"/>
  <c r="AO268" i="100"/>
  <c r="AQ268" i="100" s="1"/>
  <c r="AG268" i="100"/>
  <c r="AF268" i="100"/>
  <c r="AE268" i="100"/>
  <c r="AC268" i="100"/>
  <c r="AB268" i="100"/>
  <c r="AA268" i="100"/>
  <c r="Z268" i="100"/>
  <c r="AP267" i="100"/>
  <c r="AO267" i="100"/>
  <c r="AQ267" i="100" s="1"/>
  <c r="AG267" i="100"/>
  <c r="AF267" i="100"/>
  <c r="AE267" i="100"/>
  <c r="AC267" i="100"/>
  <c r="AB267" i="100"/>
  <c r="AA267" i="100"/>
  <c r="Z267" i="100"/>
  <c r="AP266" i="100"/>
  <c r="AO266" i="100"/>
  <c r="AQ266" i="100" s="1"/>
  <c r="AG266" i="100"/>
  <c r="AF266" i="100"/>
  <c r="AE266" i="100"/>
  <c r="AC266" i="100"/>
  <c r="AB266" i="100"/>
  <c r="AA266" i="100"/>
  <c r="Z266" i="100"/>
  <c r="AP265" i="100"/>
  <c r="AO265" i="100"/>
  <c r="AQ265" i="100" s="1"/>
  <c r="AG265" i="100"/>
  <c r="AF265" i="100"/>
  <c r="AE265" i="100"/>
  <c r="AC265" i="100"/>
  <c r="AB265" i="100"/>
  <c r="AA265" i="100"/>
  <c r="Z265" i="100"/>
  <c r="AP264" i="100"/>
  <c r="AO264" i="100"/>
  <c r="AQ264" i="100" s="1"/>
  <c r="AG264" i="100"/>
  <c r="AF264" i="100"/>
  <c r="AE264" i="100"/>
  <c r="AC264" i="100"/>
  <c r="AB264" i="100"/>
  <c r="AA264" i="100"/>
  <c r="Z264" i="100"/>
  <c r="AP263" i="100"/>
  <c r="AO263" i="100"/>
  <c r="AQ263" i="100" s="1"/>
  <c r="AG263" i="100"/>
  <c r="AF263" i="100"/>
  <c r="AE263" i="100"/>
  <c r="AC263" i="100"/>
  <c r="AB263" i="100"/>
  <c r="AA263" i="100"/>
  <c r="Z263" i="100"/>
  <c r="AP262" i="100"/>
  <c r="AO262" i="100"/>
  <c r="AQ262" i="100" s="1"/>
  <c r="AG262" i="100"/>
  <c r="AF262" i="100"/>
  <c r="AE262" i="100"/>
  <c r="AC262" i="100"/>
  <c r="AB262" i="100"/>
  <c r="AA262" i="100"/>
  <c r="Z262" i="100"/>
  <c r="AP261" i="100"/>
  <c r="AO261" i="100"/>
  <c r="AQ261" i="100" s="1"/>
  <c r="AG261" i="100"/>
  <c r="AF261" i="100"/>
  <c r="AE261" i="100"/>
  <c r="AC261" i="100"/>
  <c r="AB261" i="100"/>
  <c r="AA261" i="100"/>
  <c r="Z261" i="100"/>
  <c r="AP260" i="100"/>
  <c r="AO260" i="100"/>
  <c r="AQ260" i="100" s="1"/>
  <c r="AG260" i="100"/>
  <c r="AF260" i="100"/>
  <c r="AE260" i="100"/>
  <c r="AC260" i="100"/>
  <c r="AB260" i="100"/>
  <c r="AA260" i="100"/>
  <c r="Z260" i="100"/>
  <c r="AP259" i="100"/>
  <c r="AO259" i="100"/>
  <c r="AQ259" i="100" s="1"/>
  <c r="AG259" i="100"/>
  <c r="AF259" i="100"/>
  <c r="AE259" i="100"/>
  <c r="AC259" i="100"/>
  <c r="AB259" i="100"/>
  <c r="AA259" i="100"/>
  <c r="Z259" i="100"/>
  <c r="AP258" i="100"/>
  <c r="AO258" i="100"/>
  <c r="AQ258" i="100" s="1"/>
  <c r="AG258" i="100"/>
  <c r="AF258" i="100"/>
  <c r="AE258" i="100"/>
  <c r="AC258" i="100"/>
  <c r="AB258" i="100"/>
  <c r="AA258" i="100"/>
  <c r="Z258" i="100"/>
  <c r="AP257" i="100"/>
  <c r="AO257" i="100"/>
  <c r="AQ257" i="100" s="1"/>
  <c r="AG257" i="100"/>
  <c r="AF257" i="100"/>
  <c r="AE257" i="100"/>
  <c r="AC257" i="100"/>
  <c r="AB257" i="100"/>
  <c r="AA257" i="100"/>
  <c r="Z257" i="100"/>
  <c r="AP256" i="100"/>
  <c r="AO256" i="100"/>
  <c r="AQ256" i="100" s="1"/>
  <c r="AG256" i="100"/>
  <c r="AF256" i="100"/>
  <c r="AE256" i="100"/>
  <c r="AC256" i="100"/>
  <c r="AB256" i="100"/>
  <c r="AA256" i="100"/>
  <c r="Z256" i="100"/>
  <c r="AP255" i="100"/>
  <c r="AO255" i="100"/>
  <c r="AQ255" i="100" s="1"/>
  <c r="AG255" i="100"/>
  <c r="AF255" i="100"/>
  <c r="AE255" i="100"/>
  <c r="AC255" i="100"/>
  <c r="AB255" i="100"/>
  <c r="AA255" i="100"/>
  <c r="Z255" i="100"/>
  <c r="AP254" i="100"/>
  <c r="AO254" i="100"/>
  <c r="AQ254" i="100" s="1"/>
  <c r="AG254" i="100"/>
  <c r="AF254" i="100"/>
  <c r="AE254" i="100"/>
  <c r="AC254" i="100"/>
  <c r="AB254" i="100"/>
  <c r="AA254" i="100"/>
  <c r="Z254" i="100"/>
  <c r="AP253" i="100"/>
  <c r="AO253" i="100"/>
  <c r="AQ253" i="100" s="1"/>
  <c r="AG253" i="100"/>
  <c r="AF253" i="100"/>
  <c r="AE253" i="100"/>
  <c r="AC253" i="100"/>
  <c r="AB253" i="100"/>
  <c r="AA253" i="100"/>
  <c r="Z253" i="100"/>
  <c r="AP252" i="100"/>
  <c r="AO252" i="100"/>
  <c r="AQ252" i="100" s="1"/>
  <c r="AG252" i="100"/>
  <c r="AF252" i="100"/>
  <c r="AE252" i="100"/>
  <c r="AC252" i="100"/>
  <c r="AB252" i="100"/>
  <c r="AA252" i="100"/>
  <c r="Z252" i="100"/>
  <c r="AP251" i="100"/>
  <c r="AO251" i="100"/>
  <c r="AQ251" i="100" s="1"/>
  <c r="AG251" i="100"/>
  <c r="AF251" i="100"/>
  <c r="AE251" i="100"/>
  <c r="AC251" i="100"/>
  <c r="AB251" i="100"/>
  <c r="AA251" i="100"/>
  <c r="Z251" i="100"/>
  <c r="AP250" i="100"/>
  <c r="AO250" i="100"/>
  <c r="AQ250" i="100" s="1"/>
  <c r="AG250" i="100"/>
  <c r="AF250" i="100"/>
  <c r="AE250" i="100"/>
  <c r="AC250" i="100"/>
  <c r="AB250" i="100"/>
  <c r="AA250" i="100"/>
  <c r="Z250" i="100"/>
  <c r="AP249" i="100"/>
  <c r="AO249" i="100"/>
  <c r="AQ249" i="100" s="1"/>
  <c r="AG249" i="100"/>
  <c r="AF249" i="100"/>
  <c r="AE249" i="100"/>
  <c r="AC249" i="100"/>
  <c r="AB249" i="100"/>
  <c r="AA249" i="100"/>
  <c r="Z249" i="100"/>
  <c r="AP248" i="100"/>
  <c r="AO248" i="100"/>
  <c r="AQ248" i="100" s="1"/>
  <c r="AG248" i="100"/>
  <c r="AF248" i="100"/>
  <c r="AE248" i="100"/>
  <c r="AC248" i="100"/>
  <c r="AB248" i="100"/>
  <c r="AA248" i="100"/>
  <c r="Z248" i="100"/>
  <c r="AP247" i="100"/>
  <c r="AO247" i="100"/>
  <c r="AQ247" i="100" s="1"/>
  <c r="AG247" i="100"/>
  <c r="AF247" i="100"/>
  <c r="AE247" i="100"/>
  <c r="AC247" i="100"/>
  <c r="AB247" i="100"/>
  <c r="AA247" i="100"/>
  <c r="Z247" i="100"/>
  <c r="AP246" i="100"/>
  <c r="AO246" i="100"/>
  <c r="AQ246" i="100" s="1"/>
  <c r="AG246" i="100"/>
  <c r="AF246" i="100"/>
  <c r="AE246" i="100"/>
  <c r="AC246" i="100"/>
  <c r="AB246" i="100"/>
  <c r="AA246" i="100"/>
  <c r="Z246" i="100"/>
  <c r="AP245" i="100"/>
  <c r="AO245" i="100"/>
  <c r="AQ245" i="100" s="1"/>
  <c r="AG245" i="100"/>
  <c r="AF245" i="100"/>
  <c r="AE245" i="100"/>
  <c r="AC245" i="100"/>
  <c r="AB245" i="100"/>
  <c r="AA245" i="100"/>
  <c r="Z245" i="100"/>
  <c r="AP244" i="100"/>
  <c r="AO244" i="100"/>
  <c r="AQ244" i="100" s="1"/>
  <c r="AG244" i="100"/>
  <c r="AF244" i="100"/>
  <c r="AE244" i="100"/>
  <c r="AC244" i="100"/>
  <c r="AB244" i="100"/>
  <c r="AA244" i="100"/>
  <c r="Z244" i="100"/>
  <c r="AP243" i="100"/>
  <c r="AO243" i="100"/>
  <c r="AQ243" i="100" s="1"/>
  <c r="AG243" i="100"/>
  <c r="AF243" i="100"/>
  <c r="AE243" i="100"/>
  <c r="AC243" i="100"/>
  <c r="AB243" i="100"/>
  <c r="AA243" i="100"/>
  <c r="Z243" i="100"/>
  <c r="AP242" i="100"/>
  <c r="AO242" i="100"/>
  <c r="AQ242" i="100" s="1"/>
  <c r="AG242" i="100"/>
  <c r="AF242" i="100"/>
  <c r="AE242" i="100"/>
  <c r="AC242" i="100"/>
  <c r="AB242" i="100"/>
  <c r="AA242" i="100"/>
  <c r="Z242" i="100"/>
  <c r="AP241" i="100"/>
  <c r="AO241" i="100"/>
  <c r="AQ241" i="100" s="1"/>
  <c r="AG241" i="100"/>
  <c r="AF241" i="100"/>
  <c r="AE241" i="100"/>
  <c r="AC241" i="100"/>
  <c r="AB241" i="100"/>
  <c r="AA241" i="100"/>
  <c r="Z241" i="100"/>
  <c r="AP240" i="100"/>
  <c r="AO240" i="100"/>
  <c r="AQ240" i="100" s="1"/>
  <c r="AG240" i="100"/>
  <c r="AF240" i="100"/>
  <c r="AE240" i="100"/>
  <c r="AC240" i="100"/>
  <c r="AB240" i="100"/>
  <c r="AA240" i="100"/>
  <c r="Z240" i="100"/>
  <c r="AP239" i="100"/>
  <c r="AO239" i="100"/>
  <c r="AQ239" i="100" s="1"/>
  <c r="AG239" i="100"/>
  <c r="AF239" i="100"/>
  <c r="AE239" i="100"/>
  <c r="AC239" i="100"/>
  <c r="AB239" i="100"/>
  <c r="AA239" i="100"/>
  <c r="Z239" i="100"/>
  <c r="AP238" i="100"/>
  <c r="AO238" i="100"/>
  <c r="AQ238" i="100" s="1"/>
  <c r="AG238" i="100"/>
  <c r="AF238" i="100"/>
  <c r="AE238" i="100"/>
  <c r="AC238" i="100"/>
  <c r="AB238" i="100"/>
  <c r="AA238" i="100"/>
  <c r="Z238" i="100"/>
  <c r="AP237" i="100"/>
  <c r="AO237" i="100"/>
  <c r="AQ237" i="100" s="1"/>
  <c r="AG237" i="100"/>
  <c r="AF237" i="100"/>
  <c r="AE237" i="100"/>
  <c r="AC237" i="100"/>
  <c r="AB237" i="100"/>
  <c r="AA237" i="100"/>
  <c r="Z237" i="100"/>
  <c r="AP236" i="100"/>
  <c r="AO236" i="100"/>
  <c r="AQ236" i="100" s="1"/>
  <c r="AG236" i="100"/>
  <c r="AF236" i="100"/>
  <c r="AE236" i="100"/>
  <c r="AC236" i="100"/>
  <c r="AB236" i="100"/>
  <c r="AA236" i="100"/>
  <c r="Z236" i="100"/>
  <c r="AP235" i="100"/>
  <c r="AO235" i="100"/>
  <c r="AQ235" i="100" s="1"/>
  <c r="AG235" i="100"/>
  <c r="AF235" i="100"/>
  <c r="AE235" i="100"/>
  <c r="AC235" i="100"/>
  <c r="AB235" i="100"/>
  <c r="AA235" i="100"/>
  <c r="Z235" i="100"/>
  <c r="AP234" i="100"/>
  <c r="AO234" i="100"/>
  <c r="AQ234" i="100" s="1"/>
  <c r="AG234" i="100"/>
  <c r="AF234" i="100"/>
  <c r="AE234" i="100"/>
  <c r="AC234" i="100"/>
  <c r="AB234" i="100"/>
  <c r="AA234" i="100"/>
  <c r="Z234" i="100"/>
  <c r="AP233" i="100"/>
  <c r="AO233" i="100"/>
  <c r="AQ233" i="100" s="1"/>
  <c r="AG233" i="100"/>
  <c r="AF233" i="100"/>
  <c r="AE233" i="100"/>
  <c r="AC233" i="100"/>
  <c r="AB233" i="100"/>
  <c r="AA233" i="100"/>
  <c r="Z233" i="100"/>
  <c r="AP232" i="100"/>
  <c r="AO232" i="100"/>
  <c r="AQ232" i="100" s="1"/>
  <c r="AG232" i="100"/>
  <c r="AF232" i="100"/>
  <c r="AE232" i="100"/>
  <c r="AC232" i="100"/>
  <c r="AB232" i="100"/>
  <c r="AA232" i="100"/>
  <c r="Z232" i="100"/>
  <c r="AP231" i="100"/>
  <c r="AO231" i="100"/>
  <c r="AQ231" i="100" s="1"/>
  <c r="AG231" i="100"/>
  <c r="AF231" i="100"/>
  <c r="AE231" i="100"/>
  <c r="AC231" i="100"/>
  <c r="AB231" i="100"/>
  <c r="AA231" i="100"/>
  <c r="Z231" i="100"/>
  <c r="AP230" i="100"/>
  <c r="AO230" i="100"/>
  <c r="AQ230" i="100" s="1"/>
  <c r="AG230" i="100"/>
  <c r="AF230" i="100"/>
  <c r="AE230" i="100"/>
  <c r="AC230" i="100"/>
  <c r="AB230" i="100"/>
  <c r="AA230" i="100"/>
  <c r="Z230" i="100"/>
  <c r="AP229" i="100"/>
  <c r="AO229" i="100"/>
  <c r="AQ229" i="100" s="1"/>
  <c r="AG229" i="100"/>
  <c r="AF229" i="100"/>
  <c r="AE229" i="100"/>
  <c r="AC229" i="100"/>
  <c r="AB229" i="100"/>
  <c r="AA229" i="100"/>
  <c r="Z229" i="100"/>
  <c r="AP228" i="100"/>
  <c r="AO228" i="100"/>
  <c r="AQ228" i="100" s="1"/>
  <c r="AG228" i="100"/>
  <c r="AF228" i="100"/>
  <c r="AE228" i="100"/>
  <c r="AC228" i="100"/>
  <c r="AB228" i="100"/>
  <c r="AA228" i="100"/>
  <c r="Z228" i="100"/>
  <c r="AP227" i="100"/>
  <c r="AO227" i="100"/>
  <c r="AQ227" i="100" s="1"/>
  <c r="AG227" i="100"/>
  <c r="AF227" i="100"/>
  <c r="AE227" i="100"/>
  <c r="AC227" i="100"/>
  <c r="AB227" i="100"/>
  <c r="AA227" i="100"/>
  <c r="Z227" i="100"/>
  <c r="AP226" i="100"/>
  <c r="AO226" i="100"/>
  <c r="AQ226" i="100" s="1"/>
  <c r="AG226" i="100"/>
  <c r="AF226" i="100"/>
  <c r="AE226" i="100"/>
  <c r="AC226" i="100"/>
  <c r="AB226" i="100"/>
  <c r="AA226" i="100"/>
  <c r="Z226" i="100"/>
  <c r="AP225" i="100"/>
  <c r="AO225" i="100"/>
  <c r="AQ225" i="100" s="1"/>
  <c r="AG225" i="100"/>
  <c r="AF225" i="100"/>
  <c r="AE225" i="100"/>
  <c r="AC225" i="100"/>
  <c r="AB225" i="100"/>
  <c r="AA225" i="100"/>
  <c r="Z225" i="100"/>
  <c r="AP224" i="100"/>
  <c r="AO224" i="100"/>
  <c r="AQ224" i="100" s="1"/>
  <c r="AG224" i="100"/>
  <c r="AF224" i="100"/>
  <c r="AE224" i="100"/>
  <c r="AC224" i="100"/>
  <c r="AB224" i="100"/>
  <c r="AA224" i="100"/>
  <c r="Z224" i="100"/>
  <c r="AP223" i="100"/>
  <c r="AO223" i="100"/>
  <c r="AQ223" i="100" s="1"/>
  <c r="AG223" i="100"/>
  <c r="AF223" i="100"/>
  <c r="AE223" i="100"/>
  <c r="AC223" i="100"/>
  <c r="AB223" i="100"/>
  <c r="AA223" i="100"/>
  <c r="Z223" i="100"/>
  <c r="AP222" i="100"/>
  <c r="AO222" i="100"/>
  <c r="AQ222" i="100" s="1"/>
  <c r="AG222" i="100"/>
  <c r="AF222" i="100"/>
  <c r="AE222" i="100"/>
  <c r="AC222" i="100"/>
  <c r="AB222" i="100"/>
  <c r="AA222" i="100"/>
  <c r="Z222" i="100"/>
  <c r="AP221" i="100"/>
  <c r="AO221" i="100"/>
  <c r="AQ221" i="100" s="1"/>
  <c r="AG221" i="100"/>
  <c r="AF221" i="100"/>
  <c r="AE221" i="100"/>
  <c r="AC221" i="100"/>
  <c r="AB221" i="100"/>
  <c r="AA221" i="100"/>
  <c r="Z221" i="100"/>
  <c r="AP220" i="100"/>
  <c r="AO220" i="100"/>
  <c r="AQ220" i="100" s="1"/>
  <c r="AG220" i="100"/>
  <c r="AF220" i="100"/>
  <c r="AE220" i="100"/>
  <c r="AC220" i="100"/>
  <c r="AB220" i="100"/>
  <c r="AA220" i="100"/>
  <c r="Z220" i="100"/>
  <c r="AP219" i="100"/>
  <c r="AO219" i="100"/>
  <c r="AQ219" i="100" s="1"/>
  <c r="AG219" i="100"/>
  <c r="AF219" i="100"/>
  <c r="AE219" i="100"/>
  <c r="AC219" i="100"/>
  <c r="AB219" i="100"/>
  <c r="AA219" i="100"/>
  <c r="Z219" i="100"/>
  <c r="AP218" i="100"/>
  <c r="AO218" i="100"/>
  <c r="AQ218" i="100" s="1"/>
  <c r="AG218" i="100"/>
  <c r="AF218" i="100"/>
  <c r="AE218" i="100"/>
  <c r="AC218" i="100"/>
  <c r="AB218" i="100"/>
  <c r="AA218" i="100"/>
  <c r="Z218" i="100"/>
  <c r="AP217" i="100"/>
  <c r="AO217" i="100"/>
  <c r="AQ217" i="100" s="1"/>
  <c r="AG217" i="100"/>
  <c r="AF217" i="100"/>
  <c r="AE217" i="100"/>
  <c r="AC217" i="100"/>
  <c r="AB217" i="100"/>
  <c r="AA217" i="100"/>
  <c r="Z217" i="100"/>
  <c r="AP216" i="100"/>
  <c r="AO216" i="100"/>
  <c r="AQ216" i="100" s="1"/>
  <c r="AG216" i="100"/>
  <c r="AF216" i="100"/>
  <c r="AE216" i="100"/>
  <c r="AC216" i="100"/>
  <c r="AB216" i="100"/>
  <c r="AA216" i="100"/>
  <c r="Z216" i="100"/>
  <c r="AP215" i="100"/>
  <c r="AO215" i="100"/>
  <c r="AQ215" i="100" s="1"/>
  <c r="AG215" i="100"/>
  <c r="AF215" i="100"/>
  <c r="AE215" i="100"/>
  <c r="AC215" i="100"/>
  <c r="AB215" i="100"/>
  <c r="AA215" i="100"/>
  <c r="Z215" i="100"/>
  <c r="AP214" i="100"/>
  <c r="AO214" i="100"/>
  <c r="AQ214" i="100" s="1"/>
  <c r="AG214" i="100"/>
  <c r="AF214" i="100"/>
  <c r="AE214" i="100"/>
  <c r="AC214" i="100"/>
  <c r="AB214" i="100"/>
  <c r="AA214" i="100"/>
  <c r="Z214" i="100"/>
  <c r="AP213" i="100"/>
  <c r="AO213" i="100"/>
  <c r="AQ213" i="100" s="1"/>
  <c r="AG213" i="100"/>
  <c r="AF213" i="100"/>
  <c r="AE213" i="100"/>
  <c r="AC213" i="100"/>
  <c r="AB213" i="100"/>
  <c r="AA213" i="100"/>
  <c r="Z213" i="100"/>
  <c r="AP212" i="100"/>
  <c r="AO212" i="100"/>
  <c r="AQ212" i="100" s="1"/>
  <c r="AG212" i="100"/>
  <c r="AF212" i="100"/>
  <c r="AE212" i="100"/>
  <c r="AC212" i="100"/>
  <c r="AB212" i="100"/>
  <c r="AA212" i="100"/>
  <c r="Z212" i="100"/>
  <c r="AP211" i="100"/>
  <c r="AO211" i="100"/>
  <c r="AQ211" i="100" s="1"/>
  <c r="AG211" i="100"/>
  <c r="AF211" i="100"/>
  <c r="AE211" i="100"/>
  <c r="AC211" i="100"/>
  <c r="AB211" i="100"/>
  <c r="AA211" i="100"/>
  <c r="Z211" i="100"/>
  <c r="AP210" i="100"/>
  <c r="AO210" i="100"/>
  <c r="AQ210" i="100" s="1"/>
  <c r="AG210" i="100"/>
  <c r="AF210" i="100"/>
  <c r="AE210" i="100"/>
  <c r="AC210" i="100"/>
  <c r="AB210" i="100"/>
  <c r="AA210" i="100"/>
  <c r="Z210" i="100"/>
  <c r="AP209" i="100"/>
  <c r="AO209" i="100"/>
  <c r="AQ209" i="100" s="1"/>
  <c r="AG209" i="100"/>
  <c r="AF209" i="100"/>
  <c r="AE209" i="100"/>
  <c r="AC209" i="100"/>
  <c r="AB209" i="100"/>
  <c r="AA209" i="100"/>
  <c r="Z209" i="100"/>
  <c r="AP208" i="100"/>
  <c r="AO208" i="100"/>
  <c r="AQ208" i="100" s="1"/>
  <c r="AG208" i="100"/>
  <c r="AF208" i="100"/>
  <c r="AE208" i="100"/>
  <c r="AC208" i="100"/>
  <c r="AB208" i="100"/>
  <c r="AA208" i="100"/>
  <c r="Z208" i="100"/>
  <c r="AP207" i="100"/>
  <c r="AO207" i="100"/>
  <c r="AQ207" i="100" s="1"/>
  <c r="AG207" i="100"/>
  <c r="AF207" i="100"/>
  <c r="AE207" i="100"/>
  <c r="AC207" i="100"/>
  <c r="AB207" i="100"/>
  <c r="AA207" i="100"/>
  <c r="Z207" i="100"/>
  <c r="AP206" i="100"/>
  <c r="AO206" i="100"/>
  <c r="AQ206" i="100" s="1"/>
  <c r="AG206" i="100"/>
  <c r="AF206" i="100"/>
  <c r="AE206" i="100"/>
  <c r="AC206" i="100"/>
  <c r="AB206" i="100"/>
  <c r="AA206" i="100"/>
  <c r="Z206" i="100"/>
  <c r="AP205" i="100"/>
  <c r="AO205" i="100"/>
  <c r="AQ205" i="100" s="1"/>
  <c r="AG205" i="100"/>
  <c r="AF205" i="100"/>
  <c r="AE205" i="100"/>
  <c r="AC205" i="100"/>
  <c r="AB205" i="100"/>
  <c r="AA205" i="100"/>
  <c r="Z205" i="100"/>
  <c r="AP204" i="100"/>
  <c r="AO204" i="100"/>
  <c r="AQ204" i="100" s="1"/>
  <c r="AG204" i="100"/>
  <c r="AF204" i="100"/>
  <c r="AE204" i="100"/>
  <c r="AC204" i="100"/>
  <c r="AB204" i="100"/>
  <c r="AA204" i="100"/>
  <c r="Z204" i="100"/>
  <c r="AP203" i="100"/>
  <c r="AO203" i="100"/>
  <c r="AQ203" i="100" s="1"/>
  <c r="AG203" i="100"/>
  <c r="AF203" i="100"/>
  <c r="AE203" i="100"/>
  <c r="AC203" i="100"/>
  <c r="AB203" i="100"/>
  <c r="AA203" i="100"/>
  <c r="Z203" i="100"/>
  <c r="AP202" i="100"/>
  <c r="AO202" i="100"/>
  <c r="AQ202" i="100" s="1"/>
  <c r="AG202" i="100"/>
  <c r="AF202" i="100"/>
  <c r="AE202" i="100"/>
  <c r="AC202" i="100"/>
  <c r="AB202" i="100"/>
  <c r="AA202" i="100"/>
  <c r="Z202" i="100"/>
  <c r="AP201" i="100"/>
  <c r="AO201" i="100"/>
  <c r="AQ201" i="100" s="1"/>
  <c r="AG201" i="100"/>
  <c r="AF201" i="100"/>
  <c r="AE201" i="100"/>
  <c r="AC201" i="100"/>
  <c r="AB201" i="100"/>
  <c r="AA201" i="100"/>
  <c r="Z201" i="100"/>
  <c r="AP200" i="100"/>
  <c r="AO200" i="100"/>
  <c r="AQ200" i="100" s="1"/>
  <c r="AG200" i="100"/>
  <c r="AF200" i="100"/>
  <c r="AE200" i="100"/>
  <c r="AC200" i="100"/>
  <c r="AB200" i="100"/>
  <c r="AA200" i="100"/>
  <c r="Z200" i="100"/>
  <c r="AP199" i="100"/>
  <c r="AO199" i="100"/>
  <c r="AQ199" i="100" s="1"/>
  <c r="AG199" i="100"/>
  <c r="AF199" i="100"/>
  <c r="AE199" i="100"/>
  <c r="AC199" i="100"/>
  <c r="AB199" i="100"/>
  <c r="AA199" i="100"/>
  <c r="Z199" i="100"/>
  <c r="AP198" i="100"/>
  <c r="AO198" i="100"/>
  <c r="AQ198" i="100" s="1"/>
  <c r="AG198" i="100"/>
  <c r="AF198" i="100"/>
  <c r="AE198" i="100"/>
  <c r="AC198" i="100"/>
  <c r="AB198" i="100"/>
  <c r="AA198" i="100"/>
  <c r="Z198" i="100"/>
  <c r="AP197" i="100"/>
  <c r="AO197" i="100"/>
  <c r="AQ197" i="100" s="1"/>
  <c r="AG197" i="100"/>
  <c r="AF197" i="100"/>
  <c r="AE197" i="100"/>
  <c r="AC197" i="100"/>
  <c r="AB197" i="100"/>
  <c r="AA197" i="100"/>
  <c r="Z197" i="100"/>
  <c r="AP196" i="100"/>
  <c r="AO196" i="100"/>
  <c r="AQ196" i="100" s="1"/>
  <c r="AG196" i="100"/>
  <c r="AF196" i="100"/>
  <c r="AE196" i="100"/>
  <c r="AC196" i="100"/>
  <c r="AB196" i="100"/>
  <c r="AA196" i="100"/>
  <c r="Z196" i="100"/>
  <c r="AP195" i="100"/>
  <c r="AO195" i="100"/>
  <c r="AQ195" i="100" s="1"/>
  <c r="AG195" i="100"/>
  <c r="AF195" i="100"/>
  <c r="AE195" i="100"/>
  <c r="AC195" i="100"/>
  <c r="AB195" i="100"/>
  <c r="AA195" i="100"/>
  <c r="Z195" i="100"/>
  <c r="AP194" i="100"/>
  <c r="AO194" i="100"/>
  <c r="AQ194" i="100" s="1"/>
  <c r="AG194" i="100"/>
  <c r="AF194" i="100"/>
  <c r="AE194" i="100"/>
  <c r="AC194" i="100"/>
  <c r="AB194" i="100"/>
  <c r="AA194" i="100"/>
  <c r="Z194" i="100"/>
  <c r="AP193" i="100"/>
  <c r="AO193" i="100"/>
  <c r="AQ193" i="100" s="1"/>
  <c r="AG193" i="100"/>
  <c r="AF193" i="100"/>
  <c r="AE193" i="100"/>
  <c r="AC193" i="100"/>
  <c r="AB193" i="100"/>
  <c r="AA193" i="100"/>
  <c r="Z193" i="100"/>
  <c r="AP192" i="100"/>
  <c r="AO192" i="100"/>
  <c r="AQ192" i="100" s="1"/>
  <c r="AG192" i="100"/>
  <c r="AF192" i="100"/>
  <c r="AE192" i="100"/>
  <c r="AC192" i="100"/>
  <c r="AB192" i="100"/>
  <c r="AA192" i="100"/>
  <c r="Z192" i="100"/>
  <c r="AP191" i="100"/>
  <c r="AO191" i="100"/>
  <c r="AQ191" i="100" s="1"/>
  <c r="AG191" i="100"/>
  <c r="AF191" i="100"/>
  <c r="AE191" i="100"/>
  <c r="AC191" i="100"/>
  <c r="AB191" i="100"/>
  <c r="AA191" i="100"/>
  <c r="Z191" i="100"/>
  <c r="AP190" i="100"/>
  <c r="AO190" i="100"/>
  <c r="AQ190" i="100" s="1"/>
  <c r="AG190" i="100"/>
  <c r="AF190" i="100"/>
  <c r="AE190" i="100"/>
  <c r="AC190" i="100"/>
  <c r="AB190" i="100"/>
  <c r="AA190" i="100"/>
  <c r="Z190" i="100"/>
  <c r="AP189" i="100"/>
  <c r="AO189" i="100"/>
  <c r="AQ189" i="100" s="1"/>
  <c r="AG189" i="100"/>
  <c r="AF189" i="100"/>
  <c r="AE189" i="100"/>
  <c r="AC189" i="100"/>
  <c r="AB189" i="100"/>
  <c r="AA189" i="100"/>
  <c r="Z189" i="100"/>
  <c r="AP188" i="100"/>
  <c r="AO188" i="100"/>
  <c r="AQ188" i="100" s="1"/>
  <c r="AG188" i="100"/>
  <c r="AF188" i="100"/>
  <c r="AE188" i="100"/>
  <c r="AC188" i="100"/>
  <c r="AB188" i="100"/>
  <c r="AA188" i="100"/>
  <c r="Z188" i="100"/>
  <c r="AP187" i="100"/>
  <c r="AO187" i="100"/>
  <c r="AQ187" i="100" s="1"/>
  <c r="AG187" i="100"/>
  <c r="AF187" i="100"/>
  <c r="AE187" i="100"/>
  <c r="AC187" i="100"/>
  <c r="AB187" i="100"/>
  <c r="AA187" i="100"/>
  <c r="Z187" i="100"/>
  <c r="AP186" i="100"/>
  <c r="AO186" i="100"/>
  <c r="AQ186" i="100" s="1"/>
  <c r="AG186" i="100"/>
  <c r="AF186" i="100"/>
  <c r="AE186" i="100"/>
  <c r="AC186" i="100"/>
  <c r="AB186" i="100"/>
  <c r="AA186" i="100"/>
  <c r="Z186" i="100"/>
  <c r="AP185" i="100"/>
  <c r="AO185" i="100"/>
  <c r="AQ185" i="100" s="1"/>
  <c r="AG185" i="100"/>
  <c r="AF185" i="100"/>
  <c r="AE185" i="100"/>
  <c r="AC185" i="100"/>
  <c r="AB185" i="100"/>
  <c r="AA185" i="100"/>
  <c r="Z185" i="100"/>
  <c r="AP184" i="100"/>
  <c r="AO184" i="100"/>
  <c r="AQ184" i="100" s="1"/>
  <c r="AG184" i="100"/>
  <c r="AF184" i="100"/>
  <c r="AE184" i="100"/>
  <c r="AC184" i="100"/>
  <c r="AB184" i="100"/>
  <c r="AA184" i="100"/>
  <c r="Z184" i="100"/>
  <c r="AP183" i="100"/>
  <c r="AO183" i="100"/>
  <c r="AQ183" i="100" s="1"/>
  <c r="AG183" i="100"/>
  <c r="AF183" i="100"/>
  <c r="AE183" i="100"/>
  <c r="AC183" i="100"/>
  <c r="AB183" i="100"/>
  <c r="AA183" i="100"/>
  <c r="Z183" i="100"/>
  <c r="AP182" i="100"/>
  <c r="AO182" i="100"/>
  <c r="AQ182" i="100" s="1"/>
  <c r="AG182" i="100"/>
  <c r="AF182" i="100"/>
  <c r="AE182" i="100"/>
  <c r="AC182" i="100"/>
  <c r="AB182" i="100"/>
  <c r="AA182" i="100"/>
  <c r="Z182" i="100"/>
  <c r="AP181" i="100"/>
  <c r="AO181" i="100"/>
  <c r="AQ181" i="100" s="1"/>
  <c r="AG181" i="100"/>
  <c r="AF181" i="100"/>
  <c r="AE181" i="100"/>
  <c r="AC181" i="100"/>
  <c r="AB181" i="100"/>
  <c r="AA181" i="100"/>
  <c r="Z181" i="100"/>
  <c r="AP180" i="100"/>
  <c r="AO180" i="100"/>
  <c r="AQ180" i="100" s="1"/>
  <c r="AG180" i="100"/>
  <c r="AF180" i="100"/>
  <c r="AE180" i="100"/>
  <c r="AC180" i="100"/>
  <c r="AB180" i="100"/>
  <c r="AA180" i="100"/>
  <c r="Z180" i="100"/>
  <c r="AP179" i="100"/>
  <c r="AO179" i="100"/>
  <c r="AQ179" i="100" s="1"/>
  <c r="AG179" i="100"/>
  <c r="AF179" i="100"/>
  <c r="AE179" i="100"/>
  <c r="AC179" i="100"/>
  <c r="AB179" i="100"/>
  <c r="AA179" i="100"/>
  <c r="Z179" i="100"/>
  <c r="AP178" i="100"/>
  <c r="AO178" i="100"/>
  <c r="AQ178" i="100" s="1"/>
  <c r="AG178" i="100"/>
  <c r="AF178" i="100"/>
  <c r="AE178" i="100"/>
  <c r="AC178" i="100"/>
  <c r="AB178" i="100"/>
  <c r="AA178" i="100"/>
  <c r="Z178" i="100"/>
  <c r="AP177" i="100"/>
  <c r="AO177" i="100"/>
  <c r="AQ177" i="100" s="1"/>
  <c r="AG177" i="100"/>
  <c r="AF177" i="100"/>
  <c r="AE177" i="100"/>
  <c r="AC177" i="100"/>
  <c r="AB177" i="100"/>
  <c r="AA177" i="100"/>
  <c r="Z177" i="100"/>
  <c r="AP176" i="100"/>
  <c r="AO176" i="100"/>
  <c r="AQ176" i="100" s="1"/>
  <c r="AG176" i="100"/>
  <c r="AF176" i="100"/>
  <c r="AE176" i="100"/>
  <c r="AC176" i="100"/>
  <c r="AB176" i="100"/>
  <c r="AA176" i="100"/>
  <c r="Z176" i="100"/>
  <c r="AP175" i="100"/>
  <c r="AO175" i="100"/>
  <c r="AQ175" i="100" s="1"/>
  <c r="AG175" i="100"/>
  <c r="AF175" i="100"/>
  <c r="AE175" i="100"/>
  <c r="AC175" i="100"/>
  <c r="AB175" i="100"/>
  <c r="AA175" i="100"/>
  <c r="Z175" i="100"/>
  <c r="AP174" i="100"/>
  <c r="AO174" i="100"/>
  <c r="AQ174" i="100" s="1"/>
  <c r="AG174" i="100"/>
  <c r="AF174" i="100"/>
  <c r="AE174" i="100"/>
  <c r="AC174" i="100"/>
  <c r="AB174" i="100"/>
  <c r="AA174" i="100"/>
  <c r="Z174" i="100"/>
  <c r="AP173" i="100"/>
  <c r="AO173" i="100"/>
  <c r="AQ173" i="100" s="1"/>
  <c r="AG173" i="100"/>
  <c r="AF173" i="100"/>
  <c r="AE173" i="100"/>
  <c r="AC173" i="100"/>
  <c r="AB173" i="100"/>
  <c r="AA173" i="100"/>
  <c r="Z173" i="100"/>
  <c r="AP172" i="100"/>
  <c r="AO172" i="100"/>
  <c r="AQ172" i="100" s="1"/>
  <c r="AG172" i="100"/>
  <c r="AF172" i="100"/>
  <c r="AE172" i="100"/>
  <c r="AC172" i="100"/>
  <c r="AB172" i="100"/>
  <c r="AA172" i="100"/>
  <c r="Z172" i="100"/>
  <c r="AP171" i="100"/>
  <c r="AO171" i="100"/>
  <c r="AQ171" i="100" s="1"/>
  <c r="AG171" i="100"/>
  <c r="AF171" i="100"/>
  <c r="AE171" i="100"/>
  <c r="AC171" i="100"/>
  <c r="AB171" i="100"/>
  <c r="AA171" i="100"/>
  <c r="Z171" i="100"/>
  <c r="AP170" i="100"/>
  <c r="AO170" i="100"/>
  <c r="AQ170" i="100" s="1"/>
  <c r="AG170" i="100"/>
  <c r="AF170" i="100"/>
  <c r="AE170" i="100"/>
  <c r="AC170" i="100"/>
  <c r="AB170" i="100"/>
  <c r="AA170" i="100"/>
  <c r="Z170" i="100"/>
  <c r="AP169" i="100"/>
  <c r="AO169" i="100"/>
  <c r="AQ169" i="100" s="1"/>
  <c r="AG169" i="100"/>
  <c r="AF169" i="100"/>
  <c r="AE169" i="100"/>
  <c r="AC169" i="100"/>
  <c r="AB169" i="100"/>
  <c r="AA169" i="100"/>
  <c r="Z169" i="100"/>
  <c r="AP168" i="100"/>
  <c r="AO168" i="100"/>
  <c r="AQ168" i="100" s="1"/>
  <c r="AG168" i="100"/>
  <c r="AF168" i="100"/>
  <c r="AE168" i="100"/>
  <c r="AC168" i="100"/>
  <c r="AB168" i="100"/>
  <c r="AA168" i="100"/>
  <c r="Z168" i="100"/>
  <c r="AP167" i="100"/>
  <c r="AO167" i="100"/>
  <c r="AQ167" i="100" s="1"/>
  <c r="AG167" i="100"/>
  <c r="AF167" i="100"/>
  <c r="AE167" i="100"/>
  <c r="AC167" i="100"/>
  <c r="AB167" i="100"/>
  <c r="AA167" i="100"/>
  <c r="Z167" i="100"/>
  <c r="AP166" i="100"/>
  <c r="AO166" i="100"/>
  <c r="AQ166" i="100" s="1"/>
  <c r="AG166" i="100"/>
  <c r="AF166" i="100"/>
  <c r="AE166" i="100"/>
  <c r="AC166" i="100"/>
  <c r="AB166" i="100"/>
  <c r="AA166" i="100"/>
  <c r="Z166" i="100"/>
  <c r="AP165" i="100"/>
  <c r="AO165" i="100"/>
  <c r="AQ165" i="100" s="1"/>
  <c r="AG165" i="100"/>
  <c r="AF165" i="100"/>
  <c r="AE165" i="100"/>
  <c r="AC165" i="100"/>
  <c r="AB165" i="100"/>
  <c r="AA165" i="100"/>
  <c r="Z165" i="100"/>
  <c r="AP164" i="100"/>
  <c r="AO164" i="100"/>
  <c r="AQ164" i="100" s="1"/>
  <c r="AG164" i="100"/>
  <c r="AF164" i="100"/>
  <c r="AE164" i="100"/>
  <c r="AC164" i="100"/>
  <c r="AB164" i="100"/>
  <c r="AA164" i="100"/>
  <c r="Z164" i="100"/>
  <c r="AP163" i="100"/>
  <c r="AO163" i="100"/>
  <c r="AQ163" i="100" s="1"/>
  <c r="AG163" i="100"/>
  <c r="AF163" i="100"/>
  <c r="AE163" i="100"/>
  <c r="AC163" i="100"/>
  <c r="AB163" i="100"/>
  <c r="AA163" i="100"/>
  <c r="Z163" i="100"/>
  <c r="AP162" i="100"/>
  <c r="AO162" i="100"/>
  <c r="AQ162" i="100" s="1"/>
  <c r="AG162" i="100"/>
  <c r="AF162" i="100"/>
  <c r="AE162" i="100"/>
  <c r="AC162" i="100"/>
  <c r="AB162" i="100"/>
  <c r="AA162" i="100"/>
  <c r="Z162" i="100"/>
  <c r="AP161" i="100"/>
  <c r="AO161" i="100"/>
  <c r="AQ161" i="100" s="1"/>
  <c r="AG161" i="100"/>
  <c r="AF161" i="100"/>
  <c r="AE161" i="100"/>
  <c r="AC161" i="100"/>
  <c r="AB161" i="100"/>
  <c r="AA161" i="100"/>
  <c r="Z161" i="100"/>
  <c r="AP160" i="100"/>
  <c r="AO160" i="100"/>
  <c r="AQ160" i="100" s="1"/>
  <c r="AG160" i="100"/>
  <c r="AF160" i="100"/>
  <c r="AE160" i="100"/>
  <c r="AC160" i="100"/>
  <c r="AB160" i="100"/>
  <c r="AA160" i="100"/>
  <c r="Z160" i="100"/>
  <c r="AP159" i="100"/>
  <c r="AO159" i="100"/>
  <c r="AQ159" i="100" s="1"/>
  <c r="AG159" i="100"/>
  <c r="AF159" i="100"/>
  <c r="AE159" i="100"/>
  <c r="AC159" i="100"/>
  <c r="AB159" i="100"/>
  <c r="AA159" i="100"/>
  <c r="Z159" i="100"/>
  <c r="AP158" i="100"/>
  <c r="AO158" i="100"/>
  <c r="AQ158" i="100" s="1"/>
  <c r="AG158" i="100"/>
  <c r="AF158" i="100"/>
  <c r="AE158" i="100"/>
  <c r="AC158" i="100"/>
  <c r="AB158" i="100"/>
  <c r="AA158" i="100"/>
  <c r="Z158" i="100"/>
  <c r="AP157" i="100"/>
  <c r="AO157" i="100"/>
  <c r="AQ157" i="100" s="1"/>
  <c r="AG157" i="100"/>
  <c r="AF157" i="100"/>
  <c r="AE157" i="100"/>
  <c r="AC157" i="100"/>
  <c r="AB157" i="100"/>
  <c r="AA157" i="100"/>
  <c r="Z157" i="100"/>
  <c r="AP156" i="100"/>
  <c r="AO156" i="100"/>
  <c r="AQ156" i="100" s="1"/>
  <c r="AG156" i="100"/>
  <c r="AF156" i="100"/>
  <c r="AE156" i="100"/>
  <c r="AC156" i="100"/>
  <c r="AB156" i="100"/>
  <c r="AA156" i="100"/>
  <c r="Z156" i="100"/>
  <c r="AP155" i="100"/>
  <c r="AO155" i="100"/>
  <c r="AQ155" i="100" s="1"/>
  <c r="AG155" i="100"/>
  <c r="AF155" i="100"/>
  <c r="AE155" i="100"/>
  <c r="AC155" i="100"/>
  <c r="AB155" i="100"/>
  <c r="AA155" i="100"/>
  <c r="Z155" i="100"/>
  <c r="AP154" i="100"/>
  <c r="AO154" i="100"/>
  <c r="AQ154" i="100" s="1"/>
  <c r="AG154" i="100"/>
  <c r="AF154" i="100"/>
  <c r="AE154" i="100"/>
  <c r="AC154" i="100"/>
  <c r="AB154" i="100"/>
  <c r="AA154" i="100"/>
  <c r="Z154" i="100"/>
  <c r="AP153" i="100"/>
  <c r="AO153" i="100"/>
  <c r="AQ153" i="100" s="1"/>
  <c r="AG153" i="100"/>
  <c r="AF153" i="100"/>
  <c r="AE153" i="100"/>
  <c r="AC153" i="100"/>
  <c r="AB153" i="100"/>
  <c r="AA153" i="100"/>
  <c r="Z153" i="100"/>
  <c r="AP152" i="100"/>
  <c r="AO152" i="100"/>
  <c r="AQ152" i="100" s="1"/>
  <c r="AG152" i="100"/>
  <c r="AF152" i="100"/>
  <c r="AE152" i="100"/>
  <c r="AC152" i="100"/>
  <c r="AB152" i="100"/>
  <c r="AA152" i="100"/>
  <c r="Z152" i="100"/>
  <c r="AP151" i="100"/>
  <c r="AO151" i="100"/>
  <c r="AQ151" i="100" s="1"/>
  <c r="AG151" i="100"/>
  <c r="AF151" i="100"/>
  <c r="AE151" i="100"/>
  <c r="AC151" i="100"/>
  <c r="AB151" i="100"/>
  <c r="AA151" i="100"/>
  <c r="Z151" i="100"/>
  <c r="AP150" i="100"/>
  <c r="AO150" i="100"/>
  <c r="AQ150" i="100" s="1"/>
  <c r="AG150" i="100"/>
  <c r="AF150" i="100"/>
  <c r="AE150" i="100"/>
  <c r="AC150" i="100"/>
  <c r="AB150" i="100"/>
  <c r="AA150" i="100"/>
  <c r="Z150" i="100"/>
  <c r="AP149" i="100"/>
  <c r="AO149" i="100"/>
  <c r="AQ149" i="100" s="1"/>
  <c r="AG149" i="100"/>
  <c r="AF149" i="100"/>
  <c r="AE149" i="100"/>
  <c r="AC149" i="100"/>
  <c r="AB149" i="100"/>
  <c r="AA149" i="100"/>
  <c r="Z149" i="100"/>
  <c r="AP148" i="100"/>
  <c r="AO148" i="100"/>
  <c r="AQ148" i="100" s="1"/>
  <c r="AG148" i="100"/>
  <c r="AF148" i="100"/>
  <c r="AE148" i="100"/>
  <c r="AC148" i="100"/>
  <c r="AB148" i="100"/>
  <c r="AA148" i="100"/>
  <c r="Z148" i="100"/>
  <c r="AP147" i="100"/>
  <c r="AO147" i="100"/>
  <c r="AQ147" i="100" s="1"/>
  <c r="AG147" i="100"/>
  <c r="AF147" i="100"/>
  <c r="AE147" i="100"/>
  <c r="AC147" i="100"/>
  <c r="AB147" i="100"/>
  <c r="AA147" i="100"/>
  <c r="Z147" i="100"/>
  <c r="AP146" i="100"/>
  <c r="AO146" i="100"/>
  <c r="AQ146" i="100" s="1"/>
  <c r="AG146" i="100"/>
  <c r="AF146" i="100"/>
  <c r="AE146" i="100"/>
  <c r="AC146" i="100"/>
  <c r="AB146" i="100"/>
  <c r="AA146" i="100"/>
  <c r="Z146" i="100"/>
  <c r="AP145" i="100"/>
  <c r="AO145" i="100"/>
  <c r="AQ145" i="100" s="1"/>
  <c r="AG145" i="100"/>
  <c r="AF145" i="100"/>
  <c r="AE145" i="100"/>
  <c r="AC145" i="100"/>
  <c r="AB145" i="100"/>
  <c r="AA145" i="100"/>
  <c r="Z145" i="100"/>
  <c r="AP144" i="100"/>
  <c r="AO144" i="100"/>
  <c r="AQ144" i="100" s="1"/>
  <c r="AG144" i="100"/>
  <c r="AF144" i="100"/>
  <c r="AE144" i="100"/>
  <c r="AC144" i="100"/>
  <c r="AB144" i="100"/>
  <c r="AA144" i="100"/>
  <c r="Z144" i="100"/>
  <c r="AP143" i="100"/>
  <c r="AO143" i="100"/>
  <c r="AQ143" i="100" s="1"/>
  <c r="AG143" i="100"/>
  <c r="AF143" i="100"/>
  <c r="AE143" i="100"/>
  <c r="AC143" i="100"/>
  <c r="AB143" i="100"/>
  <c r="AA143" i="100"/>
  <c r="Z143" i="100"/>
  <c r="AP142" i="100"/>
  <c r="AO142" i="100"/>
  <c r="AQ142" i="100" s="1"/>
  <c r="AG142" i="100"/>
  <c r="AF142" i="100"/>
  <c r="AE142" i="100"/>
  <c r="AC142" i="100"/>
  <c r="AB142" i="100"/>
  <c r="AA142" i="100"/>
  <c r="Z142" i="100"/>
  <c r="AP141" i="100"/>
  <c r="AO141" i="100"/>
  <c r="AQ141" i="100" s="1"/>
  <c r="AG141" i="100"/>
  <c r="AF141" i="100"/>
  <c r="AE141" i="100"/>
  <c r="AC141" i="100"/>
  <c r="AB141" i="100"/>
  <c r="AA141" i="100"/>
  <c r="Z141" i="100"/>
  <c r="AP140" i="100"/>
  <c r="AO140" i="100"/>
  <c r="AQ140" i="100" s="1"/>
  <c r="AG140" i="100"/>
  <c r="AF140" i="100"/>
  <c r="AE140" i="100"/>
  <c r="AC140" i="100"/>
  <c r="AB140" i="100"/>
  <c r="AA140" i="100"/>
  <c r="Z140" i="100"/>
  <c r="AP139" i="100"/>
  <c r="AO139" i="100"/>
  <c r="AG139" i="100"/>
  <c r="AF139" i="100"/>
  <c r="AE139" i="100"/>
  <c r="AC139" i="100"/>
  <c r="AB139" i="100"/>
  <c r="AA139" i="100"/>
  <c r="Z139" i="100"/>
  <c r="AP138" i="100"/>
  <c r="AO138" i="100"/>
  <c r="AQ138" i="100" s="1"/>
  <c r="AG138" i="100"/>
  <c r="AF138" i="100"/>
  <c r="AE138" i="100"/>
  <c r="AC138" i="100"/>
  <c r="AB138" i="100"/>
  <c r="AA138" i="100"/>
  <c r="Z138" i="100"/>
  <c r="AP137" i="100"/>
  <c r="AO137" i="100"/>
  <c r="AQ137" i="100" s="1"/>
  <c r="AG137" i="100"/>
  <c r="AF137" i="100"/>
  <c r="AE137" i="100"/>
  <c r="AC137" i="100"/>
  <c r="AB137" i="100"/>
  <c r="AA137" i="100"/>
  <c r="Z137" i="100"/>
  <c r="AP136" i="100"/>
  <c r="AO136" i="100"/>
  <c r="AQ136" i="100" s="1"/>
  <c r="AG136" i="100"/>
  <c r="AF136" i="100"/>
  <c r="AE136" i="100"/>
  <c r="AC136" i="100"/>
  <c r="AB136" i="100"/>
  <c r="AA136" i="100"/>
  <c r="Z136" i="100"/>
  <c r="AP135" i="100"/>
  <c r="AO135" i="100"/>
  <c r="AQ135" i="100" s="1"/>
  <c r="AG135" i="100"/>
  <c r="AF135" i="100"/>
  <c r="AE135" i="100"/>
  <c r="AC135" i="100"/>
  <c r="AB135" i="100"/>
  <c r="AA135" i="100"/>
  <c r="Z135" i="100"/>
  <c r="AP134" i="100"/>
  <c r="AO134" i="100"/>
  <c r="AQ134" i="100" s="1"/>
  <c r="AG134" i="100"/>
  <c r="AF134" i="100"/>
  <c r="AE134" i="100"/>
  <c r="AC134" i="100"/>
  <c r="AB134" i="100"/>
  <c r="AA134" i="100"/>
  <c r="Z134" i="100"/>
  <c r="AP133" i="100"/>
  <c r="AO133" i="100"/>
  <c r="AQ133" i="100" s="1"/>
  <c r="AG133" i="100"/>
  <c r="AF133" i="100"/>
  <c r="AE133" i="100"/>
  <c r="AC133" i="100"/>
  <c r="AB133" i="100"/>
  <c r="AA133" i="100"/>
  <c r="Z133" i="100"/>
  <c r="AP132" i="100"/>
  <c r="AO132" i="100"/>
  <c r="AQ132" i="100" s="1"/>
  <c r="AG132" i="100"/>
  <c r="AF132" i="100"/>
  <c r="AE132" i="100"/>
  <c r="AC132" i="100"/>
  <c r="AB132" i="100"/>
  <c r="AA132" i="100"/>
  <c r="Z132" i="100"/>
  <c r="AP131" i="100"/>
  <c r="AO131" i="100"/>
  <c r="AQ131" i="100" s="1"/>
  <c r="AG131" i="100"/>
  <c r="AF131" i="100"/>
  <c r="AE131" i="100"/>
  <c r="AC131" i="100"/>
  <c r="AB131" i="100"/>
  <c r="AA131" i="100"/>
  <c r="Z131" i="100"/>
  <c r="AP130" i="100"/>
  <c r="AO130" i="100"/>
  <c r="AQ130" i="100" s="1"/>
  <c r="AG130" i="100"/>
  <c r="AF130" i="100"/>
  <c r="AE130" i="100"/>
  <c r="AC130" i="100"/>
  <c r="AB130" i="100"/>
  <c r="AA130" i="100"/>
  <c r="Z130" i="100"/>
  <c r="AP129" i="100"/>
  <c r="AO129" i="100"/>
  <c r="AQ129" i="100" s="1"/>
  <c r="AG129" i="100"/>
  <c r="AF129" i="100"/>
  <c r="AE129" i="100"/>
  <c r="AC129" i="100"/>
  <c r="AB129" i="100"/>
  <c r="AA129" i="100"/>
  <c r="Z129" i="100"/>
  <c r="AP128" i="100"/>
  <c r="AO128" i="100"/>
  <c r="AQ128" i="100" s="1"/>
  <c r="AG128" i="100"/>
  <c r="AF128" i="100"/>
  <c r="AE128" i="100"/>
  <c r="AC128" i="100"/>
  <c r="AB128" i="100"/>
  <c r="AA128" i="100"/>
  <c r="Z128" i="100"/>
  <c r="AP127" i="100"/>
  <c r="AO127" i="100"/>
  <c r="AQ127" i="100" s="1"/>
  <c r="AG127" i="100"/>
  <c r="AF127" i="100"/>
  <c r="AE127" i="100"/>
  <c r="AC127" i="100"/>
  <c r="AB127" i="100"/>
  <c r="AA127" i="100"/>
  <c r="Z127" i="100"/>
  <c r="AP126" i="100"/>
  <c r="AO126" i="100"/>
  <c r="AQ126" i="100" s="1"/>
  <c r="AG126" i="100"/>
  <c r="AF126" i="100"/>
  <c r="AE126" i="100"/>
  <c r="AC126" i="100"/>
  <c r="AB126" i="100"/>
  <c r="AA126" i="100"/>
  <c r="Z126" i="100"/>
  <c r="AP125" i="100"/>
  <c r="AO125" i="100"/>
  <c r="AQ125" i="100" s="1"/>
  <c r="AG125" i="100"/>
  <c r="AF125" i="100"/>
  <c r="AE125" i="100"/>
  <c r="AC125" i="100"/>
  <c r="AB125" i="100"/>
  <c r="AA125" i="100"/>
  <c r="Z125" i="100"/>
  <c r="AP124" i="100"/>
  <c r="AO124" i="100"/>
  <c r="AQ124" i="100" s="1"/>
  <c r="AG124" i="100"/>
  <c r="AF124" i="100"/>
  <c r="AE124" i="100"/>
  <c r="AC124" i="100"/>
  <c r="AB124" i="100"/>
  <c r="AA124" i="100"/>
  <c r="Z124" i="100"/>
  <c r="AP123" i="100"/>
  <c r="AO123" i="100"/>
  <c r="AQ123" i="100" s="1"/>
  <c r="AG123" i="100"/>
  <c r="AF123" i="100"/>
  <c r="AE123" i="100"/>
  <c r="AC123" i="100"/>
  <c r="AB123" i="100"/>
  <c r="AA123" i="100"/>
  <c r="Z123" i="100"/>
  <c r="AP122" i="100"/>
  <c r="AO122" i="100"/>
  <c r="AQ122" i="100" s="1"/>
  <c r="AG122" i="100"/>
  <c r="AF122" i="100"/>
  <c r="AE122" i="100"/>
  <c r="AC122" i="100"/>
  <c r="AB122" i="100"/>
  <c r="AA122" i="100"/>
  <c r="Z122" i="100"/>
  <c r="AP121" i="100"/>
  <c r="AO121" i="100"/>
  <c r="AQ121" i="100" s="1"/>
  <c r="AG121" i="100"/>
  <c r="AF121" i="100"/>
  <c r="AE121" i="100"/>
  <c r="AC121" i="100"/>
  <c r="AB121" i="100"/>
  <c r="AA121" i="100"/>
  <c r="Z121" i="100"/>
  <c r="AP120" i="100"/>
  <c r="AO120" i="100"/>
  <c r="AQ120" i="100" s="1"/>
  <c r="AG120" i="100"/>
  <c r="AF120" i="100"/>
  <c r="AE120" i="100"/>
  <c r="AC120" i="100"/>
  <c r="AB120" i="100"/>
  <c r="AA120" i="100"/>
  <c r="Z120" i="100"/>
  <c r="AP119" i="100"/>
  <c r="AO119" i="100"/>
  <c r="AQ119" i="100" s="1"/>
  <c r="AG119" i="100"/>
  <c r="AF119" i="100"/>
  <c r="AE119" i="100"/>
  <c r="AC119" i="100"/>
  <c r="AB119" i="100"/>
  <c r="AA119" i="100"/>
  <c r="Z119" i="100"/>
  <c r="AP118" i="100"/>
  <c r="AO118" i="100"/>
  <c r="AQ118" i="100" s="1"/>
  <c r="AG118" i="100"/>
  <c r="AF118" i="100"/>
  <c r="AE118" i="100"/>
  <c r="AC118" i="100"/>
  <c r="AB118" i="100"/>
  <c r="AA118" i="100"/>
  <c r="Z118" i="100"/>
  <c r="AP117" i="100"/>
  <c r="AO117" i="100"/>
  <c r="AQ117" i="100" s="1"/>
  <c r="AG117" i="100"/>
  <c r="AF117" i="100"/>
  <c r="AE117" i="100"/>
  <c r="AC117" i="100"/>
  <c r="AB117" i="100"/>
  <c r="AA117" i="100"/>
  <c r="Z117" i="100"/>
  <c r="AP116" i="100"/>
  <c r="AO116" i="100"/>
  <c r="AQ116" i="100" s="1"/>
  <c r="AG116" i="100"/>
  <c r="AF116" i="100"/>
  <c r="AE116" i="100"/>
  <c r="AC116" i="100"/>
  <c r="AB116" i="100"/>
  <c r="AA116" i="100"/>
  <c r="Z116" i="100"/>
  <c r="AP115" i="100"/>
  <c r="AO115" i="100"/>
  <c r="AQ115" i="100" s="1"/>
  <c r="AG115" i="100"/>
  <c r="AF115" i="100"/>
  <c r="AE115" i="100"/>
  <c r="AC115" i="100"/>
  <c r="AB115" i="100"/>
  <c r="AA115" i="100"/>
  <c r="Z115" i="100"/>
  <c r="AP114" i="100"/>
  <c r="AO114" i="100"/>
  <c r="AQ114" i="100" s="1"/>
  <c r="AG114" i="100"/>
  <c r="AF114" i="100"/>
  <c r="AE114" i="100"/>
  <c r="AC114" i="100"/>
  <c r="AB114" i="100"/>
  <c r="AA114" i="100"/>
  <c r="Z114" i="100"/>
  <c r="AP113" i="100"/>
  <c r="AO113" i="100"/>
  <c r="AQ113" i="100" s="1"/>
  <c r="AG113" i="100"/>
  <c r="AF113" i="100"/>
  <c r="AE113" i="100"/>
  <c r="AC113" i="100"/>
  <c r="AB113" i="100"/>
  <c r="AA113" i="100"/>
  <c r="Z113" i="100"/>
  <c r="AP112" i="100"/>
  <c r="AO112" i="100"/>
  <c r="AQ112" i="100" s="1"/>
  <c r="AG112" i="100"/>
  <c r="AF112" i="100"/>
  <c r="AE112" i="100"/>
  <c r="AC112" i="100"/>
  <c r="AB112" i="100"/>
  <c r="AA112" i="100"/>
  <c r="Z112" i="100"/>
  <c r="AP111" i="100"/>
  <c r="AO111" i="100"/>
  <c r="AQ111" i="100" s="1"/>
  <c r="AG111" i="100"/>
  <c r="AF111" i="100"/>
  <c r="AE111" i="100"/>
  <c r="AC111" i="100"/>
  <c r="AB111" i="100"/>
  <c r="AA111" i="100"/>
  <c r="Z111" i="100"/>
  <c r="AP110" i="100"/>
  <c r="AO110" i="100"/>
  <c r="AQ110" i="100" s="1"/>
  <c r="AG110" i="100"/>
  <c r="AF110" i="100"/>
  <c r="AE110" i="100"/>
  <c r="AC110" i="100"/>
  <c r="AB110" i="100"/>
  <c r="AA110" i="100"/>
  <c r="Z110" i="100"/>
  <c r="AP109" i="100"/>
  <c r="AO109" i="100"/>
  <c r="AQ109" i="100" s="1"/>
  <c r="AG109" i="100"/>
  <c r="AF109" i="100"/>
  <c r="AE109" i="100"/>
  <c r="AC109" i="100"/>
  <c r="AB109" i="100"/>
  <c r="AA109" i="100"/>
  <c r="Z109" i="100"/>
  <c r="AP108" i="100"/>
  <c r="AO108" i="100"/>
  <c r="AQ108" i="100" s="1"/>
  <c r="AG108" i="100"/>
  <c r="AF108" i="100"/>
  <c r="AE108" i="100"/>
  <c r="AC108" i="100"/>
  <c r="AB108" i="100"/>
  <c r="AA108" i="100"/>
  <c r="Z108" i="100"/>
  <c r="AP107" i="100"/>
  <c r="AO107" i="100"/>
  <c r="AQ107" i="100" s="1"/>
  <c r="AG107" i="100"/>
  <c r="AF107" i="100"/>
  <c r="AE107" i="100"/>
  <c r="AC107" i="100"/>
  <c r="AB107" i="100"/>
  <c r="AA107" i="100"/>
  <c r="Z107" i="100"/>
  <c r="AP106" i="100"/>
  <c r="AO106" i="100"/>
  <c r="AQ106" i="100" s="1"/>
  <c r="AG106" i="100"/>
  <c r="AF106" i="100"/>
  <c r="AE106" i="100"/>
  <c r="AC106" i="100"/>
  <c r="AB106" i="100"/>
  <c r="AA106" i="100"/>
  <c r="Z106" i="100"/>
  <c r="AP105" i="100"/>
  <c r="AO105" i="100"/>
  <c r="AQ105" i="100" s="1"/>
  <c r="AG105" i="100"/>
  <c r="AF105" i="100"/>
  <c r="AE105" i="100"/>
  <c r="AC105" i="100"/>
  <c r="AB105" i="100"/>
  <c r="AA105" i="100"/>
  <c r="Z105" i="100"/>
  <c r="AP104" i="100"/>
  <c r="AO104" i="100"/>
  <c r="AQ104" i="100" s="1"/>
  <c r="AG104" i="100"/>
  <c r="AF104" i="100"/>
  <c r="AE104" i="100"/>
  <c r="AC104" i="100"/>
  <c r="AB104" i="100"/>
  <c r="AA104" i="100"/>
  <c r="Z104" i="100"/>
  <c r="AP103" i="100"/>
  <c r="AO103" i="100"/>
  <c r="AQ103" i="100" s="1"/>
  <c r="AG103" i="100"/>
  <c r="AF103" i="100"/>
  <c r="AE103" i="100"/>
  <c r="AC103" i="100"/>
  <c r="AB103" i="100"/>
  <c r="AA103" i="100"/>
  <c r="Z103" i="100"/>
  <c r="AP102" i="100"/>
  <c r="AO102" i="100"/>
  <c r="AQ102" i="100" s="1"/>
  <c r="AG102" i="100"/>
  <c r="AF102" i="100"/>
  <c r="AE102" i="100"/>
  <c r="AC102" i="100"/>
  <c r="AB102" i="100"/>
  <c r="AA102" i="100"/>
  <c r="Z102" i="100"/>
  <c r="AP101" i="100"/>
  <c r="AO101" i="100"/>
  <c r="AQ101" i="100" s="1"/>
  <c r="AG101" i="100"/>
  <c r="AF101" i="100"/>
  <c r="AE101" i="100"/>
  <c r="AC101" i="100"/>
  <c r="AB101" i="100"/>
  <c r="AA101" i="100"/>
  <c r="Z101" i="100"/>
  <c r="AP100" i="100"/>
  <c r="AO100" i="100"/>
  <c r="AQ100" i="100" s="1"/>
  <c r="AG100" i="100"/>
  <c r="AF100" i="100"/>
  <c r="AE100" i="100"/>
  <c r="AC100" i="100"/>
  <c r="AB100" i="100"/>
  <c r="AA100" i="100"/>
  <c r="Z100" i="100"/>
  <c r="AP99" i="100"/>
  <c r="AO99" i="100"/>
  <c r="AQ99" i="100" s="1"/>
  <c r="AG99" i="100"/>
  <c r="AF99" i="100"/>
  <c r="AE99" i="100"/>
  <c r="AC99" i="100"/>
  <c r="AB99" i="100"/>
  <c r="AA99" i="100"/>
  <c r="Z99" i="100"/>
  <c r="AP98" i="100"/>
  <c r="AO98" i="100"/>
  <c r="AQ98" i="100" s="1"/>
  <c r="AG98" i="100"/>
  <c r="AF98" i="100"/>
  <c r="AE98" i="100"/>
  <c r="AC98" i="100"/>
  <c r="AB98" i="100"/>
  <c r="AA98" i="100"/>
  <c r="Z98" i="100"/>
  <c r="AP97" i="100"/>
  <c r="AO97" i="100"/>
  <c r="AQ97" i="100" s="1"/>
  <c r="AG97" i="100"/>
  <c r="AF97" i="100"/>
  <c r="AE97" i="100"/>
  <c r="AC97" i="100"/>
  <c r="AB97" i="100"/>
  <c r="AA97" i="100"/>
  <c r="Z97" i="100"/>
  <c r="AP96" i="100"/>
  <c r="AO96" i="100"/>
  <c r="AQ96" i="100" s="1"/>
  <c r="AG96" i="100"/>
  <c r="AF96" i="100"/>
  <c r="AE96" i="100"/>
  <c r="AC96" i="100"/>
  <c r="AB96" i="100"/>
  <c r="AA96" i="100"/>
  <c r="Z96" i="100"/>
  <c r="AP95" i="100"/>
  <c r="AO95" i="100"/>
  <c r="AQ95" i="100" s="1"/>
  <c r="AG95" i="100"/>
  <c r="AF95" i="100"/>
  <c r="AE95" i="100"/>
  <c r="AC95" i="100"/>
  <c r="AB95" i="100"/>
  <c r="AA95" i="100"/>
  <c r="Z95" i="100"/>
  <c r="AP94" i="100"/>
  <c r="AO94" i="100"/>
  <c r="AQ94" i="100" s="1"/>
  <c r="AG94" i="100"/>
  <c r="AF94" i="100"/>
  <c r="AE94" i="100"/>
  <c r="AC94" i="100"/>
  <c r="AB94" i="100"/>
  <c r="AA94" i="100"/>
  <c r="Z94" i="100"/>
  <c r="AP93" i="100"/>
  <c r="AO93" i="100"/>
  <c r="AQ93" i="100" s="1"/>
  <c r="AG93" i="100"/>
  <c r="AF93" i="100"/>
  <c r="AE93" i="100"/>
  <c r="AC93" i="100"/>
  <c r="AB93" i="100"/>
  <c r="AA93" i="100"/>
  <c r="Z93" i="100"/>
  <c r="AP92" i="100"/>
  <c r="AO92" i="100"/>
  <c r="AQ92" i="100" s="1"/>
  <c r="AG92" i="100"/>
  <c r="AF92" i="100"/>
  <c r="AE92" i="100"/>
  <c r="AC92" i="100"/>
  <c r="AB92" i="100"/>
  <c r="AA92" i="100"/>
  <c r="Z92" i="100"/>
  <c r="AP91" i="100"/>
  <c r="AO91" i="100"/>
  <c r="AQ91" i="100" s="1"/>
  <c r="AG91" i="100"/>
  <c r="AF91" i="100"/>
  <c r="AE91" i="100"/>
  <c r="AC91" i="100"/>
  <c r="AB91" i="100"/>
  <c r="AA91" i="100"/>
  <c r="Z91" i="100"/>
  <c r="AP90" i="100"/>
  <c r="AO90" i="100"/>
  <c r="AQ90" i="100" s="1"/>
  <c r="AG90" i="100"/>
  <c r="AF90" i="100"/>
  <c r="AE90" i="100"/>
  <c r="AC90" i="100"/>
  <c r="AB90" i="100"/>
  <c r="AA90" i="100"/>
  <c r="Z90" i="100"/>
  <c r="AP89" i="100"/>
  <c r="AO89" i="100"/>
  <c r="AQ89" i="100" s="1"/>
  <c r="AG89" i="100"/>
  <c r="AF89" i="100"/>
  <c r="AE89" i="100"/>
  <c r="AC89" i="100"/>
  <c r="AB89" i="100"/>
  <c r="AA89" i="100"/>
  <c r="Z89" i="100"/>
  <c r="AP88" i="100"/>
  <c r="AO88" i="100"/>
  <c r="AQ88" i="100" s="1"/>
  <c r="AG88" i="100"/>
  <c r="AF88" i="100"/>
  <c r="AE88" i="100"/>
  <c r="AC88" i="100"/>
  <c r="AB88" i="100"/>
  <c r="AA88" i="100"/>
  <c r="Z88" i="100"/>
  <c r="AP87" i="100"/>
  <c r="AO87" i="100"/>
  <c r="AQ87" i="100" s="1"/>
  <c r="AG87" i="100"/>
  <c r="AF87" i="100"/>
  <c r="AE87" i="100"/>
  <c r="AC87" i="100"/>
  <c r="AB87" i="100"/>
  <c r="AA87" i="100"/>
  <c r="Z87" i="100"/>
  <c r="AP86" i="100"/>
  <c r="AO86" i="100"/>
  <c r="AG86" i="100"/>
  <c r="AF86" i="100"/>
  <c r="AE86" i="100"/>
  <c r="AC86" i="100"/>
  <c r="AB86" i="100"/>
  <c r="AA86" i="100"/>
  <c r="Z86" i="100"/>
  <c r="AP85" i="100"/>
  <c r="AO85" i="100"/>
  <c r="AQ85" i="100" s="1"/>
  <c r="AG85" i="100"/>
  <c r="AF85" i="100"/>
  <c r="AE85" i="100"/>
  <c r="AC85" i="100"/>
  <c r="AB85" i="100"/>
  <c r="AA85" i="100"/>
  <c r="Z85" i="100"/>
  <c r="AP84" i="100"/>
  <c r="AO84" i="100"/>
  <c r="AQ84" i="100" s="1"/>
  <c r="AG84" i="100"/>
  <c r="AF84" i="100"/>
  <c r="AE84" i="100"/>
  <c r="AC84" i="100"/>
  <c r="AB84" i="100"/>
  <c r="AA84" i="100"/>
  <c r="Z84" i="100"/>
  <c r="AP83" i="100"/>
  <c r="AO83" i="100"/>
  <c r="AQ83" i="100" s="1"/>
  <c r="AG83" i="100"/>
  <c r="AF83" i="100"/>
  <c r="AE83" i="100"/>
  <c r="AC83" i="100"/>
  <c r="AB83" i="100"/>
  <c r="AA83" i="100"/>
  <c r="Z83" i="100"/>
  <c r="AP82" i="100"/>
  <c r="AO82" i="100"/>
  <c r="AG82" i="100"/>
  <c r="AF82" i="100"/>
  <c r="AE82" i="100"/>
  <c r="AC82" i="100"/>
  <c r="AB82" i="100"/>
  <c r="AA82" i="100"/>
  <c r="Z82" i="100"/>
  <c r="AP81" i="100"/>
  <c r="AO81" i="100"/>
  <c r="AQ81" i="100" s="1"/>
  <c r="AG81" i="100"/>
  <c r="AF81" i="100"/>
  <c r="AE81" i="100"/>
  <c r="AC81" i="100"/>
  <c r="AB81" i="100"/>
  <c r="AA81" i="100"/>
  <c r="Z81" i="100"/>
  <c r="AP80" i="100"/>
  <c r="AO80" i="100"/>
  <c r="AQ80" i="100" s="1"/>
  <c r="AG80" i="100"/>
  <c r="AF80" i="100"/>
  <c r="AE80" i="100"/>
  <c r="AC80" i="100"/>
  <c r="AB80" i="100"/>
  <c r="AA80" i="100"/>
  <c r="Z80" i="100"/>
  <c r="AP79" i="100"/>
  <c r="AO79" i="100"/>
  <c r="AQ79" i="100" s="1"/>
  <c r="AG79" i="100"/>
  <c r="AF79" i="100"/>
  <c r="AE79" i="100"/>
  <c r="AC79" i="100"/>
  <c r="AB79" i="100"/>
  <c r="AA79" i="100"/>
  <c r="Z79" i="100"/>
  <c r="AP78" i="100"/>
  <c r="AO78" i="100"/>
  <c r="AG78" i="100"/>
  <c r="AF78" i="100"/>
  <c r="AE78" i="100"/>
  <c r="AC78" i="100"/>
  <c r="AB78" i="100"/>
  <c r="AA78" i="100"/>
  <c r="Z78" i="100"/>
  <c r="AP77" i="100"/>
  <c r="AO77" i="100"/>
  <c r="AQ77" i="100" s="1"/>
  <c r="AG77" i="100"/>
  <c r="AF77" i="100"/>
  <c r="AE77" i="100"/>
  <c r="AC77" i="100"/>
  <c r="AB77" i="100"/>
  <c r="AA77" i="100"/>
  <c r="Z77" i="100"/>
  <c r="AP76" i="100"/>
  <c r="AO76" i="100"/>
  <c r="AQ76" i="100" s="1"/>
  <c r="AG76" i="100"/>
  <c r="AF76" i="100"/>
  <c r="AE76" i="100"/>
  <c r="AC76" i="100"/>
  <c r="AB76" i="100"/>
  <c r="AA76" i="100"/>
  <c r="Z76" i="100"/>
  <c r="AP75" i="100"/>
  <c r="AO75" i="100"/>
  <c r="AQ75" i="100" s="1"/>
  <c r="AG75" i="100"/>
  <c r="AF75" i="100"/>
  <c r="AE75" i="100"/>
  <c r="AC75" i="100"/>
  <c r="AB75" i="100"/>
  <c r="AA75" i="100"/>
  <c r="Z75" i="100"/>
  <c r="AP74" i="100"/>
  <c r="AO74" i="100"/>
  <c r="AG74" i="100"/>
  <c r="AF74" i="100"/>
  <c r="AE74" i="100"/>
  <c r="AC74" i="100"/>
  <c r="AB74" i="100"/>
  <c r="AA74" i="100"/>
  <c r="Z74" i="100"/>
  <c r="AP73" i="100"/>
  <c r="AO73" i="100"/>
  <c r="AQ73" i="100" s="1"/>
  <c r="AG73" i="100"/>
  <c r="AF73" i="100"/>
  <c r="AE73" i="100"/>
  <c r="AC73" i="100"/>
  <c r="AB73" i="100"/>
  <c r="AA73" i="100"/>
  <c r="Z73" i="100"/>
  <c r="AP72" i="100"/>
  <c r="AO72" i="100"/>
  <c r="AQ72" i="100" s="1"/>
  <c r="AG72" i="100"/>
  <c r="AF72" i="100"/>
  <c r="AE72" i="100"/>
  <c r="AC72" i="100"/>
  <c r="AB72" i="100"/>
  <c r="AA72" i="100"/>
  <c r="Z72" i="100"/>
  <c r="AP71" i="100"/>
  <c r="AO71" i="100"/>
  <c r="AQ71" i="100" s="1"/>
  <c r="AG71" i="100"/>
  <c r="AF71" i="100"/>
  <c r="AE71" i="100"/>
  <c r="AC71" i="100"/>
  <c r="AB71" i="100"/>
  <c r="AA71" i="100"/>
  <c r="Z71" i="100"/>
  <c r="AP70" i="100"/>
  <c r="AO70" i="100"/>
  <c r="AG70" i="100"/>
  <c r="AF70" i="100"/>
  <c r="AE70" i="100"/>
  <c r="AC70" i="100"/>
  <c r="AB70" i="100"/>
  <c r="AA70" i="100"/>
  <c r="Z70" i="100"/>
  <c r="AP69" i="100"/>
  <c r="AO69" i="100"/>
  <c r="AQ69" i="100" s="1"/>
  <c r="AG69" i="100"/>
  <c r="AF69" i="100"/>
  <c r="AE69" i="100"/>
  <c r="AC69" i="100"/>
  <c r="AB69" i="100"/>
  <c r="AA69" i="100"/>
  <c r="Z69" i="100"/>
  <c r="AP68" i="100"/>
  <c r="AO68" i="100"/>
  <c r="AQ68" i="100" s="1"/>
  <c r="AG68" i="100"/>
  <c r="AF68" i="100"/>
  <c r="AE68" i="100"/>
  <c r="AC68" i="100"/>
  <c r="AB68" i="100"/>
  <c r="AA68" i="100"/>
  <c r="Z68" i="100"/>
  <c r="AP67" i="100"/>
  <c r="AO67" i="100"/>
  <c r="AQ67" i="100" s="1"/>
  <c r="AG67" i="100"/>
  <c r="AF67" i="100"/>
  <c r="AE67" i="100"/>
  <c r="AC67" i="100"/>
  <c r="AB67" i="100"/>
  <c r="AA67" i="100"/>
  <c r="Z67" i="100"/>
  <c r="AP66" i="100"/>
  <c r="AO66" i="100"/>
  <c r="AG66" i="100"/>
  <c r="AF66" i="100"/>
  <c r="AE66" i="100"/>
  <c r="AC66" i="100"/>
  <c r="AB66" i="100"/>
  <c r="AA66" i="100"/>
  <c r="Z66" i="100"/>
  <c r="AP65" i="100"/>
  <c r="AO65" i="100"/>
  <c r="AQ65" i="100" s="1"/>
  <c r="AG65" i="100"/>
  <c r="AF65" i="100"/>
  <c r="AE65" i="100"/>
  <c r="AC65" i="100"/>
  <c r="AB65" i="100"/>
  <c r="AA65" i="100"/>
  <c r="Z65" i="100"/>
  <c r="AP64" i="100"/>
  <c r="AO64" i="100"/>
  <c r="AQ64" i="100" s="1"/>
  <c r="AG64" i="100"/>
  <c r="AF64" i="100"/>
  <c r="AE64" i="100"/>
  <c r="AC64" i="100"/>
  <c r="AB64" i="100"/>
  <c r="AA64" i="100"/>
  <c r="Z64" i="100"/>
  <c r="AP63" i="100"/>
  <c r="AO63" i="100"/>
  <c r="AQ63" i="100" s="1"/>
  <c r="AG63" i="100"/>
  <c r="AF63" i="100"/>
  <c r="AE63" i="100"/>
  <c r="AC63" i="100"/>
  <c r="AB63" i="100"/>
  <c r="AA63" i="100"/>
  <c r="Z63" i="100"/>
  <c r="AP62" i="100"/>
  <c r="AO62" i="100"/>
  <c r="AG62" i="100"/>
  <c r="AF62" i="100"/>
  <c r="AE62" i="100"/>
  <c r="AC62" i="100"/>
  <c r="AB62" i="100"/>
  <c r="AA62" i="100"/>
  <c r="Z62" i="100"/>
  <c r="AP61" i="100"/>
  <c r="AO61" i="100"/>
  <c r="AQ61" i="100" s="1"/>
  <c r="AG61" i="100"/>
  <c r="AF61" i="100"/>
  <c r="AE61" i="100"/>
  <c r="AC61" i="100"/>
  <c r="AB61" i="100"/>
  <c r="AA61" i="100"/>
  <c r="Z61" i="100"/>
  <c r="AP60" i="100"/>
  <c r="AO60" i="100"/>
  <c r="AQ60" i="100" s="1"/>
  <c r="AG60" i="100"/>
  <c r="AF60" i="100"/>
  <c r="AE60" i="100"/>
  <c r="AC60" i="100"/>
  <c r="AB60" i="100"/>
  <c r="AA60" i="100"/>
  <c r="Z60" i="100"/>
  <c r="AP59" i="100"/>
  <c r="AO59" i="100"/>
  <c r="AQ59" i="100" s="1"/>
  <c r="AG59" i="100"/>
  <c r="AF59" i="100"/>
  <c r="AE59" i="100"/>
  <c r="AC59" i="100"/>
  <c r="AB59" i="100"/>
  <c r="AA59" i="100"/>
  <c r="Z59" i="100"/>
  <c r="AP58" i="100"/>
  <c r="AO58" i="100"/>
  <c r="AG58" i="100"/>
  <c r="AF58" i="100"/>
  <c r="AE58" i="100"/>
  <c r="AC58" i="100"/>
  <c r="AB58" i="100"/>
  <c r="AA58" i="100"/>
  <c r="Z58" i="100"/>
  <c r="AP57" i="100"/>
  <c r="AO57" i="100"/>
  <c r="AQ57" i="100" s="1"/>
  <c r="AG57" i="100"/>
  <c r="AF57" i="100"/>
  <c r="AE57" i="100"/>
  <c r="AC57" i="100"/>
  <c r="AB57" i="100"/>
  <c r="AA57" i="100"/>
  <c r="Z57" i="100"/>
  <c r="AP56" i="100"/>
  <c r="AO56" i="100"/>
  <c r="AQ56" i="100" s="1"/>
  <c r="AG56" i="100"/>
  <c r="AF56" i="100"/>
  <c r="AE56" i="100"/>
  <c r="AC56" i="100"/>
  <c r="AB56" i="100"/>
  <c r="AA56" i="100"/>
  <c r="Z56" i="100"/>
  <c r="AP55" i="100"/>
  <c r="AO55" i="100"/>
  <c r="AQ55" i="100" s="1"/>
  <c r="AG55" i="100"/>
  <c r="AF55" i="100"/>
  <c r="AE55" i="100"/>
  <c r="AC55" i="100"/>
  <c r="AB55" i="100"/>
  <c r="AA55" i="100"/>
  <c r="Z55" i="100"/>
  <c r="AP54" i="100"/>
  <c r="AO54" i="100"/>
  <c r="AG54" i="100"/>
  <c r="AF54" i="100"/>
  <c r="AE54" i="100"/>
  <c r="AC54" i="100"/>
  <c r="AB54" i="100"/>
  <c r="AA54" i="100"/>
  <c r="Z54" i="100"/>
  <c r="AP53" i="100"/>
  <c r="AO53" i="100"/>
  <c r="AQ53" i="100" s="1"/>
  <c r="AG53" i="100"/>
  <c r="AF53" i="100"/>
  <c r="AE53" i="100"/>
  <c r="AC53" i="100"/>
  <c r="AB53" i="100"/>
  <c r="AA53" i="100"/>
  <c r="Z53" i="100"/>
  <c r="AP52" i="100"/>
  <c r="AO52" i="100"/>
  <c r="AQ52" i="100" s="1"/>
  <c r="AG52" i="100"/>
  <c r="AF52" i="100"/>
  <c r="AE52" i="100"/>
  <c r="AC52" i="100"/>
  <c r="AB52" i="100"/>
  <c r="AA52" i="100"/>
  <c r="Z52" i="100"/>
  <c r="AR50" i="100"/>
  <c r="AR46" i="100"/>
  <c r="AR42" i="100"/>
  <c r="AR38" i="100"/>
  <c r="AR34" i="100"/>
  <c r="AR30" i="100"/>
  <c r="AR26" i="100"/>
  <c r="AR22" i="100"/>
  <c r="AR18" i="100"/>
  <c r="AR14" i="100"/>
  <c r="AR10" i="100"/>
  <c r="W429" i="100"/>
  <c r="V429" i="100"/>
  <c r="X429" i="100" s="1"/>
  <c r="N429" i="100"/>
  <c r="M429" i="100"/>
  <c r="J429" i="100"/>
  <c r="I429" i="100"/>
  <c r="H429" i="100"/>
  <c r="G429" i="100"/>
  <c r="W428" i="100"/>
  <c r="V428" i="100"/>
  <c r="X428" i="100" s="1"/>
  <c r="N428" i="100"/>
  <c r="M428" i="100"/>
  <c r="J428" i="100"/>
  <c r="I428" i="100"/>
  <c r="H428" i="100"/>
  <c r="G428" i="100"/>
  <c r="W427" i="100"/>
  <c r="V427" i="100"/>
  <c r="X427" i="100" s="1"/>
  <c r="N427" i="100"/>
  <c r="M427" i="100"/>
  <c r="J427" i="100"/>
  <c r="I427" i="100"/>
  <c r="H427" i="100"/>
  <c r="G427" i="100"/>
  <c r="W426" i="100"/>
  <c r="AS426" i="100" s="1"/>
  <c r="V426" i="100"/>
  <c r="X426" i="100" s="1"/>
  <c r="N426" i="100"/>
  <c r="M426" i="100"/>
  <c r="J426" i="100"/>
  <c r="I426" i="100"/>
  <c r="H426" i="100"/>
  <c r="G426" i="100"/>
  <c r="W425" i="100"/>
  <c r="V425" i="100"/>
  <c r="X425" i="100" s="1"/>
  <c r="N425" i="100"/>
  <c r="M425" i="100"/>
  <c r="J425" i="100"/>
  <c r="I425" i="100"/>
  <c r="H425" i="100"/>
  <c r="G425" i="100"/>
  <c r="W424" i="100"/>
  <c r="V424" i="100"/>
  <c r="X424" i="100" s="1"/>
  <c r="N424" i="100"/>
  <c r="M424" i="100"/>
  <c r="J424" i="100"/>
  <c r="I424" i="100"/>
  <c r="H424" i="100"/>
  <c r="G424" i="100"/>
  <c r="W423" i="100"/>
  <c r="V423" i="100"/>
  <c r="X423" i="100" s="1"/>
  <c r="N423" i="100"/>
  <c r="M423" i="100"/>
  <c r="J423" i="100"/>
  <c r="I423" i="100"/>
  <c r="H423" i="100"/>
  <c r="G423" i="100"/>
  <c r="W422" i="100"/>
  <c r="V422" i="100"/>
  <c r="X422" i="100" s="1"/>
  <c r="N422" i="100"/>
  <c r="M422" i="100"/>
  <c r="J422" i="100"/>
  <c r="I422" i="100"/>
  <c r="H422" i="100"/>
  <c r="G422" i="100"/>
  <c r="W421" i="100"/>
  <c r="V421" i="100"/>
  <c r="X421" i="100" s="1"/>
  <c r="N421" i="100"/>
  <c r="M421" i="100"/>
  <c r="J421" i="100"/>
  <c r="I421" i="100"/>
  <c r="H421" i="100"/>
  <c r="G421" i="100"/>
  <c r="W420" i="100"/>
  <c r="V420" i="100"/>
  <c r="X420" i="100" s="1"/>
  <c r="N420" i="100"/>
  <c r="M420" i="100"/>
  <c r="J420" i="100"/>
  <c r="I420" i="100"/>
  <c r="H420" i="100"/>
  <c r="G420" i="100"/>
  <c r="W419" i="100"/>
  <c r="AS419" i="100" s="1"/>
  <c r="V419" i="100"/>
  <c r="X419" i="100" s="1"/>
  <c r="N419" i="100"/>
  <c r="M419" i="100"/>
  <c r="J419" i="100"/>
  <c r="I419" i="100"/>
  <c r="H419" i="100"/>
  <c r="G419" i="100"/>
  <c r="W418" i="100"/>
  <c r="AS418" i="100" s="1"/>
  <c r="V418" i="100"/>
  <c r="X418" i="100" s="1"/>
  <c r="N418" i="100"/>
  <c r="M418" i="100"/>
  <c r="J418" i="100"/>
  <c r="I418" i="100"/>
  <c r="H418" i="100"/>
  <c r="G418" i="100"/>
  <c r="W417" i="100"/>
  <c r="V417" i="100"/>
  <c r="X417" i="100" s="1"/>
  <c r="N417" i="100"/>
  <c r="M417" i="100"/>
  <c r="J417" i="100"/>
  <c r="I417" i="100"/>
  <c r="H417" i="100"/>
  <c r="G417" i="100"/>
  <c r="W416" i="100"/>
  <c r="V416" i="100"/>
  <c r="X416" i="100" s="1"/>
  <c r="N416" i="100"/>
  <c r="M416" i="100"/>
  <c r="J416" i="100"/>
  <c r="I416" i="100"/>
  <c r="H416" i="100"/>
  <c r="G416" i="100"/>
  <c r="W415" i="100"/>
  <c r="V415" i="100"/>
  <c r="X415" i="100" s="1"/>
  <c r="N415" i="100"/>
  <c r="M415" i="100"/>
  <c r="J415" i="100"/>
  <c r="I415" i="100"/>
  <c r="H415" i="100"/>
  <c r="G415" i="100"/>
  <c r="W414" i="100"/>
  <c r="AS414" i="100" s="1"/>
  <c r="V414" i="100"/>
  <c r="X414" i="100" s="1"/>
  <c r="N414" i="100"/>
  <c r="M414" i="100"/>
  <c r="J414" i="100"/>
  <c r="I414" i="100"/>
  <c r="H414" i="100"/>
  <c r="G414" i="100"/>
  <c r="W413" i="100"/>
  <c r="V413" i="100"/>
  <c r="X413" i="100" s="1"/>
  <c r="N413" i="100"/>
  <c r="M413" i="100"/>
  <c r="J413" i="100"/>
  <c r="I413" i="100"/>
  <c r="H413" i="100"/>
  <c r="G413" i="100"/>
  <c r="W412" i="100"/>
  <c r="AS412" i="100" s="1"/>
  <c r="V412" i="100"/>
  <c r="X412" i="100" s="1"/>
  <c r="N412" i="100"/>
  <c r="M412" i="100"/>
  <c r="J412" i="100"/>
  <c r="I412" i="100"/>
  <c r="H412" i="100"/>
  <c r="G412" i="100"/>
  <c r="W411" i="100"/>
  <c r="V411" i="100"/>
  <c r="X411" i="100" s="1"/>
  <c r="N411" i="100"/>
  <c r="M411" i="100"/>
  <c r="J411" i="100"/>
  <c r="I411" i="100"/>
  <c r="H411" i="100"/>
  <c r="G411" i="100"/>
  <c r="W410" i="100"/>
  <c r="AS410" i="100" s="1"/>
  <c r="V410" i="100"/>
  <c r="X410" i="100" s="1"/>
  <c r="N410" i="100"/>
  <c r="M410" i="100"/>
  <c r="J410" i="100"/>
  <c r="I410" i="100"/>
  <c r="H410" i="100"/>
  <c r="G410" i="100"/>
  <c r="W409" i="100"/>
  <c r="V409" i="100"/>
  <c r="X409" i="100" s="1"/>
  <c r="N409" i="100"/>
  <c r="M409" i="100"/>
  <c r="J409" i="100"/>
  <c r="I409" i="100"/>
  <c r="H409" i="100"/>
  <c r="G409" i="100"/>
  <c r="W408" i="100"/>
  <c r="V408" i="100"/>
  <c r="X408" i="100" s="1"/>
  <c r="N408" i="100"/>
  <c r="M408" i="100"/>
  <c r="J408" i="100"/>
  <c r="I408" i="100"/>
  <c r="H408" i="100"/>
  <c r="G408" i="100"/>
  <c r="W407" i="100"/>
  <c r="V407" i="100"/>
  <c r="X407" i="100" s="1"/>
  <c r="N407" i="100"/>
  <c r="M407" i="100"/>
  <c r="J407" i="100"/>
  <c r="I407" i="100"/>
  <c r="H407" i="100"/>
  <c r="G407" i="100"/>
  <c r="W406" i="100"/>
  <c r="V406" i="100"/>
  <c r="X406" i="100" s="1"/>
  <c r="N406" i="100"/>
  <c r="M406" i="100"/>
  <c r="J406" i="100"/>
  <c r="I406" i="100"/>
  <c r="H406" i="100"/>
  <c r="G406" i="100"/>
  <c r="W405" i="100"/>
  <c r="AS405" i="100" s="1"/>
  <c r="V405" i="100"/>
  <c r="X405" i="100" s="1"/>
  <c r="N405" i="100"/>
  <c r="M405" i="100"/>
  <c r="J405" i="100"/>
  <c r="I405" i="100"/>
  <c r="H405" i="100"/>
  <c r="G405" i="100"/>
  <c r="W404" i="100"/>
  <c r="V404" i="100"/>
  <c r="X404" i="100" s="1"/>
  <c r="N404" i="100"/>
  <c r="M404" i="100"/>
  <c r="J404" i="100"/>
  <c r="I404" i="100"/>
  <c r="H404" i="100"/>
  <c r="G404" i="100"/>
  <c r="W403" i="100"/>
  <c r="V403" i="100"/>
  <c r="X403" i="100" s="1"/>
  <c r="N403" i="100"/>
  <c r="M403" i="100"/>
  <c r="J403" i="100"/>
  <c r="I403" i="100"/>
  <c r="H403" i="100"/>
  <c r="G403" i="100"/>
  <c r="W402" i="100"/>
  <c r="AS402" i="100" s="1"/>
  <c r="V402" i="100"/>
  <c r="X402" i="100" s="1"/>
  <c r="N402" i="100"/>
  <c r="M402" i="100"/>
  <c r="J402" i="100"/>
  <c r="I402" i="100"/>
  <c r="H402" i="100"/>
  <c r="G402" i="100"/>
  <c r="W401" i="100"/>
  <c r="V401" i="100"/>
  <c r="X401" i="100" s="1"/>
  <c r="N401" i="100"/>
  <c r="M401" i="100"/>
  <c r="J401" i="100"/>
  <c r="I401" i="100"/>
  <c r="H401" i="100"/>
  <c r="G401" i="100"/>
  <c r="W400" i="100"/>
  <c r="V400" i="100"/>
  <c r="X400" i="100" s="1"/>
  <c r="N400" i="100"/>
  <c r="M400" i="100"/>
  <c r="J400" i="100"/>
  <c r="I400" i="100"/>
  <c r="H400" i="100"/>
  <c r="G400" i="100"/>
  <c r="W399" i="100"/>
  <c r="V399" i="100"/>
  <c r="X399" i="100" s="1"/>
  <c r="N399" i="100"/>
  <c r="M399" i="100"/>
  <c r="J399" i="100"/>
  <c r="I399" i="100"/>
  <c r="H399" i="100"/>
  <c r="G399" i="100"/>
  <c r="W398" i="100"/>
  <c r="AS398" i="100" s="1"/>
  <c r="V398" i="100"/>
  <c r="X398" i="100" s="1"/>
  <c r="N398" i="100"/>
  <c r="M398" i="100"/>
  <c r="J398" i="100"/>
  <c r="I398" i="100"/>
  <c r="H398" i="100"/>
  <c r="G398" i="100"/>
  <c r="W397" i="100"/>
  <c r="V397" i="100"/>
  <c r="X397" i="100" s="1"/>
  <c r="N397" i="100"/>
  <c r="M397" i="100"/>
  <c r="J397" i="100"/>
  <c r="I397" i="100"/>
  <c r="H397" i="100"/>
  <c r="G397" i="100"/>
  <c r="W396" i="100"/>
  <c r="V396" i="100"/>
  <c r="X396" i="100" s="1"/>
  <c r="N396" i="100"/>
  <c r="M396" i="100"/>
  <c r="J396" i="100"/>
  <c r="I396" i="100"/>
  <c r="H396" i="100"/>
  <c r="G396" i="100"/>
  <c r="W395" i="100"/>
  <c r="V395" i="100"/>
  <c r="X395" i="100" s="1"/>
  <c r="N395" i="100"/>
  <c r="M395" i="100"/>
  <c r="J395" i="100"/>
  <c r="I395" i="100"/>
  <c r="H395" i="100"/>
  <c r="G395" i="100"/>
  <c r="W394" i="100"/>
  <c r="AS394" i="100" s="1"/>
  <c r="V394" i="100"/>
  <c r="X394" i="100" s="1"/>
  <c r="N394" i="100"/>
  <c r="M394" i="100"/>
  <c r="J394" i="100"/>
  <c r="I394" i="100"/>
  <c r="H394" i="100"/>
  <c r="G394" i="100"/>
  <c r="W393" i="100"/>
  <c r="V393" i="100"/>
  <c r="X393" i="100" s="1"/>
  <c r="N393" i="100"/>
  <c r="M393" i="100"/>
  <c r="J393" i="100"/>
  <c r="I393" i="100"/>
  <c r="H393" i="100"/>
  <c r="G393" i="100"/>
  <c r="W392" i="100"/>
  <c r="V392" i="100"/>
  <c r="X392" i="100" s="1"/>
  <c r="N392" i="100"/>
  <c r="M392" i="100"/>
  <c r="J392" i="100"/>
  <c r="I392" i="100"/>
  <c r="H392" i="100"/>
  <c r="G392" i="100"/>
  <c r="W391" i="100"/>
  <c r="V391" i="100"/>
  <c r="X391" i="100" s="1"/>
  <c r="N391" i="100"/>
  <c r="M391" i="100"/>
  <c r="J391" i="100"/>
  <c r="I391" i="100"/>
  <c r="H391" i="100"/>
  <c r="G391" i="100"/>
  <c r="W390" i="100"/>
  <c r="V390" i="100"/>
  <c r="X390" i="100" s="1"/>
  <c r="N390" i="100"/>
  <c r="M390" i="100"/>
  <c r="J390" i="100"/>
  <c r="I390" i="100"/>
  <c r="H390" i="100"/>
  <c r="G390" i="100"/>
  <c r="W389" i="100"/>
  <c r="V389" i="100"/>
  <c r="X389" i="100" s="1"/>
  <c r="N389" i="100"/>
  <c r="M389" i="100"/>
  <c r="J389" i="100"/>
  <c r="I389" i="100"/>
  <c r="H389" i="100"/>
  <c r="G389" i="100"/>
  <c r="W388" i="100"/>
  <c r="V388" i="100"/>
  <c r="AR388" i="100" s="1"/>
  <c r="N388" i="100"/>
  <c r="M388" i="100"/>
  <c r="J388" i="100"/>
  <c r="I388" i="100"/>
  <c r="H388" i="100"/>
  <c r="G388" i="100"/>
  <c r="W387" i="100"/>
  <c r="AS387" i="100" s="1"/>
  <c r="V387" i="100"/>
  <c r="X387" i="100" s="1"/>
  <c r="N387" i="100"/>
  <c r="M387" i="100"/>
  <c r="J387" i="100"/>
  <c r="I387" i="100"/>
  <c r="H387" i="100"/>
  <c r="G387" i="100"/>
  <c r="W386" i="100"/>
  <c r="AS386" i="100" s="1"/>
  <c r="V386" i="100"/>
  <c r="X386" i="100" s="1"/>
  <c r="N386" i="100"/>
  <c r="M386" i="100"/>
  <c r="J386" i="100"/>
  <c r="I386" i="100"/>
  <c r="H386" i="100"/>
  <c r="G386" i="100"/>
  <c r="W385" i="100"/>
  <c r="V385" i="100"/>
  <c r="X385" i="100" s="1"/>
  <c r="N385" i="100"/>
  <c r="M385" i="100"/>
  <c r="J385" i="100"/>
  <c r="I385" i="100"/>
  <c r="H385" i="100"/>
  <c r="G385" i="100"/>
  <c r="W384" i="100"/>
  <c r="V384" i="100"/>
  <c r="X384" i="100" s="1"/>
  <c r="N384" i="100"/>
  <c r="M384" i="100"/>
  <c r="J384" i="100"/>
  <c r="I384" i="100"/>
  <c r="H384" i="100"/>
  <c r="G384" i="100"/>
  <c r="W383" i="100"/>
  <c r="V383" i="100"/>
  <c r="X383" i="100" s="1"/>
  <c r="N383" i="100"/>
  <c r="M383" i="100"/>
  <c r="J383" i="100"/>
  <c r="I383" i="100"/>
  <c r="H383" i="100"/>
  <c r="G383" i="100"/>
  <c r="W382" i="100"/>
  <c r="AS382" i="100" s="1"/>
  <c r="V382" i="100"/>
  <c r="X382" i="100" s="1"/>
  <c r="N382" i="100"/>
  <c r="M382" i="100"/>
  <c r="J382" i="100"/>
  <c r="I382" i="100"/>
  <c r="H382" i="100"/>
  <c r="G382" i="100"/>
  <c r="W381" i="100"/>
  <c r="AS381" i="100" s="1"/>
  <c r="V381" i="100"/>
  <c r="X381" i="100" s="1"/>
  <c r="N381" i="100"/>
  <c r="M381" i="100"/>
  <c r="J381" i="100"/>
  <c r="I381" i="100"/>
  <c r="H381" i="100"/>
  <c r="G381" i="100"/>
  <c r="W380" i="100"/>
  <c r="V380" i="100"/>
  <c r="X380" i="100" s="1"/>
  <c r="N380" i="100"/>
  <c r="M380" i="100"/>
  <c r="J380" i="100"/>
  <c r="I380" i="100"/>
  <c r="H380" i="100"/>
  <c r="G380" i="100"/>
  <c r="W379" i="100"/>
  <c r="V379" i="100"/>
  <c r="X379" i="100" s="1"/>
  <c r="N379" i="100"/>
  <c r="M379" i="100"/>
  <c r="J379" i="100"/>
  <c r="I379" i="100"/>
  <c r="H379" i="100"/>
  <c r="G379" i="100"/>
  <c r="W378" i="100"/>
  <c r="AS378" i="100" s="1"/>
  <c r="V378" i="100"/>
  <c r="X378" i="100" s="1"/>
  <c r="N378" i="100"/>
  <c r="M378" i="100"/>
  <c r="J378" i="100"/>
  <c r="I378" i="100"/>
  <c r="H378" i="100"/>
  <c r="G378" i="100"/>
  <c r="W377" i="100"/>
  <c r="V377" i="100"/>
  <c r="X377" i="100" s="1"/>
  <c r="N377" i="100"/>
  <c r="M377" i="100"/>
  <c r="J377" i="100"/>
  <c r="I377" i="100"/>
  <c r="H377" i="100"/>
  <c r="G377" i="100"/>
  <c r="W376" i="100"/>
  <c r="V376" i="100"/>
  <c r="X376" i="100" s="1"/>
  <c r="N376" i="100"/>
  <c r="M376" i="100"/>
  <c r="J376" i="100"/>
  <c r="I376" i="100"/>
  <c r="H376" i="100"/>
  <c r="G376" i="100"/>
  <c r="W375" i="100"/>
  <c r="V375" i="100"/>
  <c r="X375" i="100" s="1"/>
  <c r="N375" i="100"/>
  <c r="M375" i="100"/>
  <c r="J375" i="100"/>
  <c r="I375" i="100"/>
  <c r="H375" i="100"/>
  <c r="G375" i="100"/>
  <c r="W374" i="100"/>
  <c r="V374" i="100"/>
  <c r="X374" i="100" s="1"/>
  <c r="N374" i="100"/>
  <c r="M374" i="100"/>
  <c r="J374" i="100"/>
  <c r="I374" i="100"/>
  <c r="H374" i="100"/>
  <c r="G374" i="100"/>
  <c r="W373" i="100"/>
  <c r="V373" i="100"/>
  <c r="X373" i="100" s="1"/>
  <c r="N373" i="100"/>
  <c r="M373" i="100"/>
  <c r="J373" i="100"/>
  <c r="I373" i="100"/>
  <c r="H373" i="100"/>
  <c r="G373" i="100"/>
  <c r="W372" i="100"/>
  <c r="V372" i="100"/>
  <c r="X372" i="100" s="1"/>
  <c r="N372" i="100"/>
  <c r="M372" i="100"/>
  <c r="J372" i="100"/>
  <c r="I372" i="100"/>
  <c r="H372" i="100"/>
  <c r="G372" i="100"/>
  <c r="W371" i="100"/>
  <c r="AS371" i="100" s="1"/>
  <c r="V371" i="100"/>
  <c r="X371" i="100" s="1"/>
  <c r="N371" i="100"/>
  <c r="M371" i="100"/>
  <c r="J371" i="100"/>
  <c r="I371" i="100"/>
  <c r="H371" i="100"/>
  <c r="G371" i="100"/>
  <c r="W370" i="100"/>
  <c r="AS370" i="100" s="1"/>
  <c r="V370" i="100"/>
  <c r="X370" i="100" s="1"/>
  <c r="N370" i="100"/>
  <c r="M370" i="100"/>
  <c r="J370" i="100"/>
  <c r="I370" i="100"/>
  <c r="H370" i="100"/>
  <c r="G370" i="100"/>
  <c r="W369" i="100"/>
  <c r="V369" i="100"/>
  <c r="X369" i="100" s="1"/>
  <c r="N369" i="100"/>
  <c r="M369" i="100"/>
  <c r="J369" i="100"/>
  <c r="I369" i="100"/>
  <c r="H369" i="100"/>
  <c r="G369" i="100"/>
  <c r="W368" i="100"/>
  <c r="V368" i="100"/>
  <c r="X368" i="100" s="1"/>
  <c r="N368" i="100"/>
  <c r="M368" i="100"/>
  <c r="J368" i="100"/>
  <c r="I368" i="100"/>
  <c r="H368" i="100"/>
  <c r="G368" i="100"/>
  <c r="W367" i="100"/>
  <c r="V367" i="100"/>
  <c r="X367" i="100" s="1"/>
  <c r="N367" i="100"/>
  <c r="M367" i="100"/>
  <c r="J367" i="100"/>
  <c r="I367" i="100"/>
  <c r="H367" i="100"/>
  <c r="G367" i="100"/>
  <c r="W366" i="100"/>
  <c r="V366" i="100"/>
  <c r="X366" i="100" s="1"/>
  <c r="N366" i="100"/>
  <c r="M366" i="100"/>
  <c r="J366" i="100"/>
  <c r="I366" i="100"/>
  <c r="H366" i="100"/>
  <c r="G366" i="100"/>
  <c r="W365" i="100"/>
  <c r="V365" i="100"/>
  <c r="X365" i="100" s="1"/>
  <c r="N365" i="100"/>
  <c r="M365" i="100"/>
  <c r="J365" i="100"/>
  <c r="I365" i="100"/>
  <c r="H365" i="100"/>
  <c r="G365" i="100"/>
  <c r="W364" i="100"/>
  <c r="V364" i="100"/>
  <c r="X364" i="100" s="1"/>
  <c r="N364" i="100"/>
  <c r="M364" i="100"/>
  <c r="J364" i="100"/>
  <c r="I364" i="100"/>
  <c r="H364" i="100"/>
  <c r="G364" i="100"/>
  <c r="W363" i="100"/>
  <c r="AS363" i="100" s="1"/>
  <c r="V363" i="100"/>
  <c r="X363" i="100" s="1"/>
  <c r="N363" i="100"/>
  <c r="M363" i="100"/>
  <c r="J363" i="100"/>
  <c r="I363" i="100"/>
  <c r="H363" i="100"/>
  <c r="G363" i="100"/>
  <c r="W362" i="100"/>
  <c r="V362" i="100"/>
  <c r="X362" i="100" s="1"/>
  <c r="N362" i="100"/>
  <c r="M362" i="100"/>
  <c r="J362" i="100"/>
  <c r="I362" i="100"/>
  <c r="H362" i="100"/>
  <c r="G362" i="100"/>
  <c r="W361" i="100"/>
  <c r="V361" i="100"/>
  <c r="X361" i="100" s="1"/>
  <c r="N361" i="100"/>
  <c r="M361" i="100"/>
  <c r="J361" i="100"/>
  <c r="I361" i="100"/>
  <c r="H361" i="100"/>
  <c r="G361" i="100"/>
  <c r="W360" i="100"/>
  <c r="V360" i="100"/>
  <c r="X360" i="100" s="1"/>
  <c r="N360" i="100"/>
  <c r="M360" i="100"/>
  <c r="J360" i="100"/>
  <c r="I360" i="100"/>
  <c r="H360" i="100"/>
  <c r="G360" i="100"/>
  <c r="W359" i="100"/>
  <c r="V359" i="100"/>
  <c r="X359" i="100" s="1"/>
  <c r="N359" i="100"/>
  <c r="M359" i="100"/>
  <c r="J359" i="100"/>
  <c r="I359" i="100"/>
  <c r="H359" i="100"/>
  <c r="G359" i="100"/>
  <c r="W358" i="100"/>
  <c r="V358" i="100"/>
  <c r="X358" i="100" s="1"/>
  <c r="N358" i="100"/>
  <c r="M358" i="100"/>
  <c r="J358" i="100"/>
  <c r="I358" i="100"/>
  <c r="H358" i="100"/>
  <c r="G358" i="100"/>
  <c r="W357" i="100"/>
  <c r="V357" i="100"/>
  <c r="X357" i="100" s="1"/>
  <c r="N357" i="100"/>
  <c r="M357" i="100"/>
  <c r="J357" i="100"/>
  <c r="I357" i="100"/>
  <c r="H357" i="100"/>
  <c r="G357" i="100"/>
  <c r="W356" i="100"/>
  <c r="V356" i="100"/>
  <c r="X356" i="100" s="1"/>
  <c r="N356" i="100"/>
  <c r="M356" i="100"/>
  <c r="J356" i="100"/>
  <c r="I356" i="100"/>
  <c r="H356" i="100"/>
  <c r="G356" i="100"/>
  <c r="W355" i="100"/>
  <c r="AS355" i="100" s="1"/>
  <c r="V355" i="100"/>
  <c r="X355" i="100" s="1"/>
  <c r="N355" i="100"/>
  <c r="M355" i="100"/>
  <c r="J355" i="100"/>
  <c r="I355" i="100"/>
  <c r="H355" i="100"/>
  <c r="G355" i="100"/>
  <c r="W354" i="100"/>
  <c r="V354" i="100"/>
  <c r="X354" i="100" s="1"/>
  <c r="N354" i="100"/>
  <c r="M354" i="100"/>
  <c r="J354" i="100"/>
  <c r="I354" i="100"/>
  <c r="H354" i="100"/>
  <c r="G354" i="100"/>
  <c r="W353" i="100"/>
  <c r="V353" i="100"/>
  <c r="X353" i="100" s="1"/>
  <c r="N353" i="100"/>
  <c r="M353" i="100"/>
  <c r="J353" i="100"/>
  <c r="I353" i="100"/>
  <c r="H353" i="100"/>
  <c r="G353" i="100"/>
  <c r="W352" i="100"/>
  <c r="V352" i="100"/>
  <c r="X352" i="100" s="1"/>
  <c r="N352" i="100"/>
  <c r="M352" i="100"/>
  <c r="J352" i="100"/>
  <c r="I352" i="100"/>
  <c r="H352" i="100"/>
  <c r="G352" i="100"/>
  <c r="W351" i="100"/>
  <c r="V351" i="100"/>
  <c r="X351" i="100" s="1"/>
  <c r="N351" i="100"/>
  <c r="M351" i="100"/>
  <c r="J351" i="100"/>
  <c r="I351" i="100"/>
  <c r="H351" i="100"/>
  <c r="G351" i="100"/>
  <c r="W350" i="100"/>
  <c r="V350" i="100"/>
  <c r="X350" i="100" s="1"/>
  <c r="N350" i="100"/>
  <c r="M350" i="100"/>
  <c r="J350" i="100"/>
  <c r="I350" i="100"/>
  <c r="H350" i="100"/>
  <c r="G350" i="100"/>
  <c r="W349" i="100"/>
  <c r="V349" i="100"/>
  <c r="X349" i="100" s="1"/>
  <c r="N349" i="100"/>
  <c r="M349" i="100"/>
  <c r="J349" i="100"/>
  <c r="I349" i="100"/>
  <c r="H349" i="100"/>
  <c r="G349" i="100"/>
  <c r="W348" i="100"/>
  <c r="V348" i="100"/>
  <c r="X348" i="100" s="1"/>
  <c r="N348" i="100"/>
  <c r="M348" i="100"/>
  <c r="J348" i="100"/>
  <c r="I348" i="100"/>
  <c r="H348" i="100"/>
  <c r="G348" i="100"/>
  <c r="W347" i="100"/>
  <c r="AS347" i="100" s="1"/>
  <c r="V347" i="100"/>
  <c r="X347" i="100" s="1"/>
  <c r="N347" i="100"/>
  <c r="M347" i="100"/>
  <c r="J347" i="100"/>
  <c r="I347" i="100"/>
  <c r="H347" i="100"/>
  <c r="G347" i="100"/>
  <c r="W346" i="100"/>
  <c r="V346" i="100"/>
  <c r="X346" i="100" s="1"/>
  <c r="N346" i="100"/>
  <c r="M346" i="100"/>
  <c r="J346" i="100"/>
  <c r="I346" i="100"/>
  <c r="H346" i="100"/>
  <c r="G346" i="100"/>
  <c r="W345" i="100"/>
  <c r="V345" i="100"/>
  <c r="X345" i="100" s="1"/>
  <c r="N345" i="100"/>
  <c r="M345" i="100"/>
  <c r="J345" i="100"/>
  <c r="I345" i="100"/>
  <c r="H345" i="100"/>
  <c r="G345" i="100"/>
  <c r="W344" i="100"/>
  <c r="V344" i="100"/>
  <c r="X344" i="100" s="1"/>
  <c r="N344" i="100"/>
  <c r="M344" i="100"/>
  <c r="J344" i="100"/>
  <c r="I344" i="100"/>
  <c r="H344" i="100"/>
  <c r="G344" i="100"/>
  <c r="W343" i="100"/>
  <c r="V343" i="100"/>
  <c r="X343" i="100" s="1"/>
  <c r="N343" i="100"/>
  <c r="M343" i="100"/>
  <c r="J343" i="100"/>
  <c r="I343" i="100"/>
  <c r="H343" i="100"/>
  <c r="G343" i="100"/>
  <c r="W342" i="100"/>
  <c r="V342" i="100"/>
  <c r="X342" i="100" s="1"/>
  <c r="N342" i="100"/>
  <c r="M342" i="100"/>
  <c r="J342" i="100"/>
  <c r="I342" i="100"/>
  <c r="H342" i="100"/>
  <c r="G342" i="100"/>
  <c r="W341" i="100"/>
  <c r="V341" i="100"/>
  <c r="X341" i="100" s="1"/>
  <c r="N341" i="100"/>
  <c r="M341" i="100"/>
  <c r="J341" i="100"/>
  <c r="I341" i="100"/>
  <c r="H341" i="100"/>
  <c r="G341" i="100"/>
  <c r="W340" i="100"/>
  <c r="V340" i="100"/>
  <c r="X340" i="100" s="1"/>
  <c r="N340" i="100"/>
  <c r="M340" i="100"/>
  <c r="J340" i="100"/>
  <c r="I340" i="100"/>
  <c r="H340" i="100"/>
  <c r="G340" i="100"/>
  <c r="W339" i="100"/>
  <c r="AS339" i="100" s="1"/>
  <c r="V339" i="100"/>
  <c r="X339" i="100" s="1"/>
  <c r="N339" i="100"/>
  <c r="M339" i="100"/>
  <c r="J339" i="100"/>
  <c r="I339" i="100"/>
  <c r="H339" i="100"/>
  <c r="G339" i="100"/>
  <c r="W338" i="100"/>
  <c r="V338" i="100"/>
  <c r="AR338" i="100" s="1"/>
  <c r="N338" i="100"/>
  <c r="M338" i="100"/>
  <c r="J338" i="100"/>
  <c r="I338" i="100"/>
  <c r="H338" i="100"/>
  <c r="G338" i="100"/>
  <c r="W337" i="100"/>
  <c r="V337" i="100"/>
  <c r="X337" i="100" s="1"/>
  <c r="N337" i="100"/>
  <c r="M337" i="100"/>
  <c r="J337" i="100"/>
  <c r="I337" i="100"/>
  <c r="H337" i="100"/>
  <c r="G337" i="100"/>
  <c r="W336" i="100"/>
  <c r="V336" i="100"/>
  <c r="X336" i="100" s="1"/>
  <c r="N336" i="100"/>
  <c r="M336" i="100"/>
  <c r="J336" i="100"/>
  <c r="I336" i="100"/>
  <c r="H336" i="100"/>
  <c r="G336" i="100"/>
  <c r="W335" i="100"/>
  <c r="V335" i="100"/>
  <c r="X335" i="100" s="1"/>
  <c r="N335" i="100"/>
  <c r="M335" i="100"/>
  <c r="J335" i="100"/>
  <c r="I335" i="100"/>
  <c r="H335" i="100"/>
  <c r="G335" i="100"/>
  <c r="W334" i="100"/>
  <c r="V334" i="100"/>
  <c r="X334" i="100" s="1"/>
  <c r="N334" i="100"/>
  <c r="M334" i="100"/>
  <c r="J334" i="100"/>
  <c r="I334" i="100"/>
  <c r="H334" i="100"/>
  <c r="G334" i="100"/>
  <c r="W333" i="100"/>
  <c r="V333" i="100"/>
  <c r="X333" i="100" s="1"/>
  <c r="N333" i="100"/>
  <c r="M333" i="100"/>
  <c r="J333" i="100"/>
  <c r="I333" i="100"/>
  <c r="H333" i="100"/>
  <c r="G333" i="100"/>
  <c r="W332" i="100"/>
  <c r="V332" i="100"/>
  <c r="X332" i="100" s="1"/>
  <c r="N332" i="100"/>
  <c r="M332" i="100"/>
  <c r="J332" i="100"/>
  <c r="I332" i="100"/>
  <c r="H332" i="100"/>
  <c r="G332" i="100"/>
  <c r="W331" i="100"/>
  <c r="AS331" i="100" s="1"/>
  <c r="V331" i="100"/>
  <c r="X331" i="100" s="1"/>
  <c r="N331" i="100"/>
  <c r="M331" i="100"/>
  <c r="J331" i="100"/>
  <c r="I331" i="100"/>
  <c r="H331" i="100"/>
  <c r="G331" i="100"/>
  <c r="W330" i="100"/>
  <c r="V330" i="100"/>
  <c r="X330" i="100" s="1"/>
  <c r="N330" i="100"/>
  <c r="M330" i="100"/>
  <c r="J330" i="100"/>
  <c r="I330" i="100"/>
  <c r="H330" i="100"/>
  <c r="G330" i="100"/>
  <c r="W329" i="100"/>
  <c r="V329" i="100"/>
  <c r="X329" i="100" s="1"/>
  <c r="N329" i="100"/>
  <c r="M329" i="100"/>
  <c r="J329" i="100"/>
  <c r="I329" i="100"/>
  <c r="H329" i="100"/>
  <c r="G329" i="100"/>
  <c r="W328" i="100"/>
  <c r="V328" i="100"/>
  <c r="X328" i="100" s="1"/>
  <c r="N328" i="100"/>
  <c r="M328" i="100"/>
  <c r="J328" i="100"/>
  <c r="I328" i="100"/>
  <c r="H328" i="100"/>
  <c r="G328" i="100"/>
  <c r="W327" i="100"/>
  <c r="V327" i="100"/>
  <c r="X327" i="100" s="1"/>
  <c r="N327" i="100"/>
  <c r="M327" i="100"/>
  <c r="J327" i="100"/>
  <c r="I327" i="100"/>
  <c r="H327" i="100"/>
  <c r="G327" i="100"/>
  <c r="W326" i="100"/>
  <c r="V326" i="100"/>
  <c r="X326" i="100" s="1"/>
  <c r="N326" i="100"/>
  <c r="M326" i="100"/>
  <c r="J326" i="100"/>
  <c r="I326" i="100"/>
  <c r="H326" i="100"/>
  <c r="G326" i="100"/>
  <c r="W325" i="100"/>
  <c r="V325" i="100"/>
  <c r="X325" i="100" s="1"/>
  <c r="N325" i="100"/>
  <c r="M325" i="100"/>
  <c r="J325" i="100"/>
  <c r="I325" i="100"/>
  <c r="H325" i="100"/>
  <c r="G325" i="100"/>
  <c r="W324" i="100"/>
  <c r="V324" i="100"/>
  <c r="X324" i="100" s="1"/>
  <c r="N324" i="100"/>
  <c r="M324" i="100"/>
  <c r="J324" i="100"/>
  <c r="I324" i="100"/>
  <c r="H324" i="100"/>
  <c r="G324" i="100"/>
  <c r="W323" i="100"/>
  <c r="AS323" i="100" s="1"/>
  <c r="V323" i="100"/>
  <c r="X323" i="100" s="1"/>
  <c r="N323" i="100"/>
  <c r="M323" i="100"/>
  <c r="J323" i="100"/>
  <c r="I323" i="100"/>
  <c r="H323" i="100"/>
  <c r="G323" i="100"/>
  <c r="W322" i="100"/>
  <c r="V322" i="100"/>
  <c r="X322" i="100" s="1"/>
  <c r="N322" i="100"/>
  <c r="M322" i="100"/>
  <c r="J322" i="100"/>
  <c r="I322" i="100"/>
  <c r="H322" i="100"/>
  <c r="G322" i="100"/>
  <c r="W321" i="100"/>
  <c r="V321" i="100"/>
  <c r="X321" i="100" s="1"/>
  <c r="N321" i="100"/>
  <c r="M321" i="100"/>
  <c r="J321" i="100"/>
  <c r="I321" i="100"/>
  <c r="H321" i="100"/>
  <c r="G321" i="100"/>
  <c r="W320" i="100"/>
  <c r="V320" i="100"/>
  <c r="X320" i="100" s="1"/>
  <c r="N320" i="100"/>
  <c r="M320" i="100"/>
  <c r="J320" i="100"/>
  <c r="I320" i="100"/>
  <c r="H320" i="100"/>
  <c r="G320" i="100"/>
  <c r="W319" i="100"/>
  <c r="V319" i="100"/>
  <c r="X319" i="100" s="1"/>
  <c r="N319" i="100"/>
  <c r="M319" i="100"/>
  <c r="J319" i="100"/>
  <c r="I319" i="100"/>
  <c r="H319" i="100"/>
  <c r="G319" i="100"/>
  <c r="W318" i="100"/>
  <c r="V318" i="100"/>
  <c r="X318" i="100" s="1"/>
  <c r="N318" i="100"/>
  <c r="M318" i="100"/>
  <c r="J318" i="100"/>
  <c r="I318" i="100"/>
  <c r="H318" i="100"/>
  <c r="G318" i="100"/>
  <c r="W317" i="100"/>
  <c r="V317" i="100"/>
  <c r="X317" i="100" s="1"/>
  <c r="N317" i="100"/>
  <c r="M317" i="100"/>
  <c r="J317" i="100"/>
  <c r="I317" i="100"/>
  <c r="H317" i="100"/>
  <c r="G317" i="100"/>
  <c r="W316" i="100"/>
  <c r="V316" i="100"/>
  <c r="X316" i="100" s="1"/>
  <c r="N316" i="100"/>
  <c r="M316" i="100"/>
  <c r="J316" i="100"/>
  <c r="I316" i="100"/>
  <c r="H316" i="100"/>
  <c r="G316" i="100"/>
  <c r="W315" i="100"/>
  <c r="V315" i="100"/>
  <c r="X315" i="100" s="1"/>
  <c r="N315" i="100"/>
  <c r="M315" i="100"/>
  <c r="J315" i="100"/>
  <c r="I315" i="100"/>
  <c r="H315" i="100"/>
  <c r="G315" i="100"/>
  <c r="W314" i="100"/>
  <c r="V314" i="100"/>
  <c r="X314" i="100" s="1"/>
  <c r="N314" i="100"/>
  <c r="M314" i="100"/>
  <c r="J314" i="100"/>
  <c r="I314" i="100"/>
  <c r="H314" i="100"/>
  <c r="G314" i="100"/>
  <c r="W313" i="100"/>
  <c r="V313" i="100"/>
  <c r="X313" i="100" s="1"/>
  <c r="N313" i="100"/>
  <c r="M313" i="100"/>
  <c r="J313" i="100"/>
  <c r="I313" i="100"/>
  <c r="H313" i="100"/>
  <c r="G313" i="100"/>
  <c r="W312" i="100"/>
  <c r="V312" i="100"/>
  <c r="X312" i="100" s="1"/>
  <c r="N312" i="100"/>
  <c r="M312" i="100"/>
  <c r="J312" i="100"/>
  <c r="I312" i="100"/>
  <c r="H312" i="100"/>
  <c r="G312" i="100"/>
  <c r="W311" i="100"/>
  <c r="V311" i="100"/>
  <c r="X311" i="100" s="1"/>
  <c r="N311" i="100"/>
  <c r="M311" i="100"/>
  <c r="J311" i="100"/>
  <c r="I311" i="100"/>
  <c r="H311" i="100"/>
  <c r="G311" i="100"/>
  <c r="W310" i="100"/>
  <c r="V310" i="100"/>
  <c r="X310" i="100" s="1"/>
  <c r="N310" i="100"/>
  <c r="M310" i="100"/>
  <c r="J310" i="100"/>
  <c r="I310" i="100"/>
  <c r="H310" i="100"/>
  <c r="G310" i="100"/>
  <c r="W309" i="100"/>
  <c r="V309" i="100"/>
  <c r="X309" i="100" s="1"/>
  <c r="N309" i="100"/>
  <c r="M309" i="100"/>
  <c r="J309" i="100"/>
  <c r="I309" i="100"/>
  <c r="H309" i="100"/>
  <c r="G309" i="100"/>
  <c r="W308" i="100"/>
  <c r="V308" i="100"/>
  <c r="X308" i="100" s="1"/>
  <c r="N308" i="100"/>
  <c r="M308" i="100"/>
  <c r="J308" i="100"/>
  <c r="I308" i="100"/>
  <c r="H308" i="100"/>
  <c r="G308" i="100"/>
  <c r="W307" i="100"/>
  <c r="V307" i="100"/>
  <c r="X307" i="100" s="1"/>
  <c r="N307" i="100"/>
  <c r="M307" i="100"/>
  <c r="J307" i="100"/>
  <c r="I307" i="100"/>
  <c r="H307" i="100"/>
  <c r="G307" i="100"/>
  <c r="W306" i="100"/>
  <c r="V306" i="100"/>
  <c r="X306" i="100" s="1"/>
  <c r="N306" i="100"/>
  <c r="M306" i="100"/>
  <c r="J306" i="100"/>
  <c r="I306" i="100"/>
  <c r="H306" i="100"/>
  <c r="G306" i="100"/>
  <c r="W305" i="100"/>
  <c r="V305" i="100"/>
  <c r="X305" i="100" s="1"/>
  <c r="N305" i="100"/>
  <c r="M305" i="100"/>
  <c r="J305" i="100"/>
  <c r="I305" i="100"/>
  <c r="H305" i="100"/>
  <c r="G305" i="100"/>
  <c r="W304" i="100"/>
  <c r="V304" i="100"/>
  <c r="X304" i="100" s="1"/>
  <c r="N304" i="100"/>
  <c r="M304" i="100"/>
  <c r="J304" i="100"/>
  <c r="I304" i="100"/>
  <c r="H304" i="100"/>
  <c r="G304" i="100"/>
  <c r="W303" i="100"/>
  <c r="V303" i="100"/>
  <c r="X303" i="100" s="1"/>
  <c r="N303" i="100"/>
  <c r="M303" i="100"/>
  <c r="J303" i="100"/>
  <c r="I303" i="100"/>
  <c r="H303" i="100"/>
  <c r="G303" i="100"/>
  <c r="W302" i="100"/>
  <c r="V302" i="100"/>
  <c r="X302" i="100" s="1"/>
  <c r="N302" i="100"/>
  <c r="M302" i="100"/>
  <c r="J302" i="100"/>
  <c r="I302" i="100"/>
  <c r="H302" i="100"/>
  <c r="G302" i="100"/>
  <c r="W301" i="100"/>
  <c r="V301" i="100"/>
  <c r="X301" i="100" s="1"/>
  <c r="N301" i="100"/>
  <c r="M301" i="100"/>
  <c r="J301" i="100"/>
  <c r="I301" i="100"/>
  <c r="H301" i="100"/>
  <c r="G301" i="100"/>
  <c r="W300" i="100"/>
  <c r="V300" i="100"/>
  <c r="X300" i="100" s="1"/>
  <c r="N300" i="100"/>
  <c r="M300" i="100"/>
  <c r="J300" i="100"/>
  <c r="I300" i="100"/>
  <c r="H300" i="100"/>
  <c r="G300" i="100"/>
  <c r="W299" i="100"/>
  <c r="V299" i="100"/>
  <c r="X299" i="100" s="1"/>
  <c r="N299" i="100"/>
  <c r="M299" i="100"/>
  <c r="J299" i="100"/>
  <c r="I299" i="100"/>
  <c r="H299" i="100"/>
  <c r="G299" i="100"/>
  <c r="W298" i="100"/>
  <c r="V298" i="100"/>
  <c r="X298" i="100" s="1"/>
  <c r="N298" i="100"/>
  <c r="M298" i="100"/>
  <c r="J298" i="100"/>
  <c r="I298" i="100"/>
  <c r="H298" i="100"/>
  <c r="G298" i="100"/>
  <c r="W297" i="100"/>
  <c r="V297" i="100"/>
  <c r="X297" i="100" s="1"/>
  <c r="N297" i="100"/>
  <c r="M297" i="100"/>
  <c r="J297" i="100"/>
  <c r="I297" i="100"/>
  <c r="H297" i="100"/>
  <c r="G297" i="100"/>
  <c r="W296" i="100"/>
  <c r="AS296" i="100" s="1"/>
  <c r="V296" i="100"/>
  <c r="X296" i="100" s="1"/>
  <c r="N296" i="100"/>
  <c r="M296" i="100"/>
  <c r="J296" i="100"/>
  <c r="I296" i="100"/>
  <c r="H296" i="100"/>
  <c r="G296" i="100"/>
  <c r="W295" i="100"/>
  <c r="V295" i="100"/>
  <c r="X295" i="100" s="1"/>
  <c r="N295" i="100"/>
  <c r="M295" i="100"/>
  <c r="J295" i="100"/>
  <c r="I295" i="100"/>
  <c r="H295" i="100"/>
  <c r="G295" i="100"/>
  <c r="W294" i="100"/>
  <c r="V294" i="100"/>
  <c r="X294" i="100" s="1"/>
  <c r="N294" i="100"/>
  <c r="M294" i="100"/>
  <c r="J294" i="100"/>
  <c r="I294" i="100"/>
  <c r="H294" i="100"/>
  <c r="G294" i="100"/>
  <c r="W293" i="100"/>
  <c r="V293" i="100"/>
  <c r="X293" i="100" s="1"/>
  <c r="N293" i="100"/>
  <c r="M293" i="100"/>
  <c r="J293" i="100"/>
  <c r="I293" i="100"/>
  <c r="H293" i="100"/>
  <c r="G293" i="100"/>
  <c r="W292" i="100"/>
  <c r="V292" i="100"/>
  <c r="X292" i="100" s="1"/>
  <c r="N292" i="100"/>
  <c r="M292" i="100"/>
  <c r="J292" i="100"/>
  <c r="I292" i="100"/>
  <c r="H292" i="100"/>
  <c r="G292" i="100"/>
  <c r="W291" i="100"/>
  <c r="V291" i="100"/>
  <c r="X291" i="100" s="1"/>
  <c r="N291" i="100"/>
  <c r="M291" i="100"/>
  <c r="J291" i="100"/>
  <c r="I291" i="100"/>
  <c r="H291" i="100"/>
  <c r="G291" i="100"/>
  <c r="W290" i="100"/>
  <c r="V290" i="100"/>
  <c r="X290" i="100" s="1"/>
  <c r="N290" i="100"/>
  <c r="M290" i="100"/>
  <c r="J290" i="100"/>
  <c r="I290" i="100"/>
  <c r="H290" i="100"/>
  <c r="G290" i="100"/>
  <c r="W289" i="100"/>
  <c r="V289" i="100"/>
  <c r="X289" i="100" s="1"/>
  <c r="N289" i="100"/>
  <c r="M289" i="100"/>
  <c r="J289" i="100"/>
  <c r="I289" i="100"/>
  <c r="H289" i="100"/>
  <c r="G289" i="100"/>
  <c r="W288" i="100"/>
  <c r="V288" i="100"/>
  <c r="X288" i="100" s="1"/>
  <c r="N288" i="100"/>
  <c r="M288" i="100"/>
  <c r="J288" i="100"/>
  <c r="I288" i="100"/>
  <c r="H288" i="100"/>
  <c r="G288" i="100"/>
  <c r="W287" i="100"/>
  <c r="V287" i="100"/>
  <c r="X287" i="100" s="1"/>
  <c r="N287" i="100"/>
  <c r="M287" i="100"/>
  <c r="J287" i="100"/>
  <c r="I287" i="100"/>
  <c r="H287" i="100"/>
  <c r="G287" i="100"/>
  <c r="W286" i="100"/>
  <c r="V286" i="100"/>
  <c r="X286" i="100" s="1"/>
  <c r="N286" i="100"/>
  <c r="M286" i="100"/>
  <c r="J286" i="100"/>
  <c r="I286" i="100"/>
  <c r="H286" i="100"/>
  <c r="G286" i="100"/>
  <c r="W285" i="100"/>
  <c r="V285" i="100"/>
  <c r="X285" i="100" s="1"/>
  <c r="N285" i="100"/>
  <c r="M285" i="100"/>
  <c r="J285" i="100"/>
  <c r="I285" i="100"/>
  <c r="H285" i="100"/>
  <c r="G285" i="100"/>
  <c r="W284" i="100"/>
  <c r="V284" i="100"/>
  <c r="X284" i="100" s="1"/>
  <c r="N284" i="100"/>
  <c r="M284" i="100"/>
  <c r="J284" i="100"/>
  <c r="I284" i="100"/>
  <c r="H284" i="100"/>
  <c r="G284" i="100"/>
  <c r="W283" i="100"/>
  <c r="V283" i="100"/>
  <c r="X283" i="100" s="1"/>
  <c r="N283" i="100"/>
  <c r="M283" i="100"/>
  <c r="J283" i="100"/>
  <c r="I283" i="100"/>
  <c r="H283" i="100"/>
  <c r="G283" i="100"/>
  <c r="W282" i="100"/>
  <c r="V282" i="100"/>
  <c r="X282" i="100" s="1"/>
  <c r="N282" i="100"/>
  <c r="M282" i="100"/>
  <c r="J282" i="100"/>
  <c r="I282" i="100"/>
  <c r="H282" i="100"/>
  <c r="G282" i="100"/>
  <c r="W281" i="100"/>
  <c r="V281" i="100"/>
  <c r="X281" i="100" s="1"/>
  <c r="N281" i="100"/>
  <c r="M281" i="100"/>
  <c r="J281" i="100"/>
  <c r="I281" i="100"/>
  <c r="H281" i="100"/>
  <c r="G281" i="100"/>
  <c r="W280" i="100"/>
  <c r="AS280" i="100" s="1"/>
  <c r="V280" i="100"/>
  <c r="X280" i="100" s="1"/>
  <c r="N280" i="100"/>
  <c r="M280" i="100"/>
  <c r="J280" i="100"/>
  <c r="I280" i="100"/>
  <c r="H280" i="100"/>
  <c r="G280" i="100"/>
  <c r="W279" i="100"/>
  <c r="V279" i="100"/>
  <c r="X279" i="100" s="1"/>
  <c r="N279" i="100"/>
  <c r="M279" i="100"/>
  <c r="J279" i="100"/>
  <c r="I279" i="100"/>
  <c r="H279" i="100"/>
  <c r="G279" i="100"/>
  <c r="W278" i="100"/>
  <c r="V278" i="100"/>
  <c r="X278" i="100" s="1"/>
  <c r="N278" i="100"/>
  <c r="M278" i="100"/>
  <c r="J278" i="100"/>
  <c r="I278" i="100"/>
  <c r="H278" i="100"/>
  <c r="G278" i="100"/>
  <c r="W277" i="100"/>
  <c r="V277" i="100"/>
  <c r="X277" i="100" s="1"/>
  <c r="N277" i="100"/>
  <c r="M277" i="100"/>
  <c r="J277" i="100"/>
  <c r="I277" i="100"/>
  <c r="H277" i="100"/>
  <c r="G277" i="100"/>
  <c r="W276" i="100"/>
  <c r="V276" i="100"/>
  <c r="X276" i="100" s="1"/>
  <c r="N276" i="100"/>
  <c r="M276" i="100"/>
  <c r="J276" i="100"/>
  <c r="I276" i="100"/>
  <c r="H276" i="100"/>
  <c r="G276" i="100"/>
  <c r="W275" i="100"/>
  <c r="V275" i="100"/>
  <c r="X275" i="100" s="1"/>
  <c r="N275" i="100"/>
  <c r="M275" i="100"/>
  <c r="J275" i="100"/>
  <c r="I275" i="100"/>
  <c r="H275" i="100"/>
  <c r="G275" i="100"/>
  <c r="W274" i="100"/>
  <c r="V274" i="100"/>
  <c r="AR274" i="100" s="1"/>
  <c r="N274" i="100"/>
  <c r="M274" i="100"/>
  <c r="J274" i="100"/>
  <c r="I274" i="100"/>
  <c r="H274" i="100"/>
  <c r="G274" i="100"/>
  <c r="W273" i="100"/>
  <c r="V273" i="100"/>
  <c r="X273" i="100" s="1"/>
  <c r="N273" i="100"/>
  <c r="M273" i="100"/>
  <c r="J273" i="100"/>
  <c r="I273" i="100"/>
  <c r="H273" i="100"/>
  <c r="G273" i="100"/>
  <c r="W272" i="100"/>
  <c r="V272" i="100"/>
  <c r="X272" i="100" s="1"/>
  <c r="N272" i="100"/>
  <c r="M272" i="100"/>
  <c r="J272" i="100"/>
  <c r="I272" i="100"/>
  <c r="H272" i="100"/>
  <c r="G272" i="100"/>
  <c r="W271" i="100"/>
  <c r="V271" i="100"/>
  <c r="X271" i="100" s="1"/>
  <c r="N271" i="100"/>
  <c r="M271" i="100"/>
  <c r="J271" i="100"/>
  <c r="I271" i="100"/>
  <c r="H271" i="100"/>
  <c r="G271" i="100"/>
  <c r="W270" i="100"/>
  <c r="V270" i="100"/>
  <c r="X270" i="100" s="1"/>
  <c r="N270" i="100"/>
  <c r="M270" i="100"/>
  <c r="J270" i="100"/>
  <c r="I270" i="100"/>
  <c r="H270" i="100"/>
  <c r="G270" i="100"/>
  <c r="W269" i="100"/>
  <c r="V269" i="100"/>
  <c r="X269" i="100" s="1"/>
  <c r="N269" i="100"/>
  <c r="M269" i="100"/>
  <c r="J269" i="100"/>
  <c r="I269" i="100"/>
  <c r="H269" i="100"/>
  <c r="G269" i="100"/>
  <c r="W268" i="100"/>
  <c r="V268" i="100"/>
  <c r="X268" i="100" s="1"/>
  <c r="N268" i="100"/>
  <c r="M268" i="100"/>
  <c r="J268" i="100"/>
  <c r="I268" i="100"/>
  <c r="H268" i="100"/>
  <c r="G268" i="100"/>
  <c r="W267" i="100"/>
  <c r="V267" i="100"/>
  <c r="X267" i="100" s="1"/>
  <c r="N267" i="100"/>
  <c r="M267" i="100"/>
  <c r="J267" i="100"/>
  <c r="I267" i="100"/>
  <c r="H267" i="100"/>
  <c r="G267" i="100"/>
  <c r="W266" i="100"/>
  <c r="V266" i="100"/>
  <c r="X266" i="100" s="1"/>
  <c r="N266" i="100"/>
  <c r="M266" i="100"/>
  <c r="J266" i="100"/>
  <c r="I266" i="100"/>
  <c r="H266" i="100"/>
  <c r="G266" i="100"/>
  <c r="W265" i="100"/>
  <c r="V265" i="100"/>
  <c r="X265" i="100" s="1"/>
  <c r="N265" i="100"/>
  <c r="M265" i="100"/>
  <c r="J265" i="100"/>
  <c r="I265" i="100"/>
  <c r="H265" i="100"/>
  <c r="G265" i="100"/>
  <c r="W264" i="100"/>
  <c r="AS264" i="100" s="1"/>
  <c r="V264" i="100"/>
  <c r="X264" i="100" s="1"/>
  <c r="N264" i="100"/>
  <c r="M264" i="100"/>
  <c r="J264" i="100"/>
  <c r="I264" i="100"/>
  <c r="H264" i="100"/>
  <c r="G264" i="100"/>
  <c r="W263" i="100"/>
  <c r="V263" i="100"/>
  <c r="X263" i="100" s="1"/>
  <c r="N263" i="100"/>
  <c r="M263" i="100"/>
  <c r="J263" i="100"/>
  <c r="I263" i="100"/>
  <c r="H263" i="100"/>
  <c r="G263" i="100"/>
  <c r="W262" i="100"/>
  <c r="V262" i="100"/>
  <c r="X262" i="100" s="1"/>
  <c r="N262" i="100"/>
  <c r="M262" i="100"/>
  <c r="J262" i="100"/>
  <c r="I262" i="100"/>
  <c r="H262" i="100"/>
  <c r="G262" i="100"/>
  <c r="W261" i="100"/>
  <c r="V261" i="100"/>
  <c r="X261" i="100" s="1"/>
  <c r="N261" i="100"/>
  <c r="M261" i="100"/>
  <c r="J261" i="100"/>
  <c r="I261" i="100"/>
  <c r="H261" i="100"/>
  <c r="G261" i="100"/>
  <c r="W260" i="100"/>
  <c r="V260" i="100"/>
  <c r="X260" i="100" s="1"/>
  <c r="N260" i="100"/>
  <c r="M260" i="100"/>
  <c r="J260" i="100"/>
  <c r="I260" i="100"/>
  <c r="H260" i="100"/>
  <c r="G260" i="100"/>
  <c r="W259" i="100"/>
  <c r="V259" i="100"/>
  <c r="X259" i="100" s="1"/>
  <c r="N259" i="100"/>
  <c r="M259" i="100"/>
  <c r="J259" i="100"/>
  <c r="I259" i="100"/>
  <c r="H259" i="100"/>
  <c r="G259" i="100"/>
  <c r="W258" i="100"/>
  <c r="V258" i="100"/>
  <c r="X258" i="100" s="1"/>
  <c r="N258" i="100"/>
  <c r="M258" i="100"/>
  <c r="J258" i="100"/>
  <c r="I258" i="100"/>
  <c r="H258" i="100"/>
  <c r="G258" i="100"/>
  <c r="W257" i="100"/>
  <c r="V257" i="100"/>
  <c r="X257" i="100" s="1"/>
  <c r="N257" i="100"/>
  <c r="M257" i="100"/>
  <c r="J257" i="100"/>
  <c r="I257" i="100"/>
  <c r="H257" i="100"/>
  <c r="G257" i="100"/>
  <c r="W256" i="100"/>
  <c r="V256" i="100"/>
  <c r="X256" i="100" s="1"/>
  <c r="N256" i="100"/>
  <c r="M256" i="100"/>
  <c r="J256" i="100"/>
  <c r="I256" i="100"/>
  <c r="H256" i="100"/>
  <c r="G256" i="100"/>
  <c r="W255" i="100"/>
  <c r="V255" i="100"/>
  <c r="X255" i="100" s="1"/>
  <c r="N255" i="100"/>
  <c r="M255" i="100"/>
  <c r="J255" i="100"/>
  <c r="I255" i="100"/>
  <c r="H255" i="100"/>
  <c r="G255" i="100"/>
  <c r="W254" i="100"/>
  <c r="V254" i="100"/>
  <c r="X254" i="100" s="1"/>
  <c r="N254" i="100"/>
  <c r="M254" i="100"/>
  <c r="J254" i="100"/>
  <c r="I254" i="100"/>
  <c r="H254" i="100"/>
  <c r="G254" i="100"/>
  <c r="W253" i="100"/>
  <c r="V253" i="100"/>
  <c r="X253" i="100" s="1"/>
  <c r="N253" i="100"/>
  <c r="M253" i="100"/>
  <c r="J253" i="100"/>
  <c r="I253" i="100"/>
  <c r="H253" i="100"/>
  <c r="G253" i="100"/>
  <c r="W252" i="100"/>
  <c r="V252" i="100"/>
  <c r="X252" i="100" s="1"/>
  <c r="N252" i="100"/>
  <c r="M252" i="100"/>
  <c r="J252" i="100"/>
  <c r="I252" i="100"/>
  <c r="H252" i="100"/>
  <c r="G252" i="100"/>
  <c r="W251" i="100"/>
  <c r="V251" i="100"/>
  <c r="X251" i="100" s="1"/>
  <c r="N251" i="100"/>
  <c r="M251" i="100"/>
  <c r="J251" i="100"/>
  <c r="I251" i="100"/>
  <c r="H251" i="100"/>
  <c r="G251" i="100"/>
  <c r="W250" i="100"/>
  <c r="V250" i="100"/>
  <c r="X250" i="100" s="1"/>
  <c r="N250" i="100"/>
  <c r="M250" i="100"/>
  <c r="J250" i="100"/>
  <c r="I250" i="100"/>
  <c r="H250" i="100"/>
  <c r="G250" i="100"/>
  <c r="W249" i="100"/>
  <c r="V249" i="100"/>
  <c r="X249" i="100" s="1"/>
  <c r="N249" i="100"/>
  <c r="M249" i="100"/>
  <c r="J249" i="100"/>
  <c r="I249" i="100"/>
  <c r="H249" i="100"/>
  <c r="G249" i="100"/>
  <c r="W248" i="100"/>
  <c r="AS248" i="100" s="1"/>
  <c r="V248" i="100"/>
  <c r="X248" i="100" s="1"/>
  <c r="N248" i="100"/>
  <c r="M248" i="100"/>
  <c r="J248" i="100"/>
  <c r="I248" i="100"/>
  <c r="H248" i="100"/>
  <c r="G248" i="100"/>
  <c r="W247" i="100"/>
  <c r="V247" i="100"/>
  <c r="X247" i="100" s="1"/>
  <c r="N247" i="100"/>
  <c r="M247" i="100"/>
  <c r="J247" i="100"/>
  <c r="I247" i="100"/>
  <c r="H247" i="100"/>
  <c r="G247" i="100"/>
  <c r="W246" i="100"/>
  <c r="V246" i="100"/>
  <c r="X246" i="100" s="1"/>
  <c r="N246" i="100"/>
  <c r="M246" i="100"/>
  <c r="J246" i="100"/>
  <c r="I246" i="100"/>
  <c r="H246" i="100"/>
  <c r="G246" i="100"/>
  <c r="W245" i="100"/>
  <c r="V245" i="100"/>
  <c r="X245" i="100" s="1"/>
  <c r="N245" i="100"/>
  <c r="M245" i="100"/>
  <c r="J245" i="100"/>
  <c r="I245" i="100"/>
  <c r="H245" i="100"/>
  <c r="G245" i="100"/>
  <c r="W244" i="100"/>
  <c r="V244" i="100"/>
  <c r="X244" i="100" s="1"/>
  <c r="N244" i="100"/>
  <c r="M244" i="100"/>
  <c r="J244" i="100"/>
  <c r="I244" i="100"/>
  <c r="H244" i="100"/>
  <c r="G244" i="100"/>
  <c r="W243" i="100"/>
  <c r="V243" i="100"/>
  <c r="N243" i="100"/>
  <c r="M243" i="100"/>
  <c r="J243" i="100"/>
  <c r="I243" i="100"/>
  <c r="H243" i="100"/>
  <c r="G243" i="100"/>
  <c r="W242" i="100"/>
  <c r="V242" i="100"/>
  <c r="X242" i="100" s="1"/>
  <c r="N242" i="100"/>
  <c r="M242" i="100"/>
  <c r="J242" i="100"/>
  <c r="I242" i="100"/>
  <c r="H242" i="100"/>
  <c r="G242" i="100"/>
  <c r="W241" i="100"/>
  <c r="V241" i="100"/>
  <c r="X241" i="100" s="1"/>
  <c r="N241" i="100"/>
  <c r="M241" i="100"/>
  <c r="J241" i="100"/>
  <c r="I241" i="100"/>
  <c r="H241" i="100"/>
  <c r="G241" i="100"/>
  <c r="W240" i="100"/>
  <c r="V240" i="100"/>
  <c r="X240" i="100" s="1"/>
  <c r="N240" i="100"/>
  <c r="M240" i="100"/>
  <c r="J240" i="100"/>
  <c r="I240" i="100"/>
  <c r="H240" i="100"/>
  <c r="G240" i="100"/>
  <c r="W239" i="100"/>
  <c r="V239" i="100"/>
  <c r="X239" i="100" s="1"/>
  <c r="N239" i="100"/>
  <c r="M239" i="100"/>
  <c r="J239" i="100"/>
  <c r="I239" i="100"/>
  <c r="H239" i="100"/>
  <c r="G239" i="100"/>
  <c r="W238" i="100"/>
  <c r="V238" i="100"/>
  <c r="N238" i="100"/>
  <c r="M238" i="100"/>
  <c r="J238" i="100"/>
  <c r="I238" i="100"/>
  <c r="H238" i="100"/>
  <c r="G238" i="100"/>
  <c r="W237" i="100"/>
  <c r="V237" i="100"/>
  <c r="X237" i="100" s="1"/>
  <c r="N237" i="100"/>
  <c r="M237" i="100"/>
  <c r="J237" i="100"/>
  <c r="I237" i="100"/>
  <c r="H237" i="100"/>
  <c r="G237" i="100"/>
  <c r="W236" i="100"/>
  <c r="V236" i="100"/>
  <c r="X236" i="100" s="1"/>
  <c r="N236" i="100"/>
  <c r="M236" i="100"/>
  <c r="J236" i="100"/>
  <c r="I236" i="100"/>
  <c r="H236" i="100"/>
  <c r="G236" i="100"/>
  <c r="W235" i="100"/>
  <c r="V235" i="100"/>
  <c r="X235" i="100" s="1"/>
  <c r="N235" i="100"/>
  <c r="M235" i="100"/>
  <c r="J235" i="100"/>
  <c r="I235" i="100"/>
  <c r="H235" i="100"/>
  <c r="G235" i="100"/>
  <c r="W234" i="100"/>
  <c r="V234" i="100"/>
  <c r="X234" i="100" s="1"/>
  <c r="N234" i="100"/>
  <c r="M234" i="100"/>
  <c r="J234" i="100"/>
  <c r="I234" i="100"/>
  <c r="H234" i="100"/>
  <c r="G234" i="100"/>
  <c r="W233" i="100"/>
  <c r="V233" i="100"/>
  <c r="X233" i="100" s="1"/>
  <c r="N233" i="100"/>
  <c r="M233" i="100"/>
  <c r="J233" i="100"/>
  <c r="I233" i="100"/>
  <c r="H233" i="100"/>
  <c r="G233" i="100"/>
  <c r="W232" i="100"/>
  <c r="V232" i="100"/>
  <c r="X232" i="100" s="1"/>
  <c r="N232" i="100"/>
  <c r="M232" i="100"/>
  <c r="J232" i="100"/>
  <c r="I232" i="100"/>
  <c r="H232" i="100"/>
  <c r="G232" i="100"/>
  <c r="W231" i="100"/>
  <c r="V231" i="100"/>
  <c r="X231" i="100" s="1"/>
  <c r="N231" i="100"/>
  <c r="M231" i="100"/>
  <c r="J231" i="100"/>
  <c r="I231" i="100"/>
  <c r="H231" i="100"/>
  <c r="G231" i="100"/>
  <c r="W230" i="100"/>
  <c r="V230" i="100"/>
  <c r="X230" i="100" s="1"/>
  <c r="N230" i="100"/>
  <c r="M230" i="100"/>
  <c r="J230" i="100"/>
  <c r="I230" i="100"/>
  <c r="H230" i="100"/>
  <c r="G230" i="100"/>
  <c r="W229" i="100"/>
  <c r="V229" i="100"/>
  <c r="X229" i="100" s="1"/>
  <c r="N229" i="100"/>
  <c r="M229" i="100"/>
  <c r="J229" i="100"/>
  <c r="I229" i="100"/>
  <c r="H229" i="100"/>
  <c r="G229" i="100"/>
  <c r="W228" i="100"/>
  <c r="V228" i="100"/>
  <c r="X228" i="100" s="1"/>
  <c r="N228" i="100"/>
  <c r="M228" i="100"/>
  <c r="J228" i="100"/>
  <c r="I228" i="100"/>
  <c r="H228" i="100"/>
  <c r="G228" i="100"/>
  <c r="W227" i="100"/>
  <c r="V227" i="100"/>
  <c r="X227" i="100" s="1"/>
  <c r="N227" i="100"/>
  <c r="M227" i="100"/>
  <c r="J227" i="100"/>
  <c r="I227" i="100"/>
  <c r="H227" i="100"/>
  <c r="G227" i="100"/>
  <c r="W226" i="100"/>
  <c r="V226" i="100"/>
  <c r="X226" i="100" s="1"/>
  <c r="N226" i="100"/>
  <c r="M226" i="100"/>
  <c r="J226" i="100"/>
  <c r="I226" i="100"/>
  <c r="H226" i="100"/>
  <c r="G226" i="100"/>
  <c r="W225" i="100"/>
  <c r="V225" i="100"/>
  <c r="X225" i="100" s="1"/>
  <c r="N225" i="100"/>
  <c r="M225" i="100"/>
  <c r="J225" i="100"/>
  <c r="I225" i="100"/>
  <c r="H225" i="100"/>
  <c r="G225" i="100"/>
  <c r="W224" i="100"/>
  <c r="V224" i="100"/>
  <c r="X224" i="100" s="1"/>
  <c r="N224" i="100"/>
  <c r="M224" i="100"/>
  <c r="J224" i="100"/>
  <c r="I224" i="100"/>
  <c r="H224" i="100"/>
  <c r="G224" i="100"/>
  <c r="W223" i="100"/>
  <c r="V223" i="100"/>
  <c r="X223" i="100" s="1"/>
  <c r="N223" i="100"/>
  <c r="M223" i="100"/>
  <c r="J223" i="100"/>
  <c r="I223" i="100"/>
  <c r="H223" i="100"/>
  <c r="G223" i="100"/>
  <c r="W222" i="100"/>
  <c r="AS222" i="100" s="1"/>
  <c r="V222" i="100"/>
  <c r="X222" i="100" s="1"/>
  <c r="N222" i="100"/>
  <c r="M222" i="100"/>
  <c r="J222" i="100"/>
  <c r="I222" i="100"/>
  <c r="H222" i="100"/>
  <c r="G222" i="100"/>
  <c r="W221" i="100"/>
  <c r="V221" i="100"/>
  <c r="X221" i="100" s="1"/>
  <c r="N221" i="100"/>
  <c r="M221" i="100"/>
  <c r="J221" i="100"/>
  <c r="I221" i="100"/>
  <c r="H221" i="100"/>
  <c r="G221" i="100"/>
  <c r="W220" i="100"/>
  <c r="V220" i="100"/>
  <c r="X220" i="100" s="1"/>
  <c r="N220" i="100"/>
  <c r="M220" i="100"/>
  <c r="J220" i="100"/>
  <c r="I220" i="100"/>
  <c r="H220" i="100"/>
  <c r="G220" i="100"/>
  <c r="W219" i="100"/>
  <c r="V219" i="100"/>
  <c r="X219" i="100" s="1"/>
  <c r="N219" i="100"/>
  <c r="M219" i="100"/>
  <c r="J219" i="100"/>
  <c r="I219" i="100"/>
  <c r="H219" i="100"/>
  <c r="G219" i="100"/>
  <c r="W218" i="100"/>
  <c r="V218" i="100"/>
  <c r="X218" i="100" s="1"/>
  <c r="N218" i="100"/>
  <c r="M218" i="100"/>
  <c r="J218" i="100"/>
  <c r="I218" i="100"/>
  <c r="H218" i="100"/>
  <c r="G218" i="100"/>
  <c r="W217" i="100"/>
  <c r="AS217" i="100" s="1"/>
  <c r="V217" i="100"/>
  <c r="X217" i="100" s="1"/>
  <c r="N217" i="100"/>
  <c r="M217" i="100"/>
  <c r="J217" i="100"/>
  <c r="I217" i="100"/>
  <c r="H217" i="100"/>
  <c r="G217" i="100"/>
  <c r="W216" i="100"/>
  <c r="V216" i="100"/>
  <c r="X216" i="100" s="1"/>
  <c r="N216" i="100"/>
  <c r="M216" i="100"/>
  <c r="J216" i="100"/>
  <c r="I216" i="100"/>
  <c r="H216" i="100"/>
  <c r="G216" i="100"/>
  <c r="W215" i="100"/>
  <c r="V215" i="100"/>
  <c r="X215" i="100" s="1"/>
  <c r="N215" i="100"/>
  <c r="M215" i="100"/>
  <c r="J215" i="100"/>
  <c r="I215" i="100"/>
  <c r="H215" i="100"/>
  <c r="G215" i="100"/>
  <c r="W214" i="100"/>
  <c r="V214" i="100"/>
  <c r="X214" i="100" s="1"/>
  <c r="N214" i="100"/>
  <c r="M214" i="100"/>
  <c r="J214" i="100"/>
  <c r="I214" i="100"/>
  <c r="H214" i="100"/>
  <c r="G214" i="100"/>
  <c r="W213" i="100"/>
  <c r="V213" i="100"/>
  <c r="X213" i="100" s="1"/>
  <c r="N213" i="100"/>
  <c r="M213" i="100"/>
  <c r="J213" i="100"/>
  <c r="I213" i="100"/>
  <c r="H213" i="100"/>
  <c r="G213" i="100"/>
  <c r="W212" i="100"/>
  <c r="V212" i="100"/>
  <c r="X212" i="100" s="1"/>
  <c r="N212" i="100"/>
  <c r="M212" i="100"/>
  <c r="J212" i="100"/>
  <c r="I212" i="100"/>
  <c r="H212" i="100"/>
  <c r="G212" i="100"/>
  <c r="W211" i="100"/>
  <c r="V211" i="100"/>
  <c r="X211" i="100" s="1"/>
  <c r="N211" i="100"/>
  <c r="M211" i="100"/>
  <c r="J211" i="100"/>
  <c r="I211" i="100"/>
  <c r="H211" i="100"/>
  <c r="G211" i="100"/>
  <c r="W210" i="100"/>
  <c r="V210" i="100"/>
  <c r="X210" i="100" s="1"/>
  <c r="N210" i="100"/>
  <c r="M210" i="100"/>
  <c r="J210" i="100"/>
  <c r="I210" i="100"/>
  <c r="H210" i="100"/>
  <c r="G210" i="100"/>
  <c r="W209" i="100"/>
  <c r="V209" i="100"/>
  <c r="X209" i="100" s="1"/>
  <c r="N209" i="100"/>
  <c r="M209" i="100"/>
  <c r="J209" i="100"/>
  <c r="I209" i="100"/>
  <c r="H209" i="100"/>
  <c r="G209" i="100"/>
  <c r="W208" i="100"/>
  <c r="V208" i="100"/>
  <c r="X208" i="100" s="1"/>
  <c r="N208" i="100"/>
  <c r="M208" i="100"/>
  <c r="J208" i="100"/>
  <c r="I208" i="100"/>
  <c r="H208" i="100"/>
  <c r="G208" i="100"/>
  <c r="W207" i="100"/>
  <c r="V207" i="100"/>
  <c r="X207" i="100" s="1"/>
  <c r="N207" i="100"/>
  <c r="M207" i="100"/>
  <c r="J207" i="100"/>
  <c r="I207" i="100"/>
  <c r="H207" i="100"/>
  <c r="G207" i="100"/>
  <c r="W206" i="100"/>
  <c r="V206" i="100"/>
  <c r="X206" i="100" s="1"/>
  <c r="N206" i="100"/>
  <c r="M206" i="100"/>
  <c r="J206" i="100"/>
  <c r="I206" i="100"/>
  <c r="H206" i="100"/>
  <c r="G206" i="100"/>
  <c r="W205" i="100"/>
  <c r="V205" i="100"/>
  <c r="X205" i="100" s="1"/>
  <c r="N205" i="100"/>
  <c r="M205" i="100"/>
  <c r="J205" i="100"/>
  <c r="I205" i="100"/>
  <c r="H205" i="100"/>
  <c r="G205" i="100"/>
  <c r="W204" i="100"/>
  <c r="V204" i="100"/>
  <c r="X204" i="100" s="1"/>
  <c r="N204" i="100"/>
  <c r="M204" i="100"/>
  <c r="J204" i="100"/>
  <c r="I204" i="100"/>
  <c r="H204" i="100"/>
  <c r="G204" i="100"/>
  <c r="W203" i="100"/>
  <c r="V203" i="100"/>
  <c r="X203" i="100" s="1"/>
  <c r="N203" i="100"/>
  <c r="M203" i="100"/>
  <c r="J203" i="100"/>
  <c r="I203" i="100"/>
  <c r="H203" i="100"/>
  <c r="G203" i="100"/>
  <c r="W202" i="100"/>
  <c r="V202" i="100"/>
  <c r="X202" i="100" s="1"/>
  <c r="N202" i="100"/>
  <c r="M202" i="100"/>
  <c r="J202" i="100"/>
  <c r="I202" i="100"/>
  <c r="H202" i="100"/>
  <c r="G202" i="100"/>
  <c r="W201" i="100"/>
  <c r="V201" i="100"/>
  <c r="X201" i="100" s="1"/>
  <c r="N201" i="100"/>
  <c r="M201" i="100"/>
  <c r="J201" i="100"/>
  <c r="I201" i="100"/>
  <c r="H201" i="100"/>
  <c r="G201" i="100"/>
  <c r="W200" i="100"/>
  <c r="AS200" i="100" s="1"/>
  <c r="V200" i="100"/>
  <c r="X200" i="100" s="1"/>
  <c r="N200" i="100"/>
  <c r="M200" i="100"/>
  <c r="J200" i="100"/>
  <c r="I200" i="100"/>
  <c r="H200" i="100"/>
  <c r="G200" i="100"/>
  <c r="W199" i="100"/>
  <c r="V199" i="100"/>
  <c r="X199" i="100" s="1"/>
  <c r="N199" i="100"/>
  <c r="M199" i="100"/>
  <c r="J199" i="100"/>
  <c r="I199" i="100"/>
  <c r="H199" i="100"/>
  <c r="G199" i="100"/>
  <c r="W198" i="100"/>
  <c r="V198" i="100"/>
  <c r="X198" i="100" s="1"/>
  <c r="N198" i="100"/>
  <c r="M198" i="100"/>
  <c r="J198" i="100"/>
  <c r="I198" i="100"/>
  <c r="H198" i="100"/>
  <c r="G198" i="100"/>
  <c r="W197" i="100"/>
  <c r="V197" i="100"/>
  <c r="X197" i="100" s="1"/>
  <c r="N197" i="100"/>
  <c r="M197" i="100"/>
  <c r="J197" i="100"/>
  <c r="I197" i="100"/>
  <c r="H197" i="100"/>
  <c r="G197" i="100"/>
  <c r="W196" i="100"/>
  <c r="V196" i="100"/>
  <c r="X196" i="100" s="1"/>
  <c r="N196" i="100"/>
  <c r="M196" i="100"/>
  <c r="J196" i="100"/>
  <c r="I196" i="100"/>
  <c r="H196" i="100"/>
  <c r="G196" i="100"/>
  <c r="W195" i="100"/>
  <c r="V195" i="100"/>
  <c r="X195" i="100" s="1"/>
  <c r="N195" i="100"/>
  <c r="M195" i="100"/>
  <c r="J195" i="100"/>
  <c r="I195" i="100"/>
  <c r="H195" i="100"/>
  <c r="G195" i="100"/>
  <c r="W194" i="100"/>
  <c r="V194" i="100"/>
  <c r="X194" i="100" s="1"/>
  <c r="N194" i="100"/>
  <c r="M194" i="100"/>
  <c r="J194" i="100"/>
  <c r="I194" i="100"/>
  <c r="H194" i="100"/>
  <c r="G194" i="100"/>
  <c r="W193" i="100"/>
  <c r="V193" i="100"/>
  <c r="X193" i="100" s="1"/>
  <c r="N193" i="100"/>
  <c r="M193" i="100"/>
  <c r="J193" i="100"/>
  <c r="I193" i="100"/>
  <c r="H193" i="100"/>
  <c r="G193" i="100"/>
  <c r="W192" i="100"/>
  <c r="V192" i="100"/>
  <c r="X192" i="100" s="1"/>
  <c r="N192" i="100"/>
  <c r="M192" i="100"/>
  <c r="J192" i="100"/>
  <c r="I192" i="100"/>
  <c r="H192" i="100"/>
  <c r="G192" i="100"/>
  <c r="W191" i="100"/>
  <c r="V191" i="100"/>
  <c r="X191" i="100" s="1"/>
  <c r="N191" i="100"/>
  <c r="M191" i="100"/>
  <c r="J191" i="100"/>
  <c r="I191" i="100"/>
  <c r="H191" i="100"/>
  <c r="G191" i="100"/>
  <c r="W190" i="100"/>
  <c r="V190" i="100"/>
  <c r="X190" i="100" s="1"/>
  <c r="N190" i="100"/>
  <c r="M190" i="100"/>
  <c r="J190" i="100"/>
  <c r="I190" i="100"/>
  <c r="H190" i="100"/>
  <c r="G190" i="100"/>
  <c r="W189" i="100"/>
  <c r="V189" i="100"/>
  <c r="X189" i="100" s="1"/>
  <c r="N189" i="100"/>
  <c r="M189" i="100"/>
  <c r="J189" i="100"/>
  <c r="I189" i="100"/>
  <c r="H189" i="100"/>
  <c r="G189" i="100"/>
  <c r="W188" i="100"/>
  <c r="V188" i="100"/>
  <c r="X188" i="100" s="1"/>
  <c r="N188" i="100"/>
  <c r="M188" i="100"/>
  <c r="J188" i="100"/>
  <c r="I188" i="100"/>
  <c r="H188" i="100"/>
  <c r="G188" i="100"/>
  <c r="W187" i="100"/>
  <c r="V187" i="100"/>
  <c r="X187" i="100" s="1"/>
  <c r="N187" i="100"/>
  <c r="M187" i="100"/>
  <c r="J187" i="100"/>
  <c r="I187" i="100"/>
  <c r="H187" i="100"/>
  <c r="G187" i="100"/>
  <c r="W186" i="100"/>
  <c r="V186" i="100"/>
  <c r="X186" i="100" s="1"/>
  <c r="N186" i="100"/>
  <c r="M186" i="100"/>
  <c r="J186" i="100"/>
  <c r="I186" i="100"/>
  <c r="H186" i="100"/>
  <c r="G186" i="100"/>
  <c r="W185" i="100"/>
  <c r="V185" i="100"/>
  <c r="X185" i="100" s="1"/>
  <c r="N185" i="100"/>
  <c r="M185" i="100"/>
  <c r="J185" i="100"/>
  <c r="I185" i="100"/>
  <c r="H185" i="100"/>
  <c r="G185" i="100"/>
  <c r="W184" i="100"/>
  <c r="V184" i="100"/>
  <c r="X184" i="100" s="1"/>
  <c r="N184" i="100"/>
  <c r="M184" i="100"/>
  <c r="J184" i="100"/>
  <c r="I184" i="100"/>
  <c r="H184" i="100"/>
  <c r="G184" i="100"/>
  <c r="W183" i="100"/>
  <c r="AS183" i="100" s="1"/>
  <c r="V183" i="100"/>
  <c r="X183" i="100" s="1"/>
  <c r="N183" i="100"/>
  <c r="M183" i="100"/>
  <c r="J183" i="100"/>
  <c r="I183" i="100"/>
  <c r="H183" i="100"/>
  <c r="G183" i="100"/>
  <c r="W182" i="100"/>
  <c r="V182" i="100"/>
  <c r="X182" i="100" s="1"/>
  <c r="N182" i="100"/>
  <c r="M182" i="100"/>
  <c r="J182" i="100"/>
  <c r="I182" i="100"/>
  <c r="H182" i="100"/>
  <c r="G182" i="100"/>
  <c r="W181" i="100"/>
  <c r="V181" i="100"/>
  <c r="X181" i="100" s="1"/>
  <c r="N181" i="100"/>
  <c r="M181" i="100"/>
  <c r="J181" i="100"/>
  <c r="I181" i="100"/>
  <c r="H181" i="100"/>
  <c r="G181" i="100"/>
  <c r="W180" i="100"/>
  <c r="V180" i="100"/>
  <c r="X180" i="100" s="1"/>
  <c r="N180" i="100"/>
  <c r="M180" i="100"/>
  <c r="J180" i="100"/>
  <c r="I180" i="100"/>
  <c r="H180" i="100"/>
  <c r="G180" i="100"/>
  <c r="W179" i="100"/>
  <c r="V179" i="100"/>
  <c r="X179" i="100" s="1"/>
  <c r="N179" i="100"/>
  <c r="M179" i="100"/>
  <c r="J179" i="100"/>
  <c r="I179" i="100"/>
  <c r="H179" i="100"/>
  <c r="G179" i="100"/>
  <c r="W178" i="100"/>
  <c r="V178" i="100"/>
  <c r="X178" i="100" s="1"/>
  <c r="N178" i="100"/>
  <c r="M178" i="100"/>
  <c r="J178" i="100"/>
  <c r="I178" i="100"/>
  <c r="H178" i="100"/>
  <c r="G178" i="100"/>
  <c r="W177" i="100"/>
  <c r="V177" i="100"/>
  <c r="X177" i="100" s="1"/>
  <c r="N177" i="100"/>
  <c r="M177" i="100"/>
  <c r="J177" i="100"/>
  <c r="I177" i="100"/>
  <c r="H177" i="100"/>
  <c r="G177" i="100"/>
  <c r="W176" i="100"/>
  <c r="V176" i="100"/>
  <c r="X176" i="100" s="1"/>
  <c r="N176" i="100"/>
  <c r="M176" i="100"/>
  <c r="J176" i="100"/>
  <c r="I176" i="100"/>
  <c r="H176" i="100"/>
  <c r="G176" i="100"/>
  <c r="W175" i="100"/>
  <c r="V175" i="100"/>
  <c r="X175" i="100" s="1"/>
  <c r="N175" i="100"/>
  <c r="M175" i="100"/>
  <c r="J175" i="100"/>
  <c r="I175" i="100"/>
  <c r="H175" i="100"/>
  <c r="G175" i="100"/>
  <c r="W174" i="100"/>
  <c r="V174" i="100"/>
  <c r="X174" i="100" s="1"/>
  <c r="N174" i="100"/>
  <c r="M174" i="100"/>
  <c r="J174" i="100"/>
  <c r="I174" i="100"/>
  <c r="H174" i="100"/>
  <c r="G174" i="100"/>
  <c r="W173" i="100"/>
  <c r="V173" i="100"/>
  <c r="X173" i="100" s="1"/>
  <c r="N173" i="100"/>
  <c r="M173" i="100"/>
  <c r="J173" i="100"/>
  <c r="I173" i="100"/>
  <c r="H173" i="100"/>
  <c r="G173" i="100"/>
  <c r="W172" i="100"/>
  <c r="V172" i="100"/>
  <c r="X172" i="100" s="1"/>
  <c r="N172" i="100"/>
  <c r="M172" i="100"/>
  <c r="J172" i="100"/>
  <c r="I172" i="100"/>
  <c r="H172" i="100"/>
  <c r="G172" i="100"/>
  <c r="W171" i="100"/>
  <c r="V171" i="100"/>
  <c r="X171" i="100" s="1"/>
  <c r="N171" i="100"/>
  <c r="M171" i="100"/>
  <c r="J171" i="100"/>
  <c r="I171" i="100"/>
  <c r="H171" i="100"/>
  <c r="G171" i="100"/>
  <c r="W170" i="100"/>
  <c r="V170" i="100"/>
  <c r="X170" i="100" s="1"/>
  <c r="N170" i="100"/>
  <c r="M170" i="100"/>
  <c r="J170" i="100"/>
  <c r="I170" i="100"/>
  <c r="H170" i="100"/>
  <c r="G170" i="100"/>
  <c r="W169" i="100"/>
  <c r="V169" i="100"/>
  <c r="X169" i="100" s="1"/>
  <c r="N169" i="100"/>
  <c r="M169" i="100"/>
  <c r="J169" i="100"/>
  <c r="I169" i="100"/>
  <c r="H169" i="100"/>
  <c r="G169" i="100"/>
  <c r="W168" i="100"/>
  <c r="AS168" i="100" s="1"/>
  <c r="V168" i="100"/>
  <c r="X168" i="100" s="1"/>
  <c r="N168" i="100"/>
  <c r="M168" i="100"/>
  <c r="J168" i="100"/>
  <c r="I168" i="100"/>
  <c r="H168" i="100"/>
  <c r="G168" i="100"/>
  <c r="W167" i="100"/>
  <c r="AS167" i="100" s="1"/>
  <c r="V167" i="100"/>
  <c r="X167" i="100" s="1"/>
  <c r="N167" i="100"/>
  <c r="M167" i="100"/>
  <c r="J167" i="100"/>
  <c r="I167" i="100"/>
  <c r="H167" i="100"/>
  <c r="G167" i="100"/>
  <c r="W166" i="100"/>
  <c r="V166" i="100"/>
  <c r="X166" i="100" s="1"/>
  <c r="N166" i="100"/>
  <c r="M166" i="100"/>
  <c r="J166" i="100"/>
  <c r="I166" i="100"/>
  <c r="H166" i="100"/>
  <c r="G166" i="100"/>
  <c r="W165" i="100"/>
  <c r="V165" i="100"/>
  <c r="X165" i="100" s="1"/>
  <c r="N165" i="100"/>
  <c r="M165" i="100"/>
  <c r="J165" i="100"/>
  <c r="I165" i="100"/>
  <c r="H165" i="100"/>
  <c r="G165" i="100"/>
  <c r="W164" i="100"/>
  <c r="V164" i="100"/>
  <c r="X164" i="100" s="1"/>
  <c r="N164" i="100"/>
  <c r="M164" i="100"/>
  <c r="J164" i="100"/>
  <c r="I164" i="100"/>
  <c r="H164" i="100"/>
  <c r="G164" i="100"/>
  <c r="W163" i="100"/>
  <c r="V163" i="100"/>
  <c r="X163" i="100" s="1"/>
  <c r="N163" i="100"/>
  <c r="M163" i="100"/>
  <c r="J163" i="100"/>
  <c r="I163" i="100"/>
  <c r="H163" i="100"/>
  <c r="G163" i="100"/>
  <c r="W162" i="100"/>
  <c r="V162" i="100"/>
  <c r="X162" i="100" s="1"/>
  <c r="N162" i="100"/>
  <c r="M162" i="100"/>
  <c r="J162" i="100"/>
  <c r="I162" i="100"/>
  <c r="H162" i="100"/>
  <c r="G162" i="100"/>
  <c r="W161" i="100"/>
  <c r="V161" i="100"/>
  <c r="X161" i="100" s="1"/>
  <c r="N161" i="100"/>
  <c r="M161" i="100"/>
  <c r="J161" i="100"/>
  <c r="I161" i="100"/>
  <c r="H161" i="100"/>
  <c r="G161" i="100"/>
  <c r="W160" i="100"/>
  <c r="V160" i="100"/>
  <c r="X160" i="100" s="1"/>
  <c r="N160" i="100"/>
  <c r="M160" i="100"/>
  <c r="J160" i="100"/>
  <c r="I160" i="100"/>
  <c r="H160" i="100"/>
  <c r="G160" i="100"/>
  <c r="W159" i="100"/>
  <c r="AS159" i="100" s="1"/>
  <c r="V159" i="100"/>
  <c r="X159" i="100" s="1"/>
  <c r="N159" i="100"/>
  <c r="M159" i="100"/>
  <c r="J159" i="100"/>
  <c r="I159" i="100"/>
  <c r="H159" i="100"/>
  <c r="G159" i="100"/>
  <c r="W158" i="100"/>
  <c r="V158" i="100"/>
  <c r="X158" i="100" s="1"/>
  <c r="N158" i="100"/>
  <c r="M158" i="100"/>
  <c r="J158" i="100"/>
  <c r="I158" i="100"/>
  <c r="H158" i="100"/>
  <c r="G158" i="100"/>
  <c r="W157" i="100"/>
  <c r="V157" i="100"/>
  <c r="X157" i="100" s="1"/>
  <c r="N157" i="100"/>
  <c r="M157" i="100"/>
  <c r="J157" i="100"/>
  <c r="I157" i="100"/>
  <c r="H157" i="100"/>
  <c r="G157" i="100"/>
  <c r="W156" i="100"/>
  <c r="V156" i="100"/>
  <c r="X156" i="100" s="1"/>
  <c r="N156" i="100"/>
  <c r="M156" i="100"/>
  <c r="J156" i="100"/>
  <c r="I156" i="100"/>
  <c r="H156" i="100"/>
  <c r="G156" i="100"/>
  <c r="W155" i="100"/>
  <c r="V155" i="100"/>
  <c r="X155" i="100" s="1"/>
  <c r="N155" i="100"/>
  <c r="M155" i="100"/>
  <c r="J155" i="100"/>
  <c r="I155" i="100"/>
  <c r="H155" i="100"/>
  <c r="G155" i="100"/>
  <c r="W154" i="100"/>
  <c r="V154" i="100"/>
  <c r="X154" i="100" s="1"/>
  <c r="N154" i="100"/>
  <c r="M154" i="100"/>
  <c r="J154" i="100"/>
  <c r="I154" i="100"/>
  <c r="H154" i="100"/>
  <c r="G154" i="100"/>
  <c r="W153" i="100"/>
  <c r="V153" i="100"/>
  <c r="X153" i="100" s="1"/>
  <c r="N153" i="100"/>
  <c r="M153" i="100"/>
  <c r="J153" i="100"/>
  <c r="I153" i="100"/>
  <c r="H153" i="100"/>
  <c r="G153" i="100"/>
  <c r="W152" i="100"/>
  <c r="AS152" i="100" s="1"/>
  <c r="V152" i="100"/>
  <c r="X152" i="100" s="1"/>
  <c r="N152" i="100"/>
  <c r="M152" i="100"/>
  <c r="J152" i="100"/>
  <c r="I152" i="100"/>
  <c r="H152" i="100"/>
  <c r="G152" i="100"/>
  <c r="W151" i="100"/>
  <c r="V151" i="100"/>
  <c r="X151" i="100" s="1"/>
  <c r="N151" i="100"/>
  <c r="M151" i="100"/>
  <c r="J151" i="100"/>
  <c r="I151" i="100"/>
  <c r="H151" i="100"/>
  <c r="G151" i="100"/>
  <c r="W150" i="100"/>
  <c r="V150" i="100"/>
  <c r="X150" i="100" s="1"/>
  <c r="N150" i="100"/>
  <c r="M150" i="100"/>
  <c r="J150" i="100"/>
  <c r="I150" i="100"/>
  <c r="H150" i="100"/>
  <c r="G150" i="100"/>
  <c r="W149" i="100"/>
  <c r="V149" i="100"/>
  <c r="X149" i="100" s="1"/>
  <c r="N149" i="100"/>
  <c r="M149" i="100"/>
  <c r="J149" i="100"/>
  <c r="I149" i="100"/>
  <c r="H149" i="100"/>
  <c r="G149" i="100"/>
  <c r="W148" i="100"/>
  <c r="V148" i="100"/>
  <c r="X148" i="100" s="1"/>
  <c r="N148" i="100"/>
  <c r="M148" i="100"/>
  <c r="J148" i="100"/>
  <c r="I148" i="100"/>
  <c r="H148" i="100"/>
  <c r="G148" i="100"/>
  <c r="W147" i="100"/>
  <c r="V147" i="100"/>
  <c r="X147" i="100" s="1"/>
  <c r="N147" i="100"/>
  <c r="M147" i="100"/>
  <c r="J147" i="100"/>
  <c r="I147" i="100"/>
  <c r="H147" i="100"/>
  <c r="G147" i="100"/>
  <c r="W146" i="100"/>
  <c r="V146" i="100"/>
  <c r="X146" i="100" s="1"/>
  <c r="N146" i="100"/>
  <c r="M146" i="100"/>
  <c r="J146" i="100"/>
  <c r="I146" i="100"/>
  <c r="H146" i="100"/>
  <c r="G146" i="100"/>
  <c r="W145" i="100"/>
  <c r="V145" i="100"/>
  <c r="X145" i="100" s="1"/>
  <c r="N145" i="100"/>
  <c r="M145" i="100"/>
  <c r="J145" i="100"/>
  <c r="I145" i="100"/>
  <c r="H145" i="100"/>
  <c r="G145" i="100"/>
  <c r="W144" i="100"/>
  <c r="V144" i="100"/>
  <c r="X144" i="100" s="1"/>
  <c r="N144" i="100"/>
  <c r="M144" i="100"/>
  <c r="J144" i="100"/>
  <c r="I144" i="100"/>
  <c r="H144" i="100"/>
  <c r="G144" i="100"/>
  <c r="W143" i="100"/>
  <c r="AS143" i="100" s="1"/>
  <c r="V143" i="100"/>
  <c r="X143" i="100" s="1"/>
  <c r="N143" i="100"/>
  <c r="M143" i="100"/>
  <c r="J143" i="100"/>
  <c r="I143" i="100"/>
  <c r="H143" i="100"/>
  <c r="G143" i="100"/>
  <c r="W142" i="100"/>
  <c r="V142" i="100"/>
  <c r="X142" i="100" s="1"/>
  <c r="N142" i="100"/>
  <c r="M142" i="100"/>
  <c r="J142" i="100"/>
  <c r="I142" i="100"/>
  <c r="H142" i="100"/>
  <c r="G142" i="100"/>
  <c r="W141" i="100"/>
  <c r="V141" i="100"/>
  <c r="X141" i="100" s="1"/>
  <c r="N141" i="100"/>
  <c r="M141" i="100"/>
  <c r="J141" i="100"/>
  <c r="I141" i="100"/>
  <c r="H141" i="100"/>
  <c r="G141" i="100"/>
  <c r="W140" i="100"/>
  <c r="V140" i="100"/>
  <c r="X140" i="100" s="1"/>
  <c r="N140" i="100"/>
  <c r="M140" i="100"/>
  <c r="J140" i="100"/>
  <c r="I140" i="100"/>
  <c r="H140" i="100"/>
  <c r="G140" i="100"/>
  <c r="W139" i="100"/>
  <c r="V139" i="100"/>
  <c r="X139" i="100" s="1"/>
  <c r="N139" i="100"/>
  <c r="M139" i="100"/>
  <c r="J139" i="100"/>
  <c r="I139" i="100"/>
  <c r="H139" i="100"/>
  <c r="G139" i="100"/>
  <c r="W138" i="100"/>
  <c r="V138" i="100"/>
  <c r="X138" i="100" s="1"/>
  <c r="N138" i="100"/>
  <c r="M138" i="100"/>
  <c r="J138" i="100"/>
  <c r="I138" i="100"/>
  <c r="H138" i="100"/>
  <c r="G138" i="100"/>
  <c r="W137" i="100"/>
  <c r="V137" i="100"/>
  <c r="AR137" i="100" s="1"/>
  <c r="N137" i="100"/>
  <c r="M137" i="100"/>
  <c r="J137" i="100"/>
  <c r="I137" i="100"/>
  <c r="H137" i="100"/>
  <c r="G137" i="100"/>
  <c r="W136" i="100"/>
  <c r="AS136" i="100" s="1"/>
  <c r="V136" i="100"/>
  <c r="X136" i="100" s="1"/>
  <c r="N136" i="100"/>
  <c r="M136" i="100"/>
  <c r="J136" i="100"/>
  <c r="I136" i="100"/>
  <c r="H136" i="100"/>
  <c r="G136" i="100"/>
  <c r="W135" i="100"/>
  <c r="AS135" i="100" s="1"/>
  <c r="V135" i="100"/>
  <c r="X135" i="100" s="1"/>
  <c r="N135" i="100"/>
  <c r="M135" i="100"/>
  <c r="J135" i="100"/>
  <c r="I135" i="100"/>
  <c r="H135" i="100"/>
  <c r="G135" i="100"/>
  <c r="W134" i="100"/>
  <c r="V134" i="100"/>
  <c r="X134" i="100" s="1"/>
  <c r="N134" i="100"/>
  <c r="M134" i="100"/>
  <c r="J134" i="100"/>
  <c r="I134" i="100"/>
  <c r="H134" i="100"/>
  <c r="G134" i="100"/>
  <c r="W133" i="100"/>
  <c r="V133" i="100"/>
  <c r="X133" i="100" s="1"/>
  <c r="N133" i="100"/>
  <c r="M133" i="100"/>
  <c r="J133" i="100"/>
  <c r="I133" i="100"/>
  <c r="H133" i="100"/>
  <c r="G133" i="100"/>
  <c r="W132" i="100"/>
  <c r="V132" i="100"/>
  <c r="X132" i="100" s="1"/>
  <c r="N132" i="100"/>
  <c r="M132" i="100"/>
  <c r="J132" i="100"/>
  <c r="I132" i="100"/>
  <c r="H132" i="100"/>
  <c r="G132" i="100"/>
  <c r="W131" i="100"/>
  <c r="V131" i="100"/>
  <c r="X131" i="100" s="1"/>
  <c r="N131" i="100"/>
  <c r="M131" i="100"/>
  <c r="J131" i="100"/>
  <c r="I131" i="100"/>
  <c r="H131" i="100"/>
  <c r="G131" i="100"/>
  <c r="W130" i="100"/>
  <c r="V130" i="100"/>
  <c r="AR130" i="100" s="1"/>
  <c r="N130" i="100"/>
  <c r="M130" i="100"/>
  <c r="J130" i="100"/>
  <c r="I130" i="100"/>
  <c r="H130" i="100"/>
  <c r="G130" i="100"/>
  <c r="W129" i="100"/>
  <c r="V129" i="100"/>
  <c r="X129" i="100" s="1"/>
  <c r="N129" i="100"/>
  <c r="M129" i="100"/>
  <c r="J129" i="100"/>
  <c r="I129" i="100"/>
  <c r="H129" i="100"/>
  <c r="G129" i="100"/>
  <c r="W128" i="100"/>
  <c r="V128" i="100"/>
  <c r="X128" i="100" s="1"/>
  <c r="N128" i="100"/>
  <c r="M128" i="100"/>
  <c r="J128" i="100"/>
  <c r="I128" i="100"/>
  <c r="H128" i="100"/>
  <c r="G128" i="100"/>
  <c r="W127" i="100"/>
  <c r="AS127" i="100" s="1"/>
  <c r="V127" i="100"/>
  <c r="X127" i="100" s="1"/>
  <c r="N127" i="100"/>
  <c r="M127" i="100"/>
  <c r="J127" i="100"/>
  <c r="I127" i="100"/>
  <c r="H127" i="100"/>
  <c r="G127" i="100"/>
  <c r="W126" i="100"/>
  <c r="V126" i="100"/>
  <c r="X126" i="100" s="1"/>
  <c r="N126" i="100"/>
  <c r="M126" i="100"/>
  <c r="J126" i="100"/>
  <c r="I126" i="100"/>
  <c r="H126" i="100"/>
  <c r="G126" i="100"/>
  <c r="W125" i="100"/>
  <c r="V125" i="100"/>
  <c r="N125" i="100"/>
  <c r="M125" i="100"/>
  <c r="J125" i="100"/>
  <c r="I125" i="100"/>
  <c r="H125" i="100"/>
  <c r="G125" i="100"/>
  <c r="W124" i="100"/>
  <c r="V124" i="100"/>
  <c r="X124" i="100" s="1"/>
  <c r="N124" i="100"/>
  <c r="M124" i="100"/>
  <c r="J124" i="100"/>
  <c r="I124" i="100"/>
  <c r="H124" i="100"/>
  <c r="G124" i="100"/>
  <c r="W123" i="100"/>
  <c r="V123" i="100"/>
  <c r="X123" i="100" s="1"/>
  <c r="N123" i="100"/>
  <c r="M123" i="100"/>
  <c r="J123" i="100"/>
  <c r="I123" i="100"/>
  <c r="H123" i="100"/>
  <c r="G123" i="100"/>
  <c r="W122" i="100"/>
  <c r="V122" i="100"/>
  <c r="X122" i="100" s="1"/>
  <c r="N122" i="100"/>
  <c r="M122" i="100"/>
  <c r="J122" i="100"/>
  <c r="I122" i="100"/>
  <c r="H122" i="100"/>
  <c r="G122" i="100"/>
  <c r="W121" i="100"/>
  <c r="V121" i="100"/>
  <c r="X121" i="100" s="1"/>
  <c r="N121" i="100"/>
  <c r="M121" i="100"/>
  <c r="J121" i="100"/>
  <c r="I121" i="100"/>
  <c r="H121" i="100"/>
  <c r="G121" i="100"/>
  <c r="W120" i="100"/>
  <c r="AS120" i="100" s="1"/>
  <c r="V120" i="100"/>
  <c r="X120" i="100" s="1"/>
  <c r="N120" i="100"/>
  <c r="M120" i="100"/>
  <c r="J120" i="100"/>
  <c r="I120" i="100"/>
  <c r="H120" i="100"/>
  <c r="G120" i="100"/>
  <c r="W119" i="100"/>
  <c r="AS119" i="100" s="1"/>
  <c r="V119" i="100"/>
  <c r="X119" i="100" s="1"/>
  <c r="N119" i="100"/>
  <c r="M119" i="100"/>
  <c r="J119" i="100"/>
  <c r="I119" i="100"/>
  <c r="H119" i="100"/>
  <c r="G119" i="100"/>
  <c r="W118" i="100"/>
  <c r="V118" i="100"/>
  <c r="X118" i="100" s="1"/>
  <c r="N118" i="100"/>
  <c r="M118" i="100"/>
  <c r="J118" i="100"/>
  <c r="I118" i="100"/>
  <c r="H118" i="100"/>
  <c r="G118" i="100"/>
  <c r="W117" i="100"/>
  <c r="V117" i="100"/>
  <c r="X117" i="100" s="1"/>
  <c r="N117" i="100"/>
  <c r="M117" i="100"/>
  <c r="J117" i="100"/>
  <c r="I117" i="100"/>
  <c r="H117" i="100"/>
  <c r="G117" i="100"/>
  <c r="W116" i="100"/>
  <c r="V116" i="100"/>
  <c r="X116" i="100" s="1"/>
  <c r="N116" i="100"/>
  <c r="M116" i="100"/>
  <c r="J116" i="100"/>
  <c r="I116" i="100"/>
  <c r="H116" i="100"/>
  <c r="G116" i="100"/>
  <c r="W115" i="100"/>
  <c r="V115" i="100"/>
  <c r="X115" i="100" s="1"/>
  <c r="N115" i="100"/>
  <c r="M115" i="100"/>
  <c r="J115" i="100"/>
  <c r="I115" i="100"/>
  <c r="H115" i="100"/>
  <c r="G115" i="100"/>
  <c r="W114" i="100"/>
  <c r="V114" i="100"/>
  <c r="X114" i="100" s="1"/>
  <c r="N114" i="100"/>
  <c r="M114" i="100"/>
  <c r="J114" i="100"/>
  <c r="I114" i="100"/>
  <c r="H114" i="100"/>
  <c r="G114" i="100"/>
  <c r="W113" i="100"/>
  <c r="V113" i="100"/>
  <c r="X113" i="100" s="1"/>
  <c r="N113" i="100"/>
  <c r="M113" i="100"/>
  <c r="J113" i="100"/>
  <c r="I113" i="100"/>
  <c r="H113" i="100"/>
  <c r="G113" i="100"/>
  <c r="W112" i="100"/>
  <c r="V112" i="100"/>
  <c r="X112" i="100" s="1"/>
  <c r="N112" i="100"/>
  <c r="M112" i="100"/>
  <c r="J112" i="100"/>
  <c r="I112" i="100"/>
  <c r="H112" i="100"/>
  <c r="G112" i="100"/>
  <c r="W111" i="100"/>
  <c r="AS111" i="100" s="1"/>
  <c r="V111" i="100"/>
  <c r="X111" i="100" s="1"/>
  <c r="N111" i="100"/>
  <c r="M111" i="100"/>
  <c r="J111" i="100"/>
  <c r="I111" i="100"/>
  <c r="H111" i="100"/>
  <c r="G111" i="100"/>
  <c r="W110" i="100"/>
  <c r="V110" i="100"/>
  <c r="X110" i="100" s="1"/>
  <c r="N110" i="100"/>
  <c r="M110" i="100"/>
  <c r="J110" i="100"/>
  <c r="I110" i="100"/>
  <c r="H110" i="100"/>
  <c r="G110" i="100"/>
  <c r="W109" i="100"/>
  <c r="V109" i="100"/>
  <c r="X109" i="100" s="1"/>
  <c r="N109" i="100"/>
  <c r="M109" i="100"/>
  <c r="J109" i="100"/>
  <c r="I109" i="100"/>
  <c r="H109" i="100"/>
  <c r="G109" i="100"/>
  <c r="W108" i="100"/>
  <c r="V108" i="100"/>
  <c r="X108" i="100" s="1"/>
  <c r="N108" i="100"/>
  <c r="M108" i="100"/>
  <c r="J108" i="100"/>
  <c r="I108" i="100"/>
  <c r="H108" i="100"/>
  <c r="G108" i="100"/>
  <c r="W107" i="100"/>
  <c r="V107" i="100"/>
  <c r="X107" i="100" s="1"/>
  <c r="N107" i="100"/>
  <c r="M107" i="100"/>
  <c r="J107" i="100"/>
  <c r="I107" i="100"/>
  <c r="H107" i="100"/>
  <c r="G107" i="100"/>
  <c r="W106" i="100"/>
  <c r="V106" i="100"/>
  <c r="X106" i="100" s="1"/>
  <c r="N106" i="100"/>
  <c r="M106" i="100"/>
  <c r="J106" i="100"/>
  <c r="I106" i="100"/>
  <c r="H106" i="100"/>
  <c r="G106" i="100"/>
  <c r="W105" i="100"/>
  <c r="V105" i="100"/>
  <c r="X105" i="100" s="1"/>
  <c r="N105" i="100"/>
  <c r="M105" i="100"/>
  <c r="J105" i="100"/>
  <c r="I105" i="100"/>
  <c r="H105" i="100"/>
  <c r="G105" i="100"/>
  <c r="W104" i="100"/>
  <c r="V104" i="100"/>
  <c r="X104" i="100" s="1"/>
  <c r="N104" i="100"/>
  <c r="M104" i="100"/>
  <c r="J104" i="100"/>
  <c r="I104" i="100"/>
  <c r="H104" i="100"/>
  <c r="G104" i="100"/>
  <c r="W103" i="100"/>
  <c r="AS103" i="100" s="1"/>
  <c r="V103" i="100"/>
  <c r="X103" i="100" s="1"/>
  <c r="N103" i="100"/>
  <c r="M103" i="100"/>
  <c r="J103" i="100"/>
  <c r="I103" i="100"/>
  <c r="H103" i="100"/>
  <c r="G103" i="100"/>
  <c r="W102" i="100"/>
  <c r="V102" i="100"/>
  <c r="X102" i="100" s="1"/>
  <c r="N102" i="100"/>
  <c r="M102" i="100"/>
  <c r="J102" i="100"/>
  <c r="I102" i="100"/>
  <c r="H102" i="100"/>
  <c r="G102" i="100"/>
  <c r="W101" i="100"/>
  <c r="V101" i="100"/>
  <c r="X101" i="100" s="1"/>
  <c r="N101" i="100"/>
  <c r="M101" i="100"/>
  <c r="J101" i="100"/>
  <c r="I101" i="100"/>
  <c r="H101" i="100"/>
  <c r="G101" i="100"/>
  <c r="W100" i="100"/>
  <c r="V100" i="100"/>
  <c r="X100" i="100" s="1"/>
  <c r="N100" i="100"/>
  <c r="M100" i="100"/>
  <c r="J100" i="100"/>
  <c r="I100" i="100"/>
  <c r="H100" i="100"/>
  <c r="G100" i="100"/>
  <c r="W99" i="100"/>
  <c r="V99" i="100"/>
  <c r="X99" i="100" s="1"/>
  <c r="N99" i="100"/>
  <c r="M99" i="100"/>
  <c r="J99" i="100"/>
  <c r="I99" i="100"/>
  <c r="H99" i="100"/>
  <c r="G99" i="100"/>
  <c r="W98" i="100"/>
  <c r="V98" i="100"/>
  <c r="X98" i="100" s="1"/>
  <c r="N98" i="100"/>
  <c r="M98" i="100"/>
  <c r="J98" i="100"/>
  <c r="I98" i="100"/>
  <c r="H98" i="100"/>
  <c r="G98" i="100"/>
  <c r="W97" i="100"/>
  <c r="V97" i="100"/>
  <c r="X97" i="100" s="1"/>
  <c r="N97" i="100"/>
  <c r="M97" i="100"/>
  <c r="J97" i="100"/>
  <c r="I97" i="100"/>
  <c r="H97" i="100"/>
  <c r="G97" i="100"/>
  <c r="W96" i="100"/>
  <c r="V96" i="100"/>
  <c r="X96" i="100" s="1"/>
  <c r="N96" i="100"/>
  <c r="M96" i="100"/>
  <c r="J96" i="100"/>
  <c r="I96" i="100"/>
  <c r="H96" i="100"/>
  <c r="G96" i="100"/>
  <c r="W95" i="100"/>
  <c r="AS95" i="100" s="1"/>
  <c r="V95" i="100"/>
  <c r="X95" i="100" s="1"/>
  <c r="N95" i="100"/>
  <c r="M95" i="100"/>
  <c r="J95" i="100"/>
  <c r="I95" i="100"/>
  <c r="H95" i="100"/>
  <c r="G95" i="100"/>
  <c r="W94" i="100"/>
  <c r="V94" i="100"/>
  <c r="X94" i="100" s="1"/>
  <c r="N94" i="100"/>
  <c r="M94" i="100"/>
  <c r="J94" i="100"/>
  <c r="I94" i="100"/>
  <c r="H94" i="100"/>
  <c r="G94" i="100"/>
  <c r="W93" i="100"/>
  <c r="V93" i="100"/>
  <c r="X93" i="100" s="1"/>
  <c r="N93" i="100"/>
  <c r="M93" i="100"/>
  <c r="J93" i="100"/>
  <c r="I93" i="100"/>
  <c r="H93" i="100"/>
  <c r="G93" i="100"/>
  <c r="W92" i="100"/>
  <c r="V92" i="100"/>
  <c r="X92" i="100" s="1"/>
  <c r="N92" i="100"/>
  <c r="M92" i="100"/>
  <c r="J92" i="100"/>
  <c r="I92" i="100"/>
  <c r="H92" i="100"/>
  <c r="G92" i="100"/>
  <c r="W91" i="100"/>
  <c r="V91" i="100"/>
  <c r="X91" i="100" s="1"/>
  <c r="N91" i="100"/>
  <c r="M91" i="100"/>
  <c r="J91" i="100"/>
  <c r="I91" i="100"/>
  <c r="H91" i="100"/>
  <c r="G91" i="100"/>
  <c r="W90" i="100"/>
  <c r="V90" i="100"/>
  <c r="X90" i="100" s="1"/>
  <c r="N90" i="100"/>
  <c r="M90" i="100"/>
  <c r="J90" i="100"/>
  <c r="I90" i="100"/>
  <c r="H90" i="100"/>
  <c r="G90" i="100"/>
  <c r="W89" i="100"/>
  <c r="V89" i="100"/>
  <c r="X89" i="100" s="1"/>
  <c r="N89" i="100"/>
  <c r="M89" i="100"/>
  <c r="J89" i="100"/>
  <c r="I89" i="100"/>
  <c r="H89" i="100"/>
  <c r="G89" i="100"/>
  <c r="W88" i="100"/>
  <c r="AS88" i="100" s="1"/>
  <c r="V88" i="100"/>
  <c r="X88" i="100" s="1"/>
  <c r="N88" i="100"/>
  <c r="M88" i="100"/>
  <c r="J88" i="100"/>
  <c r="I88" i="100"/>
  <c r="H88" i="100"/>
  <c r="G88" i="100"/>
  <c r="W87" i="100"/>
  <c r="V87" i="100"/>
  <c r="X87" i="100" s="1"/>
  <c r="N87" i="100"/>
  <c r="M87" i="100"/>
  <c r="J87" i="100"/>
  <c r="I87" i="100"/>
  <c r="H87" i="100"/>
  <c r="G87" i="100"/>
  <c r="W86" i="100"/>
  <c r="V86" i="100"/>
  <c r="X86" i="100" s="1"/>
  <c r="N86" i="100"/>
  <c r="M86" i="100"/>
  <c r="J86" i="100"/>
  <c r="I86" i="100"/>
  <c r="H86" i="100"/>
  <c r="G86" i="100"/>
  <c r="W85" i="100"/>
  <c r="V85" i="100"/>
  <c r="X85" i="100" s="1"/>
  <c r="N85" i="100"/>
  <c r="M85" i="100"/>
  <c r="J85" i="100"/>
  <c r="I85" i="100"/>
  <c r="H85" i="100"/>
  <c r="G85" i="100"/>
  <c r="W84" i="100"/>
  <c r="V84" i="100"/>
  <c r="X84" i="100" s="1"/>
  <c r="N84" i="100"/>
  <c r="M84" i="100"/>
  <c r="J84" i="100"/>
  <c r="I84" i="100"/>
  <c r="H84" i="100"/>
  <c r="G84" i="100"/>
  <c r="W83" i="100"/>
  <c r="V83" i="100"/>
  <c r="X83" i="100" s="1"/>
  <c r="N83" i="100"/>
  <c r="M83" i="100"/>
  <c r="J83" i="100"/>
  <c r="I83" i="100"/>
  <c r="H83" i="100"/>
  <c r="G83" i="100"/>
  <c r="W82" i="100"/>
  <c r="V82" i="100"/>
  <c r="X82" i="100" s="1"/>
  <c r="N82" i="100"/>
  <c r="M82" i="100"/>
  <c r="J82" i="100"/>
  <c r="I82" i="100"/>
  <c r="H82" i="100"/>
  <c r="G82" i="100"/>
  <c r="W81" i="100"/>
  <c r="V81" i="100"/>
  <c r="X81" i="100" s="1"/>
  <c r="N81" i="100"/>
  <c r="M81" i="100"/>
  <c r="J81" i="100"/>
  <c r="I81" i="100"/>
  <c r="H81" i="100"/>
  <c r="G81" i="100"/>
  <c r="W80" i="100"/>
  <c r="V80" i="100"/>
  <c r="X80" i="100" s="1"/>
  <c r="N80" i="100"/>
  <c r="M80" i="100"/>
  <c r="J80" i="100"/>
  <c r="I80" i="100"/>
  <c r="H80" i="100"/>
  <c r="G80" i="100"/>
  <c r="W79" i="100"/>
  <c r="AS79" i="100" s="1"/>
  <c r="V79" i="100"/>
  <c r="X79" i="100" s="1"/>
  <c r="N79" i="100"/>
  <c r="M79" i="100"/>
  <c r="J79" i="100"/>
  <c r="I79" i="100"/>
  <c r="H79" i="100"/>
  <c r="G79" i="100"/>
  <c r="W78" i="100"/>
  <c r="V78" i="100"/>
  <c r="X78" i="100" s="1"/>
  <c r="N78" i="100"/>
  <c r="M78" i="100"/>
  <c r="J78" i="100"/>
  <c r="I78" i="100"/>
  <c r="H78" i="100"/>
  <c r="G78" i="100"/>
  <c r="W77" i="100"/>
  <c r="V77" i="100"/>
  <c r="X77" i="100" s="1"/>
  <c r="N77" i="100"/>
  <c r="M77" i="100"/>
  <c r="J77" i="100"/>
  <c r="I77" i="100"/>
  <c r="H77" i="100"/>
  <c r="G77" i="100"/>
  <c r="W76" i="100"/>
  <c r="V76" i="100"/>
  <c r="X76" i="100" s="1"/>
  <c r="N76" i="100"/>
  <c r="M76" i="100"/>
  <c r="J76" i="100"/>
  <c r="I76" i="100"/>
  <c r="H76" i="100"/>
  <c r="G76" i="100"/>
  <c r="W75" i="100"/>
  <c r="V75" i="100"/>
  <c r="X75" i="100" s="1"/>
  <c r="N75" i="100"/>
  <c r="M75" i="100"/>
  <c r="J75" i="100"/>
  <c r="I75" i="100"/>
  <c r="H75" i="100"/>
  <c r="G75" i="100"/>
  <c r="W74" i="100"/>
  <c r="V74" i="100"/>
  <c r="X74" i="100" s="1"/>
  <c r="N74" i="100"/>
  <c r="M74" i="100"/>
  <c r="J74" i="100"/>
  <c r="I74" i="100"/>
  <c r="H74" i="100"/>
  <c r="G74" i="100"/>
  <c r="W73" i="100"/>
  <c r="V73" i="100"/>
  <c r="X73" i="100" s="1"/>
  <c r="N73" i="100"/>
  <c r="M73" i="100"/>
  <c r="J73" i="100"/>
  <c r="I73" i="100"/>
  <c r="H73" i="100"/>
  <c r="G73" i="100"/>
  <c r="W72" i="100"/>
  <c r="AS72" i="100" s="1"/>
  <c r="V72" i="100"/>
  <c r="X72" i="100" s="1"/>
  <c r="N72" i="100"/>
  <c r="M72" i="100"/>
  <c r="J72" i="100"/>
  <c r="I72" i="100"/>
  <c r="H72" i="100"/>
  <c r="G72" i="100"/>
  <c r="W71" i="100"/>
  <c r="AS71" i="100" s="1"/>
  <c r="V71" i="100"/>
  <c r="X71" i="100" s="1"/>
  <c r="N71" i="100"/>
  <c r="M71" i="100"/>
  <c r="J71" i="100"/>
  <c r="I71" i="100"/>
  <c r="H71" i="100"/>
  <c r="G71" i="100"/>
  <c r="W70" i="100"/>
  <c r="V70" i="100"/>
  <c r="X70" i="100" s="1"/>
  <c r="N70" i="100"/>
  <c r="M70" i="100"/>
  <c r="J70" i="100"/>
  <c r="I70" i="100"/>
  <c r="H70" i="100"/>
  <c r="G70" i="100"/>
  <c r="W69" i="100"/>
  <c r="V69" i="100"/>
  <c r="X69" i="100" s="1"/>
  <c r="N69" i="100"/>
  <c r="M69" i="100"/>
  <c r="J69" i="100"/>
  <c r="I69" i="100"/>
  <c r="H69" i="100"/>
  <c r="G69" i="100"/>
  <c r="W68" i="100"/>
  <c r="V68" i="100"/>
  <c r="X68" i="100" s="1"/>
  <c r="N68" i="100"/>
  <c r="M68" i="100"/>
  <c r="J68" i="100"/>
  <c r="I68" i="100"/>
  <c r="H68" i="100"/>
  <c r="G68" i="100"/>
  <c r="W67" i="100"/>
  <c r="V67" i="100"/>
  <c r="X67" i="100" s="1"/>
  <c r="N67" i="100"/>
  <c r="M67" i="100"/>
  <c r="J67" i="100"/>
  <c r="I67" i="100"/>
  <c r="H67" i="100"/>
  <c r="G67" i="100"/>
  <c r="W66" i="100"/>
  <c r="V66" i="100"/>
  <c r="X66" i="100" s="1"/>
  <c r="N66" i="100"/>
  <c r="M66" i="100"/>
  <c r="J66" i="100"/>
  <c r="I66" i="100"/>
  <c r="H66" i="100"/>
  <c r="G66" i="100"/>
  <c r="W65" i="100"/>
  <c r="V65" i="100"/>
  <c r="X65" i="100" s="1"/>
  <c r="N65" i="100"/>
  <c r="M65" i="100"/>
  <c r="J65" i="100"/>
  <c r="I65" i="100"/>
  <c r="H65" i="100"/>
  <c r="G65" i="100"/>
  <c r="W64" i="100"/>
  <c r="V64" i="100"/>
  <c r="X64" i="100" s="1"/>
  <c r="N64" i="100"/>
  <c r="M64" i="100"/>
  <c r="J64" i="100"/>
  <c r="I64" i="100"/>
  <c r="H64" i="100"/>
  <c r="G64" i="100"/>
  <c r="W63" i="100"/>
  <c r="AS63" i="100" s="1"/>
  <c r="V63" i="100"/>
  <c r="X63" i="100" s="1"/>
  <c r="N63" i="100"/>
  <c r="M63" i="100"/>
  <c r="J63" i="100"/>
  <c r="I63" i="100"/>
  <c r="H63" i="100"/>
  <c r="G63" i="100"/>
  <c r="W62" i="100"/>
  <c r="V62" i="100"/>
  <c r="X62" i="100" s="1"/>
  <c r="N62" i="100"/>
  <c r="M62" i="100"/>
  <c r="J62" i="100"/>
  <c r="I62" i="100"/>
  <c r="H62" i="100"/>
  <c r="G62" i="100"/>
  <c r="W61" i="100"/>
  <c r="V61" i="100"/>
  <c r="X61" i="100" s="1"/>
  <c r="N61" i="100"/>
  <c r="M61" i="100"/>
  <c r="J61" i="100"/>
  <c r="I61" i="100"/>
  <c r="H61" i="100"/>
  <c r="G61" i="100"/>
  <c r="W60" i="100"/>
  <c r="V60" i="100"/>
  <c r="X60" i="100" s="1"/>
  <c r="N60" i="100"/>
  <c r="M60" i="100"/>
  <c r="J60" i="100"/>
  <c r="I60" i="100"/>
  <c r="H60" i="100"/>
  <c r="G60" i="100"/>
  <c r="W59" i="100"/>
  <c r="V59" i="100"/>
  <c r="X59" i="100" s="1"/>
  <c r="N59" i="100"/>
  <c r="M59" i="100"/>
  <c r="J59" i="100"/>
  <c r="I59" i="100"/>
  <c r="H59" i="100"/>
  <c r="G59" i="100"/>
  <c r="W58" i="100"/>
  <c r="V58" i="100"/>
  <c r="X58" i="100" s="1"/>
  <c r="N58" i="100"/>
  <c r="M58" i="100"/>
  <c r="J58" i="100"/>
  <c r="I58" i="100"/>
  <c r="H58" i="100"/>
  <c r="G58" i="100"/>
  <c r="W57" i="100"/>
  <c r="V57" i="100"/>
  <c r="X57" i="100" s="1"/>
  <c r="N57" i="100"/>
  <c r="M57" i="100"/>
  <c r="J57" i="100"/>
  <c r="I57" i="100"/>
  <c r="H57" i="100"/>
  <c r="G57" i="100"/>
  <c r="W56" i="100"/>
  <c r="V56" i="100"/>
  <c r="X56" i="100" s="1"/>
  <c r="N56" i="100"/>
  <c r="M56" i="100"/>
  <c r="J56" i="100"/>
  <c r="I56" i="100"/>
  <c r="H56" i="100"/>
  <c r="G56" i="100"/>
  <c r="W55" i="100"/>
  <c r="AS55" i="100" s="1"/>
  <c r="V55" i="100"/>
  <c r="X55" i="100" s="1"/>
  <c r="N55" i="100"/>
  <c r="M55" i="100"/>
  <c r="J55" i="100"/>
  <c r="I55" i="100"/>
  <c r="H55" i="100"/>
  <c r="G55" i="100"/>
  <c r="W54" i="100"/>
  <c r="V54" i="100"/>
  <c r="X54" i="100" s="1"/>
  <c r="N54" i="100"/>
  <c r="M54" i="100"/>
  <c r="J54" i="100"/>
  <c r="I54" i="100"/>
  <c r="H54" i="100"/>
  <c r="G54" i="100"/>
  <c r="W53" i="100"/>
  <c r="V53" i="100"/>
  <c r="X53" i="100" s="1"/>
  <c r="N53" i="100"/>
  <c r="M53" i="100"/>
  <c r="J53" i="100"/>
  <c r="I53" i="100"/>
  <c r="H53" i="100"/>
  <c r="G53" i="100"/>
  <c r="W52" i="100"/>
  <c r="V52" i="100"/>
  <c r="X52" i="100" s="1"/>
  <c r="N52" i="100"/>
  <c r="M52" i="100"/>
  <c r="J52" i="100"/>
  <c r="I52" i="100"/>
  <c r="H52" i="100"/>
  <c r="G52" i="100"/>
  <c r="AS18" i="100"/>
  <c r="AP429" i="99"/>
  <c r="AO429" i="99"/>
  <c r="AQ429" i="99" s="1"/>
  <c r="AG429" i="99"/>
  <c r="AF429" i="99"/>
  <c r="AE429" i="99"/>
  <c r="AC429" i="99"/>
  <c r="AB429" i="99"/>
  <c r="AA429" i="99"/>
  <c r="Z429" i="99"/>
  <c r="AP428" i="99"/>
  <c r="AO428" i="99"/>
  <c r="AQ428" i="99" s="1"/>
  <c r="AG428" i="99"/>
  <c r="AF428" i="99"/>
  <c r="AE428" i="99"/>
  <c r="AC428" i="99"/>
  <c r="AB428" i="99"/>
  <c r="AA428" i="99"/>
  <c r="Z428" i="99"/>
  <c r="AP427" i="99"/>
  <c r="AO427" i="99"/>
  <c r="AQ427" i="99" s="1"/>
  <c r="AG427" i="99"/>
  <c r="AF427" i="99"/>
  <c r="AE427" i="99"/>
  <c r="AC427" i="99"/>
  <c r="AB427" i="99"/>
  <c r="AA427" i="99"/>
  <c r="Z427" i="99"/>
  <c r="AP426" i="99"/>
  <c r="AO426" i="99"/>
  <c r="AQ426" i="99" s="1"/>
  <c r="AG426" i="99"/>
  <c r="AF426" i="99"/>
  <c r="AE426" i="99"/>
  <c r="AC426" i="99"/>
  <c r="AB426" i="99"/>
  <c r="AA426" i="99"/>
  <c r="Z426" i="99"/>
  <c r="AP425" i="99"/>
  <c r="AO425" i="99"/>
  <c r="AQ425" i="99" s="1"/>
  <c r="AG425" i="99"/>
  <c r="AF425" i="99"/>
  <c r="AE425" i="99"/>
  <c r="AC425" i="99"/>
  <c r="AB425" i="99"/>
  <c r="AA425" i="99"/>
  <c r="Z425" i="99"/>
  <c r="AP424" i="99"/>
  <c r="AO424" i="99"/>
  <c r="AQ424" i="99" s="1"/>
  <c r="AG424" i="99"/>
  <c r="AF424" i="99"/>
  <c r="AE424" i="99"/>
  <c r="AC424" i="99"/>
  <c r="AB424" i="99"/>
  <c r="AA424" i="99"/>
  <c r="Z424" i="99"/>
  <c r="AP423" i="99"/>
  <c r="AO423" i="99"/>
  <c r="AQ423" i="99" s="1"/>
  <c r="AG423" i="99"/>
  <c r="AF423" i="99"/>
  <c r="AE423" i="99"/>
  <c r="AC423" i="99"/>
  <c r="AB423" i="99"/>
  <c r="AA423" i="99"/>
  <c r="Z423" i="99"/>
  <c r="AP422" i="99"/>
  <c r="AO422" i="99"/>
  <c r="AQ422" i="99" s="1"/>
  <c r="AG422" i="99"/>
  <c r="AF422" i="99"/>
  <c r="AE422" i="99"/>
  <c r="AC422" i="99"/>
  <c r="AB422" i="99"/>
  <c r="AA422" i="99"/>
  <c r="Z422" i="99"/>
  <c r="AP421" i="99"/>
  <c r="AO421" i="99"/>
  <c r="AQ421" i="99" s="1"/>
  <c r="AG421" i="99"/>
  <c r="AF421" i="99"/>
  <c r="AE421" i="99"/>
  <c r="AC421" i="99"/>
  <c r="AB421" i="99"/>
  <c r="AA421" i="99"/>
  <c r="Z421" i="99"/>
  <c r="AP420" i="99"/>
  <c r="AO420" i="99"/>
  <c r="AQ420" i="99" s="1"/>
  <c r="AG420" i="99"/>
  <c r="AF420" i="99"/>
  <c r="AE420" i="99"/>
  <c r="AC420" i="99"/>
  <c r="AB420" i="99"/>
  <c r="AA420" i="99"/>
  <c r="Z420" i="99"/>
  <c r="AP419" i="99"/>
  <c r="AO419" i="99"/>
  <c r="AQ419" i="99" s="1"/>
  <c r="AG419" i="99"/>
  <c r="AF419" i="99"/>
  <c r="AE419" i="99"/>
  <c r="AC419" i="99"/>
  <c r="AB419" i="99"/>
  <c r="AA419" i="99"/>
  <c r="Z419" i="99"/>
  <c r="AP418" i="99"/>
  <c r="AO418" i="99"/>
  <c r="AQ418" i="99" s="1"/>
  <c r="AG418" i="99"/>
  <c r="AF418" i="99"/>
  <c r="AE418" i="99"/>
  <c r="AC418" i="99"/>
  <c r="AB418" i="99"/>
  <c r="AA418" i="99"/>
  <c r="Z418" i="99"/>
  <c r="AP417" i="99"/>
  <c r="AO417" i="99"/>
  <c r="AQ417" i="99" s="1"/>
  <c r="AG417" i="99"/>
  <c r="AF417" i="99"/>
  <c r="AE417" i="99"/>
  <c r="AC417" i="99"/>
  <c r="AB417" i="99"/>
  <c r="AA417" i="99"/>
  <c r="Z417" i="99"/>
  <c r="AP416" i="99"/>
  <c r="AO416" i="99"/>
  <c r="AQ416" i="99" s="1"/>
  <c r="AG416" i="99"/>
  <c r="AF416" i="99"/>
  <c r="AE416" i="99"/>
  <c r="AC416" i="99"/>
  <c r="AB416" i="99"/>
  <c r="AA416" i="99"/>
  <c r="Z416" i="99"/>
  <c r="AP415" i="99"/>
  <c r="AO415" i="99"/>
  <c r="AQ415" i="99" s="1"/>
  <c r="AG415" i="99"/>
  <c r="AF415" i="99"/>
  <c r="AE415" i="99"/>
  <c r="AC415" i="99"/>
  <c r="AB415" i="99"/>
  <c r="AA415" i="99"/>
  <c r="Z415" i="99"/>
  <c r="AP414" i="99"/>
  <c r="AO414" i="99"/>
  <c r="AQ414" i="99" s="1"/>
  <c r="AG414" i="99"/>
  <c r="AF414" i="99"/>
  <c r="AE414" i="99"/>
  <c r="AC414" i="99"/>
  <c r="AB414" i="99"/>
  <c r="AA414" i="99"/>
  <c r="Z414" i="99"/>
  <c r="AP413" i="99"/>
  <c r="AO413" i="99"/>
  <c r="AQ413" i="99" s="1"/>
  <c r="AG413" i="99"/>
  <c r="AF413" i="99"/>
  <c r="AE413" i="99"/>
  <c r="AC413" i="99"/>
  <c r="AB413" i="99"/>
  <c r="AA413" i="99"/>
  <c r="Z413" i="99"/>
  <c r="AP412" i="99"/>
  <c r="AO412" i="99"/>
  <c r="AQ412" i="99" s="1"/>
  <c r="AG412" i="99"/>
  <c r="AF412" i="99"/>
  <c r="AE412" i="99"/>
  <c r="AC412" i="99"/>
  <c r="AB412" i="99"/>
  <c r="AA412" i="99"/>
  <c r="Z412" i="99"/>
  <c r="AP411" i="99"/>
  <c r="AO411" i="99"/>
  <c r="AQ411" i="99" s="1"/>
  <c r="AG411" i="99"/>
  <c r="AF411" i="99"/>
  <c r="AE411" i="99"/>
  <c r="AC411" i="99"/>
  <c r="AB411" i="99"/>
  <c r="AA411" i="99"/>
  <c r="Z411" i="99"/>
  <c r="AP410" i="99"/>
  <c r="AO410" i="99"/>
  <c r="AQ410" i="99" s="1"/>
  <c r="AG410" i="99"/>
  <c r="AF410" i="99"/>
  <c r="AE410" i="99"/>
  <c r="AC410" i="99"/>
  <c r="AB410" i="99"/>
  <c r="AA410" i="99"/>
  <c r="Z410" i="99"/>
  <c r="AP409" i="99"/>
  <c r="AO409" i="99"/>
  <c r="AQ409" i="99" s="1"/>
  <c r="AG409" i="99"/>
  <c r="AF409" i="99"/>
  <c r="AE409" i="99"/>
  <c r="AC409" i="99"/>
  <c r="AB409" i="99"/>
  <c r="AA409" i="99"/>
  <c r="Z409" i="99"/>
  <c r="AP408" i="99"/>
  <c r="AO408" i="99"/>
  <c r="AQ408" i="99" s="1"/>
  <c r="AG408" i="99"/>
  <c r="AF408" i="99"/>
  <c r="AE408" i="99"/>
  <c r="AC408" i="99"/>
  <c r="AB408" i="99"/>
  <c r="AA408" i="99"/>
  <c r="Z408" i="99"/>
  <c r="AP407" i="99"/>
  <c r="AO407" i="99"/>
  <c r="AQ407" i="99" s="1"/>
  <c r="AG407" i="99"/>
  <c r="AF407" i="99"/>
  <c r="AE407" i="99"/>
  <c r="AC407" i="99"/>
  <c r="AB407" i="99"/>
  <c r="AA407" i="99"/>
  <c r="Z407" i="99"/>
  <c r="AP406" i="99"/>
  <c r="AO406" i="99"/>
  <c r="AQ406" i="99" s="1"/>
  <c r="AG406" i="99"/>
  <c r="AF406" i="99"/>
  <c r="AE406" i="99"/>
  <c r="AC406" i="99"/>
  <c r="AB406" i="99"/>
  <c r="AA406" i="99"/>
  <c r="Z406" i="99"/>
  <c r="AP405" i="99"/>
  <c r="AO405" i="99"/>
  <c r="AQ405" i="99" s="1"/>
  <c r="AG405" i="99"/>
  <c r="AF405" i="99"/>
  <c r="AE405" i="99"/>
  <c r="AC405" i="99"/>
  <c r="AB405" i="99"/>
  <c r="AA405" i="99"/>
  <c r="Z405" i="99"/>
  <c r="AP404" i="99"/>
  <c r="AO404" i="99"/>
  <c r="AQ404" i="99" s="1"/>
  <c r="AG404" i="99"/>
  <c r="AF404" i="99"/>
  <c r="AE404" i="99"/>
  <c r="AC404" i="99"/>
  <c r="AB404" i="99"/>
  <c r="AA404" i="99"/>
  <c r="Z404" i="99"/>
  <c r="AP403" i="99"/>
  <c r="AO403" i="99"/>
  <c r="AQ403" i="99" s="1"/>
  <c r="AG403" i="99"/>
  <c r="AF403" i="99"/>
  <c r="AE403" i="99"/>
  <c r="AC403" i="99"/>
  <c r="AB403" i="99"/>
  <c r="AA403" i="99"/>
  <c r="Z403" i="99"/>
  <c r="AP402" i="99"/>
  <c r="AO402" i="99"/>
  <c r="AQ402" i="99" s="1"/>
  <c r="AG402" i="99"/>
  <c r="AF402" i="99"/>
  <c r="AE402" i="99"/>
  <c r="AC402" i="99"/>
  <c r="AB402" i="99"/>
  <c r="AA402" i="99"/>
  <c r="Z402" i="99"/>
  <c r="AP401" i="99"/>
  <c r="AO401" i="99"/>
  <c r="AQ401" i="99" s="1"/>
  <c r="AG401" i="99"/>
  <c r="AF401" i="99"/>
  <c r="AE401" i="99"/>
  <c r="AC401" i="99"/>
  <c r="AB401" i="99"/>
  <c r="AA401" i="99"/>
  <c r="Z401" i="99"/>
  <c r="AP400" i="99"/>
  <c r="AO400" i="99"/>
  <c r="AQ400" i="99" s="1"/>
  <c r="AG400" i="99"/>
  <c r="AF400" i="99"/>
  <c r="AE400" i="99"/>
  <c r="AC400" i="99"/>
  <c r="AB400" i="99"/>
  <c r="AA400" i="99"/>
  <c r="Z400" i="99"/>
  <c r="AP399" i="99"/>
  <c r="AO399" i="99"/>
  <c r="AQ399" i="99" s="1"/>
  <c r="AG399" i="99"/>
  <c r="AF399" i="99"/>
  <c r="AE399" i="99"/>
  <c r="AC399" i="99"/>
  <c r="AB399" i="99"/>
  <c r="AA399" i="99"/>
  <c r="Z399" i="99"/>
  <c r="AP398" i="99"/>
  <c r="AO398" i="99"/>
  <c r="AQ398" i="99" s="1"/>
  <c r="AG398" i="99"/>
  <c r="AF398" i="99"/>
  <c r="AE398" i="99"/>
  <c r="AC398" i="99"/>
  <c r="AB398" i="99"/>
  <c r="AA398" i="99"/>
  <c r="Z398" i="99"/>
  <c r="AP397" i="99"/>
  <c r="AO397" i="99"/>
  <c r="AQ397" i="99" s="1"/>
  <c r="AG397" i="99"/>
  <c r="AF397" i="99"/>
  <c r="AE397" i="99"/>
  <c r="AC397" i="99"/>
  <c r="AB397" i="99"/>
  <c r="AA397" i="99"/>
  <c r="Z397" i="99"/>
  <c r="AP396" i="99"/>
  <c r="AO396" i="99"/>
  <c r="AQ396" i="99" s="1"/>
  <c r="AG396" i="99"/>
  <c r="AF396" i="99"/>
  <c r="AE396" i="99"/>
  <c r="AC396" i="99"/>
  <c r="AB396" i="99"/>
  <c r="AA396" i="99"/>
  <c r="Z396" i="99"/>
  <c r="AP395" i="99"/>
  <c r="AO395" i="99"/>
  <c r="AQ395" i="99" s="1"/>
  <c r="AG395" i="99"/>
  <c r="AF395" i="99"/>
  <c r="AE395" i="99"/>
  <c r="AC395" i="99"/>
  <c r="AB395" i="99"/>
  <c r="AA395" i="99"/>
  <c r="Z395" i="99"/>
  <c r="AP394" i="99"/>
  <c r="AO394" i="99"/>
  <c r="AQ394" i="99" s="1"/>
  <c r="AG394" i="99"/>
  <c r="AF394" i="99"/>
  <c r="AE394" i="99"/>
  <c r="AC394" i="99"/>
  <c r="AB394" i="99"/>
  <c r="AA394" i="99"/>
  <c r="Z394" i="99"/>
  <c r="AP393" i="99"/>
  <c r="AO393" i="99"/>
  <c r="AQ393" i="99" s="1"/>
  <c r="AG393" i="99"/>
  <c r="AF393" i="99"/>
  <c r="AE393" i="99"/>
  <c r="AC393" i="99"/>
  <c r="AB393" i="99"/>
  <c r="AA393" i="99"/>
  <c r="Z393" i="99"/>
  <c r="AP392" i="99"/>
  <c r="AO392" i="99"/>
  <c r="AQ392" i="99" s="1"/>
  <c r="AG392" i="99"/>
  <c r="AF392" i="99"/>
  <c r="AE392" i="99"/>
  <c r="AC392" i="99"/>
  <c r="AB392" i="99"/>
  <c r="AA392" i="99"/>
  <c r="Z392" i="99"/>
  <c r="AP391" i="99"/>
  <c r="AO391" i="99"/>
  <c r="AQ391" i="99" s="1"/>
  <c r="AG391" i="99"/>
  <c r="AF391" i="99"/>
  <c r="AE391" i="99"/>
  <c r="AC391" i="99"/>
  <c r="AB391" i="99"/>
  <c r="AA391" i="99"/>
  <c r="Z391" i="99"/>
  <c r="AP390" i="99"/>
  <c r="AO390" i="99"/>
  <c r="AQ390" i="99" s="1"/>
  <c r="AG390" i="99"/>
  <c r="AF390" i="99"/>
  <c r="AE390" i="99"/>
  <c r="AC390" i="99"/>
  <c r="AB390" i="99"/>
  <c r="AA390" i="99"/>
  <c r="Z390" i="99"/>
  <c r="AP389" i="99"/>
  <c r="AO389" i="99"/>
  <c r="AQ389" i="99" s="1"/>
  <c r="AG389" i="99"/>
  <c r="AF389" i="99"/>
  <c r="AE389" i="99"/>
  <c r="AC389" i="99"/>
  <c r="AB389" i="99"/>
  <c r="AA389" i="99"/>
  <c r="Z389" i="99"/>
  <c r="AP388" i="99"/>
  <c r="AO388" i="99"/>
  <c r="AQ388" i="99" s="1"/>
  <c r="AG388" i="99"/>
  <c r="AF388" i="99"/>
  <c r="AE388" i="99"/>
  <c r="AC388" i="99"/>
  <c r="AB388" i="99"/>
  <c r="AA388" i="99"/>
  <c r="Z388" i="99"/>
  <c r="AP387" i="99"/>
  <c r="AO387" i="99"/>
  <c r="AQ387" i="99" s="1"/>
  <c r="AG387" i="99"/>
  <c r="AF387" i="99"/>
  <c r="AE387" i="99"/>
  <c r="AC387" i="99"/>
  <c r="AB387" i="99"/>
  <c r="AA387" i="99"/>
  <c r="Z387" i="99"/>
  <c r="AP386" i="99"/>
  <c r="AO386" i="99"/>
  <c r="AQ386" i="99" s="1"/>
  <c r="AG386" i="99"/>
  <c r="AF386" i="99"/>
  <c r="AE386" i="99"/>
  <c r="AC386" i="99"/>
  <c r="AB386" i="99"/>
  <c r="AA386" i="99"/>
  <c r="Z386" i="99"/>
  <c r="AP385" i="99"/>
  <c r="AO385" i="99"/>
  <c r="AQ385" i="99" s="1"/>
  <c r="AG385" i="99"/>
  <c r="AF385" i="99"/>
  <c r="AE385" i="99"/>
  <c r="AC385" i="99"/>
  <c r="AB385" i="99"/>
  <c r="AA385" i="99"/>
  <c r="Z385" i="99"/>
  <c r="AP384" i="99"/>
  <c r="AO384" i="99"/>
  <c r="AQ384" i="99" s="1"/>
  <c r="AG384" i="99"/>
  <c r="AF384" i="99"/>
  <c r="AE384" i="99"/>
  <c r="AC384" i="99"/>
  <c r="AB384" i="99"/>
  <c r="AA384" i="99"/>
  <c r="Z384" i="99"/>
  <c r="AP383" i="99"/>
  <c r="AO383" i="99"/>
  <c r="AQ383" i="99" s="1"/>
  <c r="AG383" i="99"/>
  <c r="AF383" i="99"/>
  <c r="AE383" i="99"/>
  <c r="AC383" i="99"/>
  <c r="AB383" i="99"/>
  <c r="AA383" i="99"/>
  <c r="Z383" i="99"/>
  <c r="AP382" i="99"/>
  <c r="AO382" i="99"/>
  <c r="AQ382" i="99" s="1"/>
  <c r="AG382" i="99"/>
  <c r="AF382" i="99"/>
  <c r="AE382" i="99"/>
  <c r="AC382" i="99"/>
  <c r="AB382" i="99"/>
  <c r="AA382" i="99"/>
  <c r="Z382" i="99"/>
  <c r="AP381" i="99"/>
  <c r="AO381" i="99"/>
  <c r="AQ381" i="99" s="1"/>
  <c r="AG381" i="99"/>
  <c r="AF381" i="99"/>
  <c r="AE381" i="99"/>
  <c r="AC381" i="99"/>
  <c r="AB381" i="99"/>
  <c r="AA381" i="99"/>
  <c r="Z381" i="99"/>
  <c r="AP380" i="99"/>
  <c r="AO380" i="99"/>
  <c r="AQ380" i="99" s="1"/>
  <c r="AG380" i="99"/>
  <c r="AF380" i="99"/>
  <c r="AE380" i="99"/>
  <c r="AC380" i="99"/>
  <c r="AB380" i="99"/>
  <c r="AA380" i="99"/>
  <c r="Z380" i="99"/>
  <c r="AP379" i="99"/>
  <c r="AO379" i="99"/>
  <c r="AQ379" i="99" s="1"/>
  <c r="AG379" i="99"/>
  <c r="AF379" i="99"/>
  <c r="AE379" i="99"/>
  <c r="AC379" i="99"/>
  <c r="AB379" i="99"/>
  <c r="AA379" i="99"/>
  <c r="Z379" i="99"/>
  <c r="AP378" i="99"/>
  <c r="AO378" i="99"/>
  <c r="AQ378" i="99" s="1"/>
  <c r="AG378" i="99"/>
  <c r="AF378" i="99"/>
  <c r="AE378" i="99"/>
  <c r="AC378" i="99"/>
  <c r="AB378" i="99"/>
  <c r="AA378" i="99"/>
  <c r="Z378" i="99"/>
  <c r="AP377" i="99"/>
  <c r="AO377" i="99"/>
  <c r="AQ377" i="99" s="1"/>
  <c r="AG377" i="99"/>
  <c r="AF377" i="99"/>
  <c r="AE377" i="99"/>
  <c r="AC377" i="99"/>
  <c r="AB377" i="99"/>
  <c r="AA377" i="99"/>
  <c r="Z377" i="99"/>
  <c r="AP376" i="99"/>
  <c r="AO376" i="99"/>
  <c r="AQ376" i="99" s="1"/>
  <c r="AG376" i="99"/>
  <c r="AF376" i="99"/>
  <c r="AE376" i="99"/>
  <c r="AC376" i="99"/>
  <c r="AB376" i="99"/>
  <c r="AA376" i="99"/>
  <c r="Z376" i="99"/>
  <c r="AP375" i="99"/>
  <c r="AO375" i="99"/>
  <c r="AQ375" i="99" s="1"/>
  <c r="AG375" i="99"/>
  <c r="AF375" i="99"/>
  <c r="AE375" i="99"/>
  <c r="AC375" i="99"/>
  <c r="AB375" i="99"/>
  <c r="AA375" i="99"/>
  <c r="Z375" i="99"/>
  <c r="AP374" i="99"/>
  <c r="AO374" i="99"/>
  <c r="AG374" i="99"/>
  <c r="AF374" i="99"/>
  <c r="AE374" i="99"/>
  <c r="AC374" i="99"/>
  <c r="AB374" i="99"/>
  <c r="AA374" i="99"/>
  <c r="Z374" i="99"/>
  <c r="AP373" i="99"/>
  <c r="AO373" i="99"/>
  <c r="AQ373" i="99" s="1"/>
  <c r="AG373" i="99"/>
  <c r="AF373" i="99"/>
  <c r="AE373" i="99"/>
  <c r="AC373" i="99"/>
  <c r="AB373" i="99"/>
  <c r="AA373" i="99"/>
  <c r="Z373" i="99"/>
  <c r="AP372" i="99"/>
  <c r="AO372" i="99"/>
  <c r="AQ372" i="99" s="1"/>
  <c r="AG372" i="99"/>
  <c r="AF372" i="99"/>
  <c r="AE372" i="99"/>
  <c r="AC372" i="99"/>
  <c r="AB372" i="99"/>
  <c r="AA372" i="99"/>
  <c r="Z372" i="99"/>
  <c r="AP371" i="99"/>
  <c r="AO371" i="99"/>
  <c r="AQ371" i="99" s="1"/>
  <c r="AG371" i="99"/>
  <c r="AF371" i="99"/>
  <c r="AE371" i="99"/>
  <c r="AC371" i="99"/>
  <c r="AB371" i="99"/>
  <c r="AA371" i="99"/>
  <c r="Z371" i="99"/>
  <c r="AP370" i="99"/>
  <c r="AO370" i="99"/>
  <c r="AQ370" i="99" s="1"/>
  <c r="AG370" i="99"/>
  <c r="AF370" i="99"/>
  <c r="AE370" i="99"/>
  <c r="AC370" i="99"/>
  <c r="AB370" i="99"/>
  <c r="AA370" i="99"/>
  <c r="Z370" i="99"/>
  <c r="AP369" i="99"/>
  <c r="AO369" i="99"/>
  <c r="AQ369" i="99" s="1"/>
  <c r="AG369" i="99"/>
  <c r="AF369" i="99"/>
  <c r="AE369" i="99"/>
  <c r="AC369" i="99"/>
  <c r="AB369" i="99"/>
  <c r="AA369" i="99"/>
  <c r="Z369" i="99"/>
  <c r="AP368" i="99"/>
  <c r="AO368" i="99"/>
  <c r="AQ368" i="99" s="1"/>
  <c r="AG368" i="99"/>
  <c r="AF368" i="99"/>
  <c r="AE368" i="99"/>
  <c r="AC368" i="99"/>
  <c r="AB368" i="99"/>
  <c r="AA368" i="99"/>
  <c r="Z368" i="99"/>
  <c r="AP367" i="99"/>
  <c r="AO367" i="99"/>
  <c r="AQ367" i="99" s="1"/>
  <c r="AG367" i="99"/>
  <c r="AF367" i="99"/>
  <c r="AE367" i="99"/>
  <c r="AC367" i="99"/>
  <c r="AB367" i="99"/>
  <c r="AA367" i="99"/>
  <c r="Z367" i="99"/>
  <c r="AP366" i="99"/>
  <c r="AO366" i="99"/>
  <c r="AQ366" i="99" s="1"/>
  <c r="AG366" i="99"/>
  <c r="AF366" i="99"/>
  <c r="AE366" i="99"/>
  <c r="AC366" i="99"/>
  <c r="AB366" i="99"/>
  <c r="AA366" i="99"/>
  <c r="Z366" i="99"/>
  <c r="AP365" i="99"/>
  <c r="AO365" i="99"/>
  <c r="AQ365" i="99" s="1"/>
  <c r="AG365" i="99"/>
  <c r="AF365" i="99"/>
  <c r="AE365" i="99"/>
  <c r="AC365" i="99"/>
  <c r="AB365" i="99"/>
  <c r="AA365" i="99"/>
  <c r="Z365" i="99"/>
  <c r="AP364" i="99"/>
  <c r="AO364" i="99"/>
  <c r="AQ364" i="99" s="1"/>
  <c r="AG364" i="99"/>
  <c r="AF364" i="99"/>
  <c r="AE364" i="99"/>
  <c r="AC364" i="99"/>
  <c r="AB364" i="99"/>
  <c r="AA364" i="99"/>
  <c r="Z364" i="99"/>
  <c r="AP363" i="99"/>
  <c r="AO363" i="99"/>
  <c r="AQ363" i="99" s="1"/>
  <c r="AG363" i="99"/>
  <c r="AF363" i="99"/>
  <c r="AE363" i="99"/>
  <c r="AC363" i="99"/>
  <c r="AB363" i="99"/>
  <c r="AA363" i="99"/>
  <c r="Z363" i="99"/>
  <c r="AP362" i="99"/>
  <c r="AO362" i="99"/>
  <c r="AQ362" i="99" s="1"/>
  <c r="AG362" i="99"/>
  <c r="AF362" i="99"/>
  <c r="AE362" i="99"/>
  <c r="AC362" i="99"/>
  <c r="AB362" i="99"/>
  <c r="AA362" i="99"/>
  <c r="Z362" i="99"/>
  <c r="AP361" i="99"/>
  <c r="AO361" i="99"/>
  <c r="AQ361" i="99" s="1"/>
  <c r="AG361" i="99"/>
  <c r="AF361" i="99"/>
  <c r="AE361" i="99"/>
  <c r="AC361" i="99"/>
  <c r="AB361" i="99"/>
  <c r="AA361" i="99"/>
  <c r="Z361" i="99"/>
  <c r="AP360" i="99"/>
  <c r="AO360" i="99"/>
  <c r="AQ360" i="99" s="1"/>
  <c r="AG360" i="99"/>
  <c r="AF360" i="99"/>
  <c r="AE360" i="99"/>
  <c r="AC360" i="99"/>
  <c r="AB360" i="99"/>
  <c r="AA360" i="99"/>
  <c r="Z360" i="99"/>
  <c r="AP359" i="99"/>
  <c r="AO359" i="99"/>
  <c r="AQ359" i="99" s="1"/>
  <c r="AG359" i="99"/>
  <c r="AF359" i="99"/>
  <c r="AE359" i="99"/>
  <c r="AC359" i="99"/>
  <c r="AB359" i="99"/>
  <c r="AA359" i="99"/>
  <c r="Z359" i="99"/>
  <c r="AP358" i="99"/>
  <c r="AO358" i="99"/>
  <c r="AQ358" i="99" s="1"/>
  <c r="AG358" i="99"/>
  <c r="AF358" i="99"/>
  <c r="AE358" i="99"/>
  <c r="AC358" i="99"/>
  <c r="AB358" i="99"/>
  <c r="AA358" i="99"/>
  <c r="Z358" i="99"/>
  <c r="AP357" i="99"/>
  <c r="AO357" i="99"/>
  <c r="AQ357" i="99" s="1"/>
  <c r="AG357" i="99"/>
  <c r="AF357" i="99"/>
  <c r="AE357" i="99"/>
  <c r="AC357" i="99"/>
  <c r="AB357" i="99"/>
  <c r="AA357" i="99"/>
  <c r="Z357" i="99"/>
  <c r="AP356" i="99"/>
  <c r="AO356" i="99"/>
  <c r="AQ356" i="99" s="1"/>
  <c r="AG356" i="99"/>
  <c r="AF356" i="99"/>
  <c r="AE356" i="99"/>
  <c r="AC356" i="99"/>
  <c r="AB356" i="99"/>
  <c r="AA356" i="99"/>
  <c r="Z356" i="99"/>
  <c r="AP355" i="99"/>
  <c r="AO355" i="99"/>
  <c r="AQ355" i="99" s="1"/>
  <c r="AG355" i="99"/>
  <c r="AF355" i="99"/>
  <c r="AE355" i="99"/>
  <c r="AC355" i="99"/>
  <c r="AB355" i="99"/>
  <c r="AA355" i="99"/>
  <c r="Z355" i="99"/>
  <c r="AP354" i="99"/>
  <c r="AO354" i="99"/>
  <c r="AQ354" i="99" s="1"/>
  <c r="AG354" i="99"/>
  <c r="AF354" i="99"/>
  <c r="AE354" i="99"/>
  <c r="AC354" i="99"/>
  <c r="AB354" i="99"/>
  <c r="AA354" i="99"/>
  <c r="Z354" i="99"/>
  <c r="AP353" i="99"/>
  <c r="AO353" i="99"/>
  <c r="AQ353" i="99" s="1"/>
  <c r="AG353" i="99"/>
  <c r="AF353" i="99"/>
  <c r="AE353" i="99"/>
  <c r="AC353" i="99"/>
  <c r="AB353" i="99"/>
  <c r="AA353" i="99"/>
  <c r="Z353" i="99"/>
  <c r="AP352" i="99"/>
  <c r="AO352" i="99"/>
  <c r="AQ352" i="99" s="1"/>
  <c r="AG352" i="99"/>
  <c r="AF352" i="99"/>
  <c r="AE352" i="99"/>
  <c r="AC352" i="99"/>
  <c r="AB352" i="99"/>
  <c r="AA352" i="99"/>
  <c r="Z352" i="99"/>
  <c r="AP351" i="99"/>
  <c r="AO351" i="99"/>
  <c r="AQ351" i="99" s="1"/>
  <c r="AG351" i="99"/>
  <c r="AF351" i="99"/>
  <c r="AE351" i="99"/>
  <c r="AC351" i="99"/>
  <c r="AB351" i="99"/>
  <c r="AA351" i="99"/>
  <c r="Z351" i="99"/>
  <c r="AP350" i="99"/>
  <c r="AO350" i="99"/>
  <c r="AQ350" i="99" s="1"/>
  <c r="AG350" i="99"/>
  <c r="AF350" i="99"/>
  <c r="AE350" i="99"/>
  <c r="AC350" i="99"/>
  <c r="AB350" i="99"/>
  <c r="AA350" i="99"/>
  <c r="Z350" i="99"/>
  <c r="AP349" i="99"/>
  <c r="AO349" i="99"/>
  <c r="AQ349" i="99" s="1"/>
  <c r="AG349" i="99"/>
  <c r="AF349" i="99"/>
  <c r="AE349" i="99"/>
  <c r="AC349" i="99"/>
  <c r="AB349" i="99"/>
  <c r="AA349" i="99"/>
  <c r="Z349" i="99"/>
  <c r="AP348" i="99"/>
  <c r="AO348" i="99"/>
  <c r="AQ348" i="99" s="1"/>
  <c r="AG348" i="99"/>
  <c r="AF348" i="99"/>
  <c r="AE348" i="99"/>
  <c r="AC348" i="99"/>
  <c r="AB348" i="99"/>
  <c r="AA348" i="99"/>
  <c r="Z348" i="99"/>
  <c r="AP347" i="99"/>
  <c r="AO347" i="99"/>
  <c r="AQ347" i="99" s="1"/>
  <c r="AG347" i="99"/>
  <c r="AF347" i="99"/>
  <c r="AE347" i="99"/>
  <c r="AC347" i="99"/>
  <c r="AB347" i="99"/>
  <c r="AA347" i="99"/>
  <c r="Z347" i="99"/>
  <c r="AP346" i="99"/>
  <c r="AO346" i="99"/>
  <c r="AQ346" i="99" s="1"/>
  <c r="AG346" i="99"/>
  <c r="AF346" i="99"/>
  <c r="AE346" i="99"/>
  <c r="AC346" i="99"/>
  <c r="AB346" i="99"/>
  <c r="AA346" i="99"/>
  <c r="Z346" i="99"/>
  <c r="AP345" i="99"/>
  <c r="AO345" i="99"/>
  <c r="AQ345" i="99" s="1"/>
  <c r="AG345" i="99"/>
  <c r="AF345" i="99"/>
  <c r="AE345" i="99"/>
  <c r="AC345" i="99"/>
  <c r="AB345" i="99"/>
  <c r="AA345" i="99"/>
  <c r="Z345" i="99"/>
  <c r="AP344" i="99"/>
  <c r="AO344" i="99"/>
  <c r="AQ344" i="99" s="1"/>
  <c r="AG344" i="99"/>
  <c r="AF344" i="99"/>
  <c r="AE344" i="99"/>
  <c r="AC344" i="99"/>
  <c r="AB344" i="99"/>
  <c r="AA344" i="99"/>
  <c r="Z344" i="99"/>
  <c r="AP343" i="99"/>
  <c r="AO343" i="99"/>
  <c r="AQ343" i="99" s="1"/>
  <c r="AG343" i="99"/>
  <c r="AF343" i="99"/>
  <c r="AE343" i="99"/>
  <c r="AC343" i="99"/>
  <c r="AB343" i="99"/>
  <c r="AA343" i="99"/>
  <c r="Z343" i="99"/>
  <c r="AP342" i="99"/>
  <c r="AO342" i="99"/>
  <c r="AQ342" i="99" s="1"/>
  <c r="AG342" i="99"/>
  <c r="AF342" i="99"/>
  <c r="AE342" i="99"/>
  <c r="AC342" i="99"/>
  <c r="AB342" i="99"/>
  <c r="AA342" i="99"/>
  <c r="Z342" i="99"/>
  <c r="AP341" i="99"/>
  <c r="AO341" i="99"/>
  <c r="AQ341" i="99" s="1"/>
  <c r="AG341" i="99"/>
  <c r="AF341" i="99"/>
  <c r="AE341" i="99"/>
  <c r="AC341" i="99"/>
  <c r="AB341" i="99"/>
  <c r="AA341" i="99"/>
  <c r="Z341" i="99"/>
  <c r="AP340" i="99"/>
  <c r="AO340" i="99"/>
  <c r="AQ340" i="99" s="1"/>
  <c r="AG340" i="99"/>
  <c r="AF340" i="99"/>
  <c r="AE340" i="99"/>
  <c r="AC340" i="99"/>
  <c r="AB340" i="99"/>
  <c r="AA340" i="99"/>
  <c r="Z340" i="99"/>
  <c r="AP339" i="99"/>
  <c r="AO339" i="99"/>
  <c r="AQ339" i="99" s="1"/>
  <c r="AG339" i="99"/>
  <c r="AF339" i="99"/>
  <c r="AE339" i="99"/>
  <c r="AC339" i="99"/>
  <c r="AB339" i="99"/>
  <c r="AA339" i="99"/>
  <c r="Z339" i="99"/>
  <c r="AP338" i="99"/>
  <c r="AO338" i="99"/>
  <c r="AQ338" i="99" s="1"/>
  <c r="AG338" i="99"/>
  <c r="AF338" i="99"/>
  <c r="AE338" i="99"/>
  <c r="AC338" i="99"/>
  <c r="AB338" i="99"/>
  <c r="AA338" i="99"/>
  <c r="Z338" i="99"/>
  <c r="AP337" i="99"/>
  <c r="AO337" i="99"/>
  <c r="AQ337" i="99" s="1"/>
  <c r="AG337" i="99"/>
  <c r="AF337" i="99"/>
  <c r="AE337" i="99"/>
  <c r="AC337" i="99"/>
  <c r="AB337" i="99"/>
  <c r="AA337" i="99"/>
  <c r="Z337" i="99"/>
  <c r="AP336" i="99"/>
  <c r="AO336" i="99"/>
  <c r="AG336" i="99"/>
  <c r="AF336" i="99"/>
  <c r="AE336" i="99"/>
  <c r="AC336" i="99"/>
  <c r="AB336" i="99"/>
  <c r="AA336" i="99"/>
  <c r="Z336" i="99"/>
  <c r="AP335" i="99"/>
  <c r="AO335" i="99"/>
  <c r="AQ335" i="99" s="1"/>
  <c r="AG335" i="99"/>
  <c r="AF335" i="99"/>
  <c r="AE335" i="99"/>
  <c r="AC335" i="99"/>
  <c r="AB335" i="99"/>
  <c r="AA335" i="99"/>
  <c r="Z335" i="99"/>
  <c r="AP334" i="99"/>
  <c r="AO334" i="99"/>
  <c r="AQ334" i="99" s="1"/>
  <c r="AG334" i="99"/>
  <c r="AF334" i="99"/>
  <c r="AE334" i="99"/>
  <c r="AC334" i="99"/>
  <c r="AB334" i="99"/>
  <c r="AA334" i="99"/>
  <c r="Z334" i="99"/>
  <c r="AP333" i="99"/>
  <c r="AO333" i="99"/>
  <c r="AQ333" i="99" s="1"/>
  <c r="AG333" i="99"/>
  <c r="AF333" i="99"/>
  <c r="AE333" i="99"/>
  <c r="AC333" i="99"/>
  <c r="AB333" i="99"/>
  <c r="AA333" i="99"/>
  <c r="Z333" i="99"/>
  <c r="AP332" i="99"/>
  <c r="AO332" i="99"/>
  <c r="AQ332" i="99" s="1"/>
  <c r="AG332" i="99"/>
  <c r="AF332" i="99"/>
  <c r="AE332" i="99"/>
  <c r="AC332" i="99"/>
  <c r="AB332" i="99"/>
  <c r="AA332" i="99"/>
  <c r="Z332" i="99"/>
  <c r="AP331" i="99"/>
  <c r="AO331" i="99"/>
  <c r="AQ331" i="99" s="1"/>
  <c r="AG331" i="99"/>
  <c r="AF331" i="99"/>
  <c r="AE331" i="99"/>
  <c r="AC331" i="99"/>
  <c r="AB331" i="99"/>
  <c r="AA331" i="99"/>
  <c r="Z331" i="99"/>
  <c r="AP330" i="99"/>
  <c r="AO330" i="99"/>
  <c r="AQ330" i="99" s="1"/>
  <c r="AG330" i="99"/>
  <c r="AF330" i="99"/>
  <c r="AE330" i="99"/>
  <c r="AC330" i="99"/>
  <c r="AB330" i="99"/>
  <c r="AA330" i="99"/>
  <c r="Z330" i="99"/>
  <c r="AP329" i="99"/>
  <c r="AO329" i="99"/>
  <c r="AQ329" i="99" s="1"/>
  <c r="AG329" i="99"/>
  <c r="AF329" i="99"/>
  <c r="AE329" i="99"/>
  <c r="AC329" i="99"/>
  <c r="AB329" i="99"/>
  <c r="AA329" i="99"/>
  <c r="Z329" i="99"/>
  <c r="AP328" i="99"/>
  <c r="AO328" i="99"/>
  <c r="AQ328" i="99" s="1"/>
  <c r="AG328" i="99"/>
  <c r="AF328" i="99"/>
  <c r="AE328" i="99"/>
  <c r="AC328" i="99"/>
  <c r="AB328" i="99"/>
  <c r="AA328" i="99"/>
  <c r="Z328" i="99"/>
  <c r="AP327" i="99"/>
  <c r="AO327" i="99"/>
  <c r="AQ327" i="99" s="1"/>
  <c r="AG327" i="99"/>
  <c r="AF327" i="99"/>
  <c r="AE327" i="99"/>
  <c r="AC327" i="99"/>
  <c r="AB327" i="99"/>
  <c r="AA327" i="99"/>
  <c r="Z327" i="99"/>
  <c r="AP326" i="99"/>
  <c r="AO326" i="99"/>
  <c r="AQ326" i="99" s="1"/>
  <c r="AG326" i="99"/>
  <c r="AF326" i="99"/>
  <c r="AE326" i="99"/>
  <c r="AC326" i="99"/>
  <c r="AB326" i="99"/>
  <c r="AA326" i="99"/>
  <c r="Z326" i="99"/>
  <c r="AP325" i="99"/>
  <c r="AO325" i="99"/>
  <c r="AQ325" i="99" s="1"/>
  <c r="AG325" i="99"/>
  <c r="AF325" i="99"/>
  <c r="AE325" i="99"/>
  <c r="AC325" i="99"/>
  <c r="AB325" i="99"/>
  <c r="AA325" i="99"/>
  <c r="Z325" i="99"/>
  <c r="AP324" i="99"/>
  <c r="AO324" i="99"/>
  <c r="AQ324" i="99" s="1"/>
  <c r="AG324" i="99"/>
  <c r="AF324" i="99"/>
  <c r="AE324" i="99"/>
  <c r="AC324" i="99"/>
  <c r="AB324" i="99"/>
  <c r="AA324" i="99"/>
  <c r="Z324" i="99"/>
  <c r="AP323" i="99"/>
  <c r="AO323" i="99"/>
  <c r="AQ323" i="99" s="1"/>
  <c r="AG323" i="99"/>
  <c r="AF323" i="99"/>
  <c r="AE323" i="99"/>
  <c r="AC323" i="99"/>
  <c r="AB323" i="99"/>
  <c r="AA323" i="99"/>
  <c r="Z323" i="99"/>
  <c r="AP322" i="99"/>
  <c r="AO322" i="99"/>
  <c r="AQ322" i="99" s="1"/>
  <c r="AG322" i="99"/>
  <c r="AF322" i="99"/>
  <c r="AE322" i="99"/>
  <c r="AC322" i="99"/>
  <c r="AB322" i="99"/>
  <c r="AA322" i="99"/>
  <c r="Z322" i="99"/>
  <c r="AP321" i="99"/>
  <c r="AO321" i="99"/>
  <c r="AQ321" i="99" s="1"/>
  <c r="AG321" i="99"/>
  <c r="AF321" i="99"/>
  <c r="AE321" i="99"/>
  <c r="AC321" i="99"/>
  <c r="AB321" i="99"/>
  <c r="AA321" i="99"/>
  <c r="Z321" i="99"/>
  <c r="AP320" i="99"/>
  <c r="AO320" i="99"/>
  <c r="AQ320" i="99" s="1"/>
  <c r="AG320" i="99"/>
  <c r="AF320" i="99"/>
  <c r="AE320" i="99"/>
  <c r="AC320" i="99"/>
  <c r="AB320" i="99"/>
  <c r="AA320" i="99"/>
  <c r="Z320" i="99"/>
  <c r="AP319" i="99"/>
  <c r="AO319" i="99"/>
  <c r="AQ319" i="99" s="1"/>
  <c r="AG319" i="99"/>
  <c r="AF319" i="99"/>
  <c r="AE319" i="99"/>
  <c r="AC319" i="99"/>
  <c r="AB319" i="99"/>
  <c r="AA319" i="99"/>
  <c r="Z319" i="99"/>
  <c r="AP318" i="99"/>
  <c r="AO318" i="99"/>
  <c r="AG318" i="99"/>
  <c r="AF318" i="99"/>
  <c r="AE318" i="99"/>
  <c r="AC318" i="99"/>
  <c r="AB318" i="99"/>
  <c r="AA318" i="99"/>
  <c r="Z318" i="99"/>
  <c r="AP317" i="99"/>
  <c r="AO317" i="99"/>
  <c r="AQ317" i="99" s="1"/>
  <c r="AG317" i="99"/>
  <c r="AF317" i="99"/>
  <c r="AE317" i="99"/>
  <c r="AC317" i="99"/>
  <c r="AB317" i="99"/>
  <c r="AA317" i="99"/>
  <c r="Z317" i="99"/>
  <c r="AP316" i="99"/>
  <c r="AO316" i="99"/>
  <c r="AQ316" i="99" s="1"/>
  <c r="AG316" i="99"/>
  <c r="AF316" i="99"/>
  <c r="AE316" i="99"/>
  <c r="AC316" i="99"/>
  <c r="AB316" i="99"/>
  <c r="AA316" i="99"/>
  <c r="Z316" i="99"/>
  <c r="AP315" i="99"/>
  <c r="AO315" i="99"/>
  <c r="AQ315" i="99" s="1"/>
  <c r="AG315" i="99"/>
  <c r="AF315" i="99"/>
  <c r="AE315" i="99"/>
  <c r="AC315" i="99"/>
  <c r="AB315" i="99"/>
  <c r="AA315" i="99"/>
  <c r="Z315" i="99"/>
  <c r="AP314" i="99"/>
  <c r="AO314" i="99"/>
  <c r="AQ314" i="99" s="1"/>
  <c r="AG314" i="99"/>
  <c r="AF314" i="99"/>
  <c r="AE314" i="99"/>
  <c r="AC314" i="99"/>
  <c r="AB314" i="99"/>
  <c r="AA314" i="99"/>
  <c r="Z314" i="99"/>
  <c r="AP313" i="99"/>
  <c r="AO313" i="99"/>
  <c r="AQ313" i="99" s="1"/>
  <c r="AG313" i="99"/>
  <c r="AF313" i="99"/>
  <c r="AE313" i="99"/>
  <c r="AC313" i="99"/>
  <c r="AB313" i="99"/>
  <c r="AA313" i="99"/>
  <c r="Z313" i="99"/>
  <c r="AP312" i="99"/>
  <c r="AO312" i="99"/>
  <c r="AQ312" i="99" s="1"/>
  <c r="AG312" i="99"/>
  <c r="AF312" i="99"/>
  <c r="AE312" i="99"/>
  <c r="AC312" i="99"/>
  <c r="AB312" i="99"/>
  <c r="AA312" i="99"/>
  <c r="Z312" i="99"/>
  <c r="AP311" i="99"/>
  <c r="AO311" i="99"/>
  <c r="AQ311" i="99" s="1"/>
  <c r="AG311" i="99"/>
  <c r="AF311" i="99"/>
  <c r="AE311" i="99"/>
  <c r="AC311" i="99"/>
  <c r="AB311" i="99"/>
  <c r="AA311" i="99"/>
  <c r="Z311" i="99"/>
  <c r="AP310" i="99"/>
  <c r="AO310" i="99"/>
  <c r="AQ310" i="99" s="1"/>
  <c r="AG310" i="99"/>
  <c r="AF310" i="99"/>
  <c r="AE310" i="99"/>
  <c r="AC310" i="99"/>
  <c r="AB310" i="99"/>
  <c r="AA310" i="99"/>
  <c r="Z310" i="99"/>
  <c r="AP309" i="99"/>
  <c r="AO309" i="99"/>
  <c r="AQ309" i="99" s="1"/>
  <c r="AG309" i="99"/>
  <c r="AF309" i="99"/>
  <c r="AE309" i="99"/>
  <c r="AC309" i="99"/>
  <c r="AB309" i="99"/>
  <c r="AA309" i="99"/>
  <c r="Z309" i="99"/>
  <c r="AP308" i="99"/>
  <c r="AO308" i="99"/>
  <c r="AQ308" i="99" s="1"/>
  <c r="AG308" i="99"/>
  <c r="AF308" i="99"/>
  <c r="AE308" i="99"/>
  <c r="AC308" i="99"/>
  <c r="AB308" i="99"/>
  <c r="AA308" i="99"/>
  <c r="Z308" i="99"/>
  <c r="AP307" i="99"/>
  <c r="AO307" i="99"/>
  <c r="AQ307" i="99" s="1"/>
  <c r="AG307" i="99"/>
  <c r="AF307" i="99"/>
  <c r="AE307" i="99"/>
  <c r="AC307" i="99"/>
  <c r="AB307" i="99"/>
  <c r="AA307" i="99"/>
  <c r="Z307" i="99"/>
  <c r="AP306" i="99"/>
  <c r="AO306" i="99"/>
  <c r="AQ306" i="99" s="1"/>
  <c r="AG306" i="99"/>
  <c r="AF306" i="99"/>
  <c r="AE306" i="99"/>
  <c r="AC306" i="99"/>
  <c r="AB306" i="99"/>
  <c r="AA306" i="99"/>
  <c r="Z306" i="99"/>
  <c r="AP305" i="99"/>
  <c r="AO305" i="99"/>
  <c r="AQ305" i="99" s="1"/>
  <c r="AG305" i="99"/>
  <c r="AF305" i="99"/>
  <c r="AE305" i="99"/>
  <c r="AC305" i="99"/>
  <c r="AB305" i="99"/>
  <c r="AA305" i="99"/>
  <c r="Z305" i="99"/>
  <c r="AP304" i="99"/>
  <c r="AO304" i="99"/>
  <c r="AQ304" i="99" s="1"/>
  <c r="AG304" i="99"/>
  <c r="AF304" i="99"/>
  <c r="AE304" i="99"/>
  <c r="AC304" i="99"/>
  <c r="AB304" i="99"/>
  <c r="AA304" i="99"/>
  <c r="Z304" i="99"/>
  <c r="AP303" i="99"/>
  <c r="AO303" i="99"/>
  <c r="AQ303" i="99" s="1"/>
  <c r="AG303" i="99"/>
  <c r="AF303" i="99"/>
  <c r="AE303" i="99"/>
  <c r="AC303" i="99"/>
  <c r="AB303" i="99"/>
  <c r="AA303" i="99"/>
  <c r="Z303" i="99"/>
  <c r="AP302" i="99"/>
  <c r="AO302" i="99"/>
  <c r="AQ302" i="99" s="1"/>
  <c r="AG302" i="99"/>
  <c r="AF302" i="99"/>
  <c r="AE302" i="99"/>
  <c r="AC302" i="99"/>
  <c r="AB302" i="99"/>
  <c r="AA302" i="99"/>
  <c r="Z302" i="99"/>
  <c r="AP301" i="99"/>
  <c r="AO301" i="99"/>
  <c r="AQ301" i="99" s="1"/>
  <c r="AG301" i="99"/>
  <c r="AF301" i="99"/>
  <c r="AE301" i="99"/>
  <c r="AC301" i="99"/>
  <c r="AB301" i="99"/>
  <c r="AA301" i="99"/>
  <c r="Z301" i="99"/>
  <c r="AP300" i="99"/>
  <c r="AO300" i="99"/>
  <c r="AQ300" i="99" s="1"/>
  <c r="AG300" i="99"/>
  <c r="AF300" i="99"/>
  <c r="AE300" i="99"/>
  <c r="AC300" i="99"/>
  <c r="AB300" i="99"/>
  <c r="AA300" i="99"/>
  <c r="Z300" i="99"/>
  <c r="AP299" i="99"/>
  <c r="AO299" i="99"/>
  <c r="AQ299" i="99" s="1"/>
  <c r="AG299" i="99"/>
  <c r="AF299" i="99"/>
  <c r="AE299" i="99"/>
  <c r="AC299" i="99"/>
  <c r="AB299" i="99"/>
  <c r="AA299" i="99"/>
  <c r="Z299" i="99"/>
  <c r="AP298" i="99"/>
  <c r="AO298" i="99"/>
  <c r="AQ298" i="99" s="1"/>
  <c r="AG298" i="99"/>
  <c r="AF298" i="99"/>
  <c r="AE298" i="99"/>
  <c r="AC298" i="99"/>
  <c r="AB298" i="99"/>
  <c r="AA298" i="99"/>
  <c r="Z298" i="99"/>
  <c r="AP297" i="99"/>
  <c r="AO297" i="99"/>
  <c r="AQ297" i="99" s="1"/>
  <c r="AG297" i="99"/>
  <c r="AF297" i="99"/>
  <c r="AE297" i="99"/>
  <c r="AC297" i="99"/>
  <c r="AB297" i="99"/>
  <c r="AA297" i="99"/>
  <c r="Z297" i="99"/>
  <c r="AP296" i="99"/>
  <c r="AO296" i="99"/>
  <c r="AQ296" i="99" s="1"/>
  <c r="AG296" i="99"/>
  <c r="AF296" i="99"/>
  <c r="AE296" i="99"/>
  <c r="AC296" i="99"/>
  <c r="AB296" i="99"/>
  <c r="AA296" i="99"/>
  <c r="Z296" i="99"/>
  <c r="AP295" i="99"/>
  <c r="AO295" i="99"/>
  <c r="AG295" i="99"/>
  <c r="AF295" i="99"/>
  <c r="AE295" i="99"/>
  <c r="AC295" i="99"/>
  <c r="AB295" i="99"/>
  <c r="AA295" i="99"/>
  <c r="Z295" i="99"/>
  <c r="AP294" i="99"/>
  <c r="AO294" i="99"/>
  <c r="AQ294" i="99" s="1"/>
  <c r="AG294" i="99"/>
  <c r="AF294" i="99"/>
  <c r="AE294" i="99"/>
  <c r="AC294" i="99"/>
  <c r="AB294" i="99"/>
  <c r="AA294" i="99"/>
  <c r="Z294" i="99"/>
  <c r="AP293" i="99"/>
  <c r="AO293" i="99"/>
  <c r="AQ293" i="99" s="1"/>
  <c r="AG293" i="99"/>
  <c r="AF293" i="99"/>
  <c r="AE293" i="99"/>
  <c r="AC293" i="99"/>
  <c r="AB293" i="99"/>
  <c r="AA293" i="99"/>
  <c r="Z293" i="99"/>
  <c r="AP292" i="99"/>
  <c r="AO292" i="99"/>
  <c r="AQ292" i="99" s="1"/>
  <c r="AG292" i="99"/>
  <c r="AF292" i="99"/>
  <c r="AE292" i="99"/>
  <c r="AC292" i="99"/>
  <c r="AB292" i="99"/>
  <c r="AA292" i="99"/>
  <c r="Z292" i="99"/>
  <c r="AP291" i="99"/>
  <c r="AO291" i="99"/>
  <c r="AQ291" i="99" s="1"/>
  <c r="AG291" i="99"/>
  <c r="AF291" i="99"/>
  <c r="AE291" i="99"/>
  <c r="AC291" i="99"/>
  <c r="AB291" i="99"/>
  <c r="AA291" i="99"/>
  <c r="Z291" i="99"/>
  <c r="AP290" i="99"/>
  <c r="AO290" i="99"/>
  <c r="AQ290" i="99" s="1"/>
  <c r="AG290" i="99"/>
  <c r="AF290" i="99"/>
  <c r="AE290" i="99"/>
  <c r="AC290" i="99"/>
  <c r="AB290" i="99"/>
  <c r="AA290" i="99"/>
  <c r="Z290" i="99"/>
  <c r="AP289" i="99"/>
  <c r="AO289" i="99"/>
  <c r="AQ289" i="99" s="1"/>
  <c r="AG289" i="99"/>
  <c r="AF289" i="99"/>
  <c r="AE289" i="99"/>
  <c r="AC289" i="99"/>
  <c r="AB289" i="99"/>
  <c r="AA289" i="99"/>
  <c r="Z289" i="99"/>
  <c r="AP288" i="99"/>
  <c r="AO288" i="99"/>
  <c r="AQ288" i="99" s="1"/>
  <c r="AG288" i="99"/>
  <c r="AF288" i="99"/>
  <c r="AE288" i="99"/>
  <c r="AC288" i="99"/>
  <c r="AB288" i="99"/>
  <c r="AA288" i="99"/>
  <c r="Z288" i="99"/>
  <c r="AP287" i="99"/>
  <c r="AO287" i="99"/>
  <c r="AQ287" i="99" s="1"/>
  <c r="AG287" i="99"/>
  <c r="AF287" i="99"/>
  <c r="AE287" i="99"/>
  <c r="AC287" i="99"/>
  <c r="AB287" i="99"/>
  <c r="AA287" i="99"/>
  <c r="Z287" i="99"/>
  <c r="AP286" i="99"/>
  <c r="AO286" i="99"/>
  <c r="AQ286" i="99" s="1"/>
  <c r="AG286" i="99"/>
  <c r="AF286" i="99"/>
  <c r="AE286" i="99"/>
  <c r="AC286" i="99"/>
  <c r="AB286" i="99"/>
  <c r="AA286" i="99"/>
  <c r="Z286" i="99"/>
  <c r="AP285" i="99"/>
  <c r="AO285" i="99"/>
  <c r="AQ285" i="99" s="1"/>
  <c r="AG285" i="99"/>
  <c r="AF285" i="99"/>
  <c r="AE285" i="99"/>
  <c r="AC285" i="99"/>
  <c r="AB285" i="99"/>
  <c r="AA285" i="99"/>
  <c r="Z285" i="99"/>
  <c r="AP284" i="99"/>
  <c r="AO284" i="99"/>
  <c r="AQ284" i="99" s="1"/>
  <c r="AG284" i="99"/>
  <c r="AF284" i="99"/>
  <c r="AE284" i="99"/>
  <c r="AC284" i="99"/>
  <c r="AB284" i="99"/>
  <c r="AA284" i="99"/>
  <c r="Z284" i="99"/>
  <c r="AP283" i="99"/>
  <c r="AO283" i="99"/>
  <c r="AQ283" i="99" s="1"/>
  <c r="AG283" i="99"/>
  <c r="AF283" i="99"/>
  <c r="AE283" i="99"/>
  <c r="AC283" i="99"/>
  <c r="AB283" i="99"/>
  <c r="AA283" i="99"/>
  <c r="Z283" i="99"/>
  <c r="AP282" i="99"/>
  <c r="AO282" i="99"/>
  <c r="AQ282" i="99" s="1"/>
  <c r="AG282" i="99"/>
  <c r="AF282" i="99"/>
  <c r="AE282" i="99"/>
  <c r="AC282" i="99"/>
  <c r="AB282" i="99"/>
  <c r="AA282" i="99"/>
  <c r="Z282" i="99"/>
  <c r="AP281" i="99"/>
  <c r="AO281" i="99"/>
  <c r="AQ281" i="99" s="1"/>
  <c r="AG281" i="99"/>
  <c r="AF281" i="99"/>
  <c r="AE281" i="99"/>
  <c r="AC281" i="99"/>
  <c r="AB281" i="99"/>
  <c r="AA281" i="99"/>
  <c r="Z281" i="99"/>
  <c r="AP280" i="99"/>
  <c r="AO280" i="99"/>
  <c r="AQ280" i="99" s="1"/>
  <c r="AG280" i="99"/>
  <c r="AF280" i="99"/>
  <c r="AE280" i="99"/>
  <c r="AC280" i="99"/>
  <c r="AB280" i="99"/>
  <c r="AA280" i="99"/>
  <c r="Z280" i="99"/>
  <c r="AP279" i="99"/>
  <c r="AO279" i="99"/>
  <c r="AQ279" i="99" s="1"/>
  <c r="AG279" i="99"/>
  <c r="AF279" i="99"/>
  <c r="AE279" i="99"/>
  <c r="AC279" i="99"/>
  <c r="AB279" i="99"/>
  <c r="AA279" i="99"/>
  <c r="Z279" i="99"/>
  <c r="AP278" i="99"/>
  <c r="AO278" i="99"/>
  <c r="AQ278" i="99" s="1"/>
  <c r="AG278" i="99"/>
  <c r="AF278" i="99"/>
  <c r="AE278" i="99"/>
  <c r="AC278" i="99"/>
  <c r="AB278" i="99"/>
  <c r="AA278" i="99"/>
  <c r="Z278" i="99"/>
  <c r="AP277" i="99"/>
  <c r="AO277" i="99"/>
  <c r="AQ277" i="99" s="1"/>
  <c r="AG277" i="99"/>
  <c r="AF277" i="99"/>
  <c r="AE277" i="99"/>
  <c r="AC277" i="99"/>
  <c r="AB277" i="99"/>
  <c r="AA277" i="99"/>
  <c r="Z277" i="99"/>
  <c r="AP276" i="99"/>
  <c r="AO276" i="99"/>
  <c r="AQ276" i="99" s="1"/>
  <c r="AG276" i="99"/>
  <c r="AF276" i="99"/>
  <c r="AE276" i="99"/>
  <c r="AC276" i="99"/>
  <c r="AB276" i="99"/>
  <c r="AA276" i="99"/>
  <c r="Z276" i="99"/>
  <c r="AP275" i="99"/>
  <c r="AO275" i="99"/>
  <c r="AQ275" i="99" s="1"/>
  <c r="AG275" i="99"/>
  <c r="AF275" i="99"/>
  <c r="AE275" i="99"/>
  <c r="AC275" i="99"/>
  <c r="AB275" i="99"/>
  <c r="AA275" i="99"/>
  <c r="Z275" i="99"/>
  <c r="AP274" i="99"/>
  <c r="AO274" i="99"/>
  <c r="AQ274" i="99" s="1"/>
  <c r="AG274" i="99"/>
  <c r="AF274" i="99"/>
  <c r="AE274" i="99"/>
  <c r="AC274" i="99"/>
  <c r="AB274" i="99"/>
  <c r="AA274" i="99"/>
  <c r="Z274" i="99"/>
  <c r="AP273" i="99"/>
  <c r="AO273" i="99"/>
  <c r="AQ273" i="99" s="1"/>
  <c r="AG273" i="99"/>
  <c r="AF273" i="99"/>
  <c r="AE273" i="99"/>
  <c r="AC273" i="99"/>
  <c r="AB273" i="99"/>
  <c r="AA273" i="99"/>
  <c r="Z273" i="99"/>
  <c r="AP272" i="99"/>
  <c r="AO272" i="99"/>
  <c r="AG272" i="99"/>
  <c r="AF272" i="99"/>
  <c r="AE272" i="99"/>
  <c r="AC272" i="99"/>
  <c r="AB272" i="99"/>
  <c r="AA272" i="99"/>
  <c r="Z272" i="99"/>
  <c r="AP271" i="99"/>
  <c r="AO271" i="99"/>
  <c r="AQ271" i="99" s="1"/>
  <c r="AG271" i="99"/>
  <c r="AF271" i="99"/>
  <c r="AE271" i="99"/>
  <c r="AC271" i="99"/>
  <c r="AB271" i="99"/>
  <c r="AA271" i="99"/>
  <c r="Z271" i="99"/>
  <c r="AP270" i="99"/>
  <c r="AO270" i="99"/>
  <c r="AQ270" i="99" s="1"/>
  <c r="AG270" i="99"/>
  <c r="AF270" i="99"/>
  <c r="AE270" i="99"/>
  <c r="AC270" i="99"/>
  <c r="AB270" i="99"/>
  <c r="AA270" i="99"/>
  <c r="Z270" i="99"/>
  <c r="AP269" i="99"/>
  <c r="AO269" i="99"/>
  <c r="AQ269" i="99" s="1"/>
  <c r="AG269" i="99"/>
  <c r="AF269" i="99"/>
  <c r="AE269" i="99"/>
  <c r="AC269" i="99"/>
  <c r="AB269" i="99"/>
  <c r="AA269" i="99"/>
  <c r="Z269" i="99"/>
  <c r="AP268" i="99"/>
  <c r="AO268" i="99"/>
  <c r="AQ268" i="99" s="1"/>
  <c r="AG268" i="99"/>
  <c r="AF268" i="99"/>
  <c r="AE268" i="99"/>
  <c r="AC268" i="99"/>
  <c r="AB268" i="99"/>
  <c r="AA268" i="99"/>
  <c r="Z268" i="99"/>
  <c r="AP267" i="99"/>
  <c r="AO267" i="99"/>
  <c r="AQ267" i="99" s="1"/>
  <c r="AG267" i="99"/>
  <c r="AF267" i="99"/>
  <c r="AE267" i="99"/>
  <c r="AC267" i="99"/>
  <c r="AB267" i="99"/>
  <c r="AA267" i="99"/>
  <c r="Z267" i="99"/>
  <c r="AP266" i="99"/>
  <c r="AO266" i="99"/>
  <c r="AQ266" i="99" s="1"/>
  <c r="AG266" i="99"/>
  <c r="AF266" i="99"/>
  <c r="AE266" i="99"/>
  <c r="AC266" i="99"/>
  <c r="AB266" i="99"/>
  <c r="AA266" i="99"/>
  <c r="Z266" i="99"/>
  <c r="AP265" i="99"/>
  <c r="AO265" i="99"/>
  <c r="AQ265" i="99" s="1"/>
  <c r="AG265" i="99"/>
  <c r="AF265" i="99"/>
  <c r="AE265" i="99"/>
  <c r="AC265" i="99"/>
  <c r="AB265" i="99"/>
  <c r="AA265" i="99"/>
  <c r="Z265" i="99"/>
  <c r="AP264" i="99"/>
  <c r="AO264" i="99"/>
  <c r="AQ264" i="99" s="1"/>
  <c r="AG264" i="99"/>
  <c r="AF264" i="99"/>
  <c r="AE264" i="99"/>
  <c r="AC264" i="99"/>
  <c r="AB264" i="99"/>
  <c r="AA264" i="99"/>
  <c r="Z264" i="99"/>
  <c r="AP263" i="99"/>
  <c r="AO263" i="99"/>
  <c r="AQ263" i="99" s="1"/>
  <c r="AG263" i="99"/>
  <c r="AF263" i="99"/>
  <c r="AE263" i="99"/>
  <c r="AC263" i="99"/>
  <c r="AB263" i="99"/>
  <c r="AA263" i="99"/>
  <c r="Z263" i="99"/>
  <c r="AP262" i="99"/>
  <c r="AO262" i="99"/>
  <c r="AQ262" i="99" s="1"/>
  <c r="AG262" i="99"/>
  <c r="AF262" i="99"/>
  <c r="AE262" i="99"/>
  <c r="AC262" i="99"/>
  <c r="AB262" i="99"/>
  <c r="AA262" i="99"/>
  <c r="Z262" i="99"/>
  <c r="AP261" i="99"/>
  <c r="AO261" i="99"/>
  <c r="AQ261" i="99" s="1"/>
  <c r="AG261" i="99"/>
  <c r="AF261" i="99"/>
  <c r="AE261" i="99"/>
  <c r="AC261" i="99"/>
  <c r="AB261" i="99"/>
  <c r="AA261" i="99"/>
  <c r="Z261" i="99"/>
  <c r="AP260" i="99"/>
  <c r="AO260" i="99"/>
  <c r="AQ260" i="99" s="1"/>
  <c r="AG260" i="99"/>
  <c r="AF260" i="99"/>
  <c r="AE260" i="99"/>
  <c r="AC260" i="99"/>
  <c r="AB260" i="99"/>
  <c r="AA260" i="99"/>
  <c r="Z260" i="99"/>
  <c r="AP259" i="99"/>
  <c r="AO259" i="99"/>
  <c r="AQ259" i="99" s="1"/>
  <c r="AG259" i="99"/>
  <c r="AF259" i="99"/>
  <c r="AE259" i="99"/>
  <c r="AC259" i="99"/>
  <c r="AB259" i="99"/>
  <c r="AA259" i="99"/>
  <c r="Z259" i="99"/>
  <c r="AP258" i="99"/>
  <c r="AO258" i="99"/>
  <c r="AQ258" i="99" s="1"/>
  <c r="AG258" i="99"/>
  <c r="AF258" i="99"/>
  <c r="AE258" i="99"/>
  <c r="AC258" i="99"/>
  <c r="AB258" i="99"/>
  <c r="AA258" i="99"/>
  <c r="Z258" i="99"/>
  <c r="AP257" i="99"/>
  <c r="AO257" i="99"/>
  <c r="AQ257" i="99" s="1"/>
  <c r="AG257" i="99"/>
  <c r="AF257" i="99"/>
  <c r="AE257" i="99"/>
  <c r="AC257" i="99"/>
  <c r="AB257" i="99"/>
  <c r="AA257" i="99"/>
  <c r="Z257" i="99"/>
  <c r="AP256" i="99"/>
  <c r="AO256" i="99"/>
  <c r="AQ256" i="99" s="1"/>
  <c r="AG256" i="99"/>
  <c r="AF256" i="99"/>
  <c r="AE256" i="99"/>
  <c r="AC256" i="99"/>
  <c r="AB256" i="99"/>
  <c r="AA256" i="99"/>
  <c r="Z256" i="99"/>
  <c r="AP255" i="99"/>
  <c r="AO255" i="99"/>
  <c r="AQ255" i="99" s="1"/>
  <c r="AG255" i="99"/>
  <c r="AF255" i="99"/>
  <c r="AE255" i="99"/>
  <c r="AC255" i="99"/>
  <c r="AB255" i="99"/>
  <c r="AA255" i="99"/>
  <c r="Z255" i="99"/>
  <c r="AP254" i="99"/>
  <c r="AO254" i="99"/>
  <c r="AQ254" i="99" s="1"/>
  <c r="AG254" i="99"/>
  <c r="AF254" i="99"/>
  <c r="AE254" i="99"/>
  <c r="AC254" i="99"/>
  <c r="AB254" i="99"/>
  <c r="AA254" i="99"/>
  <c r="Z254" i="99"/>
  <c r="AP253" i="99"/>
  <c r="AO253" i="99"/>
  <c r="AQ253" i="99" s="1"/>
  <c r="AG253" i="99"/>
  <c r="AF253" i="99"/>
  <c r="AE253" i="99"/>
  <c r="AC253" i="99"/>
  <c r="AB253" i="99"/>
  <c r="AA253" i="99"/>
  <c r="Z253" i="99"/>
  <c r="AP252" i="99"/>
  <c r="AO252" i="99"/>
  <c r="AG252" i="99"/>
  <c r="AF252" i="99"/>
  <c r="AE252" i="99"/>
  <c r="AC252" i="99"/>
  <c r="AB252" i="99"/>
  <c r="AA252" i="99"/>
  <c r="Z252" i="99"/>
  <c r="AP251" i="99"/>
  <c r="AO251" i="99"/>
  <c r="AQ251" i="99" s="1"/>
  <c r="AG251" i="99"/>
  <c r="AF251" i="99"/>
  <c r="AE251" i="99"/>
  <c r="AC251" i="99"/>
  <c r="AB251" i="99"/>
  <c r="AA251" i="99"/>
  <c r="Z251" i="99"/>
  <c r="AP250" i="99"/>
  <c r="AO250" i="99"/>
  <c r="AQ250" i="99" s="1"/>
  <c r="AG250" i="99"/>
  <c r="AF250" i="99"/>
  <c r="AE250" i="99"/>
  <c r="AC250" i="99"/>
  <c r="AB250" i="99"/>
  <c r="AA250" i="99"/>
  <c r="Z250" i="99"/>
  <c r="AP249" i="99"/>
  <c r="AO249" i="99"/>
  <c r="AQ249" i="99" s="1"/>
  <c r="AG249" i="99"/>
  <c r="AF249" i="99"/>
  <c r="AE249" i="99"/>
  <c r="AC249" i="99"/>
  <c r="AB249" i="99"/>
  <c r="AA249" i="99"/>
  <c r="Z249" i="99"/>
  <c r="AP248" i="99"/>
  <c r="AO248" i="99"/>
  <c r="AQ248" i="99" s="1"/>
  <c r="AG248" i="99"/>
  <c r="AF248" i="99"/>
  <c r="AE248" i="99"/>
  <c r="AC248" i="99"/>
  <c r="AB248" i="99"/>
  <c r="AA248" i="99"/>
  <c r="Z248" i="99"/>
  <c r="AP247" i="99"/>
  <c r="AO247" i="99"/>
  <c r="AG247" i="99"/>
  <c r="AF247" i="99"/>
  <c r="AE247" i="99"/>
  <c r="AC247" i="99"/>
  <c r="AB247" i="99"/>
  <c r="AA247" i="99"/>
  <c r="Z247" i="99"/>
  <c r="AP246" i="99"/>
  <c r="AO246" i="99"/>
  <c r="AQ246" i="99" s="1"/>
  <c r="AG246" i="99"/>
  <c r="AF246" i="99"/>
  <c r="AE246" i="99"/>
  <c r="AC246" i="99"/>
  <c r="AB246" i="99"/>
  <c r="AA246" i="99"/>
  <c r="Z246" i="99"/>
  <c r="AP245" i="99"/>
  <c r="AO245" i="99"/>
  <c r="AQ245" i="99" s="1"/>
  <c r="AG245" i="99"/>
  <c r="AF245" i="99"/>
  <c r="AE245" i="99"/>
  <c r="AC245" i="99"/>
  <c r="AB245" i="99"/>
  <c r="AA245" i="99"/>
  <c r="Z245" i="99"/>
  <c r="AP244" i="99"/>
  <c r="AO244" i="99"/>
  <c r="AQ244" i="99" s="1"/>
  <c r="AG244" i="99"/>
  <c r="AF244" i="99"/>
  <c r="AE244" i="99"/>
  <c r="AC244" i="99"/>
  <c r="AB244" i="99"/>
  <c r="AA244" i="99"/>
  <c r="Z244" i="99"/>
  <c r="AP243" i="99"/>
  <c r="AO243" i="99"/>
  <c r="AQ243" i="99" s="1"/>
  <c r="AG243" i="99"/>
  <c r="AF243" i="99"/>
  <c r="AE243" i="99"/>
  <c r="AC243" i="99"/>
  <c r="AB243" i="99"/>
  <c r="AA243" i="99"/>
  <c r="Z243" i="99"/>
  <c r="AP242" i="99"/>
  <c r="AO242" i="99"/>
  <c r="AQ242" i="99" s="1"/>
  <c r="AG242" i="99"/>
  <c r="AF242" i="99"/>
  <c r="AE242" i="99"/>
  <c r="AC242" i="99"/>
  <c r="AB242" i="99"/>
  <c r="AA242" i="99"/>
  <c r="Z242" i="99"/>
  <c r="AP241" i="99"/>
  <c r="AO241" i="99"/>
  <c r="AQ241" i="99" s="1"/>
  <c r="AG241" i="99"/>
  <c r="AF241" i="99"/>
  <c r="AE241" i="99"/>
  <c r="AC241" i="99"/>
  <c r="AB241" i="99"/>
  <c r="AA241" i="99"/>
  <c r="Z241" i="99"/>
  <c r="AP240" i="99"/>
  <c r="AO240" i="99"/>
  <c r="AQ240" i="99" s="1"/>
  <c r="AG240" i="99"/>
  <c r="AF240" i="99"/>
  <c r="AE240" i="99"/>
  <c r="AC240" i="99"/>
  <c r="AB240" i="99"/>
  <c r="AA240" i="99"/>
  <c r="Z240" i="99"/>
  <c r="AP239" i="99"/>
  <c r="AO239" i="99"/>
  <c r="AQ239" i="99" s="1"/>
  <c r="AG239" i="99"/>
  <c r="AF239" i="99"/>
  <c r="AE239" i="99"/>
  <c r="AC239" i="99"/>
  <c r="AB239" i="99"/>
  <c r="AA239" i="99"/>
  <c r="Z239" i="99"/>
  <c r="AP238" i="99"/>
  <c r="AO238" i="99"/>
  <c r="AQ238" i="99" s="1"/>
  <c r="AG238" i="99"/>
  <c r="AF238" i="99"/>
  <c r="AE238" i="99"/>
  <c r="AC238" i="99"/>
  <c r="AB238" i="99"/>
  <c r="AA238" i="99"/>
  <c r="Z238" i="99"/>
  <c r="AP237" i="99"/>
  <c r="AO237" i="99"/>
  <c r="AQ237" i="99" s="1"/>
  <c r="AG237" i="99"/>
  <c r="AF237" i="99"/>
  <c r="AE237" i="99"/>
  <c r="AC237" i="99"/>
  <c r="AB237" i="99"/>
  <c r="AA237" i="99"/>
  <c r="Z237" i="99"/>
  <c r="AP236" i="99"/>
  <c r="AO236" i="99"/>
  <c r="AQ236" i="99" s="1"/>
  <c r="AG236" i="99"/>
  <c r="AF236" i="99"/>
  <c r="AE236" i="99"/>
  <c r="AC236" i="99"/>
  <c r="AB236" i="99"/>
  <c r="AA236" i="99"/>
  <c r="Z236" i="99"/>
  <c r="AP235" i="99"/>
  <c r="AO235" i="99"/>
  <c r="AQ235" i="99" s="1"/>
  <c r="AG235" i="99"/>
  <c r="AF235" i="99"/>
  <c r="AE235" i="99"/>
  <c r="AC235" i="99"/>
  <c r="AB235" i="99"/>
  <c r="AA235" i="99"/>
  <c r="Z235" i="99"/>
  <c r="AP234" i="99"/>
  <c r="AO234" i="99"/>
  <c r="AQ234" i="99" s="1"/>
  <c r="AG234" i="99"/>
  <c r="AF234" i="99"/>
  <c r="AE234" i="99"/>
  <c r="AC234" i="99"/>
  <c r="AB234" i="99"/>
  <c r="AA234" i="99"/>
  <c r="Z234" i="99"/>
  <c r="AP233" i="99"/>
  <c r="AO233" i="99"/>
  <c r="AQ233" i="99" s="1"/>
  <c r="AG233" i="99"/>
  <c r="AF233" i="99"/>
  <c r="AE233" i="99"/>
  <c r="AC233" i="99"/>
  <c r="AB233" i="99"/>
  <c r="AA233" i="99"/>
  <c r="Z233" i="99"/>
  <c r="AP232" i="99"/>
  <c r="AO232" i="99"/>
  <c r="AQ232" i="99" s="1"/>
  <c r="AG232" i="99"/>
  <c r="AF232" i="99"/>
  <c r="AE232" i="99"/>
  <c r="AC232" i="99"/>
  <c r="AB232" i="99"/>
  <c r="AA232" i="99"/>
  <c r="Z232" i="99"/>
  <c r="AP231" i="99"/>
  <c r="AO231" i="99"/>
  <c r="AQ231" i="99" s="1"/>
  <c r="AG231" i="99"/>
  <c r="AF231" i="99"/>
  <c r="AE231" i="99"/>
  <c r="AC231" i="99"/>
  <c r="AB231" i="99"/>
  <c r="AA231" i="99"/>
  <c r="Z231" i="99"/>
  <c r="AP230" i="99"/>
  <c r="AO230" i="99"/>
  <c r="AQ230" i="99" s="1"/>
  <c r="AG230" i="99"/>
  <c r="AF230" i="99"/>
  <c r="AE230" i="99"/>
  <c r="AC230" i="99"/>
  <c r="AB230" i="99"/>
  <c r="AA230" i="99"/>
  <c r="Z230" i="99"/>
  <c r="AP229" i="99"/>
  <c r="AO229" i="99"/>
  <c r="AQ229" i="99" s="1"/>
  <c r="AG229" i="99"/>
  <c r="AF229" i="99"/>
  <c r="AE229" i="99"/>
  <c r="AC229" i="99"/>
  <c r="AB229" i="99"/>
  <c r="AA229" i="99"/>
  <c r="Z229" i="99"/>
  <c r="AP228" i="99"/>
  <c r="AO228" i="99"/>
  <c r="AQ228" i="99" s="1"/>
  <c r="AG228" i="99"/>
  <c r="AF228" i="99"/>
  <c r="AE228" i="99"/>
  <c r="AC228" i="99"/>
  <c r="AB228" i="99"/>
  <c r="AA228" i="99"/>
  <c r="Z228" i="99"/>
  <c r="AP227" i="99"/>
  <c r="AO227" i="99"/>
  <c r="AQ227" i="99" s="1"/>
  <c r="AG227" i="99"/>
  <c r="AF227" i="99"/>
  <c r="AE227" i="99"/>
  <c r="AC227" i="99"/>
  <c r="AB227" i="99"/>
  <c r="AA227" i="99"/>
  <c r="Z227" i="99"/>
  <c r="AP226" i="99"/>
  <c r="AO226" i="99"/>
  <c r="AQ226" i="99" s="1"/>
  <c r="AG226" i="99"/>
  <c r="AF226" i="99"/>
  <c r="AE226" i="99"/>
  <c r="AC226" i="99"/>
  <c r="AB226" i="99"/>
  <c r="AA226" i="99"/>
  <c r="Z226" i="99"/>
  <c r="AP225" i="99"/>
  <c r="AO225" i="99"/>
  <c r="AQ225" i="99" s="1"/>
  <c r="AG225" i="99"/>
  <c r="AF225" i="99"/>
  <c r="AE225" i="99"/>
  <c r="AC225" i="99"/>
  <c r="AB225" i="99"/>
  <c r="AA225" i="99"/>
  <c r="Z225" i="99"/>
  <c r="AP224" i="99"/>
  <c r="AO224" i="99"/>
  <c r="AQ224" i="99" s="1"/>
  <c r="AG224" i="99"/>
  <c r="AF224" i="99"/>
  <c r="AE224" i="99"/>
  <c r="AC224" i="99"/>
  <c r="AB224" i="99"/>
  <c r="AA224" i="99"/>
  <c r="Z224" i="99"/>
  <c r="AP223" i="99"/>
  <c r="AO223" i="99"/>
  <c r="AQ223" i="99" s="1"/>
  <c r="AG223" i="99"/>
  <c r="AF223" i="99"/>
  <c r="AE223" i="99"/>
  <c r="AC223" i="99"/>
  <c r="AB223" i="99"/>
  <c r="AA223" i="99"/>
  <c r="Z223" i="99"/>
  <c r="AP222" i="99"/>
  <c r="AO222" i="99"/>
  <c r="AQ222" i="99" s="1"/>
  <c r="AG222" i="99"/>
  <c r="AF222" i="99"/>
  <c r="AE222" i="99"/>
  <c r="AC222" i="99"/>
  <c r="AB222" i="99"/>
  <c r="AA222" i="99"/>
  <c r="Z222" i="99"/>
  <c r="AP221" i="99"/>
  <c r="AO221" i="99"/>
  <c r="AQ221" i="99" s="1"/>
  <c r="AG221" i="99"/>
  <c r="AF221" i="99"/>
  <c r="AE221" i="99"/>
  <c r="AC221" i="99"/>
  <c r="AB221" i="99"/>
  <c r="AA221" i="99"/>
  <c r="Z221" i="99"/>
  <c r="AP220" i="99"/>
  <c r="AO220" i="99"/>
  <c r="AG220" i="99"/>
  <c r="AF220" i="99"/>
  <c r="AE220" i="99"/>
  <c r="AC220" i="99"/>
  <c r="AB220" i="99"/>
  <c r="AA220" i="99"/>
  <c r="Z220" i="99"/>
  <c r="AP219" i="99"/>
  <c r="AO219" i="99"/>
  <c r="AQ219" i="99" s="1"/>
  <c r="AG219" i="99"/>
  <c r="AF219" i="99"/>
  <c r="AE219" i="99"/>
  <c r="AC219" i="99"/>
  <c r="AB219" i="99"/>
  <c r="AA219" i="99"/>
  <c r="Z219" i="99"/>
  <c r="AP218" i="99"/>
  <c r="AO218" i="99"/>
  <c r="AQ218" i="99" s="1"/>
  <c r="AG218" i="99"/>
  <c r="AF218" i="99"/>
  <c r="AE218" i="99"/>
  <c r="AC218" i="99"/>
  <c r="AB218" i="99"/>
  <c r="AA218" i="99"/>
  <c r="Z218" i="99"/>
  <c r="AP217" i="99"/>
  <c r="AO217" i="99"/>
  <c r="AQ217" i="99" s="1"/>
  <c r="AG217" i="99"/>
  <c r="AF217" i="99"/>
  <c r="AE217" i="99"/>
  <c r="AC217" i="99"/>
  <c r="AB217" i="99"/>
  <c r="AA217" i="99"/>
  <c r="Z217" i="99"/>
  <c r="AP216" i="99"/>
  <c r="AO216" i="99"/>
  <c r="AQ216" i="99" s="1"/>
  <c r="AG216" i="99"/>
  <c r="AF216" i="99"/>
  <c r="AE216" i="99"/>
  <c r="AC216" i="99"/>
  <c r="AB216" i="99"/>
  <c r="AA216" i="99"/>
  <c r="Z216" i="99"/>
  <c r="AP215" i="99"/>
  <c r="AO215" i="99"/>
  <c r="AQ215" i="99" s="1"/>
  <c r="AG215" i="99"/>
  <c r="AF215" i="99"/>
  <c r="AE215" i="99"/>
  <c r="AC215" i="99"/>
  <c r="AB215" i="99"/>
  <c r="AA215" i="99"/>
  <c r="Z215" i="99"/>
  <c r="AP214" i="99"/>
  <c r="AO214" i="99"/>
  <c r="AQ214" i="99" s="1"/>
  <c r="AG214" i="99"/>
  <c r="AF214" i="99"/>
  <c r="AE214" i="99"/>
  <c r="AC214" i="99"/>
  <c r="AB214" i="99"/>
  <c r="AA214" i="99"/>
  <c r="Z214" i="99"/>
  <c r="AP213" i="99"/>
  <c r="AO213" i="99"/>
  <c r="AQ213" i="99" s="1"/>
  <c r="AG213" i="99"/>
  <c r="AF213" i="99"/>
  <c r="AE213" i="99"/>
  <c r="AC213" i="99"/>
  <c r="AB213" i="99"/>
  <c r="AA213" i="99"/>
  <c r="Z213" i="99"/>
  <c r="AP212" i="99"/>
  <c r="AO212" i="99"/>
  <c r="AQ212" i="99" s="1"/>
  <c r="AG212" i="99"/>
  <c r="AF212" i="99"/>
  <c r="AE212" i="99"/>
  <c r="AC212" i="99"/>
  <c r="AB212" i="99"/>
  <c r="AA212" i="99"/>
  <c r="Z212" i="99"/>
  <c r="AP211" i="99"/>
  <c r="AO211" i="99"/>
  <c r="AQ211" i="99" s="1"/>
  <c r="AG211" i="99"/>
  <c r="AF211" i="99"/>
  <c r="AE211" i="99"/>
  <c r="AC211" i="99"/>
  <c r="AB211" i="99"/>
  <c r="AA211" i="99"/>
  <c r="Z211" i="99"/>
  <c r="AP210" i="99"/>
  <c r="AO210" i="99"/>
  <c r="AQ210" i="99" s="1"/>
  <c r="AG210" i="99"/>
  <c r="AF210" i="99"/>
  <c r="AE210" i="99"/>
  <c r="AC210" i="99"/>
  <c r="AB210" i="99"/>
  <c r="AA210" i="99"/>
  <c r="Z210" i="99"/>
  <c r="AP209" i="99"/>
  <c r="AO209" i="99"/>
  <c r="AQ209" i="99" s="1"/>
  <c r="AG209" i="99"/>
  <c r="AF209" i="99"/>
  <c r="AE209" i="99"/>
  <c r="AC209" i="99"/>
  <c r="AB209" i="99"/>
  <c r="AA209" i="99"/>
  <c r="Z209" i="99"/>
  <c r="AP208" i="99"/>
  <c r="AO208" i="99"/>
  <c r="AQ208" i="99" s="1"/>
  <c r="AG208" i="99"/>
  <c r="AF208" i="99"/>
  <c r="AE208" i="99"/>
  <c r="AC208" i="99"/>
  <c r="AB208" i="99"/>
  <c r="AA208" i="99"/>
  <c r="Z208" i="99"/>
  <c r="AP207" i="99"/>
  <c r="AO207" i="99"/>
  <c r="AQ207" i="99" s="1"/>
  <c r="AG207" i="99"/>
  <c r="AF207" i="99"/>
  <c r="AE207" i="99"/>
  <c r="AC207" i="99"/>
  <c r="AB207" i="99"/>
  <c r="AA207" i="99"/>
  <c r="Z207" i="99"/>
  <c r="AP206" i="99"/>
  <c r="AO206" i="99"/>
  <c r="AQ206" i="99" s="1"/>
  <c r="AG206" i="99"/>
  <c r="AF206" i="99"/>
  <c r="AE206" i="99"/>
  <c r="AC206" i="99"/>
  <c r="AB206" i="99"/>
  <c r="AA206" i="99"/>
  <c r="Z206" i="99"/>
  <c r="AP205" i="99"/>
  <c r="AO205" i="99"/>
  <c r="AQ205" i="99" s="1"/>
  <c r="AG205" i="99"/>
  <c r="AF205" i="99"/>
  <c r="AE205" i="99"/>
  <c r="AC205" i="99"/>
  <c r="AB205" i="99"/>
  <c r="AA205" i="99"/>
  <c r="Z205" i="99"/>
  <c r="AP204" i="99"/>
  <c r="AO204" i="99"/>
  <c r="AQ204" i="99" s="1"/>
  <c r="AG204" i="99"/>
  <c r="AF204" i="99"/>
  <c r="AE204" i="99"/>
  <c r="AC204" i="99"/>
  <c r="AB204" i="99"/>
  <c r="AA204" i="99"/>
  <c r="Z204" i="99"/>
  <c r="AP203" i="99"/>
  <c r="AO203" i="99"/>
  <c r="AQ203" i="99" s="1"/>
  <c r="AG203" i="99"/>
  <c r="AF203" i="99"/>
  <c r="AE203" i="99"/>
  <c r="AC203" i="99"/>
  <c r="AB203" i="99"/>
  <c r="AA203" i="99"/>
  <c r="Z203" i="99"/>
  <c r="AP202" i="99"/>
  <c r="AO202" i="99"/>
  <c r="AQ202" i="99" s="1"/>
  <c r="AG202" i="99"/>
  <c r="AF202" i="99"/>
  <c r="AE202" i="99"/>
  <c r="AC202" i="99"/>
  <c r="AB202" i="99"/>
  <c r="AA202" i="99"/>
  <c r="Z202" i="99"/>
  <c r="AP201" i="99"/>
  <c r="AO201" i="99"/>
  <c r="AQ201" i="99" s="1"/>
  <c r="AG201" i="99"/>
  <c r="AF201" i="99"/>
  <c r="AE201" i="99"/>
  <c r="AC201" i="99"/>
  <c r="AB201" i="99"/>
  <c r="AA201" i="99"/>
  <c r="Z201" i="99"/>
  <c r="AP200" i="99"/>
  <c r="AO200" i="99"/>
  <c r="AQ200" i="99" s="1"/>
  <c r="AG200" i="99"/>
  <c r="AF200" i="99"/>
  <c r="AE200" i="99"/>
  <c r="AC200" i="99"/>
  <c r="AB200" i="99"/>
  <c r="AA200" i="99"/>
  <c r="Z200" i="99"/>
  <c r="AP199" i="99"/>
  <c r="AO199" i="99"/>
  <c r="AQ199" i="99" s="1"/>
  <c r="AG199" i="99"/>
  <c r="AF199" i="99"/>
  <c r="AE199" i="99"/>
  <c r="AC199" i="99"/>
  <c r="AB199" i="99"/>
  <c r="AA199" i="99"/>
  <c r="Z199" i="99"/>
  <c r="AP198" i="99"/>
  <c r="AO198" i="99"/>
  <c r="AQ198" i="99" s="1"/>
  <c r="AG198" i="99"/>
  <c r="AF198" i="99"/>
  <c r="AE198" i="99"/>
  <c r="AC198" i="99"/>
  <c r="AB198" i="99"/>
  <c r="AA198" i="99"/>
  <c r="Z198" i="99"/>
  <c r="AP197" i="99"/>
  <c r="AO197" i="99"/>
  <c r="AQ197" i="99" s="1"/>
  <c r="AG197" i="99"/>
  <c r="AF197" i="99"/>
  <c r="AE197" i="99"/>
  <c r="AC197" i="99"/>
  <c r="AB197" i="99"/>
  <c r="AA197" i="99"/>
  <c r="Z197" i="99"/>
  <c r="AP196" i="99"/>
  <c r="AO196" i="99"/>
  <c r="AQ196" i="99" s="1"/>
  <c r="AG196" i="99"/>
  <c r="AF196" i="99"/>
  <c r="AE196" i="99"/>
  <c r="AC196" i="99"/>
  <c r="AB196" i="99"/>
  <c r="AA196" i="99"/>
  <c r="Z196" i="99"/>
  <c r="AP195" i="99"/>
  <c r="AO195" i="99"/>
  <c r="AQ195" i="99" s="1"/>
  <c r="AG195" i="99"/>
  <c r="AF195" i="99"/>
  <c r="AE195" i="99"/>
  <c r="AC195" i="99"/>
  <c r="AB195" i="99"/>
  <c r="AA195" i="99"/>
  <c r="Z195" i="99"/>
  <c r="AP194" i="99"/>
  <c r="AO194" i="99"/>
  <c r="AQ194" i="99" s="1"/>
  <c r="AG194" i="99"/>
  <c r="AF194" i="99"/>
  <c r="AE194" i="99"/>
  <c r="AC194" i="99"/>
  <c r="AB194" i="99"/>
  <c r="AA194" i="99"/>
  <c r="Z194" i="99"/>
  <c r="AP193" i="99"/>
  <c r="AO193" i="99"/>
  <c r="AQ193" i="99" s="1"/>
  <c r="AG193" i="99"/>
  <c r="AF193" i="99"/>
  <c r="AE193" i="99"/>
  <c r="AC193" i="99"/>
  <c r="AB193" i="99"/>
  <c r="AA193" i="99"/>
  <c r="Z193" i="99"/>
  <c r="AP192" i="99"/>
  <c r="AO192" i="99"/>
  <c r="AQ192" i="99" s="1"/>
  <c r="AG192" i="99"/>
  <c r="AF192" i="99"/>
  <c r="AE192" i="99"/>
  <c r="AC192" i="99"/>
  <c r="AB192" i="99"/>
  <c r="AA192" i="99"/>
  <c r="Z192" i="99"/>
  <c r="AP191" i="99"/>
  <c r="AO191" i="99"/>
  <c r="AQ191" i="99" s="1"/>
  <c r="AG191" i="99"/>
  <c r="AF191" i="99"/>
  <c r="AE191" i="99"/>
  <c r="AC191" i="99"/>
  <c r="AB191" i="99"/>
  <c r="AA191" i="99"/>
  <c r="Z191" i="99"/>
  <c r="AP190" i="99"/>
  <c r="AO190" i="99"/>
  <c r="AQ190" i="99" s="1"/>
  <c r="AG190" i="99"/>
  <c r="AF190" i="99"/>
  <c r="AE190" i="99"/>
  <c r="AC190" i="99"/>
  <c r="AB190" i="99"/>
  <c r="AA190" i="99"/>
  <c r="Z190" i="99"/>
  <c r="AP189" i="99"/>
  <c r="AO189" i="99"/>
  <c r="AQ189" i="99" s="1"/>
  <c r="AG189" i="99"/>
  <c r="AF189" i="99"/>
  <c r="AE189" i="99"/>
  <c r="AC189" i="99"/>
  <c r="AB189" i="99"/>
  <c r="AA189" i="99"/>
  <c r="Z189" i="99"/>
  <c r="AP188" i="99"/>
  <c r="AO188" i="99"/>
  <c r="AQ188" i="99" s="1"/>
  <c r="AG188" i="99"/>
  <c r="AF188" i="99"/>
  <c r="AE188" i="99"/>
  <c r="AC188" i="99"/>
  <c r="AB188" i="99"/>
  <c r="AA188" i="99"/>
  <c r="Z188" i="99"/>
  <c r="AP187" i="99"/>
  <c r="AO187" i="99"/>
  <c r="AQ187" i="99" s="1"/>
  <c r="AG187" i="99"/>
  <c r="AF187" i="99"/>
  <c r="AE187" i="99"/>
  <c r="AC187" i="99"/>
  <c r="AB187" i="99"/>
  <c r="AA187" i="99"/>
  <c r="Z187" i="99"/>
  <c r="AP186" i="99"/>
  <c r="AO186" i="99"/>
  <c r="AQ186" i="99" s="1"/>
  <c r="AG186" i="99"/>
  <c r="AF186" i="99"/>
  <c r="AE186" i="99"/>
  <c r="AC186" i="99"/>
  <c r="AB186" i="99"/>
  <c r="AA186" i="99"/>
  <c r="Z186" i="99"/>
  <c r="AP185" i="99"/>
  <c r="AO185" i="99"/>
  <c r="AQ185" i="99" s="1"/>
  <c r="AG185" i="99"/>
  <c r="AF185" i="99"/>
  <c r="AE185" i="99"/>
  <c r="AC185" i="99"/>
  <c r="AB185" i="99"/>
  <c r="AA185" i="99"/>
  <c r="Z185" i="99"/>
  <c r="AP184" i="99"/>
  <c r="AO184" i="99"/>
  <c r="AQ184" i="99" s="1"/>
  <c r="AG184" i="99"/>
  <c r="AF184" i="99"/>
  <c r="AE184" i="99"/>
  <c r="AC184" i="99"/>
  <c r="AB184" i="99"/>
  <c r="AA184" i="99"/>
  <c r="Z184" i="99"/>
  <c r="AP183" i="99"/>
  <c r="AO183" i="99"/>
  <c r="AQ183" i="99" s="1"/>
  <c r="AG183" i="99"/>
  <c r="AF183" i="99"/>
  <c r="AE183" i="99"/>
  <c r="AC183" i="99"/>
  <c r="AB183" i="99"/>
  <c r="AA183" i="99"/>
  <c r="Z183" i="99"/>
  <c r="AP182" i="99"/>
  <c r="AO182" i="99"/>
  <c r="AQ182" i="99" s="1"/>
  <c r="AG182" i="99"/>
  <c r="AF182" i="99"/>
  <c r="AE182" i="99"/>
  <c r="AC182" i="99"/>
  <c r="AB182" i="99"/>
  <c r="AA182" i="99"/>
  <c r="Z182" i="99"/>
  <c r="AP181" i="99"/>
  <c r="AO181" i="99"/>
  <c r="AQ181" i="99" s="1"/>
  <c r="AG181" i="99"/>
  <c r="AF181" i="99"/>
  <c r="AE181" i="99"/>
  <c r="AC181" i="99"/>
  <c r="AB181" i="99"/>
  <c r="AA181" i="99"/>
  <c r="Z181" i="99"/>
  <c r="AP180" i="99"/>
  <c r="AO180" i="99"/>
  <c r="AQ180" i="99" s="1"/>
  <c r="AG180" i="99"/>
  <c r="AF180" i="99"/>
  <c r="AE180" i="99"/>
  <c r="AC180" i="99"/>
  <c r="AB180" i="99"/>
  <c r="AA180" i="99"/>
  <c r="Z180" i="99"/>
  <c r="AP179" i="99"/>
  <c r="AO179" i="99"/>
  <c r="AQ179" i="99" s="1"/>
  <c r="AG179" i="99"/>
  <c r="AF179" i="99"/>
  <c r="AE179" i="99"/>
  <c r="AC179" i="99"/>
  <c r="AB179" i="99"/>
  <c r="AA179" i="99"/>
  <c r="Z179" i="99"/>
  <c r="AP178" i="99"/>
  <c r="AO178" i="99"/>
  <c r="AQ178" i="99" s="1"/>
  <c r="AG178" i="99"/>
  <c r="AF178" i="99"/>
  <c r="AE178" i="99"/>
  <c r="AC178" i="99"/>
  <c r="AB178" i="99"/>
  <c r="AA178" i="99"/>
  <c r="Z178" i="99"/>
  <c r="AP177" i="99"/>
  <c r="AO177" i="99"/>
  <c r="AQ177" i="99" s="1"/>
  <c r="AG177" i="99"/>
  <c r="AF177" i="99"/>
  <c r="AE177" i="99"/>
  <c r="AC177" i="99"/>
  <c r="AB177" i="99"/>
  <c r="AA177" i="99"/>
  <c r="Z177" i="99"/>
  <c r="AP176" i="99"/>
  <c r="AO176" i="99"/>
  <c r="AQ176" i="99" s="1"/>
  <c r="AG176" i="99"/>
  <c r="AF176" i="99"/>
  <c r="AE176" i="99"/>
  <c r="AC176" i="99"/>
  <c r="AB176" i="99"/>
  <c r="AA176" i="99"/>
  <c r="Z176" i="99"/>
  <c r="AP175" i="99"/>
  <c r="AO175" i="99"/>
  <c r="AG175" i="99"/>
  <c r="AF175" i="99"/>
  <c r="AE175" i="99"/>
  <c r="AC175" i="99"/>
  <c r="AB175" i="99"/>
  <c r="AA175" i="99"/>
  <c r="Z175" i="99"/>
  <c r="AP174" i="99"/>
  <c r="AO174" i="99"/>
  <c r="AQ174" i="99" s="1"/>
  <c r="AG174" i="99"/>
  <c r="AF174" i="99"/>
  <c r="AE174" i="99"/>
  <c r="AC174" i="99"/>
  <c r="AB174" i="99"/>
  <c r="AA174" i="99"/>
  <c r="Z174" i="99"/>
  <c r="AP173" i="99"/>
  <c r="AO173" i="99"/>
  <c r="AQ173" i="99" s="1"/>
  <c r="AG173" i="99"/>
  <c r="AF173" i="99"/>
  <c r="AE173" i="99"/>
  <c r="AC173" i="99"/>
  <c r="AB173" i="99"/>
  <c r="AA173" i="99"/>
  <c r="Z173" i="99"/>
  <c r="AP172" i="99"/>
  <c r="AO172" i="99"/>
  <c r="AQ172" i="99" s="1"/>
  <c r="AG172" i="99"/>
  <c r="AF172" i="99"/>
  <c r="AE172" i="99"/>
  <c r="AC172" i="99"/>
  <c r="AB172" i="99"/>
  <c r="AA172" i="99"/>
  <c r="Z172" i="99"/>
  <c r="AP171" i="99"/>
  <c r="AO171" i="99"/>
  <c r="AG171" i="99"/>
  <c r="AF171" i="99"/>
  <c r="AE171" i="99"/>
  <c r="AC171" i="99"/>
  <c r="AB171" i="99"/>
  <c r="AA171" i="99"/>
  <c r="Z171" i="99"/>
  <c r="AP170" i="99"/>
  <c r="AO170" i="99"/>
  <c r="AQ170" i="99" s="1"/>
  <c r="AG170" i="99"/>
  <c r="AF170" i="99"/>
  <c r="AE170" i="99"/>
  <c r="AC170" i="99"/>
  <c r="AB170" i="99"/>
  <c r="AA170" i="99"/>
  <c r="Z170" i="99"/>
  <c r="AP169" i="99"/>
  <c r="AO169" i="99"/>
  <c r="AQ169" i="99" s="1"/>
  <c r="AG169" i="99"/>
  <c r="AF169" i="99"/>
  <c r="AE169" i="99"/>
  <c r="AC169" i="99"/>
  <c r="AB169" i="99"/>
  <c r="AA169" i="99"/>
  <c r="Z169" i="99"/>
  <c r="AP168" i="99"/>
  <c r="AO168" i="99"/>
  <c r="AQ168" i="99" s="1"/>
  <c r="AG168" i="99"/>
  <c r="AF168" i="99"/>
  <c r="AE168" i="99"/>
  <c r="AC168" i="99"/>
  <c r="AB168" i="99"/>
  <c r="AA168" i="99"/>
  <c r="Z168" i="99"/>
  <c r="AP167" i="99"/>
  <c r="AO167" i="99"/>
  <c r="AQ167" i="99" s="1"/>
  <c r="AG167" i="99"/>
  <c r="AF167" i="99"/>
  <c r="AE167" i="99"/>
  <c r="AC167" i="99"/>
  <c r="AB167" i="99"/>
  <c r="AA167" i="99"/>
  <c r="Z167" i="99"/>
  <c r="AP166" i="99"/>
  <c r="AO166" i="99"/>
  <c r="AG166" i="99"/>
  <c r="AF166" i="99"/>
  <c r="AE166" i="99"/>
  <c r="AC166" i="99"/>
  <c r="AB166" i="99"/>
  <c r="AA166" i="99"/>
  <c r="Z166" i="99"/>
  <c r="AP165" i="99"/>
  <c r="AO165" i="99"/>
  <c r="AQ165" i="99" s="1"/>
  <c r="AG165" i="99"/>
  <c r="AF165" i="99"/>
  <c r="AE165" i="99"/>
  <c r="AC165" i="99"/>
  <c r="AB165" i="99"/>
  <c r="AA165" i="99"/>
  <c r="Z165" i="99"/>
  <c r="AP164" i="99"/>
  <c r="AO164" i="99"/>
  <c r="AQ164" i="99" s="1"/>
  <c r="AG164" i="99"/>
  <c r="AF164" i="99"/>
  <c r="AE164" i="99"/>
  <c r="AC164" i="99"/>
  <c r="AB164" i="99"/>
  <c r="AA164" i="99"/>
  <c r="Z164" i="99"/>
  <c r="AP163" i="99"/>
  <c r="AO163" i="99"/>
  <c r="AQ163" i="99" s="1"/>
  <c r="AG163" i="99"/>
  <c r="AF163" i="99"/>
  <c r="AE163" i="99"/>
  <c r="AC163" i="99"/>
  <c r="AB163" i="99"/>
  <c r="AA163" i="99"/>
  <c r="Z163" i="99"/>
  <c r="AP162" i="99"/>
  <c r="AO162" i="99"/>
  <c r="AQ162" i="99" s="1"/>
  <c r="AG162" i="99"/>
  <c r="AF162" i="99"/>
  <c r="AE162" i="99"/>
  <c r="AC162" i="99"/>
  <c r="AB162" i="99"/>
  <c r="AA162" i="99"/>
  <c r="Z162" i="99"/>
  <c r="AP161" i="99"/>
  <c r="AO161" i="99"/>
  <c r="AQ161" i="99" s="1"/>
  <c r="AG161" i="99"/>
  <c r="AF161" i="99"/>
  <c r="AE161" i="99"/>
  <c r="AC161" i="99"/>
  <c r="AB161" i="99"/>
  <c r="AA161" i="99"/>
  <c r="Z161" i="99"/>
  <c r="AP160" i="99"/>
  <c r="AO160" i="99"/>
  <c r="AQ160" i="99" s="1"/>
  <c r="AG160" i="99"/>
  <c r="AF160" i="99"/>
  <c r="AE160" i="99"/>
  <c r="AC160" i="99"/>
  <c r="AB160" i="99"/>
  <c r="AA160" i="99"/>
  <c r="Z160" i="99"/>
  <c r="AP159" i="99"/>
  <c r="AO159" i="99"/>
  <c r="AQ159" i="99" s="1"/>
  <c r="AG159" i="99"/>
  <c r="AF159" i="99"/>
  <c r="AE159" i="99"/>
  <c r="AC159" i="99"/>
  <c r="AB159" i="99"/>
  <c r="AA159" i="99"/>
  <c r="Z159" i="99"/>
  <c r="AP158" i="99"/>
  <c r="AO158" i="99"/>
  <c r="AQ158" i="99" s="1"/>
  <c r="AG158" i="99"/>
  <c r="AF158" i="99"/>
  <c r="AE158" i="99"/>
  <c r="AC158" i="99"/>
  <c r="AB158" i="99"/>
  <c r="AA158" i="99"/>
  <c r="Z158" i="99"/>
  <c r="AP157" i="99"/>
  <c r="AO157" i="99"/>
  <c r="AQ157" i="99" s="1"/>
  <c r="AG157" i="99"/>
  <c r="AF157" i="99"/>
  <c r="AE157" i="99"/>
  <c r="AC157" i="99"/>
  <c r="AB157" i="99"/>
  <c r="AA157" i="99"/>
  <c r="Z157" i="99"/>
  <c r="AP156" i="99"/>
  <c r="AO156" i="99"/>
  <c r="AQ156" i="99" s="1"/>
  <c r="AG156" i="99"/>
  <c r="AF156" i="99"/>
  <c r="AE156" i="99"/>
  <c r="AC156" i="99"/>
  <c r="AB156" i="99"/>
  <c r="AA156" i="99"/>
  <c r="Z156" i="99"/>
  <c r="AP155" i="99"/>
  <c r="AO155" i="99"/>
  <c r="AQ155" i="99" s="1"/>
  <c r="AG155" i="99"/>
  <c r="AF155" i="99"/>
  <c r="AE155" i="99"/>
  <c r="AC155" i="99"/>
  <c r="AB155" i="99"/>
  <c r="AA155" i="99"/>
  <c r="Z155" i="99"/>
  <c r="AP154" i="99"/>
  <c r="AO154" i="99"/>
  <c r="AQ154" i="99" s="1"/>
  <c r="AG154" i="99"/>
  <c r="AF154" i="99"/>
  <c r="AE154" i="99"/>
  <c r="AC154" i="99"/>
  <c r="AB154" i="99"/>
  <c r="AA154" i="99"/>
  <c r="Z154" i="99"/>
  <c r="AP153" i="99"/>
  <c r="AO153" i="99"/>
  <c r="AQ153" i="99" s="1"/>
  <c r="AG153" i="99"/>
  <c r="AF153" i="99"/>
  <c r="AE153" i="99"/>
  <c r="AC153" i="99"/>
  <c r="AB153" i="99"/>
  <c r="AA153" i="99"/>
  <c r="Z153" i="99"/>
  <c r="AP152" i="99"/>
  <c r="AO152" i="99"/>
  <c r="AQ152" i="99" s="1"/>
  <c r="AG152" i="99"/>
  <c r="AF152" i="99"/>
  <c r="AE152" i="99"/>
  <c r="AC152" i="99"/>
  <c r="AB152" i="99"/>
  <c r="AA152" i="99"/>
  <c r="Z152" i="99"/>
  <c r="AP151" i="99"/>
  <c r="AO151" i="99"/>
  <c r="AQ151" i="99" s="1"/>
  <c r="AG151" i="99"/>
  <c r="AF151" i="99"/>
  <c r="AE151" i="99"/>
  <c r="AC151" i="99"/>
  <c r="AB151" i="99"/>
  <c r="AA151" i="99"/>
  <c r="Z151" i="99"/>
  <c r="AP150" i="99"/>
  <c r="AO150" i="99"/>
  <c r="AQ150" i="99" s="1"/>
  <c r="AG150" i="99"/>
  <c r="AF150" i="99"/>
  <c r="AE150" i="99"/>
  <c r="AC150" i="99"/>
  <c r="AB150" i="99"/>
  <c r="AA150" i="99"/>
  <c r="Z150" i="99"/>
  <c r="AP149" i="99"/>
  <c r="AO149" i="99"/>
  <c r="AQ149" i="99" s="1"/>
  <c r="AG149" i="99"/>
  <c r="AF149" i="99"/>
  <c r="AE149" i="99"/>
  <c r="AC149" i="99"/>
  <c r="AB149" i="99"/>
  <c r="AA149" i="99"/>
  <c r="Z149" i="99"/>
  <c r="AP148" i="99"/>
  <c r="AO148" i="99"/>
  <c r="AQ148" i="99" s="1"/>
  <c r="AG148" i="99"/>
  <c r="AF148" i="99"/>
  <c r="AE148" i="99"/>
  <c r="AC148" i="99"/>
  <c r="AB148" i="99"/>
  <c r="AA148" i="99"/>
  <c r="Z148" i="99"/>
  <c r="AP147" i="99"/>
  <c r="AO147" i="99"/>
  <c r="AG147" i="99"/>
  <c r="AF147" i="99"/>
  <c r="AE147" i="99"/>
  <c r="AC147" i="99"/>
  <c r="AB147" i="99"/>
  <c r="AA147" i="99"/>
  <c r="Z147" i="99"/>
  <c r="AP146" i="99"/>
  <c r="AO146" i="99"/>
  <c r="AQ146" i="99" s="1"/>
  <c r="AG146" i="99"/>
  <c r="AF146" i="99"/>
  <c r="AE146" i="99"/>
  <c r="AC146" i="99"/>
  <c r="AB146" i="99"/>
  <c r="AA146" i="99"/>
  <c r="Z146" i="99"/>
  <c r="AP145" i="99"/>
  <c r="AO145" i="99"/>
  <c r="AQ145" i="99" s="1"/>
  <c r="AG145" i="99"/>
  <c r="AF145" i="99"/>
  <c r="AE145" i="99"/>
  <c r="AC145" i="99"/>
  <c r="AB145" i="99"/>
  <c r="AA145" i="99"/>
  <c r="Z145" i="99"/>
  <c r="AP144" i="99"/>
  <c r="AO144" i="99"/>
  <c r="AQ144" i="99" s="1"/>
  <c r="AG144" i="99"/>
  <c r="AF144" i="99"/>
  <c r="AE144" i="99"/>
  <c r="AC144" i="99"/>
  <c r="AB144" i="99"/>
  <c r="AA144" i="99"/>
  <c r="Z144" i="99"/>
  <c r="AP143" i="99"/>
  <c r="AO143" i="99"/>
  <c r="AQ143" i="99" s="1"/>
  <c r="AG143" i="99"/>
  <c r="AF143" i="99"/>
  <c r="AE143" i="99"/>
  <c r="AC143" i="99"/>
  <c r="AB143" i="99"/>
  <c r="AA143" i="99"/>
  <c r="Z143" i="99"/>
  <c r="AP142" i="99"/>
  <c r="AO142" i="99"/>
  <c r="AQ142" i="99" s="1"/>
  <c r="AG142" i="99"/>
  <c r="AF142" i="99"/>
  <c r="AE142" i="99"/>
  <c r="AC142" i="99"/>
  <c r="AB142" i="99"/>
  <c r="AA142" i="99"/>
  <c r="Z142" i="99"/>
  <c r="AP141" i="99"/>
  <c r="AO141" i="99"/>
  <c r="AQ141" i="99" s="1"/>
  <c r="AG141" i="99"/>
  <c r="AF141" i="99"/>
  <c r="AE141" i="99"/>
  <c r="AC141" i="99"/>
  <c r="AB141" i="99"/>
  <c r="AA141" i="99"/>
  <c r="Z141" i="99"/>
  <c r="AP140" i="99"/>
  <c r="AO140" i="99"/>
  <c r="AQ140" i="99" s="1"/>
  <c r="AG140" i="99"/>
  <c r="AF140" i="99"/>
  <c r="AE140" i="99"/>
  <c r="AC140" i="99"/>
  <c r="AB140" i="99"/>
  <c r="AA140" i="99"/>
  <c r="Z140" i="99"/>
  <c r="AP139" i="99"/>
  <c r="AO139" i="99"/>
  <c r="AQ139" i="99" s="1"/>
  <c r="AG139" i="99"/>
  <c r="AF139" i="99"/>
  <c r="AE139" i="99"/>
  <c r="AC139" i="99"/>
  <c r="AB139" i="99"/>
  <c r="AA139" i="99"/>
  <c r="Z139" i="99"/>
  <c r="AP138" i="99"/>
  <c r="AO138" i="99"/>
  <c r="AQ138" i="99" s="1"/>
  <c r="AG138" i="99"/>
  <c r="AF138" i="99"/>
  <c r="AE138" i="99"/>
  <c r="AC138" i="99"/>
  <c r="AB138" i="99"/>
  <c r="AA138" i="99"/>
  <c r="Z138" i="99"/>
  <c r="AP137" i="99"/>
  <c r="AO137" i="99"/>
  <c r="AQ137" i="99" s="1"/>
  <c r="AG137" i="99"/>
  <c r="AF137" i="99"/>
  <c r="AE137" i="99"/>
  <c r="AC137" i="99"/>
  <c r="AB137" i="99"/>
  <c r="AA137" i="99"/>
  <c r="Z137" i="99"/>
  <c r="AP136" i="99"/>
  <c r="AO136" i="99"/>
  <c r="AQ136" i="99" s="1"/>
  <c r="AG136" i="99"/>
  <c r="AF136" i="99"/>
  <c r="AE136" i="99"/>
  <c r="AC136" i="99"/>
  <c r="AB136" i="99"/>
  <c r="AA136" i="99"/>
  <c r="Z136" i="99"/>
  <c r="AP135" i="99"/>
  <c r="AO135" i="99"/>
  <c r="AQ135" i="99" s="1"/>
  <c r="AG135" i="99"/>
  <c r="AF135" i="99"/>
  <c r="AE135" i="99"/>
  <c r="AC135" i="99"/>
  <c r="AB135" i="99"/>
  <c r="AA135" i="99"/>
  <c r="Z135" i="99"/>
  <c r="AP134" i="99"/>
  <c r="AO134" i="99"/>
  <c r="AQ134" i="99" s="1"/>
  <c r="AG134" i="99"/>
  <c r="AF134" i="99"/>
  <c r="AE134" i="99"/>
  <c r="AC134" i="99"/>
  <c r="AB134" i="99"/>
  <c r="AA134" i="99"/>
  <c r="Z134" i="99"/>
  <c r="AP133" i="99"/>
  <c r="AO133" i="99"/>
  <c r="AQ133" i="99" s="1"/>
  <c r="AG133" i="99"/>
  <c r="AF133" i="99"/>
  <c r="AE133" i="99"/>
  <c r="AC133" i="99"/>
  <c r="AB133" i="99"/>
  <c r="AA133" i="99"/>
  <c r="Z133" i="99"/>
  <c r="AP132" i="99"/>
  <c r="AO132" i="99"/>
  <c r="AQ132" i="99" s="1"/>
  <c r="AG132" i="99"/>
  <c r="AF132" i="99"/>
  <c r="AE132" i="99"/>
  <c r="AC132" i="99"/>
  <c r="AB132" i="99"/>
  <c r="AA132" i="99"/>
  <c r="Z132" i="99"/>
  <c r="AP131" i="99"/>
  <c r="AO131" i="99"/>
  <c r="AQ131" i="99" s="1"/>
  <c r="AG131" i="99"/>
  <c r="AF131" i="99"/>
  <c r="AE131" i="99"/>
  <c r="AC131" i="99"/>
  <c r="AB131" i="99"/>
  <c r="AA131" i="99"/>
  <c r="Z131" i="99"/>
  <c r="AP130" i="99"/>
  <c r="AO130" i="99"/>
  <c r="AQ130" i="99" s="1"/>
  <c r="AG130" i="99"/>
  <c r="AF130" i="99"/>
  <c r="AE130" i="99"/>
  <c r="AC130" i="99"/>
  <c r="AB130" i="99"/>
  <c r="AA130" i="99"/>
  <c r="Z130" i="99"/>
  <c r="AP129" i="99"/>
  <c r="AO129" i="99"/>
  <c r="AQ129" i="99" s="1"/>
  <c r="AG129" i="99"/>
  <c r="AF129" i="99"/>
  <c r="AE129" i="99"/>
  <c r="AC129" i="99"/>
  <c r="AB129" i="99"/>
  <c r="AA129" i="99"/>
  <c r="Z129" i="99"/>
  <c r="AP128" i="99"/>
  <c r="AO128" i="99"/>
  <c r="AQ128" i="99" s="1"/>
  <c r="AG128" i="99"/>
  <c r="AF128" i="99"/>
  <c r="AE128" i="99"/>
  <c r="AC128" i="99"/>
  <c r="AB128" i="99"/>
  <c r="AA128" i="99"/>
  <c r="Z128" i="99"/>
  <c r="AP127" i="99"/>
  <c r="AO127" i="99"/>
  <c r="AQ127" i="99" s="1"/>
  <c r="AG127" i="99"/>
  <c r="AF127" i="99"/>
  <c r="AE127" i="99"/>
  <c r="AC127" i="99"/>
  <c r="AB127" i="99"/>
  <c r="AA127" i="99"/>
  <c r="Z127" i="99"/>
  <c r="AP126" i="99"/>
  <c r="AO126" i="99"/>
  <c r="AQ126" i="99" s="1"/>
  <c r="AG126" i="99"/>
  <c r="AF126" i="99"/>
  <c r="AE126" i="99"/>
  <c r="AC126" i="99"/>
  <c r="AB126" i="99"/>
  <c r="AA126" i="99"/>
  <c r="Z126" i="99"/>
  <c r="AP125" i="99"/>
  <c r="AO125" i="99"/>
  <c r="AQ125" i="99" s="1"/>
  <c r="AG125" i="99"/>
  <c r="AF125" i="99"/>
  <c r="AE125" i="99"/>
  <c r="AC125" i="99"/>
  <c r="AB125" i="99"/>
  <c r="AA125" i="99"/>
  <c r="Z125" i="99"/>
  <c r="AP124" i="99"/>
  <c r="AO124" i="99"/>
  <c r="AG124" i="99"/>
  <c r="AF124" i="99"/>
  <c r="AE124" i="99"/>
  <c r="AC124" i="99"/>
  <c r="AB124" i="99"/>
  <c r="AA124" i="99"/>
  <c r="Z124" i="99"/>
  <c r="AP123" i="99"/>
  <c r="AO123" i="99"/>
  <c r="AQ123" i="99" s="1"/>
  <c r="AG123" i="99"/>
  <c r="AF123" i="99"/>
  <c r="AE123" i="99"/>
  <c r="AC123" i="99"/>
  <c r="AB123" i="99"/>
  <c r="AA123" i="99"/>
  <c r="Z123" i="99"/>
  <c r="AP122" i="99"/>
  <c r="AO122" i="99"/>
  <c r="AQ122" i="99" s="1"/>
  <c r="AG122" i="99"/>
  <c r="AF122" i="99"/>
  <c r="AE122" i="99"/>
  <c r="AC122" i="99"/>
  <c r="AB122" i="99"/>
  <c r="AA122" i="99"/>
  <c r="Z122" i="99"/>
  <c r="AP121" i="99"/>
  <c r="AO121" i="99"/>
  <c r="AQ121" i="99" s="1"/>
  <c r="AG121" i="99"/>
  <c r="AF121" i="99"/>
  <c r="AE121" i="99"/>
  <c r="AC121" i="99"/>
  <c r="AB121" i="99"/>
  <c r="AA121" i="99"/>
  <c r="Z121" i="99"/>
  <c r="AP120" i="99"/>
  <c r="AO120" i="99"/>
  <c r="AQ120" i="99" s="1"/>
  <c r="AG120" i="99"/>
  <c r="AF120" i="99"/>
  <c r="AE120" i="99"/>
  <c r="AC120" i="99"/>
  <c r="AB120" i="99"/>
  <c r="AA120" i="99"/>
  <c r="Z120" i="99"/>
  <c r="AP119" i="99"/>
  <c r="AO119" i="99"/>
  <c r="AQ119" i="99" s="1"/>
  <c r="AG119" i="99"/>
  <c r="AF119" i="99"/>
  <c r="AE119" i="99"/>
  <c r="AC119" i="99"/>
  <c r="AB119" i="99"/>
  <c r="AA119" i="99"/>
  <c r="Z119" i="99"/>
  <c r="AP118" i="99"/>
  <c r="AO118" i="99"/>
  <c r="AQ118" i="99" s="1"/>
  <c r="AG118" i="99"/>
  <c r="AF118" i="99"/>
  <c r="AE118" i="99"/>
  <c r="AC118" i="99"/>
  <c r="AB118" i="99"/>
  <c r="AA118" i="99"/>
  <c r="Z118" i="99"/>
  <c r="AP117" i="99"/>
  <c r="AO117" i="99"/>
  <c r="AQ117" i="99" s="1"/>
  <c r="AG117" i="99"/>
  <c r="AF117" i="99"/>
  <c r="AE117" i="99"/>
  <c r="AC117" i="99"/>
  <c r="AB117" i="99"/>
  <c r="AA117" i="99"/>
  <c r="Z117" i="99"/>
  <c r="AP116" i="99"/>
  <c r="AO116" i="99"/>
  <c r="AQ116" i="99" s="1"/>
  <c r="AG116" i="99"/>
  <c r="AF116" i="99"/>
  <c r="AE116" i="99"/>
  <c r="AC116" i="99"/>
  <c r="AB116" i="99"/>
  <c r="AA116" i="99"/>
  <c r="Z116" i="99"/>
  <c r="AP115" i="99"/>
  <c r="AO115" i="99"/>
  <c r="AQ115" i="99" s="1"/>
  <c r="AG115" i="99"/>
  <c r="AF115" i="99"/>
  <c r="AE115" i="99"/>
  <c r="AC115" i="99"/>
  <c r="AB115" i="99"/>
  <c r="AA115" i="99"/>
  <c r="Z115" i="99"/>
  <c r="AP114" i="99"/>
  <c r="AO114" i="99"/>
  <c r="AQ114" i="99" s="1"/>
  <c r="AG114" i="99"/>
  <c r="AF114" i="99"/>
  <c r="AE114" i="99"/>
  <c r="AC114" i="99"/>
  <c r="AB114" i="99"/>
  <c r="AA114" i="99"/>
  <c r="Z114" i="99"/>
  <c r="AP113" i="99"/>
  <c r="AO113" i="99"/>
  <c r="AQ113" i="99" s="1"/>
  <c r="AG113" i="99"/>
  <c r="AF113" i="99"/>
  <c r="AE113" i="99"/>
  <c r="AC113" i="99"/>
  <c r="AB113" i="99"/>
  <c r="AA113" i="99"/>
  <c r="Z113" i="99"/>
  <c r="AP112" i="99"/>
  <c r="AO112" i="99"/>
  <c r="AQ112" i="99" s="1"/>
  <c r="AG112" i="99"/>
  <c r="AF112" i="99"/>
  <c r="AE112" i="99"/>
  <c r="AC112" i="99"/>
  <c r="AB112" i="99"/>
  <c r="AA112" i="99"/>
  <c r="Z112" i="99"/>
  <c r="AP111" i="99"/>
  <c r="AO111" i="99"/>
  <c r="AQ111" i="99" s="1"/>
  <c r="AG111" i="99"/>
  <c r="AF111" i="99"/>
  <c r="AE111" i="99"/>
  <c r="AC111" i="99"/>
  <c r="AB111" i="99"/>
  <c r="AA111" i="99"/>
  <c r="Z111" i="99"/>
  <c r="AP110" i="99"/>
  <c r="AO110" i="99"/>
  <c r="AQ110" i="99" s="1"/>
  <c r="AG110" i="99"/>
  <c r="AF110" i="99"/>
  <c r="AE110" i="99"/>
  <c r="AC110" i="99"/>
  <c r="AB110" i="99"/>
  <c r="AA110" i="99"/>
  <c r="Z110" i="99"/>
  <c r="AP109" i="99"/>
  <c r="AO109" i="99"/>
  <c r="AQ109" i="99" s="1"/>
  <c r="AG109" i="99"/>
  <c r="AF109" i="99"/>
  <c r="AE109" i="99"/>
  <c r="AC109" i="99"/>
  <c r="AB109" i="99"/>
  <c r="AA109" i="99"/>
  <c r="Z109" i="99"/>
  <c r="AP108" i="99"/>
  <c r="AO108" i="99"/>
  <c r="AQ108" i="99" s="1"/>
  <c r="AG108" i="99"/>
  <c r="AF108" i="99"/>
  <c r="AE108" i="99"/>
  <c r="AC108" i="99"/>
  <c r="AB108" i="99"/>
  <c r="AA108" i="99"/>
  <c r="Z108" i="99"/>
  <c r="AP107" i="99"/>
  <c r="AO107" i="99"/>
  <c r="AQ107" i="99" s="1"/>
  <c r="AG107" i="99"/>
  <c r="AF107" i="99"/>
  <c r="AE107" i="99"/>
  <c r="AC107" i="99"/>
  <c r="AB107" i="99"/>
  <c r="AA107" i="99"/>
  <c r="Z107" i="99"/>
  <c r="AP106" i="99"/>
  <c r="AO106" i="99"/>
  <c r="AG106" i="99"/>
  <c r="AF106" i="99"/>
  <c r="AE106" i="99"/>
  <c r="AC106" i="99"/>
  <c r="AB106" i="99"/>
  <c r="AA106" i="99"/>
  <c r="Z106" i="99"/>
  <c r="AP105" i="99"/>
  <c r="AO105" i="99"/>
  <c r="AQ105" i="99" s="1"/>
  <c r="AG105" i="99"/>
  <c r="AF105" i="99"/>
  <c r="AE105" i="99"/>
  <c r="AC105" i="99"/>
  <c r="AB105" i="99"/>
  <c r="AA105" i="99"/>
  <c r="Z105" i="99"/>
  <c r="AP104" i="99"/>
  <c r="AO104" i="99"/>
  <c r="AQ104" i="99" s="1"/>
  <c r="AG104" i="99"/>
  <c r="AF104" i="99"/>
  <c r="AE104" i="99"/>
  <c r="AC104" i="99"/>
  <c r="AB104" i="99"/>
  <c r="AA104" i="99"/>
  <c r="Z104" i="99"/>
  <c r="AP103" i="99"/>
  <c r="AO103" i="99"/>
  <c r="AQ103" i="99" s="1"/>
  <c r="AG103" i="99"/>
  <c r="AF103" i="99"/>
  <c r="AE103" i="99"/>
  <c r="AC103" i="99"/>
  <c r="AB103" i="99"/>
  <c r="AA103" i="99"/>
  <c r="Z103" i="99"/>
  <c r="AP102" i="99"/>
  <c r="AO102" i="99"/>
  <c r="AQ102" i="99" s="1"/>
  <c r="AG102" i="99"/>
  <c r="AF102" i="99"/>
  <c r="AE102" i="99"/>
  <c r="AC102" i="99"/>
  <c r="AB102" i="99"/>
  <c r="AA102" i="99"/>
  <c r="Z102" i="99"/>
  <c r="AP101" i="99"/>
  <c r="AO101" i="99"/>
  <c r="AQ101" i="99" s="1"/>
  <c r="AG101" i="99"/>
  <c r="AF101" i="99"/>
  <c r="AE101" i="99"/>
  <c r="AC101" i="99"/>
  <c r="AB101" i="99"/>
  <c r="AA101" i="99"/>
  <c r="Z101" i="99"/>
  <c r="AP100" i="99"/>
  <c r="AO100" i="99"/>
  <c r="AQ100" i="99" s="1"/>
  <c r="AG100" i="99"/>
  <c r="AF100" i="99"/>
  <c r="AE100" i="99"/>
  <c r="AC100" i="99"/>
  <c r="AB100" i="99"/>
  <c r="AA100" i="99"/>
  <c r="Z100" i="99"/>
  <c r="AP99" i="99"/>
  <c r="AO99" i="99"/>
  <c r="AQ99" i="99" s="1"/>
  <c r="AG99" i="99"/>
  <c r="AF99" i="99"/>
  <c r="AE99" i="99"/>
  <c r="AC99" i="99"/>
  <c r="AB99" i="99"/>
  <c r="AA99" i="99"/>
  <c r="Z99" i="99"/>
  <c r="AP98" i="99"/>
  <c r="AO98" i="99"/>
  <c r="AQ98" i="99" s="1"/>
  <c r="AG98" i="99"/>
  <c r="AF98" i="99"/>
  <c r="AE98" i="99"/>
  <c r="AC98" i="99"/>
  <c r="AB98" i="99"/>
  <c r="AA98" i="99"/>
  <c r="Z98" i="99"/>
  <c r="AP97" i="99"/>
  <c r="AO97" i="99"/>
  <c r="AQ97" i="99" s="1"/>
  <c r="AG97" i="99"/>
  <c r="AF97" i="99"/>
  <c r="AE97" i="99"/>
  <c r="AC97" i="99"/>
  <c r="AB97" i="99"/>
  <c r="AA97" i="99"/>
  <c r="Z97" i="99"/>
  <c r="AP96" i="99"/>
  <c r="AO96" i="99"/>
  <c r="AQ96" i="99" s="1"/>
  <c r="AG96" i="99"/>
  <c r="AF96" i="99"/>
  <c r="AE96" i="99"/>
  <c r="AC96" i="99"/>
  <c r="AB96" i="99"/>
  <c r="AA96" i="99"/>
  <c r="Z96" i="99"/>
  <c r="AP95" i="99"/>
  <c r="AO95" i="99"/>
  <c r="AQ95" i="99" s="1"/>
  <c r="AG95" i="99"/>
  <c r="AF95" i="99"/>
  <c r="AE95" i="99"/>
  <c r="AC95" i="99"/>
  <c r="AB95" i="99"/>
  <c r="AA95" i="99"/>
  <c r="Z95" i="99"/>
  <c r="AP94" i="99"/>
  <c r="AO94" i="99"/>
  <c r="AQ94" i="99" s="1"/>
  <c r="AG94" i="99"/>
  <c r="AF94" i="99"/>
  <c r="AE94" i="99"/>
  <c r="AC94" i="99"/>
  <c r="AB94" i="99"/>
  <c r="AA94" i="99"/>
  <c r="Z94" i="99"/>
  <c r="AP93" i="99"/>
  <c r="AO93" i="99"/>
  <c r="AQ93" i="99" s="1"/>
  <c r="AG93" i="99"/>
  <c r="AF93" i="99"/>
  <c r="AE93" i="99"/>
  <c r="AC93" i="99"/>
  <c r="AB93" i="99"/>
  <c r="AA93" i="99"/>
  <c r="Z93" i="99"/>
  <c r="AP92" i="99"/>
  <c r="AO92" i="99"/>
  <c r="AG92" i="99"/>
  <c r="AF92" i="99"/>
  <c r="AE92" i="99"/>
  <c r="AC92" i="99"/>
  <c r="AB92" i="99"/>
  <c r="AA92" i="99"/>
  <c r="Z92" i="99"/>
  <c r="AP91" i="99"/>
  <c r="AO91" i="99"/>
  <c r="AQ91" i="99" s="1"/>
  <c r="AG91" i="99"/>
  <c r="AF91" i="99"/>
  <c r="AE91" i="99"/>
  <c r="AC91" i="99"/>
  <c r="AB91" i="99"/>
  <c r="AA91" i="99"/>
  <c r="Z91" i="99"/>
  <c r="AP90" i="99"/>
  <c r="AO90" i="99"/>
  <c r="AQ90" i="99" s="1"/>
  <c r="AG90" i="99"/>
  <c r="AF90" i="99"/>
  <c r="AE90" i="99"/>
  <c r="AC90" i="99"/>
  <c r="AB90" i="99"/>
  <c r="AA90" i="99"/>
  <c r="Z90" i="99"/>
  <c r="AP89" i="99"/>
  <c r="AO89" i="99"/>
  <c r="AG89" i="99"/>
  <c r="AF89" i="99"/>
  <c r="AE89" i="99"/>
  <c r="AC89" i="99"/>
  <c r="AB89" i="99"/>
  <c r="AA89" i="99"/>
  <c r="Z89" i="99"/>
  <c r="AP88" i="99"/>
  <c r="AO88" i="99"/>
  <c r="AQ88" i="99" s="1"/>
  <c r="AG88" i="99"/>
  <c r="AF88" i="99"/>
  <c r="AE88" i="99"/>
  <c r="AC88" i="99"/>
  <c r="AB88" i="99"/>
  <c r="AA88" i="99"/>
  <c r="Z88" i="99"/>
  <c r="AP87" i="99"/>
  <c r="AO87" i="99"/>
  <c r="AQ87" i="99" s="1"/>
  <c r="AG87" i="99"/>
  <c r="AF87" i="99"/>
  <c r="AE87" i="99"/>
  <c r="AC87" i="99"/>
  <c r="AB87" i="99"/>
  <c r="AA87" i="99"/>
  <c r="Z87" i="99"/>
  <c r="AP86" i="99"/>
  <c r="AO86" i="99"/>
  <c r="AQ86" i="99" s="1"/>
  <c r="AG86" i="99"/>
  <c r="AF86" i="99"/>
  <c r="AE86" i="99"/>
  <c r="AC86" i="99"/>
  <c r="AB86" i="99"/>
  <c r="AA86" i="99"/>
  <c r="Z86" i="99"/>
  <c r="AP85" i="99"/>
  <c r="AO85" i="99"/>
  <c r="AG85" i="99"/>
  <c r="AF85" i="99"/>
  <c r="AE85" i="99"/>
  <c r="AC85" i="99"/>
  <c r="AB85" i="99"/>
  <c r="AA85" i="99"/>
  <c r="Z85" i="99"/>
  <c r="AP84" i="99"/>
  <c r="AO84" i="99"/>
  <c r="AQ84" i="99" s="1"/>
  <c r="AG84" i="99"/>
  <c r="AF84" i="99"/>
  <c r="AE84" i="99"/>
  <c r="AC84" i="99"/>
  <c r="AB84" i="99"/>
  <c r="AA84" i="99"/>
  <c r="Z84" i="99"/>
  <c r="AP83" i="99"/>
  <c r="AO83" i="99"/>
  <c r="AQ83" i="99" s="1"/>
  <c r="AG83" i="99"/>
  <c r="AF83" i="99"/>
  <c r="AE83" i="99"/>
  <c r="AC83" i="99"/>
  <c r="AB83" i="99"/>
  <c r="AA83" i="99"/>
  <c r="Z83" i="99"/>
  <c r="AP82" i="99"/>
  <c r="AO82" i="99"/>
  <c r="AQ82" i="99" s="1"/>
  <c r="AG82" i="99"/>
  <c r="AF82" i="99"/>
  <c r="AE82" i="99"/>
  <c r="AC82" i="99"/>
  <c r="AB82" i="99"/>
  <c r="AA82" i="99"/>
  <c r="Z82" i="99"/>
  <c r="AP81" i="99"/>
  <c r="AO81" i="99"/>
  <c r="AG81" i="99"/>
  <c r="AF81" i="99"/>
  <c r="AE81" i="99"/>
  <c r="AC81" i="99"/>
  <c r="AB81" i="99"/>
  <c r="AA81" i="99"/>
  <c r="Z81" i="99"/>
  <c r="AP80" i="99"/>
  <c r="AO80" i="99"/>
  <c r="AQ80" i="99" s="1"/>
  <c r="AG80" i="99"/>
  <c r="AF80" i="99"/>
  <c r="AE80" i="99"/>
  <c r="AC80" i="99"/>
  <c r="AB80" i="99"/>
  <c r="AA80" i="99"/>
  <c r="Z80" i="99"/>
  <c r="AP79" i="99"/>
  <c r="AO79" i="99"/>
  <c r="AQ79" i="99" s="1"/>
  <c r="AG79" i="99"/>
  <c r="AF79" i="99"/>
  <c r="AE79" i="99"/>
  <c r="AC79" i="99"/>
  <c r="AB79" i="99"/>
  <c r="AA79" i="99"/>
  <c r="Z79" i="99"/>
  <c r="AP78" i="99"/>
  <c r="AO78" i="99"/>
  <c r="AQ78" i="99" s="1"/>
  <c r="AG78" i="99"/>
  <c r="AF78" i="99"/>
  <c r="AE78" i="99"/>
  <c r="AC78" i="99"/>
  <c r="AB78" i="99"/>
  <c r="AA78" i="99"/>
  <c r="Z78" i="99"/>
  <c r="AP77" i="99"/>
  <c r="AO77" i="99"/>
  <c r="AG77" i="99"/>
  <c r="AF77" i="99"/>
  <c r="AE77" i="99"/>
  <c r="AC77" i="99"/>
  <c r="AB77" i="99"/>
  <c r="AA77" i="99"/>
  <c r="Z77" i="99"/>
  <c r="AP76" i="99"/>
  <c r="AO76" i="99"/>
  <c r="AQ76" i="99" s="1"/>
  <c r="AG76" i="99"/>
  <c r="AF76" i="99"/>
  <c r="AE76" i="99"/>
  <c r="AC76" i="99"/>
  <c r="AB76" i="99"/>
  <c r="AA76" i="99"/>
  <c r="Z76" i="99"/>
  <c r="AP75" i="99"/>
  <c r="AO75" i="99"/>
  <c r="AQ75" i="99" s="1"/>
  <c r="AG75" i="99"/>
  <c r="AF75" i="99"/>
  <c r="AE75" i="99"/>
  <c r="AC75" i="99"/>
  <c r="AB75" i="99"/>
  <c r="AA75" i="99"/>
  <c r="Z75" i="99"/>
  <c r="AP74" i="99"/>
  <c r="AO74" i="99"/>
  <c r="AQ74" i="99" s="1"/>
  <c r="AG74" i="99"/>
  <c r="AF74" i="99"/>
  <c r="AE74" i="99"/>
  <c r="AC74" i="99"/>
  <c r="AB74" i="99"/>
  <c r="AA74" i="99"/>
  <c r="Z74" i="99"/>
  <c r="AP73" i="99"/>
  <c r="AO73" i="99"/>
  <c r="AG73" i="99"/>
  <c r="AF73" i="99"/>
  <c r="AE73" i="99"/>
  <c r="AC73" i="99"/>
  <c r="AB73" i="99"/>
  <c r="AA73" i="99"/>
  <c r="Z73" i="99"/>
  <c r="AP72" i="99"/>
  <c r="AO72" i="99"/>
  <c r="AQ72" i="99" s="1"/>
  <c r="AG72" i="99"/>
  <c r="AF72" i="99"/>
  <c r="AE72" i="99"/>
  <c r="AC72" i="99"/>
  <c r="AB72" i="99"/>
  <c r="AA72" i="99"/>
  <c r="Z72" i="99"/>
  <c r="AP71" i="99"/>
  <c r="AO71" i="99"/>
  <c r="AQ71" i="99" s="1"/>
  <c r="AG71" i="99"/>
  <c r="AF71" i="99"/>
  <c r="AE71" i="99"/>
  <c r="AC71" i="99"/>
  <c r="AB71" i="99"/>
  <c r="AA71" i="99"/>
  <c r="Z71" i="99"/>
  <c r="AP70" i="99"/>
  <c r="AO70" i="99"/>
  <c r="AQ70" i="99" s="1"/>
  <c r="AG70" i="99"/>
  <c r="AF70" i="99"/>
  <c r="AE70" i="99"/>
  <c r="AC70" i="99"/>
  <c r="AB70" i="99"/>
  <c r="AA70" i="99"/>
  <c r="Z70" i="99"/>
  <c r="AP69" i="99"/>
  <c r="AO69" i="99"/>
  <c r="AG69" i="99"/>
  <c r="AF69" i="99"/>
  <c r="AE69" i="99"/>
  <c r="AC69" i="99"/>
  <c r="AB69" i="99"/>
  <c r="AA69" i="99"/>
  <c r="Z69" i="99"/>
  <c r="AP68" i="99"/>
  <c r="AO68" i="99"/>
  <c r="AG68" i="99"/>
  <c r="AF68" i="99"/>
  <c r="AE68" i="99"/>
  <c r="AC68" i="99"/>
  <c r="AB68" i="99"/>
  <c r="AA68" i="99"/>
  <c r="Z68" i="99"/>
  <c r="AP67" i="99"/>
  <c r="AO67" i="99"/>
  <c r="AQ67" i="99" s="1"/>
  <c r="AG67" i="99"/>
  <c r="AF67" i="99"/>
  <c r="AE67" i="99"/>
  <c r="AC67" i="99"/>
  <c r="AB67" i="99"/>
  <c r="AA67" i="99"/>
  <c r="Z67" i="99"/>
  <c r="AP66" i="99"/>
  <c r="AO66" i="99"/>
  <c r="AQ66" i="99" s="1"/>
  <c r="AG66" i="99"/>
  <c r="AF66" i="99"/>
  <c r="AE66" i="99"/>
  <c r="AC66" i="99"/>
  <c r="AB66" i="99"/>
  <c r="AA66" i="99"/>
  <c r="Z66" i="99"/>
  <c r="AP65" i="99"/>
  <c r="AO65" i="99"/>
  <c r="AG65" i="99"/>
  <c r="AF65" i="99"/>
  <c r="AE65" i="99"/>
  <c r="AC65" i="99"/>
  <c r="AB65" i="99"/>
  <c r="AA65" i="99"/>
  <c r="Z65" i="99"/>
  <c r="AP64" i="99"/>
  <c r="AO64" i="99"/>
  <c r="AQ64" i="99" s="1"/>
  <c r="AG64" i="99"/>
  <c r="AF64" i="99"/>
  <c r="AE64" i="99"/>
  <c r="AC64" i="99"/>
  <c r="AB64" i="99"/>
  <c r="AA64" i="99"/>
  <c r="Z64" i="99"/>
  <c r="AP63" i="99"/>
  <c r="AO63" i="99"/>
  <c r="AQ63" i="99" s="1"/>
  <c r="AG63" i="99"/>
  <c r="AF63" i="99"/>
  <c r="AE63" i="99"/>
  <c r="AC63" i="99"/>
  <c r="AB63" i="99"/>
  <c r="AA63" i="99"/>
  <c r="Z63" i="99"/>
  <c r="AP62" i="99"/>
  <c r="AO62" i="99"/>
  <c r="AQ62" i="99" s="1"/>
  <c r="AG62" i="99"/>
  <c r="AF62" i="99"/>
  <c r="AE62" i="99"/>
  <c r="AC62" i="99"/>
  <c r="AB62" i="99"/>
  <c r="AA62" i="99"/>
  <c r="Z62" i="99"/>
  <c r="AP61" i="99"/>
  <c r="AO61" i="99"/>
  <c r="AG61" i="99"/>
  <c r="AF61" i="99"/>
  <c r="AE61" i="99"/>
  <c r="AC61" i="99"/>
  <c r="AB61" i="99"/>
  <c r="AA61" i="99"/>
  <c r="Z61" i="99"/>
  <c r="AP60" i="99"/>
  <c r="AO60" i="99"/>
  <c r="AQ60" i="99" s="1"/>
  <c r="AG60" i="99"/>
  <c r="AF60" i="99"/>
  <c r="AE60" i="99"/>
  <c r="AC60" i="99"/>
  <c r="AB60" i="99"/>
  <c r="AA60" i="99"/>
  <c r="Z60" i="99"/>
  <c r="AP59" i="99"/>
  <c r="AO59" i="99"/>
  <c r="AQ59" i="99" s="1"/>
  <c r="AG59" i="99"/>
  <c r="AF59" i="99"/>
  <c r="AE59" i="99"/>
  <c r="AC59" i="99"/>
  <c r="AB59" i="99"/>
  <c r="AA59" i="99"/>
  <c r="Z59" i="99"/>
  <c r="AP58" i="99"/>
  <c r="AO58" i="99"/>
  <c r="AQ58" i="99" s="1"/>
  <c r="AG58" i="99"/>
  <c r="AF58" i="99"/>
  <c r="AE58" i="99"/>
  <c r="AC58" i="99"/>
  <c r="AB58" i="99"/>
  <c r="AA58" i="99"/>
  <c r="Z58" i="99"/>
  <c r="AP57" i="99"/>
  <c r="AO57" i="99"/>
  <c r="AG57" i="99"/>
  <c r="AF57" i="99"/>
  <c r="AE57" i="99"/>
  <c r="AC57" i="99"/>
  <c r="AB57" i="99"/>
  <c r="AA57" i="99"/>
  <c r="Z57" i="99"/>
  <c r="AP56" i="99"/>
  <c r="AO56" i="99"/>
  <c r="AQ56" i="99" s="1"/>
  <c r="AG56" i="99"/>
  <c r="AF56" i="99"/>
  <c r="AE56" i="99"/>
  <c r="AC56" i="99"/>
  <c r="AB56" i="99"/>
  <c r="AA56" i="99"/>
  <c r="Z56" i="99"/>
  <c r="AP55" i="99"/>
  <c r="AO55" i="99"/>
  <c r="AQ55" i="99" s="1"/>
  <c r="AG55" i="99"/>
  <c r="AF55" i="99"/>
  <c r="AE55" i="99"/>
  <c r="AC55" i="99"/>
  <c r="AB55" i="99"/>
  <c r="AA55" i="99"/>
  <c r="Z55" i="99"/>
  <c r="AP54" i="99"/>
  <c r="AO54" i="99"/>
  <c r="AQ54" i="99" s="1"/>
  <c r="AG54" i="99"/>
  <c r="AF54" i="99"/>
  <c r="AE54" i="99"/>
  <c r="AC54" i="99"/>
  <c r="AB54" i="99"/>
  <c r="AA54" i="99"/>
  <c r="Z54" i="99"/>
  <c r="AP53" i="99"/>
  <c r="AO53" i="99"/>
  <c r="AG53" i="99"/>
  <c r="AF53" i="99"/>
  <c r="AE53" i="99"/>
  <c r="AC53" i="99"/>
  <c r="AB53" i="99"/>
  <c r="AA53" i="99"/>
  <c r="Z53" i="99"/>
  <c r="AP52" i="99"/>
  <c r="AO52" i="99"/>
  <c r="AQ52" i="99" s="1"/>
  <c r="AG52" i="99"/>
  <c r="AF52" i="99"/>
  <c r="AE52" i="99"/>
  <c r="AC52" i="99"/>
  <c r="AB52" i="99"/>
  <c r="AA52" i="99"/>
  <c r="Z52" i="99"/>
  <c r="AP51" i="99"/>
  <c r="AO51" i="99"/>
  <c r="AQ51" i="99" s="1"/>
  <c r="AG51" i="99"/>
  <c r="AF51" i="99"/>
  <c r="AE51" i="99"/>
  <c r="AC51" i="99"/>
  <c r="AB51" i="99"/>
  <c r="AA51" i="99"/>
  <c r="Z51" i="99"/>
  <c r="AP50" i="99"/>
  <c r="AO50" i="99"/>
  <c r="AG50" i="99"/>
  <c r="AF50" i="99"/>
  <c r="AE50" i="99"/>
  <c r="AC50" i="99"/>
  <c r="AB50" i="99"/>
  <c r="AA50" i="99"/>
  <c r="Z50" i="99"/>
  <c r="AP49" i="99"/>
  <c r="AO49" i="99"/>
  <c r="AG49" i="99"/>
  <c r="AF49" i="99"/>
  <c r="AE49" i="99"/>
  <c r="AC49" i="99"/>
  <c r="AB49" i="99"/>
  <c r="AA49" i="99"/>
  <c r="Z49" i="99"/>
  <c r="AP48" i="99"/>
  <c r="AO48" i="99"/>
  <c r="AQ48" i="99" s="1"/>
  <c r="AG48" i="99"/>
  <c r="AF48" i="99"/>
  <c r="AE48" i="99"/>
  <c r="AC48" i="99"/>
  <c r="AB48" i="99"/>
  <c r="AA48" i="99"/>
  <c r="Z48" i="99"/>
  <c r="AP47" i="99"/>
  <c r="AO47" i="99"/>
  <c r="AQ47" i="99" s="1"/>
  <c r="AG47" i="99"/>
  <c r="AF47" i="99"/>
  <c r="AE47" i="99"/>
  <c r="AC47" i="99"/>
  <c r="AB47" i="99"/>
  <c r="AA47" i="99"/>
  <c r="Z47" i="99"/>
  <c r="AP46" i="99"/>
  <c r="AO46" i="99"/>
  <c r="AQ46" i="99" s="1"/>
  <c r="AG46" i="99"/>
  <c r="AF46" i="99"/>
  <c r="AE46" i="99"/>
  <c r="AC46" i="99"/>
  <c r="AB46" i="99"/>
  <c r="AA46" i="99"/>
  <c r="Z46" i="99"/>
  <c r="AP45" i="99"/>
  <c r="AO45" i="99"/>
  <c r="AG45" i="99"/>
  <c r="AF45" i="99"/>
  <c r="AE45" i="99"/>
  <c r="AC45" i="99"/>
  <c r="AB45" i="99"/>
  <c r="AA45" i="99"/>
  <c r="Z45" i="99"/>
  <c r="AP44" i="99"/>
  <c r="AO44" i="99"/>
  <c r="AQ44" i="99" s="1"/>
  <c r="AG44" i="99"/>
  <c r="AF44" i="99"/>
  <c r="AE44" i="99"/>
  <c r="AC44" i="99"/>
  <c r="AB44" i="99"/>
  <c r="AA44" i="99"/>
  <c r="Z44" i="99"/>
  <c r="AP43" i="99"/>
  <c r="AO43" i="99"/>
  <c r="AQ43" i="99" s="1"/>
  <c r="AG43" i="99"/>
  <c r="AF43" i="99"/>
  <c r="AE43" i="99"/>
  <c r="AC43" i="99"/>
  <c r="AB43" i="99"/>
  <c r="AA43" i="99"/>
  <c r="Z43" i="99"/>
  <c r="AP42" i="99"/>
  <c r="AO42" i="99"/>
  <c r="AQ42" i="99" s="1"/>
  <c r="AG42" i="99"/>
  <c r="AF42" i="99"/>
  <c r="AE42" i="99"/>
  <c r="AC42" i="99"/>
  <c r="AB42" i="99"/>
  <c r="AA42" i="99"/>
  <c r="Z42" i="99"/>
  <c r="AP41" i="99"/>
  <c r="AO41" i="99"/>
  <c r="AG41" i="99"/>
  <c r="AF41" i="99"/>
  <c r="AE41" i="99"/>
  <c r="AC41" i="99"/>
  <c r="AB41" i="99"/>
  <c r="AA41" i="99"/>
  <c r="Z41" i="99"/>
  <c r="AP40" i="99"/>
  <c r="AO40" i="99"/>
  <c r="AQ40" i="99" s="1"/>
  <c r="AG40" i="99"/>
  <c r="AF40" i="99"/>
  <c r="AE40" i="99"/>
  <c r="AC40" i="99"/>
  <c r="AB40" i="99"/>
  <c r="AA40" i="99"/>
  <c r="Z40" i="99"/>
  <c r="AP39" i="99"/>
  <c r="AO39" i="99"/>
  <c r="AQ39" i="99" s="1"/>
  <c r="AG39" i="99"/>
  <c r="AF39" i="99"/>
  <c r="AE39" i="99"/>
  <c r="AC39" i="99"/>
  <c r="AB39" i="99"/>
  <c r="AA39" i="99"/>
  <c r="Z39" i="99"/>
  <c r="AP38" i="99"/>
  <c r="AO38" i="99"/>
  <c r="AQ38" i="99" s="1"/>
  <c r="AG38" i="99"/>
  <c r="AF38" i="99"/>
  <c r="AE38" i="99"/>
  <c r="AC38" i="99"/>
  <c r="AB38" i="99"/>
  <c r="AA38" i="99"/>
  <c r="Z38" i="99"/>
  <c r="AP37" i="99"/>
  <c r="AO37" i="99"/>
  <c r="AG37" i="99"/>
  <c r="AF37" i="99"/>
  <c r="AE37" i="99"/>
  <c r="AC37" i="99"/>
  <c r="AB37" i="99"/>
  <c r="AA37" i="99"/>
  <c r="Z37" i="99"/>
  <c r="AP36" i="99"/>
  <c r="AO36" i="99"/>
  <c r="AQ36" i="99" s="1"/>
  <c r="AG36" i="99"/>
  <c r="AF36" i="99"/>
  <c r="AE36" i="99"/>
  <c r="AC36" i="99"/>
  <c r="AB36" i="99"/>
  <c r="AA36" i="99"/>
  <c r="Z36" i="99"/>
  <c r="AP35" i="99"/>
  <c r="AO35" i="99"/>
  <c r="AQ35" i="99" s="1"/>
  <c r="AG35" i="99"/>
  <c r="AF35" i="99"/>
  <c r="AE35" i="99"/>
  <c r="AC35" i="99"/>
  <c r="AB35" i="99"/>
  <c r="AA35" i="99"/>
  <c r="Z35" i="99"/>
  <c r="AP34" i="99"/>
  <c r="AO34" i="99"/>
  <c r="AQ34" i="99" s="1"/>
  <c r="AG34" i="99"/>
  <c r="AF34" i="99"/>
  <c r="AE34" i="99"/>
  <c r="AC34" i="99"/>
  <c r="AB34" i="99"/>
  <c r="AA34" i="99"/>
  <c r="Z34" i="99"/>
  <c r="AP33" i="99"/>
  <c r="AO33" i="99"/>
  <c r="AG33" i="99"/>
  <c r="AF33" i="99"/>
  <c r="AE33" i="99"/>
  <c r="AC33" i="99"/>
  <c r="AB33" i="99"/>
  <c r="AA33" i="99"/>
  <c r="Z33" i="99"/>
  <c r="AP32" i="99"/>
  <c r="AO32" i="99"/>
  <c r="AQ32" i="99" s="1"/>
  <c r="AG32" i="99"/>
  <c r="AF32" i="99"/>
  <c r="AE32" i="99"/>
  <c r="AC32" i="99"/>
  <c r="AB32" i="99"/>
  <c r="AA32" i="99"/>
  <c r="Z32" i="99"/>
  <c r="AP31" i="99"/>
  <c r="AO31" i="99"/>
  <c r="AQ31" i="99" s="1"/>
  <c r="AG31" i="99"/>
  <c r="AF31" i="99"/>
  <c r="AE31" i="99"/>
  <c r="AC31" i="99"/>
  <c r="AB31" i="99"/>
  <c r="AA31" i="99"/>
  <c r="Z31" i="99"/>
  <c r="AP30" i="99"/>
  <c r="AO30" i="99"/>
  <c r="AQ30" i="99" s="1"/>
  <c r="AG30" i="99"/>
  <c r="AF30" i="99"/>
  <c r="AE30" i="99"/>
  <c r="AC30" i="99"/>
  <c r="AB30" i="99"/>
  <c r="AA30" i="99"/>
  <c r="Z30" i="99"/>
  <c r="AP29" i="99"/>
  <c r="AO29" i="99"/>
  <c r="AQ29" i="99" s="1"/>
  <c r="AG29" i="99"/>
  <c r="AF29" i="99"/>
  <c r="AE29" i="99"/>
  <c r="AC29" i="99"/>
  <c r="AB29" i="99"/>
  <c r="AA29" i="99"/>
  <c r="Z29" i="99"/>
  <c r="AP28" i="99"/>
  <c r="AO28" i="99"/>
  <c r="AQ28" i="99" s="1"/>
  <c r="AG28" i="99"/>
  <c r="AF28" i="99"/>
  <c r="AE28" i="99"/>
  <c r="AC28" i="99"/>
  <c r="AB28" i="99"/>
  <c r="AA28" i="99"/>
  <c r="Z28" i="99"/>
  <c r="AP27" i="99"/>
  <c r="AO27" i="99"/>
  <c r="AG27" i="99"/>
  <c r="AF27" i="99"/>
  <c r="AE27" i="99"/>
  <c r="AC27" i="99"/>
  <c r="AB27" i="99"/>
  <c r="AA27" i="99"/>
  <c r="Z27" i="99"/>
  <c r="AP26" i="99"/>
  <c r="AO26" i="99"/>
  <c r="AQ26" i="99" s="1"/>
  <c r="AG26" i="99"/>
  <c r="AF26" i="99"/>
  <c r="AE26" i="99"/>
  <c r="AC26" i="99"/>
  <c r="AB26" i="99"/>
  <c r="AA26" i="99"/>
  <c r="Z26" i="99"/>
  <c r="AP25" i="99"/>
  <c r="AO25" i="99"/>
  <c r="AQ25" i="99" s="1"/>
  <c r="AG25" i="99"/>
  <c r="AF25" i="99"/>
  <c r="AE25" i="99"/>
  <c r="AC25" i="99"/>
  <c r="AB25" i="99"/>
  <c r="AA25" i="99"/>
  <c r="Z25" i="99"/>
  <c r="AP24" i="99"/>
  <c r="AO24" i="99"/>
  <c r="AQ24" i="99" s="1"/>
  <c r="AG24" i="99"/>
  <c r="AF24" i="99"/>
  <c r="AE24" i="99"/>
  <c r="AC24" i="99"/>
  <c r="AB24" i="99"/>
  <c r="AA24" i="99"/>
  <c r="Z24" i="99"/>
  <c r="AP23" i="99"/>
  <c r="AO23" i="99"/>
  <c r="AQ23" i="99" s="1"/>
  <c r="AG23" i="99"/>
  <c r="AF23" i="99"/>
  <c r="AE23" i="99"/>
  <c r="AC23" i="99"/>
  <c r="AB23" i="99"/>
  <c r="AA23" i="99"/>
  <c r="Z23" i="99"/>
  <c r="AP22" i="99"/>
  <c r="AO22" i="99"/>
  <c r="AQ22" i="99" s="1"/>
  <c r="AG22" i="99"/>
  <c r="AF22" i="99"/>
  <c r="AE22" i="99"/>
  <c r="AC22" i="99"/>
  <c r="AB22" i="99"/>
  <c r="AA22" i="99"/>
  <c r="Z22" i="99"/>
  <c r="AP21" i="99"/>
  <c r="AO21" i="99"/>
  <c r="AQ21" i="99" s="1"/>
  <c r="AG21" i="99"/>
  <c r="AF21" i="99"/>
  <c r="AE21" i="99"/>
  <c r="AC21" i="99"/>
  <c r="AB21" i="99"/>
  <c r="AA21" i="99"/>
  <c r="Z21" i="99"/>
  <c r="AP20" i="99"/>
  <c r="AO20" i="99"/>
  <c r="AQ20" i="99" s="1"/>
  <c r="AG20" i="99"/>
  <c r="AF20" i="99"/>
  <c r="AE20" i="99"/>
  <c r="AC20" i="99"/>
  <c r="AB20" i="99"/>
  <c r="AA20" i="99"/>
  <c r="Z20" i="99"/>
  <c r="AP19" i="99"/>
  <c r="AO19" i="99"/>
  <c r="AQ19" i="99" s="1"/>
  <c r="AG19" i="99"/>
  <c r="AF19" i="99"/>
  <c r="AE19" i="99"/>
  <c r="AC19" i="99"/>
  <c r="AB19" i="99"/>
  <c r="AA19" i="99"/>
  <c r="Z19" i="99"/>
  <c r="AP18" i="99"/>
  <c r="AO18" i="99"/>
  <c r="AQ18" i="99" s="1"/>
  <c r="AG18" i="99"/>
  <c r="AF18" i="99"/>
  <c r="AE18" i="99"/>
  <c r="AC18" i="99"/>
  <c r="AB18" i="99"/>
  <c r="AA18" i="99"/>
  <c r="Z18" i="99"/>
  <c r="AP17" i="99"/>
  <c r="AO17" i="99"/>
  <c r="AG17" i="99"/>
  <c r="AF17" i="99"/>
  <c r="AE17" i="99"/>
  <c r="AC17" i="99"/>
  <c r="AB17" i="99"/>
  <c r="AA17" i="99"/>
  <c r="Z17" i="99"/>
  <c r="AP16" i="99"/>
  <c r="AO16" i="99"/>
  <c r="AQ16" i="99" s="1"/>
  <c r="AG16" i="99"/>
  <c r="AF16" i="99"/>
  <c r="AE16" i="99"/>
  <c r="AC16" i="99"/>
  <c r="AB16" i="99"/>
  <c r="AA16" i="99"/>
  <c r="Z16" i="99"/>
  <c r="AP15" i="99"/>
  <c r="AO15" i="99"/>
  <c r="AQ15" i="99" s="1"/>
  <c r="AG15" i="99"/>
  <c r="AF15" i="99"/>
  <c r="AE15" i="99"/>
  <c r="AC15" i="99"/>
  <c r="AB15" i="99"/>
  <c r="AA15" i="99"/>
  <c r="Z15" i="99"/>
  <c r="AP14" i="99"/>
  <c r="AO14" i="99"/>
  <c r="AQ14" i="99" s="1"/>
  <c r="AG14" i="99"/>
  <c r="AF14" i="99"/>
  <c r="AE14" i="99"/>
  <c r="AC14" i="99"/>
  <c r="AB14" i="99"/>
  <c r="AA14" i="99"/>
  <c r="Z14" i="99"/>
  <c r="AP13" i="99"/>
  <c r="AO13" i="99"/>
  <c r="AG13" i="99"/>
  <c r="AF13" i="99"/>
  <c r="AE13" i="99"/>
  <c r="AC13" i="99"/>
  <c r="AB13" i="99"/>
  <c r="AA13" i="99"/>
  <c r="Z13" i="99"/>
  <c r="AP12" i="99"/>
  <c r="AO12" i="99"/>
  <c r="AQ12" i="99" s="1"/>
  <c r="AG12" i="99"/>
  <c r="AF12" i="99"/>
  <c r="AE12" i="99"/>
  <c r="AC12" i="99"/>
  <c r="AB12" i="99"/>
  <c r="AA12" i="99"/>
  <c r="Z12" i="99"/>
  <c r="AP11" i="99"/>
  <c r="AO11" i="99"/>
  <c r="AQ11" i="99" s="1"/>
  <c r="AG11" i="99"/>
  <c r="AF11" i="99"/>
  <c r="AE11" i="99"/>
  <c r="AC11" i="99"/>
  <c r="AB11" i="99"/>
  <c r="AA11" i="99"/>
  <c r="Z11" i="99"/>
  <c r="AP10" i="99"/>
  <c r="AO10" i="99"/>
  <c r="AQ10" i="99" s="1"/>
  <c r="AG10" i="99"/>
  <c r="AF10" i="99"/>
  <c r="AE10" i="99"/>
  <c r="AC10" i="99"/>
  <c r="AB10" i="99"/>
  <c r="AA10" i="99"/>
  <c r="Z10" i="99"/>
  <c r="Z5" i="99"/>
  <c r="AA5" i="99"/>
  <c r="AB5" i="99"/>
  <c r="AC5" i="99"/>
  <c r="AE5" i="99"/>
  <c r="AF5" i="99"/>
  <c r="AG5" i="99"/>
  <c r="AO5" i="99"/>
  <c r="AP5" i="99"/>
  <c r="Z6" i="99"/>
  <c r="AA6" i="99"/>
  <c r="AB6" i="99"/>
  <c r="AC6" i="99"/>
  <c r="AE6" i="99"/>
  <c r="AF6" i="99"/>
  <c r="AG6" i="99"/>
  <c r="AO6" i="99"/>
  <c r="AP6" i="99"/>
  <c r="Z7" i="99"/>
  <c r="AA7" i="99"/>
  <c r="AB7" i="99"/>
  <c r="AC7" i="99"/>
  <c r="AE7" i="99"/>
  <c r="AF7" i="99"/>
  <c r="AG7" i="99"/>
  <c r="AO7" i="99"/>
  <c r="AP7" i="99"/>
  <c r="Z8" i="99"/>
  <c r="AA8" i="99"/>
  <c r="AB8" i="99"/>
  <c r="AC8" i="99"/>
  <c r="AE8" i="99"/>
  <c r="AF8" i="99"/>
  <c r="AG8" i="99"/>
  <c r="AO8" i="99"/>
  <c r="AP8" i="99"/>
  <c r="Z9" i="99"/>
  <c r="AA9" i="99"/>
  <c r="AB9" i="99"/>
  <c r="AC9" i="99"/>
  <c r="AE9" i="99"/>
  <c r="AF9" i="99"/>
  <c r="AG9" i="99"/>
  <c r="AO9" i="99"/>
  <c r="AP9" i="99"/>
  <c r="AA4" i="99"/>
  <c r="AB4" i="99"/>
  <c r="AC4" i="99"/>
  <c r="AE4" i="99"/>
  <c r="AF4" i="99"/>
  <c r="AG4" i="99"/>
  <c r="AO4" i="99"/>
  <c r="AP4" i="99"/>
  <c r="Z4" i="99"/>
  <c r="W429" i="99"/>
  <c r="V429" i="99"/>
  <c r="X429" i="99" s="1"/>
  <c r="N429" i="99"/>
  <c r="M429" i="99"/>
  <c r="L429" i="99"/>
  <c r="J429" i="99"/>
  <c r="I429" i="99"/>
  <c r="H429" i="99"/>
  <c r="G429" i="99"/>
  <c r="W428" i="99"/>
  <c r="V428" i="99"/>
  <c r="X428" i="99" s="1"/>
  <c r="N428" i="99"/>
  <c r="M428" i="99"/>
  <c r="L428" i="99"/>
  <c r="J428" i="99"/>
  <c r="I428" i="99"/>
  <c r="H428" i="99"/>
  <c r="G428" i="99"/>
  <c r="W427" i="99"/>
  <c r="V427" i="99"/>
  <c r="X427" i="99" s="1"/>
  <c r="N427" i="99"/>
  <c r="M427" i="99"/>
  <c r="L427" i="99"/>
  <c r="J427" i="99"/>
  <c r="I427" i="99"/>
  <c r="H427" i="99"/>
  <c r="G427" i="99"/>
  <c r="W426" i="99"/>
  <c r="V426" i="99"/>
  <c r="X426" i="99" s="1"/>
  <c r="N426" i="99"/>
  <c r="M426" i="99"/>
  <c r="L426" i="99"/>
  <c r="J426" i="99"/>
  <c r="I426" i="99"/>
  <c r="H426" i="99"/>
  <c r="G426" i="99"/>
  <c r="W425" i="99"/>
  <c r="AS425" i="99" s="1"/>
  <c r="V425" i="99"/>
  <c r="X425" i="99" s="1"/>
  <c r="N425" i="99"/>
  <c r="M425" i="99"/>
  <c r="L425" i="99"/>
  <c r="J425" i="99"/>
  <c r="I425" i="99"/>
  <c r="H425" i="99"/>
  <c r="G425" i="99"/>
  <c r="W424" i="99"/>
  <c r="AS424" i="99" s="1"/>
  <c r="V424" i="99"/>
  <c r="X424" i="99" s="1"/>
  <c r="N424" i="99"/>
  <c r="M424" i="99"/>
  <c r="L424" i="99"/>
  <c r="J424" i="99"/>
  <c r="I424" i="99"/>
  <c r="H424" i="99"/>
  <c r="G424" i="99"/>
  <c r="W423" i="99"/>
  <c r="V423" i="99"/>
  <c r="X423" i="99" s="1"/>
  <c r="N423" i="99"/>
  <c r="M423" i="99"/>
  <c r="L423" i="99"/>
  <c r="J423" i="99"/>
  <c r="I423" i="99"/>
  <c r="H423" i="99"/>
  <c r="G423" i="99"/>
  <c r="W422" i="99"/>
  <c r="AS422" i="99" s="1"/>
  <c r="V422" i="99"/>
  <c r="X422" i="99" s="1"/>
  <c r="N422" i="99"/>
  <c r="M422" i="99"/>
  <c r="L422" i="99"/>
  <c r="J422" i="99"/>
  <c r="I422" i="99"/>
  <c r="H422" i="99"/>
  <c r="G422" i="99"/>
  <c r="W421" i="99"/>
  <c r="V421" i="99"/>
  <c r="X421" i="99" s="1"/>
  <c r="N421" i="99"/>
  <c r="M421" i="99"/>
  <c r="L421" i="99"/>
  <c r="J421" i="99"/>
  <c r="I421" i="99"/>
  <c r="H421" i="99"/>
  <c r="G421" i="99"/>
  <c r="W420" i="99"/>
  <c r="V420" i="99"/>
  <c r="X420" i="99" s="1"/>
  <c r="N420" i="99"/>
  <c r="M420" i="99"/>
  <c r="L420" i="99"/>
  <c r="J420" i="99"/>
  <c r="I420" i="99"/>
  <c r="H420" i="99"/>
  <c r="G420" i="99"/>
  <c r="W419" i="99"/>
  <c r="V419" i="99"/>
  <c r="X419" i="99" s="1"/>
  <c r="N419" i="99"/>
  <c r="M419" i="99"/>
  <c r="L419" i="99"/>
  <c r="J419" i="99"/>
  <c r="I419" i="99"/>
  <c r="H419" i="99"/>
  <c r="G419" i="99"/>
  <c r="W418" i="99"/>
  <c r="V418" i="99"/>
  <c r="X418" i="99" s="1"/>
  <c r="N418" i="99"/>
  <c r="M418" i="99"/>
  <c r="L418" i="99"/>
  <c r="J418" i="99"/>
  <c r="I418" i="99"/>
  <c r="H418" i="99"/>
  <c r="G418" i="99"/>
  <c r="W417" i="99"/>
  <c r="AS417" i="99" s="1"/>
  <c r="V417" i="99"/>
  <c r="X417" i="99" s="1"/>
  <c r="N417" i="99"/>
  <c r="M417" i="99"/>
  <c r="L417" i="99"/>
  <c r="J417" i="99"/>
  <c r="I417" i="99"/>
  <c r="H417" i="99"/>
  <c r="G417" i="99"/>
  <c r="W416" i="99"/>
  <c r="AS416" i="99" s="1"/>
  <c r="V416" i="99"/>
  <c r="X416" i="99" s="1"/>
  <c r="N416" i="99"/>
  <c r="M416" i="99"/>
  <c r="L416" i="99"/>
  <c r="J416" i="99"/>
  <c r="I416" i="99"/>
  <c r="H416" i="99"/>
  <c r="G416" i="99"/>
  <c r="W415" i="99"/>
  <c r="AS415" i="99" s="1"/>
  <c r="V415" i="99"/>
  <c r="X415" i="99" s="1"/>
  <c r="N415" i="99"/>
  <c r="M415" i="99"/>
  <c r="L415" i="99"/>
  <c r="J415" i="99"/>
  <c r="I415" i="99"/>
  <c r="H415" i="99"/>
  <c r="G415" i="99"/>
  <c r="W414" i="99"/>
  <c r="V414" i="99"/>
  <c r="X414" i="99" s="1"/>
  <c r="N414" i="99"/>
  <c r="M414" i="99"/>
  <c r="L414" i="99"/>
  <c r="J414" i="99"/>
  <c r="I414" i="99"/>
  <c r="H414" i="99"/>
  <c r="G414" i="99"/>
  <c r="W413" i="99"/>
  <c r="V413" i="99"/>
  <c r="X413" i="99" s="1"/>
  <c r="N413" i="99"/>
  <c r="M413" i="99"/>
  <c r="L413" i="99"/>
  <c r="J413" i="99"/>
  <c r="I413" i="99"/>
  <c r="H413" i="99"/>
  <c r="G413" i="99"/>
  <c r="W412" i="99"/>
  <c r="V412" i="99"/>
  <c r="X412" i="99" s="1"/>
  <c r="N412" i="99"/>
  <c r="M412" i="99"/>
  <c r="L412" i="99"/>
  <c r="J412" i="99"/>
  <c r="I412" i="99"/>
  <c r="H412" i="99"/>
  <c r="G412" i="99"/>
  <c r="W411" i="99"/>
  <c r="V411" i="99"/>
  <c r="X411" i="99" s="1"/>
  <c r="N411" i="99"/>
  <c r="M411" i="99"/>
  <c r="L411" i="99"/>
  <c r="J411" i="99"/>
  <c r="I411" i="99"/>
  <c r="H411" i="99"/>
  <c r="G411" i="99"/>
  <c r="W410" i="99"/>
  <c r="V410" i="99"/>
  <c r="X410" i="99" s="1"/>
  <c r="N410" i="99"/>
  <c r="M410" i="99"/>
  <c r="L410" i="99"/>
  <c r="J410" i="99"/>
  <c r="I410" i="99"/>
  <c r="H410" i="99"/>
  <c r="G410" i="99"/>
  <c r="W409" i="99"/>
  <c r="AS409" i="99" s="1"/>
  <c r="V409" i="99"/>
  <c r="X409" i="99" s="1"/>
  <c r="N409" i="99"/>
  <c r="M409" i="99"/>
  <c r="L409" i="99"/>
  <c r="J409" i="99"/>
  <c r="I409" i="99"/>
  <c r="H409" i="99"/>
  <c r="G409" i="99"/>
  <c r="W408" i="99"/>
  <c r="AS408" i="99" s="1"/>
  <c r="V408" i="99"/>
  <c r="X408" i="99" s="1"/>
  <c r="N408" i="99"/>
  <c r="M408" i="99"/>
  <c r="L408" i="99"/>
  <c r="J408" i="99"/>
  <c r="I408" i="99"/>
  <c r="H408" i="99"/>
  <c r="G408" i="99"/>
  <c r="W407" i="99"/>
  <c r="V407" i="99"/>
  <c r="X407" i="99" s="1"/>
  <c r="N407" i="99"/>
  <c r="M407" i="99"/>
  <c r="L407" i="99"/>
  <c r="J407" i="99"/>
  <c r="I407" i="99"/>
  <c r="H407" i="99"/>
  <c r="G407" i="99"/>
  <c r="W406" i="99"/>
  <c r="AS406" i="99" s="1"/>
  <c r="V406" i="99"/>
  <c r="X406" i="99" s="1"/>
  <c r="N406" i="99"/>
  <c r="M406" i="99"/>
  <c r="L406" i="99"/>
  <c r="J406" i="99"/>
  <c r="I406" i="99"/>
  <c r="H406" i="99"/>
  <c r="G406" i="99"/>
  <c r="W405" i="99"/>
  <c r="V405" i="99"/>
  <c r="X405" i="99" s="1"/>
  <c r="N405" i="99"/>
  <c r="M405" i="99"/>
  <c r="L405" i="99"/>
  <c r="J405" i="99"/>
  <c r="I405" i="99"/>
  <c r="H405" i="99"/>
  <c r="G405" i="99"/>
  <c r="W404" i="99"/>
  <c r="V404" i="99"/>
  <c r="N404" i="99"/>
  <c r="M404" i="99"/>
  <c r="L404" i="99"/>
  <c r="J404" i="99"/>
  <c r="I404" i="99"/>
  <c r="H404" i="99"/>
  <c r="G404" i="99"/>
  <c r="W403" i="99"/>
  <c r="V403" i="99"/>
  <c r="X403" i="99" s="1"/>
  <c r="N403" i="99"/>
  <c r="M403" i="99"/>
  <c r="L403" i="99"/>
  <c r="J403" i="99"/>
  <c r="I403" i="99"/>
  <c r="H403" i="99"/>
  <c r="G403" i="99"/>
  <c r="W402" i="99"/>
  <c r="V402" i="99"/>
  <c r="X402" i="99" s="1"/>
  <c r="N402" i="99"/>
  <c r="M402" i="99"/>
  <c r="L402" i="99"/>
  <c r="J402" i="99"/>
  <c r="I402" i="99"/>
  <c r="H402" i="99"/>
  <c r="G402" i="99"/>
  <c r="W401" i="99"/>
  <c r="AS401" i="99" s="1"/>
  <c r="V401" i="99"/>
  <c r="X401" i="99" s="1"/>
  <c r="N401" i="99"/>
  <c r="M401" i="99"/>
  <c r="L401" i="99"/>
  <c r="J401" i="99"/>
  <c r="I401" i="99"/>
  <c r="H401" i="99"/>
  <c r="G401" i="99"/>
  <c r="W400" i="99"/>
  <c r="AS400" i="99" s="1"/>
  <c r="V400" i="99"/>
  <c r="X400" i="99" s="1"/>
  <c r="N400" i="99"/>
  <c r="M400" i="99"/>
  <c r="L400" i="99"/>
  <c r="J400" i="99"/>
  <c r="I400" i="99"/>
  <c r="H400" i="99"/>
  <c r="G400" i="99"/>
  <c r="W399" i="99"/>
  <c r="AS399" i="99" s="1"/>
  <c r="V399" i="99"/>
  <c r="X399" i="99" s="1"/>
  <c r="N399" i="99"/>
  <c r="M399" i="99"/>
  <c r="L399" i="99"/>
  <c r="J399" i="99"/>
  <c r="I399" i="99"/>
  <c r="H399" i="99"/>
  <c r="G399" i="99"/>
  <c r="W398" i="99"/>
  <c r="V398" i="99"/>
  <c r="X398" i="99" s="1"/>
  <c r="N398" i="99"/>
  <c r="M398" i="99"/>
  <c r="L398" i="99"/>
  <c r="J398" i="99"/>
  <c r="I398" i="99"/>
  <c r="H398" i="99"/>
  <c r="G398" i="99"/>
  <c r="W397" i="99"/>
  <c r="V397" i="99"/>
  <c r="X397" i="99" s="1"/>
  <c r="N397" i="99"/>
  <c r="M397" i="99"/>
  <c r="L397" i="99"/>
  <c r="J397" i="99"/>
  <c r="I397" i="99"/>
  <c r="H397" i="99"/>
  <c r="G397" i="99"/>
  <c r="W396" i="99"/>
  <c r="V396" i="99"/>
  <c r="X396" i="99" s="1"/>
  <c r="N396" i="99"/>
  <c r="M396" i="99"/>
  <c r="L396" i="99"/>
  <c r="J396" i="99"/>
  <c r="I396" i="99"/>
  <c r="H396" i="99"/>
  <c r="G396" i="99"/>
  <c r="W395" i="99"/>
  <c r="V395" i="99"/>
  <c r="X395" i="99" s="1"/>
  <c r="N395" i="99"/>
  <c r="M395" i="99"/>
  <c r="L395" i="99"/>
  <c r="J395" i="99"/>
  <c r="I395" i="99"/>
  <c r="H395" i="99"/>
  <c r="G395" i="99"/>
  <c r="W394" i="99"/>
  <c r="V394" i="99"/>
  <c r="X394" i="99" s="1"/>
  <c r="N394" i="99"/>
  <c r="M394" i="99"/>
  <c r="L394" i="99"/>
  <c r="J394" i="99"/>
  <c r="I394" i="99"/>
  <c r="H394" i="99"/>
  <c r="G394" i="99"/>
  <c r="W393" i="99"/>
  <c r="AS393" i="99" s="1"/>
  <c r="V393" i="99"/>
  <c r="X393" i="99" s="1"/>
  <c r="N393" i="99"/>
  <c r="M393" i="99"/>
  <c r="L393" i="99"/>
  <c r="J393" i="99"/>
  <c r="I393" i="99"/>
  <c r="H393" i="99"/>
  <c r="G393" i="99"/>
  <c r="W392" i="99"/>
  <c r="V392" i="99"/>
  <c r="X392" i="99" s="1"/>
  <c r="N392" i="99"/>
  <c r="M392" i="99"/>
  <c r="L392" i="99"/>
  <c r="J392" i="99"/>
  <c r="I392" i="99"/>
  <c r="H392" i="99"/>
  <c r="G392" i="99"/>
  <c r="W391" i="99"/>
  <c r="V391" i="99"/>
  <c r="X391" i="99" s="1"/>
  <c r="N391" i="99"/>
  <c r="M391" i="99"/>
  <c r="L391" i="99"/>
  <c r="J391" i="99"/>
  <c r="I391" i="99"/>
  <c r="H391" i="99"/>
  <c r="G391" i="99"/>
  <c r="W390" i="99"/>
  <c r="AS390" i="99" s="1"/>
  <c r="V390" i="99"/>
  <c r="X390" i="99" s="1"/>
  <c r="N390" i="99"/>
  <c r="M390" i="99"/>
  <c r="L390" i="99"/>
  <c r="J390" i="99"/>
  <c r="I390" i="99"/>
  <c r="H390" i="99"/>
  <c r="G390" i="99"/>
  <c r="W389" i="99"/>
  <c r="V389" i="99"/>
  <c r="X389" i="99" s="1"/>
  <c r="N389" i="99"/>
  <c r="M389" i="99"/>
  <c r="L389" i="99"/>
  <c r="J389" i="99"/>
  <c r="I389" i="99"/>
  <c r="H389" i="99"/>
  <c r="G389" i="99"/>
  <c r="W388" i="99"/>
  <c r="V388" i="99"/>
  <c r="X388" i="99" s="1"/>
  <c r="N388" i="99"/>
  <c r="M388" i="99"/>
  <c r="L388" i="99"/>
  <c r="J388" i="99"/>
  <c r="I388" i="99"/>
  <c r="H388" i="99"/>
  <c r="G388" i="99"/>
  <c r="W387" i="99"/>
  <c r="V387" i="99"/>
  <c r="X387" i="99" s="1"/>
  <c r="N387" i="99"/>
  <c r="M387" i="99"/>
  <c r="L387" i="99"/>
  <c r="J387" i="99"/>
  <c r="I387" i="99"/>
  <c r="H387" i="99"/>
  <c r="G387" i="99"/>
  <c r="W386" i="99"/>
  <c r="V386" i="99"/>
  <c r="X386" i="99" s="1"/>
  <c r="N386" i="99"/>
  <c r="M386" i="99"/>
  <c r="L386" i="99"/>
  <c r="J386" i="99"/>
  <c r="I386" i="99"/>
  <c r="H386" i="99"/>
  <c r="G386" i="99"/>
  <c r="W385" i="99"/>
  <c r="V385" i="99"/>
  <c r="X385" i="99" s="1"/>
  <c r="N385" i="99"/>
  <c r="M385" i="99"/>
  <c r="L385" i="99"/>
  <c r="J385" i="99"/>
  <c r="I385" i="99"/>
  <c r="H385" i="99"/>
  <c r="G385" i="99"/>
  <c r="W384" i="99"/>
  <c r="AS384" i="99" s="1"/>
  <c r="V384" i="99"/>
  <c r="X384" i="99" s="1"/>
  <c r="N384" i="99"/>
  <c r="M384" i="99"/>
  <c r="L384" i="99"/>
  <c r="J384" i="99"/>
  <c r="I384" i="99"/>
  <c r="H384" i="99"/>
  <c r="G384" i="99"/>
  <c r="W383" i="99"/>
  <c r="AS383" i="99" s="1"/>
  <c r="V383" i="99"/>
  <c r="X383" i="99" s="1"/>
  <c r="N383" i="99"/>
  <c r="M383" i="99"/>
  <c r="L383" i="99"/>
  <c r="J383" i="99"/>
  <c r="I383" i="99"/>
  <c r="H383" i="99"/>
  <c r="G383" i="99"/>
  <c r="W382" i="99"/>
  <c r="V382" i="99"/>
  <c r="AR382" i="99" s="1"/>
  <c r="N382" i="99"/>
  <c r="M382" i="99"/>
  <c r="L382" i="99"/>
  <c r="J382" i="99"/>
  <c r="I382" i="99"/>
  <c r="H382" i="99"/>
  <c r="G382" i="99"/>
  <c r="W381" i="99"/>
  <c r="V381" i="99"/>
  <c r="X381" i="99" s="1"/>
  <c r="N381" i="99"/>
  <c r="M381" i="99"/>
  <c r="L381" i="99"/>
  <c r="J381" i="99"/>
  <c r="I381" i="99"/>
  <c r="H381" i="99"/>
  <c r="G381" i="99"/>
  <c r="W380" i="99"/>
  <c r="V380" i="99"/>
  <c r="X380" i="99" s="1"/>
  <c r="N380" i="99"/>
  <c r="M380" i="99"/>
  <c r="L380" i="99"/>
  <c r="J380" i="99"/>
  <c r="I380" i="99"/>
  <c r="H380" i="99"/>
  <c r="G380" i="99"/>
  <c r="W379" i="99"/>
  <c r="V379" i="99"/>
  <c r="X379" i="99" s="1"/>
  <c r="N379" i="99"/>
  <c r="M379" i="99"/>
  <c r="L379" i="99"/>
  <c r="J379" i="99"/>
  <c r="I379" i="99"/>
  <c r="H379" i="99"/>
  <c r="G379" i="99"/>
  <c r="W378" i="99"/>
  <c r="V378" i="99"/>
  <c r="X378" i="99" s="1"/>
  <c r="N378" i="99"/>
  <c r="M378" i="99"/>
  <c r="L378" i="99"/>
  <c r="J378" i="99"/>
  <c r="I378" i="99"/>
  <c r="H378" i="99"/>
  <c r="G378" i="99"/>
  <c r="W377" i="99"/>
  <c r="V377" i="99"/>
  <c r="X377" i="99" s="1"/>
  <c r="N377" i="99"/>
  <c r="M377" i="99"/>
  <c r="L377" i="99"/>
  <c r="J377" i="99"/>
  <c r="I377" i="99"/>
  <c r="H377" i="99"/>
  <c r="G377" i="99"/>
  <c r="W376" i="99"/>
  <c r="AS376" i="99" s="1"/>
  <c r="V376" i="99"/>
  <c r="X376" i="99" s="1"/>
  <c r="N376" i="99"/>
  <c r="M376" i="99"/>
  <c r="L376" i="99"/>
  <c r="J376" i="99"/>
  <c r="I376" i="99"/>
  <c r="H376" i="99"/>
  <c r="G376" i="99"/>
  <c r="W375" i="99"/>
  <c r="V375" i="99"/>
  <c r="X375" i="99" s="1"/>
  <c r="N375" i="99"/>
  <c r="M375" i="99"/>
  <c r="L375" i="99"/>
  <c r="J375" i="99"/>
  <c r="I375" i="99"/>
  <c r="H375" i="99"/>
  <c r="G375" i="99"/>
  <c r="W374" i="99"/>
  <c r="AS374" i="99" s="1"/>
  <c r="V374" i="99"/>
  <c r="X374" i="99" s="1"/>
  <c r="N374" i="99"/>
  <c r="M374" i="99"/>
  <c r="L374" i="99"/>
  <c r="J374" i="99"/>
  <c r="I374" i="99"/>
  <c r="H374" i="99"/>
  <c r="G374" i="99"/>
  <c r="W373" i="99"/>
  <c r="V373" i="99"/>
  <c r="X373" i="99" s="1"/>
  <c r="N373" i="99"/>
  <c r="M373" i="99"/>
  <c r="L373" i="99"/>
  <c r="J373" i="99"/>
  <c r="I373" i="99"/>
  <c r="H373" i="99"/>
  <c r="G373" i="99"/>
  <c r="W372" i="99"/>
  <c r="V372" i="99"/>
  <c r="X372" i="99" s="1"/>
  <c r="N372" i="99"/>
  <c r="M372" i="99"/>
  <c r="L372" i="99"/>
  <c r="J372" i="99"/>
  <c r="I372" i="99"/>
  <c r="H372" i="99"/>
  <c r="G372" i="99"/>
  <c r="W371" i="99"/>
  <c r="V371" i="99"/>
  <c r="X371" i="99" s="1"/>
  <c r="N371" i="99"/>
  <c r="M371" i="99"/>
  <c r="L371" i="99"/>
  <c r="J371" i="99"/>
  <c r="I371" i="99"/>
  <c r="H371" i="99"/>
  <c r="G371" i="99"/>
  <c r="W370" i="99"/>
  <c r="V370" i="99"/>
  <c r="X370" i="99" s="1"/>
  <c r="N370" i="99"/>
  <c r="M370" i="99"/>
  <c r="L370" i="99"/>
  <c r="J370" i="99"/>
  <c r="I370" i="99"/>
  <c r="H370" i="99"/>
  <c r="G370" i="99"/>
  <c r="W369" i="99"/>
  <c r="AS369" i="99" s="1"/>
  <c r="V369" i="99"/>
  <c r="X369" i="99" s="1"/>
  <c r="N369" i="99"/>
  <c r="M369" i="99"/>
  <c r="L369" i="99"/>
  <c r="J369" i="99"/>
  <c r="I369" i="99"/>
  <c r="H369" i="99"/>
  <c r="G369" i="99"/>
  <c r="W368" i="99"/>
  <c r="AS368" i="99" s="1"/>
  <c r="V368" i="99"/>
  <c r="X368" i="99" s="1"/>
  <c r="N368" i="99"/>
  <c r="M368" i="99"/>
  <c r="L368" i="99"/>
  <c r="J368" i="99"/>
  <c r="I368" i="99"/>
  <c r="H368" i="99"/>
  <c r="G368" i="99"/>
  <c r="W367" i="99"/>
  <c r="AS367" i="99" s="1"/>
  <c r="V367" i="99"/>
  <c r="X367" i="99" s="1"/>
  <c r="N367" i="99"/>
  <c r="M367" i="99"/>
  <c r="L367" i="99"/>
  <c r="J367" i="99"/>
  <c r="I367" i="99"/>
  <c r="H367" i="99"/>
  <c r="G367" i="99"/>
  <c r="W366" i="99"/>
  <c r="V366" i="99"/>
  <c r="X366" i="99" s="1"/>
  <c r="N366" i="99"/>
  <c r="M366" i="99"/>
  <c r="L366" i="99"/>
  <c r="J366" i="99"/>
  <c r="I366" i="99"/>
  <c r="H366" i="99"/>
  <c r="G366" i="99"/>
  <c r="W365" i="99"/>
  <c r="V365" i="99"/>
  <c r="X365" i="99" s="1"/>
  <c r="N365" i="99"/>
  <c r="M365" i="99"/>
  <c r="L365" i="99"/>
  <c r="J365" i="99"/>
  <c r="I365" i="99"/>
  <c r="H365" i="99"/>
  <c r="G365" i="99"/>
  <c r="W364" i="99"/>
  <c r="V364" i="99"/>
  <c r="X364" i="99" s="1"/>
  <c r="N364" i="99"/>
  <c r="M364" i="99"/>
  <c r="L364" i="99"/>
  <c r="J364" i="99"/>
  <c r="I364" i="99"/>
  <c r="H364" i="99"/>
  <c r="G364" i="99"/>
  <c r="W363" i="99"/>
  <c r="V363" i="99"/>
  <c r="X363" i="99" s="1"/>
  <c r="N363" i="99"/>
  <c r="M363" i="99"/>
  <c r="L363" i="99"/>
  <c r="J363" i="99"/>
  <c r="I363" i="99"/>
  <c r="H363" i="99"/>
  <c r="G363" i="99"/>
  <c r="W362" i="99"/>
  <c r="V362" i="99"/>
  <c r="X362" i="99" s="1"/>
  <c r="N362" i="99"/>
  <c r="M362" i="99"/>
  <c r="L362" i="99"/>
  <c r="J362" i="99"/>
  <c r="I362" i="99"/>
  <c r="H362" i="99"/>
  <c r="G362" i="99"/>
  <c r="W361" i="99"/>
  <c r="AS361" i="99" s="1"/>
  <c r="V361" i="99"/>
  <c r="X361" i="99" s="1"/>
  <c r="N361" i="99"/>
  <c r="M361" i="99"/>
  <c r="L361" i="99"/>
  <c r="J361" i="99"/>
  <c r="I361" i="99"/>
  <c r="H361" i="99"/>
  <c r="G361" i="99"/>
  <c r="W360" i="99"/>
  <c r="AS360" i="99" s="1"/>
  <c r="V360" i="99"/>
  <c r="X360" i="99" s="1"/>
  <c r="N360" i="99"/>
  <c r="M360" i="99"/>
  <c r="L360" i="99"/>
  <c r="J360" i="99"/>
  <c r="I360" i="99"/>
  <c r="H360" i="99"/>
  <c r="G360" i="99"/>
  <c r="W359" i="99"/>
  <c r="V359" i="99"/>
  <c r="X359" i="99" s="1"/>
  <c r="N359" i="99"/>
  <c r="M359" i="99"/>
  <c r="L359" i="99"/>
  <c r="J359" i="99"/>
  <c r="I359" i="99"/>
  <c r="H359" i="99"/>
  <c r="G359" i="99"/>
  <c r="W358" i="99"/>
  <c r="AS358" i="99" s="1"/>
  <c r="V358" i="99"/>
  <c r="X358" i="99" s="1"/>
  <c r="N358" i="99"/>
  <c r="M358" i="99"/>
  <c r="L358" i="99"/>
  <c r="J358" i="99"/>
  <c r="I358" i="99"/>
  <c r="H358" i="99"/>
  <c r="G358" i="99"/>
  <c r="W357" i="99"/>
  <c r="V357" i="99"/>
  <c r="X357" i="99" s="1"/>
  <c r="N357" i="99"/>
  <c r="M357" i="99"/>
  <c r="L357" i="99"/>
  <c r="J357" i="99"/>
  <c r="I357" i="99"/>
  <c r="H357" i="99"/>
  <c r="G357" i="99"/>
  <c r="W356" i="99"/>
  <c r="V356" i="99"/>
  <c r="X356" i="99" s="1"/>
  <c r="N356" i="99"/>
  <c r="M356" i="99"/>
  <c r="L356" i="99"/>
  <c r="J356" i="99"/>
  <c r="I356" i="99"/>
  <c r="H356" i="99"/>
  <c r="G356" i="99"/>
  <c r="W355" i="99"/>
  <c r="V355" i="99"/>
  <c r="X355" i="99" s="1"/>
  <c r="N355" i="99"/>
  <c r="M355" i="99"/>
  <c r="L355" i="99"/>
  <c r="J355" i="99"/>
  <c r="I355" i="99"/>
  <c r="H355" i="99"/>
  <c r="G355" i="99"/>
  <c r="W354" i="99"/>
  <c r="V354" i="99"/>
  <c r="X354" i="99" s="1"/>
  <c r="N354" i="99"/>
  <c r="M354" i="99"/>
  <c r="L354" i="99"/>
  <c r="J354" i="99"/>
  <c r="I354" i="99"/>
  <c r="H354" i="99"/>
  <c r="G354" i="99"/>
  <c r="W353" i="99"/>
  <c r="AS353" i="99" s="1"/>
  <c r="V353" i="99"/>
  <c r="X353" i="99" s="1"/>
  <c r="N353" i="99"/>
  <c r="M353" i="99"/>
  <c r="L353" i="99"/>
  <c r="J353" i="99"/>
  <c r="I353" i="99"/>
  <c r="H353" i="99"/>
  <c r="G353" i="99"/>
  <c r="W352" i="99"/>
  <c r="AS352" i="99" s="1"/>
  <c r="V352" i="99"/>
  <c r="X352" i="99" s="1"/>
  <c r="N352" i="99"/>
  <c r="M352" i="99"/>
  <c r="L352" i="99"/>
  <c r="J352" i="99"/>
  <c r="I352" i="99"/>
  <c r="H352" i="99"/>
  <c r="G352" i="99"/>
  <c r="W351" i="99"/>
  <c r="AS351" i="99" s="1"/>
  <c r="V351" i="99"/>
  <c r="AR351" i="99" s="1"/>
  <c r="N351" i="99"/>
  <c r="M351" i="99"/>
  <c r="L351" i="99"/>
  <c r="J351" i="99"/>
  <c r="I351" i="99"/>
  <c r="H351" i="99"/>
  <c r="G351" i="99"/>
  <c r="W350" i="99"/>
  <c r="V350" i="99"/>
  <c r="X350" i="99" s="1"/>
  <c r="N350" i="99"/>
  <c r="M350" i="99"/>
  <c r="L350" i="99"/>
  <c r="J350" i="99"/>
  <c r="I350" i="99"/>
  <c r="H350" i="99"/>
  <c r="G350" i="99"/>
  <c r="W349" i="99"/>
  <c r="V349" i="99"/>
  <c r="X349" i="99" s="1"/>
  <c r="N349" i="99"/>
  <c r="M349" i="99"/>
  <c r="L349" i="99"/>
  <c r="J349" i="99"/>
  <c r="I349" i="99"/>
  <c r="H349" i="99"/>
  <c r="G349" i="99"/>
  <c r="W348" i="99"/>
  <c r="V348" i="99"/>
  <c r="X348" i="99" s="1"/>
  <c r="N348" i="99"/>
  <c r="M348" i="99"/>
  <c r="L348" i="99"/>
  <c r="J348" i="99"/>
  <c r="I348" i="99"/>
  <c r="H348" i="99"/>
  <c r="G348" i="99"/>
  <c r="W347" i="99"/>
  <c r="V347" i="99"/>
  <c r="X347" i="99" s="1"/>
  <c r="N347" i="99"/>
  <c r="M347" i="99"/>
  <c r="L347" i="99"/>
  <c r="J347" i="99"/>
  <c r="I347" i="99"/>
  <c r="H347" i="99"/>
  <c r="G347" i="99"/>
  <c r="W346" i="99"/>
  <c r="V346" i="99"/>
  <c r="X346" i="99" s="1"/>
  <c r="N346" i="99"/>
  <c r="M346" i="99"/>
  <c r="L346" i="99"/>
  <c r="J346" i="99"/>
  <c r="I346" i="99"/>
  <c r="H346" i="99"/>
  <c r="G346" i="99"/>
  <c r="W345" i="99"/>
  <c r="AS345" i="99" s="1"/>
  <c r="V345" i="99"/>
  <c r="X345" i="99" s="1"/>
  <c r="N345" i="99"/>
  <c r="M345" i="99"/>
  <c r="L345" i="99"/>
  <c r="J345" i="99"/>
  <c r="I345" i="99"/>
  <c r="H345" i="99"/>
  <c r="G345" i="99"/>
  <c r="W344" i="99"/>
  <c r="AS344" i="99" s="1"/>
  <c r="V344" i="99"/>
  <c r="X344" i="99" s="1"/>
  <c r="N344" i="99"/>
  <c r="M344" i="99"/>
  <c r="L344" i="99"/>
  <c r="J344" i="99"/>
  <c r="I344" i="99"/>
  <c r="H344" i="99"/>
  <c r="G344" i="99"/>
  <c r="W343" i="99"/>
  <c r="V343" i="99"/>
  <c r="X343" i="99" s="1"/>
  <c r="N343" i="99"/>
  <c r="M343" i="99"/>
  <c r="L343" i="99"/>
  <c r="J343" i="99"/>
  <c r="I343" i="99"/>
  <c r="H343" i="99"/>
  <c r="G343" i="99"/>
  <c r="W342" i="99"/>
  <c r="AS342" i="99" s="1"/>
  <c r="V342" i="99"/>
  <c r="X342" i="99" s="1"/>
  <c r="N342" i="99"/>
  <c r="M342" i="99"/>
  <c r="L342" i="99"/>
  <c r="J342" i="99"/>
  <c r="I342" i="99"/>
  <c r="H342" i="99"/>
  <c r="G342" i="99"/>
  <c r="W341" i="99"/>
  <c r="AS341" i="99" s="1"/>
  <c r="V341" i="99"/>
  <c r="X341" i="99" s="1"/>
  <c r="N341" i="99"/>
  <c r="M341" i="99"/>
  <c r="L341" i="99"/>
  <c r="J341" i="99"/>
  <c r="I341" i="99"/>
  <c r="H341" i="99"/>
  <c r="G341" i="99"/>
  <c r="W340" i="99"/>
  <c r="V340" i="99"/>
  <c r="X340" i="99" s="1"/>
  <c r="N340" i="99"/>
  <c r="M340" i="99"/>
  <c r="L340" i="99"/>
  <c r="J340" i="99"/>
  <c r="I340" i="99"/>
  <c r="H340" i="99"/>
  <c r="G340" i="99"/>
  <c r="W339" i="99"/>
  <c r="V339" i="99"/>
  <c r="X339" i="99" s="1"/>
  <c r="N339" i="99"/>
  <c r="M339" i="99"/>
  <c r="L339" i="99"/>
  <c r="J339" i="99"/>
  <c r="I339" i="99"/>
  <c r="H339" i="99"/>
  <c r="G339" i="99"/>
  <c r="W338" i="99"/>
  <c r="V338" i="99"/>
  <c r="X338" i="99" s="1"/>
  <c r="N338" i="99"/>
  <c r="M338" i="99"/>
  <c r="L338" i="99"/>
  <c r="J338" i="99"/>
  <c r="I338" i="99"/>
  <c r="H338" i="99"/>
  <c r="G338" i="99"/>
  <c r="W337" i="99"/>
  <c r="AS337" i="99" s="1"/>
  <c r="V337" i="99"/>
  <c r="X337" i="99" s="1"/>
  <c r="N337" i="99"/>
  <c r="M337" i="99"/>
  <c r="L337" i="99"/>
  <c r="J337" i="99"/>
  <c r="I337" i="99"/>
  <c r="H337" i="99"/>
  <c r="G337" i="99"/>
  <c r="W336" i="99"/>
  <c r="V336" i="99"/>
  <c r="X336" i="99" s="1"/>
  <c r="N336" i="99"/>
  <c r="M336" i="99"/>
  <c r="L336" i="99"/>
  <c r="J336" i="99"/>
  <c r="I336" i="99"/>
  <c r="H336" i="99"/>
  <c r="G336" i="99"/>
  <c r="W335" i="99"/>
  <c r="V335" i="99"/>
  <c r="X335" i="99" s="1"/>
  <c r="N335" i="99"/>
  <c r="M335" i="99"/>
  <c r="L335" i="99"/>
  <c r="J335" i="99"/>
  <c r="I335" i="99"/>
  <c r="H335" i="99"/>
  <c r="G335" i="99"/>
  <c r="W334" i="99"/>
  <c r="V334" i="99"/>
  <c r="X334" i="99" s="1"/>
  <c r="N334" i="99"/>
  <c r="M334" i="99"/>
  <c r="L334" i="99"/>
  <c r="J334" i="99"/>
  <c r="I334" i="99"/>
  <c r="H334" i="99"/>
  <c r="G334" i="99"/>
  <c r="W333" i="99"/>
  <c r="AS333" i="99" s="1"/>
  <c r="V333" i="99"/>
  <c r="X333" i="99" s="1"/>
  <c r="N333" i="99"/>
  <c r="M333" i="99"/>
  <c r="L333" i="99"/>
  <c r="J333" i="99"/>
  <c r="I333" i="99"/>
  <c r="H333" i="99"/>
  <c r="G333" i="99"/>
  <c r="W332" i="99"/>
  <c r="V332" i="99"/>
  <c r="X332" i="99" s="1"/>
  <c r="N332" i="99"/>
  <c r="M332" i="99"/>
  <c r="L332" i="99"/>
  <c r="J332" i="99"/>
  <c r="I332" i="99"/>
  <c r="H332" i="99"/>
  <c r="G332" i="99"/>
  <c r="W331" i="99"/>
  <c r="V331" i="99"/>
  <c r="X331" i="99" s="1"/>
  <c r="N331" i="99"/>
  <c r="M331" i="99"/>
  <c r="L331" i="99"/>
  <c r="J331" i="99"/>
  <c r="I331" i="99"/>
  <c r="H331" i="99"/>
  <c r="G331" i="99"/>
  <c r="W330" i="99"/>
  <c r="V330" i="99"/>
  <c r="X330" i="99" s="1"/>
  <c r="N330" i="99"/>
  <c r="M330" i="99"/>
  <c r="L330" i="99"/>
  <c r="J330" i="99"/>
  <c r="I330" i="99"/>
  <c r="H330" i="99"/>
  <c r="G330" i="99"/>
  <c r="W329" i="99"/>
  <c r="AS329" i="99" s="1"/>
  <c r="V329" i="99"/>
  <c r="X329" i="99" s="1"/>
  <c r="N329" i="99"/>
  <c r="M329" i="99"/>
  <c r="L329" i="99"/>
  <c r="J329" i="99"/>
  <c r="I329" i="99"/>
  <c r="H329" i="99"/>
  <c r="G329" i="99"/>
  <c r="W328" i="99"/>
  <c r="AS328" i="99" s="1"/>
  <c r="V328" i="99"/>
  <c r="X328" i="99" s="1"/>
  <c r="N328" i="99"/>
  <c r="M328" i="99"/>
  <c r="L328" i="99"/>
  <c r="J328" i="99"/>
  <c r="I328" i="99"/>
  <c r="H328" i="99"/>
  <c r="G328" i="99"/>
  <c r="W327" i="99"/>
  <c r="V327" i="99"/>
  <c r="N327" i="99"/>
  <c r="M327" i="99"/>
  <c r="L327" i="99"/>
  <c r="J327" i="99"/>
  <c r="I327" i="99"/>
  <c r="H327" i="99"/>
  <c r="G327" i="99"/>
  <c r="W326" i="99"/>
  <c r="AS326" i="99" s="1"/>
  <c r="V326" i="99"/>
  <c r="X326" i="99" s="1"/>
  <c r="N326" i="99"/>
  <c r="M326" i="99"/>
  <c r="L326" i="99"/>
  <c r="J326" i="99"/>
  <c r="I326" i="99"/>
  <c r="H326" i="99"/>
  <c r="G326" i="99"/>
  <c r="W325" i="99"/>
  <c r="V325" i="99"/>
  <c r="X325" i="99" s="1"/>
  <c r="N325" i="99"/>
  <c r="M325" i="99"/>
  <c r="L325" i="99"/>
  <c r="J325" i="99"/>
  <c r="I325" i="99"/>
  <c r="H325" i="99"/>
  <c r="G325" i="99"/>
  <c r="W324" i="99"/>
  <c r="V324" i="99"/>
  <c r="X324" i="99" s="1"/>
  <c r="N324" i="99"/>
  <c r="M324" i="99"/>
  <c r="L324" i="99"/>
  <c r="J324" i="99"/>
  <c r="I324" i="99"/>
  <c r="H324" i="99"/>
  <c r="G324" i="99"/>
  <c r="W323" i="99"/>
  <c r="V323" i="99"/>
  <c r="X323" i="99" s="1"/>
  <c r="N323" i="99"/>
  <c r="M323" i="99"/>
  <c r="L323" i="99"/>
  <c r="J323" i="99"/>
  <c r="I323" i="99"/>
  <c r="H323" i="99"/>
  <c r="G323" i="99"/>
  <c r="W322" i="99"/>
  <c r="V322" i="99"/>
  <c r="X322" i="99" s="1"/>
  <c r="N322" i="99"/>
  <c r="M322" i="99"/>
  <c r="L322" i="99"/>
  <c r="J322" i="99"/>
  <c r="I322" i="99"/>
  <c r="H322" i="99"/>
  <c r="G322" i="99"/>
  <c r="W321" i="99"/>
  <c r="AS321" i="99" s="1"/>
  <c r="V321" i="99"/>
  <c r="X321" i="99" s="1"/>
  <c r="N321" i="99"/>
  <c r="M321" i="99"/>
  <c r="L321" i="99"/>
  <c r="J321" i="99"/>
  <c r="I321" i="99"/>
  <c r="H321" i="99"/>
  <c r="G321" i="99"/>
  <c r="W320" i="99"/>
  <c r="V320" i="99"/>
  <c r="X320" i="99" s="1"/>
  <c r="N320" i="99"/>
  <c r="M320" i="99"/>
  <c r="L320" i="99"/>
  <c r="J320" i="99"/>
  <c r="I320" i="99"/>
  <c r="H320" i="99"/>
  <c r="G320" i="99"/>
  <c r="W319" i="99"/>
  <c r="AS319" i="99" s="1"/>
  <c r="V319" i="99"/>
  <c r="X319" i="99" s="1"/>
  <c r="N319" i="99"/>
  <c r="M319" i="99"/>
  <c r="L319" i="99"/>
  <c r="J319" i="99"/>
  <c r="I319" i="99"/>
  <c r="H319" i="99"/>
  <c r="G319" i="99"/>
  <c r="W318" i="99"/>
  <c r="V318" i="99"/>
  <c r="X318" i="99" s="1"/>
  <c r="N318" i="99"/>
  <c r="M318" i="99"/>
  <c r="L318" i="99"/>
  <c r="J318" i="99"/>
  <c r="I318" i="99"/>
  <c r="H318" i="99"/>
  <c r="G318" i="99"/>
  <c r="W317" i="99"/>
  <c r="AS317" i="99" s="1"/>
  <c r="V317" i="99"/>
  <c r="X317" i="99" s="1"/>
  <c r="N317" i="99"/>
  <c r="M317" i="99"/>
  <c r="L317" i="99"/>
  <c r="J317" i="99"/>
  <c r="I317" i="99"/>
  <c r="H317" i="99"/>
  <c r="G317" i="99"/>
  <c r="W316" i="99"/>
  <c r="V316" i="99"/>
  <c r="X316" i="99" s="1"/>
  <c r="N316" i="99"/>
  <c r="M316" i="99"/>
  <c r="L316" i="99"/>
  <c r="J316" i="99"/>
  <c r="I316" i="99"/>
  <c r="H316" i="99"/>
  <c r="G316" i="99"/>
  <c r="W315" i="99"/>
  <c r="V315" i="99"/>
  <c r="X315" i="99" s="1"/>
  <c r="N315" i="99"/>
  <c r="M315" i="99"/>
  <c r="L315" i="99"/>
  <c r="J315" i="99"/>
  <c r="I315" i="99"/>
  <c r="H315" i="99"/>
  <c r="G315" i="99"/>
  <c r="W314" i="99"/>
  <c r="V314" i="99"/>
  <c r="X314" i="99" s="1"/>
  <c r="N314" i="99"/>
  <c r="M314" i="99"/>
  <c r="L314" i="99"/>
  <c r="J314" i="99"/>
  <c r="I314" i="99"/>
  <c r="H314" i="99"/>
  <c r="G314" i="99"/>
  <c r="W313" i="99"/>
  <c r="AS313" i="99" s="1"/>
  <c r="V313" i="99"/>
  <c r="X313" i="99" s="1"/>
  <c r="N313" i="99"/>
  <c r="M313" i="99"/>
  <c r="L313" i="99"/>
  <c r="J313" i="99"/>
  <c r="I313" i="99"/>
  <c r="H313" i="99"/>
  <c r="G313" i="99"/>
  <c r="W312" i="99"/>
  <c r="AS312" i="99" s="1"/>
  <c r="V312" i="99"/>
  <c r="X312" i="99" s="1"/>
  <c r="N312" i="99"/>
  <c r="M312" i="99"/>
  <c r="L312" i="99"/>
  <c r="J312" i="99"/>
  <c r="I312" i="99"/>
  <c r="H312" i="99"/>
  <c r="G312" i="99"/>
  <c r="W311" i="99"/>
  <c r="V311" i="99"/>
  <c r="X311" i="99" s="1"/>
  <c r="N311" i="99"/>
  <c r="M311" i="99"/>
  <c r="L311" i="99"/>
  <c r="J311" i="99"/>
  <c r="I311" i="99"/>
  <c r="H311" i="99"/>
  <c r="G311" i="99"/>
  <c r="W310" i="99"/>
  <c r="AS310" i="99" s="1"/>
  <c r="V310" i="99"/>
  <c r="X310" i="99" s="1"/>
  <c r="N310" i="99"/>
  <c r="M310" i="99"/>
  <c r="L310" i="99"/>
  <c r="J310" i="99"/>
  <c r="I310" i="99"/>
  <c r="H310" i="99"/>
  <c r="G310" i="99"/>
  <c r="W309" i="99"/>
  <c r="V309" i="99"/>
  <c r="X309" i="99" s="1"/>
  <c r="N309" i="99"/>
  <c r="M309" i="99"/>
  <c r="L309" i="99"/>
  <c r="J309" i="99"/>
  <c r="I309" i="99"/>
  <c r="H309" i="99"/>
  <c r="G309" i="99"/>
  <c r="W308" i="99"/>
  <c r="V308" i="99"/>
  <c r="X308" i="99" s="1"/>
  <c r="N308" i="99"/>
  <c r="M308" i="99"/>
  <c r="L308" i="99"/>
  <c r="J308" i="99"/>
  <c r="I308" i="99"/>
  <c r="H308" i="99"/>
  <c r="G308" i="99"/>
  <c r="W307" i="99"/>
  <c r="V307" i="99"/>
  <c r="X307" i="99" s="1"/>
  <c r="N307" i="99"/>
  <c r="M307" i="99"/>
  <c r="L307" i="99"/>
  <c r="J307" i="99"/>
  <c r="I307" i="99"/>
  <c r="H307" i="99"/>
  <c r="G307" i="99"/>
  <c r="W306" i="99"/>
  <c r="V306" i="99"/>
  <c r="X306" i="99" s="1"/>
  <c r="N306" i="99"/>
  <c r="M306" i="99"/>
  <c r="L306" i="99"/>
  <c r="J306" i="99"/>
  <c r="I306" i="99"/>
  <c r="H306" i="99"/>
  <c r="G306" i="99"/>
  <c r="W305" i="99"/>
  <c r="AS305" i="99" s="1"/>
  <c r="V305" i="99"/>
  <c r="X305" i="99" s="1"/>
  <c r="N305" i="99"/>
  <c r="M305" i="99"/>
  <c r="L305" i="99"/>
  <c r="J305" i="99"/>
  <c r="I305" i="99"/>
  <c r="H305" i="99"/>
  <c r="G305" i="99"/>
  <c r="W304" i="99"/>
  <c r="AS304" i="99" s="1"/>
  <c r="V304" i="99"/>
  <c r="X304" i="99" s="1"/>
  <c r="N304" i="99"/>
  <c r="M304" i="99"/>
  <c r="L304" i="99"/>
  <c r="J304" i="99"/>
  <c r="I304" i="99"/>
  <c r="H304" i="99"/>
  <c r="G304" i="99"/>
  <c r="W303" i="99"/>
  <c r="AS303" i="99" s="1"/>
  <c r="V303" i="99"/>
  <c r="AR303" i="99" s="1"/>
  <c r="N303" i="99"/>
  <c r="M303" i="99"/>
  <c r="L303" i="99"/>
  <c r="J303" i="99"/>
  <c r="I303" i="99"/>
  <c r="H303" i="99"/>
  <c r="G303" i="99"/>
  <c r="W302" i="99"/>
  <c r="V302" i="99"/>
  <c r="X302" i="99" s="1"/>
  <c r="N302" i="99"/>
  <c r="M302" i="99"/>
  <c r="L302" i="99"/>
  <c r="J302" i="99"/>
  <c r="I302" i="99"/>
  <c r="H302" i="99"/>
  <c r="G302" i="99"/>
  <c r="W301" i="99"/>
  <c r="V301" i="99"/>
  <c r="X301" i="99" s="1"/>
  <c r="N301" i="99"/>
  <c r="M301" i="99"/>
  <c r="L301" i="99"/>
  <c r="J301" i="99"/>
  <c r="I301" i="99"/>
  <c r="H301" i="99"/>
  <c r="G301" i="99"/>
  <c r="W300" i="99"/>
  <c r="V300" i="99"/>
  <c r="X300" i="99" s="1"/>
  <c r="N300" i="99"/>
  <c r="M300" i="99"/>
  <c r="L300" i="99"/>
  <c r="J300" i="99"/>
  <c r="I300" i="99"/>
  <c r="H300" i="99"/>
  <c r="G300" i="99"/>
  <c r="W299" i="99"/>
  <c r="V299" i="99"/>
  <c r="X299" i="99" s="1"/>
  <c r="N299" i="99"/>
  <c r="M299" i="99"/>
  <c r="L299" i="99"/>
  <c r="J299" i="99"/>
  <c r="I299" i="99"/>
  <c r="H299" i="99"/>
  <c r="G299" i="99"/>
  <c r="W298" i="99"/>
  <c r="V298" i="99"/>
  <c r="X298" i="99" s="1"/>
  <c r="N298" i="99"/>
  <c r="M298" i="99"/>
  <c r="L298" i="99"/>
  <c r="J298" i="99"/>
  <c r="I298" i="99"/>
  <c r="H298" i="99"/>
  <c r="G298" i="99"/>
  <c r="W297" i="99"/>
  <c r="AS297" i="99" s="1"/>
  <c r="V297" i="99"/>
  <c r="X297" i="99" s="1"/>
  <c r="N297" i="99"/>
  <c r="M297" i="99"/>
  <c r="L297" i="99"/>
  <c r="J297" i="99"/>
  <c r="I297" i="99"/>
  <c r="H297" i="99"/>
  <c r="G297" i="99"/>
  <c r="W296" i="99"/>
  <c r="AS296" i="99" s="1"/>
  <c r="V296" i="99"/>
  <c r="X296" i="99" s="1"/>
  <c r="N296" i="99"/>
  <c r="M296" i="99"/>
  <c r="L296" i="99"/>
  <c r="J296" i="99"/>
  <c r="I296" i="99"/>
  <c r="H296" i="99"/>
  <c r="G296" i="99"/>
  <c r="W295" i="99"/>
  <c r="V295" i="99"/>
  <c r="X295" i="99" s="1"/>
  <c r="N295" i="99"/>
  <c r="M295" i="99"/>
  <c r="L295" i="99"/>
  <c r="J295" i="99"/>
  <c r="I295" i="99"/>
  <c r="H295" i="99"/>
  <c r="G295" i="99"/>
  <c r="W294" i="99"/>
  <c r="V294" i="99"/>
  <c r="X294" i="99" s="1"/>
  <c r="N294" i="99"/>
  <c r="M294" i="99"/>
  <c r="L294" i="99"/>
  <c r="J294" i="99"/>
  <c r="I294" i="99"/>
  <c r="H294" i="99"/>
  <c r="G294" i="99"/>
  <c r="W293" i="99"/>
  <c r="V293" i="99"/>
  <c r="X293" i="99" s="1"/>
  <c r="N293" i="99"/>
  <c r="M293" i="99"/>
  <c r="L293" i="99"/>
  <c r="J293" i="99"/>
  <c r="I293" i="99"/>
  <c r="H293" i="99"/>
  <c r="G293" i="99"/>
  <c r="W292" i="99"/>
  <c r="V292" i="99"/>
  <c r="X292" i="99" s="1"/>
  <c r="N292" i="99"/>
  <c r="M292" i="99"/>
  <c r="L292" i="99"/>
  <c r="J292" i="99"/>
  <c r="I292" i="99"/>
  <c r="H292" i="99"/>
  <c r="G292" i="99"/>
  <c r="W291" i="99"/>
  <c r="V291" i="99"/>
  <c r="X291" i="99" s="1"/>
  <c r="N291" i="99"/>
  <c r="M291" i="99"/>
  <c r="L291" i="99"/>
  <c r="J291" i="99"/>
  <c r="I291" i="99"/>
  <c r="H291" i="99"/>
  <c r="G291" i="99"/>
  <c r="W290" i="99"/>
  <c r="V290" i="99"/>
  <c r="X290" i="99" s="1"/>
  <c r="N290" i="99"/>
  <c r="M290" i="99"/>
  <c r="L290" i="99"/>
  <c r="J290" i="99"/>
  <c r="I290" i="99"/>
  <c r="H290" i="99"/>
  <c r="G290" i="99"/>
  <c r="W289" i="99"/>
  <c r="V289" i="99"/>
  <c r="X289" i="99" s="1"/>
  <c r="N289" i="99"/>
  <c r="M289" i="99"/>
  <c r="L289" i="99"/>
  <c r="J289" i="99"/>
  <c r="I289" i="99"/>
  <c r="H289" i="99"/>
  <c r="G289" i="99"/>
  <c r="W288" i="99"/>
  <c r="V288" i="99"/>
  <c r="X288" i="99" s="1"/>
  <c r="N288" i="99"/>
  <c r="M288" i="99"/>
  <c r="L288" i="99"/>
  <c r="J288" i="99"/>
  <c r="I288" i="99"/>
  <c r="H288" i="99"/>
  <c r="G288" i="99"/>
  <c r="W287" i="99"/>
  <c r="AS287" i="99" s="1"/>
  <c r="V287" i="99"/>
  <c r="X287" i="99" s="1"/>
  <c r="N287" i="99"/>
  <c r="M287" i="99"/>
  <c r="L287" i="99"/>
  <c r="J287" i="99"/>
  <c r="I287" i="99"/>
  <c r="H287" i="99"/>
  <c r="G287" i="99"/>
  <c r="W286" i="99"/>
  <c r="V286" i="99"/>
  <c r="X286" i="99" s="1"/>
  <c r="N286" i="99"/>
  <c r="M286" i="99"/>
  <c r="L286" i="99"/>
  <c r="J286" i="99"/>
  <c r="I286" i="99"/>
  <c r="H286" i="99"/>
  <c r="G286" i="99"/>
  <c r="W285" i="99"/>
  <c r="V285" i="99"/>
  <c r="N285" i="99"/>
  <c r="M285" i="99"/>
  <c r="L285" i="99"/>
  <c r="J285" i="99"/>
  <c r="I285" i="99"/>
  <c r="H285" i="99"/>
  <c r="G285" i="99"/>
  <c r="W284" i="99"/>
  <c r="V284" i="99"/>
  <c r="X284" i="99" s="1"/>
  <c r="N284" i="99"/>
  <c r="M284" i="99"/>
  <c r="L284" i="99"/>
  <c r="J284" i="99"/>
  <c r="I284" i="99"/>
  <c r="H284" i="99"/>
  <c r="G284" i="99"/>
  <c r="W283" i="99"/>
  <c r="V283" i="99"/>
  <c r="X283" i="99" s="1"/>
  <c r="N283" i="99"/>
  <c r="M283" i="99"/>
  <c r="L283" i="99"/>
  <c r="J283" i="99"/>
  <c r="I283" i="99"/>
  <c r="H283" i="99"/>
  <c r="G283" i="99"/>
  <c r="W282" i="99"/>
  <c r="V282" i="99"/>
  <c r="X282" i="99" s="1"/>
  <c r="N282" i="99"/>
  <c r="M282" i="99"/>
  <c r="L282" i="99"/>
  <c r="J282" i="99"/>
  <c r="I282" i="99"/>
  <c r="H282" i="99"/>
  <c r="G282" i="99"/>
  <c r="W281" i="99"/>
  <c r="AS281" i="99" s="1"/>
  <c r="V281" i="99"/>
  <c r="X281" i="99" s="1"/>
  <c r="N281" i="99"/>
  <c r="M281" i="99"/>
  <c r="L281" i="99"/>
  <c r="J281" i="99"/>
  <c r="I281" i="99"/>
  <c r="H281" i="99"/>
  <c r="G281" i="99"/>
  <c r="W280" i="99"/>
  <c r="AS280" i="99" s="1"/>
  <c r="V280" i="99"/>
  <c r="X280" i="99" s="1"/>
  <c r="N280" i="99"/>
  <c r="M280" i="99"/>
  <c r="L280" i="99"/>
  <c r="J280" i="99"/>
  <c r="I280" i="99"/>
  <c r="H280" i="99"/>
  <c r="G280" i="99"/>
  <c r="W279" i="99"/>
  <c r="V279" i="99"/>
  <c r="X279" i="99" s="1"/>
  <c r="N279" i="99"/>
  <c r="M279" i="99"/>
  <c r="L279" i="99"/>
  <c r="J279" i="99"/>
  <c r="I279" i="99"/>
  <c r="H279" i="99"/>
  <c r="G279" i="99"/>
  <c r="W278" i="99"/>
  <c r="AS278" i="99" s="1"/>
  <c r="V278" i="99"/>
  <c r="X278" i="99" s="1"/>
  <c r="N278" i="99"/>
  <c r="M278" i="99"/>
  <c r="L278" i="99"/>
  <c r="J278" i="99"/>
  <c r="I278" i="99"/>
  <c r="H278" i="99"/>
  <c r="G278" i="99"/>
  <c r="W277" i="99"/>
  <c r="V277" i="99"/>
  <c r="N277" i="99"/>
  <c r="M277" i="99"/>
  <c r="L277" i="99"/>
  <c r="J277" i="99"/>
  <c r="I277" i="99"/>
  <c r="H277" i="99"/>
  <c r="G277" i="99"/>
  <c r="W276" i="99"/>
  <c r="V276" i="99"/>
  <c r="X276" i="99" s="1"/>
  <c r="N276" i="99"/>
  <c r="M276" i="99"/>
  <c r="L276" i="99"/>
  <c r="J276" i="99"/>
  <c r="I276" i="99"/>
  <c r="H276" i="99"/>
  <c r="G276" i="99"/>
  <c r="W275" i="99"/>
  <c r="V275" i="99"/>
  <c r="X275" i="99" s="1"/>
  <c r="N275" i="99"/>
  <c r="M275" i="99"/>
  <c r="L275" i="99"/>
  <c r="J275" i="99"/>
  <c r="I275" i="99"/>
  <c r="H275" i="99"/>
  <c r="G275" i="99"/>
  <c r="W274" i="99"/>
  <c r="V274" i="99"/>
  <c r="X274" i="99" s="1"/>
  <c r="N274" i="99"/>
  <c r="M274" i="99"/>
  <c r="L274" i="99"/>
  <c r="J274" i="99"/>
  <c r="I274" i="99"/>
  <c r="H274" i="99"/>
  <c r="G274" i="99"/>
  <c r="W273" i="99"/>
  <c r="AS273" i="99" s="1"/>
  <c r="V273" i="99"/>
  <c r="X273" i="99" s="1"/>
  <c r="N273" i="99"/>
  <c r="M273" i="99"/>
  <c r="L273" i="99"/>
  <c r="J273" i="99"/>
  <c r="I273" i="99"/>
  <c r="H273" i="99"/>
  <c r="G273" i="99"/>
  <c r="W272" i="99"/>
  <c r="AS272" i="99" s="1"/>
  <c r="V272" i="99"/>
  <c r="X272" i="99" s="1"/>
  <c r="N272" i="99"/>
  <c r="M272" i="99"/>
  <c r="L272" i="99"/>
  <c r="J272" i="99"/>
  <c r="I272" i="99"/>
  <c r="H272" i="99"/>
  <c r="G272" i="99"/>
  <c r="W271" i="99"/>
  <c r="AS271" i="99" s="1"/>
  <c r="V271" i="99"/>
  <c r="X271" i="99" s="1"/>
  <c r="N271" i="99"/>
  <c r="M271" i="99"/>
  <c r="L271" i="99"/>
  <c r="J271" i="99"/>
  <c r="I271" i="99"/>
  <c r="H271" i="99"/>
  <c r="G271" i="99"/>
  <c r="W270" i="99"/>
  <c r="V270" i="99"/>
  <c r="X270" i="99" s="1"/>
  <c r="N270" i="99"/>
  <c r="M270" i="99"/>
  <c r="L270" i="99"/>
  <c r="J270" i="99"/>
  <c r="I270" i="99"/>
  <c r="H270" i="99"/>
  <c r="G270" i="99"/>
  <c r="W269" i="99"/>
  <c r="AS269" i="99" s="1"/>
  <c r="V269" i="99"/>
  <c r="N269" i="99"/>
  <c r="M269" i="99"/>
  <c r="L269" i="99"/>
  <c r="J269" i="99"/>
  <c r="I269" i="99"/>
  <c r="H269" i="99"/>
  <c r="G269" i="99"/>
  <c r="W268" i="99"/>
  <c r="V268" i="99"/>
  <c r="X268" i="99" s="1"/>
  <c r="N268" i="99"/>
  <c r="M268" i="99"/>
  <c r="L268" i="99"/>
  <c r="J268" i="99"/>
  <c r="I268" i="99"/>
  <c r="H268" i="99"/>
  <c r="G268" i="99"/>
  <c r="W267" i="99"/>
  <c r="V267" i="99"/>
  <c r="X267" i="99" s="1"/>
  <c r="N267" i="99"/>
  <c r="M267" i="99"/>
  <c r="L267" i="99"/>
  <c r="J267" i="99"/>
  <c r="I267" i="99"/>
  <c r="H267" i="99"/>
  <c r="G267" i="99"/>
  <c r="W266" i="99"/>
  <c r="V266" i="99"/>
  <c r="X266" i="99" s="1"/>
  <c r="N266" i="99"/>
  <c r="M266" i="99"/>
  <c r="L266" i="99"/>
  <c r="J266" i="99"/>
  <c r="I266" i="99"/>
  <c r="H266" i="99"/>
  <c r="G266" i="99"/>
  <c r="W265" i="99"/>
  <c r="V265" i="99"/>
  <c r="X265" i="99" s="1"/>
  <c r="N265" i="99"/>
  <c r="M265" i="99"/>
  <c r="L265" i="99"/>
  <c r="J265" i="99"/>
  <c r="I265" i="99"/>
  <c r="H265" i="99"/>
  <c r="G265" i="99"/>
  <c r="W264" i="99"/>
  <c r="AS264" i="99" s="1"/>
  <c r="V264" i="99"/>
  <c r="X264" i="99" s="1"/>
  <c r="N264" i="99"/>
  <c r="M264" i="99"/>
  <c r="L264" i="99"/>
  <c r="J264" i="99"/>
  <c r="I264" i="99"/>
  <c r="H264" i="99"/>
  <c r="G264" i="99"/>
  <c r="W263" i="99"/>
  <c r="V263" i="99"/>
  <c r="N263" i="99"/>
  <c r="M263" i="99"/>
  <c r="L263" i="99"/>
  <c r="J263" i="99"/>
  <c r="I263" i="99"/>
  <c r="H263" i="99"/>
  <c r="G263" i="99"/>
  <c r="W262" i="99"/>
  <c r="V262" i="99"/>
  <c r="N262" i="99"/>
  <c r="M262" i="99"/>
  <c r="L262" i="99"/>
  <c r="J262" i="99"/>
  <c r="I262" i="99"/>
  <c r="H262" i="99"/>
  <c r="G262" i="99"/>
  <c r="W261" i="99"/>
  <c r="V261" i="99"/>
  <c r="N261" i="99"/>
  <c r="M261" i="99"/>
  <c r="L261" i="99"/>
  <c r="J261" i="99"/>
  <c r="I261" i="99"/>
  <c r="H261" i="99"/>
  <c r="G261" i="99"/>
  <c r="W260" i="99"/>
  <c r="V260" i="99"/>
  <c r="X260" i="99" s="1"/>
  <c r="N260" i="99"/>
  <c r="M260" i="99"/>
  <c r="L260" i="99"/>
  <c r="J260" i="99"/>
  <c r="I260" i="99"/>
  <c r="H260" i="99"/>
  <c r="G260" i="99"/>
  <c r="W259" i="99"/>
  <c r="V259" i="99"/>
  <c r="X259" i="99" s="1"/>
  <c r="N259" i="99"/>
  <c r="M259" i="99"/>
  <c r="L259" i="99"/>
  <c r="J259" i="99"/>
  <c r="I259" i="99"/>
  <c r="H259" i="99"/>
  <c r="G259" i="99"/>
  <c r="W258" i="99"/>
  <c r="V258" i="99"/>
  <c r="X258" i="99" s="1"/>
  <c r="N258" i="99"/>
  <c r="M258" i="99"/>
  <c r="L258" i="99"/>
  <c r="J258" i="99"/>
  <c r="I258" i="99"/>
  <c r="H258" i="99"/>
  <c r="G258" i="99"/>
  <c r="W257" i="99"/>
  <c r="AS257" i="99" s="1"/>
  <c r="V257" i="99"/>
  <c r="X257" i="99" s="1"/>
  <c r="N257" i="99"/>
  <c r="M257" i="99"/>
  <c r="L257" i="99"/>
  <c r="J257" i="99"/>
  <c r="I257" i="99"/>
  <c r="H257" i="99"/>
  <c r="G257" i="99"/>
  <c r="W256" i="99"/>
  <c r="V256" i="99"/>
  <c r="X256" i="99" s="1"/>
  <c r="N256" i="99"/>
  <c r="M256" i="99"/>
  <c r="L256" i="99"/>
  <c r="J256" i="99"/>
  <c r="I256" i="99"/>
  <c r="H256" i="99"/>
  <c r="G256" i="99"/>
  <c r="W255" i="99"/>
  <c r="AS255" i="99" s="1"/>
  <c r="V255" i="99"/>
  <c r="X255" i="99" s="1"/>
  <c r="N255" i="99"/>
  <c r="M255" i="99"/>
  <c r="L255" i="99"/>
  <c r="J255" i="99"/>
  <c r="I255" i="99"/>
  <c r="H255" i="99"/>
  <c r="G255" i="99"/>
  <c r="W254" i="99"/>
  <c r="V254" i="99"/>
  <c r="X254" i="99" s="1"/>
  <c r="N254" i="99"/>
  <c r="M254" i="99"/>
  <c r="L254" i="99"/>
  <c r="J254" i="99"/>
  <c r="I254" i="99"/>
  <c r="H254" i="99"/>
  <c r="G254" i="99"/>
  <c r="W253" i="99"/>
  <c r="AS253" i="99" s="1"/>
  <c r="V253" i="99"/>
  <c r="N253" i="99"/>
  <c r="M253" i="99"/>
  <c r="L253" i="99"/>
  <c r="J253" i="99"/>
  <c r="I253" i="99"/>
  <c r="H253" i="99"/>
  <c r="G253" i="99"/>
  <c r="W252" i="99"/>
  <c r="V252" i="99"/>
  <c r="X252" i="99" s="1"/>
  <c r="N252" i="99"/>
  <c r="M252" i="99"/>
  <c r="L252" i="99"/>
  <c r="J252" i="99"/>
  <c r="I252" i="99"/>
  <c r="H252" i="99"/>
  <c r="G252" i="99"/>
  <c r="W251" i="99"/>
  <c r="V251" i="99"/>
  <c r="X251" i="99" s="1"/>
  <c r="N251" i="99"/>
  <c r="M251" i="99"/>
  <c r="L251" i="99"/>
  <c r="J251" i="99"/>
  <c r="I251" i="99"/>
  <c r="H251" i="99"/>
  <c r="G251" i="99"/>
  <c r="W250" i="99"/>
  <c r="V250" i="99"/>
  <c r="X250" i="99" s="1"/>
  <c r="N250" i="99"/>
  <c r="M250" i="99"/>
  <c r="L250" i="99"/>
  <c r="J250" i="99"/>
  <c r="I250" i="99"/>
  <c r="H250" i="99"/>
  <c r="G250" i="99"/>
  <c r="W249" i="99"/>
  <c r="AS249" i="99" s="1"/>
  <c r="V249" i="99"/>
  <c r="X249" i="99" s="1"/>
  <c r="N249" i="99"/>
  <c r="M249" i="99"/>
  <c r="L249" i="99"/>
  <c r="J249" i="99"/>
  <c r="I249" i="99"/>
  <c r="H249" i="99"/>
  <c r="G249" i="99"/>
  <c r="W248" i="99"/>
  <c r="AS248" i="99" s="1"/>
  <c r="V248" i="99"/>
  <c r="X248" i="99" s="1"/>
  <c r="N248" i="99"/>
  <c r="M248" i="99"/>
  <c r="L248" i="99"/>
  <c r="J248" i="99"/>
  <c r="I248" i="99"/>
  <c r="H248" i="99"/>
  <c r="G248" i="99"/>
  <c r="W247" i="99"/>
  <c r="V247" i="99"/>
  <c r="X247" i="99" s="1"/>
  <c r="N247" i="99"/>
  <c r="M247" i="99"/>
  <c r="L247" i="99"/>
  <c r="J247" i="99"/>
  <c r="I247" i="99"/>
  <c r="H247" i="99"/>
  <c r="G247" i="99"/>
  <c r="W246" i="99"/>
  <c r="AS246" i="99" s="1"/>
  <c r="V246" i="99"/>
  <c r="X246" i="99" s="1"/>
  <c r="N246" i="99"/>
  <c r="M246" i="99"/>
  <c r="L246" i="99"/>
  <c r="J246" i="99"/>
  <c r="I246" i="99"/>
  <c r="H246" i="99"/>
  <c r="G246" i="99"/>
  <c r="W245" i="99"/>
  <c r="AS245" i="99" s="1"/>
  <c r="V245" i="99"/>
  <c r="X245" i="99" s="1"/>
  <c r="N245" i="99"/>
  <c r="M245" i="99"/>
  <c r="L245" i="99"/>
  <c r="J245" i="99"/>
  <c r="I245" i="99"/>
  <c r="H245" i="99"/>
  <c r="G245" i="99"/>
  <c r="W244" i="99"/>
  <c r="V244" i="99"/>
  <c r="X244" i="99" s="1"/>
  <c r="N244" i="99"/>
  <c r="M244" i="99"/>
  <c r="L244" i="99"/>
  <c r="J244" i="99"/>
  <c r="I244" i="99"/>
  <c r="H244" i="99"/>
  <c r="G244" i="99"/>
  <c r="W243" i="99"/>
  <c r="V243" i="99"/>
  <c r="X243" i="99" s="1"/>
  <c r="N243" i="99"/>
  <c r="M243" i="99"/>
  <c r="L243" i="99"/>
  <c r="J243" i="99"/>
  <c r="I243" i="99"/>
  <c r="H243" i="99"/>
  <c r="G243" i="99"/>
  <c r="W242" i="99"/>
  <c r="V242" i="99"/>
  <c r="X242" i="99" s="1"/>
  <c r="N242" i="99"/>
  <c r="M242" i="99"/>
  <c r="L242" i="99"/>
  <c r="J242" i="99"/>
  <c r="I242" i="99"/>
  <c r="H242" i="99"/>
  <c r="G242" i="99"/>
  <c r="W241" i="99"/>
  <c r="AS241" i="99" s="1"/>
  <c r="V241" i="99"/>
  <c r="X241" i="99" s="1"/>
  <c r="N241" i="99"/>
  <c r="M241" i="99"/>
  <c r="L241" i="99"/>
  <c r="J241" i="99"/>
  <c r="I241" i="99"/>
  <c r="H241" i="99"/>
  <c r="G241" i="99"/>
  <c r="W240" i="99"/>
  <c r="V240" i="99"/>
  <c r="X240" i="99" s="1"/>
  <c r="N240" i="99"/>
  <c r="M240" i="99"/>
  <c r="L240" i="99"/>
  <c r="J240" i="99"/>
  <c r="I240" i="99"/>
  <c r="H240" i="99"/>
  <c r="G240" i="99"/>
  <c r="W239" i="99"/>
  <c r="AS239" i="99" s="1"/>
  <c r="V239" i="99"/>
  <c r="AR239" i="99" s="1"/>
  <c r="N239" i="99"/>
  <c r="M239" i="99"/>
  <c r="L239" i="99"/>
  <c r="J239" i="99"/>
  <c r="I239" i="99"/>
  <c r="H239" i="99"/>
  <c r="G239" i="99"/>
  <c r="W238" i="99"/>
  <c r="V238" i="99"/>
  <c r="N238" i="99"/>
  <c r="M238" i="99"/>
  <c r="L238" i="99"/>
  <c r="J238" i="99"/>
  <c r="I238" i="99"/>
  <c r="H238" i="99"/>
  <c r="G238" i="99"/>
  <c r="W237" i="99"/>
  <c r="AS237" i="99" s="1"/>
  <c r="V237" i="99"/>
  <c r="X237" i="99" s="1"/>
  <c r="N237" i="99"/>
  <c r="M237" i="99"/>
  <c r="L237" i="99"/>
  <c r="J237" i="99"/>
  <c r="I237" i="99"/>
  <c r="H237" i="99"/>
  <c r="G237" i="99"/>
  <c r="W236" i="99"/>
  <c r="V236" i="99"/>
  <c r="X236" i="99" s="1"/>
  <c r="N236" i="99"/>
  <c r="M236" i="99"/>
  <c r="L236" i="99"/>
  <c r="J236" i="99"/>
  <c r="I236" i="99"/>
  <c r="H236" i="99"/>
  <c r="G236" i="99"/>
  <c r="W235" i="99"/>
  <c r="V235" i="99"/>
  <c r="X235" i="99" s="1"/>
  <c r="N235" i="99"/>
  <c r="M235" i="99"/>
  <c r="L235" i="99"/>
  <c r="J235" i="99"/>
  <c r="I235" i="99"/>
  <c r="H235" i="99"/>
  <c r="G235" i="99"/>
  <c r="W234" i="99"/>
  <c r="V234" i="99"/>
  <c r="AR234" i="99" s="1"/>
  <c r="N234" i="99"/>
  <c r="M234" i="99"/>
  <c r="L234" i="99"/>
  <c r="J234" i="99"/>
  <c r="I234" i="99"/>
  <c r="H234" i="99"/>
  <c r="G234" i="99"/>
  <c r="W233" i="99"/>
  <c r="V233" i="99"/>
  <c r="X233" i="99" s="1"/>
  <c r="N233" i="99"/>
  <c r="M233" i="99"/>
  <c r="L233" i="99"/>
  <c r="J233" i="99"/>
  <c r="I233" i="99"/>
  <c r="H233" i="99"/>
  <c r="G233" i="99"/>
  <c r="W232" i="99"/>
  <c r="V232" i="99"/>
  <c r="X232" i="99" s="1"/>
  <c r="N232" i="99"/>
  <c r="M232" i="99"/>
  <c r="L232" i="99"/>
  <c r="J232" i="99"/>
  <c r="I232" i="99"/>
  <c r="H232" i="99"/>
  <c r="G232" i="99"/>
  <c r="W231" i="99"/>
  <c r="V231" i="99"/>
  <c r="N231" i="99"/>
  <c r="M231" i="99"/>
  <c r="L231" i="99"/>
  <c r="J231" i="99"/>
  <c r="I231" i="99"/>
  <c r="H231" i="99"/>
  <c r="G231" i="99"/>
  <c r="W230" i="99"/>
  <c r="V230" i="99"/>
  <c r="N230" i="99"/>
  <c r="M230" i="99"/>
  <c r="L230" i="99"/>
  <c r="J230" i="99"/>
  <c r="I230" i="99"/>
  <c r="H230" i="99"/>
  <c r="G230" i="99"/>
  <c r="W229" i="99"/>
  <c r="AS229" i="99" s="1"/>
  <c r="V229" i="99"/>
  <c r="X229" i="99" s="1"/>
  <c r="N229" i="99"/>
  <c r="M229" i="99"/>
  <c r="L229" i="99"/>
  <c r="J229" i="99"/>
  <c r="I229" i="99"/>
  <c r="H229" i="99"/>
  <c r="G229" i="99"/>
  <c r="W228" i="99"/>
  <c r="V228" i="99"/>
  <c r="X228" i="99" s="1"/>
  <c r="N228" i="99"/>
  <c r="M228" i="99"/>
  <c r="L228" i="99"/>
  <c r="J228" i="99"/>
  <c r="I228" i="99"/>
  <c r="H228" i="99"/>
  <c r="G228" i="99"/>
  <c r="W227" i="99"/>
  <c r="V227" i="99"/>
  <c r="X227" i="99" s="1"/>
  <c r="N227" i="99"/>
  <c r="M227" i="99"/>
  <c r="L227" i="99"/>
  <c r="J227" i="99"/>
  <c r="I227" i="99"/>
  <c r="H227" i="99"/>
  <c r="G227" i="99"/>
  <c r="W226" i="99"/>
  <c r="V226" i="99"/>
  <c r="X226" i="99" s="1"/>
  <c r="N226" i="99"/>
  <c r="M226" i="99"/>
  <c r="L226" i="99"/>
  <c r="J226" i="99"/>
  <c r="I226" i="99"/>
  <c r="H226" i="99"/>
  <c r="G226" i="99"/>
  <c r="W225" i="99"/>
  <c r="AS225" i="99" s="1"/>
  <c r="V225" i="99"/>
  <c r="X225" i="99" s="1"/>
  <c r="N225" i="99"/>
  <c r="M225" i="99"/>
  <c r="L225" i="99"/>
  <c r="J225" i="99"/>
  <c r="I225" i="99"/>
  <c r="H225" i="99"/>
  <c r="G225" i="99"/>
  <c r="W224" i="99"/>
  <c r="V224" i="99"/>
  <c r="X224" i="99" s="1"/>
  <c r="N224" i="99"/>
  <c r="M224" i="99"/>
  <c r="L224" i="99"/>
  <c r="J224" i="99"/>
  <c r="I224" i="99"/>
  <c r="H224" i="99"/>
  <c r="G224" i="99"/>
  <c r="W223" i="99"/>
  <c r="AS223" i="99" s="1"/>
  <c r="V223" i="99"/>
  <c r="X223" i="99" s="1"/>
  <c r="N223" i="99"/>
  <c r="M223" i="99"/>
  <c r="L223" i="99"/>
  <c r="J223" i="99"/>
  <c r="I223" i="99"/>
  <c r="H223" i="99"/>
  <c r="G223" i="99"/>
  <c r="W222" i="99"/>
  <c r="V222" i="99"/>
  <c r="X222" i="99" s="1"/>
  <c r="N222" i="99"/>
  <c r="M222" i="99"/>
  <c r="L222" i="99"/>
  <c r="J222" i="99"/>
  <c r="I222" i="99"/>
  <c r="H222" i="99"/>
  <c r="G222" i="99"/>
  <c r="W221" i="99"/>
  <c r="V221" i="99"/>
  <c r="N221" i="99"/>
  <c r="M221" i="99"/>
  <c r="L221" i="99"/>
  <c r="J221" i="99"/>
  <c r="I221" i="99"/>
  <c r="H221" i="99"/>
  <c r="G221" i="99"/>
  <c r="W220" i="99"/>
  <c r="V220" i="99"/>
  <c r="X220" i="99" s="1"/>
  <c r="N220" i="99"/>
  <c r="M220" i="99"/>
  <c r="L220" i="99"/>
  <c r="J220" i="99"/>
  <c r="I220" i="99"/>
  <c r="H220" i="99"/>
  <c r="G220" i="99"/>
  <c r="W219" i="99"/>
  <c r="V219" i="99"/>
  <c r="X219" i="99" s="1"/>
  <c r="N219" i="99"/>
  <c r="M219" i="99"/>
  <c r="L219" i="99"/>
  <c r="J219" i="99"/>
  <c r="I219" i="99"/>
  <c r="H219" i="99"/>
  <c r="G219" i="99"/>
  <c r="W218" i="99"/>
  <c r="V218" i="99"/>
  <c r="X218" i="99" s="1"/>
  <c r="N218" i="99"/>
  <c r="M218" i="99"/>
  <c r="L218" i="99"/>
  <c r="J218" i="99"/>
  <c r="I218" i="99"/>
  <c r="H218" i="99"/>
  <c r="G218" i="99"/>
  <c r="W217" i="99"/>
  <c r="V217" i="99"/>
  <c r="X217" i="99" s="1"/>
  <c r="N217" i="99"/>
  <c r="M217" i="99"/>
  <c r="L217" i="99"/>
  <c r="J217" i="99"/>
  <c r="I217" i="99"/>
  <c r="H217" i="99"/>
  <c r="G217" i="99"/>
  <c r="W216" i="99"/>
  <c r="V216" i="99"/>
  <c r="X216" i="99" s="1"/>
  <c r="N216" i="99"/>
  <c r="M216" i="99"/>
  <c r="L216" i="99"/>
  <c r="J216" i="99"/>
  <c r="I216" i="99"/>
  <c r="H216" i="99"/>
  <c r="G216" i="99"/>
  <c r="W215" i="99"/>
  <c r="V215" i="99"/>
  <c r="N215" i="99"/>
  <c r="M215" i="99"/>
  <c r="L215" i="99"/>
  <c r="J215" i="99"/>
  <c r="I215" i="99"/>
  <c r="H215" i="99"/>
  <c r="G215" i="99"/>
  <c r="W214" i="99"/>
  <c r="V214" i="99"/>
  <c r="X214" i="99" s="1"/>
  <c r="N214" i="99"/>
  <c r="M214" i="99"/>
  <c r="L214" i="99"/>
  <c r="J214" i="99"/>
  <c r="I214" i="99"/>
  <c r="H214" i="99"/>
  <c r="G214" i="99"/>
  <c r="W213" i="99"/>
  <c r="V213" i="99"/>
  <c r="X213" i="99" s="1"/>
  <c r="N213" i="99"/>
  <c r="M213" i="99"/>
  <c r="L213" i="99"/>
  <c r="J213" i="99"/>
  <c r="I213" i="99"/>
  <c r="H213" i="99"/>
  <c r="G213" i="99"/>
  <c r="W212" i="99"/>
  <c r="V212" i="99"/>
  <c r="X212" i="99" s="1"/>
  <c r="N212" i="99"/>
  <c r="M212" i="99"/>
  <c r="L212" i="99"/>
  <c r="J212" i="99"/>
  <c r="I212" i="99"/>
  <c r="H212" i="99"/>
  <c r="G212" i="99"/>
  <c r="W211" i="99"/>
  <c r="V211" i="99"/>
  <c r="X211" i="99" s="1"/>
  <c r="N211" i="99"/>
  <c r="M211" i="99"/>
  <c r="L211" i="99"/>
  <c r="J211" i="99"/>
  <c r="I211" i="99"/>
  <c r="H211" i="99"/>
  <c r="G211" i="99"/>
  <c r="W210" i="99"/>
  <c r="V210" i="99"/>
  <c r="X210" i="99" s="1"/>
  <c r="N210" i="99"/>
  <c r="M210" i="99"/>
  <c r="L210" i="99"/>
  <c r="J210" i="99"/>
  <c r="I210" i="99"/>
  <c r="H210" i="99"/>
  <c r="G210" i="99"/>
  <c r="W209" i="99"/>
  <c r="AS209" i="99" s="1"/>
  <c r="V209" i="99"/>
  <c r="X209" i="99" s="1"/>
  <c r="N209" i="99"/>
  <c r="M209" i="99"/>
  <c r="L209" i="99"/>
  <c r="J209" i="99"/>
  <c r="I209" i="99"/>
  <c r="H209" i="99"/>
  <c r="G209" i="99"/>
  <c r="W208" i="99"/>
  <c r="V208" i="99"/>
  <c r="X208" i="99" s="1"/>
  <c r="N208" i="99"/>
  <c r="M208" i="99"/>
  <c r="L208" i="99"/>
  <c r="J208" i="99"/>
  <c r="I208" i="99"/>
  <c r="H208" i="99"/>
  <c r="G208" i="99"/>
  <c r="W207" i="99"/>
  <c r="AS207" i="99" s="1"/>
  <c r="V207" i="99"/>
  <c r="X207" i="99" s="1"/>
  <c r="N207" i="99"/>
  <c r="M207" i="99"/>
  <c r="L207" i="99"/>
  <c r="J207" i="99"/>
  <c r="I207" i="99"/>
  <c r="H207" i="99"/>
  <c r="G207" i="99"/>
  <c r="W206" i="99"/>
  <c r="V206" i="99"/>
  <c r="N206" i="99"/>
  <c r="M206" i="99"/>
  <c r="L206" i="99"/>
  <c r="J206" i="99"/>
  <c r="I206" i="99"/>
  <c r="H206" i="99"/>
  <c r="G206" i="99"/>
  <c r="W205" i="99"/>
  <c r="AS205" i="99" s="1"/>
  <c r="V205" i="99"/>
  <c r="X205" i="99" s="1"/>
  <c r="N205" i="99"/>
  <c r="M205" i="99"/>
  <c r="L205" i="99"/>
  <c r="J205" i="99"/>
  <c r="I205" i="99"/>
  <c r="H205" i="99"/>
  <c r="G205" i="99"/>
  <c r="W204" i="99"/>
  <c r="V204" i="99"/>
  <c r="X204" i="99" s="1"/>
  <c r="N204" i="99"/>
  <c r="M204" i="99"/>
  <c r="L204" i="99"/>
  <c r="J204" i="99"/>
  <c r="I204" i="99"/>
  <c r="H204" i="99"/>
  <c r="G204" i="99"/>
  <c r="W203" i="99"/>
  <c r="V203" i="99"/>
  <c r="X203" i="99" s="1"/>
  <c r="N203" i="99"/>
  <c r="M203" i="99"/>
  <c r="L203" i="99"/>
  <c r="J203" i="99"/>
  <c r="I203" i="99"/>
  <c r="H203" i="99"/>
  <c r="G203" i="99"/>
  <c r="W202" i="99"/>
  <c r="V202" i="99"/>
  <c r="X202" i="99" s="1"/>
  <c r="N202" i="99"/>
  <c r="M202" i="99"/>
  <c r="L202" i="99"/>
  <c r="J202" i="99"/>
  <c r="I202" i="99"/>
  <c r="H202" i="99"/>
  <c r="G202" i="99"/>
  <c r="W201" i="99"/>
  <c r="V201" i="99"/>
  <c r="N201" i="99"/>
  <c r="M201" i="99"/>
  <c r="L201" i="99"/>
  <c r="J201" i="99"/>
  <c r="I201" i="99"/>
  <c r="H201" i="99"/>
  <c r="G201" i="99"/>
  <c r="W200" i="99"/>
  <c r="AS200" i="99" s="1"/>
  <c r="V200" i="99"/>
  <c r="X200" i="99" s="1"/>
  <c r="N200" i="99"/>
  <c r="M200" i="99"/>
  <c r="L200" i="99"/>
  <c r="J200" i="99"/>
  <c r="I200" i="99"/>
  <c r="H200" i="99"/>
  <c r="G200" i="99"/>
  <c r="W199" i="99"/>
  <c r="AS199" i="99" s="1"/>
  <c r="V199" i="99"/>
  <c r="X199" i="99" s="1"/>
  <c r="N199" i="99"/>
  <c r="M199" i="99"/>
  <c r="L199" i="99"/>
  <c r="J199" i="99"/>
  <c r="I199" i="99"/>
  <c r="H199" i="99"/>
  <c r="G199" i="99"/>
  <c r="W198" i="99"/>
  <c r="AS198" i="99" s="1"/>
  <c r="V198" i="99"/>
  <c r="N198" i="99"/>
  <c r="M198" i="99"/>
  <c r="L198" i="99"/>
  <c r="J198" i="99"/>
  <c r="I198" i="99"/>
  <c r="H198" i="99"/>
  <c r="G198" i="99"/>
  <c r="W197" i="99"/>
  <c r="V197" i="99"/>
  <c r="X197" i="99" s="1"/>
  <c r="N197" i="99"/>
  <c r="M197" i="99"/>
  <c r="L197" i="99"/>
  <c r="J197" i="99"/>
  <c r="I197" i="99"/>
  <c r="H197" i="99"/>
  <c r="G197" i="99"/>
  <c r="W196" i="99"/>
  <c r="V196" i="99"/>
  <c r="X196" i="99" s="1"/>
  <c r="N196" i="99"/>
  <c r="M196" i="99"/>
  <c r="L196" i="99"/>
  <c r="J196" i="99"/>
  <c r="I196" i="99"/>
  <c r="H196" i="99"/>
  <c r="G196" i="99"/>
  <c r="W195" i="99"/>
  <c r="V195" i="99"/>
  <c r="N195" i="99"/>
  <c r="M195" i="99"/>
  <c r="L195" i="99"/>
  <c r="J195" i="99"/>
  <c r="I195" i="99"/>
  <c r="H195" i="99"/>
  <c r="G195" i="99"/>
  <c r="W194" i="99"/>
  <c r="V194" i="99"/>
  <c r="X194" i="99" s="1"/>
  <c r="N194" i="99"/>
  <c r="M194" i="99"/>
  <c r="L194" i="99"/>
  <c r="J194" i="99"/>
  <c r="I194" i="99"/>
  <c r="H194" i="99"/>
  <c r="G194" i="99"/>
  <c r="W193" i="99"/>
  <c r="AS193" i="99" s="1"/>
  <c r="V193" i="99"/>
  <c r="X193" i="99" s="1"/>
  <c r="N193" i="99"/>
  <c r="M193" i="99"/>
  <c r="L193" i="99"/>
  <c r="J193" i="99"/>
  <c r="I193" i="99"/>
  <c r="H193" i="99"/>
  <c r="G193" i="99"/>
  <c r="W192" i="99"/>
  <c r="V192" i="99"/>
  <c r="X192" i="99" s="1"/>
  <c r="N192" i="99"/>
  <c r="M192" i="99"/>
  <c r="L192" i="99"/>
  <c r="J192" i="99"/>
  <c r="I192" i="99"/>
  <c r="H192" i="99"/>
  <c r="G192" i="99"/>
  <c r="W191" i="99"/>
  <c r="AS191" i="99" s="1"/>
  <c r="V191" i="99"/>
  <c r="X191" i="99" s="1"/>
  <c r="N191" i="99"/>
  <c r="M191" i="99"/>
  <c r="L191" i="99"/>
  <c r="J191" i="99"/>
  <c r="I191" i="99"/>
  <c r="H191" i="99"/>
  <c r="G191" i="99"/>
  <c r="W190" i="99"/>
  <c r="V190" i="99"/>
  <c r="X190" i="99" s="1"/>
  <c r="N190" i="99"/>
  <c r="M190" i="99"/>
  <c r="L190" i="99"/>
  <c r="J190" i="99"/>
  <c r="I190" i="99"/>
  <c r="H190" i="99"/>
  <c r="G190" i="99"/>
  <c r="W189" i="99"/>
  <c r="V189" i="99"/>
  <c r="X189" i="99" s="1"/>
  <c r="N189" i="99"/>
  <c r="M189" i="99"/>
  <c r="L189" i="99"/>
  <c r="J189" i="99"/>
  <c r="I189" i="99"/>
  <c r="H189" i="99"/>
  <c r="G189" i="99"/>
  <c r="W188" i="99"/>
  <c r="V188" i="99"/>
  <c r="X188" i="99" s="1"/>
  <c r="N188" i="99"/>
  <c r="M188" i="99"/>
  <c r="L188" i="99"/>
  <c r="J188" i="99"/>
  <c r="I188" i="99"/>
  <c r="H188" i="99"/>
  <c r="G188" i="99"/>
  <c r="W187" i="99"/>
  <c r="V187" i="99"/>
  <c r="X187" i="99" s="1"/>
  <c r="N187" i="99"/>
  <c r="M187" i="99"/>
  <c r="L187" i="99"/>
  <c r="J187" i="99"/>
  <c r="I187" i="99"/>
  <c r="H187" i="99"/>
  <c r="G187" i="99"/>
  <c r="W186" i="99"/>
  <c r="V186" i="99"/>
  <c r="AR186" i="99" s="1"/>
  <c r="N186" i="99"/>
  <c r="M186" i="99"/>
  <c r="L186" i="99"/>
  <c r="J186" i="99"/>
  <c r="I186" i="99"/>
  <c r="H186" i="99"/>
  <c r="G186" i="99"/>
  <c r="W185" i="99"/>
  <c r="V185" i="99"/>
  <c r="X185" i="99" s="1"/>
  <c r="N185" i="99"/>
  <c r="M185" i="99"/>
  <c r="L185" i="99"/>
  <c r="J185" i="99"/>
  <c r="I185" i="99"/>
  <c r="H185" i="99"/>
  <c r="G185" i="99"/>
  <c r="W184" i="99"/>
  <c r="V184" i="99"/>
  <c r="X184" i="99" s="1"/>
  <c r="N184" i="99"/>
  <c r="M184" i="99"/>
  <c r="L184" i="99"/>
  <c r="J184" i="99"/>
  <c r="I184" i="99"/>
  <c r="H184" i="99"/>
  <c r="G184" i="99"/>
  <c r="W183" i="99"/>
  <c r="AS183" i="99" s="1"/>
  <c r="V183" i="99"/>
  <c r="X183" i="99" s="1"/>
  <c r="N183" i="99"/>
  <c r="M183" i="99"/>
  <c r="L183" i="99"/>
  <c r="J183" i="99"/>
  <c r="I183" i="99"/>
  <c r="H183" i="99"/>
  <c r="G183" i="99"/>
  <c r="W182" i="99"/>
  <c r="V182" i="99"/>
  <c r="X182" i="99" s="1"/>
  <c r="N182" i="99"/>
  <c r="M182" i="99"/>
  <c r="L182" i="99"/>
  <c r="J182" i="99"/>
  <c r="I182" i="99"/>
  <c r="H182" i="99"/>
  <c r="G182" i="99"/>
  <c r="W181" i="99"/>
  <c r="V181" i="99"/>
  <c r="X181" i="99" s="1"/>
  <c r="N181" i="99"/>
  <c r="M181" i="99"/>
  <c r="L181" i="99"/>
  <c r="J181" i="99"/>
  <c r="I181" i="99"/>
  <c r="H181" i="99"/>
  <c r="G181" i="99"/>
  <c r="W180" i="99"/>
  <c r="V180" i="99"/>
  <c r="X180" i="99" s="1"/>
  <c r="N180" i="99"/>
  <c r="M180" i="99"/>
  <c r="L180" i="99"/>
  <c r="J180" i="99"/>
  <c r="I180" i="99"/>
  <c r="H180" i="99"/>
  <c r="G180" i="99"/>
  <c r="W179" i="99"/>
  <c r="V179" i="99"/>
  <c r="N179" i="99"/>
  <c r="M179" i="99"/>
  <c r="L179" i="99"/>
  <c r="J179" i="99"/>
  <c r="I179" i="99"/>
  <c r="H179" i="99"/>
  <c r="G179" i="99"/>
  <c r="W178" i="99"/>
  <c r="V178" i="99"/>
  <c r="N178" i="99"/>
  <c r="M178" i="99"/>
  <c r="L178" i="99"/>
  <c r="J178" i="99"/>
  <c r="I178" i="99"/>
  <c r="H178" i="99"/>
  <c r="G178" i="99"/>
  <c r="W177" i="99"/>
  <c r="AS177" i="99" s="1"/>
  <c r="V177" i="99"/>
  <c r="X177" i="99" s="1"/>
  <c r="N177" i="99"/>
  <c r="M177" i="99"/>
  <c r="L177" i="99"/>
  <c r="J177" i="99"/>
  <c r="I177" i="99"/>
  <c r="H177" i="99"/>
  <c r="G177" i="99"/>
  <c r="W176" i="99"/>
  <c r="V176" i="99"/>
  <c r="X176" i="99" s="1"/>
  <c r="N176" i="99"/>
  <c r="M176" i="99"/>
  <c r="L176" i="99"/>
  <c r="J176" i="99"/>
  <c r="I176" i="99"/>
  <c r="H176" i="99"/>
  <c r="G176" i="99"/>
  <c r="W175" i="99"/>
  <c r="AS175" i="99" s="1"/>
  <c r="V175" i="99"/>
  <c r="X175" i="99" s="1"/>
  <c r="N175" i="99"/>
  <c r="M175" i="99"/>
  <c r="L175" i="99"/>
  <c r="J175" i="99"/>
  <c r="I175" i="99"/>
  <c r="H175" i="99"/>
  <c r="G175" i="99"/>
  <c r="W174" i="99"/>
  <c r="V174" i="99"/>
  <c r="X174" i="99" s="1"/>
  <c r="N174" i="99"/>
  <c r="M174" i="99"/>
  <c r="L174" i="99"/>
  <c r="J174" i="99"/>
  <c r="I174" i="99"/>
  <c r="H174" i="99"/>
  <c r="G174" i="99"/>
  <c r="W173" i="99"/>
  <c r="AS173" i="99" s="1"/>
  <c r="V173" i="99"/>
  <c r="X173" i="99" s="1"/>
  <c r="N173" i="99"/>
  <c r="M173" i="99"/>
  <c r="L173" i="99"/>
  <c r="J173" i="99"/>
  <c r="I173" i="99"/>
  <c r="H173" i="99"/>
  <c r="G173" i="99"/>
  <c r="W172" i="99"/>
  <c r="V172" i="99"/>
  <c r="X172" i="99" s="1"/>
  <c r="N172" i="99"/>
  <c r="M172" i="99"/>
  <c r="L172" i="99"/>
  <c r="J172" i="99"/>
  <c r="I172" i="99"/>
  <c r="H172" i="99"/>
  <c r="G172" i="99"/>
  <c r="W171" i="99"/>
  <c r="V171" i="99"/>
  <c r="X171" i="99" s="1"/>
  <c r="N171" i="99"/>
  <c r="M171" i="99"/>
  <c r="L171" i="99"/>
  <c r="J171" i="99"/>
  <c r="I171" i="99"/>
  <c r="H171" i="99"/>
  <c r="G171" i="99"/>
  <c r="W170" i="99"/>
  <c r="V170" i="99"/>
  <c r="X170" i="99" s="1"/>
  <c r="N170" i="99"/>
  <c r="M170" i="99"/>
  <c r="L170" i="99"/>
  <c r="J170" i="99"/>
  <c r="I170" i="99"/>
  <c r="H170" i="99"/>
  <c r="G170" i="99"/>
  <c r="W169" i="99"/>
  <c r="AS169" i="99" s="1"/>
  <c r="V169" i="99"/>
  <c r="X169" i="99" s="1"/>
  <c r="N169" i="99"/>
  <c r="M169" i="99"/>
  <c r="L169" i="99"/>
  <c r="J169" i="99"/>
  <c r="I169" i="99"/>
  <c r="H169" i="99"/>
  <c r="G169" i="99"/>
  <c r="W168" i="99"/>
  <c r="AS168" i="99" s="1"/>
  <c r="V168" i="99"/>
  <c r="X168" i="99" s="1"/>
  <c r="N168" i="99"/>
  <c r="M168" i="99"/>
  <c r="L168" i="99"/>
  <c r="J168" i="99"/>
  <c r="I168" i="99"/>
  <c r="H168" i="99"/>
  <c r="G168" i="99"/>
  <c r="W167" i="99"/>
  <c r="V167" i="99"/>
  <c r="X167" i="99" s="1"/>
  <c r="N167" i="99"/>
  <c r="M167" i="99"/>
  <c r="L167" i="99"/>
  <c r="J167" i="99"/>
  <c r="I167" i="99"/>
  <c r="H167" i="99"/>
  <c r="G167" i="99"/>
  <c r="W166" i="99"/>
  <c r="AS166" i="99" s="1"/>
  <c r="V166" i="99"/>
  <c r="X166" i="99" s="1"/>
  <c r="N166" i="99"/>
  <c r="M166" i="99"/>
  <c r="L166" i="99"/>
  <c r="J166" i="99"/>
  <c r="I166" i="99"/>
  <c r="H166" i="99"/>
  <c r="G166" i="99"/>
  <c r="W165" i="99"/>
  <c r="V165" i="99"/>
  <c r="X165" i="99" s="1"/>
  <c r="N165" i="99"/>
  <c r="M165" i="99"/>
  <c r="L165" i="99"/>
  <c r="J165" i="99"/>
  <c r="I165" i="99"/>
  <c r="H165" i="99"/>
  <c r="G165" i="99"/>
  <c r="W164" i="99"/>
  <c r="V164" i="99"/>
  <c r="X164" i="99" s="1"/>
  <c r="N164" i="99"/>
  <c r="M164" i="99"/>
  <c r="L164" i="99"/>
  <c r="J164" i="99"/>
  <c r="I164" i="99"/>
  <c r="H164" i="99"/>
  <c r="G164" i="99"/>
  <c r="W163" i="99"/>
  <c r="V163" i="99"/>
  <c r="X163" i="99" s="1"/>
  <c r="N163" i="99"/>
  <c r="M163" i="99"/>
  <c r="L163" i="99"/>
  <c r="J163" i="99"/>
  <c r="I163" i="99"/>
  <c r="H163" i="99"/>
  <c r="G163" i="99"/>
  <c r="W162" i="99"/>
  <c r="V162" i="99"/>
  <c r="X162" i="99" s="1"/>
  <c r="N162" i="99"/>
  <c r="M162" i="99"/>
  <c r="L162" i="99"/>
  <c r="J162" i="99"/>
  <c r="I162" i="99"/>
  <c r="H162" i="99"/>
  <c r="G162" i="99"/>
  <c r="W161" i="99"/>
  <c r="AS161" i="99" s="1"/>
  <c r="V161" i="99"/>
  <c r="X161" i="99" s="1"/>
  <c r="N161" i="99"/>
  <c r="M161" i="99"/>
  <c r="L161" i="99"/>
  <c r="J161" i="99"/>
  <c r="I161" i="99"/>
  <c r="H161" i="99"/>
  <c r="G161" i="99"/>
  <c r="W160" i="99"/>
  <c r="V160" i="99"/>
  <c r="X160" i="99" s="1"/>
  <c r="N160" i="99"/>
  <c r="M160" i="99"/>
  <c r="L160" i="99"/>
  <c r="J160" i="99"/>
  <c r="I160" i="99"/>
  <c r="H160" i="99"/>
  <c r="G160" i="99"/>
  <c r="W159" i="99"/>
  <c r="V159" i="99"/>
  <c r="X159" i="99" s="1"/>
  <c r="N159" i="99"/>
  <c r="M159" i="99"/>
  <c r="L159" i="99"/>
  <c r="J159" i="99"/>
  <c r="I159" i="99"/>
  <c r="H159" i="99"/>
  <c r="G159" i="99"/>
  <c r="W158" i="99"/>
  <c r="V158" i="99"/>
  <c r="X158" i="99" s="1"/>
  <c r="N158" i="99"/>
  <c r="M158" i="99"/>
  <c r="L158" i="99"/>
  <c r="J158" i="99"/>
  <c r="I158" i="99"/>
  <c r="H158" i="99"/>
  <c r="G158" i="99"/>
  <c r="W157" i="99"/>
  <c r="V157" i="99"/>
  <c r="X157" i="99" s="1"/>
  <c r="N157" i="99"/>
  <c r="M157" i="99"/>
  <c r="L157" i="99"/>
  <c r="J157" i="99"/>
  <c r="I157" i="99"/>
  <c r="H157" i="99"/>
  <c r="G157" i="99"/>
  <c r="W156" i="99"/>
  <c r="V156" i="99"/>
  <c r="X156" i="99" s="1"/>
  <c r="N156" i="99"/>
  <c r="M156" i="99"/>
  <c r="L156" i="99"/>
  <c r="J156" i="99"/>
  <c r="I156" i="99"/>
  <c r="H156" i="99"/>
  <c r="G156" i="99"/>
  <c r="W155" i="99"/>
  <c r="V155" i="99"/>
  <c r="X155" i="99" s="1"/>
  <c r="N155" i="99"/>
  <c r="M155" i="99"/>
  <c r="L155" i="99"/>
  <c r="J155" i="99"/>
  <c r="I155" i="99"/>
  <c r="H155" i="99"/>
  <c r="G155" i="99"/>
  <c r="W154" i="99"/>
  <c r="V154" i="99"/>
  <c r="X154" i="99" s="1"/>
  <c r="N154" i="99"/>
  <c r="M154" i="99"/>
  <c r="L154" i="99"/>
  <c r="J154" i="99"/>
  <c r="I154" i="99"/>
  <c r="H154" i="99"/>
  <c r="G154" i="99"/>
  <c r="W153" i="99"/>
  <c r="AS153" i="99" s="1"/>
  <c r="V153" i="99"/>
  <c r="X153" i="99" s="1"/>
  <c r="N153" i="99"/>
  <c r="M153" i="99"/>
  <c r="L153" i="99"/>
  <c r="J153" i="99"/>
  <c r="I153" i="99"/>
  <c r="H153" i="99"/>
  <c r="G153" i="99"/>
  <c r="W152" i="99"/>
  <c r="AS152" i="99" s="1"/>
  <c r="V152" i="99"/>
  <c r="X152" i="99" s="1"/>
  <c r="N152" i="99"/>
  <c r="M152" i="99"/>
  <c r="L152" i="99"/>
  <c r="J152" i="99"/>
  <c r="I152" i="99"/>
  <c r="H152" i="99"/>
  <c r="G152" i="99"/>
  <c r="W151" i="99"/>
  <c r="AS151" i="99" s="1"/>
  <c r="V151" i="99"/>
  <c r="X151" i="99" s="1"/>
  <c r="N151" i="99"/>
  <c r="M151" i="99"/>
  <c r="L151" i="99"/>
  <c r="J151" i="99"/>
  <c r="I151" i="99"/>
  <c r="H151" i="99"/>
  <c r="G151" i="99"/>
  <c r="W150" i="99"/>
  <c r="AS150" i="99" s="1"/>
  <c r="V150" i="99"/>
  <c r="X150" i="99" s="1"/>
  <c r="N150" i="99"/>
  <c r="M150" i="99"/>
  <c r="L150" i="99"/>
  <c r="J150" i="99"/>
  <c r="I150" i="99"/>
  <c r="H150" i="99"/>
  <c r="G150" i="99"/>
  <c r="W149" i="99"/>
  <c r="V149" i="99"/>
  <c r="X149" i="99" s="1"/>
  <c r="N149" i="99"/>
  <c r="M149" i="99"/>
  <c r="L149" i="99"/>
  <c r="J149" i="99"/>
  <c r="I149" i="99"/>
  <c r="H149" i="99"/>
  <c r="G149" i="99"/>
  <c r="W148" i="99"/>
  <c r="V148" i="99"/>
  <c r="X148" i="99" s="1"/>
  <c r="N148" i="99"/>
  <c r="M148" i="99"/>
  <c r="L148" i="99"/>
  <c r="J148" i="99"/>
  <c r="I148" i="99"/>
  <c r="H148" i="99"/>
  <c r="G148" i="99"/>
  <c r="W147" i="99"/>
  <c r="V147" i="99"/>
  <c r="X147" i="99" s="1"/>
  <c r="N147" i="99"/>
  <c r="M147" i="99"/>
  <c r="L147" i="99"/>
  <c r="J147" i="99"/>
  <c r="I147" i="99"/>
  <c r="H147" i="99"/>
  <c r="G147" i="99"/>
  <c r="W146" i="99"/>
  <c r="V146" i="99"/>
  <c r="X146" i="99" s="1"/>
  <c r="N146" i="99"/>
  <c r="M146" i="99"/>
  <c r="L146" i="99"/>
  <c r="J146" i="99"/>
  <c r="I146" i="99"/>
  <c r="H146" i="99"/>
  <c r="G146" i="99"/>
  <c r="W145" i="99"/>
  <c r="AS145" i="99" s="1"/>
  <c r="V145" i="99"/>
  <c r="X145" i="99" s="1"/>
  <c r="N145" i="99"/>
  <c r="M145" i="99"/>
  <c r="L145" i="99"/>
  <c r="J145" i="99"/>
  <c r="I145" i="99"/>
  <c r="H145" i="99"/>
  <c r="G145" i="99"/>
  <c r="W144" i="99"/>
  <c r="V144" i="99"/>
  <c r="X144" i="99" s="1"/>
  <c r="N144" i="99"/>
  <c r="M144" i="99"/>
  <c r="L144" i="99"/>
  <c r="J144" i="99"/>
  <c r="I144" i="99"/>
  <c r="H144" i="99"/>
  <c r="G144" i="99"/>
  <c r="W143" i="99"/>
  <c r="AS143" i="99" s="1"/>
  <c r="V143" i="99"/>
  <c r="X143" i="99" s="1"/>
  <c r="N143" i="99"/>
  <c r="M143" i="99"/>
  <c r="L143" i="99"/>
  <c r="J143" i="99"/>
  <c r="I143" i="99"/>
  <c r="H143" i="99"/>
  <c r="G143" i="99"/>
  <c r="W142" i="99"/>
  <c r="V142" i="99"/>
  <c r="N142" i="99"/>
  <c r="M142" i="99"/>
  <c r="L142" i="99"/>
  <c r="J142" i="99"/>
  <c r="I142" i="99"/>
  <c r="H142" i="99"/>
  <c r="G142" i="99"/>
  <c r="W141" i="99"/>
  <c r="AS141" i="99" s="1"/>
  <c r="V141" i="99"/>
  <c r="X141" i="99" s="1"/>
  <c r="N141" i="99"/>
  <c r="M141" i="99"/>
  <c r="L141" i="99"/>
  <c r="J141" i="99"/>
  <c r="I141" i="99"/>
  <c r="H141" i="99"/>
  <c r="G141" i="99"/>
  <c r="W140" i="99"/>
  <c r="V140" i="99"/>
  <c r="X140" i="99" s="1"/>
  <c r="N140" i="99"/>
  <c r="M140" i="99"/>
  <c r="L140" i="99"/>
  <c r="J140" i="99"/>
  <c r="I140" i="99"/>
  <c r="H140" i="99"/>
  <c r="G140" i="99"/>
  <c r="W139" i="99"/>
  <c r="V139" i="99"/>
  <c r="X139" i="99" s="1"/>
  <c r="N139" i="99"/>
  <c r="M139" i="99"/>
  <c r="L139" i="99"/>
  <c r="J139" i="99"/>
  <c r="I139" i="99"/>
  <c r="H139" i="99"/>
  <c r="G139" i="99"/>
  <c r="W138" i="99"/>
  <c r="V138" i="99"/>
  <c r="X138" i="99" s="1"/>
  <c r="N138" i="99"/>
  <c r="M138" i="99"/>
  <c r="L138" i="99"/>
  <c r="J138" i="99"/>
  <c r="I138" i="99"/>
  <c r="H138" i="99"/>
  <c r="G138" i="99"/>
  <c r="W137" i="99"/>
  <c r="V137" i="99"/>
  <c r="N137" i="99"/>
  <c r="M137" i="99"/>
  <c r="L137" i="99"/>
  <c r="J137" i="99"/>
  <c r="I137" i="99"/>
  <c r="H137" i="99"/>
  <c r="G137" i="99"/>
  <c r="W136" i="99"/>
  <c r="V136" i="99"/>
  <c r="X136" i="99" s="1"/>
  <c r="N136" i="99"/>
  <c r="M136" i="99"/>
  <c r="L136" i="99"/>
  <c r="J136" i="99"/>
  <c r="I136" i="99"/>
  <c r="H136" i="99"/>
  <c r="G136" i="99"/>
  <c r="W135" i="99"/>
  <c r="V135" i="99"/>
  <c r="X135" i="99" s="1"/>
  <c r="N135" i="99"/>
  <c r="M135" i="99"/>
  <c r="L135" i="99"/>
  <c r="J135" i="99"/>
  <c r="I135" i="99"/>
  <c r="H135" i="99"/>
  <c r="G135" i="99"/>
  <c r="W134" i="99"/>
  <c r="V134" i="99"/>
  <c r="X134" i="99" s="1"/>
  <c r="N134" i="99"/>
  <c r="M134" i="99"/>
  <c r="L134" i="99"/>
  <c r="J134" i="99"/>
  <c r="I134" i="99"/>
  <c r="H134" i="99"/>
  <c r="G134" i="99"/>
  <c r="W133" i="99"/>
  <c r="V133" i="99"/>
  <c r="X133" i="99" s="1"/>
  <c r="N133" i="99"/>
  <c r="M133" i="99"/>
  <c r="L133" i="99"/>
  <c r="J133" i="99"/>
  <c r="I133" i="99"/>
  <c r="H133" i="99"/>
  <c r="G133" i="99"/>
  <c r="W132" i="99"/>
  <c r="V132" i="99"/>
  <c r="X132" i="99" s="1"/>
  <c r="N132" i="99"/>
  <c r="M132" i="99"/>
  <c r="L132" i="99"/>
  <c r="J132" i="99"/>
  <c r="I132" i="99"/>
  <c r="H132" i="99"/>
  <c r="G132" i="99"/>
  <c r="W131" i="99"/>
  <c r="V131" i="99"/>
  <c r="N131" i="99"/>
  <c r="M131" i="99"/>
  <c r="L131" i="99"/>
  <c r="J131" i="99"/>
  <c r="I131" i="99"/>
  <c r="H131" i="99"/>
  <c r="G131" i="99"/>
  <c r="W130" i="99"/>
  <c r="V130" i="99"/>
  <c r="X130" i="99" s="1"/>
  <c r="N130" i="99"/>
  <c r="M130" i="99"/>
  <c r="L130" i="99"/>
  <c r="J130" i="99"/>
  <c r="I130" i="99"/>
  <c r="H130" i="99"/>
  <c r="G130" i="99"/>
  <c r="W129" i="99"/>
  <c r="V129" i="99"/>
  <c r="X129" i="99" s="1"/>
  <c r="N129" i="99"/>
  <c r="M129" i="99"/>
  <c r="L129" i="99"/>
  <c r="J129" i="99"/>
  <c r="I129" i="99"/>
  <c r="H129" i="99"/>
  <c r="G129" i="99"/>
  <c r="W128" i="99"/>
  <c r="V128" i="99"/>
  <c r="X128" i="99" s="1"/>
  <c r="N128" i="99"/>
  <c r="M128" i="99"/>
  <c r="L128" i="99"/>
  <c r="J128" i="99"/>
  <c r="I128" i="99"/>
  <c r="H128" i="99"/>
  <c r="G128" i="99"/>
  <c r="W127" i="99"/>
  <c r="V127" i="99"/>
  <c r="N127" i="99"/>
  <c r="M127" i="99"/>
  <c r="L127" i="99"/>
  <c r="J127" i="99"/>
  <c r="I127" i="99"/>
  <c r="H127" i="99"/>
  <c r="G127" i="99"/>
  <c r="W126" i="99"/>
  <c r="V126" i="99"/>
  <c r="X126" i="99" s="1"/>
  <c r="N126" i="99"/>
  <c r="M126" i="99"/>
  <c r="L126" i="99"/>
  <c r="J126" i="99"/>
  <c r="I126" i="99"/>
  <c r="H126" i="99"/>
  <c r="G126" i="99"/>
  <c r="W125" i="99"/>
  <c r="V125" i="99"/>
  <c r="X125" i="99" s="1"/>
  <c r="N125" i="99"/>
  <c r="M125" i="99"/>
  <c r="L125" i="99"/>
  <c r="J125" i="99"/>
  <c r="I125" i="99"/>
  <c r="H125" i="99"/>
  <c r="G125" i="99"/>
  <c r="W124" i="99"/>
  <c r="V124" i="99"/>
  <c r="X124" i="99" s="1"/>
  <c r="N124" i="99"/>
  <c r="M124" i="99"/>
  <c r="L124" i="99"/>
  <c r="J124" i="99"/>
  <c r="I124" i="99"/>
  <c r="H124" i="99"/>
  <c r="G124" i="99"/>
  <c r="W123" i="99"/>
  <c r="V123" i="99"/>
  <c r="X123" i="99" s="1"/>
  <c r="N123" i="99"/>
  <c r="M123" i="99"/>
  <c r="L123" i="99"/>
  <c r="J123" i="99"/>
  <c r="I123" i="99"/>
  <c r="H123" i="99"/>
  <c r="G123" i="99"/>
  <c r="W122" i="99"/>
  <c r="V122" i="99"/>
  <c r="N122" i="99"/>
  <c r="M122" i="99"/>
  <c r="L122" i="99"/>
  <c r="J122" i="99"/>
  <c r="I122" i="99"/>
  <c r="H122" i="99"/>
  <c r="G122" i="99"/>
  <c r="W121" i="99"/>
  <c r="AS121" i="99" s="1"/>
  <c r="V121" i="99"/>
  <c r="X121" i="99" s="1"/>
  <c r="N121" i="99"/>
  <c r="M121" i="99"/>
  <c r="L121" i="99"/>
  <c r="J121" i="99"/>
  <c r="I121" i="99"/>
  <c r="H121" i="99"/>
  <c r="G121" i="99"/>
  <c r="W120" i="99"/>
  <c r="V120" i="99"/>
  <c r="X120" i="99" s="1"/>
  <c r="N120" i="99"/>
  <c r="M120" i="99"/>
  <c r="L120" i="99"/>
  <c r="J120" i="99"/>
  <c r="I120" i="99"/>
  <c r="H120" i="99"/>
  <c r="G120" i="99"/>
  <c r="W119" i="99"/>
  <c r="V119" i="99"/>
  <c r="X119" i="99" s="1"/>
  <c r="N119" i="99"/>
  <c r="M119" i="99"/>
  <c r="L119" i="99"/>
  <c r="J119" i="99"/>
  <c r="I119" i="99"/>
  <c r="H119" i="99"/>
  <c r="G119" i="99"/>
  <c r="W118" i="99"/>
  <c r="AS118" i="99" s="1"/>
  <c r="V118" i="99"/>
  <c r="X118" i="99" s="1"/>
  <c r="N118" i="99"/>
  <c r="M118" i="99"/>
  <c r="L118" i="99"/>
  <c r="J118" i="99"/>
  <c r="I118" i="99"/>
  <c r="H118" i="99"/>
  <c r="G118" i="99"/>
  <c r="W117" i="99"/>
  <c r="V117" i="99"/>
  <c r="X117" i="99" s="1"/>
  <c r="N117" i="99"/>
  <c r="M117" i="99"/>
  <c r="L117" i="99"/>
  <c r="J117" i="99"/>
  <c r="I117" i="99"/>
  <c r="H117" i="99"/>
  <c r="G117" i="99"/>
  <c r="W116" i="99"/>
  <c r="V116" i="99"/>
  <c r="X116" i="99" s="1"/>
  <c r="N116" i="99"/>
  <c r="M116" i="99"/>
  <c r="L116" i="99"/>
  <c r="J116" i="99"/>
  <c r="I116" i="99"/>
  <c r="H116" i="99"/>
  <c r="G116" i="99"/>
  <c r="W115" i="99"/>
  <c r="V115" i="99"/>
  <c r="X115" i="99" s="1"/>
  <c r="N115" i="99"/>
  <c r="M115" i="99"/>
  <c r="L115" i="99"/>
  <c r="J115" i="99"/>
  <c r="I115" i="99"/>
  <c r="H115" i="99"/>
  <c r="G115" i="99"/>
  <c r="W114" i="99"/>
  <c r="V114" i="99"/>
  <c r="AR114" i="99" s="1"/>
  <c r="N114" i="99"/>
  <c r="M114" i="99"/>
  <c r="L114" i="99"/>
  <c r="J114" i="99"/>
  <c r="I114" i="99"/>
  <c r="H114" i="99"/>
  <c r="G114" i="99"/>
  <c r="W113" i="99"/>
  <c r="AS113" i="99" s="1"/>
  <c r="V113" i="99"/>
  <c r="X113" i="99" s="1"/>
  <c r="N113" i="99"/>
  <c r="M113" i="99"/>
  <c r="L113" i="99"/>
  <c r="J113" i="99"/>
  <c r="I113" i="99"/>
  <c r="H113" i="99"/>
  <c r="G113" i="99"/>
  <c r="W112" i="99"/>
  <c r="V112" i="99"/>
  <c r="X112" i="99" s="1"/>
  <c r="N112" i="99"/>
  <c r="M112" i="99"/>
  <c r="L112" i="99"/>
  <c r="J112" i="99"/>
  <c r="I112" i="99"/>
  <c r="H112" i="99"/>
  <c r="G112" i="99"/>
  <c r="W111" i="99"/>
  <c r="V111" i="99"/>
  <c r="N111" i="99"/>
  <c r="M111" i="99"/>
  <c r="L111" i="99"/>
  <c r="J111" i="99"/>
  <c r="I111" i="99"/>
  <c r="H111" i="99"/>
  <c r="G111" i="99"/>
  <c r="W110" i="99"/>
  <c r="V110" i="99"/>
  <c r="X110" i="99" s="1"/>
  <c r="N110" i="99"/>
  <c r="M110" i="99"/>
  <c r="L110" i="99"/>
  <c r="J110" i="99"/>
  <c r="I110" i="99"/>
  <c r="H110" i="99"/>
  <c r="G110" i="99"/>
  <c r="W109" i="99"/>
  <c r="V109" i="99"/>
  <c r="X109" i="99" s="1"/>
  <c r="N109" i="99"/>
  <c r="M109" i="99"/>
  <c r="L109" i="99"/>
  <c r="J109" i="99"/>
  <c r="I109" i="99"/>
  <c r="H109" i="99"/>
  <c r="G109" i="99"/>
  <c r="W108" i="99"/>
  <c r="V108" i="99"/>
  <c r="X108" i="99" s="1"/>
  <c r="N108" i="99"/>
  <c r="M108" i="99"/>
  <c r="L108" i="99"/>
  <c r="J108" i="99"/>
  <c r="I108" i="99"/>
  <c r="H108" i="99"/>
  <c r="G108" i="99"/>
  <c r="W107" i="99"/>
  <c r="V107" i="99"/>
  <c r="X107" i="99" s="1"/>
  <c r="N107" i="99"/>
  <c r="M107" i="99"/>
  <c r="L107" i="99"/>
  <c r="J107" i="99"/>
  <c r="I107" i="99"/>
  <c r="H107" i="99"/>
  <c r="G107" i="99"/>
  <c r="W106" i="99"/>
  <c r="V106" i="99"/>
  <c r="X106" i="99" s="1"/>
  <c r="N106" i="99"/>
  <c r="M106" i="99"/>
  <c r="L106" i="99"/>
  <c r="J106" i="99"/>
  <c r="I106" i="99"/>
  <c r="H106" i="99"/>
  <c r="G106" i="99"/>
  <c r="W105" i="99"/>
  <c r="AS105" i="99" s="1"/>
  <c r="V105" i="99"/>
  <c r="X105" i="99" s="1"/>
  <c r="N105" i="99"/>
  <c r="M105" i="99"/>
  <c r="L105" i="99"/>
  <c r="J105" i="99"/>
  <c r="I105" i="99"/>
  <c r="H105" i="99"/>
  <c r="G105" i="99"/>
  <c r="W104" i="99"/>
  <c r="V104" i="99"/>
  <c r="X104" i="99" s="1"/>
  <c r="N104" i="99"/>
  <c r="M104" i="99"/>
  <c r="L104" i="99"/>
  <c r="J104" i="99"/>
  <c r="I104" i="99"/>
  <c r="H104" i="99"/>
  <c r="G104" i="99"/>
  <c r="W103" i="99"/>
  <c r="AS103" i="99" s="1"/>
  <c r="V103" i="99"/>
  <c r="X103" i="99" s="1"/>
  <c r="N103" i="99"/>
  <c r="M103" i="99"/>
  <c r="L103" i="99"/>
  <c r="J103" i="99"/>
  <c r="I103" i="99"/>
  <c r="H103" i="99"/>
  <c r="G103" i="99"/>
  <c r="W102" i="99"/>
  <c r="V102" i="99"/>
  <c r="X102" i="99" s="1"/>
  <c r="N102" i="99"/>
  <c r="M102" i="99"/>
  <c r="L102" i="99"/>
  <c r="J102" i="99"/>
  <c r="I102" i="99"/>
  <c r="H102" i="99"/>
  <c r="G102" i="99"/>
  <c r="W101" i="99"/>
  <c r="V101" i="99"/>
  <c r="X101" i="99" s="1"/>
  <c r="N101" i="99"/>
  <c r="M101" i="99"/>
  <c r="L101" i="99"/>
  <c r="J101" i="99"/>
  <c r="I101" i="99"/>
  <c r="H101" i="99"/>
  <c r="G101" i="99"/>
  <c r="W100" i="99"/>
  <c r="V100" i="99"/>
  <c r="X100" i="99" s="1"/>
  <c r="N100" i="99"/>
  <c r="M100" i="99"/>
  <c r="L100" i="99"/>
  <c r="J100" i="99"/>
  <c r="I100" i="99"/>
  <c r="H100" i="99"/>
  <c r="G100" i="99"/>
  <c r="W99" i="99"/>
  <c r="V99" i="99"/>
  <c r="X99" i="99" s="1"/>
  <c r="N99" i="99"/>
  <c r="M99" i="99"/>
  <c r="L99" i="99"/>
  <c r="J99" i="99"/>
  <c r="I99" i="99"/>
  <c r="H99" i="99"/>
  <c r="G99" i="99"/>
  <c r="W98" i="99"/>
  <c r="V98" i="99"/>
  <c r="X98" i="99" s="1"/>
  <c r="N98" i="99"/>
  <c r="M98" i="99"/>
  <c r="L98" i="99"/>
  <c r="J98" i="99"/>
  <c r="I98" i="99"/>
  <c r="H98" i="99"/>
  <c r="G98" i="99"/>
  <c r="W97" i="99"/>
  <c r="V97" i="99"/>
  <c r="X97" i="99" s="1"/>
  <c r="N97" i="99"/>
  <c r="M97" i="99"/>
  <c r="L97" i="99"/>
  <c r="J97" i="99"/>
  <c r="I97" i="99"/>
  <c r="H97" i="99"/>
  <c r="G97" i="99"/>
  <c r="W96" i="99"/>
  <c r="V96" i="99"/>
  <c r="X96" i="99" s="1"/>
  <c r="N96" i="99"/>
  <c r="M96" i="99"/>
  <c r="L96" i="99"/>
  <c r="J96" i="99"/>
  <c r="I96" i="99"/>
  <c r="H96" i="99"/>
  <c r="G96" i="99"/>
  <c r="W95" i="99"/>
  <c r="V95" i="99"/>
  <c r="X95" i="99" s="1"/>
  <c r="N95" i="99"/>
  <c r="M95" i="99"/>
  <c r="L95" i="99"/>
  <c r="J95" i="99"/>
  <c r="I95" i="99"/>
  <c r="H95" i="99"/>
  <c r="G95" i="99"/>
  <c r="W94" i="99"/>
  <c r="V94" i="99"/>
  <c r="X94" i="99" s="1"/>
  <c r="N94" i="99"/>
  <c r="M94" i="99"/>
  <c r="L94" i="99"/>
  <c r="J94" i="99"/>
  <c r="I94" i="99"/>
  <c r="H94" i="99"/>
  <c r="G94" i="99"/>
  <c r="W93" i="99"/>
  <c r="V93" i="99"/>
  <c r="X93" i="99" s="1"/>
  <c r="N93" i="99"/>
  <c r="M93" i="99"/>
  <c r="L93" i="99"/>
  <c r="J93" i="99"/>
  <c r="I93" i="99"/>
  <c r="H93" i="99"/>
  <c r="G93" i="99"/>
  <c r="W92" i="99"/>
  <c r="V92" i="99"/>
  <c r="X92" i="99" s="1"/>
  <c r="N92" i="99"/>
  <c r="M92" i="99"/>
  <c r="L92" i="99"/>
  <c r="J92" i="99"/>
  <c r="I92" i="99"/>
  <c r="H92" i="99"/>
  <c r="G92" i="99"/>
  <c r="W91" i="99"/>
  <c r="V91" i="99"/>
  <c r="X91" i="99" s="1"/>
  <c r="N91" i="99"/>
  <c r="M91" i="99"/>
  <c r="L91" i="99"/>
  <c r="J91" i="99"/>
  <c r="I91" i="99"/>
  <c r="H91" i="99"/>
  <c r="G91" i="99"/>
  <c r="W90" i="99"/>
  <c r="V90" i="99"/>
  <c r="X90" i="99" s="1"/>
  <c r="N90" i="99"/>
  <c r="M90" i="99"/>
  <c r="L90" i="99"/>
  <c r="J90" i="99"/>
  <c r="I90" i="99"/>
  <c r="H90" i="99"/>
  <c r="G90" i="99"/>
  <c r="W89" i="99"/>
  <c r="AS89" i="99" s="1"/>
  <c r="V89" i="99"/>
  <c r="X89" i="99" s="1"/>
  <c r="N89" i="99"/>
  <c r="M89" i="99"/>
  <c r="L89" i="99"/>
  <c r="J89" i="99"/>
  <c r="I89" i="99"/>
  <c r="H89" i="99"/>
  <c r="G89" i="99"/>
  <c r="W88" i="99"/>
  <c r="V88" i="99"/>
  <c r="X88" i="99" s="1"/>
  <c r="N88" i="99"/>
  <c r="M88" i="99"/>
  <c r="L88" i="99"/>
  <c r="J88" i="99"/>
  <c r="I88" i="99"/>
  <c r="H88" i="99"/>
  <c r="G88" i="99"/>
  <c r="W87" i="99"/>
  <c r="V87" i="99"/>
  <c r="N87" i="99"/>
  <c r="M87" i="99"/>
  <c r="L87" i="99"/>
  <c r="J87" i="99"/>
  <c r="I87" i="99"/>
  <c r="H87" i="99"/>
  <c r="G87" i="99"/>
  <c r="W86" i="99"/>
  <c r="V86" i="99"/>
  <c r="N86" i="99"/>
  <c r="M86" i="99"/>
  <c r="L86" i="99"/>
  <c r="J86" i="99"/>
  <c r="I86" i="99"/>
  <c r="H86" i="99"/>
  <c r="G86" i="99"/>
  <c r="W85" i="99"/>
  <c r="V85" i="99"/>
  <c r="X85" i="99" s="1"/>
  <c r="N85" i="99"/>
  <c r="M85" i="99"/>
  <c r="L85" i="99"/>
  <c r="J85" i="99"/>
  <c r="I85" i="99"/>
  <c r="H85" i="99"/>
  <c r="G85" i="99"/>
  <c r="W84" i="99"/>
  <c r="V84" i="99"/>
  <c r="X84" i="99" s="1"/>
  <c r="N84" i="99"/>
  <c r="M84" i="99"/>
  <c r="L84" i="99"/>
  <c r="J84" i="99"/>
  <c r="I84" i="99"/>
  <c r="H84" i="99"/>
  <c r="G84" i="99"/>
  <c r="W83" i="99"/>
  <c r="V83" i="99"/>
  <c r="X83" i="99" s="1"/>
  <c r="N83" i="99"/>
  <c r="M83" i="99"/>
  <c r="L83" i="99"/>
  <c r="J83" i="99"/>
  <c r="I83" i="99"/>
  <c r="H83" i="99"/>
  <c r="G83" i="99"/>
  <c r="W82" i="99"/>
  <c r="V82" i="99"/>
  <c r="X82" i="99" s="1"/>
  <c r="N82" i="99"/>
  <c r="M82" i="99"/>
  <c r="L82" i="99"/>
  <c r="J82" i="99"/>
  <c r="I82" i="99"/>
  <c r="H82" i="99"/>
  <c r="G82" i="99"/>
  <c r="W81" i="99"/>
  <c r="V81" i="99"/>
  <c r="X81" i="99" s="1"/>
  <c r="N81" i="99"/>
  <c r="M81" i="99"/>
  <c r="L81" i="99"/>
  <c r="J81" i="99"/>
  <c r="I81" i="99"/>
  <c r="H81" i="99"/>
  <c r="G81" i="99"/>
  <c r="W80" i="99"/>
  <c r="V80" i="99"/>
  <c r="X80" i="99" s="1"/>
  <c r="N80" i="99"/>
  <c r="M80" i="99"/>
  <c r="L80" i="99"/>
  <c r="J80" i="99"/>
  <c r="I80" i="99"/>
  <c r="H80" i="99"/>
  <c r="G80" i="99"/>
  <c r="W79" i="99"/>
  <c r="V79" i="99"/>
  <c r="N79" i="99"/>
  <c r="M79" i="99"/>
  <c r="L79" i="99"/>
  <c r="J79" i="99"/>
  <c r="I79" i="99"/>
  <c r="H79" i="99"/>
  <c r="G79" i="99"/>
  <c r="W78" i="99"/>
  <c r="V78" i="99"/>
  <c r="X78" i="99" s="1"/>
  <c r="N78" i="99"/>
  <c r="M78" i="99"/>
  <c r="L78" i="99"/>
  <c r="J78" i="99"/>
  <c r="I78" i="99"/>
  <c r="H78" i="99"/>
  <c r="G78" i="99"/>
  <c r="W77" i="99"/>
  <c r="V77" i="99"/>
  <c r="X77" i="99" s="1"/>
  <c r="N77" i="99"/>
  <c r="M77" i="99"/>
  <c r="L77" i="99"/>
  <c r="J77" i="99"/>
  <c r="I77" i="99"/>
  <c r="H77" i="99"/>
  <c r="G77" i="99"/>
  <c r="W76" i="99"/>
  <c r="V76" i="99"/>
  <c r="X76" i="99" s="1"/>
  <c r="N76" i="99"/>
  <c r="M76" i="99"/>
  <c r="L76" i="99"/>
  <c r="J76" i="99"/>
  <c r="I76" i="99"/>
  <c r="H76" i="99"/>
  <c r="G76" i="99"/>
  <c r="W75" i="99"/>
  <c r="V75" i="99"/>
  <c r="N75" i="99"/>
  <c r="M75" i="99"/>
  <c r="L75" i="99"/>
  <c r="J75" i="99"/>
  <c r="I75" i="99"/>
  <c r="H75" i="99"/>
  <c r="G75" i="99"/>
  <c r="W74" i="99"/>
  <c r="V74" i="99"/>
  <c r="X74" i="99" s="1"/>
  <c r="N74" i="99"/>
  <c r="M74" i="99"/>
  <c r="L74" i="99"/>
  <c r="J74" i="99"/>
  <c r="I74" i="99"/>
  <c r="H74" i="99"/>
  <c r="G74" i="99"/>
  <c r="W73" i="99"/>
  <c r="V73" i="99"/>
  <c r="X73" i="99" s="1"/>
  <c r="N73" i="99"/>
  <c r="M73" i="99"/>
  <c r="L73" i="99"/>
  <c r="J73" i="99"/>
  <c r="I73" i="99"/>
  <c r="H73" i="99"/>
  <c r="G73" i="99"/>
  <c r="W72" i="99"/>
  <c r="V72" i="99"/>
  <c r="X72" i="99" s="1"/>
  <c r="N72" i="99"/>
  <c r="M72" i="99"/>
  <c r="L72" i="99"/>
  <c r="J72" i="99"/>
  <c r="I72" i="99"/>
  <c r="H72" i="99"/>
  <c r="G72" i="99"/>
  <c r="W71" i="99"/>
  <c r="V71" i="99"/>
  <c r="X71" i="99" s="1"/>
  <c r="N71" i="99"/>
  <c r="M71" i="99"/>
  <c r="L71" i="99"/>
  <c r="J71" i="99"/>
  <c r="I71" i="99"/>
  <c r="H71" i="99"/>
  <c r="G71" i="99"/>
  <c r="W70" i="99"/>
  <c r="V70" i="99"/>
  <c r="N70" i="99"/>
  <c r="M70" i="99"/>
  <c r="L70" i="99"/>
  <c r="J70" i="99"/>
  <c r="I70" i="99"/>
  <c r="H70" i="99"/>
  <c r="G70" i="99"/>
  <c r="W69" i="99"/>
  <c r="V69" i="99"/>
  <c r="X69" i="99" s="1"/>
  <c r="N69" i="99"/>
  <c r="M69" i="99"/>
  <c r="L69" i="99"/>
  <c r="J69" i="99"/>
  <c r="I69" i="99"/>
  <c r="H69" i="99"/>
  <c r="G69" i="99"/>
  <c r="W68" i="99"/>
  <c r="V68" i="99"/>
  <c r="X68" i="99" s="1"/>
  <c r="N68" i="99"/>
  <c r="M68" i="99"/>
  <c r="L68" i="99"/>
  <c r="J68" i="99"/>
  <c r="I68" i="99"/>
  <c r="H68" i="99"/>
  <c r="G68" i="99"/>
  <c r="W67" i="99"/>
  <c r="V67" i="99"/>
  <c r="X67" i="99" s="1"/>
  <c r="N67" i="99"/>
  <c r="M67" i="99"/>
  <c r="L67" i="99"/>
  <c r="J67" i="99"/>
  <c r="I67" i="99"/>
  <c r="H67" i="99"/>
  <c r="G67" i="99"/>
  <c r="W66" i="99"/>
  <c r="V66" i="99"/>
  <c r="X66" i="99" s="1"/>
  <c r="N66" i="99"/>
  <c r="M66" i="99"/>
  <c r="L66" i="99"/>
  <c r="J66" i="99"/>
  <c r="I66" i="99"/>
  <c r="H66" i="99"/>
  <c r="G66" i="99"/>
  <c r="W65" i="99"/>
  <c r="AS65" i="99" s="1"/>
  <c r="V65" i="99"/>
  <c r="X65" i="99" s="1"/>
  <c r="N65" i="99"/>
  <c r="M65" i="99"/>
  <c r="L65" i="99"/>
  <c r="J65" i="99"/>
  <c r="I65" i="99"/>
  <c r="H65" i="99"/>
  <c r="G65" i="99"/>
  <c r="W64" i="99"/>
  <c r="V64" i="99"/>
  <c r="X64" i="99" s="1"/>
  <c r="N64" i="99"/>
  <c r="M64" i="99"/>
  <c r="L64" i="99"/>
  <c r="J64" i="99"/>
  <c r="I64" i="99"/>
  <c r="H64" i="99"/>
  <c r="G64" i="99"/>
  <c r="W63" i="99"/>
  <c r="V63" i="99"/>
  <c r="X63" i="99" s="1"/>
  <c r="N63" i="99"/>
  <c r="M63" i="99"/>
  <c r="L63" i="99"/>
  <c r="J63" i="99"/>
  <c r="I63" i="99"/>
  <c r="H63" i="99"/>
  <c r="G63" i="99"/>
  <c r="W62" i="99"/>
  <c r="V62" i="99"/>
  <c r="X62" i="99" s="1"/>
  <c r="N62" i="99"/>
  <c r="M62" i="99"/>
  <c r="L62" i="99"/>
  <c r="J62" i="99"/>
  <c r="I62" i="99"/>
  <c r="H62" i="99"/>
  <c r="G62" i="99"/>
  <c r="W61" i="99"/>
  <c r="V61" i="99"/>
  <c r="X61" i="99" s="1"/>
  <c r="N61" i="99"/>
  <c r="M61" i="99"/>
  <c r="L61" i="99"/>
  <c r="J61" i="99"/>
  <c r="I61" i="99"/>
  <c r="H61" i="99"/>
  <c r="G61" i="99"/>
  <c r="W60" i="99"/>
  <c r="V60" i="99"/>
  <c r="X60" i="99" s="1"/>
  <c r="N60" i="99"/>
  <c r="M60" i="99"/>
  <c r="L60" i="99"/>
  <c r="J60" i="99"/>
  <c r="I60" i="99"/>
  <c r="H60" i="99"/>
  <c r="G60" i="99"/>
  <c r="W59" i="99"/>
  <c r="V59" i="99"/>
  <c r="X59" i="99" s="1"/>
  <c r="N59" i="99"/>
  <c r="M59" i="99"/>
  <c r="L59" i="99"/>
  <c r="J59" i="99"/>
  <c r="I59" i="99"/>
  <c r="H59" i="99"/>
  <c r="G59" i="99"/>
  <c r="W58" i="99"/>
  <c r="V58" i="99"/>
  <c r="X58" i="99" s="1"/>
  <c r="N58" i="99"/>
  <c r="M58" i="99"/>
  <c r="L58" i="99"/>
  <c r="J58" i="99"/>
  <c r="I58" i="99"/>
  <c r="H58" i="99"/>
  <c r="G58" i="99"/>
  <c r="W57" i="99"/>
  <c r="V57" i="99"/>
  <c r="X57" i="99" s="1"/>
  <c r="N57" i="99"/>
  <c r="M57" i="99"/>
  <c r="L57" i="99"/>
  <c r="J57" i="99"/>
  <c r="I57" i="99"/>
  <c r="H57" i="99"/>
  <c r="G57" i="99"/>
  <c r="W56" i="99"/>
  <c r="V56" i="99"/>
  <c r="X56" i="99" s="1"/>
  <c r="N56" i="99"/>
  <c r="M56" i="99"/>
  <c r="L56" i="99"/>
  <c r="J56" i="99"/>
  <c r="I56" i="99"/>
  <c r="H56" i="99"/>
  <c r="G56" i="99"/>
  <c r="W55" i="99"/>
  <c r="V55" i="99"/>
  <c r="N55" i="99"/>
  <c r="M55" i="99"/>
  <c r="L55" i="99"/>
  <c r="J55" i="99"/>
  <c r="I55" i="99"/>
  <c r="H55" i="99"/>
  <c r="G55" i="99"/>
  <c r="W54" i="99"/>
  <c r="V54" i="99"/>
  <c r="X54" i="99" s="1"/>
  <c r="N54" i="99"/>
  <c r="M54" i="99"/>
  <c r="L54" i="99"/>
  <c r="J54" i="99"/>
  <c r="I54" i="99"/>
  <c r="H54" i="99"/>
  <c r="G54" i="99"/>
  <c r="W53" i="99"/>
  <c r="V53" i="99"/>
  <c r="X53" i="99" s="1"/>
  <c r="N53" i="99"/>
  <c r="M53" i="99"/>
  <c r="L53" i="99"/>
  <c r="J53" i="99"/>
  <c r="I53" i="99"/>
  <c r="H53" i="99"/>
  <c r="G53" i="99"/>
  <c r="W52" i="99"/>
  <c r="V52" i="99"/>
  <c r="X52" i="99" s="1"/>
  <c r="N52" i="99"/>
  <c r="M52" i="99"/>
  <c r="L52" i="99"/>
  <c r="J52" i="99"/>
  <c r="I52" i="99"/>
  <c r="H52" i="99"/>
  <c r="G52" i="99"/>
  <c r="W51" i="99"/>
  <c r="V51" i="99"/>
  <c r="X51" i="99" s="1"/>
  <c r="N51" i="99"/>
  <c r="M51" i="99"/>
  <c r="L51" i="99"/>
  <c r="J51" i="99"/>
  <c r="I51" i="99"/>
  <c r="H51" i="99"/>
  <c r="G51" i="99"/>
  <c r="W50" i="99"/>
  <c r="V50" i="99"/>
  <c r="X50" i="99" s="1"/>
  <c r="N50" i="99"/>
  <c r="M50" i="99"/>
  <c r="L50" i="99"/>
  <c r="J50" i="99"/>
  <c r="I50" i="99"/>
  <c r="H50" i="99"/>
  <c r="G50" i="99"/>
  <c r="W49" i="99"/>
  <c r="V49" i="99"/>
  <c r="X49" i="99" s="1"/>
  <c r="N49" i="99"/>
  <c r="M49" i="99"/>
  <c r="L49" i="99"/>
  <c r="J49" i="99"/>
  <c r="I49" i="99"/>
  <c r="H49" i="99"/>
  <c r="G49" i="99"/>
  <c r="W48" i="99"/>
  <c r="V48" i="99"/>
  <c r="X48" i="99" s="1"/>
  <c r="N48" i="99"/>
  <c r="M48" i="99"/>
  <c r="L48" i="99"/>
  <c r="J48" i="99"/>
  <c r="I48" i="99"/>
  <c r="H48" i="99"/>
  <c r="G48" i="99"/>
  <c r="W47" i="99"/>
  <c r="V47" i="99"/>
  <c r="X47" i="99" s="1"/>
  <c r="N47" i="99"/>
  <c r="M47" i="99"/>
  <c r="L47" i="99"/>
  <c r="J47" i="99"/>
  <c r="I47" i="99"/>
  <c r="H47" i="99"/>
  <c r="G47" i="99"/>
  <c r="W46" i="99"/>
  <c r="V46" i="99"/>
  <c r="X46" i="99" s="1"/>
  <c r="N46" i="99"/>
  <c r="M46" i="99"/>
  <c r="L46" i="99"/>
  <c r="J46" i="99"/>
  <c r="I46" i="99"/>
  <c r="H46" i="99"/>
  <c r="G46" i="99"/>
  <c r="W45" i="99"/>
  <c r="V45" i="99"/>
  <c r="X45" i="99" s="1"/>
  <c r="N45" i="99"/>
  <c r="M45" i="99"/>
  <c r="L45" i="99"/>
  <c r="J45" i="99"/>
  <c r="I45" i="99"/>
  <c r="H45" i="99"/>
  <c r="G45" i="99"/>
  <c r="W44" i="99"/>
  <c r="V44" i="99"/>
  <c r="X44" i="99" s="1"/>
  <c r="N44" i="99"/>
  <c r="M44" i="99"/>
  <c r="L44" i="99"/>
  <c r="J44" i="99"/>
  <c r="I44" i="99"/>
  <c r="H44" i="99"/>
  <c r="G44" i="99"/>
  <c r="W43" i="99"/>
  <c r="V43" i="99"/>
  <c r="X43" i="99" s="1"/>
  <c r="N43" i="99"/>
  <c r="M43" i="99"/>
  <c r="L43" i="99"/>
  <c r="J43" i="99"/>
  <c r="I43" i="99"/>
  <c r="H43" i="99"/>
  <c r="G43" i="99"/>
  <c r="W42" i="99"/>
  <c r="V42" i="99"/>
  <c r="X42" i="99" s="1"/>
  <c r="N42" i="99"/>
  <c r="M42" i="99"/>
  <c r="L42" i="99"/>
  <c r="J42" i="99"/>
  <c r="I42" i="99"/>
  <c r="H42" i="99"/>
  <c r="G42" i="99"/>
  <c r="W41" i="99"/>
  <c r="V41" i="99"/>
  <c r="X41" i="99" s="1"/>
  <c r="N41" i="99"/>
  <c r="M41" i="99"/>
  <c r="L41" i="99"/>
  <c r="J41" i="99"/>
  <c r="I41" i="99"/>
  <c r="H41" i="99"/>
  <c r="G41" i="99"/>
  <c r="W40" i="99"/>
  <c r="V40" i="99"/>
  <c r="X40" i="99" s="1"/>
  <c r="N40" i="99"/>
  <c r="M40" i="99"/>
  <c r="L40" i="99"/>
  <c r="J40" i="99"/>
  <c r="I40" i="99"/>
  <c r="H40" i="99"/>
  <c r="G40" i="99"/>
  <c r="W39" i="99"/>
  <c r="AS39" i="99" s="1"/>
  <c r="V39" i="99"/>
  <c r="X39" i="99" s="1"/>
  <c r="N39" i="99"/>
  <c r="M39" i="99"/>
  <c r="L39" i="99"/>
  <c r="J39" i="99"/>
  <c r="I39" i="99"/>
  <c r="H39" i="99"/>
  <c r="G39" i="99"/>
  <c r="W38" i="99"/>
  <c r="AS38" i="99" s="1"/>
  <c r="V38" i="99"/>
  <c r="N38" i="99"/>
  <c r="M38" i="99"/>
  <c r="L38" i="99"/>
  <c r="J38" i="99"/>
  <c r="I38" i="99"/>
  <c r="H38" i="99"/>
  <c r="G38" i="99"/>
  <c r="W37" i="99"/>
  <c r="V37" i="99"/>
  <c r="X37" i="99" s="1"/>
  <c r="N37" i="99"/>
  <c r="M37" i="99"/>
  <c r="L37" i="99"/>
  <c r="J37" i="99"/>
  <c r="I37" i="99"/>
  <c r="H37" i="99"/>
  <c r="G37" i="99"/>
  <c r="W36" i="99"/>
  <c r="V36" i="99"/>
  <c r="X36" i="99" s="1"/>
  <c r="N36" i="99"/>
  <c r="M36" i="99"/>
  <c r="L36" i="99"/>
  <c r="J36" i="99"/>
  <c r="I36" i="99"/>
  <c r="H36" i="99"/>
  <c r="G36" i="99"/>
  <c r="W35" i="99"/>
  <c r="V35" i="99"/>
  <c r="X35" i="99" s="1"/>
  <c r="N35" i="99"/>
  <c r="M35" i="99"/>
  <c r="L35" i="99"/>
  <c r="J35" i="99"/>
  <c r="I35" i="99"/>
  <c r="H35" i="99"/>
  <c r="G35" i="99"/>
  <c r="W34" i="99"/>
  <c r="V34" i="99"/>
  <c r="X34" i="99" s="1"/>
  <c r="N34" i="99"/>
  <c r="M34" i="99"/>
  <c r="L34" i="99"/>
  <c r="J34" i="99"/>
  <c r="I34" i="99"/>
  <c r="H34" i="99"/>
  <c r="G34" i="99"/>
  <c r="W33" i="99"/>
  <c r="V33" i="99"/>
  <c r="X33" i="99" s="1"/>
  <c r="N33" i="99"/>
  <c r="M33" i="99"/>
  <c r="L33" i="99"/>
  <c r="J33" i="99"/>
  <c r="I33" i="99"/>
  <c r="H33" i="99"/>
  <c r="G33" i="99"/>
  <c r="W32" i="99"/>
  <c r="V32" i="99"/>
  <c r="X32" i="99" s="1"/>
  <c r="N32" i="99"/>
  <c r="M32" i="99"/>
  <c r="L32" i="99"/>
  <c r="J32" i="99"/>
  <c r="I32" i="99"/>
  <c r="H32" i="99"/>
  <c r="G32" i="99"/>
  <c r="W31" i="99"/>
  <c r="V31" i="99"/>
  <c r="X31" i="99" s="1"/>
  <c r="N31" i="99"/>
  <c r="M31" i="99"/>
  <c r="L31" i="99"/>
  <c r="J31" i="99"/>
  <c r="I31" i="99"/>
  <c r="H31" i="99"/>
  <c r="G31" i="99"/>
  <c r="W30" i="99"/>
  <c r="V30" i="99"/>
  <c r="X30" i="99" s="1"/>
  <c r="N30" i="99"/>
  <c r="M30" i="99"/>
  <c r="L30" i="99"/>
  <c r="J30" i="99"/>
  <c r="I30" i="99"/>
  <c r="H30" i="99"/>
  <c r="G30" i="99"/>
  <c r="W29" i="99"/>
  <c r="AS29" i="99" s="1"/>
  <c r="V29" i="99"/>
  <c r="X29" i="99" s="1"/>
  <c r="N29" i="99"/>
  <c r="M29" i="99"/>
  <c r="L29" i="99"/>
  <c r="J29" i="99"/>
  <c r="I29" i="99"/>
  <c r="H29" i="99"/>
  <c r="G29" i="99"/>
  <c r="W28" i="99"/>
  <c r="V28" i="99"/>
  <c r="X28" i="99" s="1"/>
  <c r="N28" i="99"/>
  <c r="M28" i="99"/>
  <c r="L28" i="99"/>
  <c r="J28" i="99"/>
  <c r="I28" i="99"/>
  <c r="H28" i="99"/>
  <c r="G28" i="99"/>
  <c r="W27" i="99"/>
  <c r="V27" i="99"/>
  <c r="X27" i="99" s="1"/>
  <c r="N27" i="99"/>
  <c r="M27" i="99"/>
  <c r="L27" i="99"/>
  <c r="J27" i="99"/>
  <c r="I27" i="99"/>
  <c r="H27" i="99"/>
  <c r="G27" i="99"/>
  <c r="W26" i="99"/>
  <c r="V26" i="99"/>
  <c r="X26" i="99" s="1"/>
  <c r="N26" i="99"/>
  <c r="M26" i="99"/>
  <c r="L26" i="99"/>
  <c r="J26" i="99"/>
  <c r="I26" i="99"/>
  <c r="H26" i="99"/>
  <c r="G26" i="99"/>
  <c r="W25" i="99"/>
  <c r="V25" i="99"/>
  <c r="X25" i="99" s="1"/>
  <c r="N25" i="99"/>
  <c r="M25" i="99"/>
  <c r="L25" i="99"/>
  <c r="J25" i="99"/>
  <c r="I25" i="99"/>
  <c r="H25" i="99"/>
  <c r="G25" i="99"/>
  <c r="W24" i="99"/>
  <c r="V24" i="99"/>
  <c r="X24" i="99" s="1"/>
  <c r="N24" i="99"/>
  <c r="M24" i="99"/>
  <c r="L24" i="99"/>
  <c r="J24" i="99"/>
  <c r="I24" i="99"/>
  <c r="H24" i="99"/>
  <c r="G24" i="99"/>
  <c r="W23" i="99"/>
  <c r="AS23" i="99" s="1"/>
  <c r="V23" i="99"/>
  <c r="X23" i="99" s="1"/>
  <c r="N23" i="99"/>
  <c r="M23" i="99"/>
  <c r="L23" i="99"/>
  <c r="J23" i="99"/>
  <c r="I23" i="99"/>
  <c r="H23" i="99"/>
  <c r="G23" i="99"/>
  <c r="W22" i="99"/>
  <c r="V22" i="99"/>
  <c r="N22" i="99"/>
  <c r="M22" i="99"/>
  <c r="L22" i="99"/>
  <c r="J22" i="99"/>
  <c r="I22" i="99"/>
  <c r="H22" i="99"/>
  <c r="G22" i="99"/>
  <c r="W21" i="99"/>
  <c r="V21" i="99"/>
  <c r="X21" i="99" s="1"/>
  <c r="N21" i="99"/>
  <c r="M21" i="99"/>
  <c r="L21" i="99"/>
  <c r="J21" i="99"/>
  <c r="I21" i="99"/>
  <c r="H21" i="99"/>
  <c r="G21" i="99"/>
  <c r="W20" i="99"/>
  <c r="V20" i="99"/>
  <c r="X20" i="99" s="1"/>
  <c r="N20" i="99"/>
  <c r="M20" i="99"/>
  <c r="L20" i="99"/>
  <c r="J20" i="99"/>
  <c r="I20" i="99"/>
  <c r="H20" i="99"/>
  <c r="G20" i="99"/>
  <c r="W19" i="99"/>
  <c r="V19" i="99"/>
  <c r="X19" i="99" s="1"/>
  <c r="N19" i="99"/>
  <c r="M19" i="99"/>
  <c r="L19" i="99"/>
  <c r="J19" i="99"/>
  <c r="I19" i="99"/>
  <c r="H19" i="99"/>
  <c r="G19" i="99"/>
  <c r="W18" i="99"/>
  <c r="V18" i="99"/>
  <c r="X18" i="99" s="1"/>
  <c r="N18" i="99"/>
  <c r="M18" i="99"/>
  <c r="L18" i="99"/>
  <c r="J18" i="99"/>
  <c r="I18" i="99"/>
  <c r="H18" i="99"/>
  <c r="G18" i="99"/>
  <c r="W17" i="99"/>
  <c r="V17" i="99"/>
  <c r="X17" i="99" s="1"/>
  <c r="N17" i="99"/>
  <c r="M17" i="99"/>
  <c r="L17" i="99"/>
  <c r="J17" i="99"/>
  <c r="I17" i="99"/>
  <c r="H17" i="99"/>
  <c r="G17" i="99"/>
  <c r="W16" i="99"/>
  <c r="V16" i="99"/>
  <c r="X16" i="99" s="1"/>
  <c r="N16" i="99"/>
  <c r="M16" i="99"/>
  <c r="L16" i="99"/>
  <c r="J16" i="99"/>
  <c r="I16" i="99"/>
  <c r="H16" i="99"/>
  <c r="G16" i="99"/>
  <c r="W15" i="99"/>
  <c r="V15" i="99"/>
  <c r="X15" i="99" s="1"/>
  <c r="N15" i="99"/>
  <c r="M15" i="99"/>
  <c r="L15" i="99"/>
  <c r="J15" i="99"/>
  <c r="I15" i="99"/>
  <c r="H15" i="99"/>
  <c r="G15" i="99"/>
  <c r="W14" i="99"/>
  <c r="V14" i="99"/>
  <c r="X14" i="99" s="1"/>
  <c r="N14" i="99"/>
  <c r="M14" i="99"/>
  <c r="L14" i="99"/>
  <c r="J14" i="99"/>
  <c r="I14" i="99"/>
  <c r="H14" i="99"/>
  <c r="G14" i="99"/>
  <c r="W13" i="99"/>
  <c r="V13" i="99"/>
  <c r="X13" i="99" s="1"/>
  <c r="N13" i="99"/>
  <c r="M13" i="99"/>
  <c r="L13" i="99"/>
  <c r="J13" i="99"/>
  <c r="I13" i="99"/>
  <c r="H13" i="99"/>
  <c r="G13" i="99"/>
  <c r="W12" i="99"/>
  <c r="V12" i="99"/>
  <c r="X12" i="99" s="1"/>
  <c r="N12" i="99"/>
  <c r="M12" i="99"/>
  <c r="L12" i="99"/>
  <c r="J12" i="99"/>
  <c r="I12" i="99"/>
  <c r="H12" i="99"/>
  <c r="G12" i="99"/>
  <c r="W11" i="99"/>
  <c r="V11" i="99"/>
  <c r="X11" i="99" s="1"/>
  <c r="N11" i="99"/>
  <c r="M11" i="99"/>
  <c r="L11" i="99"/>
  <c r="J11" i="99"/>
  <c r="I11" i="99"/>
  <c r="H11" i="99"/>
  <c r="G11" i="99"/>
  <c r="W10" i="99"/>
  <c r="V10" i="99"/>
  <c r="N10" i="99"/>
  <c r="M10" i="99"/>
  <c r="L10" i="99"/>
  <c r="J10" i="99"/>
  <c r="I10" i="99"/>
  <c r="H10" i="99"/>
  <c r="G10" i="99"/>
  <c r="G5" i="99"/>
  <c r="H5" i="99"/>
  <c r="I5" i="99"/>
  <c r="J5" i="99"/>
  <c r="L5" i="99"/>
  <c r="M5" i="99"/>
  <c r="N5" i="99"/>
  <c r="V5" i="99"/>
  <c r="X5" i="99" s="1"/>
  <c r="W5" i="99"/>
  <c r="G6" i="99"/>
  <c r="H6" i="99"/>
  <c r="I6" i="99"/>
  <c r="J6" i="99"/>
  <c r="L6" i="99"/>
  <c r="M6" i="99"/>
  <c r="N6" i="99"/>
  <c r="V6" i="99"/>
  <c r="W6" i="99"/>
  <c r="G7" i="99"/>
  <c r="H7" i="99"/>
  <c r="I7" i="99"/>
  <c r="J7" i="99"/>
  <c r="L7" i="99"/>
  <c r="M7" i="99"/>
  <c r="N7" i="99"/>
  <c r="V7" i="99"/>
  <c r="X7" i="99" s="1"/>
  <c r="W7" i="99"/>
  <c r="G8" i="99"/>
  <c r="H8" i="99"/>
  <c r="I8" i="99"/>
  <c r="J8" i="99"/>
  <c r="L8" i="99"/>
  <c r="M8" i="99"/>
  <c r="N8" i="99"/>
  <c r="V8" i="99"/>
  <c r="X8" i="99" s="1"/>
  <c r="W8" i="99"/>
  <c r="G9" i="99"/>
  <c r="H9" i="99"/>
  <c r="I9" i="99"/>
  <c r="J9" i="99"/>
  <c r="L9" i="99"/>
  <c r="M9" i="99"/>
  <c r="N9" i="99"/>
  <c r="V9" i="99"/>
  <c r="W9" i="99"/>
  <c r="H4" i="99"/>
  <c r="I4" i="99"/>
  <c r="J4" i="99"/>
  <c r="L4" i="99"/>
  <c r="M4" i="99"/>
  <c r="N4" i="99"/>
  <c r="V4" i="99"/>
  <c r="W4" i="99"/>
  <c r="G4" i="99"/>
  <c r="AP429" i="98"/>
  <c r="AQ429" i="98"/>
  <c r="AG429" i="98"/>
  <c r="AF429" i="98"/>
  <c r="AE429" i="98"/>
  <c r="AC429" i="98"/>
  <c r="AB429" i="98"/>
  <c r="AA429" i="98"/>
  <c r="Z429" i="98"/>
  <c r="AP428" i="98"/>
  <c r="AQ428" i="98"/>
  <c r="AG428" i="98"/>
  <c r="AF428" i="98"/>
  <c r="AE428" i="98"/>
  <c r="AC428" i="98"/>
  <c r="AB428" i="98"/>
  <c r="AA428" i="98"/>
  <c r="Z428" i="98"/>
  <c r="AP427" i="98"/>
  <c r="AQ427" i="98"/>
  <c r="AG427" i="98"/>
  <c r="AF427" i="98"/>
  <c r="AE427" i="98"/>
  <c r="AC427" i="98"/>
  <c r="AB427" i="98"/>
  <c r="AA427" i="98"/>
  <c r="Z427" i="98"/>
  <c r="AP426" i="98"/>
  <c r="AQ426" i="98"/>
  <c r="AG426" i="98"/>
  <c r="AF426" i="98"/>
  <c r="AE426" i="98"/>
  <c r="AC426" i="98"/>
  <c r="AB426" i="98"/>
  <c r="AA426" i="98"/>
  <c r="Z426" i="98"/>
  <c r="AP425" i="98"/>
  <c r="AQ425" i="98"/>
  <c r="AG425" i="98"/>
  <c r="AF425" i="98"/>
  <c r="AE425" i="98"/>
  <c r="AC425" i="98"/>
  <c r="AB425" i="98"/>
  <c r="AA425" i="98"/>
  <c r="Z425" i="98"/>
  <c r="AP424" i="98"/>
  <c r="AQ424" i="98"/>
  <c r="AG424" i="98"/>
  <c r="AF424" i="98"/>
  <c r="AE424" i="98"/>
  <c r="AC424" i="98"/>
  <c r="AB424" i="98"/>
  <c r="AA424" i="98"/>
  <c r="Z424" i="98"/>
  <c r="AP423" i="98"/>
  <c r="AQ423" i="98"/>
  <c r="AG423" i="98"/>
  <c r="AF423" i="98"/>
  <c r="AE423" i="98"/>
  <c r="AC423" i="98"/>
  <c r="AB423" i="98"/>
  <c r="AA423" i="98"/>
  <c r="Z423" i="98"/>
  <c r="AP422" i="98"/>
  <c r="AQ422" i="98"/>
  <c r="AG422" i="98"/>
  <c r="AF422" i="98"/>
  <c r="AE422" i="98"/>
  <c r="AC422" i="98"/>
  <c r="AB422" i="98"/>
  <c r="AA422" i="98"/>
  <c r="Z422" i="98"/>
  <c r="AP421" i="98"/>
  <c r="AQ421" i="98"/>
  <c r="AG421" i="98"/>
  <c r="AF421" i="98"/>
  <c r="AE421" i="98"/>
  <c r="AC421" i="98"/>
  <c r="AB421" i="98"/>
  <c r="AA421" i="98"/>
  <c r="Z421" i="98"/>
  <c r="AP420" i="98"/>
  <c r="AQ420" i="98"/>
  <c r="AG420" i="98"/>
  <c r="AF420" i="98"/>
  <c r="AE420" i="98"/>
  <c r="AC420" i="98"/>
  <c r="AB420" i="98"/>
  <c r="AA420" i="98"/>
  <c r="Z420" i="98"/>
  <c r="AP419" i="98"/>
  <c r="AQ419" i="98"/>
  <c r="AG419" i="98"/>
  <c r="AF419" i="98"/>
  <c r="AE419" i="98"/>
  <c r="AC419" i="98"/>
  <c r="AB419" i="98"/>
  <c r="AA419" i="98"/>
  <c r="Z419" i="98"/>
  <c r="AP418" i="98"/>
  <c r="AQ418" i="98"/>
  <c r="AG418" i="98"/>
  <c r="AF418" i="98"/>
  <c r="AE418" i="98"/>
  <c r="AC418" i="98"/>
  <c r="AB418" i="98"/>
  <c r="AA418" i="98"/>
  <c r="Z418" i="98"/>
  <c r="AP417" i="98"/>
  <c r="AQ417" i="98"/>
  <c r="AG417" i="98"/>
  <c r="AF417" i="98"/>
  <c r="AE417" i="98"/>
  <c r="AC417" i="98"/>
  <c r="AB417" i="98"/>
  <c r="AA417" i="98"/>
  <c r="Z417" i="98"/>
  <c r="AP416" i="98"/>
  <c r="AQ416" i="98"/>
  <c r="AG416" i="98"/>
  <c r="AF416" i="98"/>
  <c r="AE416" i="98"/>
  <c r="AC416" i="98"/>
  <c r="AB416" i="98"/>
  <c r="AA416" i="98"/>
  <c r="Z416" i="98"/>
  <c r="AP415" i="98"/>
  <c r="AQ415" i="98"/>
  <c r="AG415" i="98"/>
  <c r="AF415" i="98"/>
  <c r="AE415" i="98"/>
  <c r="AC415" i="98"/>
  <c r="AB415" i="98"/>
  <c r="AA415" i="98"/>
  <c r="Z415" i="98"/>
  <c r="AP414" i="98"/>
  <c r="AQ414" i="98"/>
  <c r="AG414" i="98"/>
  <c r="AF414" i="98"/>
  <c r="AE414" i="98"/>
  <c r="AC414" i="98"/>
  <c r="AB414" i="98"/>
  <c r="AA414" i="98"/>
  <c r="Z414" i="98"/>
  <c r="AP413" i="98"/>
  <c r="AQ413" i="98"/>
  <c r="AG413" i="98"/>
  <c r="AF413" i="98"/>
  <c r="AE413" i="98"/>
  <c r="AC413" i="98"/>
  <c r="AB413" i="98"/>
  <c r="AA413" i="98"/>
  <c r="Z413" i="98"/>
  <c r="AP412" i="98"/>
  <c r="AQ412" i="98"/>
  <c r="AG412" i="98"/>
  <c r="AF412" i="98"/>
  <c r="AE412" i="98"/>
  <c r="AC412" i="98"/>
  <c r="AB412" i="98"/>
  <c r="AA412" i="98"/>
  <c r="Z412" i="98"/>
  <c r="AP411" i="98"/>
  <c r="AQ411" i="98"/>
  <c r="AG411" i="98"/>
  <c r="AF411" i="98"/>
  <c r="AE411" i="98"/>
  <c r="AC411" i="98"/>
  <c r="AB411" i="98"/>
  <c r="AA411" i="98"/>
  <c r="Z411" i="98"/>
  <c r="AP410" i="98"/>
  <c r="AQ410" i="98"/>
  <c r="AG410" i="98"/>
  <c r="AF410" i="98"/>
  <c r="AE410" i="98"/>
  <c r="AC410" i="98"/>
  <c r="AB410" i="98"/>
  <c r="AA410" i="98"/>
  <c r="Z410" i="98"/>
  <c r="AP409" i="98"/>
  <c r="AQ409" i="98"/>
  <c r="AG409" i="98"/>
  <c r="AF409" i="98"/>
  <c r="AE409" i="98"/>
  <c r="AC409" i="98"/>
  <c r="AB409" i="98"/>
  <c r="AA409" i="98"/>
  <c r="Z409" i="98"/>
  <c r="AP408" i="98"/>
  <c r="AQ408" i="98"/>
  <c r="AG408" i="98"/>
  <c r="AF408" i="98"/>
  <c r="AE408" i="98"/>
  <c r="AC408" i="98"/>
  <c r="AB408" i="98"/>
  <c r="AA408" i="98"/>
  <c r="Z408" i="98"/>
  <c r="AP407" i="98"/>
  <c r="AQ407" i="98"/>
  <c r="AG407" i="98"/>
  <c r="AF407" i="98"/>
  <c r="AE407" i="98"/>
  <c r="AC407" i="98"/>
  <c r="AB407" i="98"/>
  <c r="AA407" i="98"/>
  <c r="Z407" i="98"/>
  <c r="AP406" i="98"/>
  <c r="AQ406" i="98"/>
  <c r="AG406" i="98"/>
  <c r="AF406" i="98"/>
  <c r="AE406" i="98"/>
  <c r="AC406" i="98"/>
  <c r="AB406" i="98"/>
  <c r="AA406" i="98"/>
  <c r="Z406" i="98"/>
  <c r="AP405" i="98"/>
  <c r="AQ405" i="98"/>
  <c r="AG405" i="98"/>
  <c r="AF405" i="98"/>
  <c r="AE405" i="98"/>
  <c r="AC405" i="98"/>
  <c r="AB405" i="98"/>
  <c r="AA405" i="98"/>
  <c r="Z405" i="98"/>
  <c r="AP404" i="98"/>
  <c r="AQ404" i="98"/>
  <c r="AG404" i="98"/>
  <c r="AF404" i="98"/>
  <c r="AE404" i="98"/>
  <c r="AC404" i="98"/>
  <c r="AB404" i="98"/>
  <c r="AA404" i="98"/>
  <c r="Z404" i="98"/>
  <c r="AP403" i="98"/>
  <c r="AQ403" i="98"/>
  <c r="AG403" i="98"/>
  <c r="AF403" i="98"/>
  <c r="AE403" i="98"/>
  <c r="AC403" i="98"/>
  <c r="AB403" i="98"/>
  <c r="AA403" i="98"/>
  <c r="Z403" i="98"/>
  <c r="AP402" i="98"/>
  <c r="AQ402" i="98"/>
  <c r="AG402" i="98"/>
  <c r="AF402" i="98"/>
  <c r="AE402" i="98"/>
  <c r="AC402" i="98"/>
  <c r="AB402" i="98"/>
  <c r="AA402" i="98"/>
  <c r="Z402" i="98"/>
  <c r="AP401" i="98"/>
  <c r="AQ401" i="98"/>
  <c r="AG401" i="98"/>
  <c r="AF401" i="98"/>
  <c r="AE401" i="98"/>
  <c r="AC401" i="98"/>
  <c r="AB401" i="98"/>
  <c r="AA401" i="98"/>
  <c r="Z401" i="98"/>
  <c r="AP400" i="98"/>
  <c r="AQ400" i="98"/>
  <c r="AG400" i="98"/>
  <c r="AF400" i="98"/>
  <c r="AE400" i="98"/>
  <c r="AC400" i="98"/>
  <c r="AB400" i="98"/>
  <c r="AA400" i="98"/>
  <c r="Z400" i="98"/>
  <c r="AP399" i="98"/>
  <c r="AQ399" i="98"/>
  <c r="AG399" i="98"/>
  <c r="AF399" i="98"/>
  <c r="AE399" i="98"/>
  <c r="AC399" i="98"/>
  <c r="AB399" i="98"/>
  <c r="AA399" i="98"/>
  <c r="Z399" i="98"/>
  <c r="AP398" i="98"/>
  <c r="AQ398" i="98"/>
  <c r="AG398" i="98"/>
  <c r="AF398" i="98"/>
  <c r="AE398" i="98"/>
  <c r="AC398" i="98"/>
  <c r="AB398" i="98"/>
  <c r="AA398" i="98"/>
  <c r="Z398" i="98"/>
  <c r="AP397" i="98"/>
  <c r="AQ397" i="98"/>
  <c r="AG397" i="98"/>
  <c r="AF397" i="98"/>
  <c r="AE397" i="98"/>
  <c r="AC397" i="98"/>
  <c r="AB397" i="98"/>
  <c r="AA397" i="98"/>
  <c r="Z397" i="98"/>
  <c r="AP396" i="98"/>
  <c r="AQ396" i="98"/>
  <c r="AG396" i="98"/>
  <c r="AF396" i="98"/>
  <c r="AE396" i="98"/>
  <c r="AC396" i="98"/>
  <c r="AB396" i="98"/>
  <c r="AA396" i="98"/>
  <c r="Z396" i="98"/>
  <c r="AP395" i="98"/>
  <c r="AQ395" i="98"/>
  <c r="AG395" i="98"/>
  <c r="AF395" i="98"/>
  <c r="AE395" i="98"/>
  <c r="AC395" i="98"/>
  <c r="AB395" i="98"/>
  <c r="AA395" i="98"/>
  <c r="Z395" i="98"/>
  <c r="AP394" i="98"/>
  <c r="AQ394" i="98"/>
  <c r="AG394" i="98"/>
  <c r="AF394" i="98"/>
  <c r="AE394" i="98"/>
  <c r="AC394" i="98"/>
  <c r="AB394" i="98"/>
  <c r="AA394" i="98"/>
  <c r="Z394" i="98"/>
  <c r="AP393" i="98"/>
  <c r="AQ393" i="98"/>
  <c r="AG393" i="98"/>
  <c r="AF393" i="98"/>
  <c r="AE393" i="98"/>
  <c r="AC393" i="98"/>
  <c r="AB393" i="98"/>
  <c r="AA393" i="98"/>
  <c r="Z393" i="98"/>
  <c r="AP392" i="98"/>
  <c r="AQ392" i="98"/>
  <c r="AG392" i="98"/>
  <c r="AF392" i="98"/>
  <c r="AE392" i="98"/>
  <c r="AC392" i="98"/>
  <c r="AB392" i="98"/>
  <c r="AA392" i="98"/>
  <c r="Z392" i="98"/>
  <c r="AP391" i="98"/>
  <c r="AQ391" i="98"/>
  <c r="AG391" i="98"/>
  <c r="AF391" i="98"/>
  <c r="AE391" i="98"/>
  <c r="AC391" i="98"/>
  <c r="AB391" i="98"/>
  <c r="AA391" i="98"/>
  <c r="Z391" i="98"/>
  <c r="AP390" i="98"/>
  <c r="AQ390" i="98"/>
  <c r="AG390" i="98"/>
  <c r="AF390" i="98"/>
  <c r="AE390" i="98"/>
  <c r="AC390" i="98"/>
  <c r="AB390" i="98"/>
  <c r="AA390" i="98"/>
  <c r="Z390" i="98"/>
  <c r="AP389" i="98"/>
  <c r="AQ389" i="98"/>
  <c r="AG389" i="98"/>
  <c r="AF389" i="98"/>
  <c r="AE389" i="98"/>
  <c r="AC389" i="98"/>
  <c r="AB389" i="98"/>
  <c r="AA389" i="98"/>
  <c r="Z389" i="98"/>
  <c r="AP388" i="98"/>
  <c r="AQ388" i="98"/>
  <c r="AG388" i="98"/>
  <c r="AF388" i="98"/>
  <c r="AE388" i="98"/>
  <c r="AC388" i="98"/>
  <c r="AB388" i="98"/>
  <c r="AA388" i="98"/>
  <c r="Z388" i="98"/>
  <c r="AP387" i="98"/>
  <c r="AQ387" i="98"/>
  <c r="AG387" i="98"/>
  <c r="AF387" i="98"/>
  <c r="AE387" i="98"/>
  <c r="AC387" i="98"/>
  <c r="AB387" i="98"/>
  <c r="AA387" i="98"/>
  <c r="Z387" i="98"/>
  <c r="AP386" i="98"/>
  <c r="AQ386" i="98"/>
  <c r="AG386" i="98"/>
  <c r="AF386" i="98"/>
  <c r="AE386" i="98"/>
  <c r="AC386" i="98"/>
  <c r="AB386" i="98"/>
  <c r="AA386" i="98"/>
  <c r="Z386" i="98"/>
  <c r="AP385" i="98"/>
  <c r="AQ385" i="98"/>
  <c r="AG385" i="98"/>
  <c r="AF385" i="98"/>
  <c r="AE385" i="98"/>
  <c r="AC385" i="98"/>
  <c r="AB385" i="98"/>
  <c r="AA385" i="98"/>
  <c r="Z385" i="98"/>
  <c r="AP384" i="98"/>
  <c r="AQ384" i="98"/>
  <c r="AG384" i="98"/>
  <c r="AF384" i="98"/>
  <c r="AE384" i="98"/>
  <c r="AC384" i="98"/>
  <c r="AB384" i="98"/>
  <c r="AA384" i="98"/>
  <c r="Z384" i="98"/>
  <c r="AP383" i="98"/>
  <c r="AQ383" i="98"/>
  <c r="AG383" i="98"/>
  <c r="AF383" i="98"/>
  <c r="AE383" i="98"/>
  <c r="AC383" i="98"/>
  <c r="AB383" i="98"/>
  <c r="AA383" i="98"/>
  <c r="Z383" i="98"/>
  <c r="AP382" i="98"/>
  <c r="AQ382" i="98"/>
  <c r="AG382" i="98"/>
  <c r="AF382" i="98"/>
  <c r="AE382" i="98"/>
  <c r="AC382" i="98"/>
  <c r="AB382" i="98"/>
  <c r="AA382" i="98"/>
  <c r="Z382" i="98"/>
  <c r="AP381" i="98"/>
  <c r="AQ381" i="98"/>
  <c r="AG381" i="98"/>
  <c r="AF381" i="98"/>
  <c r="AE381" i="98"/>
  <c r="AC381" i="98"/>
  <c r="AB381" i="98"/>
  <c r="AA381" i="98"/>
  <c r="Z381" i="98"/>
  <c r="AP380" i="98"/>
  <c r="AQ380" i="98"/>
  <c r="AG380" i="98"/>
  <c r="AF380" i="98"/>
  <c r="AE380" i="98"/>
  <c r="AC380" i="98"/>
  <c r="AB380" i="98"/>
  <c r="AA380" i="98"/>
  <c r="Z380" i="98"/>
  <c r="AP379" i="98"/>
  <c r="AQ379" i="98"/>
  <c r="AG379" i="98"/>
  <c r="AF379" i="98"/>
  <c r="AE379" i="98"/>
  <c r="AC379" i="98"/>
  <c r="AB379" i="98"/>
  <c r="AA379" i="98"/>
  <c r="Z379" i="98"/>
  <c r="AP378" i="98"/>
  <c r="AQ378" i="98"/>
  <c r="AG378" i="98"/>
  <c r="AF378" i="98"/>
  <c r="AE378" i="98"/>
  <c r="AC378" i="98"/>
  <c r="AB378" i="98"/>
  <c r="AA378" i="98"/>
  <c r="Z378" i="98"/>
  <c r="AP377" i="98"/>
  <c r="AQ377" i="98"/>
  <c r="AG377" i="98"/>
  <c r="AF377" i="98"/>
  <c r="AE377" i="98"/>
  <c r="AC377" i="98"/>
  <c r="AB377" i="98"/>
  <c r="AA377" i="98"/>
  <c r="Z377" i="98"/>
  <c r="AP376" i="98"/>
  <c r="AQ376" i="98"/>
  <c r="AG376" i="98"/>
  <c r="AF376" i="98"/>
  <c r="AE376" i="98"/>
  <c r="AC376" i="98"/>
  <c r="AB376" i="98"/>
  <c r="AA376" i="98"/>
  <c r="Z376" i="98"/>
  <c r="AP375" i="98"/>
  <c r="AQ375" i="98"/>
  <c r="AG375" i="98"/>
  <c r="AF375" i="98"/>
  <c r="AE375" i="98"/>
  <c r="AC375" i="98"/>
  <c r="AB375" i="98"/>
  <c r="AA375" i="98"/>
  <c r="Z375" i="98"/>
  <c r="AP374" i="98"/>
  <c r="AQ374" i="98"/>
  <c r="AG374" i="98"/>
  <c r="AF374" i="98"/>
  <c r="AE374" i="98"/>
  <c r="AC374" i="98"/>
  <c r="AB374" i="98"/>
  <c r="AA374" i="98"/>
  <c r="Z374" i="98"/>
  <c r="AP373" i="98"/>
  <c r="AQ373" i="98"/>
  <c r="AG373" i="98"/>
  <c r="AF373" i="98"/>
  <c r="AE373" i="98"/>
  <c r="AC373" i="98"/>
  <c r="AB373" i="98"/>
  <c r="AA373" i="98"/>
  <c r="Z373" i="98"/>
  <c r="AP372" i="98"/>
  <c r="AQ372" i="98"/>
  <c r="AG372" i="98"/>
  <c r="AF372" i="98"/>
  <c r="AE372" i="98"/>
  <c r="AC372" i="98"/>
  <c r="AB372" i="98"/>
  <c r="AA372" i="98"/>
  <c r="Z372" i="98"/>
  <c r="AP371" i="98"/>
  <c r="AQ371" i="98"/>
  <c r="AG371" i="98"/>
  <c r="AF371" i="98"/>
  <c r="AE371" i="98"/>
  <c r="AC371" i="98"/>
  <c r="AB371" i="98"/>
  <c r="AA371" i="98"/>
  <c r="Z371" i="98"/>
  <c r="AP370" i="98"/>
  <c r="AQ370" i="98"/>
  <c r="AG370" i="98"/>
  <c r="AF370" i="98"/>
  <c r="AE370" i="98"/>
  <c r="AC370" i="98"/>
  <c r="AB370" i="98"/>
  <c r="AA370" i="98"/>
  <c r="Z370" i="98"/>
  <c r="AP369" i="98"/>
  <c r="AQ369" i="98"/>
  <c r="AG369" i="98"/>
  <c r="AF369" i="98"/>
  <c r="AE369" i="98"/>
  <c r="AC369" i="98"/>
  <c r="AB369" i="98"/>
  <c r="AA369" i="98"/>
  <c r="Z369" i="98"/>
  <c r="AP368" i="98"/>
  <c r="AQ368" i="98"/>
  <c r="AG368" i="98"/>
  <c r="AF368" i="98"/>
  <c r="AE368" i="98"/>
  <c r="AC368" i="98"/>
  <c r="AB368" i="98"/>
  <c r="AA368" i="98"/>
  <c r="Z368" i="98"/>
  <c r="AP367" i="98"/>
  <c r="AQ367" i="98"/>
  <c r="AG367" i="98"/>
  <c r="AF367" i="98"/>
  <c r="AE367" i="98"/>
  <c r="AC367" i="98"/>
  <c r="AB367" i="98"/>
  <c r="AA367" i="98"/>
  <c r="Z367" i="98"/>
  <c r="AP366" i="98"/>
  <c r="AQ366" i="98"/>
  <c r="AG366" i="98"/>
  <c r="AF366" i="98"/>
  <c r="AE366" i="98"/>
  <c r="AC366" i="98"/>
  <c r="AB366" i="98"/>
  <c r="AA366" i="98"/>
  <c r="Z366" i="98"/>
  <c r="AP365" i="98"/>
  <c r="AQ365" i="98"/>
  <c r="AG365" i="98"/>
  <c r="AF365" i="98"/>
  <c r="AE365" i="98"/>
  <c r="AC365" i="98"/>
  <c r="AB365" i="98"/>
  <c r="AA365" i="98"/>
  <c r="Z365" i="98"/>
  <c r="AP364" i="98"/>
  <c r="AQ364" i="98"/>
  <c r="AG364" i="98"/>
  <c r="AF364" i="98"/>
  <c r="AE364" i="98"/>
  <c r="AC364" i="98"/>
  <c r="AB364" i="98"/>
  <c r="AA364" i="98"/>
  <c r="Z364" i="98"/>
  <c r="AP363" i="98"/>
  <c r="AQ363" i="98"/>
  <c r="AG363" i="98"/>
  <c r="AF363" i="98"/>
  <c r="AE363" i="98"/>
  <c r="AC363" i="98"/>
  <c r="AB363" i="98"/>
  <c r="AA363" i="98"/>
  <c r="Z363" i="98"/>
  <c r="AP362" i="98"/>
  <c r="AQ362" i="98"/>
  <c r="AG362" i="98"/>
  <c r="AF362" i="98"/>
  <c r="AE362" i="98"/>
  <c r="AC362" i="98"/>
  <c r="AB362" i="98"/>
  <c r="AA362" i="98"/>
  <c r="Z362" i="98"/>
  <c r="AP361" i="98"/>
  <c r="AQ361" i="98"/>
  <c r="AG361" i="98"/>
  <c r="AF361" i="98"/>
  <c r="AE361" i="98"/>
  <c r="AC361" i="98"/>
  <c r="AB361" i="98"/>
  <c r="AA361" i="98"/>
  <c r="Z361" i="98"/>
  <c r="AP360" i="98"/>
  <c r="AQ360" i="98"/>
  <c r="AG360" i="98"/>
  <c r="AF360" i="98"/>
  <c r="AE360" i="98"/>
  <c r="AC360" i="98"/>
  <c r="AB360" i="98"/>
  <c r="AA360" i="98"/>
  <c r="Z360" i="98"/>
  <c r="AP359" i="98"/>
  <c r="AQ359" i="98"/>
  <c r="AG359" i="98"/>
  <c r="AF359" i="98"/>
  <c r="AE359" i="98"/>
  <c r="AC359" i="98"/>
  <c r="AB359" i="98"/>
  <c r="AA359" i="98"/>
  <c r="Z359" i="98"/>
  <c r="AP358" i="98"/>
  <c r="AQ358" i="98"/>
  <c r="AG358" i="98"/>
  <c r="AF358" i="98"/>
  <c r="AE358" i="98"/>
  <c r="AC358" i="98"/>
  <c r="AB358" i="98"/>
  <c r="AA358" i="98"/>
  <c r="Z358" i="98"/>
  <c r="AP357" i="98"/>
  <c r="AQ357" i="98"/>
  <c r="AG357" i="98"/>
  <c r="AF357" i="98"/>
  <c r="AE357" i="98"/>
  <c r="AC357" i="98"/>
  <c r="AB357" i="98"/>
  <c r="AA357" i="98"/>
  <c r="Z357" i="98"/>
  <c r="AP356" i="98"/>
  <c r="AQ356" i="98"/>
  <c r="AG356" i="98"/>
  <c r="AF356" i="98"/>
  <c r="AE356" i="98"/>
  <c r="AC356" i="98"/>
  <c r="AB356" i="98"/>
  <c r="AA356" i="98"/>
  <c r="Z356" i="98"/>
  <c r="AP355" i="98"/>
  <c r="AQ355" i="98"/>
  <c r="AG355" i="98"/>
  <c r="AF355" i="98"/>
  <c r="AE355" i="98"/>
  <c r="AC355" i="98"/>
  <c r="AB355" i="98"/>
  <c r="AA355" i="98"/>
  <c r="Z355" i="98"/>
  <c r="AP354" i="98"/>
  <c r="AQ354" i="98"/>
  <c r="AG354" i="98"/>
  <c r="AF354" i="98"/>
  <c r="AE354" i="98"/>
  <c r="AC354" i="98"/>
  <c r="AB354" i="98"/>
  <c r="AA354" i="98"/>
  <c r="Z354" i="98"/>
  <c r="AP353" i="98"/>
  <c r="AQ353" i="98"/>
  <c r="AG353" i="98"/>
  <c r="AF353" i="98"/>
  <c r="AE353" i="98"/>
  <c r="AC353" i="98"/>
  <c r="AB353" i="98"/>
  <c r="AA353" i="98"/>
  <c r="Z353" i="98"/>
  <c r="AP352" i="98"/>
  <c r="AQ352" i="98"/>
  <c r="AG352" i="98"/>
  <c r="AF352" i="98"/>
  <c r="AE352" i="98"/>
  <c r="AC352" i="98"/>
  <c r="AB352" i="98"/>
  <c r="AA352" i="98"/>
  <c r="Z352" i="98"/>
  <c r="AP351" i="98"/>
  <c r="AQ351" i="98"/>
  <c r="AG351" i="98"/>
  <c r="AF351" i="98"/>
  <c r="AE351" i="98"/>
  <c r="AC351" i="98"/>
  <c r="AB351" i="98"/>
  <c r="AA351" i="98"/>
  <c r="Z351" i="98"/>
  <c r="AP350" i="98"/>
  <c r="AQ350" i="98"/>
  <c r="AG350" i="98"/>
  <c r="AF350" i="98"/>
  <c r="AE350" i="98"/>
  <c r="AC350" i="98"/>
  <c r="AB350" i="98"/>
  <c r="AA350" i="98"/>
  <c r="Z350" i="98"/>
  <c r="AP349" i="98"/>
  <c r="AQ349" i="98"/>
  <c r="AG349" i="98"/>
  <c r="AF349" i="98"/>
  <c r="AE349" i="98"/>
  <c r="AC349" i="98"/>
  <c r="AB349" i="98"/>
  <c r="AA349" i="98"/>
  <c r="Z349" i="98"/>
  <c r="AP348" i="98"/>
  <c r="AQ348" i="98"/>
  <c r="AG348" i="98"/>
  <c r="AF348" i="98"/>
  <c r="AE348" i="98"/>
  <c r="AC348" i="98"/>
  <c r="AB348" i="98"/>
  <c r="AA348" i="98"/>
  <c r="Z348" i="98"/>
  <c r="AP347" i="98"/>
  <c r="AQ347" i="98"/>
  <c r="AG347" i="98"/>
  <c r="AF347" i="98"/>
  <c r="AE347" i="98"/>
  <c r="AC347" i="98"/>
  <c r="AB347" i="98"/>
  <c r="AA347" i="98"/>
  <c r="Z347" i="98"/>
  <c r="AP346" i="98"/>
  <c r="AQ346" i="98"/>
  <c r="AG346" i="98"/>
  <c r="AF346" i="98"/>
  <c r="AE346" i="98"/>
  <c r="AC346" i="98"/>
  <c r="AB346" i="98"/>
  <c r="AA346" i="98"/>
  <c r="Z346" i="98"/>
  <c r="AP345" i="98"/>
  <c r="AQ345" i="98"/>
  <c r="AG345" i="98"/>
  <c r="AF345" i="98"/>
  <c r="AE345" i="98"/>
  <c r="AC345" i="98"/>
  <c r="AB345" i="98"/>
  <c r="AA345" i="98"/>
  <c r="Z345" i="98"/>
  <c r="AP344" i="98"/>
  <c r="AQ344" i="98"/>
  <c r="AG344" i="98"/>
  <c r="AF344" i="98"/>
  <c r="AE344" i="98"/>
  <c r="AC344" i="98"/>
  <c r="AB344" i="98"/>
  <c r="AA344" i="98"/>
  <c r="Z344" i="98"/>
  <c r="AP343" i="98"/>
  <c r="AQ343" i="98"/>
  <c r="AG343" i="98"/>
  <c r="AF343" i="98"/>
  <c r="AE343" i="98"/>
  <c r="AC343" i="98"/>
  <c r="AB343" i="98"/>
  <c r="AA343" i="98"/>
  <c r="Z343" i="98"/>
  <c r="AP342" i="98"/>
  <c r="AQ342" i="98"/>
  <c r="AG342" i="98"/>
  <c r="AF342" i="98"/>
  <c r="AE342" i="98"/>
  <c r="AC342" i="98"/>
  <c r="AB342" i="98"/>
  <c r="AA342" i="98"/>
  <c r="Z342" i="98"/>
  <c r="AP341" i="98"/>
  <c r="AQ341" i="98"/>
  <c r="AG341" i="98"/>
  <c r="AF341" i="98"/>
  <c r="AE341" i="98"/>
  <c r="AC341" i="98"/>
  <c r="AB341" i="98"/>
  <c r="AA341" i="98"/>
  <c r="Z341" i="98"/>
  <c r="AP340" i="98"/>
  <c r="AQ340" i="98"/>
  <c r="AG340" i="98"/>
  <c r="AF340" i="98"/>
  <c r="AE340" i="98"/>
  <c r="AC340" i="98"/>
  <c r="AB340" i="98"/>
  <c r="AA340" i="98"/>
  <c r="Z340" i="98"/>
  <c r="AP339" i="98"/>
  <c r="AQ339" i="98"/>
  <c r="AG339" i="98"/>
  <c r="AF339" i="98"/>
  <c r="AE339" i="98"/>
  <c r="AC339" i="98"/>
  <c r="AB339" i="98"/>
  <c r="AA339" i="98"/>
  <c r="Z339" i="98"/>
  <c r="AP338" i="98"/>
  <c r="AQ338" i="98"/>
  <c r="AG338" i="98"/>
  <c r="AF338" i="98"/>
  <c r="AE338" i="98"/>
  <c r="AC338" i="98"/>
  <c r="AB338" i="98"/>
  <c r="AA338" i="98"/>
  <c r="Z338" i="98"/>
  <c r="AP337" i="98"/>
  <c r="AQ337" i="98"/>
  <c r="AG337" i="98"/>
  <c r="AF337" i="98"/>
  <c r="AE337" i="98"/>
  <c r="AC337" i="98"/>
  <c r="AB337" i="98"/>
  <c r="AA337" i="98"/>
  <c r="Z337" i="98"/>
  <c r="AP336" i="98"/>
  <c r="AQ336" i="98"/>
  <c r="AG336" i="98"/>
  <c r="AF336" i="98"/>
  <c r="AE336" i="98"/>
  <c r="AC336" i="98"/>
  <c r="AB336" i="98"/>
  <c r="AA336" i="98"/>
  <c r="Z336" i="98"/>
  <c r="AP335" i="98"/>
  <c r="AQ335" i="98"/>
  <c r="AG335" i="98"/>
  <c r="AF335" i="98"/>
  <c r="AE335" i="98"/>
  <c r="AC335" i="98"/>
  <c r="AB335" i="98"/>
  <c r="AA335" i="98"/>
  <c r="Z335" i="98"/>
  <c r="AP334" i="98"/>
  <c r="AQ334" i="98"/>
  <c r="AG334" i="98"/>
  <c r="AF334" i="98"/>
  <c r="AE334" i="98"/>
  <c r="AC334" i="98"/>
  <c r="AB334" i="98"/>
  <c r="AA334" i="98"/>
  <c r="Z334" i="98"/>
  <c r="AP333" i="98"/>
  <c r="AQ333" i="98"/>
  <c r="AG333" i="98"/>
  <c r="AF333" i="98"/>
  <c r="AE333" i="98"/>
  <c r="AC333" i="98"/>
  <c r="AB333" i="98"/>
  <c r="AA333" i="98"/>
  <c r="Z333" i="98"/>
  <c r="AP332" i="98"/>
  <c r="AQ332" i="98"/>
  <c r="AG332" i="98"/>
  <c r="AF332" i="98"/>
  <c r="AE332" i="98"/>
  <c r="AC332" i="98"/>
  <c r="AB332" i="98"/>
  <c r="AA332" i="98"/>
  <c r="Z332" i="98"/>
  <c r="AP331" i="98"/>
  <c r="AQ331" i="98"/>
  <c r="AG331" i="98"/>
  <c r="AF331" i="98"/>
  <c r="AE331" i="98"/>
  <c r="AC331" i="98"/>
  <c r="AB331" i="98"/>
  <c r="AA331" i="98"/>
  <c r="Z331" i="98"/>
  <c r="AP330" i="98"/>
  <c r="AQ330" i="98"/>
  <c r="AG330" i="98"/>
  <c r="AF330" i="98"/>
  <c r="AE330" i="98"/>
  <c r="AC330" i="98"/>
  <c r="AB330" i="98"/>
  <c r="AA330" i="98"/>
  <c r="Z330" i="98"/>
  <c r="AP329" i="98"/>
  <c r="AQ329" i="98"/>
  <c r="AG329" i="98"/>
  <c r="AF329" i="98"/>
  <c r="AE329" i="98"/>
  <c r="AC329" i="98"/>
  <c r="AB329" i="98"/>
  <c r="AA329" i="98"/>
  <c r="Z329" i="98"/>
  <c r="AP328" i="98"/>
  <c r="AQ328" i="98"/>
  <c r="AG328" i="98"/>
  <c r="AF328" i="98"/>
  <c r="AE328" i="98"/>
  <c r="AC328" i="98"/>
  <c r="AB328" i="98"/>
  <c r="AA328" i="98"/>
  <c r="Z328" i="98"/>
  <c r="AP327" i="98"/>
  <c r="AQ327" i="98"/>
  <c r="AG327" i="98"/>
  <c r="AF327" i="98"/>
  <c r="AE327" i="98"/>
  <c r="AC327" i="98"/>
  <c r="AB327" i="98"/>
  <c r="AA327" i="98"/>
  <c r="Z327" i="98"/>
  <c r="AP326" i="98"/>
  <c r="AQ326" i="98"/>
  <c r="AG326" i="98"/>
  <c r="AF326" i="98"/>
  <c r="AE326" i="98"/>
  <c r="AC326" i="98"/>
  <c r="AB326" i="98"/>
  <c r="AA326" i="98"/>
  <c r="Z326" i="98"/>
  <c r="AP325" i="98"/>
  <c r="AQ325" i="98"/>
  <c r="AG325" i="98"/>
  <c r="AF325" i="98"/>
  <c r="AE325" i="98"/>
  <c r="AC325" i="98"/>
  <c r="AB325" i="98"/>
  <c r="AA325" i="98"/>
  <c r="Z325" i="98"/>
  <c r="AP324" i="98"/>
  <c r="AQ324" i="98"/>
  <c r="AG324" i="98"/>
  <c r="AF324" i="98"/>
  <c r="AE324" i="98"/>
  <c r="AC324" i="98"/>
  <c r="AB324" i="98"/>
  <c r="AA324" i="98"/>
  <c r="Z324" i="98"/>
  <c r="AP323" i="98"/>
  <c r="AQ323" i="98"/>
  <c r="AG323" i="98"/>
  <c r="AF323" i="98"/>
  <c r="AE323" i="98"/>
  <c r="AC323" i="98"/>
  <c r="AB323" i="98"/>
  <c r="AA323" i="98"/>
  <c r="Z323" i="98"/>
  <c r="AP322" i="98"/>
  <c r="AQ322" i="98"/>
  <c r="AG322" i="98"/>
  <c r="AF322" i="98"/>
  <c r="AE322" i="98"/>
  <c r="AC322" i="98"/>
  <c r="AB322" i="98"/>
  <c r="AA322" i="98"/>
  <c r="Z322" i="98"/>
  <c r="AP321" i="98"/>
  <c r="AQ321" i="98"/>
  <c r="AG321" i="98"/>
  <c r="AF321" i="98"/>
  <c r="AE321" i="98"/>
  <c r="AC321" i="98"/>
  <c r="AB321" i="98"/>
  <c r="AA321" i="98"/>
  <c r="Z321" i="98"/>
  <c r="AP320" i="98"/>
  <c r="AQ320" i="98"/>
  <c r="AG320" i="98"/>
  <c r="AF320" i="98"/>
  <c r="AE320" i="98"/>
  <c r="AC320" i="98"/>
  <c r="AB320" i="98"/>
  <c r="AA320" i="98"/>
  <c r="Z320" i="98"/>
  <c r="AP319" i="98"/>
  <c r="AQ319" i="98"/>
  <c r="AG319" i="98"/>
  <c r="AF319" i="98"/>
  <c r="AE319" i="98"/>
  <c r="AC319" i="98"/>
  <c r="AB319" i="98"/>
  <c r="AA319" i="98"/>
  <c r="Z319" i="98"/>
  <c r="AP318" i="98"/>
  <c r="AQ318" i="98"/>
  <c r="AG318" i="98"/>
  <c r="AF318" i="98"/>
  <c r="AE318" i="98"/>
  <c r="AC318" i="98"/>
  <c r="AB318" i="98"/>
  <c r="AA318" i="98"/>
  <c r="Z318" i="98"/>
  <c r="AP317" i="98"/>
  <c r="AQ317" i="98"/>
  <c r="AG317" i="98"/>
  <c r="AF317" i="98"/>
  <c r="AE317" i="98"/>
  <c r="AC317" i="98"/>
  <c r="AB317" i="98"/>
  <c r="AA317" i="98"/>
  <c r="Z317" i="98"/>
  <c r="AP316" i="98"/>
  <c r="AQ316" i="98"/>
  <c r="AG316" i="98"/>
  <c r="AF316" i="98"/>
  <c r="AE316" i="98"/>
  <c r="AC316" i="98"/>
  <c r="AB316" i="98"/>
  <c r="AA316" i="98"/>
  <c r="Z316" i="98"/>
  <c r="AP315" i="98"/>
  <c r="AQ315" i="98"/>
  <c r="AG315" i="98"/>
  <c r="AF315" i="98"/>
  <c r="AE315" i="98"/>
  <c r="AC315" i="98"/>
  <c r="AB315" i="98"/>
  <c r="AA315" i="98"/>
  <c r="Z315" i="98"/>
  <c r="AP314" i="98"/>
  <c r="AQ314" i="98"/>
  <c r="AG314" i="98"/>
  <c r="AF314" i="98"/>
  <c r="AE314" i="98"/>
  <c r="AC314" i="98"/>
  <c r="AB314" i="98"/>
  <c r="AA314" i="98"/>
  <c r="Z314" i="98"/>
  <c r="AP313" i="98"/>
  <c r="AQ313" i="98"/>
  <c r="AG313" i="98"/>
  <c r="AF313" i="98"/>
  <c r="AE313" i="98"/>
  <c r="AC313" i="98"/>
  <c r="AB313" i="98"/>
  <c r="AA313" i="98"/>
  <c r="Z313" i="98"/>
  <c r="AP312" i="98"/>
  <c r="AQ312" i="98"/>
  <c r="AG312" i="98"/>
  <c r="AF312" i="98"/>
  <c r="AE312" i="98"/>
  <c r="AC312" i="98"/>
  <c r="AB312" i="98"/>
  <c r="AA312" i="98"/>
  <c r="Z312" i="98"/>
  <c r="AP311" i="98"/>
  <c r="AQ311" i="98"/>
  <c r="AG311" i="98"/>
  <c r="AF311" i="98"/>
  <c r="AE311" i="98"/>
  <c r="AC311" i="98"/>
  <c r="AB311" i="98"/>
  <c r="AA311" i="98"/>
  <c r="Z311" i="98"/>
  <c r="AP310" i="98"/>
  <c r="AQ310" i="98"/>
  <c r="AG310" i="98"/>
  <c r="AF310" i="98"/>
  <c r="AE310" i="98"/>
  <c r="AC310" i="98"/>
  <c r="AB310" i="98"/>
  <c r="AA310" i="98"/>
  <c r="Z310" i="98"/>
  <c r="AP309" i="98"/>
  <c r="AQ309" i="98"/>
  <c r="AG309" i="98"/>
  <c r="AF309" i="98"/>
  <c r="AE309" i="98"/>
  <c r="AC309" i="98"/>
  <c r="AB309" i="98"/>
  <c r="AA309" i="98"/>
  <c r="Z309" i="98"/>
  <c r="AP308" i="98"/>
  <c r="AQ308" i="98"/>
  <c r="AG308" i="98"/>
  <c r="AF308" i="98"/>
  <c r="AE308" i="98"/>
  <c r="AC308" i="98"/>
  <c r="AB308" i="98"/>
  <c r="AA308" i="98"/>
  <c r="Z308" i="98"/>
  <c r="AP307" i="98"/>
  <c r="AQ307" i="98"/>
  <c r="AG307" i="98"/>
  <c r="AF307" i="98"/>
  <c r="AE307" i="98"/>
  <c r="AC307" i="98"/>
  <c r="AB307" i="98"/>
  <c r="AA307" i="98"/>
  <c r="Z307" i="98"/>
  <c r="AP306" i="98"/>
  <c r="AQ306" i="98"/>
  <c r="AG306" i="98"/>
  <c r="AF306" i="98"/>
  <c r="AE306" i="98"/>
  <c r="AC306" i="98"/>
  <c r="AB306" i="98"/>
  <c r="AA306" i="98"/>
  <c r="Z306" i="98"/>
  <c r="AP305" i="98"/>
  <c r="AQ305" i="98"/>
  <c r="AG305" i="98"/>
  <c r="AF305" i="98"/>
  <c r="AE305" i="98"/>
  <c r="AC305" i="98"/>
  <c r="AB305" i="98"/>
  <c r="AA305" i="98"/>
  <c r="Z305" i="98"/>
  <c r="AP304" i="98"/>
  <c r="AQ304" i="98"/>
  <c r="AG304" i="98"/>
  <c r="AF304" i="98"/>
  <c r="AE304" i="98"/>
  <c r="AC304" i="98"/>
  <c r="AB304" i="98"/>
  <c r="AA304" i="98"/>
  <c r="Z304" i="98"/>
  <c r="AP303" i="98"/>
  <c r="AQ303" i="98"/>
  <c r="AG303" i="98"/>
  <c r="AF303" i="98"/>
  <c r="AE303" i="98"/>
  <c r="AC303" i="98"/>
  <c r="AB303" i="98"/>
  <c r="AA303" i="98"/>
  <c r="Z303" i="98"/>
  <c r="AP302" i="98"/>
  <c r="AQ302" i="98"/>
  <c r="AG302" i="98"/>
  <c r="AF302" i="98"/>
  <c r="AE302" i="98"/>
  <c r="AC302" i="98"/>
  <c r="AB302" i="98"/>
  <c r="AA302" i="98"/>
  <c r="Z302" i="98"/>
  <c r="AP301" i="98"/>
  <c r="AQ301" i="98"/>
  <c r="AG301" i="98"/>
  <c r="AF301" i="98"/>
  <c r="AE301" i="98"/>
  <c r="AC301" i="98"/>
  <c r="AB301" i="98"/>
  <c r="AA301" i="98"/>
  <c r="Z301" i="98"/>
  <c r="AP300" i="98"/>
  <c r="AQ300" i="98"/>
  <c r="AG300" i="98"/>
  <c r="AF300" i="98"/>
  <c r="AE300" i="98"/>
  <c r="AC300" i="98"/>
  <c r="AB300" i="98"/>
  <c r="AA300" i="98"/>
  <c r="Z300" i="98"/>
  <c r="AP299" i="98"/>
  <c r="AQ299" i="98"/>
  <c r="AG299" i="98"/>
  <c r="AF299" i="98"/>
  <c r="AE299" i="98"/>
  <c r="AC299" i="98"/>
  <c r="AB299" i="98"/>
  <c r="AA299" i="98"/>
  <c r="Z299" i="98"/>
  <c r="AP298" i="98"/>
  <c r="AQ298" i="98"/>
  <c r="AG298" i="98"/>
  <c r="AF298" i="98"/>
  <c r="AE298" i="98"/>
  <c r="AC298" i="98"/>
  <c r="AB298" i="98"/>
  <c r="AA298" i="98"/>
  <c r="Z298" i="98"/>
  <c r="AP297" i="98"/>
  <c r="AQ297" i="98"/>
  <c r="AG297" i="98"/>
  <c r="AF297" i="98"/>
  <c r="AE297" i="98"/>
  <c r="AC297" i="98"/>
  <c r="AB297" i="98"/>
  <c r="AA297" i="98"/>
  <c r="Z297" i="98"/>
  <c r="AP296" i="98"/>
  <c r="AQ296" i="98"/>
  <c r="AG296" i="98"/>
  <c r="AF296" i="98"/>
  <c r="AE296" i="98"/>
  <c r="AC296" i="98"/>
  <c r="AB296" i="98"/>
  <c r="AA296" i="98"/>
  <c r="Z296" i="98"/>
  <c r="AP295" i="98"/>
  <c r="AQ295" i="98"/>
  <c r="AG295" i="98"/>
  <c r="AF295" i="98"/>
  <c r="AE295" i="98"/>
  <c r="AC295" i="98"/>
  <c r="AB295" i="98"/>
  <c r="AA295" i="98"/>
  <c r="Z295" i="98"/>
  <c r="AP294" i="98"/>
  <c r="AQ294" i="98"/>
  <c r="AG294" i="98"/>
  <c r="AF294" i="98"/>
  <c r="AE294" i="98"/>
  <c r="AC294" i="98"/>
  <c r="AB294" i="98"/>
  <c r="AA294" i="98"/>
  <c r="Z294" i="98"/>
  <c r="AP293" i="98"/>
  <c r="AQ293" i="98"/>
  <c r="AG293" i="98"/>
  <c r="AF293" i="98"/>
  <c r="AE293" i="98"/>
  <c r="AC293" i="98"/>
  <c r="AB293" i="98"/>
  <c r="AA293" i="98"/>
  <c r="Z293" i="98"/>
  <c r="AP292" i="98"/>
  <c r="AQ292" i="98"/>
  <c r="AG292" i="98"/>
  <c r="AF292" i="98"/>
  <c r="AE292" i="98"/>
  <c r="AC292" i="98"/>
  <c r="AB292" i="98"/>
  <c r="AA292" i="98"/>
  <c r="Z292" i="98"/>
  <c r="AP291" i="98"/>
  <c r="AQ291" i="98"/>
  <c r="AG291" i="98"/>
  <c r="AF291" i="98"/>
  <c r="AE291" i="98"/>
  <c r="AC291" i="98"/>
  <c r="AB291" i="98"/>
  <c r="AA291" i="98"/>
  <c r="Z291" i="98"/>
  <c r="AP290" i="98"/>
  <c r="AQ290" i="98"/>
  <c r="AG290" i="98"/>
  <c r="AF290" i="98"/>
  <c r="AE290" i="98"/>
  <c r="AC290" i="98"/>
  <c r="AB290" i="98"/>
  <c r="AA290" i="98"/>
  <c r="Z290" i="98"/>
  <c r="AP289" i="98"/>
  <c r="AQ289" i="98"/>
  <c r="AG289" i="98"/>
  <c r="AF289" i="98"/>
  <c r="AE289" i="98"/>
  <c r="AC289" i="98"/>
  <c r="AB289" i="98"/>
  <c r="AA289" i="98"/>
  <c r="Z289" i="98"/>
  <c r="AP288" i="98"/>
  <c r="AQ288" i="98"/>
  <c r="AG288" i="98"/>
  <c r="AF288" i="98"/>
  <c r="AE288" i="98"/>
  <c r="AC288" i="98"/>
  <c r="AB288" i="98"/>
  <c r="AA288" i="98"/>
  <c r="Z288" i="98"/>
  <c r="AP287" i="98"/>
  <c r="AQ287" i="98"/>
  <c r="AG287" i="98"/>
  <c r="AF287" i="98"/>
  <c r="AE287" i="98"/>
  <c r="AC287" i="98"/>
  <c r="AB287" i="98"/>
  <c r="AA287" i="98"/>
  <c r="Z287" i="98"/>
  <c r="AP286" i="98"/>
  <c r="AQ286" i="98"/>
  <c r="AG286" i="98"/>
  <c r="AF286" i="98"/>
  <c r="AE286" i="98"/>
  <c r="AC286" i="98"/>
  <c r="AB286" i="98"/>
  <c r="AA286" i="98"/>
  <c r="Z286" i="98"/>
  <c r="AP285" i="98"/>
  <c r="AQ285" i="98"/>
  <c r="AG285" i="98"/>
  <c r="AF285" i="98"/>
  <c r="AE285" i="98"/>
  <c r="AC285" i="98"/>
  <c r="AB285" i="98"/>
  <c r="AA285" i="98"/>
  <c r="Z285" i="98"/>
  <c r="AP284" i="98"/>
  <c r="AQ284" i="98"/>
  <c r="AG284" i="98"/>
  <c r="AF284" i="98"/>
  <c r="AE284" i="98"/>
  <c r="AC284" i="98"/>
  <c r="AB284" i="98"/>
  <c r="AA284" i="98"/>
  <c r="Z284" i="98"/>
  <c r="AP283" i="98"/>
  <c r="AQ283" i="98"/>
  <c r="AG283" i="98"/>
  <c r="AF283" i="98"/>
  <c r="AE283" i="98"/>
  <c r="AC283" i="98"/>
  <c r="AB283" i="98"/>
  <c r="AA283" i="98"/>
  <c r="Z283" i="98"/>
  <c r="AP282" i="98"/>
  <c r="AQ282" i="98"/>
  <c r="AG282" i="98"/>
  <c r="AF282" i="98"/>
  <c r="AE282" i="98"/>
  <c r="AC282" i="98"/>
  <c r="AB282" i="98"/>
  <c r="AA282" i="98"/>
  <c r="Z282" i="98"/>
  <c r="AP281" i="98"/>
  <c r="AQ281" i="98"/>
  <c r="AG281" i="98"/>
  <c r="AF281" i="98"/>
  <c r="AE281" i="98"/>
  <c r="AC281" i="98"/>
  <c r="AB281" i="98"/>
  <c r="AA281" i="98"/>
  <c r="Z281" i="98"/>
  <c r="AP280" i="98"/>
  <c r="AQ280" i="98"/>
  <c r="AG280" i="98"/>
  <c r="AF280" i="98"/>
  <c r="AE280" i="98"/>
  <c r="AC280" i="98"/>
  <c r="AB280" i="98"/>
  <c r="AA280" i="98"/>
  <c r="Z280" i="98"/>
  <c r="AP279" i="98"/>
  <c r="AQ279" i="98"/>
  <c r="AG279" i="98"/>
  <c r="AF279" i="98"/>
  <c r="AE279" i="98"/>
  <c r="AC279" i="98"/>
  <c r="AB279" i="98"/>
  <c r="AA279" i="98"/>
  <c r="Z279" i="98"/>
  <c r="AP278" i="98"/>
  <c r="AQ278" i="98"/>
  <c r="AG278" i="98"/>
  <c r="AF278" i="98"/>
  <c r="AE278" i="98"/>
  <c r="AC278" i="98"/>
  <c r="AB278" i="98"/>
  <c r="AA278" i="98"/>
  <c r="Z278" i="98"/>
  <c r="AP277" i="98"/>
  <c r="AQ277" i="98"/>
  <c r="AG277" i="98"/>
  <c r="AF277" i="98"/>
  <c r="AE277" i="98"/>
  <c r="AC277" i="98"/>
  <c r="AB277" i="98"/>
  <c r="AA277" i="98"/>
  <c r="Z277" i="98"/>
  <c r="AP276" i="98"/>
  <c r="AQ276" i="98"/>
  <c r="AG276" i="98"/>
  <c r="AF276" i="98"/>
  <c r="AE276" i="98"/>
  <c r="AC276" i="98"/>
  <c r="AB276" i="98"/>
  <c r="AA276" i="98"/>
  <c r="Z276" i="98"/>
  <c r="AP275" i="98"/>
  <c r="AQ275" i="98"/>
  <c r="AG275" i="98"/>
  <c r="AF275" i="98"/>
  <c r="AE275" i="98"/>
  <c r="AC275" i="98"/>
  <c r="AB275" i="98"/>
  <c r="AA275" i="98"/>
  <c r="Z275" i="98"/>
  <c r="AP274" i="98"/>
  <c r="AQ274" i="98"/>
  <c r="AG274" i="98"/>
  <c r="AF274" i="98"/>
  <c r="AE274" i="98"/>
  <c r="AC274" i="98"/>
  <c r="AB274" i="98"/>
  <c r="AA274" i="98"/>
  <c r="Z274" i="98"/>
  <c r="AP273" i="98"/>
  <c r="AQ273" i="98"/>
  <c r="AG273" i="98"/>
  <c r="AF273" i="98"/>
  <c r="AE273" i="98"/>
  <c r="AC273" i="98"/>
  <c r="AB273" i="98"/>
  <c r="AA273" i="98"/>
  <c r="Z273" i="98"/>
  <c r="AP272" i="98"/>
  <c r="AQ272" i="98"/>
  <c r="AG272" i="98"/>
  <c r="AF272" i="98"/>
  <c r="AE272" i="98"/>
  <c r="AC272" i="98"/>
  <c r="AB272" i="98"/>
  <c r="AA272" i="98"/>
  <c r="Z272" i="98"/>
  <c r="AP271" i="98"/>
  <c r="AQ271" i="98"/>
  <c r="AG271" i="98"/>
  <c r="AF271" i="98"/>
  <c r="AE271" i="98"/>
  <c r="AC271" i="98"/>
  <c r="AB271" i="98"/>
  <c r="AA271" i="98"/>
  <c r="Z271" i="98"/>
  <c r="AP270" i="98"/>
  <c r="AQ270" i="98"/>
  <c r="AG270" i="98"/>
  <c r="AF270" i="98"/>
  <c r="AE270" i="98"/>
  <c r="AC270" i="98"/>
  <c r="AB270" i="98"/>
  <c r="AA270" i="98"/>
  <c r="Z270" i="98"/>
  <c r="AP269" i="98"/>
  <c r="AQ269" i="98"/>
  <c r="AG269" i="98"/>
  <c r="AF269" i="98"/>
  <c r="AE269" i="98"/>
  <c r="AC269" i="98"/>
  <c r="AB269" i="98"/>
  <c r="AA269" i="98"/>
  <c r="Z269" i="98"/>
  <c r="AP268" i="98"/>
  <c r="AQ268" i="98"/>
  <c r="AG268" i="98"/>
  <c r="AF268" i="98"/>
  <c r="AE268" i="98"/>
  <c r="AC268" i="98"/>
  <c r="AB268" i="98"/>
  <c r="AA268" i="98"/>
  <c r="Z268" i="98"/>
  <c r="AP267" i="98"/>
  <c r="AQ267" i="98"/>
  <c r="AG267" i="98"/>
  <c r="AF267" i="98"/>
  <c r="AE267" i="98"/>
  <c r="AC267" i="98"/>
  <c r="AB267" i="98"/>
  <c r="AA267" i="98"/>
  <c r="Z267" i="98"/>
  <c r="AP266" i="98"/>
  <c r="AQ266" i="98"/>
  <c r="AG266" i="98"/>
  <c r="AF266" i="98"/>
  <c r="AE266" i="98"/>
  <c r="AC266" i="98"/>
  <c r="AB266" i="98"/>
  <c r="AA266" i="98"/>
  <c r="Z266" i="98"/>
  <c r="AP265" i="98"/>
  <c r="AQ265" i="98"/>
  <c r="AG265" i="98"/>
  <c r="AF265" i="98"/>
  <c r="AE265" i="98"/>
  <c r="AC265" i="98"/>
  <c r="AB265" i="98"/>
  <c r="AA265" i="98"/>
  <c r="Z265" i="98"/>
  <c r="AP264" i="98"/>
  <c r="AQ264" i="98"/>
  <c r="AG264" i="98"/>
  <c r="AF264" i="98"/>
  <c r="AE264" i="98"/>
  <c r="AC264" i="98"/>
  <c r="AB264" i="98"/>
  <c r="AA264" i="98"/>
  <c r="Z264" i="98"/>
  <c r="AP263" i="98"/>
  <c r="AQ263" i="98"/>
  <c r="AG263" i="98"/>
  <c r="AF263" i="98"/>
  <c r="AE263" i="98"/>
  <c r="AC263" i="98"/>
  <c r="AB263" i="98"/>
  <c r="AA263" i="98"/>
  <c r="Z263" i="98"/>
  <c r="AP262" i="98"/>
  <c r="AQ262" i="98"/>
  <c r="AG262" i="98"/>
  <c r="AF262" i="98"/>
  <c r="AE262" i="98"/>
  <c r="AC262" i="98"/>
  <c r="AB262" i="98"/>
  <c r="AA262" i="98"/>
  <c r="Z262" i="98"/>
  <c r="AP261" i="98"/>
  <c r="AQ261" i="98"/>
  <c r="AG261" i="98"/>
  <c r="AF261" i="98"/>
  <c r="AE261" i="98"/>
  <c r="AC261" i="98"/>
  <c r="AB261" i="98"/>
  <c r="AA261" i="98"/>
  <c r="Z261" i="98"/>
  <c r="AP260" i="98"/>
  <c r="AQ260" i="98"/>
  <c r="AG260" i="98"/>
  <c r="AF260" i="98"/>
  <c r="AE260" i="98"/>
  <c r="AC260" i="98"/>
  <c r="AB260" i="98"/>
  <c r="AA260" i="98"/>
  <c r="Z260" i="98"/>
  <c r="AP259" i="98"/>
  <c r="AQ259" i="98"/>
  <c r="AG259" i="98"/>
  <c r="AF259" i="98"/>
  <c r="AE259" i="98"/>
  <c r="AC259" i="98"/>
  <c r="AB259" i="98"/>
  <c r="AA259" i="98"/>
  <c r="Z259" i="98"/>
  <c r="AP258" i="98"/>
  <c r="AQ258" i="98"/>
  <c r="AG258" i="98"/>
  <c r="AF258" i="98"/>
  <c r="AE258" i="98"/>
  <c r="AC258" i="98"/>
  <c r="AB258" i="98"/>
  <c r="AA258" i="98"/>
  <c r="Z258" i="98"/>
  <c r="AP257" i="98"/>
  <c r="AQ257" i="98"/>
  <c r="AG257" i="98"/>
  <c r="AF257" i="98"/>
  <c r="AE257" i="98"/>
  <c r="AC257" i="98"/>
  <c r="AB257" i="98"/>
  <c r="AA257" i="98"/>
  <c r="Z257" i="98"/>
  <c r="AP256" i="98"/>
  <c r="AQ256" i="98"/>
  <c r="AG256" i="98"/>
  <c r="AF256" i="98"/>
  <c r="AE256" i="98"/>
  <c r="AC256" i="98"/>
  <c r="AB256" i="98"/>
  <c r="AA256" i="98"/>
  <c r="Z256" i="98"/>
  <c r="AP255" i="98"/>
  <c r="AQ255" i="98"/>
  <c r="AG255" i="98"/>
  <c r="AF255" i="98"/>
  <c r="AE255" i="98"/>
  <c r="AC255" i="98"/>
  <c r="AB255" i="98"/>
  <c r="AA255" i="98"/>
  <c r="Z255" i="98"/>
  <c r="AP254" i="98"/>
  <c r="AQ254" i="98"/>
  <c r="AG254" i="98"/>
  <c r="AF254" i="98"/>
  <c r="AE254" i="98"/>
  <c r="AC254" i="98"/>
  <c r="AB254" i="98"/>
  <c r="AA254" i="98"/>
  <c r="Z254" i="98"/>
  <c r="AP253" i="98"/>
  <c r="AQ253" i="98"/>
  <c r="AG253" i="98"/>
  <c r="AF253" i="98"/>
  <c r="AE253" i="98"/>
  <c r="AC253" i="98"/>
  <c r="AB253" i="98"/>
  <c r="AA253" i="98"/>
  <c r="Z253" i="98"/>
  <c r="AP252" i="98"/>
  <c r="AQ252" i="98"/>
  <c r="AG252" i="98"/>
  <c r="AF252" i="98"/>
  <c r="AE252" i="98"/>
  <c r="AC252" i="98"/>
  <c r="AB252" i="98"/>
  <c r="AA252" i="98"/>
  <c r="Z252" i="98"/>
  <c r="AP251" i="98"/>
  <c r="AQ251" i="98"/>
  <c r="AG251" i="98"/>
  <c r="AF251" i="98"/>
  <c r="AE251" i="98"/>
  <c r="AC251" i="98"/>
  <c r="AB251" i="98"/>
  <c r="AA251" i="98"/>
  <c r="Z251" i="98"/>
  <c r="AP250" i="98"/>
  <c r="AQ250" i="98"/>
  <c r="AG250" i="98"/>
  <c r="AF250" i="98"/>
  <c r="AE250" i="98"/>
  <c r="AC250" i="98"/>
  <c r="AB250" i="98"/>
  <c r="AA250" i="98"/>
  <c r="Z250" i="98"/>
  <c r="AP249" i="98"/>
  <c r="AQ249" i="98"/>
  <c r="AG249" i="98"/>
  <c r="AF249" i="98"/>
  <c r="AE249" i="98"/>
  <c r="AC249" i="98"/>
  <c r="AB249" i="98"/>
  <c r="AA249" i="98"/>
  <c r="Z249" i="98"/>
  <c r="AP248" i="98"/>
  <c r="AQ248" i="98"/>
  <c r="AG248" i="98"/>
  <c r="AF248" i="98"/>
  <c r="AE248" i="98"/>
  <c r="AC248" i="98"/>
  <c r="AB248" i="98"/>
  <c r="AA248" i="98"/>
  <c r="Z248" i="98"/>
  <c r="AP247" i="98"/>
  <c r="AQ247" i="98"/>
  <c r="AG247" i="98"/>
  <c r="AF247" i="98"/>
  <c r="AE247" i="98"/>
  <c r="AC247" i="98"/>
  <c r="AB247" i="98"/>
  <c r="AA247" i="98"/>
  <c r="Z247" i="98"/>
  <c r="AP246" i="98"/>
  <c r="AQ246" i="98"/>
  <c r="AG246" i="98"/>
  <c r="AF246" i="98"/>
  <c r="AE246" i="98"/>
  <c r="AC246" i="98"/>
  <c r="AB246" i="98"/>
  <c r="AA246" i="98"/>
  <c r="Z246" i="98"/>
  <c r="AP245" i="98"/>
  <c r="AQ245" i="98"/>
  <c r="AG245" i="98"/>
  <c r="AF245" i="98"/>
  <c r="AE245" i="98"/>
  <c r="AC245" i="98"/>
  <c r="AB245" i="98"/>
  <c r="AA245" i="98"/>
  <c r="Z245" i="98"/>
  <c r="AP244" i="98"/>
  <c r="AQ244" i="98"/>
  <c r="AG244" i="98"/>
  <c r="AF244" i="98"/>
  <c r="AE244" i="98"/>
  <c r="AC244" i="98"/>
  <c r="AB244" i="98"/>
  <c r="AA244" i="98"/>
  <c r="Z244" i="98"/>
  <c r="AP243" i="98"/>
  <c r="AQ243" i="98"/>
  <c r="AG243" i="98"/>
  <c r="AF243" i="98"/>
  <c r="AE243" i="98"/>
  <c r="AC243" i="98"/>
  <c r="AB243" i="98"/>
  <c r="AA243" i="98"/>
  <c r="Z243" i="98"/>
  <c r="AP242" i="98"/>
  <c r="AQ242" i="98"/>
  <c r="AG242" i="98"/>
  <c r="AF242" i="98"/>
  <c r="AE242" i="98"/>
  <c r="AC242" i="98"/>
  <c r="AB242" i="98"/>
  <c r="AA242" i="98"/>
  <c r="Z242" i="98"/>
  <c r="AP241" i="98"/>
  <c r="AQ241" i="98"/>
  <c r="AG241" i="98"/>
  <c r="AF241" i="98"/>
  <c r="AE241" i="98"/>
  <c r="AC241" i="98"/>
  <c r="AB241" i="98"/>
  <c r="AA241" i="98"/>
  <c r="Z241" i="98"/>
  <c r="AP240" i="98"/>
  <c r="AQ240" i="98"/>
  <c r="AG240" i="98"/>
  <c r="AF240" i="98"/>
  <c r="AE240" i="98"/>
  <c r="AC240" i="98"/>
  <c r="AB240" i="98"/>
  <c r="AA240" i="98"/>
  <c r="Z240" i="98"/>
  <c r="AP239" i="98"/>
  <c r="AQ239" i="98"/>
  <c r="AG239" i="98"/>
  <c r="AF239" i="98"/>
  <c r="AE239" i="98"/>
  <c r="AC239" i="98"/>
  <c r="AB239" i="98"/>
  <c r="AA239" i="98"/>
  <c r="Z239" i="98"/>
  <c r="AP238" i="98"/>
  <c r="AQ238" i="98"/>
  <c r="AG238" i="98"/>
  <c r="AF238" i="98"/>
  <c r="AE238" i="98"/>
  <c r="AC238" i="98"/>
  <c r="AB238" i="98"/>
  <c r="AA238" i="98"/>
  <c r="Z238" i="98"/>
  <c r="AP237" i="98"/>
  <c r="AQ237" i="98"/>
  <c r="AG237" i="98"/>
  <c r="AF237" i="98"/>
  <c r="AE237" i="98"/>
  <c r="AC237" i="98"/>
  <c r="AB237" i="98"/>
  <c r="AA237" i="98"/>
  <c r="Z237" i="98"/>
  <c r="AP236" i="98"/>
  <c r="AQ236" i="98"/>
  <c r="AG236" i="98"/>
  <c r="AF236" i="98"/>
  <c r="AE236" i="98"/>
  <c r="AC236" i="98"/>
  <c r="AB236" i="98"/>
  <c r="AA236" i="98"/>
  <c r="Z236" i="98"/>
  <c r="AP235" i="98"/>
  <c r="AQ235" i="98"/>
  <c r="AG235" i="98"/>
  <c r="AF235" i="98"/>
  <c r="AE235" i="98"/>
  <c r="AC235" i="98"/>
  <c r="AB235" i="98"/>
  <c r="AA235" i="98"/>
  <c r="Z235" i="98"/>
  <c r="AP234" i="98"/>
  <c r="AQ234" i="98"/>
  <c r="AG234" i="98"/>
  <c r="AF234" i="98"/>
  <c r="AE234" i="98"/>
  <c r="AC234" i="98"/>
  <c r="AB234" i="98"/>
  <c r="AA234" i="98"/>
  <c r="Z234" i="98"/>
  <c r="AP233" i="98"/>
  <c r="AQ233" i="98"/>
  <c r="AG233" i="98"/>
  <c r="AF233" i="98"/>
  <c r="AE233" i="98"/>
  <c r="AC233" i="98"/>
  <c r="AB233" i="98"/>
  <c r="AA233" i="98"/>
  <c r="Z233" i="98"/>
  <c r="AP232" i="98"/>
  <c r="AQ232" i="98"/>
  <c r="AG232" i="98"/>
  <c r="AF232" i="98"/>
  <c r="AE232" i="98"/>
  <c r="AC232" i="98"/>
  <c r="AB232" i="98"/>
  <c r="AA232" i="98"/>
  <c r="Z232" i="98"/>
  <c r="AP231" i="98"/>
  <c r="AQ231" i="98"/>
  <c r="AG231" i="98"/>
  <c r="AF231" i="98"/>
  <c r="AE231" i="98"/>
  <c r="AC231" i="98"/>
  <c r="AB231" i="98"/>
  <c r="AA231" i="98"/>
  <c r="Z231" i="98"/>
  <c r="AP230" i="98"/>
  <c r="AQ230" i="98"/>
  <c r="AG230" i="98"/>
  <c r="AF230" i="98"/>
  <c r="AE230" i="98"/>
  <c r="AC230" i="98"/>
  <c r="AB230" i="98"/>
  <c r="AA230" i="98"/>
  <c r="Z230" i="98"/>
  <c r="AP229" i="98"/>
  <c r="AQ229" i="98"/>
  <c r="AG229" i="98"/>
  <c r="AF229" i="98"/>
  <c r="AE229" i="98"/>
  <c r="AC229" i="98"/>
  <c r="AB229" i="98"/>
  <c r="AA229" i="98"/>
  <c r="Z229" i="98"/>
  <c r="AP228" i="98"/>
  <c r="AQ228" i="98"/>
  <c r="AG228" i="98"/>
  <c r="AF228" i="98"/>
  <c r="AE228" i="98"/>
  <c r="AC228" i="98"/>
  <c r="AB228" i="98"/>
  <c r="AA228" i="98"/>
  <c r="Z228" i="98"/>
  <c r="AP227" i="98"/>
  <c r="AQ227" i="98"/>
  <c r="AG227" i="98"/>
  <c r="AF227" i="98"/>
  <c r="AE227" i="98"/>
  <c r="AC227" i="98"/>
  <c r="AB227" i="98"/>
  <c r="AA227" i="98"/>
  <c r="Z227" i="98"/>
  <c r="AP226" i="98"/>
  <c r="AQ226" i="98"/>
  <c r="AG226" i="98"/>
  <c r="AF226" i="98"/>
  <c r="AE226" i="98"/>
  <c r="AC226" i="98"/>
  <c r="AB226" i="98"/>
  <c r="AA226" i="98"/>
  <c r="Z226" i="98"/>
  <c r="AP225" i="98"/>
  <c r="AQ225" i="98"/>
  <c r="AG225" i="98"/>
  <c r="AF225" i="98"/>
  <c r="AE225" i="98"/>
  <c r="AC225" i="98"/>
  <c r="AB225" i="98"/>
  <c r="AA225" i="98"/>
  <c r="Z225" i="98"/>
  <c r="AP224" i="98"/>
  <c r="AQ224" i="98"/>
  <c r="AG224" i="98"/>
  <c r="AF224" i="98"/>
  <c r="AE224" i="98"/>
  <c r="AC224" i="98"/>
  <c r="AB224" i="98"/>
  <c r="AA224" i="98"/>
  <c r="Z224" i="98"/>
  <c r="AP223" i="98"/>
  <c r="AQ223" i="98"/>
  <c r="AG223" i="98"/>
  <c r="AF223" i="98"/>
  <c r="AE223" i="98"/>
  <c r="AC223" i="98"/>
  <c r="AB223" i="98"/>
  <c r="AA223" i="98"/>
  <c r="Z223" i="98"/>
  <c r="AP222" i="98"/>
  <c r="AQ222" i="98"/>
  <c r="AG222" i="98"/>
  <c r="AF222" i="98"/>
  <c r="AE222" i="98"/>
  <c r="AC222" i="98"/>
  <c r="AB222" i="98"/>
  <c r="AA222" i="98"/>
  <c r="Z222" i="98"/>
  <c r="AP221" i="98"/>
  <c r="AQ221" i="98"/>
  <c r="AG221" i="98"/>
  <c r="AF221" i="98"/>
  <c r="AE221" i="98"/>
  <c r="AC221" i="98"/>
  <c r="AB221" i="98"/>
  <c r="AA221" i="98"/>
  <c r="Z221" i="98"/>
  <c r="AP220" i="98"/>
  <c r="AQ220" i="98"/>
  <c r="AG220" i="98"/>
  <c r="AF220" i="98"/>
  <c r="AE220" i="98"/>
  <c r="AC220" i="98"/>
  <c r="AB220" i="98"/>
  <c r="AA220" i="98"/>
  <c r="Z220" i="98"/>
  <c r="AP219" i="98"/>
  <c r="AQ219" i="98"/>
  <c r="AG219" i="98"/>
  <c r="AF219" i="98"/>
  <c r="AE219" i="98"/>
  <c r="AC219" i="98"/>
  <c r="AB219" i="98"/>
  <c r="AA219" i="98"/>
  <c r="Z219" i="98"/>
  <c r="AP218" i="98"/>
  <c r="AQ218" i="98"/>
  <c r="AG218" i="98"/>
  <c r="AF218" i="98"/>
  <c r="AE218" i="98"/>
  <c r="AC218" i="98"/>
  <c r="AB218" i="98"/>
  <c r="AA218" i="98"/>
  <c r="Z218" i="98"/>
  <c r="AP217" i="98"/>
  <c r="AQ217" i="98"/>
  <c r="AG217" i="98"/>
  <c r="AF217" i="98"/>
  <c r="AE217" i="98"/>
  <c r="AC217" i="98"/>
  <c r="AB217" i="98"/>
  <c r="AA217" i="98"/>
  <c r="Z217" i="98"/>
  <c r="AP216" i="98"/>
  <c r="AQ216" i="98"/>
  <c r="AG216" i="98"/>
  <c r="AF216" i="98"/>
  <c r="AE216" i="98"/>
  <c r="AC216" i="98"/>
  <c r="AB216" i="98"/>
  <c r="AA216" i="98"/>
  <c r="Z216" i="98"/>
  <c r="AP215" i="98"/>
  <c r="AQ215" i="98"/>
  <c r="AG215" i="98"/>
  <c r="AF215" i="98"/>
  <c r="AE215" i="98"/>
  <c r="AC215" i="98"/>
  <c r="AB215" i="98"/>
  <c r="AA215" i="98"/>
  <c r="Z215" i="98"/>
  <c r="AP214" i="98"/>
  <c r="AQ214" i="98"/>
  <c r="AG214" i="98"/>
  <c r="AF214" i="98"/>
  <c r="AE214" i="98"/>
  <c r="AC214" i="98"/>
  <c r="AB214" i="98"/>
  <c r="AA214" i="98"/>
  <c r="Z214" i="98"/>
  <c r="AP213" i="98"/>
  <c r="AQ213" i="98"/>
  <c r="AG213" i="98"/>
  <c r="AF213" i="98"/>
  <c r="AE213" i="98"/>
  <c r="AC213" i="98"/>
  <c r="AB213" i="98"/>
  <c r="AA213" i="98"/>
  <c r="Z213" i="98"/>
  <c r="AP212" i="98"/>
  <c r="AQ212" i="98"/>
  <c r="AG212" i="98"/>
  <c r="AF212" i="98"/>
  <c r="AE212" i="98"/>
  <c r="AC212" i="98"/>
  <c r="AB212" i="98"/>
  <c r="AA212" i="98"/>
  <c r="Z212" i="98"/>
  <c r="AP211" i="98"/>
  <c r="AQ211" i="98"/>
  <c r="AG211" i="98"/>
  <c r="AF211" i="98"/>
  <c r="AE211" i="98"/>
  <c r="AC211" i="98"/>
  <c r="AB211" i="98"/>
  <c r="AA211" i="98"/>
  <c r="Z211" i="98"/>
  <c r="AP210" i="98"/>
  <c r="AQ210" i="98"/>
  <c r="AG210" i="98"/>
  <c r="AF210" i="98"/>
  <c r="AE210" i="98"/>
  <c r="AC210" i="98"/>
  <c r="AB210" i="98"/>
  <c r="AA210" i="98"/>
  <c r="Z210" i="98"/>
  <c r="AP209" i="98"/>
  <c r="AQ209" i="98"/>
  <c r="AG209" i="98"/>
  <c r="AF209" i="98"/>
  <c r="AE209" i="98"/>
  <c r="AC209" i="98"/>
  <c r="AB209" i="98"/>
  <c r="AA209" i="98"/>
  <c r="Z209" i="98"/>
  <c r="AP208" i="98"/>
  <c r="AQ208" i="98"/>
  <c r="AG208" i="98"/>
  <c r="AF208" i="98"/>
  <c r="AE208" i="98"/>
  <c r="AC208" i="98"/>
  <c r="AB208" i="98"/>
  <c r="AA208" i="98"/>
  <c r="Z208" i="98"/>
  <c r="AP207" i="98"/>
  <c r="AQ207" i="98"/>
  <c r="AG207" i="98"/>
  <c r="AF207" i="98"/>
  <c r="AE207" i="98"/>
  <c r="AC207" i="98"/>
  <c r="AB207" i="98"/>
  <c r="AA207" i="98"/>
  <c r="Z207" i="98"/>
  <c r="AP206" i="98"/>
  <c r="AQ206" i="98"/>
  <c r="AG206" i="98"/>
  <c r="AF206" i="98"/>
  <c r="AE206" i="98"/>
  <c r="AC206" i="98"/>
  <c r="AB206" i="98"/>
  <c r="AA206" i="98"/>
  <c r="Z206" i="98"/>
  <c r="AP205" i="98"/>
  <c r="AQ205" i="98"/>
  <c r="AG205" i="98"/>
  <c r="AF205" i="98"/>
  <c r="AE205" i="98"/>
  <c r="AC205" i="98"/>
  <c r="AB205" i="98"/>
  <c r="AA205" i="98"/>
  <c r="Z205" i="98"/>
  <c r="AP204" i="98"/>
  <c r="AQ204" i="98"/>
  <c r="AG204" i="98"/>
  <c r="AF204" i="98"/>
  <c r="AE204" i="98"/>
  <c r="AC204" i="98"/>
  <c r="AB204" i="98"/>
  <c r="AA204" i="98"/>
  <c r="Z204" i="98"/>
  <c r="AP203" i="98"/>
  <c r="AQ203" i="98"/>
  <c r="AG203" i="98"/>
  <c r="AF203" i="98"/>
  <c r="AE203" i="98"/>
  <c r="AC203" i="98"/>
  <c r="AB203" i="98"/>
  <c r="AA203" i="98"/>
  <c r="Z203" i="98"/>
  <c r="AP202" i="98"/>
  <c r="AQ202" i="98"/>
  <c r="AG202" i="98"/>
  <c r="AF202" i="98"/>
  <c r="AE202" i="98"/>
  <c r="AC202" i="98"/>
  <c r="AB202" i="98"/>
  <c r="AA202" i="98"/>
  <c r="Z202" i="98"/>
  <c r="AP201" i="98"/>
  <c r="AQ201" i="98"/>
  <c r="AG201" i="98"/>
  <c r="AF201" i="98"/>
  <c r="AE201" i="98"/>
  <c r="AC201" i="98"/>
  <c r="AB201" i="98"/>
  <c r="AA201" i="98"/>
  <c r="Z201" i="98"/>
  <c r="AP200" i="98"/>
  <c r="AQ200" i="98"/>
  <c r="AG200" i="98"/>
  <c r="AF200" i="98"/>
  <c r="AE200" i="98"/>
  <c r="AC200" i="98"/>
  <c r="AB200" i="98"/>
  <c r="AA200" i="98"/>
  <c r="Z200" i="98"/>
  <c r="AP199" i="98"/>
  <c r="AQ199" i="98"/>
  <c r="AG199" i="98"/>
  <c r="AF199" i="98"/>
  <c r="AE199" i="98"/>
  <c r="AC199" i="98"/>
  <c r="AB199" i="98"/>
  <c r="AA199" i="98"/>
  <c r="Z199" i="98"/>
  <c r="AP198" i="98"/>
  <c r="AQ198" i="98"/>
  <c r="AG198" i="98"/>
  <c r="AF198" i="98"/>
  <c r="AE198" i="98"/>
  <c r="AC198" i="98"/>
  <c r="AB198" i="98"/>
  <c r="AA198" i="98"/>
  <c r="Z198" i="98"/>
  <c r="AP197" i="98"/>
  <c r="AQ197" i="98"/>
  <c r="AG197" i="98"/>
  <c r="AF197" i="98"/>
  <c r="AE197" i="98"/>
  <c r="AC197" i="98"/>
  <c r="AB197" i="98"/>
  <c r="AA197" i="98"/>
  <c r="Z197" i="98"/>
  <c r="AP196" i="98"/>
  <c r="AQ196" i="98"/>
  <c r="AG196" i="98"/>
  <c r="AF196" i="98"/>
  <c r="AE196" i="98"/>
  <c r="AC196" i="98"/>
  <c r="AB196" i="98"/>
  <c r="AA196" i="98"/>
  <c r="Z196" i="98"/>
  <c r="AP195" i="98"/>
  <c r="AQ195" i="98"/>
  <c r="AG195" i="98"/>
  <c r="AF195" i="98"/>
  <c r="AE195" i="98"/>
  <c r="AC195" i="98"/>
  <c r="AB195" i="98"/>
  <c r="AA195" i="98"/>
  <c r="Z195" i="98"/>
  <c r="AP194" i="98"/>
  <c r="AQ194" i="98"/>
  <c r="AG194" i="98"/>
  <c r="AF194" i="98"/>
  <c r="AE194" i="98"/>
  <c r="AC194" i="98"/>
  <c r="AB194" i="98"/>
  <c r="AA194" i="98"/>
  <c r="Z194" i="98"/>
  <c r="AP193" i="98"/>
  <c r="AQ193" i="98"/>
  <c r="AG193" i="98"/>
  <c r="AF193" i="98"/>
  <c r="AE193" i="98"/>
  <c r="AC193" i="98"/>
  <c r="AB193" i="98"/>
  <c r="AA193" i="98"/>
  <c r="Z193" i="98"/>
  <c r="AP192" i="98"/>
  <c r="AQ192" i="98"/>
  <c r="AG192" i="98"/>
  <c r="AF192" i="98"/>
  <c r="AE192" i="98"/>
  <c r="AC192" i="98"/>
  <c r="AB192" i="98"/>
  <c r="AA192" i="98"/>
  <c r="Z192" i="98"/>
  <c r="AP191" i="98"/>
  <c r="AQ191" i="98"/>
  <c r="AG191" i="98"/>
  <c r="AF191" i="98"/>
  <c r="AE191" i="98"/>
  <c r="AC191" i="98"/>
  <c r="AB191" i="98"/>
  <c r="AA191" i="98"/>
  <c r="Z191" i="98"/>
  <c r="AP190" i="98"/>
  <c r="AQ190" i="98"/>
  <c r="AG190" i="98"/>
  <c r="AF190" i="98"/>
  <c r="AE190" i="98"/>
  <c r="AC190" i="98"/>
  <c r="AB190" i="98"/>
  <c r="AA190" i="98"/>
  <c r="Z190" i="98"/>
  <c r="AP189" i="98"/>
  <c r="AQ189" i="98"/>
  <c r="AG189" i="98"/>
  <c r="AF189" i="98"/>
  <c r="AE189" i="98"/>
  <c r="AC189" i="98"/>
  <c r="AB189" i="98"/>
  <c r="AA189" i="98"/>
  <c r="Z189" i="98"/>
  <c r="AP188" i="98"/>
  <c r="AQ188" i="98"/>
  <c r="AG188" i="98"/>
  <c r="AF188" i="98"/>
  <c r="AE188" i="98"/>
  <c r="AC188" i="98"/>
  <c r="AB188" i="98"/>
  <c r="AA188" i="98"/>
  <c r="Z188" i="98"/>
  <c r="AP187" i="98"/>
  <c r="AQ187" i="98"/>
  <c r="AG187" i="98"/>
  <c r="AF187" i="98"/>
  <c r="AE187" i="98"/>
  <c r="AC187" i="98"/>
  <c r="AB187" i="98"/>
  <c r="AA187" i="98"/>
  <c r="Z187" i="98"/>
  <c r="AP186" i="98"/>
  <c r="AQ186" i="98"/>
  <c r="AG186" i="98"/>
  <c r="AF186" i="98"/>
  <c r="AE186" i="98"/>
  <c r="AC186" i="98"/>
  <c r="AB186" i="98"/>
  <c r="AA186" i="98"/>
  <c r="Z186" i="98"/>
  <c r="AP185" i="98"/>
  <c r="AQ185" i="98"/>
  <c r="AG185" i="98"/>
  <c r="AF185" i="98"/>
  <c r="AE185" i="98"/>
  <c r="AC185" i="98"/>
  <c r="AB185" i="98"/>
  <c r="AA185" i="98"/>
  <c r="Z185" i="98"/>
  <c r="AP184" i="98"/>
  <c r="AQ184" i="98"/>
  <c r="AG184" i="98"/>
  <c r="AF184" i="98"/>
  <c r="AE184" i="98"/>
  <c r="AC184" i="98"/>
  <c r="AB184" i="98"/>
  <c r="AA184" i="98"/>
  <c r="Z184" i="98"/>
  <c r="AP183" i="98"/>
  <c r="AQ183" i="98"/>
  <c r="AG183" i="98"/>
  <c r="AF183" i="98"/>
  <c r="AE183" i="98"/>
  <c r="AC183" i="98"/>
  <c r="AB183" i="98"/>
  <c r="AA183" i="98"/>
  <c r="Z183" i="98"/>
  <c r="AP182" i="98"/>
  <c r="AQ182" i="98"/>
  <c r="AG182" i="98"/>
  <c r="AF182" i="98"/>
  <c r="AE182" i="98"/>
  <c r="AC182" i="98"/>
  <c r="AB182" i="98"/>
  <c r="AA182" i="98"/>
  <c r="Z182" i="98"/>
  <c r="AP181" i="98"/>
  <c r="AQ181" i="98"/>
  <c r="AG181" i="98"/>
  <c r="AF181" i="98"/>
  <c r="AE181" i="98"/>
  <c r="AC181" i="98"/>
  <c r="AB181" i="98"/>
  <c r="AA181" i="98"/>
  <c r="Z181" i="98"/>
  <c r="AP180" i="98"/>
  <c r="AQ180" i="98"/>
  <c r="AG180" i="98"/>
  <c r="AF180" i="98"/>
  <c r="AE180" i="98"/>
  <c r="AC180" i="98"/>
  <c r="AB180" i="98"/>
  <c r="AA180" i="98"/>
  <c r="Z180" i="98"/>
  <c r="AP179" i="98"/>
  <c r="AQ179" i="98"/>
  <c r="AG179" i="98"/>
  <c r="AF179" i="98"/>
  <c r="AE179" i="98"/>
  <c r="AC179" i="98"/>
  <c r="AB179" i="98"/>
  <c r="AA179" i="98"/>
  <c r="Z179" i="98"/>
  <c r="AP178" i="98"/>
  <c r="AQ178" i="98"/>
  <c r="AG178" i="98"/>
  <c r="AF178" i="98"/>
  <c r="AE178" i="98"/>
  <c r="AC178" i="98"/>
  <c r="AB178" i="98"/>
  <c r="AA178" i="98"/>
  <c r="Z178" i="98"/>
  <c r="AP177" i="98"/>
  <c r="AQ177" i="98"/>
  <c r="AG177" i="98"/>
  <c r="AF177" i="98"/>
  <c r="AE177" i="98"/>
  <c r="AC177" i="98"/>
  <c r="AB177" i="98"/>
  <c r="AA177" i="98"/>
  <c r="Z177" i="98"/>
  <c r="AP176" i="98"/>
  <c r="AQ176" i="98"/>
  <c r="AG176" i="98"/>
  <c r="AF176" i="98"/>
  <c r="AE176" i="98"/>
  <c r="AC176" i="98"/>
  <c r="AB176" i="98"/>
  <c r="AA176" i="98"/>
  <c r="Z176" i="98"/>
  <c r="AP175" i="98"/>
  <c r="AQ175" i="98"/>
  <c r="AG175" i="98"/>
  <c r="AF175" i="98"/>
  <c r="AE175" i="98"/>
  <c r="AC175" i="98"/>
  <c r="AB175" i="98"/>
  <c r="AA175" i="98"/>
  <c r="Z175" i="98"/>
  <c r="AP174" i="98"/>
  <c r="AQ174" i="98"/>
  <c r="AG174" i="98"/>
  <c r="AF174" i="98"/>
  <c r="AE174" i="98"/>
  <c r="AC174" i="98"/>
  <c r="AB174" i="98"/>
  <c r="AA174" i="98"/>
  <c r="Z174" i="98"/>
  <c r="AP173" i="98"/>
  <c r="AQ173" i="98"/>
  <c r="AG173" i="98"/>
  <c r="AF173" i="98"/>
  <c r="AE173" i="98"/>
  <c r="AC173" i="98"/>
  <c r="AB173" i="98"/>
  <c r="AA173" i="98"/>
  <c r="Z173" i="98"/>
  <c r="AP172" i="98"/>
  <c r="AQ172" i="98"/>
  <c r="AG172" i="98"/>
  <c r="AF172" i="98"/>
  <c r="AE172" i="98"/>
  <c r="AC172" i="98"/>
  <c r="AB172" i="98"/>
  <c r="AA172" i="98"/>
  <c r="Z172" i="98"/>
  <c r="AP171" i="98"/>
  <c r="AQ171" i="98"/>
  <c r="AG171" i="98"/>
  <c r="AF171" i="98"/>
  <c r="AE171" i="98"/>
  <c r="AC171" i="98"/>
  <c r="AB171" i="98"/>
  <c r="AA171" i="98"/>
  <c r="Z171" i="98"/>
  <c r="AP170" i="98"/>
  <c r="AQ170" i="98"/>
  <c r="AG170" i="98"/>
  <c r="AF170" i="98"/>
  <c r="AE170" i="98"/>
  <c r="AC170" i="98"/>
  <c r="AB170" i="98"/>
  <c r="AA170" i="98"/>
  <c r="Z170" i="98"/>
  <c r="AP169" i="98"/>
  <c r="AQ169" i="98"/>
  <c r="AG169" i="98"/>
  <c r="AF169" i="98"/>
  <c r="AE169" i="98"/>
  <c r="AC169" i="98"/>
  <c r="AB169" i="98"/>
  <c r="AA169" i="98"/>
  <c r="Z169" i="98"/>
  <c r="AP168" i="98"/>
  <c r="AQ168" i="98"/>
  <c r="AG168" i="98"/>
  <c r="AF168" i="98"/>
  <c r="AE168" i="98"/>
  <c r="AC168" i="98"/>
  <c r="AB168" i="98"/>
  <c r="AA168" i="98"/>
  <c r="Z168" i="98"/>
  <c r="AP167" i="98"/>
  <c r="AQ167" i="98"/>
  <c r="AG167" i="98"/>
  <c r="AF167" i="98"/>
  <c r="AE167" i="98"/>
  <c r="AC167" i="98"/>
  <c r="AB167" i="98"/>
  <c r="AA167" i="98"/>
  <c r="Z167" i="98"/>
  <c r="AP166" i="98"/>
  <c r="AQ166" i="98"/>
  <c r="AG166" i="98"/>
  <c r="AF166" i="98"/>
  <c r="AE166" i="98"/>
  <c r="AC166" i="98"/>
  <c r="AB166" i="98"/>
  <c r="AA166" i="98"/>
  <c r="Z166" i="98"/>
  <c r="AP165" i="98"/>
  <c r="AQ165" i="98"/>
  <c r="AG165" i="98"/>
  <c r="AF165" i="98"/>
  <c r="AE165" i="98"/>
  <c r="AC165" i="98"/>
  <c r="AB165" i="98"/>
  <c r="AA165" i="98"/>
  <c r="Z165" i="98"/>
  <c r="AP164" i="98"/>
  <c r="AQ164" i="98"/>
  <c r="AG164" i="98"/>
  <c r="AF164" i="98"/>
  <c r="AE164" i="98"/>
  <c r="AC164" i="98"/>
  <c r="AB164" i="98"/>
  <c r="AA164" i="98"/>
  <c r="Z164" i="98"/>
  <c r="AP163" i="98"/>
  <c r="AQ163" i="98"/>
  <c r="AG163" i="98"/>
  <c r="AF163" i="98"/>
  <c r="AE163" i="98"/>
  <c r="AC163" i="98"/>
  <c r="AB163" i="98"/>
  <c r="AA163" i="98"/>
  <c r="Z163" i="98"/>
  <c r="AP162" i="98"/>
  <c r="AQ162" i="98"/>
  <c r="AG162" i="98"/>
  <c r="AF162" i="98"/>
  <c r="AE162" i="98"/>
  <c r="AC162" i="98"/>
  <c r="AB162" i="98"/>
  <c r="AA162" i="98"/>
  <c r="Z162" i="98"/>
  <c r="AP161" i="98"/>
  <c r="AQ161" i="98"/>
  <c r="AG161" i="98"/>
  <c r="AF161" i="98"/>
  <c r="AE161" i="98"/>
  <c r="AC161" i="98"/>
  <c r="AB161" i="98"/>
  <c r="AA161" i="98"/>
  <c r="Z161" i="98"/>
  <c r="AP160" i="98"/>
  <c r="AQ160" i="98"/>
  <c r="AG160" i="98"/>
  <c r="AF160" i="98"/>
  <c r="AE160" i="98"/>
  <c r="AC160" i="98"/>
  <c r="AB160" i="98"/>
  <c r="AA160" i="98"/>
  <c r="Z160" i="98"/>
  <c r="AP159" i="98"/>
  <c r="AQ159" i="98"/>
  <c r="AG159" i="98"/>
  <c r="AF159" i="98"/>
  <c r="AE159" i="98"/>
  <c r="AC159" i="98"/>
  <c r="AB159" i="98"/>
  <c r="AA159" i="98"/>
  <c r="Z159" i="98"/>
  <c r="AP158" i="98"/>
  <c r="AQ158" i="98"/>
  <c r="AG158" i="98"/>
  <c r="AF158" i="98"/>
  <c r="AE158" i="98"/>
  <c r="AC158" i="98"/>
  <c r="AB158" i="98"/>
  <c r="AA158" i="98"/>
  <c r="Z158" i="98"/>
  <c r="AP157" i="98"/>
  <c r="AQ157" i="98"/>
  <c r="AG157" i="98"/>
  <c r="AF157" i="98"/>
  <c r="AE157" i="98"/>
  <c r="AC157" i="98"/>
  <c r="AB157" i="98"/>
  <c r="AA157" i="98"/>
  <c r="Z157" i="98"/>
  <c r="AP156" i="98"/>
  <c r="AQ156" i="98"/>
  <c r="AG156" i="98"/>
  <c r="AF156" i="98"/>
  <c r="AE156" i="98"/>
  <c r="AC156" i="98"/>
  <c r="AB156" i="98"/>
  <c r="AA156" i="98"/>
  <c r="Z156" i="98"/>
  <c r="AP155" i="98"/>
  <c r="AQ155" i="98"/>
  <c r="AG155" i="98"/>
  <c r="AF155" i="98"/>
  <c r="AE155" i="98"/>
  <c r="AC155" i="98"/>
  <c r="AB155" i="98"/>
  <c r="AA155" i="98"/>
  <c r="Z155" i="98"/>
  <c r="AP154" i="98"/>
  <c r="AQ154" i="98"/>
  <c r="AG154" i="98"/>
  <c r="AF154" i="98"/>
  <c r="AE154" i="98"/>
  <c r="AC154" i="98"/>
  <c r="AB154" i="98"/>
  <c r="AA154" i="98"/>
  <c r="Z154" i="98"/>
  <c r="AP153" i="98"/>
  <c r="AQ153" i="98"/>
  <c r="AG153" i="98"/>
  <c r="AF153" i="98"/>
  <c r="AE153" i="98"/>
  <c r="AC153" i="98"/>
  <c r="AB153" i="98"/>
  <c r="AA153" i="98"/>
  <c r="Z153" i="98"/>
  <c r="AP152" i="98"/>
  <c r="AQ152" i="98"/>
  <c r="AG152" i="98"/>
  <c r="AF152" i="98"/>
  <c r="AE152" i="98"/>
  <c r="AC152" i="98"/>
  <c r="AB152" i="98"/>
  <c r="AA152" i="98"/>
  <c r="Z152" i="98"/>
  <c r="AP151" i="98"/>
  <c r="AQ151" i="98"/>
  <c r="AG151" i="98"/>
  <c r="AF151" i="98"/>
  <c r="AE151" i="98"/>
  <c r="AC151" i="98"/>
  <c r="AB151" i="98"/>
  <c r="AA151" i="98"/>
  <c r="Z151" i="98"/>
  <c r="AP150" i="98"/>
  <c r="AQ150" i="98"/>
  <c r="AG150" i="98"/>
  <c r="AF150" i="98"/>
  <c r="AE150" i="98"/>
  <c r="AC150" i="98"/>
  <c r="AB150" i="98"/>
  <c r="AA150" i="98"/>
  <c r="Z150" i="98"/>
  <c r="AP149" i="98"/>
  <c r="AQ149" i="98"/>
  <c r="AG149" i="98"/>
  <c r="AF149" i="98"/>
  <c r="AE149" i="98"/>
  <c r="AC149" i="98"/>
  <c r="AB149" i="98"/>
  <c r="AA149" i="98"/>
  <c r="Z149" i="98"/>
  <c r="AP148" i="98"/>
  <c r="AQ148" i="98"/>
  <c r="AG148" i="98"/>
  <c r="AF148" i="98"/>
  <c r="AE148" i="98"/>
  <c r="AC148" i="98"/>
  <c r="AB148" i="98"/>
  <c r="AA148" i="98"/>
  <c r="Z148" i="98"/>
  <c r="AP147" i="98"/>
  <c r="AQ147" i="98"/>
  <c r="AG147" i="98"/>
  <c r="AF147" i="98"/>
  <c r="AE147" i="98"/>
  <c r="AC147" i="98"/>
  <c r="AB147" i="98"/>
  <c r="AA147" i="98"/>
  <c r="Z147" i="98"/>
  <c r="AP146" i="98"/>
  <c r="AQ146" i="98"/>
  <c r="AG146" i="98"/>
  <c r="AF146" i="98"/>
  <c r="AE146" i="98"/>
  <c r="AC146" i="98"/>
  <c r="AB146" i="98"/>
  <c r="AA146" i="98"/>
  <c r="Z146" i="98"/>
  <c r="AP145" i="98"/>
  <c r="AQ145" i="98"/>
  <c r="AG145" i="98"/>
  <c r="AF145" i="98"/>
  <c r="AE145" i="98"/>
  <c r="AC145" i="98"/>
  <c r="AB145" i="98"/>
  <c r="AA145" i="98"/>
  <c r="Z145" i="98"/>
  <c r="AP144" i="98"/>
  <c r="AQ144" i="98"/>
  <c r="AG144" i="98"/>
  <c r="AF144" i="98"/>
  <c r="AE144" i="98"/>
  <c r="AC144" i="98"/>
  <c r="AB144" i="98"/>
  <c r="AA144" i="98"/>
  <c r="Z144" i="98"/>
  <c r="AP143" i="98"/>
  <c r="AQ143" i="98"/>
  <c r="AG143" i="98"/>
  <c r="AF143" i="98"/>
  <c r="AE143" i="98"/>
  <c r="AC143" i="98"/>
  <c r="AB143" i="98"/>
  <c r="AA143" i="98"/>
  <c r="Z143" i="98"/>
  <c r="AP142" i="98"/>
  <c r="AQ142" i="98"/>
  <c r="AG142" i="98"/>
  <c r="AF142" i="98"/>
  <c r="AE142" i="98"/>
  <c r="AC142" i="98"/>
  <c r="AB142" i="98"/>
  <c r="AA142" i="98"/>
  <c r="Z142" i="98"/>
  <c r="AP141" i="98"/>
  <c r="AQ141" i="98"/>
  <c r="AG141" i="98"/>
  <c r="AF141" i="98"/>
  <c r="AE141" i="98"/>
  <c r="AC141" i="98"/>
  <c r="AB141" i="98"/>
  <c r="AA141" i="98"/>
  <c r="Z141" i="98"/>
  <c r="AP140" i="98"/>
  <c r="AQ140" i="98"/>
  <c r="AG140" i="98"/>
  <c r="AF140" i="98"/>
  <c r="AE140" i="98"/>
  <c r="AC140" i="98"/>
  <c r="AB140" i="98"/>
  <c r="AA140" i="98"/>
  <c r="Z140" i="98"/>
  <c r="AP139" i="98"/>
  <c r="AQ139" i="98"/>
  <c r="AG139" i="98"/>
  <c r="AF139" i="98"/>
  <c r="AE139" i="98"/>
  <c r="AC139" i="98"/>
  <c r="AB139" i="98"/>
  <c r="AA139" i="98"/>
  <c r="Z139" i="98"/>
  <c r="AP138" i="98"/>
  <c r="AQ138" i="98"/>
  <c r="AG138" i="98"/>
  <c r="AF138" i="98"/>
  <c r="AE138" i="98"/>
  <c r="AC138" i="98"/>
  <c r="AB138" i="98"/>
  <c r="AA138" i="98"/>
  <c r="Z138" i="98"/>
  <c r="AP137" i="98"/>
  <c r="AQ137" i="98"/>
  <c r="AG137" i="98"/>
  <c r="AF137" i="98"/>
  <c r="AE137" i="98"/>
  <c r="AC137" i="98"/>
  <c r="AB137" i="98"/>
  <c r="AA137" i="98"/>
  <c r="Z137" i="98"/>
  <c r="AP136" i="98"/>
  <c r="AQ136" i="98"/>
  <c r="AG136" i="98"/>
  <c r="AF136" i="98"/>
  <c r="AE136" i="98"/>
  <c r="AC136" i="98"/>
  <c r="AB136" i="98"/>
  <c r="AA136" i="98"/>
  <c r="Z136" i="98"/>
  <c r="AP135" i="98"/>
  <c r="AQ135" i="98"/>
  <c r="AG135" i="98"/>
  <c r="AF135" i="98"/>
  <c r="AE135" i="98"/>
  <c r="AC135" i="98"/>
  <c r="AB135" i="98"/>
  <c r="AA135" i="98"/>
  <c r="Z135" i="98"/>
  <c r="AP134" i="98"/>
  <c r="AQ134" i="98"/>
  <c r="AG134" i="98"/>
  <c r="AF134" i="98"/>
  <c r="AE134" i="98"/>
  <c r="AC134" i="98"/>
  <c r="AB134" i="98"/>
  <c r="AA134" i="98"/>
  <c r="Z134" i="98"/>
  <c r="AP133" i="98"/>
  <c r="AQ133" i="98"/>
  <c r="AG133" i="98"/>
  <c r="AF133" i="98"/>
  <c r="AE133" i="98"/>
  <c r="AC133" i="98"/>
  <c r="AB133" i="98"/>
  <c r="AA133" i="98"/>
  <c r="Z133" i="98"/>
  <c r="AP132" i="98"/>
  <c r="AQ132" i="98"/>
  <c r="AG132" i="98"/>
  <c r="AF132" i="98"/>
  <c r="AE132" i="98"/>
  <c r="AC132" i="98"/>
  <c r="AB132" i="98"/>
  <c r="AA132" i="98"/>
  <c r="Z132" i="98"/>
  <c r="AP131" i="98"/>
  <c r="AQ131" i="98"/>
  <c r="AG131" i="98"/>
  <c r="AF131" i="98"/>
  <c r="AE131" i="98"/>
  <c r="AC131" i="98"/>
  <c r="AB131" i="98"/>
  <c r="AA131" i="98"/>
  <c r="Z131" i="98"/>
  <c r="AP130" i="98"/>
  <c r="AQ130" i="98"/>
  <c r="AG130" i="98"/>
  <c r="AF130" i="98"/>
  <c r="AE130" i="98"/>
  <c r="AC130" i="98"/>
  <c r="AB130" i="98"/>
  <c r="AA130" i="98"/>
  <c r="Z130" i="98"/>
  <c r="AP129" i="98"/>
  <c r="AQ129" i="98"/>
  <c r="AG129" i="98"/>
  <c r="AF129" i="98"/>
  <c r="AE129" i="98"/>
  <c r="AC129" i="98"/>
  <c r="AB129" i="98"/>
  <c r="AA129" i="98"/>
  <c r="Z129" i="98"/>
  <c r="AP128" i="98"/>
  <c r="AQ128" i="98"/>
  <c r="AG128" i="98"/>
  <c r="AF128" i="98"/>
  <c r="AE128" i="98"/>
  <c r="AC128" i="98"/>
  <c r="AB128" i="98"/>
  <c r="AA128" i="98"/>
  <c r="Z128" i="98"/>
  <c r="AP127" i="98"/>
  <c r="AQ127" i="98"/>
  <c r="AG127" i="98"/>
  <c r="AF127" i="98"/>
  <c r="AE127" i="98"/>
  <c r="AC127" i="98"/>
  <c r="AB127" i="98"/>
  <c r="AA127" i="98"/>
  <c r="Z127" i="98"/>
  <c r="AP126" i="98"/>
  <c r="AQ126" i="98"/>
  <c r="AG126" i="98"/>
  <c r="AF126" i="98"/>
  <c r="AE126" i="98"/>
  <c r="AC126" i="98"/>
  <c r="AB126" i="98"/>
  <c r="AA126" i="98"/>
  <c r="Z126" i="98"/>
  <c r="AP125" i="98"/>
  <c r="AQ125" i="98"/>
  <c r="AG125" i="98"/>
  <c r="AF125" i="98"/>
  <c r="AE125" i="98"/>
  <c r="AC125" i="98"/>
  <c r="AB125" i="98"/>
  <c r="AA125" i="98"/>
  <c r="Z125" i="98"/>
  <c r="AP124" i="98"/>
  <c r="AQ124" i="98"/>
  <c r="AG124" i="98"/>
  <c r="AF124" i="98"/>
  <c r="AE124" i="98"/>
  <c r="AC124" i="98"/>
  <c r="AB124" i="98"/>
  <c r="AA124" i="98"/>
  <c r="Z124" i="98"/>
  <c r="AP123" i="98"/>
  <c r="AQ123" i="98"/>
  <c r="AG123" i="98"/>
  <c r="AF123" i="98"/>
  <c r="AE123" i="98"/>
  <c r="AC123" i="98"/>
  <c r="AB123" i="98"/>
  <c r="AA123" i="98"/>
  <c r="Z123" i="98"/>
  <c r="AP122" i="98"/>
  <c r="AQ122" i="98"/>
  <c r="AG122" i="98"/>
  <c r="AF122" i="98"/>
  <c r="AE122" i="98"/>
  <c r="AC122" i="98"/>
  <c r="AB122" i="98"/>
  <c r="AA122" i="98"/>
  <c r="Z122" i="98"/>
  <c r="AP121" i="98"/>
  <c r="AQ121" i="98"/>
  <c r="AG121" i="98"/>
  <c r="AF121" i="98"/>
  <c r="AE121" i="98"/>
  <c r="AC121" i="98"/>
  <c r="AB121" i="98"/>
  <c r="AA121" i="98"/>
  <c r="Z121" i="98"/>
  <c r="AP120" i="98"/>
  <c r="AQ120" i="98"/>
  <c r="AG120" i="98"/>
  <c r="AF120" i="98"/>
  <c r="AE120" i="98"/>
  <c r="AC120" i="98"/>
  <c r="AB120" i="98"/>
  <c r="AA120" i="98"/>
  <c r="Z120" i="98"/>
  <c r="AP119" i="98"/>
  <c r="AQ119" i="98"/>
  <c r="AG119" i="98"/>
  <c r="AF119" i="98"/>
  <c r="AE119" i="98"/>
  <c r="AC119" i="98"/>
  <c r="AB119" i="98"/>
  <c r="AA119" i="98"/>
  <c r="Z119" i="98"/>
  <c r="AP118" i="98"/>
  <c r="AQ118" i="98"/>
  <c r="AG118" i="98"/>
  <c r="AF118" i="98"/>
  <c r="AE118" i="98"/>
  <c r="AC118" i="98"/>
  <c r="AB118" i="98"/>
  <c r="AA118" i="98"/>
  <c r="Z118" i="98"/>
  <c r="AP117" i="98"/>
  <c r="AQ117" i="98"/>
  <c r="AG117" i="98"/>
  <c r="AF117" i="98"/>
  <c r="AE117" i="98"/>
  <c r="AC117" i="98"/>
  <c r="AB117" i="98"/>
  <c r="AA117" i="98"/>
  <c r="Z117" i="98"/>
  <c r="AP116" i="98"/>
  <c r="AQ116" i="98"/>
  <c r="AG116" i="98"/>
  <c r="AF116" i="98"/>
  <c r="AE116" i="98"/>
  <c r="AC116" i="98"/>
  <c r="AB116" i="98"/>
  <c r="AA116" i="98"/>
  <c r="Z116" i="98"/>
  <c r="AP115" i="98"/>
  <c r="AQ115" i="98"/>
  <c r="AG115" i="98"/>
  <c r="AF115" i="98"/>
  <c r="AE115" i="98"/>
  <c r="AC115" i="98"/>
  <c r="AB115" i="98"/>
  <c r="AA115" i="98"/>
  <c r="Z115" i="98"/>
  <c r="AP114" i="98"/>
  <c r="AQ114" i="98"/>
  <c r="AG114" i="98"/>
  <c r="AF114" i="98"/>
  <c r="AE114" i="98"/>
  <c r="AC114" i="98"/>
  <c r="AB114" i="98"/>
  <c r="AA114" i="98"/>
  <c r="Z114" i="98"/>
  <c r="AP113" i="98"/>
  <c r="AQ113" i="98"/>
  <c r="AG113" i="98"/>
  <c r="AF113" i="98"/>
  <c r="AE113" i="98"/>
  <c r="AC113" i="98"/>
  <c r="AB113" i="98"/>
  <c r="AA113" i="98"/>
  <c r="Z113" i="98"/>
  <c r="AP112" i="98"/>
  <c r="AQ112" i="98"/>
  <c r="AG112" i="98"/>
  <c r="AF112" i="98"/>
  <c r="AE112" i="98"/>
  <c r="AC112" i="98"/>
  <c r="AB112" i="98"/>
  <c r="AA112" i="98"/>
  <c r="Z112" i="98"/>
  <c r="AP111" i="98"/>
  <c r="AQ111" i="98"/>
  <c r="AG111" i="98"/>
  <c r="AF111" i="98"/>
  <c r="AE111" i="98"/>
  <c r="AC111" i="98"/>
  <c r="AB111" i="98"/>
  <c r="AA111" i="98"/>
  <c r="Z111" i="98"/>
  <c r="AP110" i="98"/>
  <c r="AQ110" i="98"/>
  <c r="AG110" i="98"/>
  <c r="AF110" i="98"/>
  <c r="AE110" i="98"/>
  <c r="AC110" i="98"/>
  <c r="AB110" i="98"/>
  <c r="AA110" i="98"/>
  <c r="Z110" i="98"/>
  <c r="AP109" i="98"/>
  <c r="AQ109" i="98"/>
  <c r="AG109" i="98"/>
  <c r="AF109" i="98"/>
  <c r="AE109" i="98"/>
  <c r="AC109" i="98"/>
  <c r="AB109" i="98"/>
  <c r="AA109" i="98"/>
  <c r="Z109" i="98"/>
  <c r="AP108" i="98"/>
  <c r="AQ108" i="98"/>
  <c r="AG108" i="98"/>
  <c r="AF108" i="98"/>
  <c r="AE108" i="98"/>
  <c r="AC108" i="98"/>
  <c r="AB108" i="98"/>
  <c r="AA108" i="98"/>
  <c r="Z108" i="98"/>
  <c r="AP107" i="98"/>
  <c r="AQ107" i="98"/>
  <c r="AG107" i="98"/>
  <c r="AF107" i="98"/>
  <c r="AE107" i="98"/>
  <c r="AC107" i="98"/>
  <c r="AB107" i="98"/>
  <c r="AA107" i="98"/>
  <c r="Z107" i="98"/>
  <c r="AP106" i="98"/>
  <c r="AQ106" i="98"/>
  <c r="AG106" i="98"/>
  <c r="AF106" i="98"/>
  <c r="AE106" i="98"/>
  <c r="AC106" i="98"/>
  <c r="AB106" i="98"/>
  <c r="AA106" i="98"/>
  <c r="Z106" i="98"/>
  <c r="AP105" i="98"/>
  <c r="AQ105" i="98"/>
  <c r="AG105" i="98"/>
  <c r="AF105" i="98"/>
  <c r="AE105" i="98"/>
  <c r="AC105" i="98"/>
  <c r="AB105" i="98"/>
  <c r="AA105" i="98"/>
  <c r="Z105" i="98"/>
  <c r="AP104" i="98"/>
  <c r="AQ104" i="98"/>
  <c r="AG104" i="98"/>
  <c r="AF104" i="98"/>
  <c r="AE104" i="98"/>
  <c r="AC104" i="98"/>
  <c r="AB104" i="98"/>
  <c r="AA104" i="98"/>
  <c r="Z104" i="98"/>
  <c r="AP103" i="98"/>
  <c r="AQ103" i="98"/>
  <c r="AG103" i="98"/>
  <c r="AF103" i="98"/>
  <c r="AE103" i="98"/>
  <c r="AC103" i="98"/>
  <c r="AB103" i="98"/>
  <c r="AA103" i="98"/>
  <c r="Z103" i="98"/>
  <c r="AP102" i="98"/>
  <c r="AQ102" i="98"/>
  <c r="AG102" i="98"/>
  <c r="AF102" i="98"/>
  <c r="AE102" i="98"/>
  <c r="AC102" i="98"/>
  <c r="AB102" i="98"/>
  <c r="AA102" i="98"/>
  <c r="Z102" i="98"/>
  <c r="AP101" i="98"/>
  <c r="AQ101" i="98"/>
  <c r="AG101" i="98"/>
  <c r="AF101" i="98"/>
  <c r="AE101" i="98"/>
  <c r="AC101" i="98"/>
  <c r="AB101" i="98"/>
  <c r="AA101" i="98"/>
  <c r="Z101" i="98"/>
  <c r="AP100" i="98"/>
  <c r="AQ100" i="98"/>
  <c r="AG100" i="98"/>
  <c r="AF100" i="98"/>
  <c r="AE100" i="98"/>
  <c r="AC100" i="98"/>
  <c r="AB100" i="98"/>
  <c r="AA100" i="98"/>
  <c r="Z100" i="98"/>
  <c r="AP99" i="98"/>
  <c r="AQ99" i="98"/>
  <c r="AG99" i="98"/>
  <c r="AF99" i="98"/>
  <c r="AE99" i="98"/>
  <c r="AC99" i="98"/>
  <c r="AB99" i="98"/>
  <c r="AA99" i="98"/>
  <c r="Z99" i="98"/>
  <c r="AP98" i="98"/>
  <c r="AQ98" i="98"/>
  <c r="AG98" i="98"/>
  <c r="AF98" i="98"/>
  <c r="AE98" i="98"/>
  <c r="AC98" i="98"/>
  <c r="AB98" i="98"/>
  <c r="AA98" i="98"/>
  <c r="Z98" i="98"/>
  <c r="AP97" i="98"/>
  <c r="AQ97" i="98"/>
  <c r="AG97" i="98"/>
  <c r="AF97" i="98"/>
  <c r="AE97" i="98"/>
  <c r="AC97" i="98"/>
  <c r="AB97" i="98"/>
  <c r="AA97" i="98"/>
  <c r="Z97" i="98"/>
  <c r="AP96" i="98"/>
  <c r="AQ96" i="98"/>
  <c r="AG96" i="98"/>
  <c r="AF96" i="98"/>
  <c r="AE96" i="98"/>
  <c r="AC96" i="98"/>
  <c r="AB96" i="98"/>
  <c r="AA96" i="98"/>
  <c r="Z96" i="98"/>
  <c r="AP95" i="98"/>
  <c r="AQ95" i="98"/>
  <c r="AG95" i="98"/>
  <c r="AF95" i="98"/>
  <c r="AE95" i="98"/>
  <c r="AC95" i="98"/>
  <c r="AB95" i="98"/>
  <c r="AA95" i="98"/>
  <c r="Z95" i="98"/>
  <c r="AP94" i="98"/>
  <c r="AQ94" i="98"/>
  <c r="AG94" i="98"/>
  <c r="AF94" i="98"/>
  <c r="AE94" i="98"/>
  <c r="AC94" i="98"/>
  <c r="AB94" i="98"/>
  <c r="AA94" i="98"/>
  <c r="Z94" i="98"/>
  <c r="AP93" i="98"/>
  <c r="AQ93" i="98"/>
  <c r="AG93" i="98"/>
  <c r="AF93" i="98"/>
  <c r="AE93" i="98"/>
  <c r="AC93" i="98"/>
  <c r="AB93" i="98"/>
  <c r="AA93" i="98"/>
  <c r="Z93" i="98"/>
  <c r="AP92" i="98"/>
  <c r="AQ92" i="98"/>
  <c r="AG92" i="98"/>
  <c r="AF92" i="98"/>
  <c r="AE92" i="98"/>
  <c r="AC92" i="98"/>
  <c r="AB92" i="98"/>
  <c r="AA92" i="98"/>
  <c r="Z92" i="98"/>
  <c r="AP91" i="98"/>
  <c r="AQ91" i="98"/>
  <c r="AG91" i="98"/>
  <c r="AF91" i="98"/>
  <c r="AE91" i="98"/>
  <c r="AC91" i="98"/>
  <c r="AB91" i="98"/>
  <c r="AA91" i="98"/>
  <c r="Z91" i="98"/>
  <c r="AP90" i="98"/>
  <c r="AQ90" i="98"/>
  <c r="AG90" i="98"/>
  <c r="AF90" i="98"/>
  <c r="AE90" i="98"/>
  <c r="AC90" i="98"/>
  <c r="AB90" i="98"/>
  <c r="AA90" i="98"/>
  <c r="Z90" i="98"/>
  <c r="AP89" i="98"/>
  <c r="AQ89" i="98"/>
  <c r="AG89" i="98"/>
  <c r="AF89" i="98"/>
  <c r="AE89" i="98"/>
  <c r="AC89" i="98"/>
  <c r="AB89" i="98"/>
  <c r="AA89" i="98"/>
  <c r="Z89" i="98"/>
  <c r="AP88" i="98"/>
  <c r="AQ88" i="98"/>
  <c r="AG88" i="98"/>
  <c r="AF88" i="98"/>
  <c r="AE88" i="98"/>
  <c r="AC88" i="98"/>
  <c r="AB88" i="98"/>
  <c r="AA88" i="98"/>
  <c r="Z88" i="98"/>
  <c r="AP87" i="98"/>
  <c r="AQ87" i="98"/>
  <c r="AG87" i="98"/>
  <c r="AF87" i="98"/>
  <c r="AE87" i="98"/>
  <c r="AC87" i="98"/>
  <c r="AB87" i="98"/>
  <c r="AA87" i="98"/>
  <c r="Z87" i="98"/>
  <c r="AP86" i="98"/>
  <c r="AQ86" i="98"/>
  <c r="AG86" i="98"/>
  <c r="AF86" i="98"/>
  <c r="AE86" i="98"/>
  <c r="AC86" i="98"/>
  <c r="AB86" i="98"/>
  <c r="AA86" i="98"/>
  <c r="Z86" i="98"/>
  <c r="AP85" i="98"/>
  <c r="AQ85" i="98"/>
  <c r="AG85" i="98"/>
  <c r="AF85" i="98"/>
  <c r="AE85" i="98"/>
  <c r="AC85" i="98"/>
  <c r="AB85" i="98"/>
  <c r="AA85" i="98"/>
  <c r="Z85" i="98"/>
  <c r="AP84" i="98"/>
  <c r="AQ84" i="98"/>
  <c r="AG84" i="98"/>
  <c r="AF84" i="98"/>
  <c r="AE84" i="98"/>
  <c r="AC84" i="98"/>
  <c r="AB84" i="98"/>
  <c r="AA84" i="98"/>
  <c r="Z84" i="98"/>
  <c r="AP83" i="98"/>
  <c r="AQ83" i="98"/>
  <c r="AG83" i="98"/>
  <c r="AF83" i="98"/>
  <c r="AE83" i="98"/>
  <c r="AC83" i="98"/>
  <c r="AB83" i="98"/>
  <c r="AA83" i="98"/>
  <c r="Z83" i="98"/>
  <c r="AP82" i="98"/>
  <c r="AQ82" i="98"/>
  <c r="AG82" i="98"/>
  <c r="AF82" i="98"/>
  <c r="AE82" i="98"/>
  <c r="AC82" i="98"/>
  <c r="AB82" i="98"/>
  <c r="AA82" i="98"/>
  <c r="Z82" i="98"/>
  <c r="AP81" i="98"/>
  <c r="AQ81" i="98"/>
  <c r="AG81" i="98"/>
  <c r="AF81" i="98"/>
  <c r="AE81" i="98"/>
  <c r="AC81" i="98"/>
  <c r="AB81" i="98"/>
  <c r="AA81" i="98"/>
  <c r="Z81" i="98"/>
  <c r="AP80" i="98"/>
  <c r="AQ80" i="98"/>
  <c r="AG80" i="98"/>
  <c r="AF80" i="98"/>
  <c r="AE80" i="98"/>
  <c r="AC80" i="98"/>
  <c r="AB80" i="98"/>
  <c r="AA80" i="98"/>
  <c r="Z80" i="98"/>
  <c r="AP79" i="98"/>
  <c r="AQ79" i="98"/>
  <c r="AG79" i="98"/>
  <c r="AF79" i="98"/>
  <c r="AE79" i="98"/>
  <c r="AC79" i="98"/>
  <c r="AB79" i="98"/>
  <c r="AA79" i="98"/>
  <c r="Z79" i="98"/>
  <c r="AP78" i="98"/>
  <c r="AQ78" i="98"/>
  <c r="AG78" i="98"/>
  <c r="AF78" i="98"/>
  <c r="AE78" i="98"/>
  <c r="AC78" i="98"/>
  <c r="AB78" i="98"/>
  <c r="AA78" i="98"/>
  <c r="Z78" i="98"/>
  <c r="AP77" i="98"/>
  <c r="AQ77" i="98"/>
  <c r="AG77" i="98"/>
  <c r="AF77" i="98"/>
  <c r="AE77" i="98"/>
  <c r="AC77" i="98"/>
  <c r="AB77" i="98"/>
  <c r="AA77" i="98"/>
  <c r="Z77" i="98"/>
  <c r="AP76" i="98"/>
  <c r="AQ76" i="98"/>
  <c r="AG76" i="98"/>
  <c r="AF76" i="98"/>
  <c r="AE76" i="98"/>
  <c r="AC76" i="98"/>
  <c r="AB76" i="98"/>
  <c r="AA76" i="98"/>
  <c r="Z76" i="98"/>
  <c r="AP75" i="98"/>
  <c r="AQ75" i="98"/>
  <c r="AG75" i="98"/>
  <c r="AF75" i="98"/>
  <c r="AE75" i="98"/>
  <c r="AC75" i="98"/>
  <c r="AB75" i="98"/>
  <c r="AA75" i="98"/>
  <c r="Z75" i="98"/>
  <c r="AP74" i="98"/>
  <c r="AQ74" i="98"/>
  <c r="AG74" i="98"/>
  <c r="AF74" i="98"/>
  <c r="AE74" i="98"/>
  <c r="AC74" i="98"/>
  <c r="AB74" i="98"/>
  <c r="AA74" i="98"/>
  <c r="Z74" i="98"/>
  <c r="AP73" i="98"/>
  <c r="AQ73" i="98"/>
  <c r="AG73" i="98"/>
  <c r="AF73" i="98"/>
  <c r="AE73" i="98"/>
  <c r="AC73" i="98"/>
  <c r="AB73" i="98"/>
  <c r="AA73" i="98"/>
  <c r="Z73" i="98"/>
  <c r="AP72" i="98"/>
  <c r="AQ72" i="98"/>
  <c r="AG72" i="98"/>
  <c r="AF72" i="98"/>
  <c r="AE72" i="98"/>
  <c r="AC72" i="98"/>
  <c r="AB72" i="98"/>
  <c r="AA72" i="98"/>
  <c r="Z72" i="98"/>
  <c r="AP71" i="98"/>
  <c r="AQ71" i="98"/>
  <c r="AG71" i="98"/>
  <c r="AF71" i="98"/>
  <c r="AE71" i="98"/>
  <c r="AC71" i="98"/>
  <c r="AB71" i="98"/>
  <c r="AA71" i="98"/>
  <c r="Z71" i="98"/>
  <c r="AP70" i="98"/>
  <c r="AQ70" i="98"/>
  <c r="AG70" i="98"/>
  <c r="AF70" i="98"/>
  <c r="AE70" i="98"/>
  <c r="AC70" i="98"/>
  <c r="AB70" i="98"/>
  <c r="AA70" i="98"/>
  <c r="Z70" i="98"/>
  <c r="AP69" i="98"/>
  <c r="AQ69" i="98"/>
  <c r="AG69" i="98"/>
  <c r="AF69" i="98"/>
  <c r="AE69" i="98"/>
  <c r="AC69" i="98"/>
  <c r="AB69" i="98"/>
  <c r="AA69" i="98"/>
  <c r="Z69" i="98"/>
  <c r="AP68" i="98"/>
  <c r="AQ68" i="98"/>
  <c r="AG68" i="98"/>
  <c r="AF68" i="98"/>
  <c r="AE68" i="98"/>
  <c r="AC68" i="98"/>
  <c r="AB68" i="98"/>
  <c r="AA68" i="98"/>
  <c r="Z68" i="98"/>
  <c r="AP67" i="98"/>
  <c r="AQ67" i="98"/>
  <c r="AG67" i="98"/>
  <c r="AF67" i="98"/>
  <c r="AE67" i="98"/>
  <c r="AC67" i="98"/>
  <c r="AB67" i="98"/>
  <c r="AA67" i="98"/>
  <c r="Z67" i="98"/>
  <c r="AP66" i="98"/>
  <c r="AQ66" i="98"/>
  <c r="AG66" i="98"/>
  <c r="AF66" i="98"/>
  <c r="AE66" i="98"/>
  <c r="AC66" i="98"/>
  <c r="AB66" i="98"/>
  <c r="AA66" i="98"/>
  <c r="Z66" i="98"/>
  <c r="AP65" i="98"/>
  <c r="AQ65" i="98"/>
  <c r="AG65" i="98"/>
  <c r="AF65" i="98"/>
  <c r="AE65" i="98"/>
  <c r="AC65" i="98"/>
  <c r="AB65" i="98"/>
  <c r="AA65" i="98"/>
  <c r="Z65" i="98"/>
  <c r="AP64" i="98"/>
  <c r="AQ64" i="98"/>
  <c r="AG64" i="98"/>
  <c r="AF64" i="98"/>
  <c r="AE64" i="98"/>
  <c r="AC64" i="98"/>
  <c r="AB64" i="98"/>
  <c r="AA64" i="98"/>
  <c r="Z64" i="98"/>
  <c r="AP63" i="98"/>
  <c r="AQ63" i="98"/>
  <c r="AG63" i="98"/>
  <c r="AF63" i="98"/>
  <c r="AE63" i="98"/>
  <c r="AC63" i="98"/>
  <c r="AB63" i="98"/>
  <c r="AA63" i="98"/>
  <c r="Z63" i="98"/>
  <c r="AP62" i="98"/>
  <c r="AQ62" i="98"/>
  <c r="AG62" i="98"/>
  <c r="AF62" i="98"/>
  <c r="AE62" i="98"/>
  <c r="AC62" i="98"/>
  <c r="AB62" i="98"/>
  <c r="AA62" i="98"/>
  <c r="Z62" i="98"/>
  <c r="AP61" i="98"/>
  <c r="AQ61" i="98"/>
  <c r="AG61" i="98"/>
  <c r="AF61" i="98"/>
  <c r="AE61" i="98"/>
  <c r="AC61" i="98"/>
  <c r="AB61" i="98"/>
  <c r="AA61" i="98"/>
  <c r="Z61" i="98"/>
  <c r="AP60" i="98"/>
  <c r="AQ60" i="98"/>
  <c r="AG60" i="98"/>
  <c r="AF60" i="98"/>
  <c r="AE60" i="98"/>
  <c r="AC60" i="98"/>
  <c r="AB60" i="98"/>
  <c r="AA60" i="98"/>
  <c r="Z60" i="98"/>
  <c r="AP59" i="98"/>
  <c r="AQ59" i="98"/>
  <c r="AG59" i="98"/>
  <c r="AF59" i="98"/>
  <c r="AE59" i="98"/>
  <c r="AC59" i="98"/>
  <c r="AB59" i="98"/>
  <c r="AA59" i="98"/>
  <c r="Z59" i="98"/>
  <c r="AP58" i="98"/>
  <c r="AQ58" i="98"/>
  <c r="AG58" i="98"/>
  <c r="AF58" i="98"/>
  <c r="AE58" i="98"/>
  <c r="AC58" i="98"/>
  <c r="AB58" i="98"/>
  <c r="AA58" i="98"/>
  <c r="Z58" i="98"/>
  <c r="AP57" i="98"/>
  <c r="AQ57" i="98"/>
  <c r="AG57" i="98"/>
  <c r="AF57" i="98"/>
  <c r="AE57" i="98"/>
  <c r="AC57" i="98"/>
  <c r="AB57" i="98"/>
  <c r="AA57" i="98"/>
  <c r="Z57" i="98"/>
  <c r="AP56" i="98"/>
  <c r="AQ56" i="98"/>
  <c r="AG56" i="98"/>
  <c r="AF56" i="98"/>
  <c r="AE56" i="98"/>
  <c r="AC56" i="98"/>
  <c r="AB56" i="98"/>
  <c r="AA56" i="98"/>
  <c r="Z56" i="98"/>
  <c r="AP55" i="98"/>
  <c r="AQ55" i="98"/>
  <c r="AG55" i="98"/>
  <c r="AF55" i="98"/>
  <c r="AE55" i="98"/>
  <c r="AC55" i="98"/>
  <c r="AB55" i="98"/>
  <c r="AA55" i="98"/>
  <c r="Z55" i="98"/>
  <c r="AP54" i="98"/>
  <c r="AQ54" i="98"/>
  <c r="AG54" i="98"/>
  <c r="AF54" i="98"/>
  <c r="AE54" i="98"/>
  <c r="AC54" i="98"/>
  <c r="AB54" i="98"/>
  <c r="AA54" i="98"/>
  <c r="Z54" i="98"/>
  <c r="AP53" i="98"/>
  <c r="AQ53" i="98"/>
  <c r="AG53" i="98"/>
  <c r="AF53" i="98"/>
  <c r="AE53" i="98"/>
  <c r="AC53" i="98"/>
  <c r="AB53" i="98"/>
  <c r="AA53" i="98"/>
  <c r="Z53" i="98"/>
  <c r="AP52" i="98"/>
  <c r="AQ52" i="98"/>
  <c r="AG52" i="98"/>
  <c r="AF52" i="98"/>
  <c r="AE52" i="98"/>
  <c r="AC52" i="98"/>
  <c r="AB52" i="98"/>
  <c r="AA52" i="98"/>
  <c r="Z52" i="98"/>
  <c r="AP51" i="98"/>
  <c r="AQ51" i="98"/>
  <c r="AG51" i="98"/>
  <c r="AF51" i="98"/>
  <c r="AE51" i="98"/>
  <c r="AC51" i="98"/>
  <c r="AB51" i="98"/>
  <c r="AA51" i="98"/>
  <c r="Z51" i="98"/>
  <c r="AP50" i="98"/>
  <c r="AQ50" i="98"/>
  <c r="AG50" i="98"/>
  <c r="AF50" i="98"/>
  <c r="AE50" i="98"/>
  <c r="AC50" i="98"/>
  <c r="AB50" i="98"/>
  <c r="AA50" i="98"/>
  <c r="Z50" i="98"/>
  <c r="AP49" i="98"/>
  <c r="AQ49" i="98"/>
  <c r="AG49" i="98"/>
  <c r="AF49" i="98"/>
  <c r="AE49" i="98"/>
  <c r="AC49" i="98"/>
  <c r="AB49" i="98"/>
  <c r="AA49" i="98"/>
  <c r="Z49" i="98"/>
  <c r="AP48" i="98"/>
  <c r="AQ48" i="98"/>
  <c r="AG48" i="98"/>
  <c r="AF48" i="98"/>
  <c r="AE48" i="98"/>
  <c r="AC48" i="98"/>
  <c r="AB48" i="98"/>
  <c r="AA48" i="98"/>
  <c r="Z48" i="98"/>
  <c r="AP47" i="98"/>
  <c r="AQ47" i="98"/>
  <c r="AG47" i="98"/>
  <c r="AF47" i="98"/>
  <c r="AE47" i="98"/>
  <c r="AC47" i="98"/>
  <c r="AB47" i="98"/>
  <c r="AA47" i="98"/>
  <c r="Z47" i="98"/>
  <c r="AP46" i="98"/>
  <c r="AQ46" i="98"/>
  <c r="AG46" i="98"/>
  <c r="AF46" i="98"/>
  <c r="AE46" i="98"/>
  <c r="AC46" i="98"/>
  <c r="AB46" i="98"/>
  <c r="AA46" i="98"/>
  <c r="Z46" i="98"/>
  <c r="AP45" i="98"/>
  <c r="AQ45" i="98"/>
  <c r="AG45" i="98"/>
  <c r="AF45" i="98"/>
  <c r="AE45" i="98"/>
  <c r="AC45" i="98"/>
  <c r="AB45" i="98"/>
  <c r="AA45" i="98"/>
  <c r="Z45" i="98"/>
  <c r="AP44" i="98"/>
  <c r="AQ44" i="98"/>
  <c r="AG44" i="98"/>
  <c r="AF44" i="98"/>
  <c r="AE44" i="98"/>
  <c r="AC44" i="98"/>
  <c r="AB44" i="98"/>
  <c r="AA44" i="98"/>
  <c r="Z44" i="98"/>
  <c r="AP43" i="98"/>
  <c r="AQ43" i="98"/>
  <c r="AG43" i="98"/>
  <c r="AF43" i="98"/>
  <c r="AE43" i="98"/>
  <c r="AC43" i="98"/>
  <c r="AB43" i="98"/>
  <c r="AA43" i="98"/>
  <c r="Z43" i="98"/>
  <c r="AP42" i="98"/>
  <c r="AQ42" i="98"/>
  <c r="AG42" i="98"/>
  <c r="AF42" i="98"/>
  <c r="AE42" i="98"/>
  <c r="AC42" i="98"/>
  <c r="AB42" i="98"/>
  <c r="AA42" i="98"/>
  <c r="Z42" i="98"/>
  <c r="AP41" i="98"/>
  <c r="AQ41" i="98"/>
  <c r="AG41" i="98"/>
  <c r="AF41" i="98"/>
  <c r="AE41" i="98"/>
  <c r="AC41" i="98"/>
  <c r="AB41" i="98"/>
  <c r="AA41" i="98"/>
  <c r="Z41" i="98"/>
  <c r="AP40" i="98"/>
  <c r="AQ40" i="98"/>
  <c r="AG40" i="98"/>
  <c r="AF40" i="98"/>
  <c r="AE40" i="98"/>
  <c r="AC40" i="98"/>
  <c r="AB40" i="98"/>
  <c r="AA40" i="98"/>
  <c r="Z40" i="98"/>
  <c r="AP39" i="98"/>
  <c r="AQ39" i="98"/>
  <c r="AG39" i="98"/>
  <c r="AF39" i="98"/>
  <c r="AE39" i="98"/>
  <c r="AC39" i="98"/>
  <c r="AB39" i="98"/>
  <c r="AA39" i="98"/>
  <c r="Z39" i="98"/>
  <c r="AP38" i="98"/>
  <c r="AQ38" i="98"/>
  <c r="AG38" i="98"/>
  <c r="AF38" i="98"/>
  <c r="AE38" i="98"/>
  <c r="AC38" i="98"/>
  <c r="AB38" i="98"/>
  <c r="AA38" i="98"/>
  <c r="Z38" i="98"/>
  <c r="AP37" i="98"/>
  <c r="AQ37" i="98"/>
  <c r="AG37" i="98"/>
  <c r="AF37" i="98"/>
  <c r="AE37" i="98"/>
  <c r="AC37" i="98"/>
  <c r="AB37" i="98"/>
  <c r="AA37" i="98"/>
  <c r="Z37" i="98"/>
  <c r="AP36" i="98"/>
  <c r="AQ36" i="98"/>
  <c r="AG36" i="98"/>
  <c r="AF36" i="98"/>
  <c r="AE36" i="98"/>
  <c r="AC36" i="98"/>
  <c r="AB36" i="98"/>
  <c r="AA36" i="98"/>
  <c r="Z36" i="98"/>
  <c r="AP35" i="98"/>
  <c r="AQ35" i="98"/>
  <c r="AG35" i="98"/>
  <c r="AF35" i="98"/>
  <c r="AE35" i="98"/>
  <c r="AC35" i="98"/>
  <c r="AB35" i="98"/>
  <c r="AA35" i="98"/>
  <c r="Z35" i="98"/>
  <c r="AP34" i="98"/>
  <c r="AQ34" i="98"/>
  <c r="AG34" i="98"/>
  <c r="AF34" i="98"/>
  <c r="AE34" i="98"/>
  <c r="AC34" i="98"/>
  <c r="AB34" i="98"/>
  <c r="AA34" i="98"/>
  <c r="Z34" i="98"/>
  <c r="AP33" i="98"/>
  <c r="AQ33" i="98"/>
  <c r="AG33" i="98"/>
  <c r="AF33" i="98"/>
  <c r="AE33" i="98"/>
  <c r="AC33" i="98"/>
  <c r="AB33" i="98"/>
  <c r="AA33" i="98"/>
  <c r="Z33" i="98"/>
  <c r="AP32" i="98"/>
  <c r="AQ32" i="98"/>
  <c r="AG32" i="98"/>
  <c r="AF32" i="98"/>
  <c r="AE32" i="98"/>
  <c r="AC32" i="98"/>
  <c r="AB32" i="98"/>
  <c r="AA32" i="98"/>
  <c r="Z32" i="98"/>
  <c r="AP31" i="98"/>
  <c r="AQ31" i="98"/>
  <c r="AG31" i="98"/>
  <c r="AF31" i="98"/>
  <c r="AE31" i="98"/>
  <c r="AC31" i="98"/>
  <c r="AB31" i="98"/>
  <c r="AA31" i="98"/>
  <c r="Z31" i="98"/>
  <c r="AP30" i="98"/>
  <c r="AQ30" i="98"/>
  <c r="AG30" i="98"/>
  <c r="AF30" i="98"/>
  <c r="AE30" i="98"/>
  <c r="AC30" i="98"/>
  <c r="AB30" i="98"/>
  <c r="AA30" i="98"/>
  <c r="Z30" i="98"/>
  <c r="AP29" i="98"/>
  <c r="AQ29" i="98"/>
  <c r="AG29" i="98"/>
  <c r="AF29" i="98"/>
  <c r="AE29" i="98"/>
  <c r="AC29" i="98"/>
  <c r="AB29" i="98"/>
  <c r="AA29" i="98"/>
  <c r="Z29" i="98"/>
  <c r="AP28" i="98"/>
  <c r="AQ28" i="98"/>
  <c r="AG28" i="98"/>
  <c r="AF28" i="98"/>
  <c r="AE28" i="98"/>
  <c r="AC28" i="98"/>
  <c r="AB28" i="98"/>
  <c r="AA28" i="98"/>
  <c r="Z28" i="98"/>
  <c r="AP27" i="98"/>
  <c r="AQ27" i="98"/>
  <c r="AG27" i="98"/>
  <c r="AF27" i="98"/>
  <c r="AE27" i="98"/>
  <c r="AC27" i="98"/>
  <c r="AB27" i="98"/>
  <c r="AA27" i="98"/>
  <c r="Z27" i="98"/>
  <c r="AP26" i="98"/>
  <c r="AQ26" i="98"/>
  <c r="AG26" i="98"/>
  <c r="AF26" i="98"/>
  <c r="AE26" i="98"/>
  <c r="AC26" i="98"/>
  <c r="AB26" i="98"/>
  <c r="AA26" i="98"/>
  <c r="Z26" i="98"/>
  <c r="AP25" i="98"/>
  <c r="AQ25" i="98"/>
  <c r="AG25" i="98"/>
  <c r="AF25" i="98"/>
  <c r="AE25" i="98"/>
  <c r="AC25" i="98"/>
  <c r="AB25" i="98"/>
  <c r="AA25" i="98"/>
  <c r="Z25" i="98"/>
  <c r="AP24" i="98"/>
  <c r="AQ24" i="98"/>
  <c r="AG24" i="98"/>
  <c r="AF24" i="98"/>
  <c r="AE24" i="98"/>
  <c r="AC24" i="98"/>
  <c r="AB24" i="98"/>
  <c r="AA24" i="98"/>
  <c r="Z24" i="98"/>
  <c r="AP23" i="98"/>
  <c r="AQ23" i="98"/>
  <c r="AG23" i="98"/>
  <c r="AF23" i="98"/>
  <c r="AE23" i="98"/>
  <c r="AC23" i="98"/>
  <c r="AB23" i="98"/>
  <c r="AA23" i="98"/>
  <c r="Z23" i="98"/>
  <c r="AP22" i="98"/>
  <c r="AQ22" i="98"/>
  <c r="AG22" i="98"/>
  <c r="AF22" i="98"/>
  <c r="AE22" i="98"/>
  <c r="AC22" i="98"/>
  <c r="AB22" i="98"/>
  <c r="AA22" i="98"/>
  <c r="Z22" i="98"/>
  <c r="AP21" i="98"/>
  <c r="AQ21" i="98"/>
  <c r="AG21" i="98"/>
  <c r="AF21" i="98"/>
  <c r="AE21" i="98"/>
  <c r="AC21" i="98"/>
  <c r="AB21" i="98"/>
  <c r="AA21" i="98"/>
  <c r="Z21" i="98"/>
  <c r="AP20" i="98"/>
  <c r="AQ20" i="98"/>
  <c r="AG20" i="98"/>
  <c r="AF20" i="98"/>
  <c r="AE20" i="98"/>
  <c r="AC20" i="98"/>
  <c r="AB20" i="98"/>
  <c r="AA20" i="98"/>
  <c r="Z20" i="98"/>
  <c r="AP19" i="98"/>
  <c r="AQ19" i="98"/>
  <c r="AG19" i="98"/>
  <c r="AF19" i="98"/>
  <c r="AE19" i="98"/>
  <c r="AC19" i="98"/>
  <c r="AB19" i="98"/>
  <c r="AA19" i="98"/>
  <c r="Z19" i="98"/>
  <c r="AP18" i="98"/>
  <c r="AQ18" i="98"/>
  <c r="AG18" i="98"/>
  <c r="AF18" i="98"/>
  <c r="AE18" i="98"/>
  <c r="AC18" i="98"/>
  <c r="AB18" i="98"/>
  <c r="AA18" i="98"/>
  <c r="Z18" i="98"/>
  <c r="AP17" i="98"/>
  <c r="AQ17" i="98"/>
  <c r="AG17" i="98"/>
  <c r="AF17" i="98"/>
  <c r="AE17" i="98"/>
  <c r="AC17" i="98"/>
  <c r="AB17" i="98"/>
  <c r="AA17" i="98"/>
  <c r="Z17" i="98"/>
  <c r="AP16" i="98"/>
  <c r="AQ16" i="98"/>
  <c r="AG16" i="98"/>
  <c r="AF16" i="98"/>
  <c r="AE16" i="98"/>
  <c r="AC16" i="98"/>
  <c r="AB16" i="98"/>
  <c r="AA16" i="98"/>
  <c r="Z16" i="98"/>
  <c r="AP15" i="98"/>
  <c r="AQ15" i="98"/>
  <c r="AG15" i="98"/>
  <c r="AF15" i="98"/>
  <c r="AE15" i="98"/>
  <c r="AC15" i="98"/>
  <c r="AB15" i="98"/>
  <c r="AA15" i="98"/>
  <c r="Z15" i="98"/>
  <c r="AP14" i="98"/>
  <c r="AQ14" i="98"/>
  <c r="AG14" i="98"/>
  <c r="AF14" i="98"/>
  <c r="AE14" i="98"/>
  <c r="AC14" i="98"/>
  <c r="AB14" i="98"/>
  <c r="AA14" i="98"/>
  <c r="Z14" i="98"/>
  <c r="AP13" i="98"/>
  <c r="AQ13" i="98"/>
  <c r="AG13" i="98"/>
  <c r="AF13" i="98"/>
  <c r="AE13" i="98"/>
  <c r="AC13" i="98"/>
  <c r="AB13" i="98"/>
  <c r="AA13" i="98"/>
  <c r="Z13" i="98"/>
  <c r="AP12" i="98"/>
  <c r="AQ12" i="98"/>
  <c r="AG12" i="98"/>
  <c r="AF12" i="98"/>
  <c r="AE12" i="98"/>
  <c r="AC12" i="98"/>
  <c r="AB12" i="98"/>
  <c r="AA12" i="98"/>
  <c r="Z12" i="98"/>
  <c r="AP11" i="98"/>
  <c r="AQ11" i="98"/>
  <c r="AG11" i="98"/>
  <c r="AF11" i="98"/>
  <c r="AE11" i="98"/>
  <c r="AC11" i="98"/>
  <c r="AB11" i="98"/>
  <c r="AA11" i="98"/>
  <c r="Z11" i="98"/>
  <c r="AP10" i="98"/>
  <c r="AQ10" i="98"/>
  <c r="AG10" i="98"/>
  <c r="AF10" i="98"/>
  <c r="AE10" i="98"/>
  <c r="AC10" i="98"/>
  <c r="AB10" i="98"/>
  <c r="AA10" i="98"/>
  <c r="Z10" i="98"/>
  <c r="W429" i="98"/>
  <c r="N429" i="98"/>
  <c r="M429" i="98"/>
  <c r="J429" i="98"/>
  <c r="I429" i="98"/>
  <c r="H429" i="98"/>
  <c r="G429" i="98"/>
  <c r="W428" i="98"/>
  <c r="N428" i="98"/>
  <c r="M428" i="98"/>
  <c r="J428" i="98"/>
  <c r="I428" i="98"/>
  <c r="H428" i="98"/>
  <c r="G428" i="98"/>
  <c r="W427" i="98"/>
  <c r="N427" i="98"/>
  <c r="M427" i="98"/>
  <c r="J427" i="98"/>
  <c r="I427" i="98"/>
  <c r="H427" i="98"/>
  <c r="G427" i="98"/>
  <c r="W426" i="98"/>
  <c r="N426" i="98"/>
  <c r="M426" i="98"/>
  <c r="J426" i="98"/>
  <c r="I426" i="98"/>
  <c r="H426" i="98"/>
  <c r="G426" i="98"/>
  <c r="W425" i="98"/>
  <c r="N425" i="98"/>
  <c r="M425" i="98"/>
  <c r="J425" i="98"/>
  <c r="I425" i="98"/>
  <c r="H425" i="98"/>
  <c r="G425" i="98"/>
  <c r="W424" i="98"/>
  <c r="N424" i="98"/>
  <c r="M424" i="98"/>
  <c r="J424" i="98"/>
  <c r="I424" i="98"/>
  <c r="H424" i="98"/>
  <c r="G424" i="98"/>
  <c r="W423" i="98"/>
  <c r="N423" i="98"/>
  <c r="M423" i="98"/>
  <c r="J423" i="98"/>
  <c r="I423" i="98"/>
  <c r="H423" i="98"/>
  <c r="G423" i="98"/>
  <c r="W422" i="98"/>
  <c r="N422" i="98"/>
  <c r="M422" i="98"/>
  <c r="J422" i="98"/>
  <c r="I422" i="98"/>
  <c r="H422" i="98"/>
  <c r="G422" i="98"/>
  <c r="W421" i="98"/>
  <c r="N421" i="98"/>
  <c r="M421" i="98"/>
  <c r="J421" i="98"/>
  <c r="I421" i="98"/>
  <c r="H421" i="98"/>
  <c r="G421" i="98"/>
  <c r="W420" i="98"/>
  <c r="N420" i="98"/>
  <c r="M420" i="98"/>
  <c r="J420" i="98"/>
  <c r="I420" i="98"/>
  <c r="H420" i="98"/>
  <c r="G420" i="98"/>
  <c r="W419" i="98"/>
  <c r="N419" i="98"/>
  <c r="M419" i="98"/>
  <c r="J419" i="98"/>
  <c r="I419" i="98"/>
  <c r="H419" i="98"/>
  <c r="G419" i="98"/>
  <c r="W418" i="98"/>
  <c r="N418" i="98"/>
  <c r="M418" i="98"/>
  <c r="J418" i="98"/>
  <c r="I418" i="98"/>
  <c r="H418" i="98"/>
  <c r="G418" i="98"/>
  <c r="W417" i="98"/>
  <c r="N417" i="98"/>
  <c r="M417" i="98"/>
  <c r="J417" i="98"/>
  <c r="I417" i="98"/>
  <c r="H417" i="98"/>
  <c r="G417" i="98"/>
  <c r="W416" i="98"/>
  <c r="N416" i="98"/>
  <c r="M416" i="98"/>
  <c r="J416" i="98"/>
  <c r="I416" i="98"/>
  <c r="H416" i="98"/>
  <c r="G416" i="98"/>
  <c r="W415" i="98"/>
  <c r="N415" i="98"/>
  <c r="M415" i="98"/>
  <c r="J415" i="98"/>
  <c r="I415" i="98"/>
  <c r="H415" i="98"/>
  <c r="G415" i="98"/>
  <c r="W414" i="98"/>
  <c r="N414" i="98"/>
  <c r="M414" i="98"/>
  <c r="J414" i="98"/>
  <c r="I414" i="98"/>
  <c r="H414" i="98"/>
  <c r="G414" i="98"/>
  <c r="W413" i="98"/>
  <c r="N413" i="98"/>
  <c r="M413" i="98"/>
  <c r="J413" i="98"/>
  <c r="I413" i="98"/>
  <c r="H413" i="98"/>
  <c r="G413" i="98"/>
  <c r="W412" i="98"/>
  <c r="N412" i="98"/>
  <c r="M412" i="98"/>
  <c r="J412" i="98"/>
  <c r="I412" i="98"/>
  <c r="H412" i="98"/>
  <c r="G412" i="98"/>
  <c r="W411" i="98"/>
  <c r="N411" i="98"/>
  <c r="M411" i="98"/>
  <c r="J411" i="98"/>
  <c r="I411" i="98"/>
  <c r="H411" i="98"/>
  <c r="G411" i="98"/>
  <c r="W410" i="98"/>
  <c r="N410" i="98"/>
  <c r="M410" i="98"/>
  <c r="J410" i="98"/>
  <c r="I410" i="98"/>
  <c r="H410" i="98"/>
  <c r="G410" i="98"/>
  <c r="W409" i="98"/>
  <c r="N409" i="98"/>
  <c r="M409" i="98"/>
  <c r="J409" i="98"/>
  <c r="I409" i="98"/>
  <c r="H409" i="98"/>
  <c r="G409" i="98"/>
  <c r="W408" i="98"/>
  <c r="N408" i="98"/>
  <c r="M408" i="98"/>
  <c r="J408" i="98"/>
  <c r="I408" i="98"/>
  <c r="H408" i="98"/>
  <c r="G408" i="98"/>
  <c r="W407" i="98"/>
  <c r="N407" i="98"/>
  <c r="M407" i="98"/>
  <c r="J407" i="98"/>
  <c r="I407" i="98"/>
  <c r="H407" i="98"/>
  <c r="G407" i="98"/>
  <c r="W406" i="98"/>
  <c r="N406" i="98"/>
  <c r="M406" i="98"/>
  <c r="J406" i="98"/>
  <c r="I406" i="98"/>
  <c r="H406" i="98"/>
  <c r="G406" i="98"/>
  <c r="W405" i="98"/>
  <c r="N405" i="98"/>
  <c r="M405" i="98"/>
  <c r="J405" i="98"/>
  <c r="I405" i="98"/>
  <c r="H405" i="98"/>
  <c r="G405" i="98"/>
  <c r="W404" i="98"/>
  <c r="N404" i="98"/>
  <c r="M404" i="98"/>
  <c r="J404" i="98"/>
  <c r="I404" i="98"/>
  <c r="H404" i="98"/>
  <c r="G404" i="98"/>
  <c r="W403" i="98"/>
  <c r="N403" i="98"/>
  <c r="M403" i="98"/>
  <c r="J403" i="98"/>
  <c r="I403" i="98"/>
  <c r="H403" i="98"/>
  <c r="G403" i="98"/>
  <c r="W402" i="98"/>
  <c r="N402" i="98"/>
  <c r="M402" i="98"/>
  <c r="J402" i="98"/>
  <c r="I402" i="98"/>
  <c r="H402" i="98"/>
  <c r="G402" i="98"/>
  <c r="W401" i="98"/>
  <c r="N401" i="98"/>
  <c r="M401" i="98"/>
  <c r="J401" i="98"/>
  <c r="I401" i="98"/>
  <c r="H401" i="98"/>
  <c r="G401" i="98"/>
  <c r="W400" i="98"/>
  <c r="N400" i="98"/>
  <c r="M400" i="98"/>
  <c r="J400" i="98"/>
  <c r="I400" i="98"/>
  <c r="H400" i="98"/>
  <c r="G400" i="98"/>
  <c r="W399" i="98"/>
  <c r="N399" i="98"/>
  <c r="M399" i="98"/>
  <c r="J399" i="98"/>
  <c r="I399" i="98"/>
  <c r="H399" i="98"/>
  <c r="G399" i="98"/>
  <c r="W398" i="98"/>
  <c r="N398" i="98"/>
  <c r="M398" i="98"/>
  <c r="J398" i="98"/>
  <c r="I398" i="98"/>
  <c r="H398" i="98"/>
  <c r="G398" i="98"/>
  <c r="W397" i="98"/>
  <c r="N397" i="98"/>
  <c r="M397" i="98"/>
  <c r="J397" i="98"/>
  <c r="I397" i="98"/>
  <c r="H397" i="98"/>
  <c r="G397" i="98"/>
  <c r="W396" i="98"/>
  <c r="N396" i="98"/>
  <c r="M396" i="98"/>
  <c r="J396" i="98"/>
  <c r="I396" i="98"/>
  <c r="H396" i="98"/>
  <c r="G396" i="98"/>
  <c r="W395" i="98"/>
  <c r="N395" i="98"/>
  <c r="M395" i="98"/>
  <c r="J395" i="98"/>
  <c r="I395" i="98"/>
  <c r="H395" i="98"/>
  <c r="G395" i="98"/>
  <c r="W394" i="98"/>
  <c r="N394" i="98"/>
  <c r="M394" i="98"/>
  <c r="J394" i="98"/>
  <c r="I394" i="98"/>
  <c r="H394" i="98"/>
  <c r="G394" i="98"/>
  <c r="W393" i="98"/>
  <c r="N393" i="98"/>
  <c r="M393" i="98"/>
  <c r="J393" i="98"/>
  <c r="I393" i="98"/>
  <c r="H393" i="98"/>
  <c r="G393" i="98"/>
  <c r="W392" i="98"/>
  <c r="N392" i="98"/>
  <c r="M392" i="98"/>
  <c r="J392" i="98"/>
  <c r="I392" i="98"/>
  <c r="H392" i="98"/>
  <c r="G392" i="98"/>
  <c r="W391" i="98"/>
  <c r="N391" i="98"/>
  <c r="M391" i="98"/>
  <c r="J391" i="98"/>
  <c r="I391" i="98"/>
  <c r="H391" i="98"/>
  <c r="G391" i="98"/>
  <c r="W390" i="98"/>
  <c r="N390" i="98"/>
  <c r="M390" i="98"/>
  <c r="J390" i="98"/>
  <c r="I390" i="98"/>
  <c r="H390" i="98"/>
  <c r="G390" i="98"/>
  <c r="W389" i="98"/>
  <c r="N389" i="98"/>
  <c r="M389" i="98"/>
  <c r="J389" i="98"/>
  <c r="I389" i="98"/>
  <c r="H389" i="98"/>
  <c r="G389" i="98"/>
  <c r="W388" i="98"/>
  <c r="N388" i="98"/>
  <c r="M388" i="98"/>
  <c r="J388" i="98"/>
  <c r="I388" i="98"/>
  <c r="H388" i="98"/>
  <c r="G388" i="98"/>
  <c r="W387" i="98"/>
  <c r="N387" i="98"/>
  <c r="M387" i="98"/>
  <c r="J387" i="98"/>
  <c r="I387" i="98"/>
  <c r="H387" i="98"/>
  <c r="G387" i="98"/>
  <c r="W386" i="98"/>
  <c r="N386" i="98"/>
  <c r="M386" i="98"/>
  <c r="J386" i="98"/>
  <c r="I386" i="98"/>
  <c r="H386" i="98"/>
  <c r="G386" i="98"/>
  <c r="W385" i="98"/>
  <c r="N385" i="98"/>
  <c r="M385" i="98"/>
  <c r="J385" i="98"/>
  <c r="I385" i="98"/>
  <c r="H385" i="98"/>
  <c r="G385" i="98"/>
  <c r="W384" i="98"/>
  <c r="N384" i="98"/>
  <c r="M384" i="98"/>
  <c r="J384" i="98"/>
  <c r="I384" i="98"/>
  <c r="H384" i="98"/>
  <c r="G384" i="98"/>
  <c r="W383" i="98"/>
  <c r="N383" i="98"/>
  <c r="M383" i="98"/>
  <c r="J383" i="98"/>
  <c r="I383" i="98"/>
  <c r="H383" i="98"/>
  <c r="G383" i="98"/>
  <c r="W382" i="98"/>
  <c r="N382" i="98"/>
  <c r="M382" i="98"/>
  <c r="J382" i="98"/>
  <c r="I382" i="98"/>
  <c r="H382" i="98"/>
  <c r="G382" i="98"/>
  <c r="W381" i="98"/>
  <c r="N381" i="98"/>
  <c r="M381" i="98"/>
  <c r="J381" i="98"/>
  <c r="I381" i="98"/>
  <c r="H381" i="98"/>
  <c r="G381" i="98"/>
  <c r="W380" i="98"/>
  <c r="N380" i="98"/>
  <c r="M380" i="98"/>
  <c r="J380" i="98"/>
  <c r="I380" i="98"/>
  <c r="H380" i="98"/>
  <c r="G380" i="98"/>
  <c r="W379" i="98"/>
  <c r="N379" i="98"/>
  <c r="M379" i="98"/>
  <c r="J379" i="98"/>
  <c r="I379" i="98"/>
  <c r="H379" i="98"/>
  <c r="G379" i="98"/>
  <c r="W378" i="98"/>
  <c r="N378" i="98"/>
  <c r="M378" i="98"/>
  <c r="J378" i="98"/>
  <c r="I378" i="98"/>
  <c r="H378" i="98"/>
  <c r="G378" i="98"/>
  <c r="W377" i="98"/>
  <c r="N377" i="98"/>
  <c r="M377" i="98"/>
  <c r="J377" i="98"/>
  <c r="I377" i="98"/>
  <c r="H377" i="98"/>
  <c r="G377" i="98"/>
  <c r="W376" i="98"/>
  <c r="N376" i="98"/>
  <c r="M376" i="98"/>
  <c r="J376" i="98"/>
  <c r="I376" i="98"/>
  <c r="H376" i="98"/>
  <c r="G376" i="98"/>
  <c r="W375" i="98"/>
  <c r="N375" i="98"/>
  <c r="M375" i="98"/>
  <c r="J375" i="98"/>
  <c r="I375" i="98"/>
  <c r="H375" i="98"/>
  <c r="G375" i="98"/>
  <c r="W374" i="98"/>
  <c r="N374" i="98"/>
  <c r="M374" i="98"/>
  <c r="J374" i="98"/>
  <c r="I374" i="98"/>
  <c r="H374" i="98"/>
  <c r="G374" i="98"/>
  <c r="W373" i="98"/>
  <c r="N373" i="98"/>
  <c r="M373" i="98"/>
  <c r="J373" i="98"/>
  <c r="I373" i="98"/>
  <c r="H373" i="98"/>
  <c r="G373" i="98"/>
  <c r="W372" i="98"/>
  <c r="N372" i="98"/>
  <c r="M372" i="98"/>
  <c r="J372" i="98"/>
  <c r="I372" i="98"/>
  <c r="H372" i="98"/>
  <c r="G372" i="98"/>
  <c r="W371" i="98"/>
  <c r="N371" i="98"/>
  <c r="M371" i="98"/>
  <c r="J371" i="98"/>
  <c r="I371" i="98"/>
  <c r="H371" i="98"/>
  <c r="G371" i="98"/>
  <c r="W370" i="98"/>
  <c r="N370" i="98"/>
  <c r="M370" i="98"/>
  <c r="J370" i="98"/>
  <c r="I370" i="98"/>
  <c r="H370" i="98"/>
  <c r="G370" i="98"/>
  <c r="W369" i="98"/>
  <c r="N369" i="98"/>
  <c r="M369" i="98"/>
  <c r="J369" i="98"/>
  <c r="I369" i="98"/>
  <c r="H369" i="98"/>
  <c r="G369" i="98"/>
  <c r="W368" i="98"/>
  <c r="N368" i="98"/>
  <c r="M368" i="98"/>
  <c r="J368" i="98"/>
  <c r="I368" i="98"/>
  <c r="H368" i="98"/>
  <c r="G368" i="98"/>
  <c r="W367" i="98"/>
  <c r="N367" i="98"/>
  <c r="M367" i="98"/>
  <c r="J367" i="98"/>
  <c r="I367" i="98"/>
  <c r="H367" i="98"/>
  <c r="G367" i="98"/>
  <c r="W366" i="98"/>
  <c r="N366" i="98"/>
  <c r="M366" i="98"/>
  <c r="J366" i="98"/>
  <c r="I366" i="98"/>
  <c r="H366" i="98"/>
  <c r="G366" i="98"/>
  <c r="W365" i="98"/>
  <c r="N365" i="98"/>
  <c r="M365" i="98"/>
  <c r="J365" i="98"/>
  <c r="I365" i="98"/>
  <c r="H365" i="98"/>
  <c r="G365" i="98"/>
  <c r="W364" i="98"/>
  <c r="N364" i="98"/>
  <c r="M364" i="98"/>
  <c r="J364" i="98"/>
  <c r="I364" i="98"/>
  <c r="H364" i="98"/>
  <c r="G364" i="98"/>
  <c r="W363" i="98"/>
  <c r="AR363" i="98"/>
  <c r="N363" i="98"/>
  <c r="M363" i="98"/>
  <c r="J363" i="98"/>
  <c r="I363" i="98"/>
  <c r="H363" i="98"/>
  <c r="G363" i="98"/>
  <c r="W362" i="98"/>
  <c r="AS362" i="98" s="1"/>
  <c r="N362" i="98"/>
  <c r="M362" i="98"/>
  <c r="J362" i="98"/>
  <c r="I362" i="98"/>
  <c r="H362" i="98"/>
  <c r="G362" i="98"/>
  <c r="W361" i="98"/>
  <c r="AR361" i="98"/>
  <c r="N361" i="98"/>
  <c r="M361" i="98"/>
  <c r="J361" i="98"/>
  <c r="I361" i="98"/>
  <c r="H361" i="98"/>
  <c r="G361" i="98"/>
  <c r="W360" i="98"/>
  <c r="X360" i="98"/>
  <c r="N360" i="98"/>
  <c r="M360" i="98"/>
  <c r="J360" i="98"/>
  <c r="I360" i="98"/>
  <c r="H360" i="98"/>
  <c r="G360" i="98"/>
  <c r="W359" i="98"/>
  <c r="AR359" i="98"/>
  <c r="N359" i="98"/>
  <c r="M359" i="98"/>
  <c r="J359" i="98"/>
  <c r="I359" i="98"/>
  <c r="H359" i="98"/>
  <c r="G359" i="98"/>
  <c r="W358" i="98"/>
  <c r="AS358" i="98" s="1"/>
  <c r="N358" i="98"/>
  <c r="M358" i="98"/>
  <c r="J358" i="98"/>
  <c r="I358" i="98"/>
  <c r="H358" i="98"/>
  <c r="G358" i="98"/>
  <c r="W357" i="98"/>
  <c r="N357" i="98"/>
  <c r="M357" i="98"/>
  <c r="J357" i="98"/>
  <c r="I357" i="98"/>
  <c r="H357" i="98"/>
  <c r="G357" i="98"/>
  <c r="W356" i="98"/>
  <c r="N356" i="98"/>
  <c r="M356" i="98"/>
  <c r="J356" i="98"/>
  <c r="I356" i="98"/>
  <c r="H356" i="98"/>
  <c r="G356" i="98"/>
  <c r="W355" i="98"/>
  <c r="N355" i="98"/>
  <c r="M355" i="98"/>
  <c r="J355" i="98"/>
  <c r="I355" i="98"/>
  <c r="H355" i="98"/>
  <c r="G355" i="98"/>
  <c r="W354" i="98"/>
  <c r="N354" i="98"/>
  <c r="M354" i="98"/>
  <c r="J354" i="98"/>
  <c r="I354" i="98"/>
  <c r="H354" i="98"/>
  <c r="G354" i="98"/>
  <c r="W353" i="98"/>
  <c r="N353" i="98"/>
  <c r="M353" i="98"/>
  <c r="J353" i="98"/>
  <c r="I353" i="98"/>
  <c r="H353" i="98"/>
  <c r="G353" i="98"/>
  <c r="W352" i="98"/>
  <c r="N352" i="98"/>
  <c r="M352" i="98"/>
  <c r="J352" i="98"/>
  <c r="I352" i="98"/>
  <c r="H352" i="98"/>
  <c r="G352" i="98"/>
  <c r="W351" i="98"/>
  <c r="N351" i="98"/>
  <c r="M351" i="98"/>
  <c r="J351" i="98"/>
  <c r="I351" i="98"/>
  <c r="H351" i="98"/>
  <c r="G351" i="98"/>
  <c r="W350" i="98"/>
  <c r="N350" i="98"/>
  <c r="M350" i="98"/>
  <c r="J350" i="98"/>
  <c r="I350" i="98"/>
  <c r="H350" i="98"/>
  <c r="G350" i="98"/>
  <c r="W349" i="98"/>
  <c r="N349" i="98"/>
  <c r="M349" i="98"/>
  <c r="J349" i="98"/>
  <c r="I349" i="98"/>
  <c r="H349" i="98"/>
  <c r="G349" i="98"/>
  <c r="W348" i="98"/>
  <c r="N348" i="98"/>
  <c r="M348" i="98"/>
  <c r="J348" i="98"/>
  <c r="I348" i="98"/>
  <c r="H348" i="98"/>
  <c r="G348" i="98"/>
  <c r="W347" i="98"/>
  <c r="N347" i="98"/>
  <c r="M347" i="98"/>
  <c r="J347" i="98"/>
  <c r="I347" i="98"/>
  <c r="H347" i="98"/>
  <c r="G347" i="98"/>
  <c r="W346" i="98"/>
  <c r="N346" i="98"/>
  <c r="M346" i="98"/>
  <c r="J346" i="98"/>
  <c r="I346" i="98"/>
  <c r="H346" i="98"/>
  <c r="G346" i="98"/>
  <c r="W345" i="98"/>
  <c r="N345" i="98"/>
  <c r="M345" i="98"/>
  <c r="J345" i="98"/>
  <c r="I345" i="98"/>
  <c r="H345" i="98"/>
  <c r="G345" i="98"/>
  <c r="W344" i="98"/>
  <c r="N344" i="98"/>
  <c r="M344" i="98"/>
  <c r="J344" i="98"/>
  <c r="I344" i="98"/>
  <c r="H344" i="98"/>
  <c r="G344" i="98"/>
  <c r="W343" i="98"/>
  <c r="N343" i="98"/>
  <c r="M343" i="98"/>
  <c r="J343" i="98"/>
  <c r="I343" i="98"/>
  <c r="H343" i="98"/>
  <c r="G343" i="98"/>
  <c r="W342" i="98"/>
  <c r="N342" i="98"/>
  <c r="M342" i="98"/>
  <c r="J342" i="98"/>
  <c r="I342" i="98"/>
  <c r="H342" i="98"/>
  <c r="G342" i="98"/>
  <c r="W341" i="98"/>
  <c r="N341" i="98"/>
  <c r="M341" i="98"/>
  <c r="J341" i="98"/>
  <c r="I341" i="98"/>
  <c r="H341" i="98"/>
  <c r="G341" i="98"/>
  <c r="W340" i="98"/>
  <c r="N340" i="98"/>
  <c r="M340" i="98"/>
  <c r="J340" i="98"/>
  <c r="I340" i="98"/>
  <c r="H340" i="98"/>
  <c r="G340" i="98"/>
  <c r="W339" i="98"/>
  <c r="N339" i="98"/>
  <c r="M339" i="98"/>
  <c r="J339" i="98"/>
  <c r="I339" i="98"/>
  <c r="H339" i="98"/>
  <c r="G339" i="98"/>
  <c r="W338" i="98"/>
  <c r="N338" i="98"/>
  <c r="M338" i="98"/>
  <c r="J338" i="98"/>
  <c r="I338" i="98"/>
  <c r="H338" i="98"/>
  <c r="G338" i="98"/>
  <c r="W337" i="98"/>
  <c r="N337" i="98"/>
  <c r="M337" i="98"/>
  <c r="J337" i="98"/>
  <c r="I337" i="98"/>
  <c r="H337" i="98"/>
  <c r="G337" i="98"/>
  <c r="W336" i="98"/>
  <c r="N336" i="98"/>
  <c r="M336" i="98"/>
  <c r="J336" i="98"/>
  <c r="I336" i="98"/>
  <c r="H336" i="98"/>
  <c r="G336" i="98"/>
  <c r="W335" i="98"/>
  <c r="N335" i="98"/>
  <c r="M335" i="98"/>
  <c r="J335" i="98"/>
  <c r="I335" i="98"/>
  <c r="H335" i="98"/>
  <c r="G335" i="98"/>
  <c r="W334" i="98"/>
  <c r="N334" i="98"/>
  <c r="M334" i="98"/>
  <c r="J334" i="98"/>
  <c r="I334" i="98"/>
  <c r="H334" i="98"/>
  <c r="G334" i="98"/>
  <c r="W333" i="98"/>
  <c r="N333" i="98"/>
  <c r="M333" i="98"/>
  <c r="J333" i="98"/>
  <c r="I333" i="98"/>
  <c r="H333" i="98"/>
  <c r="G333" i="98"/>
  <c r="W332" i="98"/>
  <c r="N332" i="98"/>
  <c r="M332" i="98"/>
  <c r="J332" i="98"/>
  <c r="I332" i="98"/>
  <c r="H332" i="98"/>
  <c r="G332" i="98"/>
  <c r="W331" i="98"/>
  <c r="N331" i="98"/>
  <c r="M331" i="98"/>
  <c r="J331" i="98"/>
  <c r="I331" i="98"/>
  <c r="H331" i="98"/>
  <c r="G331" i="98"/>
  <c r="W330" i="98"/>
  <c r="N330" i="98"/>
  <c r="M330" i="98"/>
  <c r="J330" i="98"/>
  <c r="I330" i="98"/>
  <c r="H330" i="98"/>
  <c r="G330" i="98"/>
  <c r="W329" i="98"/>
  <c r="N329" i="98"/>
  <c r="M329" i="98"/>
  <c r="J329" i="98"/>
  <c r="I329" i="98"/>
  <c r="H329" i="98"/>
  <c r="G329" i="98"/>
  <c r="W328" i="98"/>
  <c r="N328" i="98"/>
  <c r="M328" i="98"/>
  <c r="J328" i="98"/>
  <c r="I328" i="98"/>
  <c r="H328" i="98"/>
  <c r="G328" i="98"/>
  <c r="W327" i="98"/>
  <c r="N327" i="98"/>
  <c r="M327" i="98"/>
  <c r="J327" i="98"/>
  <c r="I327" i="98"/>
  <c r="H327" i="98"/>
  <c r="G327" i="98"/>
  <c r="W326" i="98"/>
  <c r="N326" i="98"/>
  <c r="M326" i="98"/>
  <c r="J326" i="98"/>
  <c r="I326" i="98"/>
  <c r="H326" i="98"/>
  <c r="G326" i="98"/>
  <c r="W325" i="98"/>
  <c r="N325" i="98"/>
  <c r="M325" i="98"/>
  <c r="J325" i="98"/>
  <c r="I325" i="98"/>
  <c r="H325" i="98"/>
  <c r="G325" i="98"/>
  <c r="W324" i="98"/>
  <c r="N324" i="98"/>
  <c r="M324" i="98"/>
  <c r="J324" i="98"/>
  <c r="I324" i="98"/>
  <c r="H324" i="98"/>
  <c r="G324" i="98"/>
  <c r="W323" i="98"/>
  <c r="N323" i="98"/>
  <c r="M323" i="98"/>
  <c r="J323" i="98"/>
  <c r="I323" i="98"/>
  <c r="H323" i="98"/>
  <c r="G323" i="98"/>
  <c r="W322" i="98"/>
  <c r="N322" i="98"/>
  <c r="M322" i="98"/>
  <c r="J322" i="98"/>
  <c r="I322" i="98"/>
  <c r="H322" i="98"/>
  <c r="G322" i="98"/>
  <c r="W321" i="98"/>
  <c r="N321" i="98"/>
  <c r="M321" i="98"/>
  <c r="J321" i="98"/>
  <c r="I321" i="98"/>
  <c r="H321" i="98"/>
  <c r="G321" i="98"/>
  <c r="W320" i="98"/>
  <c r="N320" i="98"/>
  <c r="M320" i="98"/>
  <c r="J320" i="98"/>
  <c r="I320" i="98"/>
  <c r="H320" i="98"/>
  <c r="G320" i="98"/>
  <c r="W319" i="98"/>
  <c r="N319" i="98"/>
  <c r="M319" i="98"/>
  <c r="J319" i="98"/>
  <c r="I319" i="98"/>
  <c r="H319" i="98"/>
  <c r="G319" i="98"/>
  <c r="W318" i="98"/>
  <c r="N318" i="98"/>
  <c r="M318" i="98"/>
  <c r="J318" i="98"/>
  <c r="I318" i="98"/>
  <c r="H318" i="98"/>
  <c r="G318" i="98"/>
  <c r="W317" i="98"/>
  <c r="N317" i="98"/>
  <c r="M317" i="98"/>
  <c r="J317" i="98"/>
  <c r="I317" i="98"/>
  <c r="H317" i="98"/>
  <c r="G317" i="98"/>
  <c r="W316" i="98"/>
  <c r="N316" i="98"/>
  <c r="M316" i="98"/>
  <c r="J316" i="98"/>
  <c r="I316" i="98"/>
  <c r="H316" i="98"/>
  <c r="G316" i="98"/>
  <c r="W315" i="98"/>
  <c r="N315" i="98"/>
  <c r="M315" i="98"/>
  <c r="J315" i="98"/>
  <c r="I315" i="98"/>
  <c r="H315" i="98"/>
  <c r="G315" i="98"/>
  <c r="W314" i="98"/>
  <c r="N314" i="98"/>
  <c r="M314" i="98"/>
  <c r="J314" i="98"/>
  <c r="I314" i="98"/>
  <c r="H314" i="98"/>
  <c r="G314" i="98"/>
  <c r="W313" i="98"/>
  <c r="N313" i="98"/>
  <c r="M313" i="98"/>
  <c r="J313" i="98"/>
  <c r="I313" i="98"/>
  <c r="H313" i="98"/>
  <c r="G313" i="98"/>
  <c r="W312" i="98"/>
  <c r="N312" i="98"/>
  <c r="M312" i="98"/>
  <c r="J312" i="98"/>
  <c r="I312" i="98"/>
  <c r="H312" i="98"/>
  <c r="G312" i="98"/>
  <c r="W311" i="98"/>
  <c r="N311" i="98"/>
  <c r="M311" i="98"/>
  <c r="J311" i="98"/>
  <c r="I311" i="98"/>
  <c r="H311" i="98"/>
  <c r="G311" i="98"/>
  <c r="W310" i="98"/>
  <c r="N310" i="98"/>
  <c r="M310" i="98"/>
  <c r="J310" i="98"/>
  <c r="I310" i="98"/>
  <c r="H310" i="98"/>
  <c r="G310" i="98"/>
  <c r="W309" i="98"/>
  <c r="N309" i="98"/>
  <c r="M309" i="98"/>
  <c r="J309" i="98"/>
  <c r="I309" i="98"/>
  <c r="H309" i="98"/>
  <c r="G309" i="98"/>
  <c r="W308" i="98"/>
  <c r="N308" i="98"/>
  <c r="M308" i="98"/>
  <c r="J308" i="98"/>
  <c r="I308" i="98"/>
  <c r="H308" i="98"/>
  <c r="G308" i="98"/>
  <c r="W307" i="98"/>
  <c r="N307" i="98"/>
  <c r="M307" i="98"/>
  <c r="J307" i="98"/>
  <c r="I307" i="98"/>
  <c r="H307" i="98"/>
  <c r="G307" i="98"/>
  <c r="W306" i="98"/>
  <c r="N306" i="98"/>
  <c r="M306" i="98"/>
  <c r="J306" i="98"/>
  <c r="I306" i="98"/>
  <c r="H306" i="98"/>
  <c r="G306" i="98"/>
  <c r="W305" i="98"/>
  <c r="N305" i="98"/>
  <c r="M305" i="98"/>
  <c r="J305" i="98"/>
  <c r="I305" i="98"/>
  <c r="H305" i="98"/>
  <c r="G305" i="98"/>
  <c r="W304" i="98"/>
  <c r="N304" i="98"/>
  <c r="M304" i="98"/>
  <c r="J304" i="98"/>
  <c r="I304" i="98"/>
  <c r="H304" i="98"/>
  <c r="G304" i="98"/>
  <c r="W303" i="98"/>
  <c r="N303" i="98"/>
  <c r="M303" i="98"/>
  <c r="J303" i="98"/>
  <c r="I303" i="98"/>
  <c r="H303" i="98"/>
  <c r="G303" i="98"/>
  <c r="W302" i="98"/>
  <c r="N302" i="98"/>
  <c r="M302" i="98"/>
  <c r="J302" i="98"/>
  <c r="I302" i="98"/>
  <c r="H302" i="98"/>
  <c r="G302" i="98"/>
  <c r="W301" i="98"/>
  <c r="N301" i="98"/>
  <c r="M301" i="98"/>
  <c r="J301" i="98"/>
  <c r="I301" i="98"/>
  <c r="H301" i="98"/>
  <c r="G301" i="98"/>
  <c r="W300" i="98"/>
  <c r="N300" i="98"/>
  <c r="M300" i="98"/>
  <c r="J300" i="98"/>
  <c r="I300" i="98"/>
  <c r="H300" i="98"/>
  <c r="G300" i="98"/>
  <c r="W299" i="98"/>
  <c r="N299" i="98"/>
  <c r="M299" i="98"/>
  <c r="J299" i="98"/>
  <c r="I299" i="98"/>
  <c r="H299" i="98"/>
  <c r="G299" i="98"/>
  <c r="W298" i="98"/>
  <c r="N298" i="98"/>
  <c r="M298" i="98"/>
  <c r="J298" i="98"/>
  <c r="I298" i="98"/>
  <c r="H298" i="98"/>
  <c r="G298" i="98"/>
  <c r="W297" i="98"/>
  <c r="N297" i="98"/>
  <c r="M297" i="98"/>
  <c r="J297" i="98"/>
  <c r="I297" i="98"/>
  <c r="H297" i="98"/>
  <c r="G297" i="98"/>
  <c r="W296" i="98"/>
  <c r="N296" i="98"/>
  <c r="M296" i="98"/>
  <c r="J296" i="98"/>
  <c r="I296" i="98"/>
  <c r="H296" i="98"/>
  <c r="G296" i="98"/>
  <c r="W295" i="98"/>
  <c r="N295" i="98"/>
  <c r="M295" i="98"/>
  <c r="J295" i="98"/>
  <c r="I295" i="98"/>
  <c r="H295" i="98"/>
  <c r="G295" i="98"/>
  <c r="W294" i="98"/>
  <c r="N294" i="98"/>
  <c r="M294" i="98"/>
  <c r="J294" i="98"/>
  <c r="I294" i="98"/>
  <c r="H294" i="98"/>
  <c r="G294" i="98"/>
  <c r="W293" i="98"/>
  <c r="N293" i="98"/>
  <c r="M293" i="98"/>
  <c r="J293" i="98"/>
  <c r="I293" i="98"/>
  <c r="H293" i="98"/>
  <c r="G293" i="98"/>
  <c r="W292" i="98"/>
  <c r="N292" i="98"/>
  <c r="M292" i="98"/>
  <c r="J292" i="98"/>
  <c r="I292" i="98"/>
  <c r="H292" i="98"/>
  <c r="G292" i="98"/>
  <c r="W291" i="98"/>
  <c r="N291" i="98"/>
  <c r="M291" i="98"/>
  <c r="J291" i="98"/>
  <c r="I291" i="98"/>
  <c r="H291" i="98"/>
  <c r="G291" i="98"/>
  <c r="W290" i="98"/>
  <c r="N290" i="98"/>
  <c r="M290" i="98"/>
  <c r="J290" i="98"/>
  <c r="I290" i="98"/>
  <c r="H290" i="98"/>
  <c r="G290" i="98"/>
  <c r="W289" i="98"/>
  <c r="N289" i="98"/>
  <c r="M289" i="98"/>
  <c r="J289" i="98"/>
  <c r="I289" i="98"/>
  <c r="H289" i="98"/>
  <c r="G289" i="98"/>
  <c r="W288" i="98"/>
  <c r="N288" i="98"/>
  <c r="M288" i="98"/>
  <c r="J288" i="98"/>
  <c r="I288" i="98"/>
  <c r="H288" i="98"/>
  <c r="G288" i="98"/>
  <c r="W287" i="98"/>
  <c r="N287" i="98"/>
  <c r="M287" i="98"/>
  <c r="J287" i="98"/>
  <c r="I287" i="98"/>
  <c r="H287" i="98"/>
  <c r="G287" i="98"/>
  <c r="W286" i="98"/>
  <c r="N286" i="98"/>
  <c r="M286" i="98"/>
  <c r="J286" i="98"/>
  <c r="I286" i="98"/>
  <c r="H286" i="98"/>
  <c r="G286" i="98"/>
  <c r="W285" i="98"/>
  <c r="N285" i="98"/>
  <c r="M285" i="98"/>
  <c r="J285" i="98"/>
  <c r="I285" i="98"/>
  <c r="H285" i="98"/>
  <c r="G285" i="98"/>
  <c r="W284" i="98"/>
  <c r="N284" i="98"/>
  <c r="M284" i="98"/>
  <c r="J284" i="98"/>
  <c r="I284" i="98"/>
  <c r="H284" i="98"/>
  <c r="G284" i="98"/>
  <c r="W283" i="98"/>
  <c r="N283" i="98"/>
  <c r="M283" i="98"/>
  <c r="J283" i="98"/>
  <c r="I283" i="98"/>
  <c r="H283" i="98"/>
  <c r="G283" i="98"/>
  <c r="W282" i="98"/>
  <c r="N282" i="98"/>
  <c r="M282" i="98"/>
  <c r="J282" i="98"/>
  <c r="I282" i="98"/>
  <c r="H282" i="98"/>
  <c r="G282" i="98"/>
  <c r="W281" i="98"/>
  <c r="N281" i="98"/>
  <c r="M281" i="98"/>
  <c r="J281" i="98"/>
  <c r="I281" i="98"/>
  <c r="H281" i="98"/>
  <c r="G281" i="98"/>
  <c r="W280" i="98"/>
  <c r="N280" i="98"/>
  <c r="M280" i="98"/>
  <c r="J280" i="98"/>
  <c r="I280" i="98"/>
  <c r="H280" i="98"/>
  <c r="G280" i="98"/>
  <c r="W279" i="98"/>
  <c r="N279" i="98"/>
  <c r="M279" i="98"/>
  <c r="J279" i="98"/>
  <c r="I279" i="98"/>
  <c r="H279" i="98"/>
  <c r="G279" i="98"/>
  <c r="W278" i="98"/>
  <c r="N278" i="98"/>
  <c r="M278" i="98"/>
  <c r="J278" i="98"/>
  <c r="I278" i="98"/>
  <c r="H278" i="98"/>
  <c r="G278" i="98"/>
  <c r="W277" i="98"/>
  <c r="N277" i="98"/>
  <c r="M277" i="98"/>
  <c r="J277" i="98"/>
  <c r="I277" i="98"/>
  <c r="H277" i="98"/>
  <c r="G277" i="98"/>
  <c r="W276" i="98"/>
  <c r="N276" i="98"/>
  <c r="M276" i="98"/>
  <c r="J276" i="98"/>
  <c r="I276" i="98"/>
  <c r="H276" i="98"/>
  <c r="G276" i="98"/>
  <c r="W275" i="98"/>
  <c r="N275" i="98"/>
  <c r="M275" i="98"/>
  <c r="J275" i="98"/>
  <c r="I275" i="98"/>
  <c r="H275" i="98"/>
  <c r="G275" i="98"/>
  <c r="W274" i="98"/>
  <c r="N274" i="98"/>
  <c r="M274" i="98"/>
  <c r="J274" i="98"/>
  <c r="I274" i="98"/>
  <c r="H274" i="98"/>
  <c r="G274" i="98"/>
  <c r="W273" i="98"/>
  <c r="N273" i="98"/>
  <c r="M273" i="98"/>
  <c r="J273" i="98"/>
  <c r="I273" i="98"/>
  <c r="H273" i="98"/>
  <c r="G273" i="98"/>
  <c r="W272" i="98"/>
  <c r="N272" i="98"/>
  <c r="M272" i="98"/>
  <c r="J272" i="98"/>
  <c r="I272" i="98"/>
  <c r="H272" i="98"/>
  <c r="G272" i="98"/>
  <c r="W271" i="98"/>
  <c r="N271" i="98"/>
  <c r="M271" i="98"/>
  <c r="J271" i="98"/>
  <c r="I271" i="98"/>
  <c r="H271" i="98"/>
  <c r="G271" i="98"/>
  <c r="W270" i="98"/>
  <c r="N270" i="98"/>
  <c r="M270" i="98"/>
  <c r="J270" i="98"/>
  <c r="I270" i="98"/>
  <c r="H270" i="98"/>
  <c r="G270" i="98"/>
  <c r="W269" i="98"/>
  <c r="N269" i="98"/>
  <c r="M269" i="98"/>
  <c r="J269" i="98"/>
  <c r="I269" i="98"/>
  <c r="H269" i="98"/>
  <c r="G269" i="98"/>
  <c r="W268" i="98"/>
  <c r="N268" i="98"/>
  <c r="M268" i="98"/>
  <c r="J268" i="98"/>
  <c r="I268" i="98"/>
  <c r="H268" i="98"/>
  <c r="G268" i="98"/>
  <c r="W267" i="98"/>
  <c r="N267" i="98"/>
  <c r="M267" i="98"/>
  <c r="J267" i="98"/>
  <c r="I267" i="98"/>
  <c r="H267" i="98"/>
  <c r="G267" i="98"/>
  <c r="W266" i="98"/>
  <c r="N266" i="98"/>
  <c r="M266" i="98"/>
  <c r="J266" i="98"/>
  <c r="I266" i="98"/>
  <c r="H266" i="98"/>
  <c r="G266" i="98"/>
  <c r="W265" i="98"/>
  <c r="N265" i="98"/>
  <c r="M265" i="98"/>
  <c r="J265" i="98"/>
  <c r="I265" i="98"/>
  <c r="H265" i="98"/>
  <c r="G265" i="98"/>
  <c r="W264" i="98"/>
  <c r="N264" i="98"/>
  <c r="M264" i="98"/>
  <c r="J264" i="98"/>
  <c r="I264" i="98"/>
  <c r="H264" i="98"/>
  <c r="G264" i="98"/>
  <c r="W263" i="98"/>
  <c r="N263" i="98"/>
  <c r="M263" i="98"/>
  <c r="J263" i="98"/>
  <c r="I263" i="98"/>
  <c r="H263" i="98"/>
  <c r="G263" i="98"/>
  <c r="W262" i="98"/>
  <c r="N262" i="98"/>
  <c r="M262" i="98"/>
  <c r="J262" i="98"/>
  <c r="I262" i="98"/>
  <c r="H262" i="98"/>
  <c r="G262" i="98"/>
  <c r="W261" i="98"/>
  <c r="N261" i="98"/>
  <c r="M261" i="98"/>
  <c r="J261" i="98"/>
  <c r="I261" i="98"/>
  <c r="H261" i="98"/>
  <c r="G261" i="98"/>
  <c r="W260" i="98"/>
  <c r="N260" i="98"/>
  <c r="M260" i="98"/>
  <c r="J260" i="98"/>
  <c r="I260" i="98"/>
  <c r="H260" i="98"/>
  <c r="G260" i="98"/>
  <c r="W259" i="98"/>
  <c r="N259" i="98"/>
  <c r="M259" i="98"/>
  <c r="J259" i="98"/>
  <c r="I259" i="98"/>
  <c r="H259" i="98"/>
  <c r="G259" i="98"/>
  <c r="W258" i="98"/>
  <c r="N258" i="98"/>
  <c r="M258" i="98"/>
  <c r="J258" i="98"/>
  <c r="I258" i="98"/>
  <c r="H258" i="98"/>
  <c r="G258" i="98"/>
  <c r="W257" i="98"/>
  <c r="N257" i="98"/>
  <c r="M257" i="98"/>
  <c r="J257" i="98"/>
  <c r="I257" i="98"/>
  <c r="H257" i="98"/>
  <c r="G257" i="98"/>
  <c r="W256" i="98"/>
  <c r="N256" i="98"/>
  <c r="M256" i="98"/>
  <c r="J256" i="98"/>
  <c r="I256" i="98"/>
  <c r="H256" i="98"/>
  <c r="G256" i="98"/>
  <c r="W255" i="98"/>
  <c r="N255" i="98"/>
  <c r="M255" i="98"/>
  <c r="J255" i="98"/>
  <c r="I255" i="98"/>
  <c r="H255" i="98"/>
  <c r="G255" i="98"/>
  <c r="W254" i="98"/>
  <c r="N254" i="98"/>
  <c r="M254" i="98"/>
  <c r="J254" i="98"/>
  <c r="I254" i="98"/>
  <c r="H254" i="98"/>
  <c r="G254" i="98"/>
  <c r="W253" i="98"/>
  <c r="N253" i="98"/>
  <c r="M253" i="98"/>
  <c r="J253" i="98"/>
  <c r="I253" i="98"/>
  <c r="H253" i="98"/>
  <c r="G253" i="98"/>
  <c r="W252" i="98"/>
  <c r="N252" i="98"/>
  <c r="M252" i="98"/>
  <c r="J252" i="98"/>
  <c r="I252" i="98"/>
  <c r="H252" i="98"/>
  <c r="G252" i="98"/>
  <c r="W251" i="98"/>
  <c r="N251" i="98"/>
  <c r="M251" i="98"/>
  <c r="J251" i="98"/>
  <c r="I251" i="98"/>
  <c r="H251" i="98"/>
  <c r="G251" i="98"/>
  <c r="W250" i="98"/>
  <c r="N250" i="98"/>
  <c r="M250" i="98"/>
  <c r="J250" i="98"/>
  <c r="I250" i="98"/>
  <c r="H250" i="98"/>
  <c r="G250" i="98"/>
  <c r="W249" i="98"/>
  <c r="N249" i="98"/>
  <c r="M249" i="98"/>
  <c r="J249" i="98"/>
  <c r="I249" i="98"/>
  <c r="H249" i="98"/>
  <c r="G249" i="98"/>
  <c r="W248" i="98"/>
  <c r="N248" i="98"/>
  <c r="M248" i="98"/>
  <c r="J248" i="98"/>
  <c r="I248" i="98"/>
  <c r="H248" i="98"/>
  <c r="G248" i="98"/>
  <c r="W247" i="98"/>
  <c r="N247" i="98"/>
  <c r="M247" i="98"/>
  <c r="J247" i="98"/>
  <c r="I247" i="98"/>
  <c r="H247" i="98"/>
  <c r="G247" i="98"/>
  <c r="W246" i="98"/>
  <c r="N246" i="98"/>
  <c r="M246" i="98"/>
  <c r="J246" i="98"/>
  <c r="I246" i="98"/>
  <c r="H246" i="98"/>
  <c r="G246" i="98"/>
  <c r="W245" i="98"/>
  <c r="N245" i="98"/>
  <c r="M245" i="98"/>
  <c r="J245" i="98"/>
  <c r="I245" i="98"/>
  <c r="H245" i="98"/>
  <c r="G245" i="98"/>
  <c r="W244" i="98"/>
  <c r="N244" i="98"/>
  <c r="M244" i="98"/>
  <c r="J244" i="98"/>
  <c r="I244" i="98"/>
  <c r="H244" i="98"/>
  <c r="G244" i="98"/>
  <c r="W243" i="98"/>
  <c r="N243" i="98"/>
  <c r="M243" i="98"/>
  <c r="J243" i="98"/>
  <c r="I243" i="98"/>
  <c r="H243" i="98"/>
  <c r="G243" i="98"/>
  <c r="W242" i="98"/>
  <c r="N242" i="98"/>
  <c r="M242" i="98"/>
  <c r="J242" i="98"/>
  <c r="I242" i="98"/>
  <c r="H242" i="98"/>
  <c r="G242" i="98"/>
  <c r="W241" i="98"/>
  <c r="N241" i="98"/>
  <c r="M241" i="98"/>
  <c r="J241" i="98"/>
  <c r="I241" i="98"/>
  <c r="H241" i="98"/>
  <c r="G241" i="98"/>
  <c r="W240" i="98"/>
  <c r="N240" i="98"/>
  <c r="M240" i="98"/>
  <c r="J240" i="98"/>
  <c r="I240" i="98"/>
  <c r="H240" i="98"/>
  <c r="G240" i="98"/>
  <c r="W239" i="98"/>
  <c r="N239" i="98"/>
  <c r="M239" i="98"/>
  <c r="J239" i="98"/>
  <c r="I239" i="98"/>
  <c r="H239" i="98"/>
  <c r="G239" i="98"/>
  <c r="W238" i="98"/>
  <c r="N238" i="98"/>
  <c r="M238" i="98"/>
  <c r="J238" i="98"/>
  <c r="I238" i="98"/>
  <c r="H238" i="98"/>
  <c r="G238" i="98"/>
  <c r="W237" i="98"/>
  <c r="N237" i="98"/>
  <c r="M237" i="98"/>
  <c r="J237" i="98"/>
  <c r="I237" i="98"/>
  <c r="H237" i="98"/>
  <c r="G237" i="98"/>
  <c r="W236" i="98"/>
  <c r="N236" i="98"/>
  <c r="M236" i="98"/>
  <c r="J236" i="98"/>
  <c r="I236" i="98"/>
  <c r="H236" i="98"/>
  <c r="G236" i="98"/>
  <c r="W235" i="98"/>
  <c r="N235" i="98"/>
  <c r="M235" i="98"/>
  <c r="J235" i="98"/>
  <c r="I235" i="98"/>
  <c r="H235" i="98"/>
  <c r="G235" i="98"/>
  <c r="W234" i="98"/>
  <c r="N234" i="98"/>
  <c r="M234" i="98"/>
  <c r="J234" i="98"/>
  <c r="I234" i="98"/>
  <c r="H234" i="98"/>
  <c r="G234" i="98"/>
  <c r="W233" i="98"/>
  <c r="N233" i="98"/>
  <c r="M233" i="98"/>
  <c r="J233" i="98"/>
  <c r="I233" i="98"/>
  <c r="H233" i="98"/>
  <c r="G233" i="98"/>
  <c r="W232" i="98"/>
  <c r="N232" i="98"/>
  <c r="M232" i="98"/>
  <c r="J232" i="98"/>
  <c r="I232" i="98"/>
  <c r="H232" i="98"/>
  <c r="G232" i="98"/>
  <c r="W231" i="98"/>
  <c r="N231" i="98"/>
  <c r="M231" i="98"/>
  <c r="J231" i="98"/>
  <c r="I231" i="98"/>
  <c r="H231" i="98"/>
  <c r="G231" i="98"/>
  <c r="W230" i="98"/>
  <c r="N230" i="98"/>
  <c r="M230" i="98"/>
  <c r="J230" i="98"/>
  <c r="I230" i="98"/>
  <c r="H230" i="98"/>
  <c r="G230" i="98"/>
  <c r="W229" i="98"/>
  <c r="N229" i="98"/>
  <c r="M229" i="98"/>
  <c r="J229" i="98"/>
  <c r="I229" i="98"/>
  <c r="H229" i="98"/>
  <c r="G229" i="98"/>
  <c r="W228" i="98"/>
  <c r="N228" i="98"/>
  <c r="M228" i="98"/>
  <c r="J228" i="98"/>
  <c r="I228" i="98"/>
  <c r="H228" i="98"/>
  <c r="G228" i="98"/>
  <c r="W227" i="98"/>
  <c r="N227" i="98"/>
  <c r="M227" i="98"/>
  <c r="J227" i="98"/>
  <c r="I227" i="98"/>
  <c r="H227" i="98"/>
  <c r="G227" i="98"/>
  <c r="W226" i="98"/>
  <c r="N226" i="98"/>
  <c r="M226" i="98"/>
  <c r="J226" i="98"/>
  <c r="I226" i="98"/>
  <c r="H226" i="98"/>
  <c r="G226" i="98"/>
  <c r="W225" i="98"/>
  <c r="N225" i="98"/>
  <c r="M225" i="98"/>
  <c r="J225" i="98"/>
  <c r="I225" i="98"/>
  <c r="H225" i="98"/>
  <c r="G225" i="98"/>
  <c r="W224" i="98"/>
  <c r="N224" i="98"/>
  <c r="M224" i="98"/>
  <c r="J224" i="98"/>
  <c r="I224" i="98"/>
  <c r="H224" i="98"/>
  <c r="G224" i="98"/>
  <c r="W223" i="98"/>
  <c r="N223" i="98"/>
  <c r="M223" i="98"/>
  <c r="J223" i="98"/>
  <c r="I223" i="98"/>
  <c r="H223" i="98"/>
  <c r="G223" i="98"/>
  <c r="W222" i="98"/>
  <c r="N222" i="98"/>
  <c r="M222" i="98"/>
  <c r="J222" i="98"/>
  <c r="I222" i="98"/>
  <c r="H222" i="98"/>
  <c r="G222" i="98"/>
  <c r="W221" i="98"/>
  <c r="N221" i="98"/>
  <c r="M221" i="98"/>
  <c r="J221" i="98"/>
  <c r="I221" i="98"/>
  <c r="H221" i="98"/>
  <c r="G221" i="98"/>
  <c r="W220" i="98"/>
  <c r="N220" i="98"/>
  <c r="M220" i="98"/>
  <c r="J220" i="98"/>
  <c r="I220" i="98"/>
  <c r="H220" i="98"/>
  <c r="G220" i="98"/>
  <c r="W219" i="98"/>
  <c r="N219" i="98"/>
  <c r="M219" i="98"/>
  <c r="J219" i="98"/>
  <c r="I219" i="98"/>
  <c r="H219" i="98"/>
  <c r="G219" i="98"/>
  <c r="W218" i="98"/>
  <c r="N218" i="98"/>
  <c r="M218" i="98"/>
  <c r="J218" i="98"/>
  <c r="I218" i="98"/>
  <c r="H218" i="98"/>
  <c r="G218" i="98"/>
  <c r="W217" i="98"/>
  <c r="N217" i="98"/>
  <c r="M217" i="98"/>
  <c r="J217" i="98"/>
  <c r="I217" i="98"/>
  <c r="H217" i="98"/>
  <c r="G217" i="98"/>
  <c r="W216" i="98"/>
  <c r="N216" i="98"/>
  <c r="M216" i="98"/>
  <c r="J216" i="98"/>
  <c r="I216" i="98"/>
  <c r="H216" i="98"/>
  <c r="G216" i="98"/>
  <c r="W215" i="98"/>
  <c r="N215" i="98"/>
  <c r="M215" i="98"/>
  <c r="J215" i="98"/>
  <c r="I215" i="98"/>
  <c r="H215" i="98"/>
  <c r="G215" i="98"/>
  <c r="W214" i="98"/>
  <c r="N214" i="98"/>
  <c r="M214" i="98"/>
  <c r="J214" i="98"/>
  <c r="I214" i="98"/>
  <c r="H214" i="98"/>
  <c r="G214" i="98"/>
  <c r="W213" i="98"/>
  <c r="N213" i="98"/>
  <c r="M213" i="98"/>
  <c r="J213" i="98"/>
  <c r="I213" i="98"/>
  <c r="H213" i="98"/>
  <c r="G213" i="98"/>
  <c r="W212" i="98"/>
  <c r="N212" i="98"/>
  <c r="M212" i="98"/>
  <c r="J212" i="98"/>
  <c r="I212" i="98"/>
  <c r="H212" i="98"/>
  <c r="G212" i="98"/>
  <c r="W211" i="98"/>
  <c r="N211" i="98"/>
  <c r="M211" i="98"/>
  <c r="J211" i="98"/>
  <c r="I211" i="98"/>
  <c r="H211" i="98"/>
  <c r="G211" i="98"/>
  <c r="W210" i="98"/>
  <c r="N210" i="98"/>
  <c r="M210" i="98"/>
  <c r="J210" i="98"/>
  <c r="I210" i="98"/>
  <c r="H210" i="98"/>
  <c r="G210" i="98"/>
  <c r="W209" i="98"/>
  <c r="N209" i="98"/>
  <c r="M209" i="98"/>
  <c r="J209" i="98"/>
  <c r="I209" i="98"/>
  <c r="H209" i="98"/>
  <c r="G209" i="98"/>
  <c r="W208" i="98"/>
  <c r="N208" i="98"/>
  <c r="M208" i="98"/>
  <c r="J208" i="98"/>
  <c r="I208" i="98"/>
  <c r="H208" i="98"/>
  <c r="G208" i="98"/>
  <c r="W207" i="98"/>
  <c r="N207" i="98"/>
  <c r="M207" i="98"/>
  <c r="J207" i="98"/>
  <c r="I207" i="98"/>
  <c r="H207" i="98"/>
  <c r="G207" i="98"/>
  <c r="W206" i="98"/>
  <c r="N206" i="98"/>
  <c r="M206" i="98"/>
  <c r="J206" i="98"/>
  <c r="I206" i="98"/>
  <c r="H206" i="98"/>
  <c r="G206" i="98"/>
  <c r="W205" i="98"/>
  <c r="N205" i="98"/>
  <c r="M205" i="98"/>
  <c r="J205" i="98"/>
  <c r="I205" i="98"/>
  <c r="H205" i="98"/>
  <c r="G205" i="98"/>
  <c r="W204" i="98"/>
  <c r="N204" i="98"/>
  <c r="M204" i="98"/>
  <c r="J204" i="98"/>
  <c r="I204" i="98"/>
  <c r="H204" i="98"/>
  <c r="G204" i="98"/>
  <c r="W203" i="98"/>
  <c r="N203" i="98"/>
  <c r="M203" i="98"/>
  <c r="J203" i="98"/>
  <c r="I203" i="98"/>
  <c r="H203" i="98"/>
  <c r="G203" i="98"/>
  <c r="W202" i="98"/>
  <c r="N202" i="98"/>
  <c r="M202" i="98"/>
  <c r="J202" i="98"/>
  <c r="I202" i="98"/>
  <c r="H202" i="98"/>
  <c r="G202" i="98"/>
  <c r="W201" i="98"/>
  <c r="N201" i="98"/>
  <c r="M201" i="98"/>
  <c r="J201" i="98"/>
  <c r="I201" i="98"/>
  <c r="H201" i="98"/>
  <c r="G201" i="98"/>
  <c r="W200" i="98"/>
  <c r="N200" i="98"/>
  <c r="M200" i="98"/>
  <c r="J200" i="98"/>
  <c r="I200" i="98"/>
  <c r="H200" i="98"/>
  <c r="G200" i="98"/>
  <c r="W199" i="98"/>
  <c r="N199" i="98"/>
  <c r="M199" i="98"/>
  <c r="J199" i="98"/>
  <c r="I199" i="98"/>
  <c r="H199" i="98"/>
  <c r="G199" i="98"/>
  <c r="W198" i="98"/>
  <c r="N198" i="98"/>
  <c r="M198" i="98"/>
  <c r="J198" i="98"/>
  <c r="I198" i="98"/>
  <c r="H198" i="98"/>
  <c r="G198" i="98"/>
  <c r="W197" i="98"/>
  <c r="N197" i="98"/>
  <c r="M197" i="98"/>
  <c r="J197" i="98"/>
  <c r="I197" i="98"/>
  <c r="H197" i="98"/>
  <c r="G197" i="98"/>
  <c r="W196" i="98"/>
  <c r="N196" i="98"/>
  <c r="M196" i="98"/>
  <c r="J196" i="98"/>
  <c r="I196" i="98"/>
  <c r="H196" i="98"/>
  <c r="G196" i="98"/>
  <c r="W195" i="98"/>
  <c r="N195" i="98"/>
  <c r="M195" i="98"/>
  <c r="J195" i="98"/>
  <c r="I195" i="98"/>
  <c r="H195" i="98"/>
  <c r="G195" i="98"/>
  <c r="W194" i="98"/>
  <c r="N194" i="98"/>
  <c r="M194" i="98"/>
  <c r="J194" i="98"/>
  <c r="I194" i="98"/>
  <c r="H194" i="98"/>
  <c r="G194" i="98"/>
  <c r="W193" i="98"/>
  <c r="N193" i="98"/>
  <c r="M193" i="98"/>
  <c r="J193" i="98"/>
  <c r="I193" i="98"/>
  <c r="H193" i="98"/>
  <c r="G193" i="98"/>
  <c r="W192" i="98"/>
  <c r="N192" i="98"/>
  <c r="M192" i="98"/>
  <c r="J192" i="98"/>
  <c r="I192" i="98"/>
  <c r="H192" i="98"/>
  <c r="G192" i="98"/>
  <c r="W191" i="98"/>
  <c r="N191" i="98"/>
  <c r="M191" i="98"/>
  <c r="J191" i="98"/>
  <c r="I191" i="98"/>
  <c r="H191" i="98"/>
  <c r="G191" i="98"/>
  <c r="W190" i="98"/>
  <c r="N190" i="98"/>
  <c r="M190" i="98"/>
  <c r="J190" i="98"/>
  <c r="I190" i="98"/>
  <c r="H190" i="98"/>
  <c r="G190" i="98"/>
  <c r="W189" i="98"/>
  <c r="N189" i="98"/>
  <c r="M189" i="98"/>
  <c r="J189" i="98"/>
  <c r="I189" i="98"/>
  <c r="H189" i="98"/>
  <c r="G189" i="98"/>
  <c r="W188" i="98"/>
  <c r="N188" i="98"/>
  <c r="M188" i="98"/>
  <c r="J188" i="98"/>
  <c r="I188" i="98"/>
  <c r="H188" i="98"/>
  <c r="G188" i="98"/>
  <c r="W187" i="98"/>
  <c r="N187" i="98"/>
  <c r="M187" i="98"/>
  <c r="J187" i="98"/>
  <c r="I187" i="98"/>
  <c r="H187" i="98"/>
  <c r="G187" i="98"/>
  <c r="W186" i="98"/>
  <c r="N186" i="98"/>
  <c r="M186" i="98"/>
  <c r="J186" i="98"/>
  <c r="I186" i="98"/>
  <c r="H186" i="98"/>
  <c r="G186" i="98"/>
  <c r="W185" i="98"/>
  <c r="N185" i="98"/>
  <c r="M185" i="98"/>
  <c r="J185" i="98"/>
  <c r="I185" i="98"/>
  <c r="H185" i="98"/>
  <c r="G185" i="98"/>
  <c r="W184" i="98"/>
  <c r="N184" i="98"/>
  <c r="M184" i="98"/>
  <c r="J184" i="98"/>
  <c r="I184" i="98"/>
  <c r="H184" i="98"/>
  <c r="G184" i="98"/>
  <c r="W183" i="98"/>
  <c r="AR183" i="98"/>
  <c r="N183" i="98"/>
  <c r="M183" i="98"/>
  <c r="J183" i="98"/>
  <c r="I183" i="98"/>
  <c r="H183" i="98"/>
  <c r="G183" i="98"/>
  <c r="W182" i="98"/>
  <c r="AS182" i="98" s="1"/>
  <c r="N182" i="98"/>
  <c r="M182" i="98"/>
  <c r="J182" i="98"/>
  <c r="I182" i="98"/>
  <c r="H182" i="98"/>
  <c r="G182" i="98"/>
  <c r="W181" i="98"/>
  <c r="N181" i="98"/>
  <c r="M181" i="98"/>
  <c r="J181" i="98"/>
  <c r="I181" i="98"/>
  <c r="H181" i="98"/>
  <c r="G181" i="98"/>
  <c r="W180" i="98"/>
  <c r="AR180" i="98"/>
  <c r="N180" i="98"/>
  <c r="M180" i="98"/>
  <c r="J180" i="98"/>
  <c r="I180" i="98"/>
  <c r="H180" i="98"/>
  <c r="G180" i="98"/>
  <c r="W179" i="98"/>
  <c r="AS179" i="98" s="1"/>
  <c r="AR179" i="98"/>
  <c r="N179" i="98"/>
  <c r="M179" i="98"/>
  <c r="J179" i="98"/>
  <c r="I179" i="98"/>
  <c r="H179" i="98"/>
  <c r="G179" i="98"/>
  <c r="W178" i="98"/>
  <c r="N178" i="98"/>
  <c r="M178" i="98"/>
  <c r="J178" i="98"/>
  <c r="I178" i="98"/>
  <c r="H178" i="98"/>
  <c r="G178" i="98"/>
  <c r="W177" i="98"/>
  <c r="N177" i="98"/>
  <c r="M177" i="98"/>
  <c r="J177" i="98"/>
  <c r="I177" i="98"/>
  <c r="H177" i="98"/>
  <c r="G177" i="98"/>
  <c r="W176" i="98"/>
  <c r="AS176" i="98" s="1"/>
  <c r="N176" i="98"/>
  <c r="M176" i="98"/>
  <c r="J176" i="98"/>
  <c r="I176" i="98"/>
  <c r="H176" i="98"/>
  <c r="G176" i="98"/>
  <c r="W175" i="98"/>
  <c r="AR175" i="98"/>
  <c r="N175" i="98"/>
  <c r="M175" i="98"/>
  <c r="J175" i="98"/>
  <c r="I175" i="98"/>
  <c r="H175" i="98"/>
  <c r="G175" i="98"/>
  <c r="W174" i="98"/>
  <c r="AS174" i="98" s="1"/>
  <c r="X174" i="98"/>
  <c r="N174" i="98"/>
  <c r="M174" i="98"/>
  <c r="J174" i="98"/>
  <c r="I174" i="98"/>
  <c r="H174" i="98"/>
  <c r="G174" i="98"/>
  <c r="W173" i="98"/>
  <c r="N173" i="98"/>
  <c r="M173" i="98"/>
  <c r="J173" i="98"/>
  <c r="I173" i="98"/>
  <c r="H173" i="98"/>
  <c r="G173" i="98"/>
  <c r="W172" i="98"/>
  <c r="AR172" i="98"/>
  <c r="N172" i="98"/>
  <c r="M172" i="98"/>
  <c r="J172" i="98"/>
  <c r="I172" i="98"/>
  <c r="H172" i="98"/>
  <c r="G172" i="98"/>
  <c r="W171" i="98"/>
  <c r="AR171" i="98"/>
  <c r="N171" i="98"/>
  <c r="M171" i="98"/>
  <c r="J171" i="98"/>
  <c r="I171" i="98"/>
  <c r="H171" i="98"/>
  <c r="G171" i="98"/>
  <c r="W170" i="98"/>
  <c r="AS170" i="98" s="1"/>
  <c r="N170" i="98"/>
  <c r="M170" i="98"/>
  <c r="J170" i="98"/>
  <c r="I170" i="98"/>
  <c r="H170" i="98"/>
  <c r="G170" i="98"/>
  <c r="W169" i="98"/>
  <c r="AR169" i="98"/>
  <c r="N169" i="98"/>
  <c r="M169" i="98"/>
  <c r="J169" i="98"/>
  <c r="I169" i="98"/>
  <c r="H169" i="98"/>
  <c r="G169" i="98"/>
  <c r="W168" i="98"/>
  <c r="AS168" i="98" s="1"/>
  <c r="X168" i="98"/>
  <c r="N168" i="98"/>
  <c r="M168" i="98"/>
  <c r="J168" i="98"/>
  <c r="I168" i="98"/>
  <c r="H168" i="98"/>
  <c r="G168" i="98"/>
  <c r="W167" i="98"/>
  <c r="AR167" i="98"/>
  <c r="N167" i="98"/>
  <c r="M167" i="98"/>
  <c r="J167" i="98"/>
  <c r="I167" i="98"/>
  <c r="H167" i="98"/>
  <c r="G167" i="98"/>
  <c r="W166" i="98"/>
  <c r="AS166" i="98" s="1"/>
  <c r="N166" i="98"/>
  <c r="M166" i="98"/>
  <c r="J166" i="98"/>
  <c r="I166" i="98"/>
  <c r="H166" i="98"/>
  <c r="G166" i="98"/>
  <c r="W165" i="98"/>
  <c r="N165" i="98"/>
  <c r="M165" i="98"/>
  <c r="J165" i="98"/>
  <c r="I165" i="98"/>
  <c r="H165" i="98"/>
  <c r="G165" i="98"/>
  <c r="W164" i="98"/>
  <c r="N164" i="98"/>
  <c r="M164" i="98"/>
  <c r="J164" i="98"/>
  <c r="I164" i="98"/>
  <c r="H164" i="98"/>
  <c r="G164" i="98"/>
  <c r="W163" i="98"/>
  <c r="N163" i="98"/>
  <c r="M163" i="98"/>
  <c r="J163" i="98"/>
  <c r="I163" i="98"/>
  <c r="H163" i="98"/>
  <c r="G163" i="98"/>
  <c r="W162" i="98"/>
  <c r="N162" i="98"/>
  <c r="M162" i="98"/>
  <c r="J162" i="98"/>
  <c r="I162" i="98"/>
  <c r="H162" i="98"/>
  <c r="G162" i="98"/>
  <c r="W161" i="98"/>
  <c r="N161" i="98"/>
  <c r="M161" i="98"/>
  <c r="J161" i="98"/>
  <c r="I161" i="98"/>
  <c r="H161" i="98"/>
  <c r="G161" i="98"/>
  <c r="W160" i="98"/>
  <c r="N160" i="98"/>
  <c r="M160" i="98"/>
  <c r="J160" i="98"/>
  <c r="I160" i="98"/>
  <c r="H160" i="98"/>
  <c r="G160" i="98"/>
  <c r="W159" i="98"/>
  <c r="N159" i="98"/>
  <c r="M159" i="98"/>
  <c r="J159" i="98"/>
  <c r="I159" i="98"/>
  <c r="H159" i="98"/>
  <c r="G159" i="98"/>
  <c r="W158" i="98"/>
  <c r="N158" i="98"/>
  <c r="M158" i="98"/>
  <c r="J158" i="98"/>
  <c r="I158" i="98"/>
  <c r="H158" i="98"/>
  <c r="G158" i="98"/>
  <c r="W157" i="98"/>
  <c r="N157" i="98"/>
  <c r="M157" i="98"/>
  <c r="J157" i="98"/>
  <c r="I157" i="98"/>
  <c r="H157" i="98"/>
  <c r="G157" i="98"/>
  <c r="W156" i="98"/>
  <c r="N156" i="98"/>
  <c r="M156" i="98"/>
  <c r="J156" i="98"/>
  <c r="I156" i="98"/>
  <c r="H156" i="98"/>
  <c r="G156" i="98"/>
  <c r="W155" i="98"/>
  <c r="N155" i="98"/>
  <c r="M155" i="98"/>
  <c r="J155" i="98"/>
  <c r="I155" i="98"/>
  <c r="H155" i="98"/>
  <c r="G155" i="98"/>
  <c r="W154" i="98"/>
  <c r="N154" i="98"/>
  <c r="M154" i="98"/>
  <c r="J154" i="98"/>
  <c r="I154" i="98"/>
  <c r="H154" i="98"/>
  <c r="G154" i="98"/>
  <c r="W153" i="98"/>
  <c r="N153" i="98"/>
  <c r="M153" i="98"/>
  <c r="J153" i="98"/>
  <c r="I153" i="98"/>
  <c r="H153" i="98"/>
  <c r="G153" i="98"/>
  <c r="W152" i="98"/>
  <c r="N152" i="98"/>
  <c r="M152" i="98"/>
  <c r="J152" i="98"/>
  <c r="I152" i="98"/>
  <c r="H152" i="98"/>
  <c r="G152" i="98"/>
  <c r="W151" i="98"/>
  <c r="N151" i="98"/>
  <c r="M151" i="98"/>
  <c r="J151" i="98"/>
  <c r="I151" i="98"/>
  <c r="H151" i="98"/>
  <c r="G151" i="98"/>
  <c r="W150" i="98"/>
  <c r="N150" i="98"/>
  <c r="M150" i="98"/>
  <c r="J150" i="98"/>
  <c r="I150" i="98"/>
  <c r="H150" i="98"/>
  <c r="G150" i="98"/>
  <c r="W149" i="98"/>
  <c r="N149" i="98"/>
  <c r="M149" i="98"/>
  <c r="J149" i="98"/>
  <c r="I149" i="98"/>
  <c r="H149" i="98"/>
  <c r="G149" i="98"/>
  <c r="W148" i="98"/>
  <c r="N148" i="98"/>
  <c r="M148" i="98"/>
  <c r="J148" i="98"/>
  <c r="I148" i="98"/>
  <c r="H148" i="98"/>
  <c r="G148" i="98"/>
  <c r="W147" i="98"/>
  <c r="N147" i="98"/>
  <c r="M147" i="98"/>
  <c r="J147" i="98"/>
  <c r="I147" i="98"/>
  <c r="H147" i="98"/>
  <c r="G147" i="98"/>
  <c r="W146" i="98"/>
  <c r="N146" i="98"/>
  <c r="M146" i="98"/>
  <c r="J146" i="98"/>
  <c r="I146" i="98"/>
  <c r="H146" i="98"/>
  <c r="G146" i="98"/>
  <c r="W145" i="98"/>
  <c r="N145" i="98"/>
  <c r="M145" i="98"/>
  <c r="J145" i="98"/>
  <c r="I145" i="98"/>
  <c r="H145" i="98"/>
  <c r="G145" i="98"/>
  <c r="W144" i="98"/>
  <c r="N144" i="98"/>
  <c r="M144" i="98"/>
  <c r="J144" i="98"/>
  <c r="I144" i="98"/>
  <c r="H144" i="98"/>
  <c r="G144" i="98"/>
  <c r="W143" i="98"/>
  <c r="N143" i="98"/>
  <c r="M143" i="98"/>
  <c r="J143" i="98"/>
  <c r="I143" i="98"/>
  <c r="H143" i="98"/>
  <c r="G143" i="98"/>
  <c r="W142" i="98"/>
  <c r="N142" i="98"/>
  <c r="M142" i="98"/>
  <c r="J142" i="98"/>
  <c r="I142" i="98"/>
  <c r="H142" i="98"/>
  <c r="G142" i="98"/>
  <c r="W141" i="98"/>
  <c r="N141" i="98"/>
  <c r="M141" i="98"/>
  <c r="J141" i="98"/>
  <c r="I141" i="98"/>
  <c r="H141" i="98"/>
  <c r="G141" i="98"/>
  <c r="W140" i="98"/>
  <c r="N140" i="98"/>
  <c r="M140" i="98"/>
  <c r="J140" i="98"/>
  <c r="I140" i="98"/>
  <c r="H140" i="98"/>
  <c r="G140" i="98"/>
  <c r="W139" i="98"/>
  <c r="N139" i="98"/>
  <c r="M139" i="98"/>
  <c r="J139" i="98"/>
  <c r="I139" i="98"/>
  <c r="H139" i="98"/>
  <c r="G139" i="98"/>
  <c r="W138" i="98"/>
  <c r="N138" i="98"/>
  <c r="M138" i="98"/>
  <c r="J138" i="98"/>
  <c r="I138" i="98"/>
  <c r="H138" i="98"/>
  <c r="G138" i="98"/>
  <c r="W137" i="98"/>
  <c r="N137" i="98"/>
  <c r="M137" i="98"/>
  <c r="J137" i="98"/>
  <c r="I137" i="98"/>
  <c r="H137" i="98"/>
  <c r="G137" i="98"/>
  <c r="W136" i="98"/>
  <c r="N136" i="98"/>
  <c r="M136" i="98"/>
  <c r="J136" i="98"/>
  <c r="I136" i="98"/>
  <c r="H136" i="98"/>
  <c r="G136" i="98"/>
  <c r="W135" i="98"/>
  <c r="N135" i="98"/>
  <c r="M135" i="98"/>
  <c r="J135" i="98"/>
  <c r="I135" i="98"/>
  <c r="H135" i="98"/>
  <c r="G135" i="98"/>
  <c r="W134" i="98"/>
  <c r="N134" i="98"/>
  <c r="M134" i="98"/>
  <c r="J134" i="98"/>
  <c r="I134" i="98"/>
  <c r="H134" i="98"/>
  <c r="G134" i="98"/>
  <c r="W133" i="98"/>
  <c r="N133" i="98"/>
  <c r="M133" i="98"/>
  <c r="J133" i="98"/>
  <c r="I133" i="98"/>
  <c r="H133" i="98"/>
  <c r="G133" i="98"/>
  <c r="W132" i="98"/>
  <c r="N132" i="98"/>
  <c r="M132" i="98"/>
  <c r="J132" i="98"/>
  <c r="I132" i="98"/>
  <c r="H132" i="98"/>
  <c r="G132" i="98"/>
  <c r="W131" i="98"/>
  <c r="N131" i="98"/>
  <c r="M131" i="98"/>
  <c r="J131" i="98"/>
  <c r="I131" i="98"/>
  <c r="H131" i="98"/>
  <c r="G131" i="98"/>
  <c r="W130" i="98"/>
  <c r="N130" i="98"/>
  <c r="M130" i="98"/>
  <c r="J130" i="98"/>
  <c r="I130" i="98"/>
  <c r="H130" i="98"/>
  <c r="G130" i="98"/>
  <c r="W129" i="98"/>
  <c r="N129" i="98"/>
  <c r="M129" i="98"/>
  <c r="J129" i="98"/>
  <c r="I129" i="98"/>
  <c r="H129" i="98"/>
  <c r="G129" i="98"/>
  <c r="W128" i="98"/>
  <c r="N128" i="98"/>
  <c r="M128" i="98"/>
  <c r="J128" i="98"/>
  <c r="I128" i="98"/>
  <c r="H128" i="98"/>
  <c r="G128" i="98"/>
  <c r="W127" i="98"/>
  <c r="N127" i="98"/>
  <c r="M127" i="98"/>
  <c r="J127" i="98"/>
  <c r="I127" i="98"/>
  <c r="H127" i="98"/>
  <c r="G127" i="98"/>
  <c r="W126" i="98"/>
  <c r="N126" i="98"/>
  <c r="M126" i="98"/>
  <c r="J126" i="98"/>
  <c r="I126" i="98"/>
  <c r="H126" i="98"/>
  <c r="G126" i="98"/>
  <c r="W125" i="98"/>
  <c r="N125" i="98"/>
  <c r="M125" i="98"/>
  <c r="J125" i="98"/>
  <c r="I125" i="98"/>
  <c r="H125" i="98"/>
  <c r="G125" i="98"/>
  <c r="W124" i="98"/>
  <c r="N124" i="98"/>
  <c r="M124" i="98"/>
  <c r="J124" i="98"/>
  <c r="I124" i="98"/>
  <c r="H124" i="98"/>
  <c r="G124" i="98"/>
  <c r="W123" i="98"/>
  <c r="N123" i="98"/>
  <c r="M123" i="98"/>
  <c r="J123" i="98"/>
  <c r="I123" i="98"/>
  <c r="H123" i="98"/>
  <c r="G123" i="98"/>
  <c r="W122" i="98"/>
  <c r="N122" i="98"/>
  <c r="M122" i="98"/>
  <c r="J122" i="98"/>
  <c r="I122" i="98"/>
  <c r="H122" i="98"/>
  <c r="G122" i="98"/>
  <c r="W121" i="98"/>
  <c r="N121" i="98"/>
  <c r="M121" i="98"/>
  <c r="J121" i="98"/>
  <c r="I121" i="98"/>
  <c r="H121" i="98"/>
  <c r="G121" i="98"/>
  <c r="W120" i="98"/>
  <c r="N120" i="98"/>
  <c r="M120" i="98"/>
  <c r="J120" i="98"/>
  <c r="I120" i="98"/>
  <c r="H120" i="98"/>
  <c r="G120" i="98"/>
  <c r="W119" i="98"/>
  <c r="N119" i="98"/>
  <c r="M119" i="98"/>
  <c r="J119" i="98"/>
  <c r="I119" i="98"/>
  <c r="H119" i="98"/>
  <c r="G119" i="98"/>
  <c r="W118" i="98"/>
  <c r="N118" i="98"/>
  <c r="M118" i="98"/>
  <c r="J118" i="98"/>
  <c r="I118" i="98"/>
  <c r="H118" i="98"/>
  <c r="G118" i="98"/>
  <c r="W117" i="98"/>
  <c r="N117" i="98"/>
  <c r="M117" i="98"/>
  <c r="J117" i="98"/>
  <c r="I117" i="98"/>
  <c r="H117" i="98"/>
  <c r="G117" i="98"/>
  <c r="W116" i="98"/>
  <c r="N116" i="98"/>
  <c r="M116" i="98"/>
  <c r="J116" i="98"/>
  <c r="I116" i="98"/>
  <c r="H116" i="98"/>
  <c r="G116" i="98"/>
  <c r="W115" i="98"/>
  <c r="N115" i="98"/>
  <c r="M115" i="98"/>
  <c r="J115" i="98"/>
  <c r="I115" i="98"/>
  <c r="H115" i="98"/>
  <c r="G115" i="98"/>
  <c r="W114" i="98"/>
  <c r="N114" i="98"/>
  <c r="M114" i="98"/>
  <c r="J114" i="98"/>
  <c r="I114" i="98"/>
  <c r="H114" i="98"/>
  <c r="G114" i="98"/>
  <c r="W113" i="98"/>
  <c r="N113" i="98"/>
  <c r="M113" i="98"/>
  <c r="J113" i="98"/>
  <c r="I113" i="98"/>
  <c r="H113" i="98"/>
  <c r="G113" i="98"/>
  <c r="W112" i="98"/>
  <c r="N112" i="98"/>
  <c r="M112" i="98"/>
  <c r="J112" i="98"/>
  <c r="I112" i="98"/>
  <c r="H112" i="98"/>
  <c r="G112" i="98"/>
  <c r="W111" i="98"/>
  <c r="N111" i="98"/>
  <c r="M111" i="98"/>
  <c r="J111" i="98"/>
  <c r="I111" i="98"/>
  <c r="H111" i="98"/>
  <c r="G111" i="98"/>
  <c r="W110" i="98"/>
  <c r="N110" i="98"/>
  <c r="M110" i="98"/>
  <c r="J110" i="98"/>
  <c r="I110" i="98"/>
  <c r="H110" i="98"/>
  <c r="G110" i="98"/>
  <c r="W109" i="98"/>
  <c r="N109" i="98"/>
  <c r="M109" i="98"/>
  <c r="J109" i="98"/>
  <c r="I109" i="98"/>
  <c r="H109" i="98"/>
  <c r="G109" i="98"/>
  <c r="W108" i="98"/>
  <c r="N108" i="98"/>
  <c r="M108" i="98"/>
  <c r="J108" i="98"/>
  <c r="I108" i="98"/>
  <c r="H108" i="98"/>
  <c r="G108" i="98"/>
  <c r="W107" i="98"/>
  <c r="N107" i="98"/>
  <c r="M107" i="98"/>
  <c r="J107" i="98"/>
  <c r="I107" i="98"/>
  <c r="H107" i="98"/>
  <c r="G107" i="98"/>
  <c r="W106" i="98"/>
  <c r="N106" i="98"/>
  <c r="M106" i="98"/>
  <c r="J106" i="98"/>
  <c r="I106" i="98"/>
  <c r="H106" i="98"/>
  <c r="G106" i="98"/>
  <c r="W105" i="98"/>
  <c r="N105" i="98"/>
  <c r="M105" i="98"/>
  <c r="J105" i="98"/>
  <c r="I105" i="98"/>
  <c r="H105" i="98"/>
  <c r="G105" i="98"/>
  <c r="W104" i="98"/>
  <c r="N104" i="98"/>
  <c r="M104" i="98"/>
  <c r="J104" i="98"/>
  <c r="I104" i="98"/>
  <c r="H104" i="98"/>
  <c r="G104" i="98"/>
  <c r="W103" i="98"/>
  <c r="N103" i="98"/>
  <c r="M103" i="98"/>
  <c r="J103" i="98"/>
  <c r="I103" i="98"/>
  <c r="H103" i="98"/>
  <c r="G103" i="98"/>
  <c r="W102" i="98"/>
  <c r="N102" i="98"/>
  <c r="M102" i="98"/>
  <c r="J102" i="98"/>
  <c r="I102" i="98"/>
  <c r="H102" i="98"/>
  <c r="G102" i="98"/>
  <c r="W101" i="98"/>
  <c r="N101" i="98"/>
  <c r="M101" i="98"/>
  <c r="J101" i="98"/>
  <c r="I101" i="98"/>
  <c r="H101" i="98"/>
  <c r="G101" i="98"/>
  <c r="W100" i="98"/>
  <c r="N100" i="98"/>
  <c r="M100" i="98"/>
  <c r="J100" i="98"/>
  <c r="I100" i="98"/>
  <c r="H100" i="98"/>
  <c r="G100" i="98"/>
  <c r="W99" i="98"/>
  <c r="N99" i="98"/>
  <c r="M99" i="98"/>
  <c r="J99" i="98"/>
  <c r="I99" i="98"/>
  <c r="H99" i="98"/>
  <c r="G99" i="98"/>
  <c r="W98" i="98"/>
  <c r="N98" i="98"/>
  <c r="M98" i="98"/>
  <c r="J98" i="98"/>
  <c r="I98" i="98"/>
  <c r="H98" i="98"/>
  <c r="G98" i="98"/>
  <c r="W97" i="98"/>
  <c r="N97" i="98"/>
  <c r="M97" i="98"/>
  <c r="J97" i="98"/>
  <c r="I97" i="98"/>
  <c r="H97" i="98"/>
  <c r="G97" i="98"/>
  <c r="W96" i="98"/>
  <c r="N96" i="98"/>
  <c r="M96" i="98"/>
  <c r="J96" i="98"/>
  <c r="I96" i="98"/>
  <c r="H96" i="98"/>
  <c r="G96" i="98"/>
  <c r="W95" i="98"/>
  <c r="N95" i="98"/>
  <c r="M95" i="98"/>
  <c r="J95" i="98"/>
  <c r="I95" i="98"/>
  <c r="H95" i="98"/>
  <c r="G95" i="98"/>
  <c r="W94" i="98"/>
  <c r="N94" i="98"/>
  <c r="M94" i="98"/>
  <c r="J94" i="98"/>
  <c r="I94" i="98"/>
  <c r="H94" i="98"/>
  <c r="G94" i="98"/>
  <c r="W93" i="98"/>
  <c r="N93" i="98"/>
  <c r="M93" i="98"/>
  <c r="J93" i="98"/>
  <c r="I93" i="98"/>
  <c r="H93" i="98"/>
  <c r="G93" i="98"/>
  <c r="W92" i="98"/>
  <c r="N92" i="98"/>
  <c r="M92" i="98"/>
  <c r="J92" i="98"/>
  <c r="I92" i="98"/>
  <c r="H92" i="98"/>
  <c r="G92" i="98"/>
  <c r="W91" i="98"/>
  <c r="N91" i="98"/>
  <c r="M91" i="98"/>
  <c r="J91" i="98"/>
  <c r="I91" i="98"/>
  <c r="H91" i="98"/>
  <c r="G91" i="98"/>
  <c r="W90" i="98"/>
  <c r="N90" i="98"/>
  <c r="M90" i="98"/>
  <c r="J90" i="98"/>
  <c r="I90" i="98"/>
  <c r="H90" i="98"/>
  <c r="G90" i="98"/>
  <c r="W89" i="98"/>
  <c r="N89" i="98"/>
  <c r="M89" i="98"/>
  <c r="J89" i="98"/>
  <c r="I89" i="98"/>
  <c r="H89" i="98"/>
  <c r="G89" i="98"/>
  <c r="W88" i="98"/>
  <c r="N88" i="98"/>
  <c r="M88" i="98"/>
  <c r="J88" i="98"/>
  <c r="I88" i="98"/>
  <c r="H88" i="98"/>
  <c r="G88" i="98"/>
  <c r="W87" i="98"/>
  <c r="N87" i="98"/>
  <c r="M87" i="98"/>
  <c r="J87" i="98"/>
  <c r="I87" i="98"/>
  <c r="H87" i="98"/>
  <c r="G87" i="98"/>
  <c r="W86" i="98"/>
  <c r="N86" i="98"/>
  <c r="M86" i="98"/>
  <c r="J86" i="98"/>
  <c r="I86" i="98"/>
  <c r="H86" i="98"/>
  <c r="G86" i="98"/>
  <c r="W85" i="98"/>
  <c r="N85" i="98"/>
  <c r="M85" i="98"/>
  <c r="J85" i="98"/>
  <c r="I85" i="98"/>
  <c r="H85" i="98"/>
  <c r="G85" i="98"/>
  <c r="W84" i="98"/>
  <c r="N84" i="98"/>
  <c r="M84" i="98"/>
  <c r="J84" i="98"/>
  <c r="I84" i="98"/>
  <c r="H84" i="98"/>
  <c r="G84" i="98"/>
  <c r="W83" i="98"/>
  <c r="N83" i="98"/>
  <c r="M83" i="98"/>
  <c r="J83" i="98"/>
  <c r="I83" i="98"/>
  <c r="H83" i="98"/>
  <c r="G83" i="98"/>
  <c r="W82" i="98"/>
  <c r="N82" i="98"/>
  <c r="M82" i="98"/>
  <c r="J82" i="98"/>
  <c r="I82" i="98"/>
  <c r="H82" i="98"/>
  <c r="G82" i="98"/>
  <c r="W81" i="98"/>
  <c r="N81" i="98"/>
  <c r="M81" i="98"/>
  <c r="J81" i="98"/>
  <c r="I81" i="98"/>
  <c r="H81" i="98"/>
  <c r="G81" i="98"/>
  <c r="W80" i="98"/>
  <c r="N80" i="98"/>
  <c r="M80" i="98"/>
  <c r="J80" i="98"/>
  <c r="I80" i="98"/>
  <c r="H80" i="98"/>
  <c r="G80" i="98"/>
  <c r="W79" i="98"/>
  <c r="N79" i="98"/>
  <c r="M79" i="98"/>
  <c r="J79" i="98"/>
  <c r="I79" i="98"/>
  <c r="H79" i="98"/>
  <c r="G79" i="98"/>
  <c r="W78" i="98"/>
  <c r="N78" i="98"/>
  <c r="M78" i="98"/>
  <c r="J78" i="98"/>
  <c r="I78" i="98"/>
  <c r="H78" i="98"/>
  <c r="G78" i="98"/>
  <c r="W77" i="98"/>
  <c r="N77" i="98"/>
  <c r="M77" i="98"/>
  <c r="J77" i="98"/>
  <c r="I77" i="98"/>
  <c r="H77" i="98"/>
  <c r="G77" i="98"/>
  <c r="W76" i="98"/>
  <c r="N76" i="98"/>
  <c r="M76" i="98"/>
  <c r="J76" i="98"/>
  <c r="I76" i="98"/>
  <c r="H76" i="98"/>
  <c r="G76" i="98"/>
  <c r="W75" i="98"/>
  <c r="N75" i="98"/>
  <c r="M75" i="98"/>
  <c r="J75" i="98"/>
  <c r="I75" i="98"/>
  <c r="H75" i="98"/>
  <c r="G75" i="98"/>
  <c r="W74" i="98"/>
  <c r="N74" i="98"/>
  <c r="M74" i="98"/>
  <c r="J74" i="98"/>
  <c r="I74" i="98"/>
  <c r="H74" i="98"/>
  <c r="G74" i="98"/>
  <c r="W73" i="98"/>
  <c r="N73" i="98"/>
  <c r="M73" i="98"/>
  <c r="J73" i="98"/>
  <c r="I73" i="98"/>
  <c r="H73" i="98"/>
  <c r="G73" i="98"/>
  <c r="W72" i="98"/>
  <c r="N72" i="98"/>
  <c r="M72" i="98"/>
  <c r="J72" i="98"/>
  <c r="I72" i="98"/>
  <c r="H72" i="98"/>
  <c r="G72" i="98"/>
  <c r="W71" i="98"/>
  <c r="N71" i="98"/>
  <c r="M71" i="98"/>
  <c r="J71" i="98"/>
  <c r="I71" i="98"/>
  <c r="H71" i="98"/>
  <c r="G71" i="98"/>
  <c r="W70" i="98"/>
  <c r="N70" i="98"/>
  <c r="M70" i="98"/>
  <c r="J70" i="98"/>
  <c r="I70" i="98"/>
  <c r="H70" i="98"/>
  <c r="G70" i="98"/>
  <c r="W69" i="98"/>
  <c r="N69" i="98"/>
  <c r="M69" i="98"/>
  <c r="J69" i="98"/>
  <c r="I69" i="98"/>
  <c r="H69" i="98"/>
  <c r="G69" i="98"/>
  <c r="W68" i="98"/>
  <c r="N68" i="98"/>
  <c r="M68" i="98"/>
  <c r="J68" i="98"/>
  <c r="I68" i="98"/>
  <c r="H68" i="98"/>
  <c r="G68" i="98"/>
  <c r="W67" i="98"/>
  <c r="N67" i="98"/>
  <c r="M67" i="98"/>
  <c r="J67" i="98"/>
  <c r="I67" i="98"/>
  <c r="H67" i="98"/>
  <c r="G67" i="98"/>
  <c r="W66" i="98"/>
  <c r="N66" i="98"/>
  <c r="M66" i="98"/>
  <c r="J66" i="98"/>
  <c r="I66" i="98"/>
  <c r="H66" i="98"/>
  <c r="G66" i="98"/>
  <c r="W65" i="98"/>
  <c r="N65" i="98"/>
  <c r="M65" i="98"/>
  <c r="J65" i="98"/>
  <c r="I65" i="98"/>
  <c r="H65" i="98"/>
  <c r="G65" i="98"/>
  <c r="W64" i="98"/>
  <c r="N64" i="98"/>
  <c r="M64" i="98"/>
  <c r="J64" i="98"/>
  <c r="I64" i="98"/>
  <c r="H64" i="98"/>
  <c r="G64" i="98"/>
  <c r="W63" i="98"/>
  <c r="N63" i="98"/>
  <c r="M63" i="98"/>
  <c r="J63" i="98"/>
  <c r="I63" i="98"/>
  <c r="H63" i="98"/>
  <c r="G63" i="98"/>
  <c r="W62" i="98"/>
  <c r="N62" i="98"/>
  <c r="M62" i="98"/>
  <c r="J62" i="98"/>
  <c r="I62" i="98"/>
  <c r="H62" i="98"/>
  <c r="G62" i="98"/>
  <c r="W61" i="98"/>
  <c r="N61" i="98"/>
  <c r="M61" i="98"/>
  <c r="J61" i="98"/>
  <c r="I61" i="98"/>
  <c r="H61" i="98"/>
  <c r="G61" i="98"/>
  <c r="W60" i="98"/>
  <c r="N60" i="98"/>
  <c r="M60" i="98"/>
  <c r="J60" i="98"/>
  <c r="I60" i="98"/>
  <c r="H60" i="98"/>
  <c r="G60" i="98"/>
  <c r="W59" i="98"/>
  <c r="N59" i="98"/>
  <c r="M59" i="98"/>
  <c r="J59" i="98"/>
  <c r="I59" i="98"/>
  <c r="H59" i="98"/>
  <c r="G59" i="98"/>
  <c r="W58" i="98"/>
  <c r="N58" i="98"/>
  <c r="M58" i="98"/>
  <c r="J58" i="98"/>
  <c r="I58" i="98"/>
  <c r="H58" i="98"/>
  <c r="G58" i="98"/>
  <c r="W57" i="98"/>
  <c r="N57" i="98"/>
  <c r="M57" i="98"/>
  <c r="J57" i="98"/>
  <c r="I57" i="98"/>
  <c r="H57" i="98"/>
  <c r="G57" i="98"/>
  <c r="W56" i="98"/>
  <c r="N56" i="98"/>
  <c r="M56" i="98"/>
  <c r="J56" i="98"/>
  <c r="I56" i="98"/>
  <c r="H56" i="98"/>
  <c r="G56" i="98"/>
  <c r="W55" i="98"/>
  <c r="N55" i="98"/>
  <c r="M55" i="98"/>
  <c r="J55" i="98"/>
  <c r="I55" i="98"/>
  <c r="H55" i="98"/>
  <c r="G55" i="98"/>
  <c r="W54" i="98"/>
  <c r="N54" i="98"/>
  <c r="M54" i="98"/>
  <c r="J54" i="98"/>
  <c r="I54" i="98"/>
  <c r="H54" i="98"/>
  <c r="G54" i="98"/>
  <c r="W53" i="98"/>
  <c r="N53" i="98"/>
  <c r="M53" i="98"/>
  <c r="J53" i="98"/>
  <c r="I53" i="98"/>
  <c r="H53" i="98"/>
  <c r="G53" i="98"/>
  <c r="W52" i="98"/>
  <c r="N52" i="98"/>
  <c r="M52" i="98"/>
  <c r="J52" i="98"/>
  <c r="I52" i="98"/>
  <c r="H52" i="98"/>
  <c r="G52" i="98"/>
  <c r="W51" i="98"/>
  <c r="N51" i="98"/>
  <c r="M51" i="98"/>
  <c r="J51" i="98"/>
  <c r="I51" i="98"/>
  <c r="H51" i="98"/>
  <c r="G51" i="98"/>
  <c r="W50" i="98"/>
  <c r="N50" i="98"/>
  <c r="M50" i="98"/>
  <c r="J50" i="98"/>
  <c r="I50" i="98"/>
  <c r="H50" i="98"/>
  <c r="G50" i="98"/>
  <c r="W49" i="98"/>
  <c r="N49" i="98"/>
  <c r="M49" i="98"/>
  <c r="J49" i="98"/>
  <c r="I49" i="98"/>
  <c r="H49" i="98"/>
  <c r="G49" i="98"/>
  <c r="W48" i="98"/>
  <c r="N48" i="98"/>
  <c r="M48" i="98"/>
  <c r="J48" i="98"/>
  <c r="I48" i="98"/>
  <c r="H48" i="98"/>
  <c r="G48" i="98"/>
  <c r="W47" i="98"/>
  <c r="N47" i="98"/>
  <c r="M47" i="98"/>
  <c r="J47" i="98"/>
  <c r="I47" i="98"/>
  <c r="H47" i="98"/>
  <c r="G47" i="98"/>
  <c r="W46" i="98"/>
  <c r="N46" i="98"/>
  <c r="M46" i="98"/>
  <c r="J46" i="98"/>
  <c r="I46" i="98"/>
  <c r="H46" i="98"/>
  <c r="G46" i="98"/>
  <c r="W45" i="98"/>
  <c r="N45" i="98"/>
  <c r="M45" i="98"/>
  <c r="J45" i="98"/>
  <c r="I45" i="98"/>
  <c r="H45" i="98"/>
  <c r="G45" i="98"/>
  <c r="W44" i="98"/>
  <c r="N44" i="98"/>
  <c r="M44" i="98"/>
  <c r="J44" i="98"/>
  <c r="I44" i="98"/>
  <c r="H44" i="98"/>
  <c r="G44" i="98"/>
  <c r="W43" i="98"/>
  <c r="N43" i="98"/>
  <c r="M43" i="98"/>
  <c r="J43" i="98"/>
  <c r="I43" i="98"/>
  <c r="H43" i="98"/>
  <c r="G43" i="98"/>
  <c r="W42" i="98"/>
  <c r="N42" i="98"/>
  <c r="M42" i="98"/>
  <c r="J42" i="98"/>
  <c r="I42" i="98"/>
  <c r="H42" i="98"/>
  <c r="G42" i="98"/>
  <c r="W41" i="98"/>
  <c r="N41" i="98"/>
  <c r="M41" i="98"/>
  <c r="J41" i="98"/>
  <c r="I41" i="98"/>
  <c r="H41" i="98"/>
  <c r="G41" i="98"/>
  <c r="W40" i="98"/>
  <c r="N40" i="98"/>
  <c r="M40" i="98"/>
  <c r="J40" i="98"/>
  <c r="I40" i="98"/>
  <c r="H40" i="98"/>
  <c r="G40" i="98"/>
  <c r="W39" i="98"/>
  <c r="N39" i="98"/>
  <c r="M39" i="98"/>
  <c r="J39" i="98"/>
  <c r="I39" i="98"/>
  <c r="H39" i="98"/>
  <c r="G39" i="98"/>
  <c r="W38" i="98"/>
  <c r="N38" i="98"/>
  <c r="M38" i="98"/>
  <c r="J38" i="98"/>
  <c r="I38" i="98"/>
  <c r="H38" i="98"/>
  <c r="G38" i="98"/>
  <c r="W37" i="98"/>
  <c r="N37" i="98"/>
  <c r="M37" i="98"/>
  <c r="J37" i="98"/>
  <c r="I37" i="98"/>
  <c r="H37" i="98"/>
  <c r="G37" i="98"/>
  <c r="W36" i="98"/>
  <c r="N36" i="98"/>
  <c r="M36" i="98"/>
  <c r="J36" i="98"/>
  <c r="I36" i="98"/>
  <c r="H36" i="98"/>
  <c r="G36" i="98"/>
  <c r="W35" i="98"/>
  <c r="N35" i="98"/>
  <c r="M35" i="98"/>
  <c r="J35" i="98"/>
  <c r="I35" i="98"/>
  <c r="H35" i="98"/>
  <c r="G35" i="98"/>
  <c r="W34" i="98"/>
  <c r="N34" i="98"/>
  <c r="M34" i="98"/>
  <c r="J34" i="98"/>
  <c r="I34" i="98"/>
  <c r="H34" i="98"/>
  <c r="G34" i="98"/>
  <c r="W33" i="98"/>
  <c r="N33" i="98"/>
  <c r="M33" i="98"/>
  <c r="J33" i="98"/>
  <c r="I33" i="98"/>
  <c r="H33" i="98"/>
  <c r="G33" i="98"/>
  <c r="W32" i="98"/>
  <c r="N32" i="98"/>
  <c r="M32" i="98"/>
  <c r="J32" i="98"/>
  <c r="I32" i="98"/>
  <c r="H32" i="98"/>
  <c r="G32" i="98"/>
  <c r="W31" i="98"/>
  <c r="N31" i="98"/>
  <c r="M31" i="98"/>
  <c r="J31" i="98"/>
  <c r="I31" i="98"/>
  <c r="H31" i="98"/>
  <c r="G31" i="98"/>
  <c r="W30" i="98"/>
  <c r="N30" i="98"/>
  <c r="M30" i="98"/>
  <c r="J30" i="98"/>
  <c r="I30" i="98"/>
  <c r="H30" i="98"/>
  <c r="G30" i="98"/>
  <c r="W29" i="98"/>
  <c r="N29" i="98"/>
  <c r="M29" i="98"/>
  <c r="J29" i="98"/>
  <c r="I29" i="98"/>
  <c r="H29" i="98"/>
  <c r="G29" i="98"/>
  <c r="W28" i="98"/>
  <c r="N28" i="98"/>
  <c r="M28" i="98"/>
  <c r="J28" i="98"/>
  <c r="I28" i="98"/>
  <c r="H28" i="98"/>
  <c r="G28" i="98"/>
  <c r="W27" i="98"/>
  <c r="N27" i="98"/>
  <c r="M27" i="98"/>
  <c r="J27" i="98"/>
  <c r="I27" i="98"/>
  <c r="H27" i="98"/>
  <c r="G27" i="98"/>
  <c r="W26" i="98"/>
  <c r="N26" i="98"/>
  <c r="M26" i="98"/>
  <c r="J26" i="98"/>
  <c r="I26" i="98"/>
  <c r="H26" i="98"/>
  <c r="G26" i="98"/>
  <c r="W25" i="98"/>
  <c r="N25" i="98"/>
  <c r="M25" i="98"/>
  <c r="J25" i="98"/>
  <c r="I25" i="98"/>
  <c r="H25" i="98"/>
  <c r="G25" i="98"/>
  <c r="W24" i="98"/>
  <c r="N24" i="98"/>
  <c r="M24" i="98"/>
  <c r="J24" i="98"/>
  <c r="I24" i="98"/>
  <c r="H24" i="98"/>
  <c r="G24" i="98"/>
  <c r="W23" i="98"/>
  <c r="N23" i="98"/>
  <c r="M23" i="98"/>
  <c r="J23" i="98"/>
  <c r="I23" i="98"/>
  <c r="H23" i="98"/>
  <c r="G23" i="98"/>
  <c r="W22" i="98"/>
  <c r="N22" i="98"/>
  <c r="M22" i="98"/>
  <c r="J22" i="98"/>
  <c r="I22" i="98"/>
  <c r="H22" i="98"/>
  <c r="G22" i="98"/>
  <c r="W21" i="98"/>
  <c r="N21" i="98"/>
  <c r="M21" i="98"/>
  <c r="J21" i="98"/>
  <c r="I21" i="98"/>
  <c r="H21" i="98"/>
  <c r="G21" i="98"/>
  <c r="W20" i="98"/>
  <c r="N20" i="98"/>
  <c r="M20" i="98"/>
  <c r="J20" i="98"/>
  <c r="I20" i="98"/>
  <c r="H20" i="98"/>
  <c r="G20" i="98"/>
  <c r="W19" i="98"/>
  <c r="N19" i="98"/>
  <c r="M19" i="98"/>
  <c r="J19" i="98"/>
  <c r="I19" i="98"/>
  <c r="H19" i="98"/>
  <c r="G19" i="98"/>
  <c r="W18" i="98"/>
  <c r="N18" i="98"/>
  <c r="M18" i="98"/>
  <c r="J18" i="98"/>
  <c r="I18" i="98"/>
  <c r="H18" i="98"/>
  <c r="G18" i="98"/>
  <c r="W17" i="98"/>
  <c r="N17" i="98"/>
  <c r="M17" i="98"/>
  <c r="J17" i="98"/>
  <c r="I17" i="98"/>
  <c r="H17" i="98"/>
  <c r="G17" i="98"/>
  <c r="W16" i="98"/>
  <c r="N16" i="98"/>
  <c r="M16" i="98"/>
  <c r="J16" i="98"/>
  <c r="I16" i="98"/>
  <c r="H16" i="98"/>
  <c r="G16" i="98"/>
  <c r="W15" i="98"/>
  <c r="X15" i="98"/>
  <c r="N15" i="98"/>
  <c r="M15" i="98"/>
  <c r="J15" i="98"/>
  <c r="I15" i="98"/>
  <c r="H15" i="98"/>
  <c r="G15" i="98"/>
  <c r="W14" i="98"/>
  <c r="X14" i="98"/>
  <c r="N14" i="98"/>
  <c r="M14" i="98"/>
  <c r="J14" i="98"/>
  <c r="I14" i="98"/>
  <c r="H14" i="98"/>
  <c r="G14" i="98"/>
  <c r="W13" i="98"/>
  <c r="X13" i="98"/>
  <c r="N13" i="98"/>
  <c r="M13" i="98"/>
  <c r="J13" i="98"/>
  <c r="I13" i="98"/>
  <c r="H13" i="98"/>
  <c r="G13" i="98"/>
  <c r="W12" i="98"/>
  <c r="X12" i="98"/>
  <c r="N12" i="98"/>
  <c r="M12" i="98"/>
  <c r="J12" i="98"/>
  <c r="I12" i="98"/>
  <c r="H12" i="98"/>
  <c r="G12" i="98"/>
  <c r="W11" i="98"/>
  <c r="X11" i="98"/>
  <c r="N11" i="98"/>
  <c r="M11" i="98"/>
  <c r="J11" i="98"/>
  <c r="I11" i="98"/>
  <c r="H11" i="98"/>
  <c r="G11" i="98"/>
  <c r="W10" i="98"/>
  <c r="N10" i="98"/>
  <c r="M10" i="98"/>
  <c r="J10" i="98"/>
  <c r="I10" i="98"/>
  <c r="H10" i="98"/>
  <c r="G10" i="98"/>
  <c r="AT507" i="100"/>
  <c r="AT496" i="100"/>
  <c r="AT487" i="100"/>
  <c r="AT478" i="100"/>
  <c r="AT469" i="100"/>
  <c r="AT460" i="100"/>
  <c r="AT451" i="100"/>
  <c r="AT442" i="100"/>
  <c r="AT433" i="100"/>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5" i="100"/>
  <c r="AR283" i="100"/>
  <c r="AR282" i="100"/>
  <c r="AS281" i="100"/>
  <c r="AR281" i="100"/>
  <c r="AR280" i="100"/>
  <c r="AS279" i="100"/>
  <c r="AR278" i="100"/>
  <c r="AR277" i="100"/>
  <c r="AS276" i="100"/>
  <c r="AR275" i="100"/>
  <c r="AS273" i="100"/>
  <c r="AS272" i="100"/>
  <c r="AR272" i="100"/>
  <c r="AS271" i="100"/>
  <c r="AR270" i="100"/>
  <c r="AS269" i="100"/>
  <c r="AR269" i="100"/>
  <c r="AS268" i="100"/>
  <c r="AR267" i="100"/>
  <c r="AR266" i="100"/>
  <c r="AS265" i="100"/>
  <c r="AR265" i="100"/>
  <c r="AR264" i="100"/>
  <c r="AS263" i="100"/>
  <c r="AR263" i="100"/>
  <c r="AR262" i="100"/>
  <c r="AS261" i="100"/>
  <c r="AR261" i="100"/>
  <c r="AR259" i="100"/>
  <c r="AR258" i="100"/>
  <c r="AS257" i="100"/>
  <c r="AR257" i="100"/>
  <c r="AR256" i="100"/>
  <c r="AS255" i="100"/>
  <c r="AR254" i="100"/>
  <c r="AS253" i="100"/>
  <c r="AR253" i="100"/>
  <c r="AS252" i="100"/>
  <c r="AR251" i="100"/>
  <c r="AR250" i="100"/>
  <c r="AS249" i="100"/>
  <c r="AS247" i="100"/>
  <c r="AR247" i="100"/>
  <c r="AR246" i="100"/>
  <c r="AS245" i="100"/>
  <c r="AR245" i="100"/>
  <c r="AS244" i="100"/>
  <c r="AR242" i="100"/>
  <c r="AS241" i="100"/>
  <c r="AS240" i="100"/>
  <c r="AR240" i="100"/>
  <c r="AS239" i="100"/>
  <c r="AS237" i="100"/>
  <c r="AR237" i="100"/>
  <c r="AS236" i="100"/>
  <c r="AR235" i="100"/>
  <c r="AS234" i="100"/>
  <c r="AR234" i="100"/>
  <c r="AS233" i="100"/>
  <c r="AR233" i="100"/>
  <c r="AR232" i="100"/>
  <c r="AS231" i="100"/>
  <c r="AR230" i="100"/>
  <c r="AS229" i="100"/>
  <c r="AR229" i="100"/>
  <c r="AR228" i="100"/>
  <c r="AR227" i="100"/>
  <c r="AS226" i="100"/>
  <c r="AR226" i="100"/>
  <c r="AS225" i="100"/>
  <c r="AR225" i="100"/>
  <c r="AS224" i="100"/>
  <c r="AS223" i="100"/>
  <c r="AR222" i="100"/>
  <c r="AR221" i="100"/>
  <c r="AS220" i="100"/>
  <c r="AR219" i="100"/>
  <c r="AS218" i="100"/>
  <c r="AR218" i="100"/>
  <c r="AR217" i="100"/>
  <c r="AS216" i="100"/>
  <c r="AR216" i="100"/>
  <c r="AS215" i="100"/>
  <c r="AR215" i="100"/>
  <c r="AR214" i="100"/>
  <c r="AS213" i="100"/>
  <c r="AR213" i="100"/>
  <c r="AS212" i="100"/>
  <c r="AR211" i="100"/>
  <c r="AS210" i="100"/>
  <c r="AR210" i="100"/>
  <c r="AS209" i="100"/>
  <c r="AS208" i="100"/>
  <c r="AR208" i="100"/>
  <c r="AS207" i="100"/>
  <c r="AR206" i="100"/>
  <c r="AS205" i="100"/>
  <c r="AR205" i="100"/>
  <c r="AS204" i="100"/>
  <c r="AR203" i="100"/>
  <c r="AS202" i="100"/>
  <c r="AR202" i="100"/>
  <c r="AS201" i="100"/>
  <c r="AR201" i="100"/>
  <c r="AS199" i="100"/>
  <c r="AR199" i="100"/>
  <c r="AR198" i="100"/>
  <c r="AS197" i="100"/>
  <c r="AR197" i="100"/>
  <c r="AS196" i="100"/>
  <c r="AR195" i="100"/>
  <c r="AS194" i="100"/>
  <c r="AR194" i="100"/>
  <c r="AS193" i="100"/>
  <c r="AS192" i="100"/>
  <c r="AR192" i="100"/>
  <c r="AS191" i="100"/>
  <c r="AS190" i="100"/>
  <c r="AS189" i="100"/>
  <c r="AR189" i="100"/>
  <c r="AS188"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5" i="100"/>
  <c r="AS164" i="100"/>
  <c r="AR163" i="100"/>
  <c r="AS162" i="100"/>
  <c r="AR162" i="100"/>
  <c r="AS161" i="100"/>
  <c r="AS160" i="100"/>
  <c r="AR158" i="100"/>
  <c r="AS157" i="100"/>
  <c r="AR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S116" i="100"/>
  <c r="AR115" i="100"/>
  <c r="AS114" i="100"/>
  <c r="AR114" i="100"/>
  <c r="AR113" i="100"/>
  <c r="AS112" i="100"/>
  <c r="AR112" i="100"/>
  <c r="AR110" i="100"/>
  <c r="AS109" i="100"/>
  <c r="AR109" i="100"/>
  <c r="AR107" i="100"/>
  <c r="AR106" i="100"/>
  <c r="AS105" i="100"/>
  <c r="AR105" i="100"/>
  <c r="AS104" i="100"/>
  <c r="AR103" i="100"/>
  <c r="AR102" i="100"/>
  <c r="AS101" i="100"/>
  <c r="AR99" i="100"/>
  <c r="AR98" i="100"/>
  <c r="AS97" i="100"/>
  <c r="AS96" i="100"/>
  <c r="AR96" i="100"/>
  <c r="AR95" i="100"/>
  <c r="AR94" i="100"/>
  <c r="AS93" i="100"/>
  <c r="AR93" i="100"/>
  <c r="AS92" i="100"/>
  <c r="AR89" i="100"/>
  <c r="AR87" i="100"/>
  <c r="AS85" i="100"/>
  <c r="AR85" i="100"/>
  <c r="AS84" i="100"/>
  <c r="AS81" i="100"/>
  <c r="AS78" i="100"/>
  <c r="AS76" i="100"/>
  <c r="AR75" i="100"/>
  <c r="AS73" i="100"/>
  <c r="AR71" i="100"/>
  <c r="AS69" i="100"/>
  <c r="AS68" i="100"/>
  <c r="AR67" i="100"/>
  <c r="AS65" i="100"/>
  <c r="AS64" i="100"/>
  <c r="AR64" i="100"/>
  <c r="AS62" i="100"/>
  <c r="AS61" i="100"/>
  <c r="AR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T507" i="99"/>
  <c r="AT496" i="99"/>
  <c r="AT487" i="99"/>
  <c r="AT478" i="99"/>
  <c r="AT469" i="99"/>
  <c r="AT460" i="99"/>
  <c r="AT451" i="99"/>
  <c r="AT442" i="99"/>
  <c r="AT433" i="99"/>
  <c r="AS429" i="99"/>
  <c r="AR428" i="99"/>
  <c r="AS423" i="99"/>
  <c r="AR423" i="99"/>
  <c r="AR422" i="99"/>
  <c r="AS421" i="99"/>
  <c r="AR416" i="99"/>
  <c r="AS414" i="99"/>
  <c r="AR414" i="99"/>
  <c r="AS413" i="99"/>
  <c r="AS412" i="99"/>
  <c r="AR411" i="99"/>
  <c r="AS407" i="99"/>
  <c r="AR407" i="99"/>
  <c r="AS405" i="99"/>
  <c r="AR400" i="99"/>
  <c r="AR398" i="99"/>
  <c r="AS391" i="99"/>
  <c r="AR391" i="99"/>
  <c r="AS389" i="99"/>
  <c r="AS386" i="99"/>
  <c r="AR384" i="99"/>
  <c r="AS382" i="99"/>
  <c r="AS377" i="99"/>
  <c r="AS373" i="99"/>
  <c r="AR371"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X4" i="99"/>
  <c r="AS363" i="98"/>
  <c r="AS360" i="98"/>
  <c r="X358" i="98"/>
  <c r="AR181" i="98"/>
  <c r="X181" i="98"/>
  <c r="AS180" i="98"/>
  <c r="X178" i="98"/>
  <c r="AR177" i="98"/>
  <c r="X177" i="98"/>
  <c r="X176" i="98"/>
  <c r="AR173" i="98"/>
  <c r="X173" i="98"/>
  <c r="AS172" i="98"/>
  <c r="X170" i="98"/>
  <c r="X166" i="98"/>
  <c r="BD7" i="108"/>
  <c r="BD6" i="108"/>
  <c r="BD5" i="108"/>
  <c r="BD9" i="108"/>
  <c r="BD8" i="108"/>
  <c r="BD10" i="108"/>
  <c r="AY10" i="112"/>
  <c r="BE10" i="112"/>
  <c r="BA280" i="98" a="1"/>
  <c r="BA358" i="98" a="1"/>
  <c r="BA64" i="98" a="1"/>
  <c r="BA106" i="98" a="1"/>
  <c r="BA250" i="99" a="1"/>
  <c r="BA58" i="99" a="1"/>
  <c r="BR232" i="99" a="1"/>
  <c r="BR40" i="99" a="1"/>
  <c r="BA214" i="99" a="1"/>
  <c r="BA22" i="99" a="1"/>
  <c r="BR172" i="99" a="1"/>
  <c r="BA358" i="100" a="1"/>
  <c r="BA310" i="100" a="1"/>
  <c r="BA262" i="100" a="1"/>
  <c r="BR214" i="100" a="1"/>
  <c r="BR166" i="100" a="1"/>
  <c r="BR118" i="100" a="1"/>
  <c r="BR70" i="100" a="1"/>
  <c r="BR148" i="98" a="1"/>
  <c r="BH400" i="100" a="1"/>
  <c r="BI388" i="100" a="1"/>
  <c r="BA412" i="100" a="1"/>
  <c r="BR214" i="98" a="1"/>
  <c r="BI412" i="100" a="1"/>
  <c r="BA394" i="100" a="1"/>
  <c r="BR196" i="98" a="1"/>
  <c r="BR154" i="98" a="1"/>
  <c r="AF10" i="112"/>
  <c r="AL10" i="112"/>
  <c r="BA256" i="98" a="1"/>
  <c r="BA286" i="98" a="1"/>
  <c r="BA40" i="98" a="1"/>
  <c r="BA82" i="98" a="1"/>
  <c r="BR250" i="99" a="1"/>
  <c r="BR58" i="99" a="1"/>
  <c r="BA232" i="99" a="1"/>
  <c r="BA40" i="99" a="1"/>
  <c r="BR214" i="99" a="1"/>
  <c r="BR22" i="99" a="1"/>
  <c r="BA172" i="99" a="1"/>
  <c r="BR358" i="100" a="1"/>
  <c r="BR310" i="100" a="1"/>
  <c r="BR262" i="100" a="1"/>
  <c r="BA214" i="100" a="1"/>
  <c r="BA166" i="100" a="1"/>
  <c r="BA118" i="100" a="1"/>
  <c r="BA70" i="100" a="1"/>
  <c r="BR100" i="98" a="1"/>
  <c r="BA424" i="99" a="1"/>
  <c r="BH390" i="100" a="1"/>
  <c r="BA364" i="100" a="1"/>
  <c r="BA412" i="98" a="1"/>
  <c r="BA418" i="99" a="1"/>
  <c r="BH376" i="100" a="1"/>
  <c r="BA394" i="98" a="1"/>
  <c r="BR106" i="98" a="1"/>
  <c r="AX10" i="112"/>
  <c r="BD10" i="112"/>
  <c r="BA232" i="98" a="1"/>
  <c r="BA100" i="98" a="1"/>
  <c r="BA16" i="98" a="1"/>
  <c r="BA58" i="98" a="1"/>
  <c r="BR226" i="99" a="1"/>
  <c r="BA34" i="99" a="1"/>
  <c r="BA208" i="99" a="1"/>
  <c r="BR16" i="99" a="1"/>
  <c r="BA190" i="99" a="1"/>
  <c r="BR340" i="99" a="1"/>
  <c r="BA148" i="99" a="1"/>
  <c r="BA352" i="100" a="1"/>
  <c r="BA304" i="100" a="1"/>
  <c r="BA256" i="100" a="1"/>
  <c r="BR208" i="100" a="1"/>
  <c r="BR160" i="100" a="1"/>
  <c r="BR112" i="100" a="1"/>
  <c r="BA64" i="100" a="1"/>
  <c r="BR52" i="98" a="1"/>
  <c r="BA412" i="99" a="1"/>
  <c r="BH408" i="100" a="1"/>
  <c r="BH414" i="100" a="1"/>
  <c r="BA364" i="98" a="1"/>
  <c r="BR166" i="98" a="1"/>
  <c r="BH418" i="100" a="1"/>
  <c r="BA406" i="100" a="1"/>
  <c r="BR58" i="98" a="1"/>
  <c r="AE10" i="112"/>
  <c r="AK10" i="112"/>
  <c r="BA208" i="98" a="1"/>
  <c r="BA52" i="98" a="1"/>
  <c r="BA190" i="98" a="1"/>
  <c r="BA34" i="98" a="1"/>
  <c r="BA226" i="99" a="1"/>
  <c r="BR34" i="99" a="1"/>
  <c r="BR208" i="99" a="1"/>
  <c r="BA16" i="99" a="1"/>
  <c r="BR190" i="99" a="1"/>
  <c r="BA340" i="99" a="1"/>
  <c r="BR148" i="99" a="1"/>
  <c r="BR352" i="100" a="1"/>
  <c r="BR304" i="100" a="1"/>
  <c r="BR256" i="100" a="1"/>
  <c r="BA208" i="100" a="1"/>
  <c r="BA160" i="100" a="1"/>
  <c r="BA112" i="100" a="1"/>
  <c r="BR64" i="100" a="1"/>
  <c r="BR418" i="98" a="1"/>
  <c r="BR142" i="98" a="1"/>
  <c r="BH380" i="100" a="1"/>
  <c r="BI406" i="100" a="1"/>
  <c r="BH406" i="100" a="1"/>
  <c r="BR118" i="98" a="1"/>
  <c r="BH396" i="100" a="1"/>
  <c r="BH382" i="100" a="1"/>
  <c r="BR424" i="98" a="1"/>
  <c r="AW10" i="112"/>
  <c r="BC10" i="112"/>
  <c r="BA184" i="98" a="1"/>
  <c r="BA346" i="98" a="1"/>
  <c r="BA148" i="98" a="1"/>
  <c r="BA310" i="98" a="1"/>
  <c r="BA202" i="99" a="1"/>
  <c r="BA10" i="99" a="1"/>
  <c r="BR184" i="99" a="1"/>
  <c r="BR358" i="99" a="1"/>
  <c r="BA166" i="99" a="1"/>
  <c r="BR316" i="99" a="1"/>
  <c r="BA124" i="99" a="1"/>
  <c r="BA346" i="100" a="1"/>
  <c r="BA298" i="100" a="1"/>
  <c r="BA250" i="100" a="1"/>
  <c r="BR202" i="100" a="1"/>
  <c r="BR154" i="100" a="1"/>
  <c r="BA106" i="100" a="1"/>
  <c r="BA58" i="100" a="1"/>
  <c r="BR370" i="98" a="1"/>
  <c r="BR94" i="98" a="1"/>
  <c r="BA376" i="99" a="1"/>
  <c r="BH410" i="100" a="1"/>
  <c r="BH428" i="100" a="1"/>
  <c r="BR70" i="98" a="1"/>
  <c r="BI424" i="100" a="1"/>
  <c r="BA388" i="99" a="1"/>
  <c r="BR376" i="98" a="1"/>
  <c r="AD10" i="112"/>
  <c r="AJ10" i="112"/>
  <c r="BA166" i="98" a="1"/>
  <c r="BA322" i="98" a="1"/>
  <c r="BA334" i="98" a="1"/>
  <c r="BA76" i="98" a="1"/>
  <c r="BR202" i="99" a="1"/>
  <c r="BR10" i="99" a="1"/>
  <c r="BA184" i="99" a="1"/>
  <c r="BA358" i="99" a="1"/>
  <c r="BR166" i="99" a="1"/>
  <c r="BA316" i="99" a="1"/>
  <c r="BR124" i="99" a="1"/>
  <c r="BR346" i="100" a="1"/>
  <c r="BR298" i="100" a="1"/>
  <c r="BR250" i="100" a="1"/>
  <c r="BA202" i="100" a="1"/>
  <c r="BA154" i="100" a="1"/>
  <c r="BR106" i="100" a="1"/>
  <c r="BR58" i="100" a="1"/>
  <c r="BR328" i="98" a="1"/>
  <c r="BR46" i="98" a="1"/>
  <c r="BA364" i="99" a="1"/>
  <c r="BH422" i="100" a="1"/>
  <c r="BI364" i="100" a="1"/>
  <c r="BR22" i="98" a="1"/>
  <c r="BH398" i="100" a="1"/>
  <c r="BR76" i="98" a="1"/>
  <c r="BR334" i="98" a="1"/>
  <c r="AV10" i="112"/>
  <c r="BB10" i="112"/>
  <c r="BA142" i="98" a="1"/>
  <c r="BA298" i="98" a="1"/>
  <c r="BA262" i="98" a="1"/>
  <c r="BA178" i="98" a="1"/>
  <c r="BA178" i="99" a="1"/>
  <c r="BR352" i="99" a="1"/>
  <c r="BA160" i="99" a="1"/>
  <c r="BA334" i="99" a="1"/>
  <c r="BA142" i="99" a="1"/>
  <c r="BA292" i="99" a="1"/>
  <c r="BA100" i="99" a="1"/>
  <c r="BR340" i="100" a="1"/>
  <c r="BA292" i="100" a="1"/>
  <c r="BA244" i="100" a="1"/>
  <c r="BR196" i="100" a="1"/>
  <c r="BA148" i="100" a="1"/>
  <c r="BA100" i="100" a="1"/>
  <c r="BA52" i="100" a="1"/>
  <c r="BR280" i="98" a="1"/>
  <c r="BR388" i="98" a="1"/>
  <c r="AU10" i="112"/>
  <c r="AI10" i="112"/>
  <c r="BA118" i="98" a="1"/>
  <c r="BA274" i="98" a="1"/>
  <c r="BA340" i="98" a="1"/>
  <c r="BA214" i="98" a="1"/>
  <c r="BR178" i="99" a="1"/>
  <c r="BA352" i="99" a="1"/>
  <c r="BR160" i="99" a="1"/>
  <c r="BR334" i="99" a="1"/>
  <c r="BR142" i="99" a="1"/>
  <c r="BR292" i="99" a="1"/>
  <c r="BR100" i="99" a="1"/>
  <c r="BA340" i="100" a="1"/>
  <c r="BR292" i="100" a="1"/>
  <c r="BR244" i="100" a="1"/>
  <c r="BA196" i="100" a="1"/>
  <c r="BR148" i="100" a="1"/>
  <c r="BR100" i="100" a="1"/>
  <c r="BR52" i="100" a="1"/>
  <c r="BR232" i="98" a="1"/>
  <c r="BR364" i="98" a="1"/>
  <c r="BR88" i="98" a="1"/>
  <c r="BA406" i="99" a="1"/>
  <c r="BR28" i="98" a="1"/>
  <c r="BR346" i="98" a="1"/>
  <c r="BA370" i="99" a="1"/>
  <c r="BR256" i="98" a="1"/>
  <c r="BR238" i="98" a="1"/>
  <c r="BR352" i="98" a="1"/>
  <c r="AQ10" i="112"/>
  <c r="BA94" i="98" a="1"/>
  <c r="BA250" i="98" a="1"/>
  <c r="BA316" i="98" a="1"/>
  <c r="BR346" i="99" a="1"/>
  <c r="BA154" i="99" a="1"/>
  <c r="BA328" i="99" a="1"/>
  <c r="BA136" i="99" a="1"/>
  <c r="BR310" i="99" a="1"/>
  <c r="BA118" i="99" a="1"/>
  <c r="BA268" i="99" a="1"/>
  <c r="BA76" i="99" a="1"/>
  <c r="BA334" i="100" a="1"/>
  <c r="BA286" i="100" a="1"/>
  <c r="BA238" i="100" a="1"/>
  <c r="BA190" i="100" a="1"/>
  <c r="BA142" i="100" a="1"/>
  <c r="BA94" i="100" a="1"/>
  <c r="BA382" i="100" a="1"/>
  <c r="BR184" i="98" a="1"/>
  <c r="BR322" i="98" a="1"/>
  <c r="BR40" i="98" a="1"/>
  <c r="BR178" i="98" a="1"/>
  <c r="BR304" i="98" a="1"/>
  <c r="BR298" i="98" a="1"/>
  <c r="BR160" i="98" a="1"/>
  <c r="BA388" i="100" a="1"/>
  <c r="BR190" i="98" a="1"/>
  <c r="BH370" i="100" a="1"/>
  <c r="AP10" i="112"/>
  <c r="BA70" i="98" a="1"/>
  <c r="BA226" i="98" a="1"/>
  <c r="BA292" i="98" a="1"/>
  <c r="BA346" i="99" a="1"/>
  <c r="BR154" i="99" a="1"/>
  <c r="BR328" i="99" a="1"/>
  <c r="BR136" i="99" a="1"/>
  <c r="BA310" i="99" a="1"/>
  <c r="BR118" i="99" a="1"/>
  <c r="BR268" i="99" a="1"/>
  <c r="BR76" i="99" a="1"/>
  <c r="BR334" i="100" a="1"/>
  <c r="BR286" i="100" a="1"/>
  <c r="BR238" i="100" a="1"/>
  <c r="BR190" i="100" a="1"/>
  <c r="BR142" i="100" a="1"/>
  <c r="BR94" i="100" a="1"/>
  <c r="BH424" i="100" a="1"/>
  <c r="BA382" i="98" a="1"/>
  <c r="BR274" i="98" a="1"/>
  <c r="BR406" i="98" a="1"/>
  <c r="BR130" i="98" a="1"/>
  <c r="BA406" i="98" a="1"/>
  <c r="BR250" i="98" a="1"/>
  <c r="BR112" i="98" a="1"/>
  <c r="BH378" i="100" a="1"/>
  <c r="BA388" i="98" a="1"/>
  <c r="BR136" i="98" a="1"/>
  <c r="BH10" i="112"/>
  <c r="BA46" i="98" a="1"/>
  <c r="BA202" i="98" a="1"/>
  <c r="BA268" i="98" a="1"/>
  <c r="BA322" i="99" a="1"/>
  <c r="BR130" i="99" a="1"/>
  <c r="BR304" i="99" a="1"/>
  <c r="BR112" i="99" a="1"/>
  <c r="BA286" i="99" a="1"/>
  <c r="BR94" i="99" a="1"/>
  <c r="BA244" i="99" a="1"/>
  <c r="BA52" i="99" a="1"/>
  <c r="BR328" i="100" a="1"/>
  <c r="BR280" i="100" a="1"/>
  <c r="BA232" i="100" a="1"/>
  <c r="BA184" i="100" a="1"/>
  <c r="BR136" i="100" a="1"/>
  <c r="BR88" i="100" a="1"/>
  <c r="BH402" i="100" a="1"/>
  <c r="BA424" i="100" a="1"/>
  <c r="BR226" i="98" a="1"/>
  <c r="BR10" i="98" a="1"/>
  <c r="BR82" i="98" a="1"/>
  <c r="BA400" i="100" a="1"/>
  <c r="BR202" i="98" a="1"/>
  <c r="BR64" i="98" a="1"/>
  <c r="BH364" i="100" a="1"/>
  <c r="BH412" i="100" a="1"/>
  <c r="BR124" i="98" a="1"/>
  <c r="AO10" i="112"/>
  <c r="BA22" i="98" a="1"/>
  <c r="BA172" i="98" a="1"/>
  <c r="BA244" i="98" a="1"/>
  <c r="BR322" i="99" a="1"/>
  <c r="BA130" i="99" a="1"/>
  <c r="BA304" i="99" a="1"/>
  <c r="BA112" i="99" a="1"/>
  <c r="BR286" i="99" a="1"/>
  <c r="BA94" i="99" a="1"/>
  <c r="BR244" i="99" a="1"/>
  <c r="BR52" i="99" a="1"/>
  <c r="BA328" i="100" a="1"/>
  <c r="BA280" i="100" a="1"/>
  <c r="BR232" i="100" a="1"/>
  <c r="BR184" i="100" a="1"/>
  <c r="BA136" i="100" a="1"/>
  <c r="BA88" i="100" a="1"/>
  <c r="BI400" i="100" a="1"/>
  <c r="BA376" i="100" a="1"/>
  <c r="BA424" i="98" a="1"/>
  <c r="BR316" i="98" a="1"/>
  <c r="BR34" i="98" a="1"/>
  <c r="BH394" i="100" a="1"/>
  <c r="BA400" i="98" a="1"/>
  <c r="BR16" i="98" a="1"/>
  <c r="BI394" i="100" a="1"/>
  <c r="BH384" i="100" a="1"/>
  <c r="BA10" i="112"/>
  <c r="BG10" i="112"/>
  <c r="BA238" i="98" a="1"/>
  <c r="BA160" i="98" a="1"/>
  <c r="BA220" i="98" a="1"/>
  <c r="BR298" i="99" a="1"/>
  <c r="BA106" i="99" a="1"/>
  <c r="BR280" i="99" a="1"/>
  <c r="BR88" i="99" a="1"/>
  <c r="BR262" i="99" a="1"/>
  <c r="BA70" i="99" a="1"/>
  <c r="BR220" i="99" a="1"/>
  <c r="BA28" i="99" a="1"/>
  <c r="BR322" i="100" a="1"/>
  <c r="BA274" i="100" a="1"/>
  <c r="BA226" i="100" a="1"/>
  <c r="BA178" i="100" a="1"/>
  <c r="BR130" i="100" a="1"/>
  <c r="BR82" i="100" a="1"/>
  <c r="BH426" i="100" a="1"/>
  <c r="BI370" i="100" a="1"/>
  <c r="BA376" i="98" a="1"/>
  <c r="BR268" i="98" a="1"/>
  <c r="BR400" i="98" a="1"/>
  <c r="BH372" i="100" a="1"/>
  <c r="BH416" i="100" a="1"/>
  <c r="BR382" i="98" a="1"/>
  <c r="BH404" i="100" a="1"/>
  <c r="BR412" i="98" a="1"/>
  <c r="AH10" i="112"/>
  <c r="AN10" i="112"/>
  <c r="BA352" i="98" a="1"/>
  <c r="BA124" i="98" a="1"/>
  <c r="BA136" i="98" a="1"/>
  <c r="BA196" i="98" a="1"/>
  <c r="BA298" i="99" a="1"/>
  <c r="BR106" i="99" a="1"/>
  <c r="BA280" i="99" a="1"/>
  <c r="BA88" i="99" a="1"/>
  <c r="BA262" i="99" a="1"/>
  <c r="BR70" i="99" a="1"/>
  <c r="BA220" i="99" a="1"/>
  <c r="BR28" i="99" a="1"/>
  <c r="BA322" i="100" a="1"/>
  <c r="BR274" i="100" a="1"/>
  <c r="BR226" i="100" a="1"/>
  <c r="BR178" i="100" a="1"/>
  <c r="BA130" i="100" a="1"/>
  <c r="BA82" i="100" a="1"/>
  <c r="BH420" i="100" a="1"/>
  <c r="BH386" i="100" a="1"/>
  <c r="BA418" i="100" a="1"/>
  <c r="BR220" i="98" a="1"/>
  <c r="BR358" i="98" a="1"/>
  <c r="BH366" i="100" a="1"/>
  <c r="BR172" i="98" a="1"/>
  <c r="BR340" i="98" a="1"/>
  <c r="BH374" i="100" a="1"/>
  <c r="AZ10" i="112"/>
  <c r="BF10" i="112"/>
  <c r="BA328" i="98" a="1"/>
  <c r="BA28" i="98" a="1"/>
  <c r="BA112" i="98" a="1"/>
  <c r="BA154" i="98" a="1"/>
  <c r="BA274" i="99" a="1"/>
  <c r="BA82" i="99" a="1"/>
  <c r="BR256" i="99" a="1"/>
  <c r="BA64" i="99" a="1"/>
  <c r="BA238" i="99" a="1"/>
  <c r="BA46" i="99" a="1"/>
  <c r="BA196" i="99" a="1"/>
  <c r="BR4" i="99" a="1"/>
  <c r="BA316" i="100" a="1"/>
  <c r="BA268" i="100" a="1"/>
  <c r="BR220" i="100" a="1"/>
  <c r="BR172" i="100" a="1"/>
  <c r="BR124" i="100" a="1"/>
  <c r="BR76" i="100" a="1"/>
  <c r="BA394" i="99" a="1"/>
  <c r="BI376" i="100" a="1"/>
  <c r="BA370" i="100" a="1"/>
  <c r="BA418" i="98" a="1"/>
  <c r="BR310" i="98" a="1"/>
  <c r="BH388" i="100" a="1"/>
  <c r="BR394" i="98" a="1"/>
  <c r="BR292" i="98" a="1"/>
  <c r="BI382" i="100" a="1"/>
  <c r="AG10" i="112"/>
  <c r="AM10" i="112"/>
  <c r="BA304" i="98" a="1"/>
  <c r="BA10" i="98" a="1"/>
  <c r="BA88" i="98" a="1"/>
  <c r="BA130" i="98" a="1"/>
  <c r="BR274" i="99" a="1"/>
  <c r="BR82" i="99" a="1"/>
  <c r="BA256" i="99" a="1"/>
  <c r="BR64" i="99" a="1"/>
  <c r="BR238" i="99" a="1"/>
  <c r="BR46" i="99" a="1"/>
  <c r="BR196" i="99" a="1"/>
  <c r="BA4" i="99" a="1"/>
  <c r="BR316" i="100" a="1"/>
  <c r="BR268" i="100" a="1"/>
  <c r="BA220" i="100" a="1"/>
  <c r="BA172" i="100" a="1"/>
  <c r="BA124" i="100" a="1"/>
  <c r="BA76" i="100" a="1"/>
  <c r="BA382" i="99" a="1"/>
  <c r="BH392" i="100" a="1"/>
  <c r="BH368" i="100" a="1"/>
  <c r="BA370" i="98" a="1"/>
  <c r="BR262" i="98" a="1"/>
  <c r="BI418" i="100" a="1"/>
  <c r="BR208" i="98" a="1"/>
  <c r="BR244" i="98" a="1"/>
  <c r="BA400" i="99" a="1"/>
  <c r="BR286" i="98" a="1"/>
  <c r="AM6" i="108"/>
  <c r="AM9" i="108"/>
  <c r="AM7" i="108"/>
  <c r="AM5" i="108"/>
  <c r="AM8" i="108"/>
  <c r="AM10" i="108"/>
  <c r="BE1" i="108" l="1"/>
  <c r="AF18" i="112"/>
  <c r="AM19" i="112"/>
  <c r="AM22" i="112" s="1"/>
  <c r="AM18" i="112"/>
  <c r="AM21" i="112" s="1"/>
  <c r="AG19" i="112"/>
  <c r="AG22" i="112" s="1"/>
  <c r="AG18" i="112"/>
  <c r="AG21" i="112" s="1"/>
  <c r="AN18" i="112"/>
  <c r="AN21" i="112" s="1"/>
  <c r="AN19" i="112"/>
  <c r="AN22" i="112" s="1"/>
  <c r="AH18" i="112"/>
  <c r="AH21" i="112" s="1"/>
  <c r="AH19" i="112"/>
  <c r="AH22" i="112" s="1"/>
  <c r="AO18" i="112"/>
  <c r="AO21" i="112" s="1"/>
  <c r="AO19" i="112"/>
  <c r="AO22" i="112" s="1"/>
  <c r="AP19" i="112"/>
  <c r="AP22" i="112" s="1"/>
  <c r="AP18" i="112"/>
  <c r="AP21" i="112" s="1"/>
  <c r="AQ18" i="112"/>
  <c r="AQ21" i="112" s="1"/>
  <c r="AQ19" i="112"/>
  <c r="AQ22" i="112" s="1"/>
  <c r="AI18" i="112"/>
  <c r="AI21" i="112" s="1"/>
  <c r="AI19" i="112"/>
  <c r="AI22" i="112" s="1"/>
  <c r="AJ18" i="112"/>
  <c r="AJ21" i="112" s="1"/>
  <c r="AJ19" i="112"/>
  <c r="AJ22" i="112" s="1"/>
  <c r="AD18" i="112"/>
  <c r="AD24" i="112" s="1"/>
  <c r="AD19" i="112"/>
  <c r="AD22" i="112" s="1"/>
  <c r="AK18" i="112"/>
  <c r="AK21" i="112" s="1"/>
  <c r="AK19" i="112"/>
  <c r="AK22" i="112" s="1"/>
  <c r="AE19" i="112"/>
  <c r="AE22" i="112" s="1"/>
  <c r="AE18" i="112"/>
  <c r="AE21" i="112" s="1"/>
  <c r="AL18" i="112"/>
  <c r="AL21" i="112" s="1"/>
  <c r="AL19" i="112"/>
  <c r="AL22" i="112" s="1"/>
  <c r="AF21" i="112"/>
  <c r="AF19" i="112"/>
  <c r="AF22" i="112" s="1"/>
  <c r="BA214" i="98"/>
  <c r="BA178" i="98"/>
  <c r="BA76" i="98"/>
  <c r="BA310" i="98"/>
  <c r="BA34" i="98"/>
  <c r="BA58" i="98"/>
  <c r="BA82" i="98"/>
  <c r="BA106" i="98"/>
  <c r="BA130" i="98"/>
  <c r="BA154" i="98"/>
  <c r="BA196" i="98"/>
  <c r="BA220" i="98"/>
  <c r="BA244" i="98"/>
  <c r="BA268" i="98"/>
  <c r="BA292" i="98"/>
  <c r="BA316" i="98"/>
  <c r="BA340" i="98"/>
  <c r="BA262" i="98"/>
  <c r="BA334" i="98"/>
  <c r="BA148" i="98"/>
  <c r="BA190" i="98"/>
  <c r="BA16" i="98"/>
  <c r="BA40" i="98"/>
  <c r="BA64" i="98"/>
  <c r="BA88" i="98"/>
  <c r="BA112" i="98"/>
  <c r="BA136" i="98"/>
  <c r="BA160" i="98"/>
  <c r="BA172" i="98"/>
  <c r="BA202" i="98"/>
  <c r="BA226" i="98"/>
  <c r="BA250" i="98"/>
  <c r="BA274" i="98"/>
  <c r="BA298" i="98"/>
  <c r="BA322" i="98"/>
  <c r="BA346" i="98"/>
  <c r="BA52" i="98"/>
  <c r="BA100" i="98"/>
  <c r="BA286" i="98"/>
  <c r="BA358" i="98"/>
  <c r="BA10" i="98"/>
  <c r="BA28" i="98"/>
  <c r="BA124" i="98"/>
  <c r="BA238" i="98"/>
  <c r="BA22" i="98"/>
  <c r="BA46" i="98"/>
  <c r="BA70" i="98"/>
  <c r="BA94" i="98"/>
  <c r="BA118" i="98"/>
  <c r="BA142" i="98"/>
  <c r="BA166" i="98"/>
  <c r="BA184" i="98"/>
  <c r="BA208" i="98"/>
  <c r="BA232" i="98"/>
  <c r="BA256" i="98"/>
  <c r="BA280" i="98"/>
  <c r="BA304" i="98"/>
  <c r="BA328" i="98"/>
  <c r="BA352" i="98"/>
  <c r="BA4" i="99"/>
  <c r="BR4" i="99"/>
  <c r="BR28" i="99"/>
  <c r="BA28" i="99"/>
  <c r="BR52" i="99"/>
  <c r="BA52" i="99"/>
  <c r="BR76" i="99"/>
  <c r="BA76" i="99"/>
  <c r="BR100" i="99"/>
  <c r="BA100" i="99"/>
  <c r="BR124" i="99"/>
  <c r="BA124" i="99"/>
  <c r="BR148" i="99"/>
  <c r="BA148" i="99"/>
  <c r="BA172" i="99"/>
  <c r="BR172" i="99"/>
  <c r="BR196" i="99"/>
  <c r="BA196" i="99"/>
  <c r="BA220" i="99"/>
  <c r="BR220" i="99"/>
  <c r="BR244" i="99"/>
  <c r="BA244" i="99"/>
  <c r="BR268" i="99"/>
  <c r="BA268" i="99"/>
  <c r="BR292" i="99"/>
  <c r="BA292" i="99"/>
  <c r="BA316" i="99"/>
  <c r="BR316" i="99"/>
  <c r="BA340" i="99"/>
  <c r="BR340" i="99"/>
  <c r="BR22" i="99"/>
  <c r="BA22" i="99"/>
  <c r="BR46" i="99"/>
  <c r="BA46" i="99"/>
  <c r="BR70" i="99"/>
  <c r="BA70" i="99"/>
  <c r="BA94" i="99"/>
  <c r="BR94" i="99"/>
  <c r="BR118" i="99"/>
  <c r="BA118" i="99"/>
  <c r="BR142" i="99"/>
  <c r="BA142" i="99"/>
  <c r="BR166" i="99"/>
  <c r="BA166" i="99"/>
  <c r="BR190" i="99"/>
  <c r="BA190" i="99"/>
  <c r="BR214" i="99"/>
  <c r="BA214" i="99"/>
  <c r="BR238" i="99"/>
  <c r="BA238" i="99"/>
  <c r="BA262" i="99"/>
  <c r="BR262" i="99"/>
  <c r="BR286" i="99"/>
  <c r="BA286" i="99"/>
  <c r="BA310" i="99"/>
  <c r="BR310" i="99"/>
  <c r="BR334" i="99"/>
  <c r="BA334" i="99"/>
  <c r="BA358" i="99"/>
  <c r="BR358" i="99"/>
  <c r="BA16" i="99"/>
  <c r="BR16" i="99"/>
  <c r="BA40" i="99"/>
  <c r="BR40" i="99"/>
  <c r="BR64" i="99"/>
  <c r="BA64" i="99"/>
  <c r="BA88" i="99"/>
  <c r="BR88" i="99"/>
  <c r="BA112" i="99"/>
  <c r="BR112" i="99"/>
  <c r="BR136" i="99"/>
  <c r="BA136" i="99"/>
  <c r="BR160" i="99"/>
  <c r="BA160" i="99"/>
  <c r="BA184" i="99"/>
  <c r="BR184" i="99"/>
  <c r="BR208" i="99"/>
  <c r="BA208" i="99"/>
  <c r="BA232" i="99"/>
  <c r="BR232" i="99"/>
  <c r="BA256" i="99"/>
  <c r="BR256" i="99"/>
  <c r="BA280" i="99"/>
  <c r="BR280" i="99"/>
  <c r="BA304" i="99"/>
  <c r="BR304" i="99"/>
  <c r="BR328" i="99"/>
  <c r="BA328" i="99"/>
  <c r="BA352" i="99"/>
  <c r="BR352" i="99"/>
  <c r="BR10" i="99"/>
  <c r="BA10" i="99"/>
  <c r="BR34" i="99"/>
  <c r="BA34" i="99"/>
  <c r="BR58" i="99"/>
  <c r="BA58" i="99"/>
  <c r="BR82" i="99"/>
  <c r="BA82" i="99"/>
  <c r="BR106" i="99"/>
  <c r="BA106" i="99"/>
  <c r="BA130" i="99"/>
  <c r="BR130" i="99"/>
  <c r="BR154" i="99"/>
  <c r="BA154" i="99"/>
  <c r="BR178" i="99"/>
  <c r="BA178" i="99"/>
  <c r="BR202" i="99"/>
  <c r="BA202" i="99"/>
  <c r="BA226" i="99"/>
  <c r="BR226" i="99"/>
  <c r="BR250" i="99"/>
  <c r="BA250" i="99"/>
  <c r="BR274" i="99"/>
  <c r="BA274" i="99"/>
  <c r="BA298" i="99"/>
  <c r="BR298" i="99"/>
  <c r="BR322" i="99"/>
  <c r="BA322" i="99"/>
  <c r="BA346" i="99"/>
  <c r="BR346" i="99"/>
  <c r="AR358" i="99"/>
  <c r="AR30" i="99"/>
  <c r="AR214" i="99"/>
  <c r="AR278" i="99"/>
  <c r="AR182" i="99"/>
  <c r="AR246" i="99"/>
  <c r="AR310" i="99"/>
  <c r="AR134" i="99"/>
  <c r="BR52" i="100"/>
  <c r="BA52" i="100"/>
  <c r="BR58" i="100"/>
  <c r="BA58" i="100"/>
  <c r="BR64" i="100"/>
  <c r="BA64" i="100"/>
  <c r="BA70" i="100"/>
  <c r="BR70" i="100"/>
  <c r="BA76" i="100"/>
  <c r="BR76" i="100"/>
  <c r="BA82" i="100"/>
  <c r="BR82" i="100"/>
  <c r="BA88" i="100"/>
  <c r="BR88" i="100"/>
  <c r="BR94" i="100"/>
  <c r="BA94" i="100"/>
  <c r="BR100" i="100"/>
  <c r="BA100" i="100"/>
  <c r="BR106" i="100"/>
  <c r="BA106" i="100"/>
  <c r="BA112" i="100"/>
  <c r="BR112" i="100"/>
  <c r="BA118" i="100"/>
  <c r="BR118" i="100"/>
  <c r="BA124" i="100"/>
  <c r="BR124" i="100"/>
  <c r="BA130" i="100"/>
  <c r="BR130" i="100"/>
  <c r="BA136" i="100"/>
  <c r="BR136" i="100"/>
  <c r="BR142" i="100"/>
  <c r="BA142" i="100"/>
  <c r="BR148" i="100"/>
  <c r="BA148" i="100"/>
  <c r="BA154" i="100"/>
  <c r="BR154" i="100"/>
  <c r="BA160" i="100"/>
  <c r="BR160" i="100"/>
  <c r="BA166" i="100"/>
  <c r="BR166" i="100"/>
  <c r="BA172" i="100"/>
  <c r="BR172" i="100"/>
  <c r="BR178" i="100"/>
  <c r="BA178" i="100"/>
  <c r="BR184" i="100"/>
  <c r="BA184" i="100"/>
  <c r="BR190" i="100"/>
  <c r="BA190" i="100"/>
  <c r="BA196" i="100"/>
  <c r="BR196" i="100"/>
  <c r="BA202" i="100"/>
  <c r="BR202" i="100"/>
  <c r="BA208" i="100"/>
  <c r="BR208" i="100"/>
  <c r="BA214" i="100"/>
  <c r="BR214" i="100"/>
  <c r="BA220" i="100"/>
  <c r="BR220" i="100"/>
  <c r="BR226" i="100"/>
  <c r="BA226" i="100"/>
  <c r="BR232" i="100"/>
  <c r="BA232" i="100"/>
  <c r="BR238" i="100"/>
  <c r="BA238" i="100"/>
  <c r="BR244" i="100"/>
  <c r="BA244" i="100"/>
  <c r="BR250" i="100"/>
  <c r="BA250" i="100"/>
  <c r="BR256" i="100"/>
  <c r="BA256" i="100"/>
  <c r="BR262" i="100"/>
  <c r="BA262" i="100"/>
  <c r="BR268" i="100"/>
  <c r="BA268" i="100"/>
  <c r="BR274" i="100"/>
  <c r="BA274" i="100"/>
  <c r="BA280" i="100"/>
  <c r="BR280" i="100"/>
  <c r="BR286" i="100"/>
  <c r="BA286" i="100"/>
  <c r="BR292" i="100"/>
  <c r="BA292" i="100"/>
  <c r="BR298" i="100"/>
  <c r="BA298" i="100"/>
  <c r="BR304" i="100"/>
  <c r="BA304" i="100"/>
  <c r="BR310" i="100"/>
  <c r="BA310" i="100"/>
  <c r="BR316" i="100"/>
  <c r="BA316" i="100"/>
  <c r="BA322" i="100"/>
  <c r="BR322" i="100"/>
  <c r="BA328" i="100"/>
  <c r="BR328" i="100"/>
  <c r="BR334" i="100"/>
  <c r="BA334" i="100"/>
  <c r="BA340" i="100"/>
  <c r="BR340" i="100"/>
  <c r="BR346" i="100"/>
  <c r="BA346" i="100"/>
  <c r="BR352" i="100"/>
  <c r="BA352" i="100"/>
  <c r="BR358" i="100"/>
  <c r="BA358" i="100"/>
  <c r="AM19" i="108"/>
  <c r="AM22" i="108" s="1"/>
  <c r="AM18" i="108"/>
  <c r="AM21" i="108" s="1"/>
  <c r="AN1" i="108"/>
  <c r="BA364" i="100"/>
  <c r="BA370" i="100"/>
  <c r="BA376" i="100"/>
  <c r="BA382" i="100"/>
  <c r="BA388" i="100"/>
  <c r="BA394" i="100"/>
  <c r="BA400" i="100"/>
  <c r="BA406" i="100"/>
  <c r="BA412" i="100"/>
  <c r="BA418" i="100"/>
  <c r="BA424" i="100"/>
  <c r="AS113" i="100"/>
  <c r="AS305" i="100"/>
  <c r="Z486" i="100"/>
  <c r="AR486" i="100" s="1"/>
  <c r="C31" i="103" s="1"/>
  <c r="Z468" i="100"/>
  <c r="AR468" i="100" s="1"/>
  <c r="AS206" i="100"/>
  <c r="BA364" i="99"/>
  <c r="BA412" i="99"/>
  <c r="BA382" i="99"/>
  <c r="BA400" i="99"/>
  <c r="BA370" i="99"/>
  <c r="BA418" i="99"/>
  <c r="BA388" i="99"/>
  <c r="BA406" i="99"/>
  <c r="BA376" i="99"/>
  <c r="BA424" i="99"/>
  <c r="BA394" i="99"/>
  <c r="Z477" i="99"/>
  <c r="Z450" i="99"/>
  <c r="Z506" i="99"/>
  <c r="AS7" i="99"/>
  <c r="AS15" i="99"/>
  <c r="AS79" i="99"/>
  <c r="AS95" i="99"/>
  <c r="AS111" i="99"/>
  <c r="AS127" i="99"/>
  <c r="Z432" i="99"/>
  <c r="Z459" i="99"/>
  <c r="AR459" i="99" s="1"/>
  <c r="AR217" i="99"/>
  <c r="AR153" i="99"/>
  <c r="AS176" i="99"/>
  <c r="AS192" i="99"/>
  <c r="AS224" i="99"/>
  <c r="BR184" i="98"/>
  <c r="BR190" i="98"/>
  <c r="BR196" i="98"/>
  <c r="BR202" i="98"/>
  <c r="BR208" i="98"/>
  <c r="BR214" i="98"/>
  <c r="BR220" i="98"/>
  <c r="BR226" i="98"/>
  <c r="BR232" i="98"/>
  <c r="BR238" i="98"/>
  <c r="BR244" i="98"/>
  <c r="BR250" i="98"/>
  <c r="BR256" i="98"/>
  <c r="BR262" i="98"/>
  <c r="BR268" i="98"/>
  <c r="BR274" i="98"/>
  <c r="BR280" i="98"/>
  <c r="BR286" i="98"/>
  <c r="BR292" i="98"/>
  <c r="BR298" i="98"/>
  <c r="BR304" i="98"/>
  <c r="BR310" i="98"/>
  <c r="BR316" i="98"/>
  <c r="BR322" i="98"/>
  <c r="BR328" i="98"/>
  <c r="BR334" i="98"/>
  <c r="BR340" i="98"/>
  <c r="BR346" i="98"/>
  <c r="BR352" i="98"/>
  <c r="BR358" i="98"/>
  <c r="BR10" i="98"/>
  <c r="BR364" i="98"/>
  <c r="BR370" i="98"/>
  <c r="BR376" i="98"/>
  <c r="BR382" i="98"/>
  <c r="BR388" i="98"/>
  <c r="BR394" i="98"/>
  <c r="BR400" i="98"/>
  <c r="BR406" i="98"/>
  <c r="BR412" i="98"/>
  <c r="BR418" i="98"/>
  <c r="BR424" i="98"/>
  <c r="BR16" i="98"/>
  <c r="BR22" i="98"/>
  <c r="BR28" i="98"/>
  <c r="BR34" i="98"/>
  <c r="BR40" i="98"/>
  <c r="BR46" i="98"/>
  <c r="BR52" i="98"/>
  <c r="BR58" i="98"/>
  <c r="BR64" i="98"/>
  <c r="BR70" i="98"/>
  <c r="BR76" i="98"/>
  <c r="BR82" i="98"/>
  <c r="BR88" i="98"/>
  <c r="BR94" i="98"/>
  <c r="BR100" i="98"/>
  <c r="BR106" i="98"/>
  <c r="BR112" i="98"/>
  <c r="BR118" i="98"/>
  <c r="BR124" i="98"/>
  <c r="BR130" i="98"/>
  <c r="BR136" i="98"/>
  <c r="BR142" i="98"/>
  <c r="BR148" i="98"/>
  <c r="BR154" i="98"/>
  <c r="BR160" i="98"/>
  <c r="BR166" i="98"/>
  <c r="BR172" i="98"/>
  <c r="BR178" i="98"/>
  <c r="BA364" i="98"/>
  <c r="BA370" i="98"/>
  <c r="BA376" i="98"/>
  <c r="BA382" i="98"/>
  <c r="BA388" i="98"/>
  <c r="BA394" i="98"/>
  <c r="BA400" i="98"/>
  <c r="BA406" i="98"/>
  <c r="BA412" i="98"/>
  <c r="BA418" i="98"/>
  <c r="BA424" i="98"/>
  <c r="Z441" i="98"/>
  <c r="Z495" i="98"/>
  <c r="BH380" i="100"/>
  <c r="BI394" i="100"/>
  <c r="BH394" i="100"/>
  <c r="BH428" i="100"/>
  <c r="BH372" i="100"/>
  <c r="BH420" i="100"/>
  <c r="BI364" i="100"/>
  <c r="BH364" i="100"/>
  <c r="BH398" i="100"/>
  <c r="BH412" i="100"/>
  <c r="BI412" i="100"/>
  <c r="BH390" i="100"/>
  <c r="BH368" i="100"/>
  <c r="BH382" i="100"/>
  <c r="BI382" i="100"/>
  <c r="BH416" i="100"/>
  <c r="BH408" i="100"/>
  <c r="BH386" i="100"/>
  <c r="BH400" i="100"/>
  <c r="BI400" i="100"/>
  <c r="BH378" i="100"/>
  <c r="BH426" i="100"/>
  <c r="BH370" i="100"/>
  <c r="BI370" i="100"/>
  <c r="BH404" i="100"/>
  <c r="BH418" i="100"/>
  <c r="BI418" i="100"/>
  <c r="BH396" i="100"/>
  <c r="BH374" i="100"/>
  <c r="BH388" i="100"/>
  <c r="BI388" i="100"/>
  <c r="BH422" i="100"/>
  <c r="BH366" i="100"/>
  <c r="BH414" i="100"/>
  <c r="BH392" i="100"/>
  <c r="BI406" i="100"/>
  <c r="BH406" i="100"/>
  <c r="BH384" i="100"/>
  <c r="BI376" i="100"/>
  <c r="BH376" i="100"/>
  <c r="BH410" i="100"/>
  <c r="BH424" i="100"/>
  <c r="BI424" i="100"/>
  <c r="BH402" i="100"/>
  <c r="AR496" i="100"/>
  <c r="AR497" i="100"/>
  <c r="AR498" i="100"/>
  <c r="AR499" i="100"/>
  <c r="W509" i="100"/>
  <c r="W445" i="100"/>
  <c r="W442" i="100"/>
  <c r="W508" i="100"/>
  <c r="W444" i="100"/>
  <c r="W507" i="100"/>
  <c r="W510" i="100"/>
  <c r="W443" i="100"/>
  <c r="G468" i="100"/>
  <c r="W480" i="100"/>
  <c r="W479" i="100"/>
  <c r="W478" i="100"/>
  <c r="W481" i="100"/>
  <c r="G486" i="100"/>
  <c r="W499" i="100"/>
  <c r="W498" i="100"/>
  <c r="W497" i="100"/>
  <c r="W496" i="100"/>
  <c r="Z450" i="100"/>
  <c r="Z459" i="100"/>
  <c r="AR459" i="100" s="1"/>
  <c r="X453" i="100"/>
  <c r="X452" i="100"/>
  <c r="X451" i="100"/>
  <c r="X454" i="100"/>
  <c r="AS66" i="100"/>
  <c r="AS82" i="100"/>
  <c r="AS98" i="100"/>
  <c r="W454" i="100"/>
  <c r="W453" i="100"/>
  <c r="W451" i="100"/>
  <c r="W452" i="100"/>
  <c r="W462" i="100"/>
  <c r="W461" i="100"/>
  <c r="W463" i="100"/>
  <c r="W460" i="100"/>
  <c r="AQ496" i="100"/>
  <c r="AQ499" i="100"/>
  <c r="AQ498" i="100"/>
  <c r="AQ497" i="100"/>
  <c r="AP496" i="100"/>
  <c r="AP499" i="100"/>
  <c r="AP498" i="100"/>
  <c r="AP497" i="100"/>
  <c r="X490" i="100"/>
  <c r="X488" i="100"/>
  <c r="X489" i="100"/>
  <c r="X487" i="100"/>
  <c r="AS198" i="100"/>
  <c r="AS230" i="100"/>
  <c r="G441" i="100"/>
  <c r="G506" i="100"/>
  <c r="W469" i="100"/>
  <c r="W471" i="100"/>
  <c r="W472" i="100"/>
  <c r="W470" i="100"/>
  <c r="G477" i="100"/>
  <c r="W489" i="100"/>
  <c r="W490" i="100"/>
  <c r="W488" i="100"/>
  <c r="W487" i="100"/>
  <c r="G495" i="100"/>
  <c r="AS74" i="100"/>
  <c r="AS90" i="100"/>
  <c r="AR507" i="100"/>
  <c r="AR434" i="100"/>
  <c r="AR433" i="100"/>
  <c r="AR435" i="100"/>
  <c r="AR436" i="100"/>
  <c r="AS498" i="100"/>
  <c r="AS499" i="100"/>
  <c r="AS496" i="100"/>
  <c r="AS497" i="100"/>
  <c r="G450" i="100"/>
  <c r="G459" i="100"/>
  <c r="AQ487" i="100"/>
  <c r="AQ490" i="100"/>
  <c r="AQ488" i="100"/>
  <c r="AQ489" i="100"/>
  <c r="AS487" i="100"/>
  <c r="AS489" i="100"/>
  <c r="AS488" i="100"/>
  <c r="AS490" i="100"/>
  <c r="Z441" i="100"/>
  <c r="AR441" i="100" s="1"/>
  <c r="Z506" i="100"/>
  <c r="AR506" i="100" s="1"/>
  <c r="Z477" i="100"/>
  <c r="AR477" i="100" s="1"/>
  <c r="AP488" i="100"/>
  <c r="AP487" i="100"/>
  <c r="AP489" i="100"/>
  <c r="AP490" i="100"/>
  <c r="Z495" i="100"/>
  <c r="AR495" i="100" s="1"/>
  <c r="W454" i="99"/>
  <c r="W453" i="99"/>
  <c r="W452" i="99"/>
  <c r="W451" i="99"/>
  <c r="W462" i="99"/>
  <c r="W463" i="99"/>
  <c r="W461" i="99"/>
  <c r="W460" i="99"/>
  <c r="G506" i="99"/>
  <c r="G441" i="99"/>
  <c r="W470" i="99"/>
  <c r="W471" i="99"/>
  <c r="W469" i="99"/>
  <c r="W472" i="99"/>
  <c r="G477" i="99"/>
  <c r="W490" i="99"/>
  <c r="W489" i="99"/>
  <c r="W488" i="99"/>
  <c r="W487" i="99"/>
  <c r="G495" i="99"/>
  <c r="AS146" i="99"/>
  <c r="AS402" i="99"/>
  <c r="W510" i="99"/>
  <c r="G432" i="99"/>
  <c r="W509" i="99"/>
  <c r="W508" i="99"/>
  <c r="W433" i="99"/>
  <c r="W507" i="99"/>
  <c r="W436" i="99"/>
  <c r="W435" i="99"/>
  <c r="W434" i="99"/>
  <c r="AS11" i="99"/>
  <c r="AS107" i="99"/>
  <c r="AS123" i="99"/>
  <c r="AS139" i="99"/>
  <c r="AS155" i="99"/>
  <c r="AS171" i="99"/>
  <c r="AS187" i="99"/>
  <c r="AS203" i="99"/>
  <c r="AS219" i="99"/>
  <c r="AS283" i="99"/>
  <c r="AS299" i="99"/>
  <c r="AS315" i="99"/>
  <c r="AS347" i="99"/>
  <c r="AS363" i="99"/>
  <c r="AS379" i="99"/>
  <c r="AS395" i="99"/>
  <c r="AS411" i="99"/>
  <c r="AS427" i="99"/>
  <c r="F432" i="99"/>
  <c r="Z468" i="99"/>
  <c r="AR468" i="99" s="1"/>
  <c r="Z486" i="99"/>
  <c r="AR486" i="99" s="1"/>
  <c r="G450" i="99"/>
  <c r="G459" i="99"/>
  <c r="W444" i="99"/>
  <c r="W443" i="99"/>
  <c r="W442" i="99"/>
  <c r="W445" i="99"/>
  <c r="G468" i="99"/>
  <c r="W481" i="99"/>
  <c r="W480" i="99"/>
  <c r="W479" i="99"/>
  <c r="W478" i="99"/>
  <c r="G486" i="99"/>
  <c r="W497" i="99"/>
  <c r="W496" i="99"/>
  <c r="W499" i="99"/>
  <c r="W498" i="99"/>
  <c r="AS19" i="99"/>
  <c r="AS35" i="99"/>
  <c r="AS51" i="99"/>
  <c r="AS67" i="99"/>
  <c r="AS163" i="99"/>
  <c r="AS179" i="99"/>
  <c r="AS195" i="99"/>
  <c r="AS259" i="99"/>
  <c r="AS323" i="99"/>
  <c r="AS339" i="99"/>
  <c r="AS387" i="99"/>
  <c r="AS403" i="99"/>
  <c r="AS419" i="99"/>
  <c r="Z441" i="99"/>
  <c r="AR441" i="99" s="1"/>
  <c r="Z495" i="99"/>
  <c r="AR495" i="99" s="1"/>
  <c r="Z506" i="98"/>
  <c r="AR506" i="98" s="1"/>
  <c r="C13" i="103" s="1"/>
  <c r="Z468" i="98"/>
  <c r="AR468" i="98" s="1"/>
  <c r="Z486" i="98"/>
  <c r="X10" i="98"/>
  <c r="F432" i="98"/>
  <c r="G432" i="98"/>
  <c r="AS175" i="98"/>
  <c r="X169" i="98"/>
  <c r="G441" i="98"/>
  <c r="G477" i="98"/>
  <c r="G495" i="98"/>
  <c r="AS177" i="98"/>
  <c r="X361" i="98"/>
  <c r="Z432" i="98"/>
  <c r="Z477" i="98"/>
  <c r="AR477" i="98" s="1"/>
  <c r="G459" i="98"/>
  <c r="G506" i="98"/>
  <c r="AS167" i="98"/>
  <c r="AS183" i="98"/>
  <c r="AS359" i="98"/>
  <c r="G450" i="98"/>
  <c r="G468" i="98"/>
  <c r="G486" i="98"/>
  <c r="Z450" i="98"/>
  <c r="AR450" i="98" s="1"/>
  <c r="Z459" i="98"/>
  <c r="AR459" i="98"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478" i="98"/>
  <c r="AS89" i="100"/>
  <c r="AS72" i="99"/>
  <c r="AS88" i="99"/>
  <c r="AS120" i="99"/>
  <c r="AS128" i="99"/>
  <c r="AS136" i="99"/>
  <c r="AS144" i="99"/>
  <c r="AR358" i="98"/>
  <c r="AR6" i="99"/>
  <c r="AS25" i="99"/>
  <c r="AS33" i="99"/>
  <c r="AS41" i="99"/>
  <c r="AR166" i="98"/>
  <c r="AS173" i="98"/>
  <c r="AS181" i="98"/>
  <c r="AR182" i="98"/>
  <c r="AR267" i="99"/>
  <c r="AQ498" i="99"/>
  <c r="AQ497" i="99"/>
  <c r="AQ496" i="99"/>
  <c r="AQ499" i="99"/>
  <c r="AS56" i="100"/>
  <c r="AQ472" i="100"/>
  <c r="AQ471" i="100"/>
  <c r="AQ470" i="100"/>
  <c r="AQ469" i="100"/>
  <c r="AR91" i="100"/>
  <c r="AR441" i="98"/>
  <c r="AR506" i="99"/>
  <c r="AP442" i="99"/>
  <c r="AP443" i="99"/>
  <c r="AP445" i="99"/>
  <c r="AP444" i="99"/>
  <c r="AP470" i="99"/>
  <c r="AP469" i="99"/>
  <c r="AP471" i="99"/>
  <c r="AP472" i="99"/>
  <c r="AR477" i="99"/>
  <c r="AP478" i="99"/>
  <c r="AP481" i="99"/>
  <c r="AP480" i="99"/>
  <c r="AP479" i="99"/>
  <c r="AP490" i="99"/>
  <c r="AP487" i="99"/>
  <c r="AP489" i="99"/>
  <c r="AP488" i="99"/>
  <c r="AP498" i="99"/>
  <c r="AP499" i="99"/>
  <c r="AP497" i="99"/>
  <c r="AP496" i="99"/>
  <c r="AP508" i="100"/>
  <c r="AP445" i="100"/>
  <c r="AP444" i="100"/>
  <c r="AP443" i="100"/>
  <c r="AP510" i="100"/>
  <c r="AP507" i="100"/>
  <c r="AP442" i="100"/>
  <c r="AP446" i="100" s="1"/>
  <c r="AP509" i="100"/>
  <c r="AP472" i="100"/>
  <c r="AP469" i="100"/>
  <c r="AP471" i="100"/>
  <c r="AP470" i="100"/>
  <c r="AP480" i="100"/>
  <c r="AP481" i="100"/>
  <c r="AP479" i="100"/>
  <c r="AP478" i="100"/>
  <c r="AP482" i="100" s="1"/>
  <c r="AR83" i="100"/>
  <c r="AP445" i="98"/>
  <c r="AP508" i="99"/>
  <c r="AP434" i="99"/>
  <c r="AP507" i="99"/>
  <c r="AP433" i="99"/>
  <c r="AP437" i="99" s="1"/>
  <c r="AP509" i="99"/>
  <c r="AP435" i="99"/>
  <c r="AP510" i="99"/>
  <c r="AP436" i="99"/>
  <c r="AS58" i="100"/>
  <c r="AS178" i="100"/>
  <c r="AR243" i="100"/>
  <c r="AS250" i="100"/>
  <c r="AS258" i="100"/>
  <c r="AS266" i="100"/>
  <c r="AS274" i="100"/>
  <c r="AS282" i="100"/>
  <c r="AS290" i="100"/>
  <c r="AS298" i="100"/>
  <c r="AS306" i="100"/>
  <c r="AS314" i="100"/>
  <c r="AS322" i="100"/>
  <c r="AS330" i="100"/>
  <c r="AS338" i="100"/>
  <c r="AS346" i="100"/>
  <c r="AS362" i="100"/>
  <c r="AP433" i="98"/>
  <c r="AR168" i="98"/>
  <c r="AR187" i="99"/>
  <c r="AR379" i="99"/>
  <c r="AR486" i="98"/>
  <c r="AQ452" i="100"/>
  <c r="AQ451" i="100"/>
  <c r="AQ454" i="100"/>
  <c r="AQ453" i="100"/>
  <c r="AQ460" i="100"/>
  <c r="AQ463" i="100"/>
  <c r="AQ462" i="100"/>
  <c r="AQ461" i="100"/>
  <c r="AR495" i="98"/>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450" i="99"/>
  <c r="AP454" i="99"/>
  <c r="AP451" i="99"/>
  <c r="AP453" i="99"/>
  <c r="AP452" i="99"/>
  <c r="AP462" i="99"/>
  <c r="AP461" i="99"/>
  <c r="AP460" i="99"/>
  <c r="AP463" i="99"/>
  <c r="AR450" i="100"/>
  <c r="AP452" i="100"/>
  <c r="AP451" i="100"/>
  <c r="AP454" i="100"/>
  <c r="AP453" i="100"/>
  <c r="AP460" i="100"/>
  <c r="AP463" i="100"/>
  <c r="AP461" i="100"/>
  <c r="AP462" i="100"/>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432"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481" i="98"/>
  <c r="W443" i="98"/>
  <c r="W480"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243" i="100"/>
  <c r="X274" i="100"/>
  <c r="X469" i="100" s="1"/>
  <c r="X338" i="100"/>
  <c r="X480" i="100" s="1"/>
  <c r="X388" i="100"/>
  <c r="AQ139" i="100"/>
  <c r="AQ300" i="100"/>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479" i="98"/>
  <c r="AP480" i="98"/>
  <c r="AR174" i="98"/>
  <c r="AP442" i="98"/>
  <c r="AP443" i="98"/>
  <c r="AP444" i="98"/>
  <c r="AR360" i="98"/>
  <c r="W442" i="98"/>
  <c r="W479" i="98"/>
  <c r="AQ481"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496" i="99" s="1"/>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X230" i="99"/>
  <c r="AR68" i="99"/>
  <c r="AS335" i="99"/>
  <c r="AS270" i="99"/>
  <c r="AR133" i="99"/>
  <c r="X22" i="99"/>
  <c r="AR207" i="99"/>
  <c r="AR291" i="99"/>
  <c r="AR367" i="99"/>
  <c r="AR397" i="99"/>
  <c r="AS31" i="99"/>
  <c r="AS330" i="99"/>
  <c r="AR337" i="99"/>
  <c r="AS5" i="99"/>
  <c r="AR10" i="99"/>
  <c r="AS56" i="99"/>
  <c r="AR156" i="99"/>
  <c r="AR18" i="99"/>
  <c r="AR48" i="99"/>
  <c r="AR64" i="99"/>
  <c r="AR256" i="99"/>
  <c r="AR314" i="99"/>
  <c r="AR201" i="99"/>
  <c r="AR215" i="99"/>
  <c r="AS135" i="99"/>
  <c r="AS230" i="99"/>
  <c r="X6" i="99"/>
  <c r="AR172" i="99"/>
  <c r="AR360" i="99"/>
  <c r="AS157" i="99"/>
  <c r="AS208" i="99"/>
  <c r="AS375" i="99"/>
  <c r="AS37" i="99"/>
  <c r="AS216" i="99"/>
  <c r="AS392" i="99"/>
  <c r="AS497" i="99" s="1"/>
  <c r="AR34" i="99"/>
  <c r="AR390" i="99"/>
  <c r="X201"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X195" i="99"/>
  <c r="AS73" i="99"/>
  <c r="AS147" i="99"/>
  <c r="AR277" i="99"/>
  <c r="AR106" i="99"/>
  <c r="AS142" i="99"/>
  <c r="AR289" i="99"/>
  <c r="AR329" i="99"/>
  <c r="X86" i="99"/>
  <c r="X215" i="99"/>
  <c r="X234" i="99"/>
  <c r="X253"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X111" i="99"/>
  <c r="AS81" i="99"/>
  <c r="AS119" i="99"/>
  <c r="AS290" i="99"/>
  <c r="AS314" i="99"/>
  <c r="AR98" i="99"/>
  <c r="AR325" i="99"/>
  <c r="AR354" i="99"/>
  <c r="AR373" i="99"/>
  <c r="AR178" i="99"/>
  <c r="AS40" i="99"/>
  <c r="AR19" i="99"/>
  <c r="AR251" i="99"/>
  <c r="AS162" i="99"/>
  <c r="AR247" i="99"/>
  <c r="AQ7" i="99"/>
  <c r="AR190" i="99"/>
  <c r="AR265" i="99"/>
  <c r="AR427" i="99"/>
  <c r="AS364" i="99"/>
  <c r="AR47" i="99"/>
  <c r="AR222" i="99"/>
  <c r="AS159" i="99"/>
  <c r="X206" i="99"/>
  <c r="AS188" i="99"/>
  <c r="AR37" i="99"/>
  <c r="AR73" i="99"/>
  <c r="AR85" i="99"/>
  <c r="AR147" i="99"/>
  <c r="AR318" i="99"/>
  <c r="AR43" i="99"/>
  <c r="AR80" i="99"/>
  <c r="AR174" i="99"/>
  <c r="X38" i="99"/>
  <c r="X55" i="99"/>
  <c r="X70" i="99"/>
  <c r="X75" i="99"/>
  <c r="X122" i="99"/>
  <c r="X127" i="99"/>
  <c r="X137" i="99"/>
  <c r="X142" i="99"/>
  <c r="X179" i="99"/>
  <c r="X221" i="99"/>
  <c r="X239" i="99"/>
  <c r="X262" i="99"/>
  <c r="X285" i="99"/>
  <c r="X303" i="99"/>
  <c r="X327" i="99"/>
  <c r="X351" i="99"/>
  <c r="X382" i="99"/>
  <c r="X488" i="99" s="1"/>
  <c r="X404" i="99"/>
  <c r="X498" i="99" s="1"/>
  <c r="AQ27" i="99"/>
  <c r="AQ50" i="99"/>
  <c r="AQ68" i="99"/>
  <c r="AQ106" i="99"/>
  <c r="AQ124" i="99"/>
  <c r="AS129" i="99"/>
  <c r="AS134" i="99"/>
  <c r="AQ147" i="99"/>
  <c r="AQ175" i="99"/>
  <c r="AS210" i="99"/>
  <c r="AQ220" i="99"/>
  <c r="AQ452" i="99" s="1"/>
  <c r="AQ247" i="99"/>
  <c r="AQ252" i="99"/>
  <c r="AQ272" i="99"/>
  <c r="AQ470" i="99" s="1"/>
  <c r="AS282" i="99"/>
  <c r="AQ295" i="99"/>
  <c r="AQ318" i="99"/>
  <c r="AQ336" i="99"/>
  <c r="AS346" i="99"/>
  <c r="AQ374" i="99"/>
  <c r="AQ490" i="99" s="1"/>
  <c r="AR332" i="99"/>
  <c r="AR65" i="99"/>
  <c r="X186" i="99"/>
  <c r="X231" i="99"/>
  <c r="X277" i="99"/>
  <c r="AR225" i="99"/>
  <c r="X87" i="99"/>
  <c r="AR126" i="99"/>
  <c r="AR168" i="99"/>
  <c r="AR176" i="99"/>
  <c r="AR184" i="99"/>
  <c r="AR308" i="99"/>
  <c r="X10" i="99"/>
  <c r="AR57" i="99"/>
  <c r="AR152" i="99"/>
  <c r="X198" i="99"/>
  <c r="X269" i="99"/>
  <c r="AS63" i="99"/>
  <c r="AR101" i="99"/>
  <c r="AR193" i="99"/>
  <c r="X114" i="99"/>
  <c r="AQ8" i="99"/>
  <c r="AR56" i="99"/>
  <c r="AR169" i="99"/>
  <c r="AR334" i="99"/>
  <c r="AR359" i="99"/>
  <c r="AS42" i="99"/>
  <c r="AS47" i="99"/>
  <c r="AR49" i="99"/>
  <c r="X131" i="99"/>
  <c r="X178" i="99"/>
  <c r="X238" i="99"/>
  <c r="X261" i="99"/>
  <c r="AR13" i="99"/>
  <c r="AR77" i="99"/>
  <c r="AS285" i="99"/>
  <c r="X79" i="99"/>
  <c r="AR128" i="99"/>
  <c r="AR170" i="99"/>
  <c r="AR236" i="99"/>
  <c r="AR286" i="99"/>
  <c r="AR409" i="99"/>
  <c r="AS32" i="99"/>
  <c r="AR41" i="99"/>
  <c r="AS102" i="99"/>
  <c r="AS226" i="99"/>
  <c r="AS258" i="99"/>
  <c r="AS298" i="99"/>
  <c r="X9" i="99"/>
  <c r="AR320" i="99"/>
  <c r="AR344" i="99"/>
  <c r="AR369" i="99"/>
  <c r="AR5" i="99"/>
  <c r="AR33" i="99"/>
  <c r="X26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443" i="98"/>
  <c r="AQ444" i="98"/>
  <c r="AQ478" i="98"/>
  <c r="AQ479" i="98"/>
  <c r="AQ445" i="98"/>
  <c r="AQ480" i="98"/>
  <c r="AQ442" i="98"/>
  <c r="W481" i="98"/>
  <c r="X167" i="98"/>
  <c r="X175" i="98"/>
  <c r="X183" i="98"/>
  <c r="X359" i="98"/>
  <c r="W444" i="98"/>
  <c r="W445" i="98"/>
  <c r="W478" i="98"/>
  <c r="AP499" i="98"/>
  <c r="AP498" i="98"/>
  <c r="AP497" i="98"/>
  <c r="W499" i="98"/>
  <c r="W498" i="98"/>
  <c r="W497" i="98"/>
  <c r="AP490" i="98"/>
  <c r="AP489" i="98"/>
  <c r="AP488" i="98"/>
  <c r="W490" i="98"/>
  <c r="W489" i="98"/>
  <c r="W488" i="98"/>
  <c r="AP472" i="98"/>
  <c r="AP471" i="98"/>
  <c r="AP470" i="98"/>
  <c r="W472" i="98"/>
  <c r="W471" i="98"/>
  <c r="W470" i="98"/>
  <c r="AP463" i="98"/>
  <c r="AP462" i="98"/>
  <c r="AP461" i="98"/>
  <c r="W463" i="98"/>
  <c r="W462" i="98"/>
  <c r="W461" i="98"/>
  <c r="AP454" i="98"/>
  <c r="AP453" i="98"/>
  <c r="AP452" i="98"/>
  <c r="W454" i="98"/>
  <c r="W453" i="98"/>
  <c r="W452" i="98"/>
  <c r="AP510" i="98"/>
  <c r="AP509" i="98"/>
  <c r="AP508" i="98"/>
  <c r="W510" i="98"/>
  <c r="W509" i="98"/>
  <c r="W508" i="98"/>
  <c r="AP436" i="98"/>
  <c r="AP435" i="98"/>
  <c r="AP434" i="98"/>
  <c r="W436" i="98"/>
  <c r="W435" i="98"/>
  <c r="W434" i="98"/>
  <c r="AP507" i="98"/>
  <c r="W507" i="98"/>
  <c r="AT507" i="98"/>
  <c r="AT496" i="98"/>
  <c r="AT487" i="98"/>
  <c r="AT478" i="98"/>
  <c r="AT469" i="98"/>
  <c r="AT460" i="98"/>
  <c r="AT451" i="98"/>
  <c r="AT442" i="98"/>
  <c r="AT433"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R364" i="98"/>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496" i="98"/>
  <c r="AP487" i="98"/>
  <c r="AP469" i="98"/>
  <c r="AP460" i="98"/>
  <c r="AP451" i="98"/>
  <c r="AS7" i="98"/>
  <c r="AR7" i="98"/>
  <c r="AS6" i="98"/>
  <c r="AR6" i="98"/>
  <c r="X7" i="98"/>
  <c r="X6" i="98"/>
  <c r="W496" i="98"/>
  <c r="W487" i="98"/>
  <c r="W469" i="98"/>
  <c r="W460" i="98"/>
  <c r="W451" i="98"/>
  <c r="W433" i="98"/>
  <c r="BE6" i="108"/>
  <c r="BE10" i="108"/>
  <c r="BE7" i="108"/>
  <c r="BE8" i="108"/>
  <c r="BE9" i="108"/>
  <c r="BE5" i="108"/>
  <c r="AU7" i="108"/>
  <c r="AN6" i="108"/>
  <c r="AN8" i="108"/>
  <c r="AN10" i="108"/>
  <c r="AU8" i="108"/>
  <c r="AN7" i="108"/>
  <c r="AN5" i="108"/>
  <c r="AN9" i="108"/>
  <c r="AD21" i="112" l="1"/>
  <c r="BF1" i="108"/>
  <c r="BA480" i="98"/>
  <c r="AM10" i="103" s="1"/>
  <c r="BA478" i="98"/>
  <c r="K10" i="103" s="1"/>
  <c r="BA479" i="98"/>
  <c r="Y10" i="103" s="1"/>
  <c r="BA470" i="98"/>
  <c r="Y9" i="103" s="1"/>
  <c r="BA471" i="98"/>
  <c r="AM9" i="103" s="1"/>
  <c r="BA469" i="98"/>
  <c r="K9" i="103" s="1"/>
  <c r="BA444" i="98"/>
  <c r="AM6" i="103" s="1"/>
  <c r="BA442" i="98"/>
  <c r="K6" i="103" s="1"/>
  <c r="BA443" i="98"/>
  <c r="Y6" i="103" s="1"/>
  <c r="BA453" i="98"/>
  <c r="AM7" i="103" s="1"/>
  <c r="BA452" i="98"/>
  <c r="Y7" i="103" s="1"/>
  <c r="BA451" i="98"/>
  <c r="K7" i="103" s="1"/>
  <c r="BA462" i="98"/>
  <c r="AM8" i="103" s="1"/>
  <c r="BA461" i="98"/>
  <c r="Y8" i="103" s="1"/>
  <c r="BA460" i="98"/>
  <c r="K8" i="103" s="1"/>
  <c r="BR462" i="99"/>
  <c r="AW18" i="103" s="1"/>
  <c r="BR461" i="99"/>
  <c r="AI18" i="103" s="1"/>
  <c r="BR460" i="99"/>
  <c r="U18" i="103" s="1"/>
  <c r="BA471" i="99"/>
  <c r="AM19" i="103" s="1"/>
  <c r="BA470" i="99"/>
  <c r="Y19" i="103" s="1"/>
  <c r="BA469" i="99"/>
  <c r="K19" i="103" s="1"/>
  <c r="BA460" i="99"/>
  <c r="K18" i="103" s="1"/>
  <c r="BA462" i="99"/>
  <c r="AM18" i="103" s="1"/>
  <c r="BA461" i="99"/>
  <c r="Y18" i="103" s="1"/>
  <c r="BR469" i="99"/>
  <c r="U19" i="103" s="1"/>
  <c r="BR470" i="99"/>
  <c r="AI19" i="103" s="1"/>
  <c r="BR471" i="99"/>
  <c r="AW19" i="103" s="1"/>
  <c r="BA442" i="99"/>
  <c r="K16" i="103" s="1"/>
  <c r="BA443" i="99"/>
  <c r="Y16" i="103" s="1"/>
  <c r="BA444" i="99"/>
  <c r="AM16" i="103" s="1"/>
  <c r="BR444" i="99"/>
  <c r="AW16" i="103" s="1"/>
  <c r="BR443" i="99"/>
  <c r="AI16" i="103" s="1"/>
  <c r="BR442" i="99"/>
  <c r="U16" i="103" s="1"/>
  <c r="BR453" i="99"/>
  <c r="AW17" i="103" s="1"/>
  <c r="BR452" i="99"/>
  <c r="AI17" i="103" s="1"/>
  <c r="BR451" i="99"/>
  <c r="U17" i="103" s="1"/>
  <c r="BA453" i="99"/>
  <c r="AM17" i="103" s="1"/>
  <c r="BA452" i="99"/>
  <c r="Y17" i="103" s="1"/>
  <c r="BA451" i="99"/>
  <c r="K17" i="103" s="1"/>
  <c r="BA480" i="99"/>
  <c r="AM20" i="103" s="1"/>
  <c r="BA479" i="99"/>
  <c r="Y20" i="103" s="1"/>
  <c r="BA478" i="99"/>
  <c r="K20" i="103" s="1"/>
  <c r="BR508" i="99"/>
  <c r="AI23" i="103" s="1"/>
  <c r="BR507" i="99"/>
  <c r="U23" i="103" s="1"/>
  <c r="BR435" i="99"/>
  <c r="AW15" i="103" s="1"/>
  <c r="BR434" i="99"/>
  <c r="AI15" i="103" s="1"/>
  <c r="BR433" i="99"/>
  <c r="U15" i="103" s="1"/>
  <c r="BR509" i="99"/>
  <c r="AW23" i="103" s="1"/>
  <c r="BR478" i="99"/>
  <c r="U20" i="103" s="1"/>
  <c r="BR480" i="99"/>
  <c r="AW20" i="103" s="1"/>
  <c r="BR479" i="99"/>
  <c r="AI20" i="103" s="1"/>
  <c r="BA435" i="99"/>
  <c r="AM15" i="103" s="1"/>
  <c r="BA434" i="99"/>
  <c r="Y15" i="103" s="1"/>
  <c r="BA433" i="99"/>
  <c r="K15" i="103" s="1"/>
  <c r="BA461" i="100"/>
  <c r="Y28" i="103" s="1"/>
  <c r="BA460" i="100"/>
  <c r="K28" i="103" s="1"/>
  <c r="BA462" i="100"/>
  <c r="AM28" i="103" s="1"/>
  <c r="BA452" i="100"/>
  <c r="Y27" i="103" s="1"/>
  <c r="BA451" i="100"/>
  <c r="K27" i="103" s="1"/>
  <c r="BA453" i="100"/>
  <c r="AM27" i="103" s="1"/>
  <c r="BR461" i="100"/>
  <c r="AI28" i="103" s="1"/>
  <c r="BR460" i="100"/>
  <c r="U28" i="103" s="1"/>
  <c r="BR462" i="100"/>
  <c r="AW28" i="103" s="1"/>
  <c r="BR451" i="100"/>
  <c r="U27" i="103" s="1"/>
  <c r="BR453" i="100"/>
  <c r="AW27" i="103" s="1"/>
  <c r="BR452" i="100"/>
  <c r="AI27" i="103" s="1"/>
  <c r="AQ455" i="100"/>
  <c r="BA478" i="100"/>
  <c r="K30" i="103" s="1"/>
  <c r="BA480" i="100"/>
  <c r="AM30" i="103" s="1"/>
  <c r="BA479" i="100"/>
  <c r="Y30" i="103" s="1"/>
  <c r="BA471" i="100"/>
  <c r="AM29" i="103" s="1"/>
  <c r="BA470" i="100"/>
  <c r="Y29" i="103" s="1"/>
  <c r="BA469" i="100"/>
  <c r="K29" i="103" s="1"/>
  <c r="BA443" i="100"/>
  <c r="Y26" i="103" s="1"/>
  <c r="BA444" i="100"/>
  <c r="AM26" i="103" s="1"/>
  <c r="BA442" i="100"/>
  <c r="K26" i="103" s="1"/>
  <c r="BR480" i="100"/>
  <c r="AW30" i="103" s="1"/>
  <c r="BR479" i="100"/>
  <c r="AI30" i="103" s="1"/>
  <c r="BR478" i="100"/>
  <c r="U30" i="103" s="1"/>
  <c r="BR470" i="100"/>
  <c r="AI29" i="103" s="1"/>
  <c r="BR469" i="100"/>
  <c r="U29" i="103" s="1"/>
  <c r="BR471" i="100"/>
  <c r="AW29" i="103" s="1"/>
  <c r="BR444" i="100"/>
  <c r="AW26" i="103" s="1"/>
  <c r="BR442" i="100"/>
  <c r="U26" i="103" s="1"/>
  <c r="BR443" i="100"/>
  <c r="AI26" i="103" s="1"/>
  <c r="AN18" i="108"/>
  <c r="AN21" i="108" s="1"/>
  <c r="AN19" i="108"/>
  <c r="AN22" i="108" s="1"/>
  <c r="AO1" i="108"/>
  <c r="BA498" i="100"/>
  <c r="AM32" i="103" s="1"/>
  <c r="BA497" i="100"/>
  <c r="Y32" i="103" s="1"/>
  <c r="BA496" i="100"/>
  <c r="K32" i="103" s="1"/>
  <c r="BA489" i="100"/>
  <c r="AM31" i="103" s="1"/>
  <c r="BA488" i="100"/>
  <c r="Y31" i="103" s="1"/>
  <c r="BA487" i="100"/>
  <c r="K31" i="103" s="1"/>
  <c r="BA498" i="99"/>
  <c r="AM22" i="103" s="1"/>
  <c r="BA497" i="99"/>
  <c r="Y22" i="103" s="1"/>
  <c r="BA496" i="99"/>
  <c r="K22" i="103" s="1"/>
  <c r="AP491" i="99"/>
  <c r="BA489" i="99"/>
  <c r="AM21" i="103" s="1"/>
  <c r="BA488" i="99"/>
  <c r="Y21" i="103" s="1"/>
  <c r="BA487" i="99"/>
  <c r="K21" i="103" s="1"/>
  <c r="BA509" i="99"/>
  <c r="AM23" i="103" s="1"/>
  <c r="BA508" i="99"/>
  <c r="Y23" i="103" s="1"/>
  <c r="BA507" i="99"/>
  <c r="K23" i="103" s="1"/>
  <c r="AP455" i="99"/>
  <c r="AP511" i="99"/>
  <c r="X470" i="99"/>
  <c r="BR489" i="98"/>
  <c r="AW11" i="103" s="1"/>
  <c r="BR488" i="98"/>
  <c r="AI11" i="103" s="1"/>
  <c r="BR487" i="98"/>
  <c r="U11" i="103" s="1"/>
  <c r="BR471" i="98"/>
  <c r="AW9" i="103" s="1"/>
  <c r="BR470" i="98"/>
  <c r="AI9" i="103" s="1"/>
  <c r="BR469" i="98"/>
  <c r="U9" i="103" s="1"/>
  <c r="BR461" i="98"/>
  <c r="AI8" i="103" s="1"/>
  <c r="BR460" i="98"/>
  <c r="U8" i="103" s="1"/>
  <c r="BR462" i="98"/>
  <c r="AW8" i="103" s="1"/>
  <c r="BR498" i="98"/>
  <c r="AW12" i="103" s="1"/>
  <c r="BR497" i="98"/>
  <c r="AI12" i="103" s="1"/>
  <c r="BR496" i="98"/>
  <c r="U12" i="103" s="1"/>
  <c r="BR480" i="98"/>
  <c r="AW10" i="103" s="1"/>
  <c r="BR479" i="98"/>
  <c r="AI10" i="103" s="1"/>
  <c r="BR478" i="98"/>
  <c r="U10" i="103" s="1"/>
  <c r="BR444" i="98"/>
  <c r="AW6" i="103" s="1"/>
  <c r="BR443" i="98"/>
  <c r="AI6" i="103" s="1"/>
  <c r="BR442" i="98"/>
  <c r="U6" i="103" s="1"/>
  <c r="BR453" i="98"/>
  <c r="AW7" i="103" s="1"/>
  <c r="BR452" i="98"/>
  <c r="AI7" i="103" s="1"/>
  <c r="BR451" i="98"/>
  <c r="U7" i="103" s="1"/>
  <c r="BA498" i="98"/>
  <c r="AM12" i="103" s="1"/>
  <c r="BA497" i="98"/>
  <c r="Y12" i="103" s="1"/>
  <c r="BA496" i="98"/>
  <c r="K12" i="103" s="1"/>
  <c r="BA489" i="98"/>
  <c r="AM11" i="103" s="1"/>
  <c r="BA488" i="98"/>
  <c r="Y11" i="103" s="1"/>
  <c r="BA487" i="98"/>
  <c r="K11" i="103" s="1"/>
  <c r="BA508" i="98"/>
  <c r="Y13" i="103" s="1"/>
  <c r="BA507" i="98"/>
  <c r="K13" i="103" s="1"/>
  <c r="BA509" i="98"/>
  <c r="AM13" i="103" s="1"/>
  <c r="X461" i="100"/>
  <c r="X444" i="100"/>
  <c r="AP491" i="100"/>
  <c r="C32" i="103"/>
  <c r="X470" i="100"/>
  <c r="X508" i="100"/>
  <c r="X471" i="100"/>
  <c r="X443" i="100"/>
  <c r="BI498" i="100"/>
  <c r="BI497" i="100"/>
  <c r="BI496" i="100"/>
  <c r="X472" i="100"/>
  <c r="X445" i="100"/>
  <c r="BH498" i="100"/>
  <c r="BH497" i="100"/>
  <c r="BH496" i="100"/>
  <c r="X442" i="100"/>
  <c r="BH493" i="100"/>
  <c r="BH495" i="100"/>
  <c r="BH494" i="100"/>
  <c r="BH500" i="100"/>
  <c r="BH499" i="100"/>
  <c r="BH501" i="100"/>
  <c r="X499" i="100"/>
  <c r="X498" i="100"/>
  <c r="X497" i="100"/>
  <c r="X496" i="100"/>
  <c r="AQ500" i="100" s="1"/>
  <c r="AP500" i="100"/>
  <c r="X460" i="100"/>
  <c r="AQ464" i="100" s="1"/>
  <c r="X481" i="100"/>
  <c r="BH487" i="100"/>
  <c r="BH488" i="100"/>
  <c r="BH489" i="100"/>
  <c r="X463" i="100"/>
  <c r="X478" i="100"/>
  <c r="BI488" i="100"/>
  <c r="BI487" i="100"/>
  <c r="BI489" i="100"/>
  <c r="X462" i="100"/>
  <c r="X479" i="100"/>
  <c r="AR489" i="100"/>
  <c r="AR487" i="100"/>
  <c r="AR488" i="100"/>
  <c r="AR490" i="100"/>
  <c r="AS507" i="100"/>
  <c r="AS435" i="100"/>
  <c r="AS433" i="100"/>
  <c r="AS436" i="100"/>
  <c r="AS434" i="100"/>
  <c r="X509" i="100"/>
  <c r="X510" i="100"/>
  <c r="BH504" i="100"/>
  <c r="BH503" i="100"/>
  <c r="BH502" i="100"/>
  <c r="X507" i="100"/>
  <c r="AQ491" i="100"/>
  <c r="BH492" i="100"/>
  <c r="BH490" i="100"/>
  <c r="BH491" i="100"/>
  <c r="X443" i="99"/>
  <c r="X463" i="99"/>
  <c r="X445" i="99"/>
  <c r="AP446" i="99"/>
  <c r="X481" i="99"/>
  <c r="X510" i="99"/>
  <c r="AP482" i="99"/>
  <c r="X454" i="99"/>
  <c r="X435" i="99"/>
  <c r="X499" i="99"/>
  <c r="X496" i="99"/>
  <c r="AQ500" i="99" s="1"/>
  <c r="X478" i="99"/>
  <c r="X480" i="99"/>
  <c r="X479" i="99"/>
  <c r="X433" i="99"/>
  <c r="X444" i="99"/>
  <c r="X507" i="99"/>
  <c r="X442" i="99"/>
  <c r="X487" i="99"/>
  <c r="X460" i="99"/>
  <c r="X434" i="99"/>
  <c r="X489" i="99"/>
  <c r="X462" i="99"/>
  <c r="X508" i="99"/>
  <c r="X490" i="99"/>
  <c r="X461" i="99"/>
  <c r="X436" i="99"/>
  <c r="X509" i="99"/>
  <c r="X471" i="99"/>
  <c r="X452" i="99"/>
  <c r="X472" i="99"/>
  <c r="X451" i="99"/>
  <c r="AQ479" i="99"/>
  <c r="X497" i="99"/>
  <c r="X469" i="99"/>
  <c r="X453" i="99"/>
  <c r="AQ462" i="99"/>
  <c r="AP473" i="99"/>
  <c r="AP473" i="100"/>
  <c r="AP500" i="99"/>
  <c r="AQ478" i="100"/>
  <c r="AP511" i="100"/>
  <c r="AS481" i="100"/>
  <c r="AP464" i="100"/>
  <c r="AP455" i="100"/>
  <c r="AS470" i="100"/>
  <c r="AQ443" i="99"/>
  <c r="AR462" i="100"/>
  <c r="AQ509" i="100"/>
  <c r="AP464" i="99"/>
  <c r="C27" i="103"/>
  <c r="AQ453" i="99"/>
  <c r="C26" i="103"/>
  <c r="C20" i="103"/>
  <c r="AQ479" i="100"/>
  <c r="AQ442" i="100"/>
  <c r="AQ480" i="99"/>
  <c r="AQ444" i="99"/>
  <c r="C12" i="103"/>
  <c r="AQ454" i="99"/>
  <c r="C33" i="103"/>
  <c r="AQ480" i="100"/>
  <c r="AQ508" i="100"/>
  <c r="AQ481" i="99"/>
  <c r="AQ445" i="99"/>
  <c r="C17" i="103"/>
  <c r="AQ463" i="99"/>
  <c r="C11" i="103"/>
  <c r="C30" i="103"/>
  <c r="C16" i="103"/>
  <c r="AQ507" i="100"/>
  <c r="AQ478" i="99"/>
  <c r="AQ442" i="99"/>
  <c r="C28" i="103"/>
  <c r="AQ460" i="99"/>
  <c r="C10" i="103"/>
  <c r="C21" i="103"/>
  <c r="C23" i="103"/>
  <c r="AQ510" i="100"/>
  <c r="AQ487" i="99"/>
  <c r="AQ471" i="99"/>
  <c r="C8" i="103"/>
  <c r="AR463" i="100"/>
  <c r="AQ461" i="99"/>
  <c r="C9" i="103"/>
  <c r="C6" i="103"/>
  <c r="AQ443" i="100"/>
  <c r="AQ488" i="99"/>
  <c r="AQ472" i="99"/>
  <c r="C7" i="103"/>
  <c r="AQ508" i="99"/>
  <c r="AQ434" i="99"/>
  <c r="AQ507" i="99"/>
  <c r="AQ433" i="99"/>
  <c r="AQ510" i="99"/>
  <c r="AQ436" i="99"/>
  <c r="AQ509" i="99"/>
  <c r="AQ435" i="99"/>
  <c r="AR432" i="98"/>
  <c r="C5" i="103" s="1"/>
  <c r="C18" i="103"/>
  <c r="C19" i="103"/>
  <c r="AQ444" i="100"/>
  <c r="AQ489" i="99"/>
  <c r="AQ469" i="99"/>
  <c r="AQ451" i="99"/>
  <c r="C22" i="103"/>
  <c r="AQ481" i="100"/>
  <c r="AQ445" i="100"/>
  <c r="C29" i="103"/>
  <c r="AR461" i="100"/>
  <c r="AR460" i="100"/>
  <c r="AS443" i="100"/>
  <c r="AR470" i="100"/>
  <c r="AR471" i="100"/>
  <c r="AR472" i="100"/>
  <c r="AR469" i="100"/>
  <c r="AS460" i="100"/>
  <c r="AS463" i="100"/>
  <c r="AS461" i="100"/>
  <c r="AS462" i="100"/>
  <c r="AR481" i="100"/>
  <c r="AR478" i="100"/>
  <c r="AR479" i="100"/>
  <c r="AR480" i="100"/>
  <c r="AS469" i="100"/>
  <c r="AS480" i="100"/>
  <c r="AR445" i="100"/>
  <c r="AS442" i="100"/>
  <c r="AS472" i="100"/>
  <c r="AS479" i="100"/>
  <c r="AQ473" i="100"/>
  <c r="AS471" i="100"/>
  <c r="AS478" i="100"/>
  <c r="AR479" i="99"/>
  <c r="AR469" i="99"/>
  <c r="AS444" i="99"/>
  <c r="AS480" i="99"/>
  <c r="AR490" i="99"/>
  <c r="AR488" i="99"/>
  <c r="AR487" i="99"/>
  <c r="AR489" i="99"/>
  <c r="AR442" i="100"/>
  <c r="AR472" i="99"/>
  <c r="AS445" i="100"/>
  <c r="AS496" i="99"/>
  <c r="AS442" i="99"/>
  <c r="AR444" i="100"/>
  <c r="C15" i="103"/>
  <c r="AR471" i="99"/>
  <c r="AS498" i="99"/>
  <c r="AS443" i="99"/>
  <c r="AR470" i="99"/>
  <c r="AS499" i="99"/>
  <c r="AS445" i="99"/>
  <c r="AS490" i="99"/>
  <c r="AS488" i="99"/>
  <c r="AS487" i="99"/>
  <c r="AS489" i="99"/>
  <c r="AR462" i="99"/>
  <c r="AR463" i="99"/>
  <c r="AR460" i="99"/>
  <c r="AR461" i="99"/>
  <c r="AR436" i="99"/>
  <c r="AR507" i="99"/>
  <c r="AR434" i="99"/>
  <c r="AR433" i="99"/>
  <c r="AR435" i="99"/>
  <c r="AS451" i="99"/>
  <c r="AS453" i="99"/>
  <c r="AS452" i="99"/>
  <c r="AS454" i="99"/>
  <c r="AR499" i="99"/>
  <c r="AR451" i="100"/>
  <c r="AR452" i="100"/>
  <c r="AR454" i="100"/>
  <c r="AR453" i="100"/>
  <c r="AR478" i="99"/>
  <c r="AR498" i="99"/>
  <c r="AS478" i="99"/>
  <c r="AR451" i="99"/>
  <c r="AR452" i="99"/>
  <c r="AR453" i="99"/>
  <c r="AR454" i="99"/>
  <c r="AR444" i="99"/>
  <c r="AR442" i="99"/>
  <c r="AR445" i="99"/>
  <c r="AR443" i="99"/>
  <c r="AS463" i="99"/>
  <c r="AS460" i="99"/>
  <c r="AS461" i="99"/>
  <c r="AS462" i="99"/>
  <c r="AR481" i="99"/>
  <c r="AS444" i="100"/>
  <c r="AS451" i="100"/>
  <c r="AS453" i="100"/>
  <c r="AS452" i="100"/>
  <c r="AS454" i="100"/>
  <c r="AR497" i="99"/>
  <c r="AS479" i="99"/>
  <c r="AS469" i="99"/>
  <c r="AS471" i="99"/>
  <c r="AS470" i="99"/>
  <c r="AS472" i="99"/>
  <c r="AR443" i="100"/>
  <c r="AR480" i="99"/>
  <c r="AS481" i="99"/>
  <c r="AS433" i="99"/>
  <c r="AS507" i="99"/>
  <c r="AS434" i="99"/>
  <c r="AS435" i="99"/>
  <c r="AS436" i="99"/>
  <c r="AP500" i="98"/>
  <c r="AR479" i="98"/>
  <c r="AR478" i="98"/>
  <c r="AR480" i="98"/>
  <c r="AR481" i="98"/>
  <c r="X481" i="98"/>
  <c r="X480" i="98"/>
  <c r="X479" i="98"/>
  <c r="X478" i="98"/>
  <c r="AS481" i="98"/>
  <c r="AS480" i="98"/>
  <c r="AS479" i="98"/>
  <c r="AS478" i="98"/>
  <c r="AR442" i="98"/>
  <c r="AR445" i="98"/>
  <c r="AR443" i="98"/>
  <c r="AR444" i="98"/>
  <c r="X442" i="98"/>
  <c r="X445" i="98"/>
  <c r="X444" i="98"/>
  <c r="X443" i="98"/>
  <c r="AS445" i="98"/>
  <c r="AS443" i="98"/>
  <c r="AS444" i="98"/>
  <c r="AS442" i="98"/>
  <c r="AP464" i="98"/>
  <c r="AP473" i="98"/>
  <c r="AQ463" i="98"/>
  <c r="AP491" i="98"/>
  <c r="AP455" i="98"/>
  <c r="AP482" i="98"/>
  <c r="AS452" i="98"/>
  <c r="AS463" i="98"/>
  <c r="AS453" i="98"/>
  <c r="AQ462" i="98"/>
  <c r="X454" i="98"/>
  <c r="X463" i="98"/>
  <c r="X472" i="98"/>
  <c r="AQ472" i="98"/>
  <c r="AR472" i="98"/>
  <c r="X489" i="98"/>
  <c r="AS472" i="98"/>
  <c r="AR463" i="98"/>
  <c r="X488" i="98"/>
  <c r="X499" i="98"/>
  <c r="AQ490" i="98"/>
  <c r="AQ499" i="98"/>
  <c r="AQ454" i="98"/>
  <c r="AR454" i="98"/>
  <c r="AR490" i="98"/>
  <c r="AR499" i="98"/>
  <c r="AS490" i="98"/>
  <c r="AS499" i="98"/>
  <c r="AS454" i="98"/>
  <c r="AQ470" i="98"/>
  <c r="X490" i="98"/>
  <c r="X497" i="98"/>
  <c r="AR461" i="98"/>
  <c r="AQ471" i="98"/>
  <c r="X498" i="98"/>
  <c r="X461" i="98"/>
  <c r="AR462" i="98"/>
  <c r="X462" i="98"/>
  <c r="AR470" i="98"/>
  <c r="AS461" i="98"/>
  <c r="AR471" i="98"/>
  <c r="AQ488" i="98"/>
  <c r="AS462" i="98"/>
  <c r="AQ489" i="98"/>
  <c r="X452" i="98"/>
  <c r="AS470" i="98"/>
  <c r="AQ497" i="98"/>
  <c r="X453" i="98"/>
  <c r="AS471" i="98"/>
  <c r="AR488" i="98"/>
  <c r="AQ498" i="98"/>
  <c r="AQ461" i="98"/>
  <c r="AR489" i="98"/>
  <c r="AR497" i="98"/>
  <c r="X470" i="98"/>
  <c r="AS488" i="98"/>
  <c r="AR498" i="98"/>
  <c r="AR452" i="98"/>
  <c r="X471" i="98"/>
  <c r="AS489" i="98"/>
  <c r="AQ452" i="98"/>
  <c r="AR453" i="98"/>
  <c r="AS497" i="98"/>
  <c r="AQ453" i="98"/>
  <c r="AS498" i="98"/>
  <c r="AP511" i="98"/>
  <c r="AP437" i="98"/>
  <c r="AQ507" i="98"/>
  <c r="AP446" i="98"/>
  <c r="AQ508" i="98"/>
  <c r="AQ434" i="98"/>
  <c r="AQ509" i="98"/>
  <c r="AQ435" i="98"/>
  <c r="AQ510" i="98"/>
  <c r="AQ436" i="98"/>
  <c r="X451" i="98"/>
  <c r="X460" i="98"/>
  <c r="X469" i="98"/>
  <c r="X487" i="98"/>
  <c r="AQ451" i="98"/>
  <c r="AQ460" i="98"/>
  <c r="AQ469" i="98"/>
  <c r="AQ496" i="98"/>
  <c r="AQ487" i="98"/>
  <c r="X496" i="98"/>
  <c r="AR487" i="98"/>
  <c r="AS487" i="98"/>
  <c r="AR496" i="98"/>
  <c r="AS496" i="98"/>
  <c r="AS469" i="98"/>
  <c r="AR451" i="98"/>
  <c r="AS451" i="98"/>
  <c r="AR460" i="98"/>
  <c r="AR469" i="98"/>
  <c r="AS460" i="98"/>
  <c r="AQ433" i="98"/>
  <c r="BF10" i="108"/>
  <c r="BF9" i="108"/>
  <c r="BF5" i="108"/>
  <c r="BF6" i="108"/>
  <c r="BF7" i="108"/>
  <c r="BF8" i="108"/>
  <c r="AO10" i="108"/>
  <c r="AO6" i="108"/>
  <c r="AO9" i="108"/>
  <c r="AO7" i="108"/>
  <c r="AO5" i="108"/>
  <c r="AO8" i="108"/>
  <c r="BG1" i="108" l="1"/>
  <c r="AQ482" i="100"/>
  <c r="AO19" i="108"/>
  <c r="AO22" i="108" s="1"/>
  <c r="AO18" i="108"/>
  <c r="AO21" i="108" s="1"/>
  <c r="AP1" i="108"/>
  <c r="AQ491" i="99"/>
  <c r="AQ437" i="99"/>
  <c r="AQ464" i="99"/>
  <c r="T71" i="103"/>
  <c r="L72" i="103"/>
  <c r="L71" i="103"/>
  <c r="T72" i="103"/>
  <c r="AB72" i="103"/>
  <c r="AB71" i="103"/>
  <c r="T105" i="103"/>
  <c r="L105" i="103"/>
  <c r="O32" i="103"/>
  <c r="AC32" i="103"/>
  <c r="AQ32" i="103"/>
  <c r="L140" i="103"/>
  <c r="AB106" i="103"/>
  <c r="L139" i="103"/>
  <c r="AB105" i="103"/>
  <c r="T140" i="103"/>
  <c r="AQ31" i="103"/>
  <c r="L106" i="103"/>
  <c r="AB140" i="103"/>
  <c r="O31" i="103"/>
  <c r="T106" i="103"/>
  <c r="AC31" i="103"/>
  <c r="T139" i="103"/>
  <c r="AB139" i="103"/>
  <c r="AQ455" i="99"/>
  <c r="AQ482" i="99"/>
  <c r="AQ511" i="99"/>
  <c r="AQ446" i="99"/>
  <c r="AQ446" i="100"/>
  <c r="AQ473" i="99"/>
  <c r="AQ511" i="100"/>
  <c r="AQ491" i="98"/>
  <c r="AQ473" i="98"/>
  <c r="AQ464" i="98"/>
  <c r="AQ500" i="98"/>
  <c r="AQ455" i="98"/>
  <c r="AQ482" i="98"/>
  <c r="AQ446" i="98"/>
  <c r="BG6" i="108"/>
  <c r="BG9" i="108"/>
  <c r="BG7" i="108"/>
  <c r="BG10" i="108"/>
  <c r="BG8" i="108"/>
  <c r="BG5" i="108"/>
  <c r="AP10" i="108"/>
  <c r="AP7" i="108"/>
  <c r="AP6" i="108"/>
  <c r="AP5" i="108"/>
  <c r="AP9" i="108"/>
  <c r="AP8" i="108"/>
  <c r="BH1" i="108" l="1"/>
  <c r="AP18" i="108"/>
  <c r="AP21" i="108" s="1"/>
  <c r="AP19" i="108"/>
  <c r="AP22" i="108" s="1"/>
  <c r="AQ1" i="108"/>
  <c r="X8" i="98"/>
  <c r="AR8" i="98"/>
  <c r="AS8" i="98"/>
  <c r="X9" i="98"/>
  <c r="AR9" i="98"/>
  <c r="AS9" i="98"/>
  <c r="AS5" i="98"/>
  <c r="AR5" i="98"/>
  <c r="X5" i="98"/>
  <c r="AS4" i="98"/>
  <c r="AR4" i="98"/>
  <c r="X4" i="98"/>
  <c r="BH10" i="108"/>
  <c r="BH7" i="108"/>
  <c r="BH6" i="108"/>
  <c r="BH9" i="108"/>
  <c r="BH5" i="108"/>
  <c r="BH8" i="108"/>
  <c r="BD10" i="100" a="1"/>
  <c r="AW408" i="100" a="1"/>
  <c r="BL150" i="100" a="1"/>
  <c r="BK376" i="100" a="1"/>
  <c r="BH234" i="100" a="1"/>
  <c r="BO274" i="100" a="1"/>
  <c r="AW294" i="100" a="1"/>
  <c r="AY328" i="100" a="1"/>
  <c r="AY16" i="100" a="1"/>
  <c r="BD202" i="100" a="1"/>
  <c r="BJ306" i="100" a="1"/>
  <c r="AY58" i="100" a="1"/>
  <c r="BD126" i="100" a="1"/>
  <c r="BF164" i="100" a="1"/>
  <c r="AW326" i="100" a="1"/>
  <c r="BD236" i="100" a="1"/>
  <c r="BF50" i="100" a="1"/>
  <c r="BJ316" i="100" a="1"/>
  <c r="AW212" i="100" a="1"/>
  <c r="BP412" i="100" a="1"/>
  <c r="BE328" i="100" a="1"/>
  <c r="BJ166" i="100" a="1"/>
  <c r="BN404" i="100" a="1"/>
  <c r="BE358" i="100" a="1"/>
  <c r="BD44" i="100" a="1"/>
  <c r="BL86" i="100" a="1"/>
  <c r="BO292" i="100" a="1"/>
  <c r="BF210" i="100" a="1"/>
  <c r="BQ316" i="100" a="1"/>
  <c r="BE136" i="100" a="1"/>
  <c r="BF422" i="100" a="1"/>
  <c r="BL346" i="100" a="1"/>
  <c r="AW12" i="100" a="1"/>
  <c r="BP268" i="100" a="1"/>
  <c r="BF236" i="100" a="1"/>
  <c r="BL226" i="100" a="1"/>
  <c r="BG70" i="100" a="1"/>
  <c r="BN142" i="100" a="1"/>
  <c r="BI274" i="100" a="1"/>
  <c r="BD70" i="100" a="1"/>
  <c r="AX22" i="100" a="1"/>
  <c r="BO346" i="100" a="1"/>
  <c r="BJ216" i="100" a="1"/>
  <c r="BF282" i="100" a="1"/>
  <c r="BN290" i="100" a="1"/>
  <c r="AW176" i="100" a="1"/>
  <c r="AW228" i="100" a="1"/>
  <c r="BN66" i="100" a="1"/>
  <c r="AY46" i="100" a="1"/>
  <c r="BK106" i="100" a="1"/>
  <c r="BF244" i="100" a="1"/>
  <c r="BD150" i="100" a="1"/>
  <c r="BD420" i="100" a="1"/>
  <c r="BH56" i="100" a="1"/>
  <c r="AY178" i="100" a="1"/>
  <c r="BL316" i="100" a="1"/>
  <c r="BG34" i="100" a="1"/>
  <c r="AW154" i="100" a="1"/>
  <c r="BH324" i="100" a="1"/>
  <c r="AW412" i="100" a="1"/>
  <c r="BD176" i="100" a="1"/>
  <c r="AW380" i="100" a="1"/>
  <c r="AW334" i="100" a="1"/>
  <c r="BP364" i="100" a="1"/>
  <c r="BQ292" i="100" a="1"/>
  <c r="BN352" i="100" a="1"/>
  <c r="BH160" i="100" a="1"/>
  <c r="AZ412" i="100" a="1"/>
  <c r="BN408" i="100" a="1"/>
  <c r="BF290" i="100" a="1"/>
  <c r="BP406" i="100" a="1"/>
  <c r="BP358" i="100" a="1"/>
  <c r="AX172" i="100" a="1"/>
  <c r="BH100" i="100" a="1"/>
  <c r="AX256" i="100" a="1"/>
  <c r="BF180" i="100" a="1"/>
  <c r="BQ352" i="100" a="1"/>
  <c r="BE292" i="100" a="1"/>
  <c r="BD102" i="100" a="1"/>
  <c r="BD154" i="100" a="1"/>
  <c r="BN182" i="100" a="1"/>
  <c r="BO196" i="100" a="1"/>
  <c r="BG310" i="100" a="1"/>
  <c r="BJ310" i="100" a="1"/>
  <c r="BD348" i="100" a="1"/>
  <c r="BD370" i="100" a="1"/>
  <c r="BJ290" i="100" a="1"/>
  <c r="BF234" i="100" a="1"/>
  <c r="AW372" i="100" a="1"/>
  <c r="AW284" i="100" a="1"/>
  <c r="BH300" i="100" a="1"/>
  <c r="BN118" i="100" a="1"/>
  <c r="BK352" i="100" a="1"/>
  <c r="BJ62" i="100" a="1"/>
  <c r="AX340" i="100" a="1"/>
  <c r="BF386" i="100" a="1"/>
  <c r="BK208" i="100" a="1"/>
  <c r="BK370" i="100" a="1"/>
  <c r="BM412" i="100" a="1"/>
  <c r="BL356" i="100" a="1"/>
  <c r="BL306" i="100" a="1"/>
  <c r="BF428" i="100" a="1"/>
  <c r="BF206" i="100" a="1"/>
  <c r="BH110" i="100" a="1"/>
  <c r="BJ56" i="100" a="1"/>
  <c r="BD294" i="100" a="1"/>
  <c r="BK304" i="100" a="1"/>
  <c r="BE346" i="100" a="1"/>
  <c r="BJ348" i="100" a="1"/>
  <c r="BJ68" i="100" a="1"/>
  <c r="BE88" i="100" a="1"/>
  <c r="AZ298" i="100" a="1"/>
  <c r="BH280" i="100" a="1"/>
  <c r="BF200" i="100" a="1"/>
  <c r="AY196" i="100" a="1"/>
  <c r="BK364" i="100" a="1"/>
  <c r="BL382" i="100" a="1"/>
  <c r="BF124" i="100" a="1"/>
  <c r="BH216" i="100" a="1"/>
  <c r="AW250" i="100" a="1"/>
  <c r="BC190" i="100" a="1"/>
  <c r="BB372" i="100" a="1"/>
  <c r="AX124" i="99" a="1"/>
  <c r="BD316" i="99" a="1"/>
  <c r="BN266" i="99" a="1"/>
  <c r="BJ40" i="99" a="1"/>
  <c r="AW190" i="100" a="1"/>
  <c r="BD42" i="100" a="1"/>
  <c r="BN52" i="100" a="1"/>
  <c r="BJ372" i="100" a="1"/>
  <c r="BL286" i="100" a="1"/>
  <c r="BM322" i="100" a="1"/>
  <c r="BN330" i="100" a="1"/>
  <c r="AW114" i="100" a="1"/>
  <c r="BL298" i="100" a="1"/>
  <c r="BE16" i="100" a="1"/>
  <c r="BJ424" i="100" a="1"/>
  <c r="BN226" i="100" a="1"/>
  <c r="BH108" i="100" a="1"/>
  <c r="BF286" i="100" a="1"/>
  <c r="BF78" i="100" a="1"/>
  <c r="BL140" i="100" a="1"/>
  <c r="BP220" i="100" a="1"/>
  <c r="BF34" i="100" a="1"/>
  <c r="BN210" i="100" a="1"/>
  <c r="BO184" i="100" a="1"/>
  <c r="AZ376" i="100" a="1"/>
  <c r="BL352" i="100" a="1"/>
  <c r="BJ404" i="100" a="1"/>
  <c r="AW378" i="100" a="1"/>
  <c r="BN140" i="100" a="1"/>
  <c r="BF6" i="100" a="1"/>
  <c r="BN264" i="100" a="1"/>
  <c r="BP328" i="100" a="1"/>
  <c r="BD182" i="100" a="1"/>
  <c r="BD66" i="100" a="1"/>
  <c r="BL212" i="100" a="1"/>
  <c r="AX76" i="100" a="1"/>
  <c r="AZ52" i="100" a="1"/>
  <c r="AY22" i="100" a="1"/>
  <c r="AY292" i="100" a="1"/>
  <c r="BF368" i="100" a="1"/>
  <c r="AW396" i="100" a="1"/>
  <c r="BF420" i="100" a="1"/>
  <c r="AZ304" i="100" a="1"/>
  <c r="AY112" i="100" a="1"/>
  <c r="AW312" i="100" a="1"/>
  <c r="AY4" i="100" a="1"/>
  <c r="BM376" i="100" a="1"/>
  <c r="BF278" i="100" a="1"/>
  <c r="BN124" i="100" a="1"/>
  <c r="BQ412" i="100" a="1"/>
  <c r="AW338" i="100" a="1"/>
  <c r="AY166" i="100" a="1"/>
  <c r="BE280" i="100" a="1"/>
  <c r="AX28" i="100" a="1"/>
  <c r="BK52" i="100" a="1"/>
  <c r="BO166" i="100" a="1"/>
  <c r="BD228" i="100" a="1"/>
  <c r="BE412" i="100" a="1"/>
  <c r="BK178" i="100" a="1"/>
  <c r="BI304" i="100" a="1"/>
  <c r="BH348" i="100" a="1"/>
  <c r="BF44" i="100" a="1"/>
  <c r="BG274" i="100" a="1"/>
  <c r="BF98" i="100" a="1"/>
  <c r="BH172" i="100" a="1"/>
  <c r="AY226" i="100" a="1"/>
  <c r="BH78" i="100" a="1"/>
  <c r="BL166" i="100" a="1"/>
  <c r="BH104" i="100" a="1"/>
  <c r="BN160" i="100" a="1"/>
  <c r="BJ124" i="100" a="1"/>
  <c r="BH166" i="100" a="1"/>
  <c r="BF198" i="100" a="1"/>
  <c r="BF390" i="100" a="1"/>
  <c r="BI310" i="100" a="1"/>
  <c r="BJ70" i="100" a="1"/>
  <c r="BD56" i="100" a="1"/>
  <c r="BD208" i="100" a="1"/>
  <c r="AZ82" i="100" a="1"/>
  <c r="BN312" i="100" a="1"/>
  <c r="BD130" i="100" a="1"/>
  <c r="BP142" i="100" a="1"/>
  <c r="AZ190" i="100" a="1"/>
  <c r="AX160" i="100" a="1"/>
  <c r="BF92" i="100" a="1"/>
  <c r="BF52" i="100" a="1"/>
  <c r="AW110" i="100" a="1"/>
  <c r="AZ70" i="100" a="1"/>
  <c r="BN332" i="100" a="1"/>
  <c r="AY214" i="100" a="1"/>
  <c r="BH62" i="100" a="1"/>
  <c r="BL202" i="100" a="1"/>
  <c r="AY298" i="100" a="1"/>
  <c r="AX100" i="100" a="1"/>
  <c r="BJ64" i="100" a="1"/>
  <c r="BQ376" i="100" a="1"/>
  <c r="BH146" i="100" a="1"/>
  <c r="BN208" i="100" a="1"/>
  <c r="AW418" i="100" a="1"/>
  <c r="BH174" i="100" a="1"/>
  <c r="BE82" i="100" a="1"/>
  <c r="BO298" i="100" a="1"/>
  <c r="BE232" i="100" a="1"/>
  <c r="BQ394" i="100" a="1"/>
  <c r="BN146" i="100" a="1"/>
  <c r="BH86" i="100" a="1"/>
  <c r="AW160" i="100" a="1"/>
  <c r="AX298" i="100" a="1"/>
  <c r="BJ128" i="100" a="1"/>
  <c r="BO148" i="100" a="1"/>
  <c r="BL104" i="100" a="1"/>
  <c r="BL268" i="100" a="1"/>
  <c r="AZ322" i="100" a="1"/>
  <c r="BI292" i="100" a="1"/>
  <c r="BH290" i="100" a="1"/>
  <c r="AW218" i="100" a="1"/>
  <c r="BJ248" i="100" a="1"/>
  <c r="BP286" i="100" a="1"/>
  <c r="BN376" i="100" a="1"/>
  <c r="BO352" i="100" a="1"/>
  <c r="AZ280" i="100" a="1"/>
  <c r="BH76" i="100" a="1"/>
  <c r="BF204" i="100" a="1"/>
  <c r="BF372" i="100" a="1"/>
  <c r="AW258" i="100" a="1"/>
  <c r="BC172" i="100" a="1"/>
  <c r="BB246" i="100" a="1"/>
  <c r="AY124" i="99" a="1"/>
  <c r="BB312" i="99" a="1"/>
  <c r="BF254" i="99" a="1"/>
  <c r="BF188" i="99" a="1"/>
  <c r="BQ334" i="100" a="1"/>
  <c r="AW28" i="100" a="1"/>
  <c r="BN400" i="100" a="1"/>
  <c r="BL134" i="100" a="1"/>
  <c r="BJ158" i="100" a="1"/>
  <c r="BF170" i="100" a="1"/>
  <c r="BM178" i="100" a="1"/>
  <c r="BF150" i="100" a="1"/>
  <c r="BH346" i="100" a="1"/>
  <c r="BF4" i="100" a="1"/>
  <c r="BN260" i="100" a="1"/>
  <c r="BH176" i="100" a="1"/>
  <c r="BP262" i="100" a="1"/>
  <c r="BN382" i="100" a="1"/>
  <c r="AW82" i="100" a="1"/>
  <c r="BH278" i="100" a="1"/>
  <c r="BK172" i="100" a="1"/>
  <c r="BE46" i="100" a="1"/>
  <c r="BI64" i="100" a="1"/>
  <c r="BJ402" i="100" a="1"/>
  <c r="BM250" i="100" a="1"/>
  <c r="AY376" i="100" a="1"/>
  <c r="AZ148" i="100" a="1"/>
  <c r="BK82" i="100" a="1"/>
  <c r="BF354" i="100" a="1"/>
  <c r="AZ40" i="100" a="1"/>
  <c r="BQ154" i="100" a="1"/>
  <c r="BF74" i="100" a="1"/>
  <c r="AX322" i="100" a="1"/>
  <c r="BF248" i="100" a="1"/>
  <c r="AY322" i="100" a="1"/>
  <c r="BE130" i="100" a="1"/>
  <c r="AX280" i="100" a="1"/>
  <c r="BF16" i="100" a="1"/>
  <c r="BL328" i="100" a="1"/>
  <c r="BD152" i="100" a="1"/>
  <c r="BO214" i="100" a="1"/>
  <c r="AZ358" i="100" a="1"/>
  <c r="BH202" i="100" a="1"/>
  <c r="BJ176" i="100" a="1"/>
  <c r="AZ184" i="100" a="1"/>
  <c r="AW32" i="100" a="1"/>
  <c r="BI76" i="100" a="1"/>
  <c r="BM268" i="100" a="1"/>
  <c r="BF228" i="100" a="1"/>
  <c r="AW382" i="100" a="1"/>
  <c r="BK424" i="100" a="1"/>
  <c r="BP238" i="100" a="1"/>
  <c r="BL372" i="100" a="1"/>
  <c r="BD40" i="100" a="1"/>
  <c r="BL364" i="100" a="1"/>
  <c r="BF406" i="100" a="1"/>
  <c r="AW246" i="100" a="1"/>
  <c r="BN68" i="100" a="1"/>
  <c r="BN406" i="100" a="1"/>
  <c r="BJ186" i="100" a="1"/>
  <c r="BN336" i="100" a="1"/>
  <c r="BG28" i="100" a="1"/>
  <c r="BM286" i="100" a="1"/>
  <c r="BN248" i="100" a="1"/>
  <c r="BG346" i="100" a="1"/>
  <c r="BI154" i="100" a="1"/>
  <c r="BL236" i="100" a="1"/>
  <c r="BJ206" i="100" a="1"/>
  <c r="BH70" i="100" a="1"/>
  <c r="BJ314" i="100" a="1"/>
  <c r="AW306" i="100" a="1"/>
  <c r="BJ96" i="100" a="1"/>
  <c r="BE184" i="100" a="1"/>
  <c r="BP94" i="100" a="1"/>
  <c r="BK88" i="100" a="1"/>
  <c r="AY394" i="100" a="1"/>
  <c r="BF84" i="100" a="1"/>
  <c r="AW388" i="100" a="1"/>
  <c r="BE58" i="100" a="1"/>
  <c r="BD90" i="100" a="1"/>
  <c r="BI172" i="100" a="1"/>
  <c r="BH312" i="100" a="1"/>
  <c r="BO154" i="100" a="1"/>
  <c r="BK100" i="100" a="1"/>
  <c r="BH130" i="100" a="1"/>
  <c r="BK256" i="100" a="1"/>
  <c r="BH310" i="100" a="1"/>
  <c r="AW220" i="100" a="1"/>
  <c r="BQ64" i="100" a="1"/>
  <c r="BN378" i="100" a="1"/>
  <c r="BL194" i="100" a="1"/>
  <c r="AY382" i="100" a="1"/>
  <c r="BL158" i="100" a="1"/>
  <c r="BD382" i="100" a="1"/>
  <c r="BF360" i="100" a="1"/>
  <c r="AW168" i="100" a="1"/>
  <c r="BF250" i="100" a="1"/>
  <c r="BF202" i="100" a="1"/>
  <c r="AW296" i="100" a="1"/>
  <c r="AZ214" i="100" a="1"/>
  <c r="BH266" i="100" a="1"/>
  <c r="BG52" i="100" a="1"/>
  <c r="BH360" i="100" a="1"/>
  <c r="AW262" i="100" a="1"/>
  <c r="BK382" i="100" a="1"/>
  <c r="BD270" i="100" a="1"/>
  <c r="BJ360" i="100" a="1"/>
  <c r="AW346" i="100" a="1"/>
  <c r="BI268" i="100" a="1"/>
  <c r="AW68" i="100" a="1"/>
  <c r="BP70" i="100" a="1"/>
  <c r="BN232" i="100" a="1"/>
  <c r="BL108" i="100" a="1"/>
  <c r="BL284" i="100" a="1"/>
  <c r="BL168" i="100" a="1"/>
  <c r="BD200" i="100" a="1"/>
  <c r="BK268" i="100" a="1"/>
  <c r="BP316" i="100" a="1"/>
  <c r="BM328" i="100" a="1"/>
  <c r="AW208" i="100" a="1"/>
  <c r="BH314" i="100" a="1"/>
  <c r="BN192" i="100" a="1"/>
  <c r="AW310" i="100" a="1"/>
  <c r="AW422" i="100" a="1"/>
  <c r="BK160" i="100" a="1"/>
  <c r="BB374" i="100" a="1"/>
  <c r="BB282" i="100" a="1"/>
  <c r="BQ268" i="99" a="1"/>
  <c r="BJ368" i="99" a="1"/>
  <c r="BH410" i="99" a="1"/>
  <c r="AW234" i="99" a="1"/>
  <c r="BD206" i="100" a="1"/>
  <c r="BF12" i="100" a="1"/>
  <c r="BF252" i="100" a="1"/>
  <c r="BJ208" i="100" a="1"/>
  <c r="BL420" i="100" a="1"/>
  <c r="AW156" i="100" a="1"/>
  <c r="BM244" i="100" a="1"/>
  <c r="AW410" i="100" a="1"/>
  <c r="BE76" i="100" a="1"/>
  <c r="AW34" i="100" a="1"/>
  <c r="BH222" i="100" a="1"/>
  <c r="BO208" i="100" a="1"/>
  <c r="BD198" i="100" a="1"/>
  <c r="AZ94" i="100" a="1"/>
  <c r="AW88" i="100" a="1"/>
  <c r="BF136" i="100" a="1"/>
  <c r="BJ212" i="100" a="1"/>
  <c r="BG46" i="100" a="1"/>
  <c r="BN360" i="100" a="1"/>
  <c r="BL362" i="100" a="1"/>
  <c r="BJ148" i="100" a="1"/>
  <c r="BJ312" i="100" a="1"/>
  <c r="BD366" i="100" a="1"/>
  <c r="BN100" i="100" a="1"/>
  <c r="BO100" i="100" a="1"/>
  <c r="AW48" i="100" a="1"/>
  <c r="BL250" i="100" a="1"/>
  <c r="BJ302" i="100" a="1"/>
  <c r="BD136" i="100" a="1"/>
  <c r="BN304" i="100" a="1"/>
  <c r="BN162" i="100" a="1"/>
  <c r="AX346" i="100" a="1"/>
  <c r="BP154" i="100" a="1"/>
  <c r="BF30" i="100" a="1"/>
  <c r="BD222" i="100" a="1"/>
  <c r="BN350" i="100" a="1"/>
  <c r="BE106" i="100" a="1"/>
  <c r="BF242" i="100" a="1"/>
  <c r="BP130" i="100" a="1"/>
  <c r="BM172" i="100" a="1"/>
  <c r="BI178" i="100" a="1"/>
  <c r="BE40" i="100" a="1"/>
  <c r="AW194" i="100" a="1"/>
  <c r="BD218" i="100" a="1"/>
  <c r="AW238" i="100" a="1"/>
  <c r="BH204" i="100" a="1"/>
  <c r="BM190" i="100" a="1"/>
  <c r="BL102" i="100" a="1"/>
  <c r="BF426" i="100" a="1"/>
  <c r="BF20" i="100" a="1"/>
  <c r="BD224" i="100" a="1"/>
  <c r="AZ406" i="100" a="1"/>
  <c r="AW188" i="100" a="1"/>
  <c r="BJ84" i="100" a="1"/>
  <c r="BO304" i="100" a="1"/>
  <c r="BO220" i="100" a="1"/>
  <c r="BO280" i="100" a="1"/>
  <c r="BD34" i="100" a="1"/>
  <c r="BF216" i="100" a="1"/>
  <c r="BD342" i="100" a="1"/>
  <c r="BQ340" i="100" a="1"/>
  <c r="BJ406" i="100" a="1"/>
  <c r="BM58" i="100" a="1"/>
  <c r="AW62" i="100" a="1"/>
  <c r="BO250" i="100" a="1"/>
  <c r="BF182" i="100" a="1"/>
  <c r="AX208" i="100" a="1"/>
  <c r="AW138" i="100" a="1"/>
  <c r="AW344" i="100" a="1"/>
  <c r="AZ232" i="100" a="1"/>
  <c r="BJ242" i="100" a="1"/>
  <c r="AW230" i="100" a="1"/>
  <c r="AY82" i="100" a="1"/>
  <c r="BE352" i="100" a="1"/>
  <c r="BG142" i="100" a="1"/>
  <c r="BM202" i="100" a="1"/>
  <c r="BL256" i="100" a="1"/>
  <c r="BN388" i="100" a="1"/>
  <c r="AW106" i="100" a="1"/>
  <c r="AW74" i="100" a="1"/>
  <c r="BL60" i="100" a="1"/>
  <c r="BN214" i="100" a="1"/>
  <c r="AW322" i="100" a="1"/>
  <c r="BL74" i="100" a="1"/>
  <c r="BF102" i="100" a="1"/>
  <c r="BE70" i="100" a="1"/>
  <c r="BJ78" i="100" a="1"/>
  <c r="BN110" i="100" a="1"/>
  <c r="BH206" i="100" a="1"/>
  <c r="AW174" i="100" a="1"/>
  <c r="BG100" i="100" a="1"/>
  <c r="BL358" i="100" a="1"/>
  <c r="AW222" i="100" a="1"/>
  <c r="BD196" i="100" a="1"/>
  <c r="BD332" i="100" a="1"/>
  <c r="BF326" i="100" a="1"/>
  <c r="BL290" i="100" a="1"/>
  <c r="BF174" i="100" a="1"/>
  <c r="BJ288" i="100" a="1"/>
  <c r="BJ264" i="100" a="1"/>
  <c r="BK310" i="100" a="1"/>
  <c r="BD394" i="100" a="1"/>
  <c r="BL240" i="100" a="1"/>
  <c r="BF342" i="100" a="1"/>
  <c r="AW324" i="100" a="1"/>
  <c r="BH298" i="100" a="1"/>
  <c r="AY202" i="100" a="1"/>
  <c r="BL334" i="100" a="1"/>
  <c r="BH196" i="100" a="1"/>
  <c r="BN92" i="100" a="1"/>
  <c r="BL274" i="100" a="1"/>
  <c r="BH200" i="100" a="1"/>
  <c r="BI196" i="100" a="1"/>
  <c r="BQ58" i="100" a="1"/>
  <c r="BN280" i="100" a="1"/>
  <c r="AW122" i="100" a="1"/>
  <c r="BD414" i="100" a="1"/>
  <c r="BL206" i="100" a="1"/>
  <c r="BF334" i="100" a="1"/>
  <c r="BJ276" i="100" a="1"/>
  <c r="BH68" i="100" a="1"/>
  <c r="BB308" i="100" a="1"/>
  <c r="BB38" i="100" a="1"/>
  <c r="BC304" i="99" a="1"/>
  <c r="AW202" i="99" a="1"/>
  <c r="BB14" i="99" a="1"/>
  <c r="AW162" i="99" a="1"/>
  <c r="AW132" i="100" a="1"/>
  <c r="BD24" i="100" a="1"/>
  <c r="AY52" i="100" a="1"/>
  <c r="BN54" i="100" a="1"/>
  <c r="BN148" i="100" a="1"/>
  <c r="AW180" i="100" a="1"/>
  <c r="AX82" i="100" a="1"/>
  <c r="AW162" i="100" a="1"/>
  <c r="AY148" i="100" a="1"/>
  <c r="BE10" i="100" a="1"/>
  <c r="BN164" i="100" a="1"/>
  <c r="AW362" i="100" a="1"/>
  <c r="BH326" i="100" a="1"/>
  <c r="BD338" i="100" a="1"/>
  <c r="BJ232" i="100" a="1"/>
  <c r="AX400" i="100" a="1"/>
  <c r="BQ94" i="100" a="1"/>
  <c r="AX46" i="100" a="1"/>
  <c r="BO94" i="100" a="1"/>
  <c r="BL388" i="100" a="1"/>
  <c r="AW92" i="100" a="1"/>
  <c r="BD98" i="100" a="1"/>
  <c r="BF410" i="100" a="1"/>
  <c r="AY208" i="100" a="1"/>
  <c r="BL116" i="100" a="1"/>
  <c r="BD18" i="100" a="1"/>
  <c r="BD226" i="100" a="1"/>
  <c r="AW206" i="100" a="1"/>
  <c r="BD256" i="100" a="1"/>
  <c r="BF104" i="100" a="1"/>
  <c r="BF140" i="100" a="1"/>
  <c r="BH96" i="100" a="1"/>
  <c r="BG94" i="100" a="1"/>
  <c r="BG4" i="100" a="1"/>
  <c r="BL222" i="100" a="1"/>
  <c r="BJ278" i="100" a="1"/>
  <c r="BO310" i="100" a="1"/>
  <c r="BQ322" i="100" a="1"/>
  <c r="BD320" i="100" a="1"/>
  <c r="BJ294" i="100" a="1"/>
  <c r="BQ178" i="100" a="1"/>
  <c r="AW6" i="100" a="1"/>
  <c r="BN152" i="100" a="1"/>
  <c r="BP382" i="100" a="1"/>
  <c r="AX406" i="100" a="1"/>
  <c r="BQ238" i="100" a="1"/>
  <c r="BO286" i="100" a="1"/>
  <c r="BG358" i="100" a="1"/>
  <c r="BQ106" i="100" a="1"/>
  <c r="BF28" i="100" a="1"/>
  <c r="BD194" i="100" a="1"/>
  <c r="BF416" i="100" a="1"/>
  <c r="BL100" i="100" a="1"/>
  <c r="BJ120" i="100" a="1"/>
  <c r="BQ136" i="100" a="1"/>
  <c r="AW406" i="100" a="1"/>
  <c r="BH320" i="100" a="1"/>
  <c r="AZ34" i="100" a="1"/>
  <c r="BE100" i="100" a="1"/>
  <c r="BD402" i="100" a="1"/>
  <c r="AY352" i="100" a="1"/>
  <c r="BJ336" i="100" a="1"/>
  <c r="AW278" i="100" a="1"/>
  <c r="BN322" i="100" a="1"/>
  <c r="BN128" i="100" a="1"/>
  <c r="AW100" i="100" a="1"/>
  <c r="AW170" i="100" a="1"/>
  <c r="BH288" i="100" a="1"/>
  <c r="BJ366" i="100" a="1"/>
  <c r="BG214" i="100" a="1"/>
  <c r="BL122" i="100" a="1"/>
  <c r="BD158" i="100" a="1"/>
  <c r="BI340" i="100" a="1"/>
  <c r="BD96" i="100" a="1"/>
  <c r="BM340" i="100" a="1"/>
  <c r="AW402" i="100" a="1"/>
  <c r="BJ102" i="100" a="1"/>
  <c r="BM388" i="100" a="1"/>
  <c r="AW424" i="100" a="1"/>
  <c r="AZ154" i="100" a="1"/>
  <c r="BF336" i="100" a="1"/>
  <c r="BP274" i="100" a="1"/>
  <c r="AY124" i="100" a="1"/>
  <c r="BK286" i="100" a="1"/>
  <c r="BH170" i="100" a="1"/>
  <c r="BH114" i="100" a="1"/>
  <c r="BH210" i="100" a="1"/>
  <c r="BP418" i="100" a="1"/>
  <c r="AW120" i="100" a="1"/>
  <c r="AY190" i="100" a="1"/>
  <c r="BL228" i="100" a="1"/>
  <c r="BE256" i="100" a="1"/>
  <c r="BH362" i="100" a="1"/>
  <c r="BN120" i="100" a="1"/>
  <c r="BE316" i="100" a="1"/>
  <c r="BN316" i="100" a="1"/>
  <c r="BJ198" i="100" a="1"/>
  <c r="AY334" i="100" a="1"/>
  <c r="BD352" i="100" a="1"/>
  <c r="BN206" i="100" a="1"/>
  <c r="BG280" i="100" a="1"/>
  <c r="BJ54" i="100" a="1"/>
  <c r="BM262" i="100" a="1"/>
  <c r="BD358" i="100" a="1"/>
  <c r="BJ90" i="100" a="1"/>
  <c r="BL254" i="100" a="1"/>
  <c r="AY406" i="100" a="1"/>
  <c r="BL326" i="100" a="1"/>
  <c r="BH350" i="100" a="1"/>
  <c r="AZ286" i="100" a="1"/>
  <c r="BL138" i="100" a="1"/>
  <c r="BK136" i="100" a="1"/>
  <c r="BJ188" i="100" a="1"/>
  <c r="BK58" i="100" a="1"/>
  <c r="BH246" i="100" a="1"/>
  <c r="BD190" i="100" a="1"/>
  <c r="BH82" i="100" a="1"/>
  <c r="BF232" i="100" a="1"/>
  <c r="BH194" i="100" a="1"/>
  <c r="BN258" i="100" a="1"/>
  <c r="AY304" i="100" a="1"/>
  <c r="BB128" i="100" a="1"/>
  <c r="BB94" i="100" a="1"/>
  <c r="BL120" i="99" a="1"/>
  <c r="AX250" i="99" a="1"/>
  <c r="BF198" i="99" a="1"/>
  <c r="BN192" i="99" a="1"/>
  <c r="BF394" i="100" a="1"/>
  <c r="BD32" i="100" a="1"/>
  <c r="BE322" i="100" a="1"/>
  <c r="BN150" i="100" a="1"/>
  <c r="BH188" i="100" a="1"/>
  <c r="BD88" i="100" a="1"/>
  <c r="BN384" i="100" a="1"/>
  <c r="BJ420" i="100" a="1"/>
  <c r="BD124" i="100" a="1"/>
  <c r="BE34" i="100" a="1"/>
  <c r="BI256" i="100" a="1"/>
  <c r="AZ88" i="100" a="1"/>
  <c r="AZ100" i="100" a="1"/>
  <c r="BG88" i="100" a="1"/>
  <c r="BF212" i="100" a="1"/>
  <c r="BF408" i="100" a="1"/>
  <c r="BJ334" i="100" a="1"/>
  <c r="BG40" i="100" a="1"/>
  <c r="BK394" i="100" a="1"/>
  <c r="AY130" i="100" a="1"/>
  <c r="BK142" i="100" a="1"/>
  <c r="BF88" i="100" a="1"/>
  <c r="BE304" i="100" a="1"/>
  <c r="BP310" i="100" a="1"/>
  <c r="BF338" i="100" a="1"/>
  <c r="BD46" i="100" a="1"/>
  <c r="BH148" i="100" a="1"/>
  <c r="BK400" i="100" a="1"/>
  <c r="BQ346" i="100" a="1"/>
  <c r="AW348" i="100" a="1"/>
  <c r="BF96" i="100" a="1"/>
  <c r="BJ272" i="100" a="1"/>
  <c r="AW328" i="100" a="1"/>
  <c r="AZ4" i="100" a="1"/>
  <c r="BK202" i="100" a="1"/>
  <c r="AW202" i="100" a="1"/>
  <c r="BN286" i="100" a="1"/>
  <c r="BD204" i="100" a="1"/>
  <c r="BF378" i="100" a="1"/>
  <c r="BL244" i="100" a="1"/>
  <c r="BN200" i="100" a="1"/>
  <c r="BD20" i="100" a="1"/>
  <c r="BG412" i="100" a="1"/>
  <c r="BJ380" i="100" a="1"/>
  <c r="BJ154" i="100" a="1"/>
  <c r="BI82" i="100" a="1"/>
  <c r="BN344" i="100" a="1"/>
  <c r="BQ118" i="100" a="1"/>
  <c r="BN342" i="100" a="1"/>
  <c r="BE28" i="100" a="1"/>
  <c r="BG304" i="100" a="1"/>
  <c r="BL80" i="100" a="1"/>
  <c r="BN216" i="100" a="1"/>
  <c r="BI190" i="100" a="1"/>
  <c r="BJ214" i="100" a="1"/>
  <c r="BG262" i="100" a="1"/>
  <c r="BQ358" i="100" a="1"/>
  <c r="AZ22" i="100" a="1"/>
  <c r="BD334" i="100" a="1"/>
  <c r="BH330" i="100" a="1"/>
  <c r="BN196" i="100" a="1"/>
  <c r="BK190" i="100" a="1"/>
  <c r="BL278" i="100" a="1"/>
  <c r="BG298" i="100" a="1"/>
  <c r="BN86" i="100" a="1"/>
  <c r="BD324" i="100" a="1"/>
  <c r="BL188" i="100" a="1"/>
  <c r="BQ364" i="100" a="1"/>
  <c r="BI250" i="100" a="1"/>
  <c r="BJ202" i="100" a="1"/>
  <c r="BD398" i="100" a="1"/>
  <c r="BQ196" i="100" a="1"/>
  <c r="BO160" i="100" a="1"/>
  <c r="BH190" i="100" a="1"/>
  <c r="BJ138" i="100" a="1"/>
  <c r="AW200" i="100" a="1"/>
  <c r="BH228" i="100" a="1"/>
  <c r="BN244" i="100" a="1"/>
  <c r="BH144" i="100" a="1"/>
  <c r="BG292" i="100" a="1"/>
  <c r="BF56" i="100" a="1"/>
  <c r="BF166" i="100" a="1"/>
  <c r="BK292" i="100" a="1"/>
  <c r="AX214" i="100" a="1"/>
  <c r="BQ100" i="100" a="1"/>
  <c r="BH270" i="100" a="1"/>
  <c r="AW420" i="100" a="1"/>
  <c r="BE160" i="100" a="1"/>
  <c r="AW172" i="100" a="1"/>
  <c r="AX382" i="100" a="1"/>
  <c r="BL114" i="100" a="1"/>
  <c r="BD418" i="100" a="1"/>
  <c r="BJ180" i="100" a="1"/>
  <c r="BD400" i="100" a="1"/>
  <c r="BL368" i="100" a="1"/>
  <c r="BF218" i="100" a="1"/>
  <c r="BQ76" i="100" a="1"/>
  <c r="BK118" i="100" a="1"/>
  <c r="BP334" i="100" a="1"/>
  <c r="BH138" i="100" a="1"/>
  <c r="BH150" i="100" a="1"/>
  <c r="BH292" i="100" a="1"/>
  <c r="BL404" i="100" a="1"/>
  <c r="AY100" i="100" a="1"/>
  <c r="BH74" i="100" a="1"/>
  <c r="BJ94" i="100" a="1"/>
  <c r="BF158" i="100" a="1"/>
  <c r="BN256" i="100" a="1"/>
  <c r="BJ108" i="100" a="1"/>
  <c r="BJ72" i="100" a="1"/>
  <c r="BG112" i="100" a="1"/>
  <c r="BL216" i="100" a="1"/>
  <c r="BJ396" i="100" a="1"/>
  <c r="AW272" i="100" a="1"/>
  <c r="BN84" i="100" a="1"/>
  <c r="BI112" i="100" a="1"/>
  <c r="BJ308" i="100" a="1"/>
  <c r="BN370" i="100" a="1"/>
  <c r="BF400" i="100" a="1"/>
  <c r="BJ324" i="100" a="1"/>
  <c r="AX202" i="100" a="1"/>
  <c r="BB58" i="100" a="1"/>
  <c r="BC376" i="100" a="1"/>
  <c r="BD66" i="99" a="1"/>
  <c r="BG406" i="99" a="1"/>
  <c r="BE64" i="99" a="1"/>
  <c r="BF118" i="99" a="1"/>
  <c r="AZ112" i="100" a="1"/>
  <c r="AW4" i="100" a="1"/>
  <c r="BL296" i="100" a="1"/>
  <c r="BN340" i="100" a="1"/>
  <c r="BD122" i="100" a="1"/>
  <c r="AW416" i="100" a="1"/>
  <c r="AZ244" i="100" a="1"/>
  <c r="AX238" i="100" a="1"/>
  <c r="BO370" i="100" a="1"/>
  <c r="BD38" i="100" a="1"/>
  <c r="AW254" i="100" a="1"/>
  <c r="BD390" i="100" a="1"/>
  <c r="BL170" i="100" a="1"/>
  <c r="BJ220" i="100" a="1"/>
  <c r="BE208" i="100" a="1"/>
  <c r="BD396" i="100" a="1"/>
  <c r="BN134" i="100" a="1"/>
  <c r="BD22" i="100" a="1"/>
  <c r="BF380" i="100" a="1"/>
  <c r="BJ256" i="100" a="1"/>
  <c r="BD184" i="100" a="1"/>
  <c r="BK406" i="100" a="1"/>
  <c r="BJ340" i="100" a="1"/>
  <c r="AX64" i="100" a="1"/>
  <c r="BF80" i="100" a="1"/>
  <c r="AY10" i="100" a="1"/>
  <c r="BE340" i="100" a="1"/>
  <c r="BD272" i="100" a="1"/>
  <c r="BF148" i="100" a="1"/>
  <c r="BD292" i="100" a="1"/>
  <c r="BQ226" i="100" a="1"/>
  <c r="BP298" i="100" a="1"/>
  <c r="AW148" i="100" a="1"/>
  <c r="BF14" i="100" a="1"/>
  <c r="BO244" i="100" a="1"/>
  <c r="AX220" i="100" a="1"/>
  <c r="BH256" i="100" a="1"/>
  <c r="BD328" i="100" a="1"/>
  <c r="BK280" i="100" a="1"/>
  <c r="BL366" i="100" a="1"/>
  <c r="BG418" i="100" a="1"/>
  <c r="BD12" i="100" a="1"/>
  <c r="AW108" i="100" a="1"/>
  <c r="BJ368" i="100" a="1"/>
  <c r="BH98" i="100" a="1"/>
  <c r="BJ386" i="100" a="1"/>
  <c r="BJ234" i="100" a="1"/>
  <c r="AW112" i="100" a="1"/>
  <c r="BO334" i="100" a="1"/>
  <c r="BF26" i="100" a="1"/>
  <c r="BL66" i="100" a="1"/>
  <c r="AY280" i="100" a="1"/>
  <c r="AW240" i="100" a="1"/>
  <c r="BI88" i="100" a="1"/>
  <c r="BJ320" i="100" a="1"/>
  <c r="BP76" i="100" a="1"/>
  <c r="BN364" i="100" a="1"/>
  <c r="BN194" i="100" a="1"/>
  <c r="BL220" i="100" a="1"/>
  <c r="BL264" i="100" a="1"/>
  <c r="BE298" i="100" a="1"/>
  <c r="BN156" i="100" a="1"/>
  <c r="BF110" i="100" a="1"/>
  <c r="BJ218" i="100" a="1"/>
  <c r="BM310" i="100" a="1"/>
  <c r="BE376" i="100" a="1"/>
  <c r="BN418" i="100" a="1"/>
  <c r="BN306" i="100" a="1"/>
  <c r="BQ184" i="100" a="1"/>
  <c r="BL88" i="100" a="1"/>
  <c r="BD82" i="100" a="1"/>
  <c r="BD68" i="100" a="1"/>
  <c r="BG286" i="100" a="1"/>
  <c r="AX94" i="100" a="1"/>
  <c r="BQ388" i="100" a="1"/>
  <c r="BJ254" i="100" a="1"/>
  <c r="BO358" i="100" a="1"/>
  <c r="BJ132" i="100" a="1"/>
  <c r="BL390" i="100" a="1"/>
  <c r="BE166" i="100" a="1"/>
  <c r="BN56" i="100" a="1"/>
  <c r="BM64" i="100" a="1"/>
  <c r="BQ286" i="100" a="1"/>
  <c r="BN346" i="100" a="1"/>
  <c r="BJ418" i="100" a="1"/>
  <c r="BO382" i="100" a="1"/>
  <c r="BL94" i="100" a="1"/>
  <c r="BG172" i="100" a="1"/>
  <c r="BD72" i="100" a="1"/>
  <c r="AZ220" i="100" a="1"/>
  <c r="BH156" i="100" a="1"/>
  <c r="BK64" i="100" a="1"/>
  <c r="BG316" i="100" a="1"/>
  <c r="AY118" i="100" a="1"/>
  <c r="BH80" i="100" a="1"/>
  <c r="AX58" i="100" a="1"/>
  <c r="AY316" i="100" a="1"/>
  <c r="BP106" i="100" a="1"/>
  <c r="BQ82" i="100" a="1"/>
  <c r="BJ304" i="100" a="1"/>
  <c r="BD134" i="100" a="1"/>
  <c r="AX388" i="100" a="1"/>
  <c r="BI94" i="100" a="1"/>
  <c r="AW428" i="100" a="1"/>
  <c r="BJ398" i="100" a="1"/>
  <c r="BF42" i="100" a="1"/>
  <c r="BF268" i="100" a="1"/>
  <c r="BP82" i="100" a="1"/>
  <c r="BD264" i="100" a="1"/>
  <c r="BQ280" i="100" a="1"/>
  <c r="AW384" i="100" a="1"/>
  <c r="BJ296" i="100" a="1"/>
  <c r="BL92" i="100" a="1"/>
  <c r="BD36" i="100" a="1"/>
  <c r="BD384" i="100" a="1"/>
  <c r="BF296" i="100" a="1"/>
  <c r="AZ274" i="100" a="1"/>
  <c r="AW72" i="100" a="1"/>
  <c r="AX412" i="100" a="1"/>
  <c r="BH66" i="100" a="1"/>
  <c r="AW126" i="100" a="1"/>
  <c r="BE4" i="100" a="1"/>
  <c r="BD80" i="100" a="1"/>
  <c r="BD234" i="100" a="1"/>
  <c r="BD288" i="100" a="1"/>
  <c r="BG220" i="100" a="1"/>
  <c r="AZ268" i="100" a="1"/>
  <c r="BK76" i="100" a="1"/>
  <c r="AW340" i="100" a="1"/>
  <c r="AW26" i="100" a="1"/>
  <c r="BQ310" i="100" a="1"/>
  <c r="BD422" i="100" a="1"/>
  <c r="BQ220" i="100" a="1"/>
  <c r="BL322" i="100" a="1"/>
  <c r="BP226" i="100" a="1"/>
  <c r="BH134" i="100" a="1"/>
  <c r="BJ422" i="100" a="1"/>
  <c r="AW24" i="100" a="1"/>
  <c r="BN396" i="100" a="1"/>
  <c r="BI262" i="100" a="1"/>
  <c r="BH168" i="100" a="1"/>
  <c r="BJ270" i="100" a="1"/>
  <c r="BL292" i="100" a="1"/>
  <c r="BI328" i="100" a="1"/>
  <c r="BL160" i="100" a="1"/>
  <c r="AW42" i="100" a="1"/>
  <c r="AW260" i="100" a="1"/>
  <c r="BF280" i="100" a="1"/>
  <c r="BL350" i="100" a="1"/>
  <c r="BG334" i="100" a="1"/>
  <c r="AX166" i="100" a="1"/>
  <c r="AW204" i="100" a="1"/>
  <c r="BN138" i="100" a="1"/>
  <c r="BH316" i="100" a="1"/>
  <c r="BF314" i="100" a="1"/>
  <c r="BK418" i="100" a="1"/>
  <c r="BJ184" i="100" a="1"/>
  <c r="BG154" i="100" a="1"/>
  <c r="BJ66" i="100" a="1"/>
  <c r="AZ118" i="100" a="1"/>
  <c r="BN242" i="100" a="1"/>
  <c r="BN106" i="100" a="1"/>
  <c r="BE238" i="100" a="1"/>
  <c r="BL192" i="100" a="1"/>
  <c r="BL144" i="100" a="1"/>
  <c r="BN348" i="100" a="1"/>
  <c r="BL302" i="100" a="1"/>
  <c r="AX124" i="100" a="1"/>
  <c r="BG268" i="100" a="1"/>
  <c r="AW124" i="100" a="1"/>
  <c r="BL338" i="100" a="1"/>
  <c r="BI130" i="100" a="1"/>
  <c r="AX226" i="100" a="1"/>
  <c r="BF130" i="100" a="1"/>
  <c r="BD318" i="100" a="1"/>
  <c r="BJ88" i="100" a="1"/>
  <c r="BL54" i="100" a="1"/>
  <c r="BF156" i="100" a="1"/>
  <c r="BE382" i="100" a="1"/>
  <c r="AY154" i="100" a="1"/>
  <c r="BN416" i="100" a="1"/>
  <c r="BF266" i="100" a="1"/>
  <c r="BF114" i="100" a="1"/>
  <c r="BD138" i="100" a="1"/>
  <c r="BD304" i="100" a="1"/>
  <c r="AW196" i="100" a="1"/>
  <c r="BN190" i="100" a="1"/>
  <c r="BJ58" i="100" a="1"/>
  <c r="BH340" i="100" a="1"/>
  <c r="BP208" i="100" a="1"/>
  <c r="BL294" i="100" a="1"/>
  <c r="BK196" i="100" a="1"/>
  <c r="AW282" i="100" a="1"/>
  <c r="BH252" i="100" a="1"/>
  <c r="BF154" i="100" a="1"/>
  <c r="BN130" i="100" a="1"/>
  <c r="BL348" i="100" a="1"/>
  <c r="BH94" i="100" a="1"/>
  <c r="BF302" i="100" a="1"/>
  <c r="BP400" i="100" a="1"/>
  <c r="BD322" i="100" a="1"/>
  <c r="BL252" i="100" a="1"/>
  <c r="BJ82" i="100" a="1"/>
  <c r="AW390" i="100" a="1"/>
  <c r="BN424" i="100" a="1"/>
  <c r="BI52" i="100" a="1"/>
  <c r="BM424" i="100" a="1"/>
  <c r="BD346" i="100" a="1"/>
  <c r="BN234" i="100" a="1"/>
  <c r="AY28" i="100" a="1"/>
  <c r="BF374" i="100" a="1"/>
  <c r="BD174" i="100" a="1"/>
  <c r="BN176" i="100" a="1"/>
  <c r="AW308" i="100" a="1"/>
  <c r="BJ114" i="100" a="1"/>
  <c r="BD262" i="100" a="1"/>
  <c r="BK94" i="100" a="1"/>
  <c r="AW50" i="100" a="1"/>
  <c r="BD118" i="100" a="1"/>
  <c r="BJ194" i="100" a="1"/>
  <c r="BK334" i="100" a="1"/>
  <c r="BD180" i="100" a="1"/>
  <c r="BN294" i="100" a="1"/>
  <c r="BH244" i="100" a="1"/>
  <c r="AY160" i="100" a="1"/>
  <c r="BD8" i="100" a="1"/>
  <c r="BD306" i="100" a="1"/>
  <c r="BQ424" i="100" a="1"/>
  <c r="BH126" i="100" a="1"/>
  <c r="AW342" i="100" a="1"/>
  <c r="BH116" i="100" a="1"/>
  <c r="BL84" i="100" a="1"/>
  <c r="BI346" i="100" a="1"/>
  <c r="AZ46" i="100" a="1"/>
  <c r="AW60" i="100" a="1"/>
  <c r="AX424" i="100" a="1"/>
  <c r="BL154" i="100" a="1"/>
  <c r="BD230" i="100" a="1"/>
  <c r="AW280" i="100" a="1"/>
  <c r="BP424" i="100" a="1"/>
  <c r="AY370" i="100" a="1"/>
  <c r="BF8" i="100" a="1"/>
  <c r="BN278" i="100" a="1"/>
  <c r="BF134" i="100" a="1"/>
  <c r="BO238" i="100" a="1"/>
  <c r="BN82" i="100" a="1"/>
  <c r="BN204" i="100" a="1"/>
  <c r="AW354" i="100" a="1"/>
  <c r="BQ124" i="100" a="1"/>
  <c r="BJ258" i="100" a="1"/>
  <c r="BL380" i="100" a="1"/>
  <c r="BH220" i="100" a="1"/>
  <c r="AZ394" i="100" a="1"/>
  <c r="BO178" i="100" a="1"/>
  <c r="BJ80" i="100" a="1"/>
  <c r="BN230" i="100" a="1"/>
  <c r="BH304" i="100" a="1"/>
  <c r="BL320" i="100" a="1"/>
  <c r="BD74" i="100" a="1"/>
  <c r="BI298" i="100" a="1"/>
  <c r="BM76" i="100" a="1"/>
  <c r="BJ416" i="100" a="1"/>
  <c r="BO118" i="100" a="1"/>
  <c r="AW400" i="100" a="1"/>
  <c r="AZ28" i="100" a="1"/>
  <c r="BQ130" i="100" a="1"/>
  <c r="BD106" i="100" a="1"/>
  <c r="BL396" i="100" a="1"/>
  <c r="AZ172" i="100" a="1"/>
  <c r="BN288" i="100" a="1"/>
  <c r="BN392" i="100" a="1"/>
  <c r="AW330" i="100" a="1"/>
  <c r="BJ260" i="100" a="1"/>
  <c r="BQ298" i="100" a="1"/>
  <c r="BJ374" i="100" a="1"/>
  <c r="BD310" i="100" a="1"/>
  <c r="BD78" i="100" a="1"/>
  <c r="BD428" i="100" a="1"/>
  <c r="BQ256" i="100" a="1"/>
  <c r="BD62" i="100" a="1"/>
  <c r="AW166" i="100" a="1"/>
  <c r="AW360" i="100" a="1"/>
  <c r="BM394" i="100" a="1"/>
  <c r="BH294" i="100" a="1"/>
  <c r="BH124" i="100" a="1"/>
  <c r="BD380" i="100" a="1"/>
  <c r="BK166" i="100" a="1"/>
  <c r="BM400" i="100" a="1"/>
  <c r="BN184" i="100" a="1"/>
  <c r="BN320" i="100" a="1"/>
  <c r="BD188" i="100" a="1"/>
  <c r="AW318" i="100" a="1"/>
  <c r="BN186" i="100" a="1"/>
  <c r="BF258" i="100" a="1"/>
  <c r="BN318" i="100" a="1"/>
  <c r="AZ64" i="100" a="1"/>
  <c r="BJ142" i="100" a="1"/>
  <c r="BM232" i="100" a="1"/>
  <c r="BI238" i="100" a="1"/>
  <c r="BJ160" i="100" a="1"/>
  <c r="BH248" i="100" a="1"/>
  <c r="BH240" i="100" a="1"/>
  <c r="BL304" i="100" a="1"/>
  <c r="BD330" i="100" a="1"/>
  <c r="BH276" i="100" a="1"/>
  <c r="AW404" i="100" a="1"/>
  <c r="BD362" i="100" a="1"/>
  <c r="BO172" i="100" a="1"/>
  <c r="BM352" i="100" a="1"/>
  <c r="BI184" i="100" a="1"/>
  <c r="BH306" i="100" a="1"/>
  <c r="BM316" i="100" a="1"/>
  <c r="BO226" i="100" a="1"/>
  <c r="AY388" i="100" a="1"/>
  <c r="BP112" i="100" a="1"/>
  <c r="BL418" i="100" a="1"/>
  <c r="BJ140" i="100" a="1"/>
  <c r="BF18" i="100" a="1"/>
  <c r="BP214" i="100" a="1"/>
  <c r="BN262" i="100" a="1"/>
  <c r="AZ166" i="100" a="1"/>
  <c r="BL174" i="100" a="1"/>
  <c r="BO70" i="100" a="1"/>
  <c r="AX190" i="100" a="1"/>
  <c r="BN282" i="100" a="1"/>
  <c r="BG10" i="100" a="1"/>
  <c r="AX394" i="100" a="1"/>
  <c r="BN88" i="100" a="1"/>
  <c r="BH338" i="100" a="1"/>
  <c r="BQ148" i="100" a="1"/>
  <c r="AW94" i="100" a="1"/>
  <c r="BN98" i="100" a="1"/>
  <c r="BI358" i="100" a="1"/>
  <c r="AZ16" i="100" a="1"/>
  <c r="AX106" i="100" a="1"/>
  <c r="BN126" i="100" a="1"/>
  <c r="BH52" i="100" a="1"/>
  <c r="BF254" i="100" a="1"/>
  <c r="BN76" i="100" a="1"/>
  <c r="AZ310" i="100" a="1"/>
  <c r="BF82" i="100" a="1"/>
  <c r="BD4" i="100" a="1"/>
  <c r="AW210" i="100" a="1"/>
  <c r="BJ60" i="100" a="1"/>
  <c r="BH262" i="100" a="1"/>
  <c r="BM94" i="100" a="1"/>
  <c r="BH352" i="100" a="1"/>
  <c r="AZ256" i="100" a="1"/>
  <c r="BJ224" i="100" a="1"/>
  <c r="BF298" i="100" a="1"/>
  <c r="AZ124" i="100" a="1"/>
  <c r="AY142" i="100" a="1"/>
  <c r="BH242" i="100" a="1"/>
  <c r="BO106" i="100" a="1"/>
  <c r="BO112" i="100" a="1"/>
  <c r="BN72" i="100" a="1"/>
  <c r="BO394" i="100" a="1"/>
  <c r="AW374" i="100" a="1"/>
  <c r="BE190" i="100" a="1"/>
  <c r="BL172" i="100" a="1"/>
  <c r="BN202" i="100" a="1"/>
  <c r="BF138" i="100" a="1"/>
  <c r="BH132" i="100" a="1"/>
  <c r="BD298" i="100" a="1"/>
  <c r="AX40" i="100" a="1"/>
  <c r="BO82" i="100" a="1"/>
  <c r="BJ382" i="100" a="1"/>
  <c r="BL384" i="100" a="1"/>
  <c r="BK316" i="100" a="1"/>
  <c r="BN268" i="100" a="1"/>
  <c r="BK388" i="100" a="1"/>
  <c r="AW300" i="100" a="1"/>
  <c r="AZ10" i="100" a="1"/>
  <c r="BQ172" i="100" a="1"/>
  <c r="BF364" i="100" a="1"/>
  <c r="BH226" i="100" a="1"/>
  <c r="BM226" i="100" a="1"/>
  <c r="BN302" i="100" a="1"/>
  <c r="BN326" i="100" a="1"/>
  <c r="BL96" i="100" a="1"/>
  <c r="BD142" i="100" a="1"/>
  <c r="BN238" i="100" a="1"/>
  <c r="BM88" i="100" a="1"/>
  <c r="BP292" i="100" a="1"/>
  <c r="AY238" i="100" a="1"/>
  <c r="BD146" i="100" a="1"/>
  <c r="BL110" i="100" a="1"/>
  <c r="BF72" i="100" a="1"/>
  <c r="AW426" i="100" a="1"/>
  <c r="BH224" i="100" a="1"/>
  <c r="BE400" i="100" a="1"/>
  <c r="BL58" i="100" a="1"/>
  <c r="BH60" i="100" a="1"/>
  <c r="BN368" i="100" a="1"/>
  <c r="BD254" i="100" a="1"/>
  <c r="BD326" i="100" a="1"/>
  <c r="BF292" i="100" a="1"/>
  <c r="BK70" i="100" a="1"/>
  <c r="BN254" i="100" a="1"/>
  <c r="BF328" i="100" a="1"/>
  <c r="BG190" i="100" a="1"/>
  <c r="AX334" i="100" a="1"/>
  <c r="BJ280" i="100" a="1"/>
  <c r="AW98" i="100" a="1"/>
  <c r="BL330" i="100" a="1"/>
  <c r="BJ174" i="100" a="1"/>
  <c r="BP172" i="100" a="1"/>
  <c r="BL408" i="100" a="1"/>
  <c r="BE226" i="100" a="1"/>
  <c r="BH238" i="100" a="1"/>
  <c r="BH264" i="100" a="1"/>
  <c r="AX364" i="100" a="1"/>
  <c r="BF100" i="100" a="1"/>
  <c r="BP64" i="100" a="1"/>
  <c r="BF186" i="100" a="1"/>
  <c r="BF192" i="100" a="1"/>
  <c r="AY412" i="100" a="1"/>
  <c r="BN220" i="100" a="1"/>
  <c r="BN328" i="100" a="1"/>
  <c r="AW76" i="100" a="1"/>
  <c r="BL398" i="100" a="1"/>
  <c r="BP280" i="100" a="1"/>
  <c r="BJ428" i="100" a="1"/>
  <c r="BN170" i="100" a="1"/>
  <c r="BL230" i="100" a="1"/>
  <c r="BD28" i="100" a="1"/>
  <c r="BD216" i="100" a="1"/>
  <c r="AW216" i="100" a="1"/>
  <c r="AY274" i="100" a="1"/>
  <c r="BP370" i="100" a="1"/>
  <c r="BD276" i="100" a="1"/>
  <c r="BJ236" i="100" a="1"/>
  <c r="AW152" i="100" a="1"/>
  <c r="AX4" i="100" a="1"/>
  <c r="BQ418" i="100" a="1"/>
  <c r="BG130" i="100" a="1"/>
  <c r="AW130" i="100" a="1"/>
  <c r="AW102" i="100" a="1"/>
  <c r="BP118" i="100" a="1"/>
  <c r="BN362" i="100" a="1"/>
  <c r="BD374" i="100" a="1"/>
  <c r="BF22" i="100" a="1"/>
  <c r="BO130" i="100" a="1"/>
  <c r="AX304" i="100" a="1"/>
  <c r="BL184" i="100" a="1"/>
  <c r="BM136" i="100" a="1"/>
  <c r="BJ222" i="100" a="1"/>
  <c r="BN78" i="100" a="1"/>
  <c r="AZ292" i="100" a="1"/>
  <c r="BP166" i="100" a="1"/>
  <c r="BM166" i="100" a="1"/>
  <c r="BD308" i="100" a="1"/>
  <c r="BL164" i="100" a="1"/>
  <c r="BI286" i="100" a="1"/>
  <c r="BG136" i="100" a="1"/>
  <c r="BP376" i="100" a="1"/>
  <c r="AX370" i="100" a="1"/>
  <c r="BL272" i="100" a="1"/>
  <c r="BJ332" i="100" a="1"/>
  <c r="BH164" i="100" a="1"/>
  <c r="BO406" i="100" a="1"/>
  <c r="AY94" i="100" a="1"/>
  <c r="BJ230" i="100" a="1"/>
  <c r="BN426" i="100" a="1"/>
  <c r="AY40" i="100" a="1"/>
  <c r="BJ358" i="100" a="1"/>
  <c r="AW398" i="100" a="1"/>
  <c r="BF168" i="100" a="1"/>
  <c r="BF256" i="100" a="1"/>
  <c r="AX310" i="100" a="1"/>
  <c r="BJ286" i="100" a="1"/>
  <c r="AW394" i="100" a="1"/>
  <c r="BG22" i="100" a="1"/>
  <c r="BJ240" i="100" a="1"/>
  <c r="BJ170" i="100" a="1"/>
  <c r="BO262" i="100" a="1"/>
  <c r="BQ52" i="100" a="1"/>
  <c r="BH232" i="100" a="1"/>
  <c r="BL162" i="100" a="1"/>
  <c r="BF330" i="100" a="1"/>
  <c r="AW40" i="100" a="1"/>
  <c r="BL232" i="100" a="1"/>
  <c r="BF424" i="100" a="1"/>
  <c r="BI244" i="100" a="1"/>
  <c r="BL148" i="100" a="1"/>
  <c r="BO340" i="100" a="1"/>
  <c r="BM124" i="100" a="1"/>
  <c r="BJ370" i="100" a="1"/>
  <c r="BQ112" i="100" a="1"/>
  <c r="BH198" i="100" a="1"/>
  <c r="BQ244" i="100" a="1"/>
  <c r="BM418" i="100" a="1"/>
  <c r="BD172" i="100" a="1"/>
  <c r="BD412" i="100" a="1"/>
  <c r="BJ292" i="100" a="1"/>
  <c r="AW118" i="100" a="1"/>
  <c r="BG226" i="100" a="1"/>
  <c r="BJ226" i="100" a="1"/>
  <c r="BH218" i="100" a="1"/>
  <c r="BK358" i="100" a="1"/>
  <c r="BH72" i="100" a="1"/>
  <c r="BK250" i="100" a="1"/>
  <c r="AW288" i="100" a="1"/>
  <c r="BD232" i="100" a="1"/>
  <c r="BN324" i="100" a="1"/>
  <c r="BL210" i="100" a="1"/>
  <c r="BQ274" i="100" a="1"/>
  <c r="BE220" i="100" a="1"/>
  <c r="BJ144" i="100" a="1"/>
  <c r="BD14" i="100" a="1"/>
  <c r="BD100" i="100" a="1"/>
  <c r="AY262" i="100" a="1"/>
  <c r="BP340" i="100" a="1"/>
  <c r="BP232" i="100" a="1"/>
  <c r="BG328" i="100" a="1"/>
  <c r="BJ408" i="100" a="1"/>
  <c r="BQ406" i="100" a="1"/>
  <c r="AY34" i="100" a="1"/>
  <c r="BD58" i="100" a="1"/>
  <c r="BM382" i="100" a="1"/>
  <c r="BD250" i="100" a="1"/>
  <c r="BN198" i="100" a="1"/>
  <c r="BF332" i="100" a="1"/>
  <c r="BH284" i="100" a="1"/>
  <c r="AY220" i="100" a="1"/>
  <c r="BH230" i="100" a="1"/>
  <c r="BN428" i="100" a="1"/>
  <c r="BJ118" i="100" a="1"/>
  <c r="BL142" i="100" a="1"/>
  <c r="BG394" i="100" a="1"/>
  <c r="BE112" i="100" a="1"/>
  <c r="BD372" i="100" a="1"/>
  <c r="BD114" i="100" a="1"/>
  <c r="AW136" i="100" a="1"/>
  <c r="BJ426" i="100" a="1"/>
  <c r="AZ388" i="100" a="1"/>
  <c r="BP346" i="100" a="1"/>
  <c r="AW164" i="100" a="1"/>
  <c r="BH184" i="100" a="1"/>
  <c r="BL130" i="100" a="1"/>
  <c r="BD50" i="100" a="1"/>
  <c r="BH308" i="100" a="1"/>
  <c r="AW84" i="100" a="1"/>
  <c r="BL424" i="100" a="1"/>
  <c r="BO58" i="100" a="1"/>
  <c r="AZ328" i="100" a="1"/>
  <c r="AZ364" i="100" a="1"/>
  <c r="BO316" i="100" a="1"/>
  <c r="BE22" i="100" a="1"/>
  <c r="BN334" i="100" a="1"/>
  <c r="BN422" i="100" a="1"/>
  <c r="BH250" i="100" a="1"/>
  <c r="BL136" i="100" a="1"/>
  <c r="AZ178" i="100" a="1"/>
  <c r="BP352" i="100" a="1"/>
  <c r="BD210" i="100" a="1"/>
  <c r="AW18" i="100" a="1"/>
  <c r="BD60" i="100" a="1"/>
  <c r="AZ136" i="100" a="1"/>
  <c r="BF412" i="100" a="1"/>
  <c r="BE124" i="100" a="1"/>
  <c r="BN104" i="100" a="1"/>
  <c r="BL98" i="100" a="1"/>
  <c r="BD378" i="100" a="1"/>
  <c r="AW8" i="100" a="1"/>
  <c r="BK322" i="100" a="1"/>
  <c r="BL266" i="100" a="1"/>
  <c r="BI100" i="100" a="1"/>
  <c r="BD132" i="100" a="1"/>
  <c r="BH154" i="100" a="1"/>
  <c r="BF178" i="100" a="1"/>
  <c r="BF388" i="100" a="1"/>
  <c r="BD84" i="100" a="1"/>
  <c r="BL300" i="100" a="1"/>
  <c r="BF246" i="100" a="1"/>
  <c r="BO88" i="100" a="1"/>
  <c r="AY418" i="100" a="1"/>
  <c r="BK124" i="100" a="1"/>
  <c r="BE64" i="100" a="1"/>
  <c r="BG202" i="100" a="1"/>
  <c r="AX118" i="100" a="1"/>
  <c r="BO256" i="100" a="1"/>
  <c r="BG340" i="100" a="1"/>
  <c r="BQ304" i="100" a="1"/>
  <c r="BF54" i="100" a="1"/>
  <c r="BH92" i="100" a="1"/>
  <c r="BJ190" i="100" a="1"/>
  <c r="BF70" i="100" a="1"/>
  <c r="BQ328" i="100" a="1"/>
  <c r="BD344" i="100" a="1"/>
  <c r="BN414" i="100" a="1"/>
  <c r="BF220" i="100" a="1"/>
  <c r="BN274" i="100" a="1"/>
  <c r="AW14" i="100" a="1"/>
  <c r="AW226" i="100" a="1"/>
  <c r="BJ146" i="100" a="1"/>
  <c r="BO76" i="100" a="1"/>
  <c r="AY70" i="100" a="1"/>
  <c r="BG232" i="100" a="1"/>
  <c r="BH180" i="100" a="1"/>
  <c r="BM334" i="100" a="1"/>
  <c r="AZ424" i="100" a="1"/>
  <c r="BJ250" i="100" a="1"/>
  <c r="BO142" i="100" a="1"/>
  <c r="BI166" i="100" a="1"/>
  <c r="BD278" i="100" a="1"/>
  <c r="BH258" i="100" a="1"/>
  <c r="BQ70" i="100" a="1"/>
  <c r="AY364" i="100" a="1"/>
  <c r="AY268" i="100" a="1"/>
  <c r="BN122" i="100" a="1"/>
  <c r="BF144" i="100" a="1"/>
  <c r="BD280" i="100" a="1"/>
  <c r="BN250" i="100" a="1"/>
  <c r="BI160" i="100" a="1"/>
  <c r="BL156" i="100" a="1"/>
  <c r="AW10" i="100" a="1"/>
  <c r="BL190" i="100" a="1"/>
  <c r="BQ88" i="100" a="1"/>
  <c r="BJ274" i="100" a="1"/>
  <c r="BF146" i="100" a="1"/>
  <c r="BD296" i="100" a="1"/>
  <c r="BF284" i="100" a="1"/>
  <c r="BN354" i="100" a="1"/>
  <c r="AX34" i="100" a="1"/>
  <c r="BF162" i="100" a="1"/>
  <c r="BH140" i="100" a="1"/>
  <c r="BN154" i="100" a="1"/>
  <c r="BL280" i="100" a="1"/>
  <c r="AW386" i="100" a="1"/>
  <c r="BK220" i="100" a="1"/>
  <c r="BJ136" i="100" a="1"/>
  <c r="AW30" i="100" a="1"/>
  <c r="BO400" i="100" a="1"/>
  <c r="BE268" i="100" a="1"/>
  <c r="BN116" i="100" a="1"/>
  <c r="BL318" i="100" a="1"/>
  <c r="BF214" i="100" a="1"/>
  <c r="BJ76" i="100" a="1"/>
  <c r="BL276" i="100" a="1"/>
  <c r="BF38" i="100" a="1"/>
  <c r="BQ190" i="100" a="1"/>
  <c r="BM406" i="100" a="1"/>
  <c r="BF350" i="100" a="1"/>
  <c r="BF304" i="100" a="1"/>
  <c r="BD282" i="100" a="1"/>
  <c r="BD290" i="100" a="1"/>
  <c r="AW352" i="100" a="1"/>
  <c r="BD30" i="100" a="1"/>
  <c r="AW392" i="100" a="1"/>
  <c r="BG388" i="100" a="1"/>
  <c r="BJ110" i="100" a="1"/>
  <c r="BF320" i="100" a="1"/>
  <c r="AX244" i="100" a="1"/>
  <c r="BM214" i="100" a="1"/>
  <c r="BH318" i="100" a="1"/>
  <c r="BJ192" i="100" a="1"/>
  <c r="BP196" i="100" a="1"/>
  <c r="BG82" i="100" a="1"/>
  <c r="BP88" i="100" a="1"/>
  <c r="BD244" i="100" a="1"/>
  <c r="BH84" i="100" a="1"/>
  <c r="BH286" i="100" a="1"/>
  <c r="BD360" i="100" a="1"/>
  <c r="BN70" i="100" a="1"/>
  <c r="BP244" i="100" a="1"/>
  <c r="BL52" i="100" a="1"/>
  <c r="AW128" i="100" a="1"/>
  <c r="BF76" i="100" a="1"/>
  <c r="BM298" i="100" a="1"/>
  <c r="BQ232" i="100" a="1"/>
  <c r="BL376" i="100" a="1"/>
  <c r="BL262" i="100" a="1"/>
  <c r="BN338" i="100" a="1"/>
  <c r="BF352" i="100" a="1"/>
  <c r="BL422" i="100" a="1"/>
  <c r="BI322" i="100" a="1"/>
  <c r="BE250" i="100" a="1"/>
  <c r="BG178" i="100" a="1"/>
  <c r="BL374" i="100" a="1"/>
  <c r="BQ202" i="100" a="1"/>
  <c r="BJ362" i="100" a="1"/>
  <c r="BJ394" i="100" a="1"/>
  <c r="BJ100" i="100" a="1"/>
  <c r="BD426" i="100" a="1"/>
  <c r="BE142" i="100" a="1"/>
  <c r="AW44" i="100" a="1"/>
  <c r="BJ200" i="100" a="1"/>
  <c r="BH212" i="100" a="1"/>
  <c r="BP388" i="100" a="1"/>
  <c r="BJ162" i="100" a="1"/>
  <c r="AW336" i="100" a="1"/>
  <c r="BI226" i="100" a="1"/>
  <c r="BQ370" i="100" a="1"/>
  <c r="BF36" i="100" a="1"/>
  <c r="BN314" i="100" a="1"/>
  <c r="BN168" i="100" a="1"/>
  <c r="BG400" i="100" a="1"/>
  <c r="BL378" i="100" a="1"/>
  <c r="BH274" i="100" a="1"/>
  <c r="AW332" i="100" a="1"/>
  <c r="BK148" i="100" a="1"/>
  <c r="BD6" i="100" a="1"/>
  <c r="BJ134" i="100" a="1"/>
  <c r="BO202" i="100" a="1"/>
  <c r="AW178" i="100" a="1"/>
  <c r="BL176" i="100" a="1"/>
  <c r="AY184" i="100" a="1"/>
  <c r="BE148" i="100" a="1"/>
  <c r="AW58" i="100" a="1"/>
  <c r="AX10" i="100" a="1"/>
  <c r="BJ266" i="100" a="1"/>
  <c r="BJ156" i="100" a="1"/>
  <c r="AX262" i="100" a="1"/>
  <c r="AZ334" i="100" a="1"/>
  <c r="BD286" i="100" a="1"/>
  <c r="BD416" i="100" a="1"/>
  <c r="BN180" i="100" a="1"/>
  <c r="BF46" i="100" a="1"/>
  <c r="AW134" i="100" a="1"/>
  <c r="BE334" i="100" a="1"/>
  <c r="BI58" i="100" a="1"/>
  <c r="BF300" i="100" a="1"/>
  <c r="BM148" i="100" a="1"/>
  <c r="BF294" i="100" a="1"/>
  <c r="BF306" i="100" a="1"/>
  <c r="BF10" i="100" a="1"/>
  <c r="BJ182" i="100" a="1"/>
  <c r="BN390" i="100" a="1"/>
  <c r="BL62" i="100" a="1"/>
  <c r="AW54" i="100" a="1"/>
  <c r="BD116" i="100" a="1"/>
  <c r="BD300" i="100" a="1"/>
  <c r="BF310" i="100" a="1"/>
  <c r="BO412" i="100" a="1"/>
  <c r="BH112" i="100" a="1"/>
  <c r="BI148" i="100" a="1"/>
  <c r="BF348" i="100" a="1"/>
  <c r="BL120" i="100" a="1"/>
  <c r="BJ390" i="100" a="1"/>
  <c r="BD162" i="100" a="1"/>
  <c r="AX142" i="100" a="1"/>
  <c r="BM280" i="100" a="1"/>
  <c r="BJ116" i="100" a="1"/>
  <c r="BJ410" i="100" a="1"/>
  <c r="AX268" i="100" a="1"/>
  <c r="BF120" i="100" a="1"/>
  <c r="BG64" i="100" a="1"/>
  <c r="AX70" i="100" a="1"/>
  <c r="BJ338" i="100" a="1"/>
  <c r="BF318" i="100" a="1"/>
  <c r="BL260" i="100" a="1"/>
  <c r="BH88" i="100" a="1"/>
  <c r="BG370" i="100" a="1"/>
  <c r="BM220" i="100" a="1"/>
  <c r="BN356" i="100" a="1"/>
  <c r="BD16" i="100" a="1"/>
  <c r="BO388" i="100" a="1"/>
  <c r="BH342" i="100" a="1"/>
  <c r="BJ122" i="100" a="1"/>
  <c r="BH54" i="100" a="1"/>
  <c r="BJ322" i="100" a="1"/>
  <c r="BD166" i="100" a="1"/>
  <c r="BF194" i="100" a="1"/>
  <c r="BD48" i="100" a="1"/>
  <c r="BJ106" i="100" a="1"/>
  <c r="BL402" i="100" a="1"/>
  <c r="AW350" i="100" a="1"/>
  <c r="BO376" i="100" a="1"/>
  <c r="AZ142" i="100" a="1"/>
  <c r="BD268" i="100" a="1"/>
  <c r="BH102" i="100" a="1"/>
  <c r="AW36" i="100" a="1"/>
  <c r="BH128" i="100" a="1"/>
  <c r="BJ330" i="100" a="1"/>
  <c r="BJ178" i="100" a="1"/>
  <c r="BH354" i="100" a="1"/>
  <c r="AW66" i="100" a="1"/>
  <c r="BD260" i="100" a="1"/>
  <c r="BD76" i="100" a="1"/>
  <c r="BF32" i="100" a="1"/>
  <c r="BM130" i="100" a="1"/>
  <c r="BL340" i="100" a="1"/>
  <c r="BL132" i="100" a="1"/>
  <c r="BH162" i="100" a="1"/>
  <c r="BF312" i="100" a="1"/>
  <c r="BD92" i="100" a="1"/>
  <c r="BD284" i="100" a="1"/>
  <c r="AW20" i="100" a="1"/>
  <c r="BO136" i="100" a="1"/>
  <c r="BF128" i="100" a="1"/>
  <c r="BE52" i="100" a="1"/>
  <c r="BI316" i="100" a="1"/>
  <c r="BL342" i="100" a="1"/>
  <c r="BJ168" i="100" a="1"/>
  <c r="AW104" i="100" a="1"/>
  <c r="BF48" i="100" a="1"/>
  <c r="BJ172" i="100" a="1"/>
  <c r="BM118" i="100" a="1"/>
  <c r="BM304" i="100" a="1"/>
  <c r="BM82" i="100" a="1"/>
  <c r="BF126" i="100" a="1"/>
  <c r="BG106" i="100" a="1"/>
  <c r="BI208" i="100" a="1"/>
  <c r="BF24" i="100" a="1"/>
  <c r="BG160" i="100" a="1"/>
  <c r="BM154" i="100" a="1"/>
  <c r="BL200" i="100" a="1"/>
  <c r="AY232" i="100" a="1"/>
  <c r="BG208" i="100" a="1"/>
  <c r="BF106" i="100" a="1"/>
  <c r="BQ214" i="100" a="1"/>
  <c r="BN386" i="100" a="1"/>
  <c r="AW184" i="100" a="1"/>
  <c r="BN188" i="100" a="1"/>
  <c r="BL70" i="100" a="1"/>
  <c r="BL152" i="100" a="1"/>
  <c r="BJ152" i="100" a="1"/>
  <c r="BN412" i="100" a="1"/>
  <c r="BD104" i="100" a="1"/>
  <c r="BJ400" i="100" a="1"/>
  <c r="BK226" i="100" a="1"/>
  <c r="BJ112" i="100" a="1"/>
  <c r="BF118" i="100" a="1"/>
  <c r="BJ164" i="100" a="1"/>
  <c r="BK298" i="100" a="1"/>
  <c r="BF346" i="100" a="1"/>
  <c r="AW22" i="100" a="1"/>
  <c r="BG58" i="100" a="1"/>
  <c r="BN166" i="100" a="1"/>
  <c r="BN394" i="100" a="1"/>
  <c r="BF94" i="100" a="1"/>
  <c r="BL354" i="100" a="1"/>
  <c r="AZ418" i="100" a="1"/>
  <c r="AW252" i="100" a="1"/>
  <c r="AX16" i="100" a="1"/>
  <c r="BL308" i="100" a="1"/>
  <c r="BI220" i="100" a="1"/>
  <c r="BN300" i="100" a="1"/>
  <c r="AZ382" i="100" a="1"/>
  <c r="BM274" i="100" a="1"/>
  <c r="BL56" i="100" a="1"/>
  <c r="BF62" i="100" a="1"/>
  <c r="BD26" i="100" a="1"/>
  <c r="BN90" i="100" a="1"/>
  <c r="BD148" i="100" a="1"/>
  <c r="BO64" i="100" a="1"/>
  <c r="BH58" i="100" a="1"/>
  <c r="BF222" i="100" a="1"/>
  <c r="BJ298" i="100" a="1"/>
  <c r="BF160" i="100" a="1"/>
  <c r="BG16" i="100" a="1"/>
  <c r="BJ52" i="100" a="1"/>
  <c r="BH118" i="100" a="1"/>
  <c r="BD368" i="100" a="1"/>
  <c r="BH236" i="100" a="1"/>
  <c r="BH178" i="100" a="1"/>
  <c r="AW302" i="100" a="1"/>
  <c r="BE172" i="100" a="1"/>
  <c r="BF40" i="100" a="1"/>
  <c r="BH336" i="100" a="1"/>
  <c r="BL312" i="100" a="1"/>
  <c r="BJ74" i="100" a="1"/>
  <c r="BD266" i="100" a="1"/>
  <c r="BD410" i="100" a="1"/>
  <c r="BM142" i="100" a="1"/>
  <c r="BD164" i="100" a="1"/>
  <c r="AW38" i="100" a="1"/>
  <c r="BF240" i="100" a="1"/>
  <c r="AY400" i="100" a="1"/>
  <c r="BN296" i="100" a="1"/>
  <c r="BN136" i="100" a="1"/>
  <c r="BF396" i="100" a="1"/>
  <c r="BG364" i="100" a="1"/>
  <c r="AX358" i="100" a="1"/>
  <c r="AW16" i="100" a="1"/>
  <c r="BL126" i="100" a="1"/>
  <c r="BH358" i="100" a="1"/>
  <c r="BL180" i="100" a="1"/>
  <c r="BN372" i="100" a="1"/>
  <c r="AW268" i="100" a="1"/>
  <c r="BL414" i="100" a="1"/>
  <c r="BD404" i="100" a="1"/>
  <c r="AW46" i="100" a="1"/>
  <c r="BD108" i="100" a="1"/>
  <c r="BN284" i="100" a="1"/>
  <c r="BM292" i="100" a="1"/>
  <c r="BN398" i="100" a="1"/>
  <c r="BM112" i="100" a="1"/>
  <c r="BF58" i="100" a="1"/>
  <c r="BO364" i="100" a="1"/>
  <c r="BN292" i="100" a="1"/>
  <c r="BM52" i="100" a="1"/>
  <c r="BO124" i="100" a="1"/>
  <c r="BF68" i="100" a="1"/>
  <c r="BJ210" i="100" a="1"/>
  <c r="BL282" i="100" a="1"/>
  <c r="BK328" i="100" a="1"/>
  <c r="AX52" i="100" a="1"/>
  <c r="BH332" i="100" a="1"/>
  <c r="BJ392" i="100" a="1"/>
  <c r="BN252" i="100" a="1"/>
  <c r="BD316" i="100" a="1"/>
  <c r="BJ86" i="100" a="1"/>
  <c r="BE364" i="100" a="1"/>
  <c r="BD302" i="100" a="1"/>
  <c r="BF262" i="100" a="1"/>
  <c r="BL118" i="100" a="1"/>
  <c r="AX376" i="100" a="1"/>
  <c r="BD128" i="100" a="1"/>
  <c r="BM346" i="100" a="1"/>
  <c r="BI202" i="100" a="1"/>
  <c r="BP394" i="100" a="1"/>
  <c r="BM238" i="100" a="1"/>
  <c r="BE310" i="100" a="1"/>
  <c r="BN108" i="100" a="1"/>
  <c r="AY424" i="100" a="1"/>
  <c r="BF90" i="100" a="1"/>
  <c r="BL248" i="100" a="1"/>
  <c r="BP124" i="100" a="1"/>
  <c r="BL178" i="100" a="1"/>
  <c r="BO418" i="100" a="1"/>
  <c r="BN58" i="100" a="1"/>
  <c r="BF270" i="100" a="1"/>
  <c r="BB84" i="100" a="1"/>
  <c r="BB214" i="100" a="1"/>
  <c r="BD86" i="99" a="1"/>
  <c r="BO202" i="99" a="1"/>
  <c r="BB88" i="99" a="1"/>
  <c r="BN402" i="100" a="1"/>
  <c r="BB350" i="100" a="1"/>
  <c r="BB398" i="100" a="1"/>
  <c r="BP94" i="99" a="1"/>
  <c r="BH62" i="99" a="1"/>
  <c r="BM28" i="99" a="1"/>
  <c r="BC82" i="99" a="1"/>
  <c r="AZ130" i="100" a="1"/>
  <c r="BF376" i="100" a="1"/>
  <c r="BB48" i="100" a="1"/>
  <c r="BB30" i="100" a="1"/>
  <c r="BN144" i="99" a="1"/>
  <c r="BO52" i="99" a="1"/>
  <c r="BH120" i="99" a="1"/>
  <c r="BK382" i="99" a="1"/>
  <c r="BF190" i="100" a="1"/>
  <c r="BD54" i="100" a="1"/>
  <c r="BB172" i="100" a="1"/>
  <c r="BB140" i="100" a="1"/>
  <c r="AW420" i="99" a="1"/>
  <c r="AW76" i="99" a="1"/>
  <c r="BF366" i="99" a="1"/>
  <c r="BL144" i="99" a="1"/>
  <c r="BH120" i="100" a="1"/>
  <c r="BG244" i="100" a="1"/>
  <c r="BB412" i="100" a="1"/>
  <c r="BB326" i="100" a="1"/>
  <c r="BM424" i="99" a="1"/>
  <c r="BH426" i="99" a="1"/>
  <c r="BN366" i="100" a="1"/>
  <c r="BC94" i="100" a="1"/>
  <c r="BB212" i="100" a="1"/>
  <c r="BB272" i="100" a="1"/>
  <c r="BL330" i="99" a="1"/>
  <c r="BL50" i="99" a="1"/>
  <c r="BE76" i="99" a="1"/>
  <c r="BB176" i="99" a="1"/>
  <c r="BJ150" i="100" a="1"/>
  <c r="BC214" i="100" a="1"/>
  <c r="BC418" i="100" a="1"/>
  <c r="BC262" i="100" a="1"/>
  <c r="AW366" i="100" a="1"/>
  <c r="BB234" i="100" a="1"/>
  <c r="BB318" i="100" a="1"/>
  <c r="BI352" i="99" a="1"/>
  <c r="BL332" i="99" a="1"/>
  <c r="BI160" i="99" a="1"/>
  <c r="BJ106" i="99" a="1"/>
  <c r="BJ298" i="99" a="1"/>
  <c r="AW12" i="99" a="1"/>
  <c r="AW122" i="99" a="1"/>
  <c r="BD256" i="99" a="1"/>
  <c r="BE424" i="99" a="1"/>
  <c r="BN356" i="99" a="1"/>
  <c r="BN358" i="99" a="1"/>
  <c r="BE418" i="99" a="1"/>
  <c r="BM346" i="99" a="1"/>
  <c r="BD164" i="99" a="1"/>
  <c r="BE70" i="99" a="1"/>
  <c r="BD168" i="99" a="1"/>
  <c r="BN196" i="99" a="1"/>
  <c r="BJ36" i="99" a="1"/>
  <c r="AX220" i="99" a="1"/>
  <c r="AW4" i="99" a="1"/>
  <c r="AY256" i="99" a="1"/>
  <c r="BP154" i="99" a="1"/>
  <c r="BP256" i="99" a="1"/>
  <c r="BO58" i="99" a="1"/>
  <c r="BG214" i="99" a="1"/>
  <c r="BB382" i="99" a="1"/>
  <c r="BJ140" i="99" a="1"/>
  <c r="BP82" i="99" a="1"/>
  <c r="BN344" i="99" a="1"/>
  <c r="BP370" i="99" a="1"/>
  <c r="BB70" i="99" a="1"/>
  <c r="AX154" i="99" a="1"/>
  <c r="BJ132" i="99" a="1"/>
  <c r="BN14" i="99" a="1"/>
  <c r="BJ404" i="99" a="1"/>
  <c r="AX274" i="99" a="1"/>
  <c r="AW152" i="99" a="1"/>
  <c r="AZ292" i="99" a="1"/>
  <c r="BB330" i="99" a="1"/>
  <c r="BD190" i="99" a="1"/>
  <c r="AW26" i="99" a="1"/>
  <c r="BL270" i="99" a="1"/>
  <c r="BB140" i="99" a="1"/>
  <c r="BJ120" i="99" a="1"/>
  <c r="BE292" i="99" a="1"/>
  <c r="BP238" i="99" a="1"/>
  <c r="BH324" i="99" a="1"/>
  <c r="BI70" i="99" a="1"/>
  <c r="BH48" i="99" a="1"/>
  <c r="BJ254" i="99" a="1"/>
  <c r="BN198" i="99" a="1"/>
  <c r="BF238" i="99" a="1"/>
  <c r="AW94" i="99" a="1"/>
  <c r="BD158" i="99" a="1"/>
  <c r="BF320" i="99" a="1"/>
  <c r="BL38" i="99" a="1"/>
  <c r="BH274" i="99" a="1"/>
  <c r="BJ286" i="99" a="1"/>
  <c r="BJ262" i="99" a="1"/>
  <c r="BI148" i="99" a="1"/>
  <c r="AW368" i="100" a="1"/>
  <c r="AY172" i="100" a="1"/>
  <c r="BF288" i="100" a="1"/>
  <c r="AY106" i="100" a="1"/>
  <c r="BG238" i="100" a="1"/>
  <c r="BJ246" i="100" a="1"/>
  <c r="BL128" i="100" a="1"/>
  <c r="AZ226" i="100" a="1"/>
  <c r="BF322" i="100" a="1"/>
  <c r="BP250" i="100" a="1"/>
  <c r="BN212" i="100" a="1"/>
  <c r="BL394" i="100" a="1"/>
  <c r="BM256" i="100" a="1"/>
  <c r="BJ92" i="100" a="1"/>
  <c r="AW116" i="100" a="1"/>
  <c r="BH186" i="100" a="1"/>
  <c r="BH214" i="100" a="1"/>
  <c r="AZ340" i="100" a="1"/>
  <c r="BB154" i="100" a="1"/>
  <c r="BC76" i="100" a="1"/>
  <c r="BH412" i="99" a="1"/>
  <c r="AY172" i="99" a="1"/>
  <c r="BM100" i="100" a="1"/>
  <c r="BP136" i="100" a="1"/>
  <c r="BB150" i="100" a="1"/>
  <c r="BB20" i="100" a="1"/>
  <c r="BF204" i="99" a="1"/>
  <c r="BB332" i="99" a="1"/>
  <c r="AX352" i="99" a="1"/>
  <c r="BF42" i="99" a="1"/>
  <c r="BJ284" i="100" a="1"/>
  <c r="BD364" i="100" a="1"/>
  <c r="BB200" i="100" a="1"/>
  <c r="BB232" i="100" a="1"/>
  <c r="AW110" i="99" a="1"/>
  <c r="BF410" i="99" a="1"/>
  <c r="BB306" i="99" a="1"/>
  <c r="BE250" i="99" a="1"/>
  <c r="BF176" i="100" a="1"/>
  <c r="BE262" i="100" a="1"/>
  <c r="BC70" i="100" a="1"/>
  <c r="BB68" i="100" a="1"/>
  <c r="BN184" i="99" a="1"/>
  <c r="BM304" i="99" a="1"/>
  <c r="BL316" i="99" a="1"/>
  <c r="BM106" i="99" a="1"/>
  <c r="BF230" i="100" a="1"/>
  <c r="AW358" i="100" a="1"/>
  <c r="BB126" i="100" a="1"/>
  <c r="BB18" i="100" a="1"/>
  <c r="BE94" i="99" a="1"/>
  <c r="BC10" i="99" a="1"/>
  <c r="BJ414" i="100" a="1"/>
  <c r="BB206" i="100" a="1"/>
  <c r="BB366" i="100" a="1"/>
  <c r="BB34" i="100" a="1"/>
  <c r="BF64" i="99" a="1"/>
  <c r="BF322" i="99" a="1"/>
  <c r="BI334" i="99" a="1"/>
  <c r="BL390" i="99" a="1"/>
  <c r="BG382" i="100" a="1"/>
  <c r="BB44" i="100" a="1"/>
  <c r="BB352" i="100" a="1"/>
  <c r="BC52" i="100" a="1"/>
  <c r="BP148" i="100" a="1"/>
  <c r="BC292" i="100" a="1"/>
  <c r="BC364" i="100" a="1"/>
  <c r="BK244" i="99" a="1"/>
  <c r="BJ190" i="99" a="1"/>
  <c r="BD90" i="99" a="1"/>
  <c r="BI316" i="99" a="1"/>
  <c r="BH270" i="99" a="1"/>
  <c r="BD152" i="99" a="1"/>
  <c r="BL418" i="99" a="1"/>
  <c r="BQ238" i="99" a="1"/>
  <c r="AY394" i="99" a="1"/>
  <c r="BF62" i="99" a="1"/>
  <c r="BF360" i="99" a="1"/>
  <c r="BL344" i="99" a="1"/>
  <c r="BB386" i="99" a="1"/>
  <c r="AW14" i="99" a="1"/>
  <c r="BN162" i="99" a="1"/>
  <c r="BN66" i="99" a="1"/>
  <c r="BF386" i="99" a="1"/>
  <c r="BD282" i="99" a="1"/>
  <c r="AW370" i="99" a="1"/>
  <c r="BN284" i="99" a="1"/>
  <c r="BI424" i="99" a="1"/>
  <c r="BJ422" i="99" a="1"/>
  <c r="BD380" i="99" a="1"/>
  <c r="BD332" i="99" a="1"/>
  <c r="BN86" i="99" a="1"/>
  <c r="BB248" i="99" a="1"/>
  <c r="BL186" i="99" a="1"/>
  <c r="AY220" i="99" a="1"/>
  <c r="BJ152" i="99" a="1"/>
  <c r="BD388" i="99" a="1"/>
  <c r="AZ118" i="99" a="1"/>
  <c r="BQ262" i="99" a="1"/>
  <c r="BB218" i="99" a="1"/>
  <c r="BK118" i="99" a="1"/>
  <c r="BJ176" i="99" a="1"/>
  <c r="BP244" i="99" a="1"/>
  <c r="BD38" i="99" a="1"/>
  <c r="BC322" i="99" a="1"/>
  <c r="BN416" i="99" a="1"/>
  <c r="BN258" i="99" a="1"/>
  <c r="BB324" i="99" a="1"/>
  <c r="BB370" i="99" a="1"/>
  <c r="BJ248" i="99" a="1"/>
  <c r="BL234" i="99" a="1"/>
  <c r="BD42" i="99" a="1"/>
  <c r="AW66" i="99" a="1"/>
  <c r="BD128" i="99" a="1"/>
  <c r="BH14" i="99" a="1"/>
  <c r="BH222" i="99" a="1"/>
  <c r="BQ154" i="99" a="1"/>
  <c r="BO274" i="99" a="1"/>
  <c r="BK406" i="99" a="1"/>
  <c r="AY250" i="99" a="1"/>
  <c r="BB136" i="99" a="1"/>
  <c r="BP16" i="99" a="1"/>
  <c r="BK232" i="99" a="1"/>
  <c r="BN62" i="99" a="1"/>
  <c r="BL220" i="99" a="1"/>
  <c r="BH402" i="99" a="1"/>
  <c r="BB166" i="99" a="1"/>
  <c r="AY310" i="100" a="1"/>
  <c r="BD144" i="100" a="1"/>
  <c r="BQ142" i="100" a="1"/>
  <c r="BF264" i="100" a="1"/>
  <c r="AW182" i="100" a="1"/>
  <c r="AW158" i="100" a="1"/>
  <c r="BD424" i="100" a="1"/>
  <c r="BN380" i="100" a="1"/>
  <c r="BD386" i="100" a="1"/>
  <c r="BN410" i="100" a="1"/>
  <c r="BP322" i="100" a="1"/>
  <c r="BQ268" i="100" a="1"/>
  <c r="AX136" i="100" a="1"/>
  <c r="BJ268" i="100" a="1"/>
  <c r="BF272" i="100" a="1"/>
  <c r="BN174" i="100" a="1"/>
  <c r="AX148" i="100" a="1"/>
  <c r="BG250" i="100" a="1"/>
  <c r="BB202" i="100" a="1"/>
  <c r="BB386" i="100" a="1"/>
  <c r="BJ342" i="99" a="1"/>
  <c r="BH86" i="99" a="1"/>
  <c r="AY136" i="100" a="1"/>
  <c r="BJ378" i="100" a="1"/>
  <c r="BB270" i="100" a="1"/>
  <c r="BB380" i="100" a="1"/>
  <c r="BF312" i="99" a="1"/>
  <c r="BD222" i="99" a="1"/>
  <c r="BN354" i="99" a="1"/>
  <c r="BQ106" i="99" a="1"/>
  <c r="BJ354" i="100" a="1"/>
  <c r="BL112" i="100" a="1"/>
  <c r="BB244" i="100" a="1"/>
  <c r="BC64" i="100" a="1"/>
  <c r="BB250" i="99" a="1"/>
  <c r="BH82" i="99" a="1"/>
  <c r="BH390" i="99" a="1"/>
  <c r="BP424" i="99" a="1"/>
  <c r="BH260" i="100" a="1"/>
  <c r="BD168" i="100" a="1"/>
  <c r="BC238" i="100" a="1"/>
  <c r="BC370" i="100" a="1"/>
  <c r="AZ370" i="99" a="1"/>
  <c r="BF170" i="99" a="1"/>
  <c r="BB202" i="99" a="1"/>
  <c r="BD88" i="99" a="1"/>
  <c r="BP58" i="100" a="1"/>
  <c r="BB292" i="100" a="1"/>
  <c r="BB388" i="100" a="1"/>
  <c r="BC82" i="100" a="1"/>
  <c r="BN202" i="99" a="1"/>
  <c r="BJ334" i="99" a="1"/>
  <c r="BD388" i="100" a="1"/>
  <c r="BB238" i="100" a="1"/>
  <c r="BC340" i="100" a="1"/>
  <c r="BB320" i="100" a="1"/>
  <c r="BF418" i="99" a="1"/>
  <c r="BF244" i="99" a="1"/>
  <c r="BF122" i="99" a="1"/>
  <c r="BN244" i="99" a="1"/>
  <c r="BL106" i="100" a="1"/>
  <c r="BC58" i="100" a="1"/>
  <c r="BB96" i="100" a="1"/>
  <c r="BG118" i="100" a="1"/>
  <c r="BO268" i="100" a="1"/>
  <c r="BC112" i="100" a="1"/>
  <c r="BB416" i="100" a="1"/>
  <c r="BC244" i="99" a="1"/>
  <c r="BJ126" i="99" a="1"/>
  <c r="BO28" i="99" a="1"/>
  <c r="BL174" i="99" a="1"/>
  <c r="AY130" i="99" a="1"/>
  <c r="AZ46" i="99" a="1"/>
  <c r="BD84" i="99" a="1"/>
  <c r="AW422" i="99" a="1"/>
  <c r="BI292" i="99" a="1"/>
  <c r="AX106" i="99" a="1"/>
  <c r="BG358" i="99" a="1"/>
  <c r="BN304" i="99" a="1"/>
  <c r="BG22" i="99" a="1"/>
  <c r="BD272" i="99" a="1"/>
  <c r="AW278" i="99" a="1"/>
  <c r="BE334" i="99" a="1"/>
  <c r="BL372" i="99" a="1"/>
  <c r="AZ82" i="99" a="1"/>
  <c r="AY22" i="99" a="1"/>
  <c r="BK352" i="99" a="1"/>
  <c r="BN64" i="99" a="1"/>
  <c r="BK268" i="99" a="1"/>
  <c r="BD174" i="99" a="1"/>
  <c r="BD22" i="99" a="1"/>
  <c r="BB20" i="99" a="1"/>
  <c r="BH40" i="99" a="1"/>
  <c r="BM130" i="99" a="1"/>
  <c r="BO304" i="99" a="1"/>
  <c r="BJ74" i="99" a="1"/>
  <c r="BC280" i="99" a="1"/>
  <c r="BJ320" i="99" a="1"/>
  <c r="BH202" i="99" a="1"/>
  <c r="AY262" i="99" a="1"/>
  <c r="BD234" i="99" a="1"/>
  <c r="BF70" i="99" a="1"/>
  <c r="BH266" i="99" a="1"/>
  <c r="BJ60" i="99" a="1"/>
  <c r="AW44" i="99" a="1"/>
  <c r="BD68" i="99" a="1"/>
  <c r="BN222" i="99" a="1"/>
  <c r="BL416" i="99" a="1"/>
  <c r="BL262" i="99" a="1"/>
  <c r="BK214" i="99" a="1"/>
  <c r="AY52" i="99" a="1"/>
  <c r="AW328" i="99" a="1"/>
  <c r="BM76" i="99" a="1"/>
  <c r="BH244" i="99" a="1"/>
  <c r="BH404" i="99" a="1"/>
  <c r="BN172" i="99" a="1"/>
  <c r="BN208" i="99" a="1"/>
  <c r="AY40" i="99" a="1"/>
  <c r="BQ250" i="99" a="1"/>
  <c r="BC256" i="99" a="1"/>
  <c r="BL90" i="99" a="1"/>
  <c r="BP220" i="99" a="1"/>
  <c r="BK346" i="99" a="1"/>
  <c r="BJ20" i="99" a="1"/>
  <c r="BN146" i="99" a="1"/>
  <c r="BN214" i="99" a="1"/>
  <c r="BI400" i="99" a="1"/>
  <c r="BG352" i="100" a="1"/>
  <c r="BJ228" i="100" a="1"/>
  <c r="BP190" i="100" a="1"/>
  <c r="BP184" i="100" a="1"/>
  <c r="BH142" i="100" a="1"/>
  <c r="BP304" i="100" a="1"/>
  <c r="BM196" i="100" a="1"/>
  <c r="BH192" i="100" a="1"/>
  <c r="AW192" i="100" a="1"/>
  <c r="BF316" i="100" a="1"/>
  <c r="BL234" i="100" a="1"/>
  <c r="BF324" i="100" a="1"/>
  <c r="BQ250" i="100" a="1"/>
  <c r="BM208" i="100" a="1"/>
  <c r="AW376" i="100" a="1"/>
  <c r="BI106" i="100" a="1"/>
  <c r="BI136" i="100" a="1"/>
  <c r="BG256" i="100" a="1"/>
  <c r="BB418" i="100" a="1"/>
  <c r="BC118" i="100" a="1"/>
  <c r="AZ424" i="99" a="1"/>
  <c r="BQ64" i="99" a="1"/>
  <c r="BD376" i="100" a="1"/>
  <c r="AW370" i="100" a="1"/>
  <c r="BB330" i="100" a="1"/>
  <c r="BB100" i="100" a="1"/>
  <c r="AW354" i="99" a="1"/>
  <c r="BE304" i="99" a="1"/>
  <c r="BD372" i="99" a="1"/>
  <c r="AX268" i="99" a="1"/>
  <c r="AY256" i="100" a="1"/>
  <c r="BD274" i="100" a="1"/>
  <c r="BC124" i="100" a="1"/>
  <c r="BB332" i="100" a="1"/>
  <c r="BG172" i="99" a="1"/>
  <c r="BG322" i="99" a="1"/>
  <c r="BD428" i="99" a="1"/>
  <c r="AW272" i="99" a="1"/>
  <c r="BF404" i="100" a="1"/>
  <c r="BB336" i="100" a="1"/>
  <c r="BC142" i="100" a="1"/>
  <c r="BB218" i="100" a="1"/>
  <c r="BJ10" i="99" a="1"/>
  <c r="BQ388" i="99" a="1"/>
  <c r="BL298" i="99" a="1"/>
  <c r="AW88" i="99" a="1"/>
  <c r="BG148" i="100" a="1"/>
  <c r="BC106" i="100" a="1"/>
  <c r="BB56" i="100" a="1"/>
  <c r="BC280" i="100" a="1"/>
  <c r="BL214" i="99" a="1"/>
  <c r="BB172" i="99" a="1"/>
  <c r="BQ208" i="100" a="1"/>
  <c r="BB394" i="100" a="1"/>
  <c r="BB106" i="100" a="1"/>
  <c r="BF350" i="99" a="1"/>
  <c r="BH286" i="99" a="1"/>
  <c r="BH366" i="99" a="1"/>
  <c r="BI394" i="99" a="1"/>
  <c r="BI256" i="99" a="1"/>
  <c r="BD246" i="100" a="1"/>
  <c r="BC40" i="100" a="1"/>
  <c r="BC388" i="100" a="1"/>
  <c r="BL400" i="100" a="1"/>
  <c r="BF398" i="100" a="1"/>
  <c r="BB74" i="100" a="1"/>
  <c r="BC100" i="100" a="1"/>
  <c r="BP76" i="99" a="1"/>
  <c r="BK238" i="99" a="1"/>
  <c r="BJ372" i="99" a="1"/>
  <c r="BG100" i="99" a="1"/>
  <c r="BN320" i="99" a="1"/>
  <c r="AW62" i="99" a="1"/>
  <c r="BN24" i="99" a="1"/>
  <c r="BN154" i="99" a="1"/>
  <c r="BG250" i="99" a="1"/>
  <c r="BF148" i="99" a="1"/>
  <c r="BB316" i="99" a="1"/>
  <c r="BD340" i="99" a="1"/>
  <c r="AW404" i="99" a="1"/>
  <c r="BM364" i="99" a="1"/>
  <c r="BH116" i="99" a="1"/>
  <c r="BD136" i="99" a="1"/>
  <c r="BB356" i="99" a="1"/>
  <c r="AZ100" i="99" a="1"/>
  <c r="BF300" i="99" a="1"/>
  <c r="BF96" i="99" a="1"/>
  <c r="AZ298" i="99" a="1"/>
  <c r="BH210" i="99" a="1"/>
  <c r="BH280" i="99" a="1"/>
  <c r="BL342" i="99" a="1"/>
  <c r="BF76" i="99" a="1"/>
  <c r="BN270" i="99" a="1"/>
  <c r="BH364" i="99" a="1"/>
  <c r="BJ302" i="99" a="1"/>
  <c r="BN160" i="99" a="1"/>
  <c r="BB406" i="99" a="1"/>
  <c r="AW30" i="99" a="1"/>
  <c r="BH158" i="99" a="1"/>
  <c r="BJ44" i="99" a="1"/>
  <c r="BJ332" i="99" a="1"/>
  <c r="BJ246" i="99" a="1"/>
  <c r="BD260" i="99" a="1"/>
  <c r="BN130" i="99" a="1"/>
  <c r="BN182" i="99" a="1"/>
  <c r="BK262" i="99" a="1"/>
  <c r="BN126" i="99" a="1"/>
  <c r="BJ26" i="99" a="1"/>
  <c r="BN142" i="99" a="1"/>
  <c r="AX424" i="99" a="1"/>
  <c r="BO316" i="99" a="1"/>
  <c r="BN366" i="99" a="1"/>
  <c r="BM316" i="99" a="1"/>
  <c r="BQ118" i="99" a="1"/>
  <c r="BP322" i="99" a="1"/>
  <c r="BN112" i="99" a="1"/>
  <c r="BE280" i="99" a="1"/>
  <c r="BH130" i="99" a="1"/>
  <c r="BN150" i="99" a="1"/>
  <c r="BF36" i="99" a="1"/>
  <c r="BM412" i="99" a="1"/>
  <c r="BJ178" i="99" a="1"/>
  <c r="BQ274" i="99" a="1"/>
  <c r="AW424" i="99" a="1"/>
  <c r="BI130" i="99" a="1"/>
  <c r="BQ112" i="99" a="1"/>
  <c r="BB164" i="99" a="1"/>
  <c r="BM184" i="100" a="1"/>
  <c r="AZ196" i="100" a="1"/>
  <c r="AW198" i="100" a="1"/>
  <c r="BJ346" i="100" a="1"/>
  <c r="BL370" i="100" a="1"/>
  <c r="AX196" i="100" a="1"/>
  <c r="BN272" i="100" a="1"/>
  <c r="BL246" i="100" a="1"/>
  <c r="BG196" i="100" a="1"/>
  <c r="BN228" i="100" a="1"/>
  <c r="BJ196" i="100" a="1"/>
  <c r="BL78" i="100" a="1"/>
  <c r="AX286" i="100" a="1"/>
  <c r="BF402" i="100" a="1"/>
  <c r="BD258" i="100" a="1"/>
  <c r="AW232" i="100" a="1"/>
  <c r="BL258" i="100" a="1"/>
  <c r="AW52" i="100" a="1"/>
  <c r="BC16" i="100" a="1"/>
  <c r="BC148" i="100" a="1"/>
  <c r="AW240" i="99" a="1"/>
  <c r="BN348" i="99" a="1"/>
  <c r="BD64" i="100" a="1"/>
  <c r="BB162" i="100" a="1"/>
  <c r="BB98" i="100" a="1"/>
  <c r="BB198" i="100" a="1"/>
  <c r="BJ208" i="99" a="1"/>
  <c r="BL328" i="99" a="1"/>
  <c r="BK76" i="99" a="1"/>
  <c r="AW406" i="99" a="1"/>
  <c r="BG424" i="100" a="1"/>
  <c r="BB104" i="100" a="1"/>
  <c r="BB102" i="100" a="1"/>
  <c r="BC286" i="100" a="1"/>
  <c r="BH342" i="99" a="1"/>
  <c r="BL104" i="99" a="1"/>
  <c r="BJ388" i="99" a="1"/>
  <c r="BD182" i="99" a="1"/>
  <c r="BF64" i="100" a="1"/>
  <c r="BB42" i="100" a="1"/>
  <c r="BB428" i="100" a="1"/>
  <c r="BB340" i="100" a="1"/>
  <c r="BJ182" i="99" a="1"/>
  <c r="BO310" i="99" a="1"/>
  <c r="BP394" i="99" a="1"/>
  <c r="BL364" i="99" a="1"/>
  <c r="AW364" i="100" a="1"/>
  <c r="BB290" i="100" a="1"/>
  <c r="BB28" i="100" a="1"/>
  <c r="BC226" i="100" a="1"/>
  <c r="BM94" i="99" a="1"/>
  <c r="AW178" i="99" a="1"/>
  <c r="AX88" i="100" a="1"/>
  <c r="BB382" i="100" a="1"/>
  <c r="BB304" i="100" a="1"/>
  <c r="BL192" i="99" a="1"/>
  <c r="BF54" i="99" a="1"/>
  <c r="BB96" i="99" a="1"/>
  <c r="BJ92" i="99" a="1"/>
  <c r="BH248" i="99" a="1"/>
  <c r="BE388" i="100" a="1"/>
  <c r="BB296" i="100" a="1"/>
  <c r="BC406" i="100" a="1"/>
  <c r="AW270" i="100" a="1"/>
  <c r="BF86" i="100" a="1"/>
  <c r="BB32" i="100" a="1"/>
  <c r="BB116" i="100" a="1"/>
  <c r="BG238" i="99" a="1"/>
  <c r="BK388" i="99" a="1"/>
  <c r="BN6" i="99" a="1"/>
  <c r="BL426" i="99" a="1"/>
  <c r="BD218" i="99" a="1"/>
  <c r="AW260" i="99" a="1"/>
  <c r="BG364" i="99" a="1"/>
  <c r="BG424" i="99" a="1"/>
  <c r="BJ166" i="99" a="1"/>
  <c r="BF306" i="99" a="1"/>
  <c r="BQ298" i="99" a="1"/>
  <c r="AX244" i="99" a="1"/>
  <c r="BD110" i="99" a="1"/>
  <c r="BK394" i="99" a="1"/>
  <c r="BD144" i="99" a="1"/>
  <c r="BD122" i="99" a="1"/>
  <c r="AW362" i="99" a="1"/>
  <c r="BH50" i="99" a="1"/>
  <c r="BH398" i="99" a="1"/>
  <c r="BN152" i="99" a="1"/>
  <c r="BH80" i="99" a="1"/>
  <c r="BH206" i="99" a="1"/>
  <c r="AY424" i="99" a="1"/>
  <c r="AY160" i="99" a="1"/>
  <c r="BH422" i="99" a="1"/>
  <c r="BL402" i="99" a="1"/>
  <c r="BL304" i="99" a="1"/>
  <c r="BL206" i="99" a="1"/>
  <c r="BJ96" i="99" a="1"/>
  <c r="BJ24" i="99" a="1"/>
  <c r="BL158" i="99" a="1"/>
  <c r="BN230" i="99" a="1"/>
  <c r="BN178" i="99" a="1"/>
  <c r="BI310" i="99" a="1"/>
  <c r="BN106" i="99" a="1"/>
  <c r="BH258" i="99" a="1"/>
  <c r="BH196" i="99" a="1"/>
  <c r="BB422" i="99" a="1"/>
  <c r="BK184" i="99" a="1"/>
  <c r="BN194" i="99" a="1"/>
  <c r="BJ142" i="99" a="1"/>
  <c r="BD200" i="99" a="1"/>
  <c r="BJ304" i="99" a="1"/>
  <c r="BF132" i="99" a="1"/>
  <c r="BC52" i="99" a="1"/>
  <c r="BK112" i="99" a="1"/>
  <c r="BL26" i="99" a="1"/>
  <c r="BP382" i="99" a="1"/>
  <c r="AW68" i="99" a="1"/>
  <c r="BQ424" i="99" a="1"/>
  <c r="BF46" i="99" a="1"/>
  <c r="BJ410" i="99" a="1"/>
  <c r="BH304" i="99" a="1"/>
  <c r="BB420" i="99" a="1"/>
  <c r="BH110" i="99" a="1"/>
  <c r="AZ220" i="99" a="1"/>
  <c r="BJ240" i="99" a="1"/>
  <c r="BL388" i="99" a="1"/>
  <c r="BE172" i="99" a="1"/>
  <c r="BD392" i="100" a="1"/>
  <c r="AW144" i="100" a="1"/>
  <c r="BL410" i="100" a="1"/>
  <c r="AW274" i="100" a="1"/>
  <c r="BN172" i="100" a="1"/>
  <c r="BD170" i="100" a="1"/>
  <c r="AW316" i="100" a="1"/>
  <c r="BE418" i="100" a="1"/>
  <c r="BL314" i="100" a="1"/>
  <c r="BK244" i="100" a="1"/>
  <c r="BQ382" i="100" a="1"/>
  <c r="BF358" i="100" a="1"/>
  <c r="BL416" i="100" a="1"/>
  <c r="BE196" i="100" a="1"/>
  <c r="BE202" i="100" a="1"/>
  <c r="BG322" i="100" a="1"/>
  <c r="BL392" i="100" a="1"/>
  <c r="BD220" i="100" a="1"/>
  <c r="BB328" i="100" a="1"/>
  <c r="BC136" i="100" a="1"/>
  <c r="BL64" i="99" a="1"/>
  <c r="BH136" i="99" a="1"/>
  <c r="BJ326" i="100" a="1"/>
  <c r="BB182" i="100" a="1"/>
  <c r="BB396" i="100" a="1"/>
  <c r="BC346" i="100" a="1"/>
  <c r="BG154" i="99" a="1"/>
  <c r="AW34" i="99" a="1"/>
  <c r="AZ160" i="99" a="1"/>
  <c r="BD302" i="99" a="1"/>
  <c r="BD408" i="100" a="1"/>
  <c r="BB70" i="100" a="1"/>
  <c r="BB346" i="100" a="1"/>
  <c r="BC154" i="100" a="1"/>
  <c r="BF144" i="99" a="1"/>
  <c r="AW378" i="99" a="1"/>
  <c r="AW54" i="99" a="1"/>
  <c r="BP88" i="99" a="1"/>
  <c r="BG376" i="100" a="1"/>
  <c r="BC160" i="100" a="1"/>
  <c r="BC394" i="100" a="1"/>
  <c r="BB222" i="100" a="1"/>
  <c r="BK160" i="99" a="1"/>
  <c r="AW256" i="99" a="1"/>
  <c r="AY118" i="99" a="1"/>
  <c r="BD170" i="99" a="1"/>
  <c r="BD354" i="100" a="1"/>
  <c r="BB16" i="100" a="1"/>
  <c r="BC256" i="100" a="1"/>
  <c r="BF44" i="99" a="1"/>
  <c r="BB144" i="99" a="1"/>
  <c r="BI274" i="99" a="1"/>
  <c r="BL68" i="100" a="1"/>
  <c r="BC382" i="100" a="1"/>
  <c r="BB144" i="100" a="1"/>
  <c r="AW382" i="99" a="1"/>
  <c r="BB22" i="99" a="1"/>
  <c r="BJ284" i="99" a="1"/>
  <c r="BB90" i="99" a="1"/>
  <c r="BP226" i="99" a="1"/>
  <c r="AY76" i="100" a="1"/>
  <c r="BB362" i="100" a="1"/>
  <c r="BB364" i="100" a="1"/>
  <c r="BN114" i="100" a="1"/>
  <c r="AZ76" i="100" a="1"/>
  <c r="BB264" i="100" a="1"/>
  <c r="BB426" i="100" a="1"/>
  <c r="AX82" i="99" a="1"/>
  <c r="AX34" i="99" a="1"/>
  <c r="AX208" i="99" a="1"/>
  <c r="AW400" i="99" a="1"/>
  <c r="BE316" i="99" a="1"/>
  <c r="BL54" i="99" a="1"/>
  <c r="BD224" i="99" a="1"/>
  <c r="BF40" i="99" a="1"/>
  <c r="BL172" i="99" a="1"/>
  <c r="BJ82" i="99" a="1"/>
  <c r="BL154" i="99" a="1"/>
  <c r="BH64" i="99" a="1"/>
  <c r="BE124" i="99" a="1"/>
  <c r="BN384" i="99" a="1"/>
  <c r="BD392" i="99" a="1"/>
  <c r="BH374" i="99" a="1"/>
  <c r="BH148" i="99" a="1"/>
  <c r="BJ358" i="99" a="1"/>
  <c r="BD142" i="99" a="1"/>
  <c r="BM226" i="99" a="1"/>
  <c r="AW254" i="99" a="1"/>
  <c r="BN42" i="99" a="1"/>
  <c r="BN372" i="99" a="1"/>
  <c r="BN386" i="99" a="1"/>
  <c r="BH356" i="99" a="1"/>
  <c r="BI22" i="99" a="1"/>
  <c r="BN220" i="99" a="1"/>
  <c r="BH104" i="99" a="1"/>
  <c r="BL156" i="99" a="1"/>
  <c r="BL36" i="99" a="1"/>
  <c r="BN188" i="99" a="1"/>
  <c r="BO154" i="99" a="1"/>
  <c r="BN240" i="99" a="1"/>
  <c r="BL70" i="99" a="1"/>
  <c r="BD246" i="99" a="1"/>
  <c r="BP358" i="99" a="1"/>
  <c r="BD48" i="99" a="1"/>
  <c r="BM16" i="99" a="1"/>
  <c r="BI178" i="99" a="1"/>
  <c r="BH428" i="99" a="1"/>
  <c r="AW166" i="99" a="1"/>
  <c r="BL258" i="99" a="1"/>
  <c r="BK82" i="99" a="1"/>
  <c r="BJ294" i="99" a="1"/>
  <c r="BL308" i="99" a="1"/>
  <c r="AX52" i="99" a="1"/>
  <c r="BB404" i="99" a="1"/>
  <c r="BE220" i="99" a="1"/>
  <c r="BL356" i="99" a="1"/>
  <c r="BL244" i="99" a="1"/>
  <c r="BI166" i="99" a="1"/>
  <c r="AZ340" i="99" a="1"/>
  <c r="BQ394" i="99" a="1"/>
  <c r="BN98" i="99" a="1"/>
  <c r="BF196" i="99" a="1"/>
  <c r="BJ110" i="99" a="1"/>
  <c r="AZ52" i="99" a="1"/>
  <c r="BB142" i="99" a="1"/>
  <c r="AW170" i="99" a="1"/>
  <c r="BL264" i="99" a="1"/>
  <c r="BG184" i="100" a="1"/>
  <c r="AX292" i="100" a="1"/>
  <c r="AZ208" i="100" a="1"/>
  <c r="AX154" i="100" a="1"/>
  <c r="BP202" i="100" a="1"/>
  <c r="BF226" i="100" a="1"/>
  <c r="BE214" i="100" a="1"/>
  <c r="BL82" i="100" a="1"/>
  <c r="BD156" i="100" a="1"/>
  <c r="BM370" i="100" a="1"/>
  <c r="BL218" i="100" a="1"/>
  <c r="BM106" i="100" a="1"/>
  <c r="BN298" i="100" a="1"/>
  <c r="AZ250" i="100" a="1"/>
  <c r="BL360" i="100" a="1"/>
  <c r="BN132" i="100" a="1"/>
  <c r="BH90" i="100" a="1"/>
  <c r="BF382" i="100" a="1"/>
  <c r="BC208" i="100" a="1"/>
  <c r="BN92" i="99" a="1"/>
  <c r="BN170" i="99" a="1"/>
  <c r="BQ328" i="99" a="1"/>
  <c r="BL412" i="100" a="1"/>
  <c r="BB122" i="100" a="1"/>
  <c r="BB166" i="100" a="1"/>
  <c r="BC298" i="100" a="1"/>
  <c r="BN16" i="99" a="1"/>
  <c r="BI202" i="99" a="1"/>
  <c r="BH278" i="99" a="1"/>
  <c r="BF344" i="99" a="1"/>
  <c r="AW150" i="100" a="1"/>
  <c r="BC130" i="100" a="1"/>
  <c r="BC334" i="100" a="1"/>
  <c r="BB90" i="100" a="1"/>
  <c r="BM358" i="99" a="1"/>
  <c r="BH100" i="99" a="1"/>
  <c r="BK52" i="99" a="1"/>
  <c r="BD252" i="99" a="1"/>
  <c r="BD340" i="100" a="1"/>
  <c r="BB402" i="100" a="1"/>
  <c r="BB178" i="100" a="1"/>
  <c r="BI322" i="99" a="1"/>
  <c r="BB334" i="99" a="1"/>
  <c r="BE130" i="99" a="1"/>
  <c r="BF352" i="99" a="1"/>
  <c r="BM184" i="99" a="1"/>
  <c r="BH296" i="100" a="1"/>
  <c r="BB60" i="100" a="1"/>
  <c r="BC4" i="100" a="1"/>
  <c r="BJ64" i="99" a="1"/>
  <c r="BK64" i="99" a="1"/>
  <c r="AW124" i="99" a="1"/>
  <c r="BE286" i="100" a="1"/>
  <c r="BB390" i="100" a="1"/>
  <c r="BC244" i="100" a="1"/>
  <c r="BJ68" i="99" a="1"/>
  <c r="BL74" i="99" a="1"/>
  <c r="BL322" i="99" a="1"/>
  <c r="BP340" i="99" a="1"/>
  <c r="BO322" i="100" a="1"/>
  <c r="BE154" i="100" a="1"/>
  <c r="BB14" i="100" a="1"/>
  <c r="BB424" i="100" a="1"/>
  <c r="BP100" i="100" a="1"/>
  <c r="BJ350" i="100" a="1"/>
  <c r="BB120" i="100" a="1"/>
  <c r="BB368" i="100" a="1"/>
  <c r="BO334" i="99" a="1"/>
  <c r="BB114" i="99" a="1"/>
  <c r="BJ168" i="99" a="1"/>
  <c r="AZ106" i="99" a="1"/>
  <c r="BK136" i="99" a="1"/>
  <c r="AX94" i="99" a="1"/>
  <c r="BO22" i="99" a="1"/>
  <c r="BH220" i="99" a="1"/>
  <c r="BQ160" i="99" a="1"/>
  <c r="BJ366" i="99" a="1"/>
  <c r="BN294" i="99" a="1"/>
  <c r="BJ420" i="99" a="1"/>
  <c r="BL352" i="99" a="1"/>
  <c r="BF416" i="99" a="1"/>
  <c r="BH214" i="99" a="1"/>
  <c r="BL230" i="99" a="1"/>
  <c r="BN390" i="99" a="1"/>
  <c r="BD130" i="99" a="1"/>
  <c r="BM34" i="99" a="1"/>
  <c r="BC124" i="99" a="1"/>
  <c r="AY244" i="99" a="1"/>
  <c r="BQ214" i="99" a="1"/>
  <c r="BL324" i="99" a="1"/>
  <c r="BN212" i="99" a="1"/>
  <c r="BO208" i="99" a="1"/>
  <c r="BP142" i="99" a="1"/>
  <c r="AW292" i="99" a="1"/>
  <c r="BJ234" i="99" a="1"/>
  <c r="BN138" i="99" a="1"/>
  <c r="BN376" i="99" a="1"/>
  <c r="BN246" i="99" a="1"/>
  <c r="BQ316" i="99" a="1"/>
  <c r="BB42" i="99" a="1"/>
  <c r="AW82" i="99" a="1"/>
  <c r="BN100" i="99" a="1"/>
  <c r="BH272" i="99" a="1"/>
  <c r="BG352" i="99" a="1"/>
  <c r="BM64" i="99" a="1"/>
  <c r="AZ22" i="99" a="1"/>
  <c r="AX238" i="99" a="1"/>
  <c r="BN128" i="99" a="1"/>
  <c r="BL44" i="99" a="1"/>
  <c r="BD366" i="99" a="1"/>
  <c r="BF260" i="99" a="1"/>
  <c r="BC100" i="99" a="1"/>
  <c r="BN298" i="99" a="1"/>
  <c r="BG46" i="99" a="1"/>
  <c r="BH200" i="99" a="1"/>
  <c r="BM208" i="99" a="1"/>
  <c r="BE394" i="99" a="1"/>
  <c r="BH394" i="99" a="1"/>
  <c r="BH386" i="99" a="1"/>
  <c r="BH238" i="99" a="1"/>
  <c r="BE166" i="99" a="1"/>
  <c r="AZ280" i="99" a="1"/>
  <c r="BB206" i="99" a="1"/>
  <c r="BK40" i="99" a="1"/>
  <c r="BL310" i="99" a="1"/>
  <c r="BG106" i="99" a="1"/>
  <c r="BL186" i="100" a="1"/>
  <c r="AW298" i="100" a="1"/>
  <c r="AW304" i="100" a="1"/>
  <c r="BD94" i="100" a="1"/>
  <c r="BJ204" i="100" a="1"/>
  <c r="BF172" i="100" a="1"/>
  <c r="AW186" i="100" a="1"/>
  <c r="BM160" i="100" a="1"/>
  <c r="AX232" i="100" a="1"/>
  <c r="BD214" i="100" a="1"/>
  <c r="BL182" i="100" a="1"/>
  <c r="BF122" i="100" a="1"/>
  <c r="BH344" i="100" a="1"/>
  <c r="BN62" i="100" a="1"/>
  <c r="BF370" i="100" a="1"/>
  <c r="BL204" i="100" a="1"/>
  <c r="BJ300" i="100" a="1"/>
  <c r="AX130" i="100" a="1"/>
  <c r="BB8" i="100" a="1"/>
  <c r="BD140" i="99" a="1"/>
  <c r="BB198" i="99" a="1"/>
  <c r="BL176" i="99" a="1"/>
  <c r="AX328" i="100" a="1"/>
  <c r="BB208" i="100" a="1"/>
  <c r="BB230" i="100" a="1"/>
  <c r="BB6" i="100" a="1"/>
  <c r="BI124" i="99" a="1"/>
  <c r="BD4" i="99" a="1"/>
  <c r="BN124" i="99" a="1"/>
  <c r="AW100" i="99" a="1"/>
  <c r="BN144" i="100" a="1"/>
  <c r="BB312" i="100" a="1"/>
  <c r="BB22" i="100" a="1"/>
  <c r="BL8" i="99" a="1"/>
  <c r="BG334" i="99" a="1"/>
  <c r="BD422" i="99" a="1"/>
  <c r="BH144" i="99" a="1"/>
  <c r="BJ100" i="99" a="1"/>
  <c r="BK412" i="100" a="1"/>
  <c r="BC316" i="100" a="1"/>
  <c r="BB188" i="100" a="1"/>
  <c r="AY184" i="99" a="1"/>
  <c r="BI10" i="99" a="1"/>
  <c r="BK220" i="99" a="1"/>
  <c r="BN20" i="99" a="1"/>
  <c r="BK70" i="99" a="1"/>
  <c r="BF384" i="100" a="1"/>
  <c r="BB310" i="100" a="1"/>
  <c r="BB224" i="100" a="1"/>
  <c r="BD278" i="99" a="1"/>
  <c r="BC412" i="99" a="1"/>
  <c r="AX250" i="100" a="1"/>
  <c r="BN374" i="100" a="1"/>
  <c r="BB152" i="100" a="1"/>
  <c r="BC310" i="100" a="1"/>
  <c r="BL128" i="99" a="1"/>
  <c r="BD296" i="99" a="1"/>
  <c r="BD76" i="99" a="1"/>
  <c r="BG142" i="99" a="1"/>
  <c r="BJ328" i="100" a="1"/>
  <c r="BE94" i="100" a="1"/>
  <c r="BB108" i="100" a="1"/>
  <c r="BC400" i="100" a="1"/>
  <c r="BL426" i="100" a="1"/>
  <c r="BD350" i="100" a="1"/>
  <c r="BB66" i="100" a="1"/>
  <c r="BB354" i="100" a="1"/>
  <c r="BD72" i="99" a="1"/>
  <c r="BI226" i="99" a="1"/>
  <c r="AW298" i="99" a="1"/>
  <c r="BF98" i="99" a="1"/>
  <c r="BF396" i="99" a="1"/>
  <c r="BJ228" i="99" a="1"/>
  <c r="BJ392" i="99" a="1"/>
  <c r="BH150" i="99" a="1"/>
  <c r="BN46" i="99" a="1"/>
  <c r="BP346" i="99" a="1"/>
  <c r="BJ338" i="99" a="1"/>
  <c r="BH318" i="99" a="1"/>
  <c r="BI28" i="99" a="1"/>
  <c r="BN156" i="99" a="1"/>
  <c r="BH198" i="99" a="1"/>
  <c r="BJ384" i="99" a="1"/>
  <c r="BH112" i="99" a="1"/>
  <c r="BL218" i="99" a="1"/>
  <c r="BD150" i="99" a="1"/>
  <c r="BJ34" i="99" a="1"/>
  <c r="BF412" i="99" a="1"/>
  <c r="BO76" i="99" a="1"/>
  <c r="BQ244" i="99" a="1"/>
  <c r="BL406" i="99" a="1"/>
  <c r="BH38" i="99" a="1"/>
  <c r="BD10" i="99" a="1"/>
  <c r="BL370" i="99" a="1"/>
  <c r="BL102" i="99" a="1"/>
  <c r="BH358" i="99" a="1"/>
  <c r="BQ178" i="99" a="1"/>
  <c r="BB124" i="99" a="1"/>
  <c r="BJ56" i="99" a="1"/>
  <c r="AY178" i="99" a="1"/>
  <c r="BL12" i="99" a="1"/>
  <c r="BC364" i="99" a="1"/>
  <c r="BB252" i="99" a="1"/>
  <c r="AY166" i="99" a="1"/>
  <c r="BF338" i="99" a="1"/>
  <c r="BH90" i="99" a="1"/>
  <c r="BL6" i="99" a="1"/>
  <c r="BH310" i="99" a="1"/>
  <c r="BE142" i="99" a="1"/>
  <c r="AZ28" i="99" a="1"/>
  <c r="BB224" i="99" a="1"/>
  <c r="BB148" i="99" a="1"/>
  <c r="BJ256" i="99" a="1"/>
  <c r="BF20" i="99" a="1"/>
  <c r="BF140" i="99" a="1"/>
  <c r="BD398" i="99" a="1"/>
  <c r="BP250" i="99" a="1"/>
  <c r="AW266" i="99" a="1"/>
  <c r="BF58" i="99" a="1"/>
  <c r="BK58" i="99" a="1"/>
  <c r="BH254" i="99" a="1"/>
  <c r="BH154" i="99" a="1"/>
  <c r="BB342" i="99" a="1"/>
  <c r="BH92" i="99" a="1"/>
  <c r="AW50" i="99" a="1"/>
  <c r="AZ214" i="99" a="1"/>
  <c r="BL76" i="99" a="1"/>
  <c r="AW276" i="100" a="1"/>
  <c r="BN102" i="100" a="1"/>
  <c r="BQ262" i="100" a="1"/>
  <c r="AY64" i="100" a="1"/>
  <c r="BN240" i="100" a="1"/>
  <c r="BD242" i="100" a="1"/>
  <c r="BD238" i="100" a="1"/>
  <c r="BK214" i="100" a="1"/>
  <c r="BN222" i="100" a="1"/>
  <c r="BJ282" i="100" a="1"/>
  <c r="BN158" i="100" a="1"/>
  <c r="BL288" i="100" a="1"/>
  <c r="AY358" i="100" a="1"/>
  <c r="BD52" i="100" a="1"/>
  <c r="BG76" i="100" a="1"/>
  <c r="BJ104" i="100" a="1"/>
  <c r="BP52" i="100" a="1"/>
  <c r="AW56" i="100" a="1"/>
  <c r="BB142" i="100" a="1"/>
  <c r="BP190" i="99" a="1"/>
  <c r="BH42" i="99" a="1"/>
  <c r="BQ202" i="99" a="1"/>
  <c r="AZ352" i="100" a="1"/>
  <c r="BB414" i="100" a="1"/>
  <c r="BB404" i="100" a="1"/>
  <c r="BB8" i="99" a="1"/>
  <c r="AX46" i="99" a="1"/>
  <c r="BL338" i="99" a="1"/>
  <c r="AY100" i="99" a="1"/>
  <c r="BK364" i="99" a="1"/>
  <c r="AW224" i="100" a="1"/>
  <c r="BB254" i="100" a="1"/>
  <c r="BB52" i="100" a="1"/>
  <c r="BB94" i="99" a="1"/>
  <c r="AW150" i="99" a="1"/>
  <c r="BK292" i="99" a="1"/>
  <c r="AX316" i="99" a="1"/>
  <c r="BL360" i="99" a="1"/>
  <c r="BF142" i="100" a="1"/>
  <c r="BB342" i="100" a="1"/>
  <c r="BC22" i="100" a="1"/>
  <c r="BO214" i="99" a="1"/>
  <c r="AY340" i="99" a="1"/>
  <c r="BC184" i="99" a="1"/>
  <c r="BO220" i="99" a="1"/>
  <c r="BN70" i="99" a="1"/>
  <c r="BD312" i="100" a="1"/>
  <c r="BC268" i="100" a="1"/>
  <c r="BB158" i="100" a="1"/>
  <c r="BL48" i="99" a="1"/>
  <c r="BP214" i="99" a="1"/>
  <c r="AY346" i="100" a="1"/>
  <c r="BL310" i="100" a="1"/>
  <c r="BB62" i="100" a="1"/>
  <c r="BB276" i="100" a="1"/>
  <c r="BP124" i="99" a="1"/>
  <c r="BN414" i="99" a="1"/>
  <c r="BL246" i="99" a="1"/>
  <c r="BG256" i="99" a="1"/>
  <c r="AZ160" i="100" a="1"/>
  <c r="AW142" i="100" a="1"/>
  <c r="BB174" i="100" a="1"/>
  <c r="BB322" i="100" a="1"/>
  <c r="AZ202" i="100" a="1"/>
  <c r="AX418" i="100" a="1"/>
  <c r="BB280" i="100" a="1"/>
  <c r="BB78" i="100" a="1"/>
  <c r="BN418" i="99" a="1"/>
  <c r="BQ124" i="99" a="1"/>
  <c r="BD248" i="99" a="1"/>
  <c r="BH316" i="99" a="1"/>
  <c r="BQ208" i="99" a="1"/>
  <c r="BJ196" i="99" a="1"/>
  <c r="BJ72" i="99" a="1"/>
  <c r="BJ400" i="99" a="1"/>
  <c r="BN204" i="99" a="1"/>
  <c r="BH372" i="99" a="1"/>
  <c r="BE412" i="99" a="1"/>
  <c r="BM352" i="99" a="1"/>
  <c r="BF184" i="99" a="1"/>
  <c r="BN282" i="99" a="1"/>
  <c r="BN168" i="99" a="1"/>
  <c r="BN360" i="99" a="1"/>
  <c r="BN290" i="99" a="1"/>
  <c r="BF372" i="99" a="1"/>
  <c r="BO250" i="99" a="1"/>
  <c r="BJ150" i="99" a="1"/>
  <c r="BJ32" i="99" a="1"/>
  <c r="BM220" i="99" a="1"/>
  <c r="BI58" i="99" a="1"/>
  <c r="BH190" i="99" a="1"/>
  <c r="BD348" i="99" a="1"/>
  <c r="BN60" i="99" a="1"/>
  <c r="BL146" i="99" a="1"/>
  <c r="BQ70" i="99" a="1"/>
  <c r="BL374" i="99" a="1"/>
  <c r="BF124" i="99" a="1"/>
  <c r="BH204" i="99" a="1"/>
  <c r="BF216" i="99" a="1"/>
  <c r="BL414" i="99" a="1"/>
  <c r="AY214" i="99" a="1"/>
  <c r="AZ418" i="99" a="1"/>
  <c r="BH60" i="99" a="1"/>
  <c r="BG34" i="99" a="1"/>
  <c r="BM52" i="99" a="1"/>
  <c r="BH260" i="99" a="1"/>
  <c r="AZ70" i="99" a="1"/>
  <c r="AX418" i="99" a="1"/>
  <c r="BK286" i="99" a="1"/>
  <c r="BH418" i="99" a="1"/>
  <c r="AW214" i="99" a="1"/>
  <c r="BH56" i="99" a="1"/>
  <c r="BP178" i="100" a="1"/>
  <c r="BD212" i="100" a="1"/>
  <c r="BE370" i="100" a="1"/>
  <c r="BF112" i="100" a="1"/>
  <c r="BL72" i="100" a="1"/>
  <c r="BM358" i="100" a="1"/>
  <c r="BK262" i="100" a="1"/>
  <c r="BK340" i="100" a="1"/>
  <c r="AW70" i="100" a="1"/>
  <c r="BE394" i="100" a="1"/>
  <c r="AX316" i="100" a="1"/>
  <c r="BK112" i="100" a="1"/>
  <c r="BQ400" i="100" a="1"/>
  <c r="BF132" i="100" a="1"/>
  <c r="BD406" i="100" a="1"/>
  <c r="BJ388" i="100" a="1"/>
  <c r="BF60" i="100" a="1"/>
  <c r="BF392" i="100" a="1"/>
  <c r="BB24" i="100" a="1"/>
  <c r="BJ346" i="99" a="1"/>
  <c r="BF324" i="99" a="1"/>
  <c r="BE358" i="99" a="1"/>
  <c r="AX184" i="100" a="1"/>
  <c r="BB376" i="100" a="1"/>
  <c r="BB422" i="100" a="1"/>
  <c r="BF390" i="99" a="1"/>
  <c r="BO262" i="99" a="1"/>
  <c r="BN8" i="99" a="1"/>
  <c r="BH322" i="99" a="1"/>
  <c r="BJ312" i="99" a="1"/>
  <c r="BD160" i="100" a="1"/>
  <c r="BB170" i="100" a="1"/>
  <c r="BB406" i="100" a="1"/>
  <c r="BM340" i="99" a="1"/>
  <c r="BL168" i="99" a="1"/>
  <c r="AW220" i="99" a="1"/>
  <c r="BL296" i="99" a="1"/>
  <c r="BP328" i="99" a="1"/>
  <c r="BD252" i="100" a="1"/>
  <c r="BC28" i="100" a="1"/>
  <c r="BC46" i="100" a="1"/>
  <c r="AW132" i="99" a="1"/>
  <c r="BJ76" i="99" a="1"/>
  <c r="BJ260" i="99" a="1"/>
  <c r="BG220" i="99" a="1"/>
  <c r="AW140" i="100" a="1"/>
  <c r="AW314" i="100" a="1"/>
  <c r="BB86" i="100" a="1"/>
  <c r="BB252" i="100" a="1"/>
  <c r="BJ154" i="99" a="1"/>
  <c r="BL10" i="99" a="1"/>
  <c r="AY340" i="100" a="1"/>
  <c r="BG166" i="100" a="1"/>
  <c r="BB92" i="100" a="1"/>
  <c r="BB242" i="100" a="1"/>
  <c r="BB282" i="99" a="1"/>
  <c r="BE136" i="99" a="1"/>
  <c r="BC58" i="99" a="1"/>
  <c r="BL114" i="99" a="1"/>
  <c r="AW96" i="100" a="1"/>
  <c r="BE118" i="100" a="1"/>
  <c r="BB216" i="100" a="1"/>
  <c r="BB112" i="100" a="1"/>
  <c r="BF188" i="100" a="1"/>
  <c r="BD186" i="100" a="1"/>
  <c r="BB300" i="100" a="1"/>
  <c r="BB72" i="100" a="1"/>
  <c r="AY352" i="99" a="1"/>
  <c r="BC376" i="99" a="1"/>
  <c r="BC40" i="99" a="1"/>
  <c r="AX406" i="99" a="1"/>
  <c r="BN110" i="99" a="1"/>
  <c r="BH302" i="99" a="1"/>
  <c r="BL18" i="99" a="1"/>
  <c r="AY280" i="99" a="1"/>
  <c r="BO376" i="99" a="1"/>
  <c r="BB72" i="99" a="1"/>
  <c r="BQ340" i="99" a="1"/>
  <c r="BG70" i="99" a="1"/>
  <c r="BI298" i="99" a="1"/>
  <c r="BQ136" i="99" a="1"/>
  <c r="BK46" i="99" a="1"/>
  <c r="BD236" i="99" a="1"/>
  <c r="AX304" i="99" a="1"/>
  <c r="BF82" i="99" a="1"/>
  <c r="BJ356" i="99" a="1"/>
  <c r="BI82" i="99" a="1"/>
  <c r="BO40" i="99" a="1"/>
  <c r="BF212" i="99" a="1"/>
  <c r="AY28" i="99" a="1"/>
  <c r="BH250" i="99" a="1"/>
  <c r="BJ84" i="99" a="1"/>
  <c r="BN40" i="99" a="1"/>
  <c r="AW20" i="99" a="1"/>
  <c r="BQ346" i="99" a="1"/>
  <c r="BJ344" i="99" a="1"/>
  <c r="BP316" i="99" a="1"/>
  <c r="BL336" i="99" a="1"/>
  <c r="BB44" i="99" a="1"/>
  <c r="BG64" i="99" a="1"/>
  <c r="AY310" i="99" a="1"/>
  <c r="BK298" i="99" a="1"/>
  <c r="BB66" i="99" a="1"/>
  <c r="BH268" i="99" a="1"/>
  <c r="BF404" i="99" a="1"/>
  <c r="BD230" i="99" a="1"/>
  <c r="BF102" i="99" a="1"/>
  <c r="BN50" i="99" a="1"/>
  <c r="BH178" i="99" a="1"/>
  <c r="BN30" i="99" a="1"/>
  <c r="AW130" i="99" a="1"/>
  <c r="BL194" i="99" a="1"/>
  <c r="AW80" i="100" a="1"/>
  <c r="BF344" i="100" a="1"/>
  <c r="BN310" i="100" a="1"/>
  <c r="BI352" i="100" a="1"/>
  <c r="BL198" i="100" a="1"/>
  <c r="BI280" i="100" a="1"/>
  <c r="BH152" i="100" a="1"/>
  <c r="BQ166" i="100" a="1"/>
  <c r="BN60" i="100" a="1"/>
  <c r="BH302" i="100" a="1"/>
  <c r="BH208" i="100" a="1"/>
  <c r="BJ412" i="100" a="1"/>
  <c r="BL242" i="100" a="1"/>
  <c r="BD192" i="100" a="1"/>
  <c r="AW356" i="100" a="1"/>
  <c r="BI214" i="100" a="1"/>
  <c r="AW292" i="100" a="1"/>
  <c r="BJ384" i="100" a="1"/>
  <c r="BB168" i="100" a="1"/>
  <c r="BJ414" i="99" a="1"/>
  <c r="BF370" i="99" a="1"/>
  <c r="BM238" i="99" a="1"/>
  <c r="AZ262" i="100" a="1"/>
  <c r="BB256" i="100" a="1"/>
  <c r="BB266" i="100" a="1"/>
  <c r="BL274" i="99" a="1"/>
  <c r="BG292" i="99" a="1"/>
  <c r="AZ4" i="99" a="1"/>
  <c r="BQ40" i="99" a="1"/>
  <c r="BH36" i="99" a="1"/>
  <c r="BN266" i="100" a="1"/>
  <c r="BB148" i="100" a="1"/>
  <c r="BC328" i="100" a="1"/>
  <c r="AW180" i="99" a="1"/>
  <c r="BB174" i="99" a="1"/>
  <c r="BO400" i="99" a="1"/>
  <c r="BH54" i="99" a="1"/>
  <c r="BF152" i="100" a="1"/>
  <c r="AZ316" i="100" a="1"/>
  <c r="BB118" i="100" a="1"/>
  <c r="BB420" i="100" a="1"/>
  <c r="BL100" i="99" a="1"/>
  <c r="BN324" i="99" a="1"/>
  <c r="BN200" i="99" a="1"/>
  <c r="BK34" i="99" a="1"/>
  <c r="AW86" i="100" a="1"/>
  <c r="AW286" i="100" a="1"/>
  <c r="BC322" i="100" a="1"/>
  <c r="BC34" i="100" a="1"/>
  <c r="BN122" i="99" a="1"/>
  <c r="BM292" i="99" a="1"/>
  <c r="AW244" i="100" a="1"/>
  <c r="BD356" i="100" a="1"/>
  <c r="BB384" i="100" a="1"/>
  <c r="BB286" i="100" a="1"/>
  <c r="BH340" i="99" a="1"/>
  <c r="BN350" i="99" a="1"/>
  <c r="BD384" i="99" a="1"/>
  <c r="AW52" i="99" a="1"/>
  <c r="BH334" i="100" a="1"/>
  <c r="BF108" i="100" a="1"/>
  <c r="BB288" i="100" a="1"/>
  <c r="BB408" i="100" a="1"/>
  <c r="BF184" i="100" a="1"/>
  <c r="BB190" i="100" a="1"/>
  <c r="BB136" i="100" a="1"/>
  <c r="BB180" i="100" a="1"/>
  <c r="AW218" i="99" a="1"/>
  <c r="AW206" i="99" a="1"/>
  <c r="BB426" i="99" a="1"/>
  <c r="BQ364" i="99" a="1"/>
  <c r="BO46" i="99" a="1"/>
  <c r="BL196" i="99" a="1"/>
  <c r="BJ264" i="99" a="1"/>
  <c r="BL288" i="99" a="1"/>
  <c r="BH348" i="99" a="1"/>
  <c r="BL240" i="99" a="1"/>
  <c r="BF206" i="99" a="1"/>
  <c r="BD102" i="99" a="1"/>
  <c r="BF424" i="99" a="1"/>
  <c r="BH20" i="99" a="1"/>
  <c r="BD356" i="99" a="1"/>
  <c r="BJ28" i="99" a="1"/>
  <c r="BP40" i="99" a="1"/>
  <c r="BL122" i="99" a="1"/>
  <c r="AW356" i="99" a="1"/>
  <c r="BN346" i="99" a="1"/>
  <c r="BF256" i="99" a="1"/>
  <c r="BL22" i="99" a="1"/>
  <c r="BL348" i="99" a="1"/>
  <c r="AY364" i="99" a="1"/>
  <c r="AW322" i="99" a="1"/>
  <c r="AY106" i="99" a="1"/>
  <c r="BJ354" i="99" a="1"/>
  <c r="BN158" i="99" a="1"/>
  <c r="BL320" i="99" a="1"/>
  <c r="BB400" i="99" a="1"/>
  <c r="BB318" i="99" a="1"/>
  <c r="BH320" i="99" a="1"/>
  <c r="BG406" i="100" a="1"/>
  <c r="BJ252" i="100" a="1"/>
  <c r="BH272" i="100" a="1"/>
  <c r="BF260" i="100" a="1"/>
  <c r="BK238" i="100" a="1"/>
  <c r="BF418" i="100" a="1"/>
  <c r="BP160" i="100" a="1"/>
  <c r="BN420" i="100" a="1"/>
  <c r="AW90" i="100" a="1"/>
  <c r="BI124" i="100" a="1"/>
  <c r="BN80" i="100" a="1"/>
  <c r="BL332" i="100" a="1"/>
  <c r="BH268" i="100" a="1"/>
  <c r="AW146" i="100" a="1"/>
  <c r="BH282" i="100" a="1"/>
  <c r="BF196" i="100" a="1"/>
  <c r="AZ106" i="100" a="1"/>
  <c r="AX352" i="100" a="1"/>
  <c r="BC202" i="100" a="1"/>
  <c r="BN206" i="99" a="1"/>
  <c r="BN364" i="99" a="1"/>
  <c r="BB344" i="99" a="1"/>
  <c r="BK232" i="100" a="1"/>
  <c r="BC304" i="100" a="1"/>
  <c r="BB258" i="100" a="1"/>
  <c r="BB210" i="99" a="1"/>
  <c r="BO268" i="99" a="1"/>
  <c r="BQ4" i="99" a="1"/>
  <c r="BE112" i="99" a="1"/>
  <c r="BO424" i="100" a="1"/>
  <c r="BN236" i="100" a="1"/>
  <c r="BB358" i="100" a="1"/>
  <c r="BB204" i="100" a="1"/>
  <c r="BI34" i="99" a="1"/>
  <c r="BQ256" i="99" a="1"/>
  <c r="BL80" i="99" a="1"/>
  <c r="BP376" i="99" a="1"/>
  <c r="BO232" i="100" a="1"/>
  <c r="BD336" i="100" a="1"/>
  <c r="BB36" i="100" a="1"/>
  <c r="BB324" i="100" a="1"/>
  <c r="BF168" i="99" a="1"/>
  <c r="BN370" i="99" a="1"/>
  <c r="BL58" i="99" a="1"/>
  <c r="BJ416" i="99" a="1"/>
  <c r="BJ352" i="100" a="1"/>
  <c r="AZ58" i="100" a="1"/>
  <c r="BC352" i="100" a="1"/>
  <c r="BB4" i="100" a="1"/>
  <c r="AW156" i="99" a="1"/>
  <c r="AW98" i="99" a="1"/>
  <c r="BL428" i="100" a="1"/>
  <c r="BL76" i="100" a="1"/>
  <c r="BB356" i="100" a="1"/>
  <c r="BB262" i="100" a="1"/>
  <c r="BF6" i="99" a="1"/>
  <c r="BF280" i="99" a="1"/>
  <c r="BB106" i="99" a="1"/>
  <c r="BQ28" i="99" a="1"/>
  <c r="BF340" i="100" a="1"/>
  <c r="BF66" i="100" a="1"/>
  <c r="BC166" i="100" a="1"/>
  <c r="BB378" i="100" a="1"/>
  <c r="AZ346" i="100" a="1"/>
  <c r="BC196" i="100" a="1"/>
  <c r="BB370" i="100" a="1"/>
  <c r="BB410" i="100" a="1"/>
  <c r="BB244" i="99" a="1"/>
  <c r="BF10" i="99" a="1"/>
  <c r="BE106" i="99" a="1"/>
  <c r="BE28" i="99" a="1"/>
  <c r="BF128" i="99" a="1"/>
  <c r="BF234" i="99" a="1"/>
  <c r="BI268" i="99" a="1"/>
  <c r="BI364" i="99" a="1"/>
  <c r="BB160" i="99" a="1"/>
  <c r="AW38" i="99" a="1"/>
  <c r="BO196" i="99" a="1"/>
  <c r="BI136" i="99" a="1"/>
  <c r="AZ76" i="99" a="1"/>
  <c r="BQ322" i="99" a="1"/>
  <c r="BH184" i="99" a="1"/>
  <c r="AW412" i="99" a="1"/>
  <c r="BD116" i="99" a="1"/>
  <c r="BD290" i="99" a="1"/>
  <c r="BJ14" i="99" a="1"/>
  <c r="BL378" i="99" a="1"/>
  <c r="BJ186" i="99" a="1"/>
  <c r="BF162" i="99" a="1"/>
  <c r="BE286" i="99" a="1"/>
  <c r="BN116" i="99" a="1"/>
  <c r="BD96" i="99" a="1"/>
  <c r="BM22" i="99" a="1"/>
  <c r="BE22" i="99" a="1"/>
  <c r="BO382" i="99" a="1"/>
  <c r="BH70" i="99" a="1"/>
  <c r="BF72" i="99" a="1"/>
  <c r="AW348" i="99" a="1"/>
  <c r="BD328" i="99" a="1"/>
  <c r="BN64" i="100" a="1"/>
  <c r="BD314" i="100" a="1"/>
  <c r="BP256" i="100" a="1"/>
  <c r="AX112" i="100" a="1"/>
  <c r="BN218" i="100" a="1"/>
  <c r="BD178" i="100" a="1"/>
  <c r="BN358" i="100" a="1"/>
  <c r="AY244" i="100" a="1"/>
  <c r="BL324" i="100" a="1"/>
  <c r="AW256" i="100" a="1"/>
  <c r="BI118" i="100" a="1"/>
  <c r="BF224" i="100" a="1"/>
  <c r="BJ244" i="100" a="1"/>
  <c r="BN246" i="100" a="1"/>
  <c r="AW320" i="100" a="1"/>
  <c r="BL124" i="100" a="1"/>
  <c r="BF366" i="100" a="1"/>
  <c r="BJ98" i="100" a="1"/>
  <c r="BB268" i="100" a="1"/>
  <c r="BB64" i="99" a="1"/>
  <c r="BD156" i="99" a="1"/>
  <c r="BB156" i="99" a="1"/>
  <c r="AW234" i="100" a="1"/>
  <c r="BB226" i="100" a="1"/>
  <c r="BB130" i="100" a="1"/>
  <c r="BJ230" i="99" a="1"/>
  <c r="BL34" i="99" a="1"/>
  <c r="BD268" i="99" a="1"/>
  <c r="BJ48" i="99" a="1"/>
  <c r="BL146" i="100" a="1"/>
  <c r="BJ318" i="100" a="1"/>
  <c r="BB236" i="100" a="1"/>
  <c r="BB260" i="100" a="1"/>
  <c r="BC214" i="99" a="1"/>
  <c r="AW408" i="99" a="1"/>
  <c r="BO82" i="99" a="1"/>
  <c r="BM82" i="99" a="1"/>
  <c r="BF356" i="100" a="1"/>
  <c r="BM70" i="100" a="1"/>
  <c r="BB192" i="100" a="1"/>
  <c r="BB138" i="100" a="1"/>
  <c r="AW40" i="99" a="1"/>
  <c r="AY58" i="99" a="1"/>
  <c r="AZ124" i="99" a="1"/>
  <c r="BO292" i="99" a="1"/>
  <c r="BF276" i="100" a="1"/>
  <c r="BE244" i="100" a="1"/>
  <c r="BB54" i="100" a="1"/>
  <c r="BB10" i="100" a="1"/>
  <c r="BH344" i="99" a="1"/>
  <c r="BP172" i="99" a="1"/>
  <c r="BJ364" i="100" a="1"/>
  <c r="AY286" i="100" a="1"/>
  <c r="BB176" i="100" a="1"/>
  <c r="BC358" i="100" a="1"/>
  <c r="BB350" i="99" a="1"/>
  <c r="AY268" i="99" a="1"/>
  <c r="BD300" i="99" a="1"/>
  <c r="AW282" i="99" a="1"/>
  <c r="BK130" i="100" a="1"/>
  <c r="BN94" i="100" a="1"/>
  <c r="BB338" i="100" a="1"/>
  <c r="BB164" i="100" a="1"/>
  <c r="BF308" i="100" a="1"/>
  <c r="BB82" i="100" a="1"/>
  <c r="BB316" i="100" a="1"/>
  <c r="BC424" i="100" a="1"/>
  <c r="BQ232" i="99" a="1"/>
  <c r="BJ350" i="99" a="1"/>
  <c r="BJ236" i="99" a="1"/>
  <c r="BD74" i="99" a="1"/>
  <c r="AW200" i="99" a="1"/>
  <c r="BG400" i="99" a="1"/>
  <c r="AZ286" i="99" a="1"/>
  <c r="BG166" i="99" a="1"/>
  <c r="BP178" i="99" a="1"/>
  <c r="BG160" i="99" a="1"/>
  <c r="BB186" i="99" a="1"/>
  <c r="BF4" i="99" a="1"/>
  <c r="BF292" i="99" a="1"/>
  <c r="BC70" i="99" a="1"/>
  <c r="BF158" i="99" a="1"/>
  <c r="BC76" i="99" a="1"/>
  <c r="AW374" i="99" a="1"/>
  <c r="BO346" i="99" a="1"/>
  <c r="BG76" i="99" a="1"/>
  <c r="BJ12" i="99" a="1"/>
  <c r="BL266" i="99" a="1"/>
  <c r="AW204" i="99" a="1"/>
  <c r="AW80" i="99" a="1"/>
  <c r="BD28" i="99" a="1"/>
  <c r="BD382" i="99" a="1"/>
  <c r="AZ154" i="99" a="1"/>
  <c r="BQ412" i="99" a="1"/>
  <c r="BJ216" i="99" a="1"/>
  <c r="BB256" i="99" a="1"/>
  <c r="BL270" i="100" a="1"/>
  <c r="BJ356" i="100" a="1"/>
  <c r="BH64" i="100" a="1"/>
  <c r="BN224" i="100" a="1"/>
  <c r="BK184" i="100" a="1"/>
  <c r="BH136" i="100" a="1"/>
  <c r="BL344" i="100" a="1"/>
  <c r="AW236" i="100" a="1"/>
  <c r="AZ400" i="100" a="1"/>
  <c r="BO190" i="100" a="1"/>
  <c r="AW248" i="100" a="1"/>
  <c r="BN112" i="100" a="1"/>
  <c r="BF274" i="100" a="1"/>
  <c r="AW64" i="100" a="1"/>
  <c r="BH182" i="100" a="1"/>
  <c r="BO52" i="100" a="1"/>
  <c r="AW242" i="100" a="1"/>
  <c r="AX274" i="100" a="1"/>
  <c r="BC10" i="100" a="1"/>
  <c r="AZ346" i="99" a="1"/>
  <c r="BK148" i="99" a="1"/>
  <c r="BF422" i="99" a="1"/>
  <c r="AY88" i="100" a="1"/>
  <c r="BB196" i="100" a="1"/>
  <c r="BB184" i="100" a="1"/>
  <c r="AW324" i="99" a="1"/>
  <c r="BF398" i="99" a="1"/>
  <c r="BF264" i="99" a="1"/>
  <c r="AW264" i="99" a="1"/>
  <c r="BL238" i="100" a="1"/>
  <c r="BF362" i="100" a="1"/>
  <c r="BB110" i="100" a="1"/>
  <c r="BC412" i="100" a="1"/>
  <c r="BC298" i="99" a="1"/>
  <c r="BF134" i="99" a="1"/>
  <c r="BB276" i="99" a="1"/>
  <c r="BD244" i="99" a="1"/>
  <c r="BF116" i="100" a="1"/>
  <c r="BL224" i="100" a="1"/>
  <c r="BB134" i="100" a="1"/>
  <c r="BC178" i="100" a="1"/>
  <c r="BN80" i="99" a="1"/>
  <c r="BH32" i="99" a="1"/>
  <c r="BJ122" i="99" a="1"/>
  <c r="BF92" i="99" a="1"/>
  <c r="BN308" i="100" a="1"/>
  <c r="BI142" i="100" a="1"/>
  <c r="BC184" i="100" a="1"/>
  <c r="BB298" i="100" a="1"/>
  <c r="AW366" i="99" a="1"/>
  <c r="BD410" i="99" a="1"/>
  <c r="BD248" i="100" a="1"/>
  <c r="BD110" i="100" a="1"/>
  <c r="BB302" i="100" a="1"/>
  <c r="BC274" i="100" a="1"/>
  <c r="AW32" i="99" a="1"/>
  <c r="BB368" i="99" a="1"/>
  <c r="BI64" i="99" a="1"/>
  <c r="BG280" i="99" a="1"/>
  <c r="BH122" i="100" a="1"/>
  <c r="BK346" i="100" a="1"/>
  <c r="BB400" i="100" a="1"/>
  <c r="BB334" i="100" a="1"/>
  <c r="BM364" i="100" a="1"/>
  <c r="BB26" i="100" a="1"/>
  <c r="BB64" i="100" a="1"/>
  <c r="BB186" i="100" a="1"/>
  <c r="BD176" i="99" a="1"/>
  <c r="AX394" i="99" a="1"/>
  <c r="BF110" i="99" a="1"/>
  <c r="BJ104" i="99" a="1"/>
  <c r="BN68" i="99" a="1"/>
  <c r="BJ382" i="99" a="1"/>
  <c r="BN140" i="99" a="1"/>
  <c r="BN34" i="99" a="1"/>
  <c r="BD306" i="99" a="1"/>
  <c r="BB280" i="99" a="1"/>
  <c r="BJ18" i="99" a="1"/>
  <c r="BN328" i="99" a="1"/>
  <c r="BN190" i="99" a="1"/>
  <c r="BN276" i="99" a="1"/>
  <c r="BG10" i="99" a="1"/>
  <c r="BO16" i="99" a="1"/>
  <c r="AY370" i="99" a="1"/>
  <c r="AW128" i="99" a="1"/>
  <c r="BM286" i="99" a="1"/>
  <c r="BO364" i="99" a="1"/>
  <c r="BG196" i="99" a="1"/>
  <c r="BF172" i="99" a="1"/>
  <c r="BC178" i="99" a="1"/>
  <c r="BH256" i="99" a="1"/>
  <c r="BL260" i="99" a="1"/>
  <c r="BI16" i="99" a="1"/>
  <c r="AW176" i="99" a="1"/>
  <c r="BL250" i="99" a="1"/>
  <c r="AZ394" i="99" a="1"/>
  <c r="AX178" i="100" a="1"/>
  <c r="BL90" i="100" a="1"/>
  <c r="AW214" i="100" a="1"/>
  <c r="BI70" i="100" a="1"/>
  <c r="BN74" i="100" a="1"/>
  <c r="BJ238" i="100" a="1"/>
  <c r="BJ342" i="100" a="1"/>
  <c r="BL208" i="100" a="1"/>
  <c r="BI334" i="100" a="1"/>
  <c r="BQ160" i="100" a="1"/>
  <c r="BI232" i="100" a="1"/>
  <c r="BD112" i="100" a="1"/>
  <c r="BJ344" i="100" a="1"/>
  <c r="BL406" i="100" a="1"/>
  <c r="BN96" i="100" a="1"/>
  <c r="AZ370" i="100" a="1"/>
  <c r="BE178" i="100" a="1"/>
  <c r="BC250" i="100" a="1"/>
  <c r="BB360" i="100" a="1"/>
  <c r="BO184" i="99" a="1"/>
  <c r="BB104" i="99" a="1"/>
  <c r="BQ304" i="99" a="1"/>
  <c r="AW414" i="100" a="1"/>
  <c r="BB220" i="100" a="1"/>
  <c r="BB46" i="100" a="1"/>
  <c r="BN342" i="99" a="1"/>
  <c r="BH188" i="99" a="1"/>
  <c r="BJ252" i="99" a="1"/>
  <c r="BD196" i="99" a="1"/>
  <c r="BD86" i="100" a="1"/>
  <c r="BH254" i="100" a="1"/>
  <c r="BB248" i="100" a="1"/>
  <c r="BB348" i="100" a="1"/>
  <c r="BP298" i="99" a="1"/>
  <c r="BN312" i="99" a="1"/>
  <c r="BJ192" i="99" a="1"/>
  <c r="AY418" i="99" a="1"/>
  <c r="BH106" i="100" a="1"/>
  <c r="AW264" i="100" a="1"/>
  <c r="BB12" i="100" a="1"/>
  <c r="BB240" i="100" a="1"/>
  <c r="AW224" i="99" a="1"/>
  <c r="AZ334" i="99" a="1"/>
  <c r="BF354" i="99" a="1"/>
  <c r="BP310" i="99" a="1"/>
  <c r="BD120" i="100" a="1"/>
  <c r="BF238" i="100" a="1"/>
  <c r="BB124" i="100" a="1"/>
  <c r="BC232" i="100" a="1"/>
  <c r="BN96" i="99" a="1"/>
  <c r="BJ340" i="99" a="1"/>
  <c r="BJ376" i="100" a="1"/>
  <c r="AZ238" i="100" a="1"/>
  <c r="BB194" i="100" a="1"/>
  <c r="BC88" i="100" a="1"/>
  <c r="BQ352" i="99" a="1"/>
  <c r="BO64" i="99" a="1"/>
  <c r="BM418" i="99" a="1"/>
  <c r="BB302" i="99" a="1"/>
  <c r="BF208" i="100" a="1"/>
  <c r="BB306" i="100" a="1"/>
  <c r="BB160" i="100" a="1"/>
  <c r="BB156" i="100" a="1"/>
  <c r="BN270" i="100" a="1"/>
  <c r="BB392" i="100" a="1"/>
  <c r="BB314" i="100" a="1"/>
  <c r="BN74" i="99" a="1"/>
  <c r="BC406" i="99" a="1"/>
  <c r="BD138" i="99" a="1"/>
  <c r="BJ54" i="99" a="1"/>
  <c r="BO298" i="99" a="1"/>
  <c r="BD70" i="99" a="1"/>
  <c r="BF214" i="99" a="1"/>
  <c r="BD378" i="99" a="1"/>
  <c r="BO328" i="99" a="1"/>
  <c r="AW416" i="99" a="1"/>
  <c r="BM166" i="99" a="1"/>
  <c r="BD288" i="99" a="1"/>
  <c r="BB28" i="99" a="1"/>
  <c r="BL242" i="99" a="1"/>
  <c r="BF78" i="99" a="1"/>
  <c r="BB112" i="99" a="1"/>
  <c r="BP280" i="99" a="1"/>
  <c r="BN108" i="99" a="1"/>
  <c r="BH162" i="99" a="1"/>
  <c r="BB132" i="99" a="1"/>
  <c r="BI46" i="99" a="1"/>
  <c r="BM406" i="99" a="1"/>
  <c r="AY94" i="99" a="1"/>
  <c r="BH166" i="99" a="1"/>
  <c r="AW294" i="99" a="1"/>
  <c r="BF218" i="99" a="1"/>
  <c r="BE346" i="99" a="1"/>
  <c r="BF248" i="99" a="1"/>
  <c r="BJ262" i="100" a="1"/>
  <c r="BK274" i="100" a="1"/>
  <c r="BO328" i="100" a="1"/>
  <c r="BH322" i="100" a="1"/>
  <c r="BL64" i="100" a="1"/>
  <c r="AW290" i="100" a="1"/>
  <c r="AY250" i="100" a="1"/>
  <c r="BJ130" i="100" a="1"/>
  <c r="BL196" i="100" a="1"/>
  <c r="BN178" i="100" a="1"/>
  <c r="AW266" i="100" a="1"/>
  <c r="BH158" i="100" a="1"/>
  <c r="BL336" i="100" a="1"/>
  <c r="BH356" i="100" a="1"/>
  <c r="BL214" i="100" a="1"/>
  <c r="AW78" i="100" a="1"/>
  <c r="BH328" i="100" a="1"/>
  <c r="BB284" i="100" a="1"/>
  <c r="BB274" i="100" a="1"/>
  <c r="BF380" i="99" a="1"/>
  <c r="BG202" i="99" a="1"/>
  <c r="BJ290" i="99" a="1"/>
  <c r="BK154" i="100" a="1"/>
  <c r="BB132" i="100" a="1"/>
  <c r="BB210" i="100" a="1"/>
  <c r="BB376" i="99" a="1"/>
  <c r="BD6" i="99" a="1"/>
  <c r="AW296" i="99" a="1"/>
  <c r="BC346" i="99" a="1"/>
  <c r="BD140" i="100" a="1"/>
  <c r="BE406" i="100" a="1"/>
  <c r="BC220" i="100" a="1"/>
  <c r="BB76" i="100" a="1"/>
  <c r="BB414" i="99" a="1"/>
  <c r="BB116" i="99" a="1"/>
  <c r="BF114" i="99" a="1"/>
  <c r="BG346" i="99" a="1"/>
  <c r="BF414" i="100" a="1"/>
  <c r="BJ126" i="100" a="1"/>
  <c r="BB294" i="100" a="1"/>
  <c r="BB40" i="100" a="1"/>
  <c r="BH22" i="99" a="1"/>
  <c r="BH360" i="99" a="1"/>
  <c r="BJ326" i="99" a="1"/>
  <c r="BH194" i="99" a="1"/>
  <c r="BE274" i="100" a="1"/>
  <c r="BE424" i="100" a="1"/>
  <c r="BB50" i="100" a="1"/>
  <c r="BB250" i="100" a="1"/>
  <c r="AX118" i="99" a="1"/>
  <c r="BE100" i="99" a="1"/>
  <c r="BG124" i="100" a="1"/>
  <c r="BN276" i="100" a="1"/>
  <c r="BB88" i="100" a="1"/>
  <c r="BB146" i="100" a="1"/>
  <c r="BH308" i="99" a="1"/>
  <c r="AW192" i="99" a="1"/>
  <c r="BJ390" i="99" a="1"/>
  <c r="BN308" i="99" a="1"/>
  <c r="BD240" i="100" a="1"/>
  <c r="BB344" i="100" a="1"/>
  <c r="BB114" i="100" a="1"/>
  <c r="BB80" i="100" a="1"/>
  <c r="BL386" i="100" a="1"/>
  <c r="BB278" i="100" a="1"/>
  <c r="BB228" i="100" a="1"/>
  <c r="BB38" i="99" a="1"/>
  <c r="AY406" i="99" a="1"/>
  <c r="BK274" i="99" a="1"/>
  <c r="BD206" i="99" a="1"/>
  <c r="BL32" i="99" a="1"/>
  <c r="BN252" i="99" a="1"/>
  <c r="BF222" i="99" a="1"/>
  <c r="BE82" i="99" a="1"/>
  <c r="BQ190" i="99" a="1"/>
  <c r="BD250" i="99" a="1"/>
  <c r="AY322" i="99" a="1"/>
  <c r="BN278" i="99" a="1"/>
  <c r="BB238" i="99" a="1"/>
  <c r="BM310" i="99" a="1"/>
  <c r="BD402" i="99" a="1"/>
  <c r="BF310" i="99" a="1"/>
  <c r="BD322" i="99" a="1"/>
  <c r="AY238" i="99" a="1"/>
  <c r="BB298" i="99" a="1"/>
  <c r="BE178" i="99" a="1"/>
  <c r="BJ130" i="99" a="1"/>
  <c r="BE388" i="99" a="1"/>
  <c r="BF290" i="99" a="1"/>
  <c r="BF192" i="99" a="1"/>
  <c r="BK154" i="99" a="1"/>
  <c r="BL98" i="99" a="1"/>
  <c r="BF406" i="99" a="1"/>
  <c r="AZ238" i="99" a="1"/>
  <c r="AX202" i="99" a="1"/>
  <c r="AW418" i="99" a="1"/>
  <c r="BN400" i="99" a="1"/>
  <c r="BJ108" i="99" a="1"/>
  <c r="BD36" i="99" a="1"/>
  <c r="BF116" i="99" a="1"/>
  <c r="BD160" i="99" a="1"/>
  <c r="BP292" i="99" a="1"/>
  <c r="BE370" i="99" a="1"/>
  <c r="BO352" i="99" a="1"/>
  <c r="BF200" i="99" a="1"/>
  <c r="BG130" i="99" a="1"/>
  <c r="BH300" i="99" a="1"/>
  <c r="BD202" i="99" a="1"/>
  <c r="BC250" i="99" a="1"/>
  <c r="BD226" i="99" a="1"/>
  <c r="AY202" i="99" a="1"/>
  <c r="BI196" i="99" a="1"/>
  <c r="BH58" i="99" a="1"/>
  <c r="BG124" i="99" a="1"/>
  <c r="BK202" i="99" a="1"/>
  <c r="BJ322" i="99" a="1"/>
  <c r="BB378" i="99" a="1"/>
  <c r="BC310" i="99" a="1"/>
  <c r="BP118" i="99" a="1"/>
  <c r="BB254" i="99" a="1"/>
  <c r="AX322" i="99" a="1"/>
  <c r="BD112" i="99" a="1"/>
  <c r="BL110" i="99" a="1"/>
  <c r="BM214" i="99" a="1"/>
  <c r="BL60" i="99" a="1"/>
  <c r="BL178" i="99" a="1"/>
  <c r="BB380" i="99" a="1"/>
  <c r="AW326" i="99" a="1"/>
  <c r="BN336" i="99" a="1"/>
  <c r="BH380" i="99" a="1"/>
  <c r="BN186" i="99" a="1"/>
  <c r="BH168" i="99" a="1"/>
  <c r="BD214" i="99" a="1"/>
  <c r="BH84" i="99" a="1"/>
  <c r="AY112" i="99" a="1"/>
  <c r="BC334" i="99" a="1"/>
  <c r="BB314" i="99" a="1"/>
  <c r="BB362" i="99" a="1"/>
  <c r="BB320" i="99" a="1"/>
  <c r="BE52" i="99" a="1"/>
  <c r="BM280" i="99" a="1"/>
  <c r="BH108" i="99" a="1"/>
  <c r="BL20" i="99" a="1"/>
  <c r="AZ256" i="99" a="1"/>
  <c r="BP406" i="99" a="1"/>
  <c r="BD394" i="99" a="1"/>
  <c r="BL358" i="99" a="1"/>
  <c r="BL14" i="99" a="1"/>
  <c r="BN332" i="99" a="1"/>
  <c r="BK334" i="99" a="1"/>
  <c r="BG88" i="99" a="1"/>
  <c r="AW158" i="99" a="1"/>
  <c r="BB204" i="99" a="1"/>
  <c r="BP202" i="99" a="1"/>
  <c r="BG82" i="99" a="1"/>
  <c r="AW212" i="99" a="1"/>
  <c r="AW428" i="99" a="1"/>
  <c r="BD100" i="99" a="1"/>
  <c r="AZ412" i="99" a="1"/>
  <c r="BK328" i="98" a="1"/>
  <c r="AX106" i="98" a="1"/>
  <c r="BI118" i="98" a="1"/>
  <c r="BN116" i="98" a="1"/>
  <c r="BD318" i="99" a="1"/>
  <c r="BG136" i="99" a="1"/>
  <c r="BH420" i="99" a="1"/>
  <c r="BH306" i="99" a="1"/>
  <c r="BI202" i="98" a="1"/>
  <c r="BF236" i="98" a="1"/>
  <c r="BF410" i="98" a="1"/>
  <c r="BO10" i="98" a="1"/>
  <c r="BF194" i="99" a="1"/>
  <c r="BC340" i="99" a="1"/>
  <c r="BH174" i="99" a="1"/>
  <c r="BC328" i="99" a="1"/>
  <c r="BH180" i="98" a="1"/>
  <c r="AW400" i="98" a="1"/>
  <c r="AW252" i="98" a="1"/>
  <c r="BJ140" i="98" a="1"/>
  <c r="BN408" i="99" a="1"/>
  <c r="BL198" i="99" a="1"/>
  <c r="AZ64" i="99" a="1"/>
  <c r="BF230" i="99" a="1"/>
  <c r="BD246" i="98" a="1"/>
  <c r="BJ16" i="98" a="1"/>
  <c r="BN280" i="98" a="1"/>
  <c r="BM58" i="98" a="1"/>
  <c r="BL294" i="99" a="1"/>
  <c r="BJ80" i="99" a="1"/>
  <c r="BO124" i="99" a="1"/>
  <c r="BB234" i="99" a="1"/>
  <c r="BG10" i="98" a="1"/>
  <c r="BJ56" i="98" a="1"/>
  <c r="BO406" i="98" a="1"/>
  <c r="BL92" i="98" a="1"/>
  <c r="BJ288" i="99" a="1"/>
  <c r="BM4" i="99" a="1"/>
  <c r="BF358" i="99" a="1"/>
  <c r="AX298" i="99" a="1"/>
  <c r="BJ394" i="98" a="1"/>
  <c r="BL178" i="98" a="1"/>
  <c r="BL14" i="98" a="1"/>
  <c r="BG268" i="98" a="1"/>
  <c r="BJ158" i="99" a="1"/>
  <c r="AW376" i="99" a="1"/>
  <c r="BQ22" i="99" a="1"/>
  <c r="BL194" i="98" a="1"/>
  <c r="BJ410" i="98" a="1"/>
  <c r="BN144" i="98" a="1"/>
  <c r="BE46" i="98" a="1"/>
  <c r="AW358" i="98" a="1"/>
  <c r="BD338" i="98" a="1"/>
  <c r="BD28" i="98" a="1"/>
  <c r="BF30" i="98" a="1"/>
  <c r="BH270" i="98" a="1"/>
  <c r="BN146" i="98" a="1"/>
  <c r="BO280" i="98" a="1"/>
  <c r="BI412" i="98" a="1"/>
  <c r="BH428" i="98" a="1"/>
  <c r="BN36" i="98" a="1"/>
  <c r="AY388" i="98" a="1"/>
  <c r="BO214" i="98" a="1"/>
  <c r="BH236" i="99" a="1"/>
  <c r="BF340" i="99" a="1"/>
  <c r="AW138" i="99" a="1"/>
  <c r="BD192" i="99" a="1"/>
  <c r="BP46" i="99" a="1"/>
  <c r="BD78" i="99" a="1"/>
  <c r="BN378" i="99" a="1"/>
  <c r="BC106" i="99" a="1"/>
  <c r="BJ244" i="99" a="1"/>
  <c r="AW402" i="99" a="1"/>
  <c r="BG304" i="99" a="1"/>
  <c r="BE196" i="99" a="1"/>
  <c r="AW246" i="99" a="1"/>
  <c r="BF414" i="99" a="1"/>
  <c r="AW350" i="99" a="1"/>
  <c r="BI232" i="99" a="1"/>
  <c r="BN388" i="99" a="1"/>
  <c r="AW346" i="99" a="1"/>
  <c r="AY142" i="99" a="1"/>
  <c r="BM268" i="99" a="1"/>
  <c r="AW288" i="99" a="1"/>
  <c r="AW164" i="99" a="1"/>
  <c r="BB322" i="99" a="1"/>
  <c r="BI262" i="99" a="1"/>
  <c r="BL56" i="99" a="1"/>
  <c r="BJ222" i="99" a="1"/>
  <c r="AW306" i="99" a="1"/>
  <c r="BD80" i="99" a="1"/>
  <c r="BB304" i="99" a="1"/>
  <c r="BI304" i="99" a="1"/>
  <c r="BD58" i="99" a="1"/>
  <c r="AZ58" i="99" a="1"/>
  <c r="BH10" i="99" a="1"/>
  <c r="BB352" i="99" a="1"/>
  <c r="BC286" i="99" a="1"/>
  <c r="BP58" i="99" a="1"/>
  <c r="AW398" i="99" a="1"/>
  <c r="AX376" i="99" a="1"/>
  <c r="BG52" i="99" a="1"/>
  <c r="AY88" i="99" a="1"/>
  <c r="BH424" i="99" a="1"/>
  <c r="AW148" i="99" a="1"/>
  <c r="BH74" i="99" a="1"/>
  <c r="BQ130" i="99" a="1"/>
  <c r="BN18" i="99" a="1"/>
  <c r="BN32" i="99" a="1"/>
  <c r="BH350" i="99" a="1"/>
  <c r="AW168" i="99" a="1"/>
  <c r="BL282" i="99" a="1"/>
  <c r="BD46" i="99" a="1"/>
  <c r="BE268" i="99" a="1"/>
  <c r="BH384" i="99" a="1"/>
  <c r="BB340" i="99" a="1"/>
  <c r="BJ38" i="99" a="1"/>
  <c r="BJ198" i="99" a="1"/>
  <c r="BG376" i="99" a="1"/>
  <c r="BD258" i="99" a="1"/>
  <c r="BL132" i="99" a="1"/>
  <c r="BD408" i="99" a="1"/>
  <c r="BF100" i="99" a="1"/>
  <c r="BO286" i="99" a="1"/>
  <c r="BH290" i="99" a="1"/>
  <c r="BL42" i="99" a="1"/>
  <c r="AZ382" i="99" a="1"/>
  <c r="BN54" i="99" a="1"/>
  <c r="BM412" i="98" a="1"/>
  <c r="BH90" i="98" a="1"/>
  <c r="BK214" i="98" a="1"/>
  <c r="BM298" i="98" a="1"/>
  <c r="BM328" i="99" a="1"/>
  <c r="BQ142" i="99" a="1"/>
  <c r="AW290" i="99" a="1"/>
  <c r="BN242" i="99" a="1"/>
  <c r="BO310" i="98" a="1"/>
  <c r="BN188" i="98" a="1"/>
  <c r="BH14" i="98" a="1"/>
  <c r="AW290" i="98" a="1"/>
  <c r="BJ52" i="99" a="1"/>
  <c r="AX370" i="99" a="1"/>
  <c r="BD14" i="99" a="1"/>
  <c r="BQ34" i="99" a="1"/>
  <c r="BO34" i="98" a="1"/>
  <c r="BH216" i="98" a="1"/>
  <c r="BH168" i="98" a="1"/>
  <c r="AW346" i="98" a="1"/>
  <c r="BF250" i="99" a="1"/>
  <c r="BD312" i="99" a="1"/>
  <c r="BB388" i="99" a="1"/>
  <c r="BL160" i="99" a="1"/>
  <c r="AZ304" i="98" a="1"/>
  <c r="BL20" i="98" a="1"/>
  <c r="BN112" i="98" a="1"/>
  <c r="BF288" i="98" a="1"/>
  <c r="AW368" i="99" a="1"/>
  <c r="BL284" i="99" a="1"/>
  <c r="AW48" i="99" a="1"/>
  <c r="BD126" i="99" a="1"/>
  <c r="AX64" i="98" a="1"/>
  <c r="BP256" i="98" a="1"/>
  <c r="BJ198" i="98" a="1"/>
  <c r="BB128" i="98" a="1"/>
  <c r="AX88" i="99" a="1"/>
  <c r="AW90" i="99" a="1"/>
  <c r="BB354" i="99" a="1"/>
  <c r="BP364" i="98" a="1"/>
  <c r="BI112" i="98" a="1"/>
  <c r="BH160" i="98" a="1"/>
  <c r="BB288" i="98" a="1"/>
  <c r="AW200" i="98" a="1"/>
  <c r="BB80" i="99" a="1"/>
  <c r="BH106" i="99" a="1"/>
  <c r="BJ214" i="99" a="1"/>
  <c r="BH8" i="99" a="1"/>
  <c r="BL382" i="99" a="1"/>
  <c r="AW64" i="99" a="1"/>
  <c r="BH334" i="99" a="1"/>
  <c r="BL184" i="99" a="1"/>
  <c r="AZ142" i="99" a="1"/>
  <c r="BB34" i="99" a="1"/>
  <c r="BM274" i="99" a="1"/>
  <c r="AW426" i="99" a="1"/>
  <c r="AW114" i="99" a="1"/>
  <c r="AY286" i="99" a="1"/>
  <c r="BF376" i="99" a="1"/>
  <c r="BL24" i="99" a="1"/>
  <c r="AW286" i="99" a="1"/>
  <c r="BF266" i="99" a="1"/>
  <c r="AY226" i="99" a="1"/>
  <c r="BG40" i="99" a="1"/>
  <c r="BJ6" i="99" a="1"/>
  <c r="BB360" i="99" a="1"/>
  <c r="BQ148" i="99" a="1"/>
  <c r="BN286" i="99" a="1"/>
  <c r="BN232" i="99" a="1"/>
  <c r="BL148" i="99" a="1"/>
  <c r="BB18" i="99" a="1"/>
  <c r="AW340" i="99" a="1"/>
  <c r="AX412" i="99" a="1"/>
  <c r="BH328" i="99" a="1"/>
  <c r="AW56" i="99" a="1"/>
  <c r="BO178" i="99" a="1"/>
  <c r="BL46" i="99" a="1"/>
  <c r="AX10" i="99" a="1"/>
  <c r="BJ328" i="99" a="1"/>
  <c r="AW216" i="99" a="1"/>
  <c r="BF330" i="99" a="1"/>
  <c r="AX286" i="99" a="1"/>
  <c r="AX280" i="99" a="1"/>
  <c r="AW338" i="99" a="1"/>
  <c r="BE148" i="99" a="1"/>
  <c r="BD276" i="99" a="1"/>
  <c r="BM70" i="99" a="1"/>
  <c r="AW194" i="99" a="1"/>
  <c r="BB228" i="99" a="1"/>
  <c r="BD104" i="99" a="1"/>
  <c r="BL410" i="99" a="1"/>
  <c r="BG4" i="99" a="1"/>
  <c r="AX172" i="99" a="1"/>
  <c r="BK124" i="99" a="1"/>
  <c r="AZ388" i="99" a="1"/>
  <c r="AZ274" i="99" a="1"/>
  <c r="AY316" i="99" a="1"/>
  <c r="BN238" i="99" a="1"/>
  <c r="BO148" i="99" a="1"/>
  <c r="BD336" i="99" a="1"/>
  <c r="BD18" i="99" a="1"/>
  <c r="BH212" i="99" a="1"/>
  <c r="BK142" i="99" a="1"/>
  <c r="AZ184" i="99" a="1"/>
  <c r="BJ144" i="99" a="1"/>
  <c r="BJ330" i="99" a="1"/>
  <c r="BB286" i="99" a="1"/>
  <c r="BK130" i="99" a="1"/>
  <c r="BB410" i="99" a="1"/>
  <c r="BN404" i="99" a="1"/>
  <c r="BB272" i="99" a="1"/>
  <c r="BF38" i="99" a="1"/>
  <c r="BL256" i="98" a="1"/>
  <c r="BH152" i="98" a="1"/>
  <c r="BM322" i="98" a="1"/>
  <c r="BG184" i="98" a="1"/>
  <c r="BJ202" i="99" a="1"/>
  <c r="BB338" i="99" a="1"/>
  <c r="BF232" i="99" a="1"/>
  <c r="AX160" i="99" a="1"/>
  <c r="BQ34" i="98" a="1"/>
  <c r="BJ412" i="98" a="1"/>
  <c r="BJ266" i="98" a="1"/>
  <c r="BF278" i="98" a="1"/>
  <c r="BL306" i="99" a="1"/>
  <c r="BL124" i="99" a="1"/>
  <c r="BF208" i="99" a="1"/>
  <c r="BJ64" i="98" a="1"/>
  <c r="BJ188" i="98" a="1"/>
  <c r="BJ112" i="98" a="1"/>
  <c r="BJ244" i="98" a="1"/>
  <c r="BC346" i="98" a="1"/>
  <c r="BH114" i="99" a="1"/>
  <c r="BL346" i="99" a="1"/>
  <c r="BD180" i="99" a="1"/>
  <c r="BL404" i="98" a="1"/>
  <c r="BN30" i="98" a="1"/>
  <c r="BH116" i="98" a="1"/>
  <c r="BL48" i="98" a="1"/>
  <c r="BD166" i="98" a="1"/>
  <c r="BH30" i="99" a="1"/>
  <c r="BI172" i="99" a="1"/>
  <c r="BQ292" i="99" a="1"/>
  <c r="BJ324" i="98" a="1"/>
  <c r="BH392" i="98" a="1"/>
  <c r="BP106" i="98" a="1"/>
  <c r="BL64" i="98" a="1"/>
  <c r="BB78" i="98" a="1"/>
  <c r="AW352" i="99" a="1"/>
  <c r="BB274" i="99" a="1"/>
  <c r="BB128" i="99" a="1"/>
  <c r="BH398" i="98" a="1"/>
  <c r="BN300" i="98" a="1"/>
  <c r="BK304" i="98" a="1"/>
  <c r="BE148" i="98" a="1"/>
  <c r="BF46" i="98" a="1"/>
  <c r="BC94" i="99" a="1"/>
  <c r="AW342" i="99" a="1"/>
  <c r="BI412" i="99" a="1"/>
  <c r="BH404" i="98" a="1"/>
  <c r="BJ182" i="98" a="1"/>
  <c r="BD24" i="98" a="1"/>
  <c r="BD428" i="98" a="1"/>
  <c r="AX250" i="98" a="1"/>
  <c r="AW410" i="98" a="1"/>
  <c r="BD86" i="98" a="1"/>
  <c r="BN232" i="98" a="1"/>
  <c r="BN200" i="98" a="1"/>
  <c r="BJ370" i="98" a="1"/>
  <c r="BJ236" i="98" a="1"/>
  <c r="BN130" i="98" a="1"/>
  <c r="BD320" i="99" a="1"/>
  <c r="BC400" i="98" a="1"/>
  <c r="BI334" i="98" a="1"/>
  <c r="AX22" i="99" a="1"/>
  <c r="BB146" i="99" a="1"/>
  <c r="AX136" i="99" a="1"/>
  <c r="BM370" i="99" a="1"/>
  <c r="BB6" i="99" a="1"/>
  <c r="BI358" i="99" a="1"/>
  <c r="BD210" i="99" a="1"/>
  <c r="BD64" i="99" a="1"/>
  <c r="BP196" i="99" a="1"/>
  <c r="BB214" i="99" a="1"/>
  <c r="BL30" i="99" a="1"/>
  <c r="BB50" i="99" a="1"/>
  <c r="BD374" i="99" a="1"/>
  <c r="BL118" i="99" a="1"/>
  <c r="BL392" i="99" a="1"/>
  <c r="BF52" i="99" a="1"/>
  <c r="BH34" i="99" a="1"/>
  <c r="BM244" i="99" a="1"/>
  <c r="BD352" i="99" a="1"/>
  <c r="BL252" i="99" a="1"/>
  <c r="BK304" i="99" a="1"/>
  <c r="BJ250" i="99" a="1"/>
  <c r="BB82" i="99" a="1"/>
  <c r="BD240" i="99" a="1"/>
  <c r="BF276" i="99" a="1"/>
  <c r="BG298" i="99" a="1"/>
  <c r="BI118" i="99" a="1"/>
  <c r="BL300" i="99" a="1"/>
  <c r="BD350" i="99" a="1"/>
  <c r="BF90" i="99" a="1"/>
  <c r="BQ226" i="99" a="1"/>
  <c r="BD184" i="99" a="1"/>
  <c r="AX262" i="99" a="1"/>
  <c r="AZ94" i="99" a="1"/>
  <c r="BL166" i="99" a="1"/>
  <c r="BP232" i="99" a="1"/>
  <c r="BI106" i="99" a="1"/>
  <c r="BL256" i="99" a="1"/>
  <c r="BJ318" i="99" a="1"/>
  <c r="AZ190" i="99" a="1"/>
  <c r="BF16" i="99" a="1"/>
  <c r="BC112" i="99" a="1"/>
  <c r="AX28" i="99" a="1"/>
  <c r="BF288" i="99" a="1"/>
  <c r="BJ66" i="99" a="1"/>
  <c r="BM124" i="99" a="1"/>
  <c r="BD186" i="99" a="1"/>
  <c r="AW126" i="99" a="1"/>
  <c r="BH230" i="99" a="1"/>
  <c r="BN234" i="99" a="1"/>
  <c r="BI388" i="99" a="1"/>
  <c r="BF24" i="99" a="1"/>
  <c r="BH98" i="99" a="1"/>
  <c r="BC394" i="99" a="1"/>
  <c r="BF374" i="99" a="1"/>
  <c r="BE34" i="99" a="1"/>
  <c r="BL136" i="99" a="1"/>
  <c r="BM112" i="99" a="1"/>
  <c r="AZ376" i="99" a="1"/>
  <c r="BL276" i="99" a="1"/>
  <c r="BQ76" i="99" a="1"/>
  <c r="BB168" i="99" a="1"/>
  <c r="BH182" i="99" a="1"/>
  <c r="AW252" i="99" a="1"/>
  <c r="BJ252" i="98" a="1"/>
  <c r="BO424" i="98" a="1"/>
  <c r="BL352" i="98" a="1"/>
  <c r="BF402" i="98" a="1"/>
  <c r="BF150" i="98" a="1"/>
  <c r="BD360" i="99" a="1"/>
  <c r="AW60" i="99" a="1"/>
  <c r="BB200" i="99" a="1"/>
  <c r="BL174" i="98" a="1"/>
  <c r="BI292" i="98" a="1"/>
  <c r="BM358" i="98" a="1"/>
  <c r="BF84" i="98" a="1"/>
  <c r="BF112" i="98" a="1"/>
  <c r="BD12" i="99" a="1"/>
  <c r="BN176" i="99" a="1"/>
  <c r="BK226" i="99" a="1"/>
  <c r="BH324" i="98" a="1"/>
  <c r="BL368" i="98" a="1"/>
  <c r="BO232" i="98" a="1"/>
  <c r="AY118" i="98" a="1"/>
  <c r="BB224" i="98" a="1"/>
  <c r="BF334" i="99" a="1"/>
  <c r="BH146" i="99" a="1"/>
  <c r="BO280" i="99" a="1"/>
  <c r="BM100" i="98" a="1"/>
  <c r="BP178" i="98" a="1"/>
  <c r="BL84" i="98" a="1"/>
  <c r="BE310" i="98" a="1"/>
  <c r="AW342" i="98" a="1"/>
  <c r="BF296" i="99" a="1"/>
  <c r="BM148" i="99" a="1"/>
  <c r="BN48" i="99" a="1"/>
  <c r="BM118" i="98" a="1"/>
  <c r="BM148" i="98" a="1"/>
  <c r="BN14" i="98" a="1"/>
  <c r="BD8" i="98" a="1"/>
  <c r="AY238" i="98" a="1"/>
  <c r="BP334" i="99" a="1"/>
  <c r="BF368" i="99" a="1"/>
  <c r="BL66" i="99" a="1"/>
  <c r="BJ186" i="98" a="1"/>
  <c r="BJ192" i="98" a="1"/>
  <c r="BD300" i="98" a="1"/>
  <c r="BD184" i="98" a="1"/>
  <c r="BD190" i="98" a="1"/>
  <c r="BE244" i="99" a="1"/>
  <c r="BB398" i="99" a="1"/>
  <c r="AX40" i="99" a="1"/>
  <c r="BH124" i="98" a="1"/>
  <c r="AZ118" i="98" a="1"/>
  <c r="BF232" i="98" a="1"/>
  <c r="BC280" i="98" a="1"/>
  <c r="BD364" i="98" a="1"/>
  <c r="BD350" i="98" a="1"/>
  <c r="BD116" i="98" a="1"/>
  <c r="BH408" i="98" a="1"/>
  <c r="BD42" i="98" a="1"/>
  <c r="BH12" i="98" a="1"/>
  <c r="BO64" i="98" a="1"/>
  <c r="BQ112" i="98" a="1"/>
  <c r="BF304" i="99" a="1"/>
  <c r="BN422" i="98" a="1"/>
  <c r="AX166" i="99" a="1"/>
  <c r="BF302" i="99" a="1"/>
  <c r="BL376" i="99" a="1"/>
  <c r="BN300" i="99" a="1"/>
  <c r="BL182" i="99" a="1"/>
  <c r="BF378" i="99" a="1"/>
  <c r="BQ334" i="99" a="1"/>
  <c r="AY382" i="99" a="1"/>
  <c r="AY208" i="99" a="1"/>
  <c r="AW394" i="99" a="1"/>
  <c r="BC262" i="99" a="1"/>
  <c r="BN148" i="99" a="1"/>
  <c r="BP400" i="99" a="1"/>
  <c r="BD118" i="99" a="1"/>
  <c r="BB32" i="99" a="1"/>
  <c r="BE298" i="99" a="1"/>
  <c r="AZ364" i="99" a="1"/>
  <c r="BJ314" i="99" a="1"/>
  <c r="BP184" i="99" a="1"/>
  <c r="BH370" i="99" a="1"/>
  <c r="BJ276" i="99" a="1"/>
  <c r="BL190" i="99" a="1"/>
  <c r="BM190" i="99" a="1"/>
  <c r="BD194" i="99" a="1"/>
  <c r="AW334" i="99" a="1"/>
  <c r="BI328" i="99" a="1"/>
  <c r="BE400" i="99" a="1"/>
  <c r="BP286" i="99" a="1"/>
  <c r="AX310" i="99" a="1"/>
  <c r="BE214" i="99" a="1"/>
  <c r="BN228" i="99" a="1"/>
  <c r="BL380" i="99" a="1"/>
  <c r="BJ374" i="99" a="1"/>
  <c r="BH132" i="99" a="1"/>
  <c r="BF120" i="99" a="1"/>
  <c r="BC358" i="99" a="1"/>
  <c r="AX292" i="99" a="1"/>
  <c r="BD304" i="99" a="1"/>
  <c r="BI94" i="99" a="1"/>
  <c r="BB428" i="99" a="1"/>
  <c r="AZ268" i="99" a="1"/>
  <c r="BN134" i="99" a="1"/>
  <c r="BQ382" i="99" a="1"/>
  <c r="BB62" i="99" a="1"/>
  <c r="BD232" i="99" a="1"/>
  <c r="AW10" i="99" a="1"/>
  <c r="AW174" i="99" a="1"/>
  <c r="BB346" i="99" a="1"/>
  <c r="AY298" i="99" a="1"/>
  <c r="AY400" i="99" a="1"/>
  <c r="BM322" i="99" a="1"/>
  <c r="BO418" i="99" a="1"/>
  <c r="BL368" i="99" a="1"/>
  <c r="AY328" i="99" a="1"/>
  <c r="BJ4" i="99" a="1"/>
  <c r="BG190" i="99" a="1"/>
  <c r="BN38" i="99" a="1"/>
  <c r="BG262" i="99" a="1"/>
  <c r="BP304" i="99" a="1"/>
  <c r="BK172" i="99" a="1"/>
  <c r="BF178" i="99" a="1"/>
  <c r="BD60" i="99" a="1"/>
  <c r="BN318" i="99" a="1"/>
  <c r="BE364" i="99" a="1"/>
  <c r="BJ260" i="98" a="1"/>
  <c r="BL150" i="98" a="1"/>
  <c r="BN242" i="98" a="1"/>
  <c r="BD394" i="98" a="1"/>
  <c r="BF134" i="98" a="1"/>
  <c r="BF382" i="99" a="1"/>
  <c r="BC388" i="99" a="1"/>
  <c r="BI40" i="99" a="1"/>
  <c r="BM268" i="98" a="1"/>
  <c r="BK76" i="98" a="1"/>
  <c r="BL36" i="98" a="1"/>
  <c r="BB156" i="98" a="1"/>
  <c r="AZ274" i="98" a="1"/>
  <c r="AX388" i="99" a="1"/>
  <c r="BB158" i="99" a="1"/>
  <c r="BD370" i="99" a="1"/>
  <c r="BM280" i="98" a="1"/>
  <c r="BQ178" i="98" a="1"/>
  <c r="BD38" i="98" a="1"/>
  <c r="BD396" i="98" a="1"/>
  <c r="BD324" i="98" a="1"/>
  <c r="BK358" i="99" a="1"/>
  <c r="BJ402" i="99" a="1"/>
  <c r="BL396" i="99" a="1"/>
  <c r="BN120" i="98" a="1"/>
  <c r="BK418" i="98" a="1"/>
  <c r="BE316" i="98" a="1"/>
  <c r="BB408" i="98" a="1"/>
  <c r="AW234" i="98" a="1"/>
  <c r="BD280" i="99" a="1"/>
  <c r="BD134" i="99" a="1"/>
  <c r="BB150" i="99" a="1"/>
  <c r="BL324" i="98" a="1"/>
  <c r="BH178" i="98" a="1"/>
  <c r="BF318" i="98" a="1"/>
  <c r="BF184" i="98" a="1"/>
  <c r="BB116" i="98" a="1"/>
  <c r="BB26" i="99" a="1"/>
  <c r="BJ134" i="99" a="1"/>
  <c r="BF14" i="99" a="1"/>
  <c r="BN22" i="98" a="1"/>
  <c r="BE220" i="98" a="1"/>
  <c r="BF244" i="98" a="1"/>
  <c r="AY346" i="98" a="1"/>
  <c r="BC136" i="98" a="1"/>
  <c r="BF408" i="99" a="1"/>
  <c r="BJ94" i="99" a="1"/>
  <c r="BB100" i="99" a="1"/>
  <c r="BN136" i="98" a="1"/>
  <c r="BB388" i="98" a="1"/>
  <c r="AZ28" i="98" a="1"/>
  <c r="BB102" i="98" a="1"/>
  <c r="BP136" i="99" a="1"/>
  <c r="AX46" i="98" a="1"/>
  <c r="BJ328" i="98" a="1"/>
  <c r="BL10" i="98" a="1"/>
  <c r="BB20" i="98" a="1"/>
  <c r="BL322" i="98" a="1"/>
  <c r="BH196" i="98" a="1"/>
  <c r="AY64" i="98" a="1"/>
  <c r="BN114" i="99" a="1"/>
  <c r="AZ382" i="98" a="1"/>
  <c r="BN36" i="99" a="1"/>
  <c r="BD346" i="99" a="1"/>
  <c r="BF356" i="99" a="1"/>
  <c r="BL202" i="99" a="1"/>
  <c r="BL354" i="99" a="1"/>
  <c r="BL290" i="99" a="1"/>
  <c r="BD98" i="99" a="1"/>
  <c r="BJ164" i="99" a="1"/>
  <c r="BN236" i="99" a="1"/>
  <c r="BH314" i="99" a="1"/>
  <c r="BL164" i="99" a="1"/>
  <c r="BB308" i="99" a="1"/>
  <c r="BH128" i="99" a="1"/>
  <c r="AY376" i="99" a="1"/>
  <c r="BO232" i="99" a="1"/>
  <c r="BL180" i="99" a="1"/>
  <c r="BL222" i="99" a="1"/>
  <c r="AW188" i="99" a="1"/>
  <c r="BH332" i="99" a="1"/>
  <c r="BN248" i="99" a="1"/>
  <c r="BL138" i="99" a="1"/>
  <c r="BF282" i="99" a="1"/>
  <c r="BN260" i="99" a="1"/>
  <c r="AW248" i="99" a="1"/>
  <c r="BL208" i="99" a="1"/>
  <c r="AX256" i="99" a="1"/>
  <c r="BO172" i="99" a="1"/>
  <c r="AW208" i="99" a="1"/>
  <c r="BM262" i="99" a="1"/>
  <c r="BN262" i="99" a="1"/>
  <c r="BJ362" i="99" a="1"/>
  <c r="BI382" i="99" a="1"/>
  <c r="AY136" i="99" a="1"/>
  <c r="BN264" i="99" a="1"/>
  <c r="BN426" i="99" a="1"/>
  <c r="BK196" i="99" a="1"/>
  <c r="BM256" i="99" a="1"/>
  <c r="BQ400" i="99" a="1"/>
  <c r="AY64" i="99" a="1"/>
  <c r="BD368" i="99" a="1"/>
  <c r="BF126" i="99" a="1"/>
  <c r="BH406" i="99" a="1"/>
  <c r="BM232" i="99" a="1"/>
  <c r="BL312" i="99" a="1"/>
  <c r="BP166" i="99" a="1"/>
  <c r="BH142" i="99" a="1"/>
  <c r="BD418" i="99" a="1"/>
  <c r="BJ308" i="99" a="1"/>
  <c r="BD238" i="99" a="1"/>
  <c r="BB408" i="99" a="1"/>
  <c r="BN78" i="99" a="1"/>
  <c r="BM142" i="99" a="1"/>
  <c r="BJ206" i="99" a="1"/>
  <c r="BB348" i="99" a="1"/>
  <c r="BO106" i="99" a="1"/>
  <c r="AZ328" i="99" a="1"/>
  <c r="BF242" i="99" a="1"/>
  <c r="BO88" i="99" a="1"/>
  <c r="BB374" i="99" a="1"/>
  <c r="BL314" i="99" a="1"/>
  <c r="BN104" i="99" a="1"/>
  <c r="BC238" i="99" a="1"/>
  <c r="BI52" i="99" a="1"/>
  <c r="BD264" i="99" a="1"/>
  <c r="BH424" i="98" a="1"/>
  <c r="BN56" i="98" a="1"/>
  <c r="BF142" i="98" a="1"/>
  <c r="BE178" i="98" a="1"/>
  <c r="BE400" i="98" a="1"/>
  <c r="BH354" i="99" a="1"/>
  <c r="AY82" i="99" a="1"/>
  <c r="BB188" i="99" a="1"/>
  <c r="BN180" i="98" a="1"/>
  <c r="BL110" i="98" a="1"/>
  <c r="AZ34" i="98" a="1"/>
  <c r="AZ166" i="98" a="1"/>
  <c r="AY166" i="98" a="1"/>
  <c r="BN136" i="99" a="1"/>
  <c r="BG418" i="99" a="1"/>
  <c r="AW316" i="99" a="1"/>
  <c r="BI310" i="98" a="1"/>
  <c r="BQ142" i="98" a="1"/>
  <c r="BD60" i="98" a="1"/>
  <c r="BF336" i="98" a="1"/>
  <c r="AZ136" i="98" a="1"/>
  <c r="BF190" i="99" a="1"/>
  <c r="BG370" i="99" a="1"/>
  <c r="BJ188" i="99" a="1"/>
  <c r="BO418" i="98" a="1"/>
  <c r="BK94" i="98" a="1"/>
  <c r="BC64" i="98" a="1"/>
  <c r="BB242" i="98" a="1"/>
  <c r="AW264" i="98" a="1"/>
  <c r="BB310" i="99" a="1"/>
  <c r="BQ310" i="99" a="1"/>
  <c r="BB184" i="99" a="1"/>
  <c r="BH36" i="98" a="1"/>
  <c r="BM208" i="98" a="1"/>
  <c r="AX40" i="98" a="1"/>
  <c r="AW102" i="98" a="1"/>
  <c r="AY262" i="98" a="1"/>
  <c r="AY190" i="99" a="1"/>
  <c r="BP364" i="99" a="1"/>
  <c r="BJ90" i="99" a="1"/>
  <c r="BL420" i="98" a="1"/>
  <c r="BD286" i="98" a="1"/>
  <c r="AY178" i="98" a="1"/>
  <c r="BC382" i="98" a="1"/>
  <c r="BD166" i="99" a="1"/>
  <c r="BH282" i="99" a="1"/>
  <c r="BF274" i="99" a="1"/>
  <c r="BL68" i="99" a="1"/>
  <c r="AW372" i="98" a="1"/>
  <c r="BB318" i="98" a="1"/>
  <c r="AY148" i="98" a="1"/>
  <c r="BM304" i="98" a="1"/>
  <c r="BD266" i="99" a="1"/>
  <c r="BN400" i="98" a="1"/>
  <c r="BH212" i="98" a="1"/>
  <c r="BN110" i="98" a="1"/>
  <c r="BF376" i="98" a="1"/>
  <c r="AZ370" i="98" a="1"/>
  <c r="BL360" i="98" a="1"/>
  <c r="BL292" i="98" a="1"/>
  <c r="AW84" i="99" a="1"/>
  <c r="BF194" i="98" a="1"/>
  <c r="BE208" i="99" a="1"/>
  <c r="BL210" i="99" a="1"/>
  <c r="BI88" i="99" a="1"/>
  <c r="BN56" i="99" a="1"/>
  <c r="BH276" i="99" a="1"/>
  <c r="BJ200" i="99" a="1"/>
  <c r="BO136" i="99" a="1"/>
  <c r="BO142" i="99" a="1"/>
  <c r="BF252" i="99" a="1"/>
  <c r="BH76" i="99" a="1"/>
  <c r="AY4" i="99" a="1"/>
  <c r="BL226" i="99" a="1"/>
  <c r="AW136" i="99" a="1"/>
  <c r="BK340" i="99" a="1"/>
  <c r="BK190" i="99" a="1"/>
  <c r="BH242" i="99" a="1"/>
  <c r="BD284" i="99" a="1"/>
  <c r="BL272" i="99" a="1"/>
  <c r="BE406" i="99" a="1"/>
  <c r="AZ178" i="99" a="1"/>
  <c r="BC28" i="99" a="1"/>
  <c r="AX232" i="99" a="1"/>
  <c r="BM382" i="99" a="1"/>
  <c r="AW58" i="99" a="1"/>
  <c r="BE160" i="99" a="1"/>
  <c r="BN226" i="99" a="1"/>
  <c r="AW102" i="99" a="1"/>
  <c r="BE58" i="99" a="1"/>
  <c r="AX64" i="99" a="1"/>
  <c r="AX112" i="99" a="1"/>
  <c r="AZ88" i="99" a="1"/>
  <c r="BL232" i="99" a="1"/>
  <c r="BH284" i="99" a="1"/>
  <c r="BF146" i="99" a="1"/>
  <c r="BF202" i="99" a="1"/>
  <c r="BL424" i="99" a="1"/>
  <c r="AW22" i="99" a="1"/>
  <c r="BG412" i="99" a="1"/>
  <c r="BB392" i="99" a="1"/>
  <c r="BB366" i="99" a="1"/>
  <c r="AZ244" i="99" a="1"/>
  <c r="BL224" i="99" a="1"/>
  <c r="BD178" i="99" a="1"/>
  <c r="BF74" i="99" a="1"/>
  <c r="BN352" i="99" a="1"/>
  <c r="BD172" i="99" a="1"/>
  <c r="BJ232" i="99" a="1"/>
  <c r="BF22" i="99" a="1"/>
  <c r="BC148" i="99" a="1"/>
  <c r="BF66" i="99" a="1"/>
  <c r="BF8" i="99" a="1"/>
  <c r="AW8" i="99" a="1"/>
  <c r="BB240" i="99" a="1"/>
  <c r="BH88" i="99" a="1"/>
  <c r="BC400" i="99" a="1"/>
  <c r="BL292" i="99" a="1"/>
  <c r="BC208" i="99" a="1"/>
  <c r="BN412" i="99" a="1"/>
  <c r="BL96" i="99" a="1"/>
  <c r="BN302" i="99" a="1"/>
  <c r="BH44" i="99" a="1"/>
  <c r="BB328" i="99" a="1"/>
  <c r="BJ70" i="99" a="1"/>
  <c r="BD52" i="99" a="1"/>
  <c r="BH228" i="98" a="1"/>
  <c r="BG166" i="98" a="1"/>
  <c r="BD330" i="98" a="1"/>
  <c r="BE130" i="98" a="1"/>
  <c r="AW160" i="98" a="1"/>
  <c r="BP352" i="99" a="1"/>
  <c r="BP274" i="99" a="1"/>
  <c r="BB208" i="99" a="1"/>
  <c r="BQ394" i="98" a="1"/>
  <c r="BB204" i="98" a="1"/>
  <c r="BB16" i="98" a="1"/>
  <c r="BF390" i="98" a="1"/>
  <c r="AZ208" i="98" a="1"/>
  <c r="BD204" i="99" a="1"/>
  <c r="BE10" i="99" a="1"/>
  <c r="BI184" i="99" a="1"/>
  <c r="BL22" i="98" a="1"/>
  <c r="BC376" i="98" a="1"/>
  <c r="BE16" i="98" a="1"/>
  <c r="BD36" i="98" a="1"/>
  <c r="BE382" i="98" a="1"/>
  <c r="BK166" i="99" a="1"/>
  <c r="BI346" i="99" a="1"/>
  <c r="BL366" i="99" a="1"/>
  <c r="BL414" i="98" a="1"/>
  <c r="BF14" i="98" a="1"/>
  <c r="BB104" i="98" a="1"/>
  <c r="BF120" i="98" a="1"/>
  <c r="AW308" i="98" a="1"/>
  <c r="AZ10" i="99" a="1"/>
  <c r="BB110" i="99" a="1"/>
  <c r="BH218" i="99" a="1"/>
  <c r="BH340" i="98" a="1"/>
  <c r="BG130" i="98" a="1"/>
  <c r="BB400" i="98" a="1"/>
  <c r="BD226" i="98" a="1"/>
  <c r="BQ16" i="99" a="1"/>
  <c r="BG112" i="99" a="1"/>
  <c r="BC316" i="99" a="1"/>
  <c r="BF56" i="99" a="1"/>
  <c r="BB218" i="98" a="1"/>
  <c r="BB260" i="98" a="1"/>
  <c r="BB34" i="98" a="1"/>
  <c r="BM82" i="98" a="1"/>
  <c r="BN392" i="99" a="1"/>
  <c r="BN22" i="99" a="1"/>
  <c r="BO4" i="99" a="1"/>
  <c r="BJ204" i="99" a="1"/>
  <c r="BC202" i="98" a="1"/>
  <c r="AZ106" i="98" a="1"/>
  <c r="BI34" i="98" a="1"/>
  <c r="BN288" i="98" a="1"/>
  <c r="BN322" i="99" a="1"/>
  <c r="BJ372" i="98" a="1"/>
  <c r="BG274" i="98" a="1"/>
  <c r="BN74" i="98" a="1"/>
  <c r="BJ282" i="98" a="1"/>
  <c r="BP64" i="98" a="1"/>
  <c r="BB80" i="98" a="1"/>
  <c r="BD308" i="98" a="1"/>
  <c r="AW262" i="99" a="1"/>
  <c r="BE94" i="98" a="1"/>
  <c r="BN102" i="99" a="1"/>
  <c r="BN340" i="99" a="1"/>
  <c r="BH118" i="99" a="1"/>
  <c r="BB292" i="99" a="1"/>
  <c r="BO412" i="99" a="1"/>
  <c r="BP130" i="99" a="1"/>
  <c r="BN10" i="99" a="1"/>
  <c r="BB424" i="99" a="1"/>
  <c r="AW414" i="99" a="1"/>
  <c r="BK400" i="99" a="1"/>
  <c r="BH234" i="99" a="1"/>
  <c r="BD162" i="99" a="1"/>
  <c r="BM394" i="99" a="1"/>
  <c r="AZ196" i="99" a="1"/>
  <c r="BL318" i="99" a="1"/>
  <c r="BD262" i="99" a="1"/>
  <c r="AY70" i="99" a="1"/>
  <c r="BK370" i="99" a="1"/>
  <c r="BM40" i="99" a="1"/>
  <c r="AY388" i="99" a="1"/>
  <c r="BL142" i="99" a="1"/>
  <c r="BH292" i="99" a="1"/>
  <c r="BN166" i="99" a="1"/>
  <c r="BF34" i="99" a="1"/>
  <c r="BE118" i="99" a="1"/>
  <c r="BI4" i="99" a="1"/>
  <c r="BQ166" i="99" a="1"/>
  <c r="BO388" i="99" a="1"/>
  <c r="BJ148" i="99" a="1"/>
  <c r="BJ224" i="99" a="1"/>
  <c r="BC424" i="99" a="1"/>
  <c r="BO70" i="99" a="1"/>
  <c r="BO34" i="99" a="1"/>
  <c r="BL140" i="99" a="1"/>
  <c r="BD32" i="99" a="1"/>
  <c r="BH224" i="99" a="1"/>
  <c r="BG94" i="99" a="1"/>
  <c r="AW134" i="99" a="1"/>
  <c r="BD426" i="99" a="1"/>
  <c r="BN72" i="99" a="1"/>
  <c r="BN428" i="99" a="1"/>
  <c r="BN306" i="99" a="1"/>
  <c r="BH180" i="99" a="1"/>
  <c r="BO394" i="99" a="1"/>
  <c r="BH232" i="99" a="1"/>
  <c r="BN216" i="99" a="1"/>
  <c r="BN12" i="99" a="1"/>
  <c r="BL162" i="99" a="1"/>
  <c r="BH352" i="99" a="1"/>
  <c r="BJ218" i="99" a="1"/>
  <c r="BK100" i="99" a="1"/>
  <c r="BL238" i="99" a="1"/>
  <c r="BJ102" i="99" a="1"/>
  <c r="BF32" i="99" a="1"/>
  <c r="BJ116" i="99" a="1"/>
  <c r="BE46" i="99" a="1"/>
  <c r="BH368" i="99" a="1"/>
  <c r="BF228" i="99" a="1"/>
  <c r="AW70" i="99" a="1"/>
  <c r="BL108" i="99" a="1"/>
  <c r="BL326" i="99" a="1"/>
  <c r="BK418" i="99" a="1"/>
  <c r="BK376" i="99" a="1"/>
  <c r="AZ172" i="99" a="1"/>
  <c r="BP166" i="98" a="1"/>
  <c r="AW110" i="98" a="1"/>
  <c r="AZ238" i="98" a="1"/>
  <c r="AZ46" i="98" a="1"/>
  <c r="BO256" i="99" a="1"/>
  <c r="BC196" i="99" a="1"/>
  <c r="BH102" i="99" a="1"/>
  <c r="BB336" i="99" a="1"/>
  <c r="BN252" i="98" a="1"/>
  <c r="AX388" i="98" a="1"/>
  <c r="BF364" i="98" a="1"/>
  <c r="BB194" i="98" a="1"/>
  <c r="BB180" i="99" a="1"/>
  <c r="BB294" i="99" a="1"/>
  <c r="BB236" i="99" a="1"/>
  <c r="AW120" i="99" a="1"/>
  <c r="BE124" i="98" a="1"/>
  <c r="BB378" i="98" a="1"/>
  <c r="BB12" i="98" a="1"/>
  <c r="BB64" i="98" a="1"/>
  <c r="BN424" i="99" a="1"/>
  <c r="BD396" i="99" a="1"/>
  <c r="BF258" i="99" a="1"/>
  <c r="AW304" i="99" a="1"/>
  <c r="AW338" i="98" a="1"/>
  <c r="BB92" i="98" a="1"/>
  <c r="AY106" i="98" a="1"/>
  <c r="BL312" i="98" a="1"/>
  <c r="BJ174" i="99" a="1"/>
  <c r="BO322" i="99" a="1"/>
  <c r="AZ352" i="99" a="1"/>
  <c r="BF314" i="99" a="1"/>
  <c r="AX310" i="98" a="1"/>
  <c r="AZ400" i="98" a="1"/>
  <c r="BC76" i="98" a="1"/>
  <c r="BD420" i="98" a="1"/>
  <c r="AX340" i="99" a="1"/>
  <c r="BB118" i="99" a="1"/>
  <c r="BD326" i="99" a="1"/>
  <c r="BD286" i="99" a="1"/>
  <c r="BD302" i="98" a="1"/>
  <c r="BE142" i="98" a="1"/>
  <c r="BH22" i="98" a="1"/>
  <c r="BB384" i="98" a="1"/>
  <c r="BI376" i="99" a="1"/>
  <c r="BD406" i="99" a="1"/>
  <c r="BP34" i="99" a="1"/>
  <c r="BD354" i="99" a="1"/>
  <c r="BB382" i="98" a="1"/>
  <c r="BG112" i="98" a="1"/>
  <c r="BI16" i="98" a="1"/>
  <c r="AW54" i="98" a="1"/>
  <c r="AX100" i="99" a="1"/>
  <c r="BC424" i="98" a="1"/>
  <c r="BD146" i="98" a="1"/>
  <c r="BL294" i="98" a="1"/>
  <c r="BJ46" i="98" a="1"/>
  <c r="BB418" i="98" a="1"/>
  <c r="BI82" i="98" a="1"/>
  <c r="BB308" i="98" a="1"/>
  <c r="BG286" i="99" a="1"/>
  <c r="BH330" i="98" a="1"/>
  <c r="BD146" i="99" a="1"/>
  <c r="BJ258" i="99" a="1"/>
  <c r="BL398" i="99" a="1"/>
  <c r="AZ316" i="99" a="1"/>
  <c r="BJ270" i="99" a="1"/>
  <c r="BI250" i="99" a="1"/>
  <c r="BL408" i="99" a="1"/>
  <c r="BH400" i="99" a="1"/>
  <c r="BL4" i="99" a="1"/>
  <c r="AW78" i="99" a="1"/>
  <c r="BD310" i="99" a="1"/>
  <c r="BN174" i="99" a="1"/>
  <c r="AZ34" i="99" a="1"/>
  <c r="BH326" i="99" a="1"/>
  <c r="BB30" i="99" a="1"/>
  <c r="BH298" i="99" a="1"/>
  <c r="BN406" i="99" a="1"/>
  <c r="AZ358" i="99" a="1"/>
  <c r="BJ128" i="99" a="1"/>
  <c r="AY346" i="99" a="1"/>
  <c r="BF272" i="99" a="1"/>
  <c r="AY412" i="99" a="1"/>
  <c r="AY334" i="99" a="1"/>
  <c r="BN272" i="99" a="1"/>
  <c r="BE340" i="99" a="1"/>
  <c r="AW302" i="99" a="1"/>
  <c r="BH376" i="99" a="1"/>
  <c r="BD344" i="99" a="1"/>
  <c r="BD62" i="99" a="1"/>
  <c r="BG16" i="99" a="1"/>
  <c r="BB170" i="99" a="1"/>
  <c r="BB416" i="99" a="1"/>
  <c r="BD198" i="99" a="1"/>
  <c r="BH296" i="99" a="1"/>
  <c r="BF286" i="99" a="1"/>
  <c r="BH138" i="99" a="1"/>
  <c r="AW384" i="99" a="1"/>
  <c r="BB108" i="99" a="1"/>
  <c r="BL278" i="99" a="1"/>
  <c r="AW318" i="99" a="1"/>
  <c r="BP208" i="99" a="1"/>
  <c r="BB122" i="99" a="1"/>
  <c r="BB154" i="99" a="1"/>
  <c r="BK424" i="99" a="1"/>
  <c r="BG208" i="99" a="1"/>
  <c r="BJ220" i="99" a="1"/>
  <c r="BF164" i="99" a="1"/>
  <c r="AW6" i="99" a="1"/>
  <c r="BI406" i="99" a="1"/>
  <c r="BC130" i="99" a="1"/>
  <c r="BL236" i="99" a="1"/>
  <c r="BQ220" i="99" a="1"/>
  <c r="BH16" i="99" a="1"/>
  <c r="BO10" i="99" a="1"/>
  <c r="BF150" i="99" a="1"/>
  <c r="BG28" i="99" a="1"/>
  <c r="BF48" i="99" a="1"/>
  <c r="BJ278" i="99" a="1"/>
  <c r="BF298" i="99" a="1"/>
  <c r="BQ52" i="99" a="1"/>
  <c r="BN334" i="99" a="1"/>
  <c r="AZ130" i="99" a="1"/>
  <c r="AW410" i="99" a="1"/>
  <c r="BC160" i="99" a="1"/>
  <c r="BD342" i="98" a="1"/>
  <c r="BF44" i="98" a="1"/>
  <c r="BF8" i="98" a="1"/>
  <c r="BH280" i="98" a="1"/>
  <c r="AY46" i="99" a="1"/>
  <c r="BH288" i="99" a="1"/>
  <c r="BN58" i="99" a="1"/>
  <c r="AW74" i="99" a="1"/>
  <c r="BB142" i="98" a="1"/>
  <c r="AX88" i="98" a="1"/>
  <c r="BB290" i="98" a="1"/>
  <c r="BN134" i="98" a="1"/>
  <c r="BD154" i="99" a="1"/>
  <c r="AX328" i="99" a="1"/>
  <c r="BJ46" i="99" a="1"/>
  <c r="BC46" i="99" a="1"/>
  <c r="AY400" i="98" a="1"/>
  <c r="BD360" i="98" a="1"/>
  <c r="BF36" i="98" a="1"/>
  <c r="BB214" i="98" a="1"/>
  <c r="BD108" i="99" a="1"/>
  <c r="BB358" i="99" a="1"/>
  <c r="BG118" i="99" a="1"/>
  <c r="BF142" i="99" a="1"/>
  <c r="BE88" i="98" a="1"/>
  <c r="BF344" i="98" a="1"/>
  <c r="BD284" i="98" a="1"/>
  <c r="BC358" i="98" a="1"/>
  <c r="BL422" i="99" a="1"/>
  <c r="BF362" i="99" a="1"/>
  <c r="BN76" i="99" a="1"/>
  <c r="BM46" i="99" a="1"/>
  <c r="BB416" i="98" a="1"/>
  <c r="AZ112" i="98" a="1"/>
  <c r="BF172" i="98" a="1"/>
  <c r="AW172" i="98" a="1"/>
  <c r="BH264" i="99" a="1"/>
  <c r="BL150" i="99" a="1"/>
  <c r="BD358" i="99" a="1"/>
  <c r="BN380" i="99" a="1"/>
  <c r="BD222" i="98" a="1"/>
  <c r="AY22" i="98" a="1"/>
  <c r="BP250" i="98" a="1"/>
  <c r="BM160" i="99" a="1"/>
  <c r="BJ78" i="99" a="1"/>
  <c r="AW390" i="99" a="1"/>
  <c r="BH176" i="99" a="1"/>
  <c r="BF30" i="99" a="1"/>
  <c r="AW300" i="99" a="1"/>
  <c r="BB138" i="99" a="1"/>
  <c r="BI190" i="99" a="1"/>
  <c r="BF346" i="99" a="1"/>
  <c r="BO94" i="99" a="1"/>
  <c r="BJ408" i="99" a="1"/>
  <c r="BB284" i="99" a="1"/>
  <c r="AX4" i="99" a="1"/>
  <c r="AW106" i="99" a="1"/>
  <c r="BH216" i="99" a="1"/>
  <c r="BL112" i="99" a="1"/>
  <c r="BC418" i="99" a="1"/>
  <c r="BE238" i="99" a="1"/>
  <c r="AW140" i="99" a="1"/>
  <c r="BF152" i="99" a="1"/>
  <c r="BH262" i="99" a="1"/>
  <c r="BJ62" i="99" a="1"/>
  <c r="BB40" i="99" a="1"/>
  <c r="BL340" i="99" a="1"/>
  <c r="BQ406" i="99" a="1"/>
  <c r="BG382" i="99" a="1"/>
  <c r="BK250" i="99" a="1"/>
  <c r="BN132" i="99" a="1"/>
  <c r="BB270" i="99" a="1"/>
  <c r="BE16" i="99" a="1"/>
  <c r="BE376" i="99" a="1"/>
  <c r="BJ406" i="99" a="1"/>
  <c r="AZ262" i="99" a="1"/>
  <c r="BN398" i="99" a="1"/>
  <c r="BF130" i="99" a="1"/>
  <c r="AW320" i="99" a="1"/>
  <c r="BJ114" i="99" a="1"/>
  <c r="BH240" i="99" a="1"/>
  <c r="BB10" i="99" a="1"/>
  <c r="BJ418" i="99" a="1"/>
  <c r="BL62" i="99" a="1"/>
  <c r="BL94" i="99" a="1"/>
  <c r="BF220" i="99" a="1"/>
  <c r="BB194" i="99" a="1"/>
  <c r="AZ406" i="99" a="1"/>
  <c r="BH416" i="99" a="1"/>
  <c r="BL302" i="99" a="1"/>
  <c r="BK178" i="99" a="1"/>
  <c r="BH208" i="99" a="1"/>
  <c r="BB220" i="99" a="1"/>
  <c r="BJ136" i="99" a="1"/>
  <c r="BN28" i="99" a="1"/>
  <c r="BN374" i="99" a="1"/>
  <c r="BH46" i="99" a="1"/>
  <c r="BH336" i="99" a="1"/>
  <c r="BE256" i="99" a="1"/>
  <c r="BF262" i="99" a="1"/>
  <c r="BQ184" i="99" a="1"/>
  <c r="BH294" i="99" a="1"/>
  <c r="BL200" i="99" a="1"/>
  <c r="BD132" i="99" a="1"/>
  <c r="BB230" i="99" a="1"/>
  <c r="AX226" i="99" a="1"/>
  <c r="BB364" i="99" a="1"/>
  <c r="BB184" i="98" a="1"/>
  <c r="BD278" i="98" a="1"/>
  <c r="BB96" i="98" a="1"/>
  <c r="BO244" i="98" a="1"/>
  <c r="AY148" i="99" a="1"/>
  <c r="AZ166" i="99" a="1"/>
  <c r="BN256" i="99" a="1"/>
  <c r="BH246" i="99" a="1"/>
  <c r="BD54" i="98" a="1"/>
  <c r="BE358" i="98" a="1"/>
  <c r="BB98" i="98" a="1"/>
  <c r="BB60" i="98" a="1"/>
  <c r="BH192" i="99" a="1"/>
  <c r="BF18" i="99" a="1"/>
  <c r="AW198" i="99" a="1"/>
  <c r="BB102" i="99" a="1"/>
  <c r="AZ376" i="98" a="1"/>
  <c r="BG340" i="98" a="1"/>
  <c r="BB274" i="98" a="1"/>
  <c r="BI214" i="98" a="1"/>
  <c r="BQ358" i="99" a="1"/>
  <c r="BJ50" i="99" a="1"/>
  <c r="BN218" i="99" a="1"/>
  <c r="BB394" i="99" a="1"/>
  <c r="BF18" i="98" a="1"/>
  <c r="BL30" i="98" a="1"/>
  <c r="BH250" i="98" a="1"/>
  <c r="BN122" i="98" a="1"/>
  <c r="BC166" i="99" a="1"/>
  <c r="BL84" i="99" a="1"/>
  <c r="BC16" i="99" a="1"/>
  <c r="BK280" i="99" a="1"/>
  <c r="AW52" i="98" a="1"/>
  <c r="AY70" i="98" a="1"/>
  <c r="BH332" i="98" a="1"/>
  <c r="BL376" i="98" a="1"/>
  <c r="BB54" i="99" a="1"/>
  <c r="AW358" i="99" a="1"/>
  <c r="BF60" i="99" a="1"/>
  <c r="BJ162" i="99" a="1"/>
  <c r="BK178" i="98" a="1"/>
  <c r="BL328" i="98" a="1"/>
  <c r="BL350" i="99" a="1"/>
  <c r="BD338" i="99" a="1"/>
  <c r="BF138" i="99" a="1"/>
  <c r="BG148" i="99" a="1"/>
  <c r="BH186" i="99" a="1"/>
  <c r="BO406" i="99" a="1"/>
  <c r="AW226" i="99" a="1"/>
  <c r="BB290" i="99" a="1"/>
  <c r="AZ202" i="99" a="1"/>
  <c r="AW92" i="99" a="1"/>
  <c r="BD40" i="99" a="1"/>
  <c r="BJ324" i="99" a="1"/>
  <c r="BB16" i="99" a="1"/>
  <c r="BF136" i="99" a="1"/>
  <c r="BO130" i="99" a="1"/>
  <c r="BJ274" i="99" a="1"/>
  <c r="AX148" i="99" a="1"/>
  <c r="BF182" i="99" a="1"/>
  <c r="BI76" i="99" a="1"/>
  <c r="AY154" i="99" a="1"/>
  <c r="BB296" i="99" a="1"/>
  <c r="BF426" i="99" a="1"/>
  <c r="AX382" i="99" a="1"/>
  <c r="AW186" i="99" a="1"/>
  <c r="AX178" i="99" a="1"/>
  <c r="BF336" i="99" a="1"/>
  <c r="BF240" i="99" a="1"/>
  <c r="AW392" i="99" a="1"/>
  <c r="AW182" i="99" a="1"/>
  <c r="BB288" i="99" a="1"/>
  <c r="BF316" i="99" a="1"/>
  <c r="BB384" i="99" a="1"/>
  <c r="BH382" i="99" a="1"/>
  <c r="BE352" i="99" a="1"/>
  <c r="BF342" i="99" a="1"/>
  <c r="BN4" i="99" a="1"/>
  <c r="BJ30" i="99" a="1"/>
  <c r="BH124" i="99" a="1"/>
  <c r="AX130" i="99" a="1"/>
  <c r="BC352" i="99" a="1"/>
  <c r="BP64" i="99" a="1"/>
  <c r="BF392" i="99" a="1"/>
  <c r="AW336" i="99" a="1"/>
  <c r="AZ136" i="99" a="1"/>
  <c r="BD24" i="99" a="1"/>
  <c r="BG226" i="99" a="1"/>
  <c r="BJ124" i="99" a="1"/>
  <c r="BB182" i="99" a="1"/>
  <c r="AZ226" i="99" a="1"/>
  <c r="BO226" i="99" a="1"/>
  <c r="BB162" i="99" a="1"/>
  <c r="BE184" i="99" a="1"/>
  <c r="BN26" i="99" a="1"/>
  <c r="BJ424" i="99" a="1"/>
  <c r="BQ94" i="99" a="1"/>
  <c r="BH312" i="99" a="1"/>
  <c r="BQ196" i="99" a="1"/>
  <c r="AW36" i="99" a="1"/>
  <c r="BP112" i="99" a="1"/>
  <c r="BL72" i="99" a="1"/>
  <c r="BE382" i="99" a="1"/>
  <c r="BN250" i="99" a="1"/>
  <c r="BK10" i="99" a="1"/>
  <c r="BB264" i="99" a="1"/>
  <c r="BL140" i="98" a="1"/>
  <c r="AY94" i="98" a="1"/>
  <c r="BP286" i="98" a="1"/>
  <c r="AW126" i="98" a="1"/>
  <c r="AW222" i="99" a="1"/>
  <c r="BF176" i="99" a="1"/>
  <c r="BE190" i="99" a="1"/>
  <c r="BJ376" i="99" a="1"/>
  <c r="BI76" i="98" a="1"/>
  <c r="BM196" i="98" a="1"/>
  <c r="BI88" i="98" a="1"/>
  <c r="AW294" i="98" a="1"/>
  <c r="BF104" i="99" a="1"/>
  <c r="BI220" i="99" a="1"/>
  <c r="BL204" i="99" a="1"/>
  <c r="BI142" i="99" a="1"/>
  <c r="BE64" i="98" a="1"/>
  <c r="BH274" i="98" a="1"/>
  <c r="BL246" i="98" a="1"/>
  <c r="BF330" i="98" a="1"/>
  <c r="AX214" i="99" a="1"/>
  <c r="BD364" i="99" a="1"/>
  <c r="BL428" i="99" a="1"/>
  <c r="AW228" i="99" a="1"/>
  <c r="BB192" i="98" a="1"/>
  <c r="AX340" i="98" a="1"/>
  <c r="BL224" i="98" a="1"/>
  <c r="BD314" i="98" a="1"/>
  <c r="AW314" i="99" a="1"/>
  <c r="AW42" i="99" a="1"/>
  <c r="BK322" i="99" a="1"/>
  <c r="BD414" i="99" a="1"/>
  <c r="AW118" i="98" a="1"/>
  <c r="BO268" i="98" a="1"/>
  <c r="BI394" i="98" a="1"/>
  <c r="AZ64" i="98" a="1"/>
  <c r="BL412" i="99" a="1"/>
  <c r="AW372" i="99" a="1"/>
  <c r="BF12" i="99" a="1"/>
  <c r="BL16" i="99" a="1"/>
  <c r="BN132" i="98" a="1"/>
  <c r="BF28" i="98" a="1"/>
  <c r="AW156" i="98" a="1"/>
  <c r="AZ322" i="99" a="1"/>
  <c r="BJ266" i="99" a="1"/>
  <c r="BL52" i="99" a="1"/>
  <c r="AW108" i="99" a="1"/>
  <c r="BB412" i="99" a="1"/>
  <c r="AY232" i="99" a="1"/>
  <c r="BB326" i="99" a="1"/>
  <c r="BM172" i="99" a="1"/>
  <c r="AY34" i="99" a="1"/>
  <c r="AW160" i="99" a="1"/>
  <c r="BH18" i="99" a="1"/>
  <c r="BB196" i="99" a="1"/>
  <c r="BH170" i="99" a="1"/>
  <c r="BJ272" i="99" a="1"/>
  <c r="BM400" i="99" a="1"/>
  <c r="BJ8" i="99" a="1"/>
  <c r="BC118" i="99" a="1"/>
  <c r="BJ426" i="99" a="1"/>
  <c r="BG340" i="99" a="1"/>
  <c r="BM376" i="99" a="1"/>
  <c r="BD50" i="99" a="1"/>
  <c r="BD220" i="99" a="1"/>
  <c r="AW244" i="99" a="1"/>
  <c r="BF186" i="99" a="1"/>
  <c r="BH24" i="99" a="1"/>
  <c r="BF364" i="99" a="1"/>
  <c r="BB300" i="99" a="1"/>
  <c r="BD8" i="99" a="1"/>
  <c r="BH152" i="99" a="1"/>
  <c r="AW310" i="99" a="1"/>
  <c r="BC22" i="99" a="1"/>
  <c r="BD242" i="99" a="1"/>
  <c r="BL188" i="99" a="1"/>
  <c r="BH28" i="99" a="1"/>
  <c r="BQ88" i="99" a="1"/>
  <c r="BK412" i="99" a="1"/>
  <c r="BC136" i="99" a="1"/>
  <c r="BM334" i="99" a="1"/>
  <c r="BD212" i="99" a="1"/>
  <c r="BB278" i="99" a="1"/>
  <c r="BJ380" i="99" a="1"/>
  <c r="BJ412" i="99" a="1"/>
  <c r="BC88" i="99" a="1"/>
  <c r="AW332" i="99" a="1"/>
  <c r="AW386" i="99" a="1"/>
  <c r="BB242" i="99" a="1"/>
  <c r="BD314" i="99" a="1"/>
  <c r="BL126" i="99" a="1"/>
  <c r="BO166" i="99" a="1"/>
  <c r="BM196" i="99" a="1"/>
  <c r="BC274" i="99" a="1"/>
  <c r="BJ364" i="99" a="1"/>
  <c r="AW118" i="99" a="1"/>
  <c r="BD34" i="99" a="1"/>
  <c r="BB246" i="99" a="1"/>
  <c r="BH172" i="99" a="1"/>
  <c r="BH396" i="99" a="1"/>
  <c r="BE322" i="99" a="1"/>
  <c r="BC190" i="99" a="1"/>
  <c r="BF166" i="99" a="1"/>
  <c r="BD400" i="99" a="1"/>
  <c r="BB12" i="99" a="1"/>
  <c r="BI244" i="99" a="1"/>
  <c r="AY274" i="99" a="1"/>
  <c r="BB56" i="99" a="1"/>
  <c r="BN326" i="99" a="1"/>
  <c r="BB258" i="99" a="1"/>
  <c r="BL170" i="99" a="1"/>
  <c r="BK208" i="99" a="1"/>
  <c r="BH164" i="99" a="1"/>
  <c r="BB86" i="99" a="1"/>
  <c r="BL420" i="99" a="1"/>
  <c r="BM388" i="99" a="1"/>
  <c r="BJ172" i="99" a="1"/>
  <c r="BF26" i="99" a="1"/>
  <c r="BL130" i="99" a="1"/>
  <c r="AW236" i="99" a="1"/>
  <c r="BM136" i="99" a="1"/>
  <c r="BB266" i="99" a="1"/>
  <c r="BF106" i="99" a="1"/>
  <c r="BL92" i="99" a="1"/>
  <c r="BK88" i="99" a="1"/>
  <c r="BJ360" i="99" a="1"/>
  <c r="BJ238" i="99" a="1"/>
  <c r="AW210" i="99" a="1"/>
  <c r="AW280" i="99" a="1"/>
  <c r="BB402" i="99" a="1"/>
  <c r="AW308" i="99" a="1"/>
  <c r="BC142" i="99" a="1"/>
  <c r="BF154" i="99" a="1"/>
  <c r="BG328" i="99" a="1"/>
  <c r="BJ180" i="99" a="1"/>
  <c r="AW230" i="99" a="1"/>
  <c r="AX184" i="99" a="1"/>
  <c r="AW276" i="99" a="1"/>
  <c r="BM118" i="99" a="1"/>
  <c r="BD82" i="99" a="1"/>
  <c r="AZ310" i="99" a="1"/>
  <c r="AW116" i="99" a="1"/>
  <c r="BE310" i="99" a="1"/>
  <c r="BN314" i="99" a="1"/>
  <c r="BF308" i="99" a="1"/>
  <c r="BF318" i="99" a="1"/>
  <c r="BH156" i="99" a="1"/>
  <c r="AY292" i="99" a="1"/>
  <c r="BB226" i="99" a="1"/>
  <c r="BB216" i="99" a="1"/>
  <c r="BJ84" i="98" a="1"/>
  <c r="BQ406" i="98" a="1"/>
  <c r="AX376" i="98" a="1"/>
  <c r="BN72" i="98" a="1"/>
  <c r="BO340" i="99" a="1"/>
  <c r="BD16" i="99" a="1"/>
  <c r="BI112" i="99" a="1"/>
  <c r="BD334" i="99" a="1"/>
  <c r="BI142" i="98" a="1"/>
  <c r="BP46" i="98" a="1"/>
  <c r="AX100" i="98" a="1"/>
  <c r="BQ322" i="98" a="1"/>
  <c r="BF112" i="99" a="1"/>
  <c r="BJ112" i="99" a="1"/>
  <c r="AW274" i="99" a="1"/>
  <c r="BH66" i="99" a="1"/>
  <c r="BJ166" i="98" a="1"/>
  <c r="BH256" i="98" a="1"/>
  <c r="BB40" i="98" a="1"/>
  <c r="BL396" i="98" a="1"/>
  <c r="BQ286" i="99" a="1"/>
  <c r="BJ352" i="99" a="1"/>
  <c r="BN396" i="99" a="1"/>
  <c r="BN402" i="99" a="1"/>
  <c r="BB122" i="98" a="1"/>
  <c r="BF92" i="98" a="1"/>
  <c r="BK154" i="98" a="1"/>
  <c r="BC220" i="98" a="1"/>
  <c r="AZ208" i="99" a="1"/>
  <c r="BF236" i="99" a="1"/>
  <c r="BB192" i="99" a="1"/>
  <c r="BL152" i="99" a="1"/>
  <c r="BB112" i="98" a="1"/>
  <c r="BF392" i="98" a="1"/>
  <c r="BN394" i="98" a="1"/>
  <c r="AW306" i="98" a="1"/>
  <c r="AW238" i="99" a="1"/>
  <c r="BP148" i="99" a="1"/>
  <c r="AW190" i="99" a="1"/>
  <c r="BP52" i="99" a="1"/>
  <c r="BE298" i="98" a="1"/>
  <c r="BB68" i="98" a="1"/>
  <c r="AX76" i="99" a="1"/>
  <c r="BN94" i="99" a="1"/>
  <c r="BP28" i="99" a="1"/>
  <c r="BN88" i="99" a="1"/>
  <c r="BJ146" i="99" a="1"/>
  <c r="AW330" i="99" a="1"/>
  <c r="BB120" i="99" a="1"/>
  <c r="BL212" i="99" a="1"/>
  <c r="BK106" i="99" a="1"/>
  <c r="BO424" i="99" a="1"/>
  <c r="BP268" i="99" a="1"/>
  <c r="BJ316" i="99" a="1"/>
  <c r="BF108" i="99" a="1"/>
  <c r="BP22" i="99" a="1"/>
  <c r="AW258" i="99" a="1"/>
  <c r="AW268" i="99" a="1"/>
  <c r="BC172" i="99" a="1"/>
  <c r="BH338" i="99" a="1"/>
  <c r="BD124" i="99" a="1"/>
  <c r="BD20" i="99" a="1"/>
  <c r="BH392" i="99" a="1"/>
  <c r="BD416" i="99" a="1"/>
  <c r="AX70" i="99" a="1"/>
  <c r="BH126" i="99" a="1"/>
  <c r="BP412" i="99" a="1"/>
  <c r="BC34" i="99" a="1"/>
  <c r="AX358" i="99" a="1"/>
  <c r="BP262" i="99" a="1"/>
  <c r="AW16" i="99" a="1"/>
  <c r="BK28" i="99" a="1"/>
  <c r="BJ156" i="99" a="1"/>
  <c r="AW270" i="99" a="1"/>
  <c r="BM178" i="99" a="1"/>
  <c r="BK22" i="99" a="1"/>
  <c r="BJ184" i="99" a="1"/>
  <c r="BN330" i="99" a="1"/>
  <c r="BM88" i="99" a="1"/>
  <c r="BD30" i="99" a="1"/>
  <c r="AW104" i="99" a="1"/>
  <c r="BD362" i="99" a="1"/>
  <c r="BG388" i="99" a="1"/>
  <c r="BE154" i="99" a="1"/>
  <c r="BJ22" i="99" a="1"/>
  <c r="BJ86" i="99" a="1"/>
  <c r="BL134" i="99" a="1"/>
  <c r="BP10" i="99" a="1"/>
  <c r="BO112" i="99" a="1"/>
  <c r="BH72" i="99" a="1"/>
  <c r="BB372" i="99" a="1"/>
  <c r="BP160" i="99" a="1"/>
  <c r="BJ118" i="99" a="1"/>
  <c r="BO370" i="99" a="1"/>
  <c r="BB46" i="99" a="1"/>
  <c r="BJ268" i="99" a="1"/>
  <c r="BF246" i="99" a="1"/>
  <c r="BO118" i="99" a="1"/>
  <c r="BD188" i="99" a="1"/>
  <c r="BN254" i="99" a="1"/>
  <c r="BF156" i="99" a="1"/>
  <c r="BJ398" i="99" a="1"/>
  <c r="AY10" i="99" a="1"/>
  <c r="BF28" i="99" a="1"/>
  <c r="BB52" i="99" a="1"/>
  <c r="BH122" i="99" a="1"/>
  <c r="BJ118" i="98" a="1"/>
  <c r="BB132" i="98" a="1"/>
  <c r="BF48" i="98" a="1"/>
  <c r="BM160" i="98" a="1"/>
  <c r="BB98" i="99" a="1"/>
  <c r="BJ242" i="99" a="1"/>
  <c r="BH362" i="99" a="1"/>
  <c r="BF384" i="99" a="1"/>
  <c r="BN92" i="98" a="1"/>
  <c r="BH352" i="98" a="1"/>
  <c r="BB406" i="98" a="1"/>
  <c r="BI184" i="98" a="1"/>
  <c r="BF420" i="99" a="1"/>
  <c r="BK4" i="99" a="1"/>
  <c r="BJ370" i="99" a="1"/>
  <c r="BD26" i="99" a="1"/>
  <c r="BF42" i="98" a="1"/>
  <c r="BN296" i="98" a="1"/>
  <c r="AW256" i="98" a="1"/>
  <c r="BB280" i="98" a="1"/>
  <c r="BK310" i="99" a="1"/>
  <c r="AW154" i="99" a="1"/>
  <c r="BO238" i="99" a="1"/>
  <c r="BB78" i="99" a="1"/>
  <c r="AW120" i="98" a="1"/>
  <c r="BD288" i="98" a="1"/>
  <c r="BC370" i="98" a="1"/>
  <c r="BF358" i="98" a="1"/>
  <c r="BL228" i="99" a="1"/>
  <c r="BB68" i="99" a="1"/>
  <c r="BF326" i="99" a="1"/>
  <c r="AX142" i="99" a="1"/>
  <c r="BF274" i="98" a="1"/>
  <c r="BK184" i="98" a="1"/>
  <c r="BC16" i="98" a="1"/>
  <c r="BJ160" i="98" a="1"/>
  <c r="BF348" i="99" a="1"/>
  <c r="BF394" i="99" a="1"/>
  <c r="BH12" i="99" a="1"/>
  <c r="AW24" i="99" a="1"/>
  <c r="BJ286" i="98" a="1"/>
  <c r="BN142" i="98" a="1"/>
  <c r="BL384" i="99" a="1"/>
  <c r="AZ148" i="99" a="1"/>
  <c r="BB24" i="99" a="1"/>
  <c r="BC64" i="99" a="1"/>
  <c r="BC232" i="99" a="1"/>
  <c r="BB36" i="99" a="1"/>
  <c r="BB48" i="99" a="1"/>
  <c r="AW396" i="99" a="1"/>
  <c r="BJ194" i="99" a="1"/>
  <c r="BP388" i="99" a="1"/>
  <c r="AY16" i="99" a="1"/>
  <c r="BD330" i="99" a="1"/>
  <c r="AW46" i="99" a="1"/>
  <c r="BI370" i="99" a="1"/>
  <c r="BD148" i="99" a="1"/>
  <c r="BF50" i="99" a="1"/>
  <c r="BB222" i="99" a="1"/>
  <c r="BD404" i="99" a="1"/>
  <c r="BH414" i="99" a="1"/>
  <c r="BG178" i="99" a="1"/>
  <c r="BO190" i="99" a="1"/>
  <c r="BL386" i="99" a="1"/>
  <c r="BN420" i="99" a="1"/>
  <c r="BI214" i="99" a="1"/>
  <c r="BF270" i="99" a="1"/>
  <c r="BF402" i="99" a="1"/>
  <c r="AW86" i="99" a="1"/>
  <c r="BG184" i="99" a="1"/>
  <c r="BN316" i="99" a="1"/>
  <c r="AW250" i="99" a="1"/>
  <c r="BL394" i="99" a="1"/>
  <c r="BQ370" i="99" a="1"/>
  <c r="BD324" i="99" a="1"/>
  <c r="BH226" i="99" a="1"/>
  <c r="AW30" i="98" a="1"/>
  <c r="BN410" i="99" a="1"/>
  <c r="BB84" i="99" a="1"/>
  <c r="BN384" i="98" a="1"/>
  <c r="BN90" i="99" a="1"/>
  <c r="BK94" i="99" a="1"/>
  <c r="BM214" i="98" a="1"/>
  <c r="BD390" i="99" a="1"/>
  <c r="BN164" i="98" a="1"/>
  <c r="AY358" i="99" a="1"/>
  <c r="AZ16" i="99" a="1"/>
  <c r="BL50" i="98" a="1"/>
  <c r="BJ110" i="98" a="1"/>
  <c r="AW416" i="98" a="1"/>
  <c r="BH306" i="98" a="1"/>
  <c r="BL32" i="98" a="1"/>
  <c r="BP406" i="98" a="1"/>
  <c r="BL238" i="98" a="1"/>
  <c r="AY394" i="98" a="1"/>
  <c r="BF374" i="98" a="1"/>
  <c r="BH64" i="98" a="1"/>
  <c r="BJ98" i="98" a="1"/>
  <c r="BQ76" i="98" a="1"/>
  <c r="BH18" i="98" a="1"/>
  <c r="BQ418" i="99" a="1"/>
  <c r="BN254" i="98" a="1"/>
  <c r="BL250" i="98" a="1"/>
  <c r="BN336" i="98" a="1"/>
  <c r="BM262" i="98" a="1"/>
  <c r="BL296" i="98" a="1"/>
  <c r="BN138" i="98" a="1"/>
  <c r="BL104" i="98" a="1"/>
  <c r="BC292" i="99" a="1"/>
  <c r="BO88" i="98" a="1"/>
  <c r="BB170" i="98" a="1"/>
  <c r="BI262" i="98" a="1"/>
  <c r="BB62" i="98" a="1"/>
  <c r="BJ300" i="98" a="1"/>
  <c r="BC52" i="98" a="1"/>
  <c r="BP82" i="98" a="1"/>
  <c r="BQ58" i="99" a="1"/>
  <c r="BE388" i="98" a="1"/>
  <c r="BJ102" i="98" a="1"/>
  <c r="BH206" i="98" a="1"/>
  <c r="BB246" i="98" a="1"/>
  <c r="AZ346" i="98" a="1"/>
  <c r="BL102" i="98" a="1"/>
  <c r="BH28" i="98" a="1"/>
  <c r="BH384" i="98" a="1"/>
  <c r="BE34" i="98" a="1"/>
  <c r="BO316" i="98" a="1"/>
  <c r="AW250" i="98" a="1"/>
  <c r="BB222" i="98" a="1"/>
  <c r="BD70" i="98" a="1"/>
  <c r="BN408" i="98" a="1"/>
  <c r="BJ262" i="98" a="1"/>
  <c r="AY124" i="98" a="1"/>
  <c r="BG346" i="98" a="1"/>
  <c r="AW122" i="98" a="1"/>
  <c r="AZ184" i="98" a="1"/>
  <c r="BH118" i="98" a="1"/>
  <c r="BJ334" i="98" a="1"/>
  <c r="BL58" i="98" a="1"/>
  <c r="BL106" i="98" a="1"/>
  <c r="BH10" i="98" a="1"/>
  <c r="BI388" i="98" a="1"/>
  <c r="BL166" i="98" a="1"/>
  <c r="BN196" i="98" a="1"/>
  <c r="BB334" i="98" a="1"/>
  <c r="BF286" i="98" a="1"/>
  <c r="BB108" i="98" a="1"/>
  <c r="BC250" i="98" a="1"/>
  <c r="BF138" i="98" a="1"/>
  <c r="BP388" i="98" a="1"/>
  <c r="BD244" i="98" a="1"/>
  <c r="BF290" i="98" a="1"/>
  <c r="BH56" i="98" a="1"/>
  <c r="BL38" i="98" a="1"/>
  <c r="BL44" i="98" a="1"/>
  <c r="BL158" i="98" a="1"/>
  <c r="AW370" i="98" a="1"/>
  <c r="AZ22" i="98" a="1"/>
  <c r="AY226" i="98" a="1"/>
  <c r="BD272" i="98" a="1"/>
  <c r="AX220" i="98" a="1"/>
  <c r="BN84" i="98" a="1"/>
  <c r="BB286" i="98" a="1"/>
  <c r="BM136" i="98" a="1"/>
  <c r="BF196" i="98" a="1"/>
  <c r="BF284" i="98" a="1"/>
  <c r="BC406" i="98" a="1"/>
  <c r="BQ64" i="98" a="1"/>
  <c r="BB254" i="98" a="1"/>
  <c r="BD12" i="98" a="1"/>
  <c r="BM400" i="98" a="1"/>
  <c r="BD274" i="98" a="1"/>
  <c r="BN286" i="98" a="1"/>
  <c r="AW132" i="98" a="1"/>
  <c r="BH98" i="98" a="1"/>
  <c r="BM244" i="98" a="1"/>
  <c r="AW16" i="98" a="1"/>
  <c r="BE322" i="98" a="1"/>
  <c r="BI406" i="98" a="1"/>
  <c r="BC274" i="98" a="1"/>
  <c r="AY334" i="98" a="1"/>
  <c r="BH382" i="98" a="1"/>
  <c r="BJ298" i="98" a="1"/>
  <c r="BF98" i="98" a="1"/>
  <c r="BD40" i="98" a="1"/>
  <c r="BQ292" i="98" a="1"/>
  <c r="BL86" i="98" a="1"/>
  <c r="BJ26" i="98" a="1"/>
  <c r="BJ416" i="98" a="1"/>
  <c r="BK376" i="98" a="1"/>
  <c r="AY52" i="98" a="1"/>
  <c r="BN330" i="98" a="1"/>
  <c r="AX178" i="98" a="1"/>
  <c r="BF414" i="98" a="1"/>
  <c r="BB410" i="98" a="1"/>
  <c r="BK166" i="98" a="1"/>
  <c r="BH26" i="99" a="1"/>
  <c r="AW144" i="99" a="1"/>
  <c r="BE4" i="99" a="1"/>
  <c r="BB178" i="99" a="1"/>
  <c r="BN84" i="99" a="1"/>
  <c r="AW142" i="99" a="1"/>
  <c r="AW72" i="99" a="1"/>
  <c r="BL40" i="99" a="1"/>
  <c r="AX292" i="98" a="1"/>
  <c r="BI418" i="99" a="1"/>
  <c r="BI280" i="99" a="1"/>
  <c r="BD138" i="98" a="1"/>
  <c r="BM58" i="99" a="1"/>
  <c r="BB134" i="99" a="1"/>
  <c r="BD160" i="98" a="1"/>
  <c r="BB152" i="99" a="1"/>
  <c r="BH96" i="98" a="1"/>
  <c r="BC4" i="99" a="1"/>
  <c r="BO244" i="99" a="1"/>
  <c r="BH266" i="98" a="1"/>
  <c r="BM250" i="98" a="1"/>
  <c r="AZ352" i="98" a="1"/>
  <c r="BB220" i="98" a="1"/>
  <c r="BL76" i="98" a="1"/>
  <c r="BH106" i="98" a="1"/>
  <c r="BL216" i="98" a="1"/>
  <c r="BD112" i="98" a="1"/>
  <c r="BP418" i="98" a="1"/>
  <c r="BL290" i="98" a="1"/>
  <c r="BN96" i="98" a="1"/>
  <c r="BM190" i="98" a="1"/>
  <c r="BJ54" i="98" a="1"/>
  <c r="BD54" i="99" a="1"/>
  <c r="BB306" i="98" a="1"/>
  <c r="BG148" i="98" a="1"/>
  <c r="BH316" i="98" a="1"/>
  <c r="BL46" i="98" a="1"/>
  <c r="BL228" i="98" a="1"/>
  <c r="BJ270" i="98" a="1"/>
  <c r="BJ418" i="98" a="1"/>
  <c r="BG310" i="99" a="1"/>
  <c r="BJ226" i="98" a="1"/>
  <c r="BL70" i="98" a="1"/>
  <c r="BI286" i="98" a="1"/>
  <c r="BD374" i="98" a="1"/>
  <c r="BH16" i="98" a="1"/>
  <c r="BH272" i="98" a="1"/>
  <c r="BB90" i="98" a="1"/>
  <c r="BJ282" i="99" a="1"/>
  <c r="BN426" i="98" a="1"/>
  <c r="AW218" i="98" a="1"/>
  <c r="BC322" i="98" a="1"/>
  <c r="BD238" i="98" a="1"/>
  <c r="BN106" i="98" a="1"/>
  <c r="BK160" i="98" a="1"/>
  <c r="BQ304" i="98" a="1"/>
  <c r="BF300" i="98" a="1"/>
  <c r="BP280" i="98" a="1"/>
  <c r="AW140" i="98" a="1"/>
  <c r="AW242" i="98" a="1"/>
  <c r="BB298" i="98" a="1"/>
  <c r="AX286" i="98" a="1"/>
  <c r="BL300" i="98" a="1"/>
  <c r="BH320" i="98" a="1"/>
  <c r="BE304" i="98" a="1"/>
  <c r="BC154" i="98" a="1"/>
  <c r="AY280" i="98" a="1"/>
  <c r="BM34" i="98" a="1"/>
  <c r="BJ312" i="98" a="1"/>
  <c r="BN158" i="98" a="1"/>
  <c r="BL236" i="98" a="1"/>
  <c r="BI172" i="98" a="1"/>
  <c r="BJ422" i="98" a="1"/>
  <c r="BJ156" i="98" a="1"/>
  <c r="BP352" i="98" a="1"/>
  <c r="BK106" i="98" a="1"/>
  <c r="BB380" i="98" a="1"/>
  <c r="AZ424" i="98" a="1"/>
  <c r="AW104" i="98" a="1"/>
  <c r="BM94" i="98" a="1"/>
  <c r="BD348" i="98" a="1"/>
  <c r="BB38" i="98" a="1"/>
  <c r="BB160" i="98" a="1"/>
  <c r="BL200" i="98" a="1"/>
  <c r="BL222" i="98" a="1"/>
  <c r="BJ232" i="98" a="1"/>
  <c r="BK310" i="98" a="1"/>
  <c r="BK274" i="98" a="1"/>
  <c r="BB140" i="98" a="1"/>
  <c r="BB426" i="98" a="1"/>
  <c r="AW22" i="98" a="1"/>
  <c r="AY376" i="98" a="1"/>
  <c r="AZ52" i="98" a="1"/>
  <c r="AW394" i="98" a="1"/>
  <c r="AW272" i="98" a="1"/>
  <c r="BB428" i="98" a="1"/>
  <c r="BN248" i="98" a="1"/>
  <c r="AX214" i="98" a="1"/>
  <c r="BG250" i="98" a="1"/>
  <c r="BN82" i="98" a="1"/>
  <c r="AW202" i="98" a="1"/>
  <c r="BB164" i="98" a="1"/>
  <c r="BE226" i="98" a="1"/>
  <c r="BB324" i="98" a="1"/>
  <c r="BN264" i="98" a="1"/>
  <c r="BB134" i="98" a="1"/>
  <c r="BH32" i="98" a="1"/>
  <c r="AY292" i="98" a="1"/>
  <c r="BH418" i="98" a="1"/>
  <c r="BH264" i="98" a="1"/>
  <c r="BC100" i="98" a="1"/>
  <c r="AX370" i="98" a="1"/>
  <c r="BD250" i="98" a="1"/>
  <c r="AW324" i="98" a="1"/>
  <c r="BB198" i="98" a="1"/>
  <c r="BH100" i="98" a="1"/>
  <c r="BD398" i="98" a="1"/>
  <c r="BB168" i="98" a="1"/>
  <c r="BO112" i="98" a="1"/>
  <c r="BP154" i="98" a="1"/>
  <c r="BJ176" i="98" a="1"/>
  <c r="AW194" i="98" a="1"/>
  <c r="AZ16" i="98" a="1"/>
  <c r="BC28" i="98" a="1"/>
  <c r="BK424" i="98" a="1"/>
  <c r="AZ250" i="99" a="1"/>
  <c r="AW360" i="99" a="1"/>
  <c r="AW146" i="99" a="1"/>
  <c r="AW112" i="99" a="1"/>
  <c r="BF400" i="99" a="1"/>
  <c r="BQ172" i="99" a="1"/>
  <c r="BC202" i="99" a="1"/>
  <c r="BD216" i="99" a="1"/>
  <c r="AW414" i="98" a="1"/>
  <c r="BD208" i="99" a="1"/>
  <c r="BC382" i="99" a="1"/>
  <c r="BB22" i="98" a="1"/>
  <c r="BD114" i="99" a="1"/>
  <c r="BH228" i="99" a="1"/>
  <c r="BM166" i="98" a="1"/>
  <c r="BD44" i="99" a="1"/>
  <c r="AW418" i="98" a="1"/>
  <c r="BB92" i="99" a="1"/>
  <c r="BN288" i="99" a="1"/>
  <c r="AW220" i="98" a="1"/>
  <c r="BB358" i="98" a="1"/>
  <c r="BC238" i="98" a="1"/>
  <c r="BB18" i="98" a="1"/>
  <c r="BN60" i="98" a="1"/>
  <c r="BB300" i="98" a="1"/>
  <c r="BL232" i="98" a="1"/>
  <c r="BD386" i="98" a="1"/>
  <c r="BN284" i="98" a="1"/>
  <c r="BK256" i="98" a="1"/>
  <c r="BI232" i="98" a="1"/>
  <c r="AX304" i="98" a="1"/>
  <c r="BJ158" i="98" a="1"/>
  <c r="BL78" i="99" a="1"/>
  <c r="BH406" i="98" a="1"/>
  <c r="AY328" i="98" a="1"/>
  <c r="AX76" i="98" a="1"/>
  <c r="BI418" i="98" a="1"/>
  <c r="BB10" i="98" a="1"/>
  <c r="BN318" i="98" a="1"/>
  <c r="BK346" i="98" a="1"/>
  <c r="BG232" i="99" a="1"/>
  <c r="BE334" i="98" a="1"/>
  <c r="BI226" i="98" a="1"/>
  <c r="BM130" i="98" a="1"/>
  <c r="BH138" i="98" a="1"/>
  <c r="AZ262" i="98" a="1"/>
  <c r="BK52" i="98" a="1"/>
  <c r="BF264" i="98" a="1"/>
  <c r="BN338" i="99" a="1"/>
  <c r="AW336" i="98" a="1"/>
  <c r="BL278" i="98" a="1"/>
  <c r="BH158" i="98" a="1"/>
  <c r="BF268" i="98" a="1"/>
  <c r="BN346" i="98" a="1"/>
  <c r="BJ292" i="98" a="1"/>
  <c r="BP124" i="98" a="1"/>
  <c r="BP328" i="98" a="1"/>
  <c r="AY88" i="98" a="1"/>
  <c r="AW48" i="98" a="1"/>
  <c r="BD328" i="98" a="1"/>
  <c r="BE406" i="98" a="1"/>
  <c r="BI238" i="98" a="1"/>
  <c r="BH258" i="98" a="1"/>
  <c r="BJ100" i="98" a="1"/>
  <c r="BK226" i="98" a="1"/>
  <c r="BB144" i="98" a="1"/>
  <c r="BO358" i="98" a="1"/>
  <c r="BN316" i="98" a="1"/>
  <c r="BL330" i="98" a="1"/>
  <c r="BH292" i="98" a="1"/>
  <c r="BN358" i="98" a="1"/>
  <c r="BF132" i="98" a="1"/>
  <c r="BH144" i="98" a="1"/>
  <c r="BH84" i="98" a="1"/>
  <c r="BN398" i="98" a="1"/>
  <c r="BF218" i="98" a="1"/>
  <c r="AW36" i="98" a="1"/>
  <c r="BD16" i="98" a="1"/>
  <c r="AW136" i="98" a="1"/>
  <c r="BB272" i="98" a="1"/>
  <c r="BB150" i="98" a="1"/>
  <c r="BD414" i="98" a="1"/>
  <c r="BD122" i="98" a="1"/>
  <c r="BL326" i="98" a="1"/>
  <c r="BJ392" i="98" a="1"/>
  <c r="BH204" i="98" a="1"/>
  <c r="BN90" i="98" a="1"/>
  <c r="BN366" i="98" a="1"/>
  <c r="BB6" i="98" a="1"/>
  <c r="BB58" i="98" a="1"/>
  <c r="BG412" i="98" a="1"/>
  <c r="BD256" i="98" a="1"/>
  <c r="BF214" i="98" a="1"/>
  <c r="BM220" i="98" a="1"/>
  <c r="BL132" i="98" a="1"/>
  <c r="BJ258" i="98" a="1"/>
  <c r="BK118" i="98" a="1"/>
  <c r="BE106" i="98" a="1"/>
  <c r="BG358" i="98" a="1"/>
  <c r="BD108" i="98" a="1"/>
  <c r="BD182" i="98" a="1"/>
  <c r="BB256" i="98" a="1"/>
  <c r="BH68" i="98" a="1"/>
  <c r="BF248" i="98" a="1"/>
  <c r="BN276" i="98" a="1"/>
  <c r="BD94" i="99" a="1"/>
  <c r="BB302" i="98" a="1"/>
  <c r="BJ106" i="98" a="1"/>
  <c r="BQ286" i="98" a="1"/>
  <c r="BJ364" i="98" a="1"/>
  <c r="AY58" i="98" a="1"/>
  <c r="BN46" i="98" a="1"/>
  <c r="BN370" i="98" a="1"/>
  <c r="BC364" i="98" a="1"/>
  <c r="AX358" i="98" a="1"/>
  <c r="BN376" i="98" a="1"/>
  <c r="BD188" i="98" a="1"/>
  <c r="BL146" i="98" a="1"/>
  <c r="BL98" i="98" a="1"/>
  <c r="BB24" i="98" a="1"/>
  <c r="BB32" i="98" a="1"/>
  <c r="AZ280" i="98" a="1"/>
  <c r="AX418" i="98" a="1"/>
  <c r="BC154" i="99" a="1"/>
  <c r="BH78" i="99" a="1"/>
  <c r="BD56" i="99" a="1"/>
  <c r="BL334" i="99" a="1"/>
  <c r="BN310" i="99" a="1"/>
  <c r="BE202" i="99" a="1"/>
  <c r="BF160" i="99" a="1"/>
  <c r="AY196" i="99" a="1"/>
  <c r="BN154" i="98" a="1"/>
  <c r="BL258" i="98" a="1"/>
  <c r="AX400" i="99" a="1"/>
  <c r="AY418" i="98" a="1"/>
  <c r="BJ52" i="98" a="1"/>
  <c r="BN280" i="99" a="1"/>
  <c r="AX322" i="98" a="1"/>
  <c r="BP190" i="98" a="1"/>
  <c r="BF276" i="98" a="1"/>
  <c r="AW232" i="99" a="1"/>
  <c r="BE40" i="99" a="1"/>
  <c r="AW184" i="98" a="1"/>
  <c r="AW300" i="98" a="1"/>
  <c r="BK406" i="98" a="1"/>
  <c r="BF394" i="98" a="1"/>
  <c r="BB230" i="98" a="1"/>
  <c r="BB310" i="98" a="1"/>
  <c r="BD420" i="99" a="1"/>
  <c r="AZ298" i="98" a="1"/>
  <c r="BQ208" i="98" a="1"/>
  <c r="BL286" i="98" a="1"/>
  <c r="AY358" i="98" a="1"/>
  <c r="BH140" i="98" a="1"/>
  <c r="BN402" i="98" a="1"/>
  <c r="BF284" i="99" a="1"/>
  <c r="BD92" i="98" a="1"/>
  <c r="BD258" i="98" a="1"/>
  <c r="BL120" i="98" a="1"/>
  <c r="BD172" i="98" a="1"/>
  <c r="BF368" i="98" a="1"/>
  <c r="BB270" i="98" a="1"/>
  <c r="BB332" i="98" a="1"/>
  <c r="BH330" i="99" a="1"/>
  <c r="AW420" i="98" a="1"/>
  <c r="AW82" i="98" a="1"/>
  <c r="BC418" i="98" a="1"/>
  <c r="BJ256" i="98" a="1"/>
  <c r="AZ418" i="98" a="1"/>
  <c r="BF282" i="98" a="1"/>
  <c r="BH288" i="98" a="1"/>
  <c r="AX334" i="99" a="1"/>
  <c r="AZ94" i="98" a="1"/>
  <c r="BJ76" i="98" a="1"/>
  <c r="BG22" i="98" a="1"/>
  <c r="BF106" i="98" a="1"/>
  <c r="BG400" i="98" a="1"/>
  <c r="BD90" i="98" a="1"/>
  <c r="BM340" i="98" a="1"/>
  <c r="BF16" i="98" a="1"/>
  <c r="AY208" i="98" a="1"/>
  <c r="BB166" i="98" a="1"/>
  <c r="BD204" i="98" a="1"/>
  <c r="BP100" i="98" a="1"/>
  <c r="BN152" i="98" a="1"/>
  <c r="BN338" i="98" a="1"/>
  <c r="BN258" i="98" a="1"/>
  <c r="BB186" i="98" a="1"/>
  <c r="BF306" i="98" a="1"/>
  <c r="BN404" i="98" a="1"/>
  <c r="BJ170" i="98" a="1"/>
  <c r="BM292" i="98" a="1"/>
  <c r="BI280" i="98" a="1"/>
  <c r="BH318" i="98" a="1"/>
  <c r="AX412" i="98" a="1"/>
  <c r="BK112" i="98" a="1"/>
  <c r="BM364" i="98" a="1"/>
  <c r="BH34" i="98" a="1"/>
  <c r="BG316" i="98" a="1"/>
  <c r="AX424" i="98" a="1"/>
  <c r="AW56" i="98" a="1"/>
  <c r="BE340" i="98" a="1"/>
  <c r="BL306" i="98" a="1"/>
  <c r="BL142" i="98" a="1"/>
  <c r="AY136" i="98" a="1"/>
  <c r="BK322" i="98" a="1"/>
  <c r="BQ274" i="98" a="1"/>
  <c r="BQ82" i="98" a="1"/>
  <c r="BL242" i="98" a="1"/>
  <c r="BJ40" i="98" a="1"/>
  <c r="BM172" i="98" a="1"/>
  <c r="BD210" i="98" a="1"/>
  <c r="AW270" i="98" a="1"/>
  <c r="AW334" i="98" a="1"/>
  <c r="AZ82" i="98" a="1"/>
  <c r="AZ364" i="98" a="1"/>
  <c r="AW20" i="98" a="1"/>
  <c r="BF96" i="98" a="1"/>
  <c r="BL302" i="98" a="1"/>
  <c r="BL426" i="98" a="1"/>
  <c r="AZ256" i="98" a="1"/>
  <c r="BH420" i="98" a="1"/>
  <c r="BG82" i="98" a="1"/>
  <c r="BF378" i="98" a="1"/>
  <c r="BH38" i="98" a="1"/>
  <c r="BD404" i="98" a="1"/>
  <c r="BF398" i="98" a="1"/>
  <c r="AW364" i="98" a="1"/>
  <c r="BF164" i="98" a="1"/>
  <c r="BH346" i="98" a="1"/>
  <c r="BH224" i="98" a="1"/>
  <c r="BJ162" i="98" a="1"/>
  <c r="BC70" i="98" a="1"/>
  <c r="BE364" i="98" a="1"/>
  <c r="BD234" i="98" a="1"/>
  <c r="BH174" i="98" a="1"/>
  <c r="BB182" i="98" a="1"/>
  <c r="AZ4" i="98" a="1"/>
  <c r="BJ66" i="98" a="1"/>
  <c r="AW226" i="98" a="1"/>
  <c r="BK16" i="98" a="1"/>
  <c r="BH184" i="98" a="1"/>
  <c r="AW236" i="98" a="1"/>
  <c r="BP196" i="98" a="1"/>
  <c r="AZ316" i="98" a="1"/>
  <c r="BH122" i="98" a="1"/>
  <c r="BB348" i="98" a="1"/>
  <c r="BF220" i="98" a="1"/>
  <c r="BK382" i="98" a="1"/>
  <c r="BB360" i="98" a="1"/>
  <c r="BN282" i="98" a="1"/>
  <c r="BM154" i="99" a="1"/>
  <c r="BN274" i="99" a="1"/>
  <c r="BM100" i="99" a="1"/>
  <c r="BD386" i="99" a="1"/>
  <c r="BP418" i="99" a="1"/>
  <c r="BJ348" i="99" a="1"/>
  <c r="BB390" i="99" a="1"/>
  <c r="BB232" i="99" a="1"/>
  <c r="AY160" i="98" a="1"/>
  <c r="BL186" i="98" a="1"/>
  <c r="BF388" i="99" a="1"/>
  <c r="AW426" i="98" a="1"/>
  <c r="BG304" i="98" a="1"/>
  <c r="AX364" i="99" a="1"/>
  <c r="BD356" i="98" a="1"/>
  <c r="BJ346" i="98" a="1"/>
  <c r="AW204" i="98" a="1"/>
  <c r="BI286" i="99" a="1"/>
  <c r="BP70" i="99" a="1"/>
  <c r="BE10" i="98" a="1"/>
  <c r="BC196" i="98" a="1"/>
  <c r="AW12" i="98" a="1"/>
  <c r="AY214" i="98" a="1"/>
  <c r="BB312" i="98" a="1"/>
  <c r="BD212" i="98" a="1"/>
  <c r="BH252" i="99" a="1"/>
  <c r="AX202" i="98" a="1"/>
  <c r="BJ304" i="98" a="1"/>
  <c r="BG256" i="98" a="1"/>
  <c r="BP412" i="98" a="1"/>
  <c r="BJ122" i="98" a="1"/>
  <c r="BJ60" i="98" a="1"/>
  <c r="BF210" i="99" a="1"/>
  <c r="BN222" i="98" a="1"/>
  <c r="BM106" i="98" a="1"/>
  <c r="BD264" i="98" a="1"/>
  <c r="BH72" i="98" a="1"/>
  <c r="BI46" i="98" a="1"/>
  <c r="AZ142" i="98" a="1"/>
  <c r="BF190" i="98" a="1"/>
  <c r="BL134" i="98" a="1"/>
  <c r="BE274" i="98" a="1"/>
  <c r="BC184" i="98" a="1"/>
  <c r="BF160" i="98" a="1"/>
  <c r="BF272" i="98" a="1"/>
  <c r="AW92" i="98" a="1"/>
  <c r="BH88" i="98" a="1"/>
  <c r="BH402" i="98" a="1"/>
  <c r="BJ134" i="98" a="1"/>
  <c r="BF156" i="98" a="1"/>
  <c r="AZ286" i="98" a="1"/>
  <c r="BE40" i="98" a="1"/>
  <c r="AW408" i="98" a="1"/>
  <c r="BB56" i="98" a="1"/>
  <c r="BK196" i="98" a="1"/>
  <c r="BM424" i="98" a="1"/>
  <c r="AW222" i="98" a="1"/>
  <c r="AW78" i="98" a="1"/>
  <c r="BF340" i="98" a="1"/>
  <c r="BL304" i="98" a="1"/>
  <c r="BJ382" i="98" a="1"/>
  <c r="BQ310" i="98" a="1"/>
  <c r="BJ400" i="98" a="1"/>
  <c r="BM202" i="98" a="1"/>
  <c r="AY232" i="98" a="1"/>
  <c r="BG388" i="98" a="1"/>
  <c r="BL206" i="98" a="1"/>
  <c r="BL370" i="98" a="1"/>
  <c r="BN292" i="98" a="1"/>
  <c r="BO76" i="98" a="1"/>
  <c r="AZ358" i="98" a="1"/>
  <c r="BN418" i="98" a="1"/>
  <c r="BJ376" i="98" a="1"/>
  <c r="AW362" i="98" a="1"/>
  <c r="BB376" i="98" a="1"/>
  <c r="BJ356" i="98" a="1"/>
  <c r="BQ190" i="98" a="1"/>
  <c r="BF400" i="98" a="1"/>
  <c r="AW428" i="98" a="1"/>
  <c r="AW62" i="98" a="1"/>
  <c r="BB350" i="98" a="1"/>
  <c r="BD306" i="98" a="1"/>
  <c r="BG208" i="98" a="1"/>
  <c r="BN236" i="98" a="1"/>
  <c r="BO322" i="98" a="1"/>
  <c r="BJ406" i="98" a="1"/>
  <c r="BJ62" i="98" a="1"/>
  <c r="BQ370" i="98" a="1"/>
  <c r="AW214" i="98" a="1"/>
  <c r="BD412" i="98" a="1"/>
  <c r="BJ210" i="98" a="1"/>
  <c r="BD110" i="98" a="1"/>
  <c r="BD262" i="98" a="1"/>
  <c r="BF322" i="98" a="1"/>
  <c r="BK136" i="98" a="1"/>
  <c r="BL394" i="98" a="1"/>
  <c r="BJ80" i="98" a="1"/>
  <c r="BJ234" i="98" a="1"/>
  <c r="BM346" i="98" a="1"/>
  <c r="AZ394" i="98" a="1"/>
  <c r="BG382" i="98" a="1"/>
  <c r="AW144" i="98" a="1"/>
  <c r="BI130" i="98" a="1"/>
  <c r="AW72" i="98" a="1"/>
  <c r="BJ404" i="98" a="1"/>
  <c r="BD382" i="98" a="1"/>
  <c r="BB190" i="98" a="1"/>
  <c r="BB330" i="98" a="1"/>
  <c r="BL114" i="98" a="1"/>
  <c r="AW170" i="98" a="1"/>
  <c r="BN234" i="98" a="1"/>
  <c r="BG4" i="98" a="1"/>
  <c r="BF246" i="98" a="1"/>
  <c r="BD144" i="98" a="1"/>
  <c r="BD168" i="98" a="1"/>
  <c r="BL94" i="98" a="1"/>
  <c r="BF228" i="98" a="1"/>
  <c r="BJ386" i="98" a="1"/>
  <c r="BD128" i="98" a="1"/>
  <c r="BN94" i="98" a="1"/>
  <c r="BJ318" i="98" a="1"/>
  <c r="BJ58" i="98" a="1"/>
  <c r="BF216" i="98" a="1"/>
  <c r="BO298" i="98" a="1"/>
  <c r="BF6" i="98" a="1"/>
  <c r="BL180" i="98" a="1"/>
  <c r="BL112" i="98" a="1"/>
  <c r="BH160" i="99" a="1"/>
  <c r="BP106" i="99" a="1"/>
  <c r="AX58" i="99" a="1"/>
  <c r="AW18" i="99" a="1"/>
  <c r="BN180" i="99" a="1"/>
  <c r="BL400" i="99" a="1"/>
  <c r="BQ46" i="99" a="1"/>
  <c r="BG58" i="99" a="1"/>
  <c r="BD50" i="98" a="1"/>
  <c r="BJ336" i="98" a="1"/>
  <c r="BJ296" i="99" a="1"/>
  <c r="BJ18" i="98" a="1"/>
  <c r="BQ268" i="98" a="1"/>
  <c r="BJ306" i="99" a="1"/>
  <c r="BF54" i="98" a="1"/>
  <c r="AW186" i="98" a="1"/>
  <c r="BJ344" i="98" a="1"/>
  <c r="AW184" i="99" a="1"/>
  <c r="BG268" i="99" a="1"/>
  <c r="BG376" i="98" a="1"/>
  <c r="BB30" i="98" a="1"/>
  <c r="BB362" i="98" a="1"/>
  <c r="AY298" i="98" a="1"/>
  <c r="BD202" i="98" a="1"/>
  <c r="AW180" i="98" a="1"/>
  <c r="BB338" i="98" a="1"/>
  <c r="BK364" i="98" a="1"/>
  <c r="BH40" i="98" a="1"/>
  <c r="BN250" i="98" a="1"/>
  <c r="AZ154" i="98" a="1"/>
  <c r="BD266" i="98" a="1"/>
  <c r="BH336" i="98" a="1"/>
  <c r="BD294" i="99" a="1"/>
  <c r="AW386" i="98" a="1"/>
  <c r="BL298" i="98" a="1"/>
  <c r="BL204" i="98" a="1"/>
  <c r="BF52" i="98" a="1"/>
  <c r="BF10" i="98" a="1"/>
  <c r="BN278" i="98" a="1"/>
  <c r="BB264" i="98" a="1"/>
  <c r="BL182" i="98" a="1"/>
  <c r="BF34" i="98" a="1"/>
  <c r="BE280" i="98" a="1"/>
  <c r="BB162" i="98" a="1"/>
  <c r="BC148" i="98" a="1"/>
  <c r="BF252" i="98" a="1"/>
  <c r="BL234" i="98" a="1"/>
  <c r="BO154" i="98" a="1"/>
  <c r="BN128" i="98" a="1"/>
  <c r="BN268" i="98" a="1"/>
  <c r="AX382" i="98" a="1"/>
  <c r="BF118" i="98" a="1"/>
  <c r="BF208" i="98" a="1"/>
  <c r="AW28" i="98" a="1"/>
  <c r="BJ322" i="98" a="1"/>
  <c r="BL264" i="98" a="1"/>
  <c r="BN212" i="98" a="1"/>
  <c r="BD206" i="98" a="1"/>
  <c r="BG328" i="98" a="1"/>
  <c r="BL172" i="98" a="1"/>
  <c r="BQ400" i="98" a="1"/>
  <c r="BH44" i="98" a="1"/>
  <c r="BP94" i="98" a="1"/>
  <c r="BM286" i="98" a="1"/>
  <c r="BF130" i="98" a="1"/>
  <c r="BN162" i="98" a="1"/>
  <c r="BN256" i="98" a="1"/>
  <c r="BQ196" i="98" a="1"/>
  <c r="BE424" i="98" a="1"/>
  <c r="AX256" i="98" a="1"/>
  <c r="BH148" i="98" a="1"/>
  <c r="BL116" i="99" a="1"/>
  <c r="BH238" i="98" a="1"/>
  <c r="BI298" i="98" a="1"/>
  <c r="BK340" i="98" a="1"/>
  <c r="BN184" i="98" a="1"/>
  <c r="BL160" i="98" a="1"/>
  <c r="BD148" i="98" a="1"/>
  <c r="BB120" i="98" a="1"/>
  <c r="BJ348" i="98" a="1"/>
  <c r="BF182" i="98" a="1"/>
  <c r="BD134" i="98" a="1"/>
  <c r="BQ352" i="98" a="1"/>
  <c r="BQ202" i="98" a="1"/>
  <c r="BK400" i="98" a="1"/>
  <c r="BN410" i="98" a="1"/>
  <c r="BP16" i="98" a="1"/>
  <c r="BI382" i="98" a="1"/>
  <c r="BI148" i="98" a="1"/>
  <c r="AW354" i="98" a="1"/>
  <c r="BB262" i="98" a="1"/>
  <c r="AW280" i="98" a="1"/>
  <c r="BD130" i="98" a="1"/>
  <c r="BD142" i="98" a="1"/>
  <c r="BD344" i="98" a="1"/>
  <c r="BJ12" i="98" a="1"/>
  <c r="BO274" i="98" a="1"/>
  <c r="BH102" i="98" a="1"/>
  <c r="BN364" i="98" a="1"/>
  <c r="BK412" i="98" a="1"/>
  <c r="BJ408" i="98" a="1"/>
  <c r="BE4" i="98" a="1"/>
  <c r="BD48" i="98" a="1"/>
  <c r="BJ272" i="98" a="1"/>
  <c r="BD282" i="98" a="1"/>
  <c r="AX148" i="98" a="1"/>
  <c r="BD74" i="98" a="1"/>
  <c r="BO94" i="98" a="1"/>
  <c r="BH234" i="98" a="1"/>
  <c r="BP382" i="98" a="1"/>
  <c r="AW138" i="98" a="1"/>
  <c r="AW42" i="98" a="1"/>
  <c r="BG424" i="98" a="1"/>
  <c r="AZ148" i="98" a="1"/>
  <c r="BL418" i="98" a="1"/>
  <c r="BH108" i="98" a="1"/>
  <c r="BL404" i="99" a="1"/>
  <c r="BD218" i="98" a="1"/>
  <c r="BN342" i="98" a="1"/>
  <c r="BN274" i="98" a="1"/>
  <c r="BH260" i="98" a="1"/>
  <c r="BE190" i="98" a="1"/>
  <c r="BF362" i="98" a="1"/>
  <c r="BB396" i="98" a="1"/>
  <c r="BC220" i="99" a="1"/>
  <c r="BJ88" i="99" a="1"/>
  <c r="BM10" i="99" a="1"/>
  <c r="BJ310" i="99" a="1"/>
  <c r="BB76" i="99" a="1"/>
  <c r="BJ58" i="99" a="1"/>
  <c r="BF294" i="99" a="1"/>
  <c r="BK16" i="99" a="1"/>
  <c r="BD156" i="98" a="1"/>
  <c r="BH70" i="98" a="1"/>
  <c r="BI100" i="99" a="1"/>
  <c r="AY40" i="98" a="1"/>
  <c r="BN294" i="98" a="1"/>
  <c r="BH408" i="99" a="1"/>
  <c r="BL348" i="98" a="1"/>
  <c r="BF294" i="98" a="1"/>
  <c r="BQ340" i="98" a="1"/>
  <c r="BN164" i="99" a="1"/>
  <c r="BB190" i="99" a="1"/>
  <c r="BG160" i="98" a="1"/>
  <c r="BE52" i="98" a="1"/>
  <c r="BO118" i="98" a="1"/>
  <c r="BO46" i="98" a="1"/>
  <c r="BN226" i="98" a="1"/>
  <c r="BN310" i="98" a="1"/>
  <c r="BF154" i="98" a="1"/>
  <c r="BE250" i="98" a="1"/>
  <c r="BQ226" i="98" a="1"/>
  <c r="AZ58" i="98" a="1"/>
  <c r="BB248" i="98" a="1"/>
  <c r="BO304" i="98" a="1"/>
  <c r="AW26" i="98" a="1"/>
  <c r="BB58" i="99" a="1"/>
  <c r="AW406" i="98" a="1"/>
  <c r="BF198" i="98" a="1"/>
  <c r="BG136" i="98" a="1"/>
  <c r="BE328" i="98" a="1"/>
  <c r="BN86" i="98" a="1"/>
  <c r="AZ268" i="98" a="1"/>
  <c r="BN224" i="98" a="1"/>
  <c r="BP268" i="98" a="1"/>
  <c r="AW274" i="98" a="1"/>
  <c r="BC268" i="98" a="1"/>
  <c r="BB412" i="98" a="1"/>
  <c r="BG64" i="98" a="1"/>
  <c r="BQ346" i="98" a="1"/>
  <c r="BP136" i="98" a="1"/>
  <c r="BH132" i="98" a="1"/>
  <c r="BI154" i="98" a="1"/>
  <c r="BC190" i="98" a="1"/>
  <c r="BE394" i="98" a="1"/>
  <c r="AX298" i="98" a="1"/>
  <c r="BD322" i="98" a="1"/>
  <c r="BN66" i="98" a="1"/>
  <c r="BJ138" i="98" a="1"/>
  <c r="BO346" i="98" a="1"/>
  <c r="BD178" i="98" a="1"/>
  <c r="BF116" i="98" a="1"/>
  <c r="BL28" i="98" a="1"/>
  <c r="BM418" i="98" a="1"/>
  <c r="BH134" i="98" a="1"/>
  <c r="BL424" i="98" a="1"/>
  <c r="BJ420" i="98" a="1"/>
  <c r="BB212" i="99" a="1"/>
  <c r="BJ320" i="98" a="1"/>
  <c r="BL162" i="98" a="1"/>
  <c r="BO106" i="98" a="1"/>
  <c r="BB226" i="98" a="1"/>
  <c r="BN28" i="98" a="1"/>
  <c r="BJ212" i="98" a="1"/>
  <c r="BP40" i="98" a="1"/>
  <c r="BF406" i="98" a="1"/>
  <c r="BH136" i="98" a="1"/>
  <c r="BH358" i="98" a="1"/>
  <c r="BK190" i="98" a="1"/>
  <c r="BE352" i="98" a="1"/>
  <c r="BH74" i="98" a="1"/>
  <c r="BD310" i="98" a="1"/>
  <c r="BG418" i="98" a="1"/>
  <c r="BE70" i="98" a="1"/>
  <c r="BD18" i="98" a="1"/>
  <c r="BK244" i="98" a="1"/>
  <c r="BF136" i="98" a="1"/>
  <c r="BH170" i="98" a="1"/>
  <c r="BH202" i="98" a="1"/>
  <c r="BQ424" i="98" a="1"/>
  <c r="AW60" i="98" a="1"/>
  <c r="BN114" i="98" a="1"/>
  <c r="BB76" i="98" a="1"/>
  <c r="BL18" i="98" a="1"/>
  <c r="AW278" i="98" a="1"/>
  <c r="BH302" i="98" a="1"/>
  <c r="BF412" i="98" a="1"/>
  <c r="AW412" i="98" a="1"/>
  <c r="BB84" i="98" a="1"/>
  <c r="BH166" i="98" a="1"/>
  <c r="BH400" i="98" a="1"/>
  <c r="BI10" i="98" a="1"/>
  <c r="BQ418" i="98" a="1"/>
  <c r="BN352" i="98" a="1"/>
  <c r="BF188" i="98" a="1"/>
  <c r="AW376" i="98" a="1"/>
  <c r="BB124" i="98" a="1"/>
  <c r="BB372" i="98" a="1"/>
  <c r="BN320" i="98" a="1"/>
  <c r="BK208" i="98" a="1"/>
  <c r="BL254" i="99" a="1"/>
  <c r="BJ428" i="99" a="1"/>
  <c r="AZ40" i="99" a="1"/>
  <c r="BI208" i="99" a="1"/>
  <c r="BD292" i="99" a="1"/>
  <c r="BJ98" i="99" a="1"/>
  <c r="BB126" i="99" a="1"/>
  <c r="BD342" i="99" a="1"/>
  <c r="BL268" i="99" a="1"/>
  <c r="BK298" i="98" a="1"/>
  <c r="BF84" i="99" a="1"/>
  <c r="BJ170" i="99" a="1"/>
  <c r="BB394" i="98" a="1"/>
  <c r="AY304" i="99" a="1"/>
  <c r="AX190" i="99" a="1"/>
  <c r="BB228" i="98" a="1"/>
  <c r="BD424" i="99" a="1"/>
  <c r="BM202" i="99" a="1"/>
  <c r="BM406" i="98" a="1"/>
  <c r="AZ196" i="98" a="1"/>
  <c r="BD80" i="98" a="1"/>
  <c r="BO262" i="98" a="1"/>
  <c r="BG106" i="98" a="1"/>
  <c r="BH388" i="98" a="1"/>
  <c r="BK358" i="98" a="1"/>
  <c r="BJ290" i="98" a="1"/>
  <c r="BB240" i="98" a="1"/>
  <c r="AW106" i="98" a="1"/>
  <c r="BL144" i="98" a="1"/>
  <c r="BN68" i="98" a="1"/>
  <c r="BP34" i="98" a="1"/>
  <c r="BF88" i="98" a="1"/>
  <c r="AW380" i="99" a="1"/>
  <c r="BN332" i="98" a="1"/>
  <c r="BK262" i="98" a="1"/>
  <c r="BC304" i="98" a="1"/>
  <c r="BB352" i="98" a="1"/>
  <c r="BF334" i="98" a="1"/>
  <c r="BH290" i="98" a="1"/>
  <c r="BJ308" i="98" a="1"/>
  <c r="BJ132" i="98" a="1"/>
  <c r="BD186" i="98" a="1"/>
  <c r="BD76" i="98" a="1"/>
  <c r="BB292" i="98" a="1"/>
  <c r="BN356" i="98" a="1"/>
  <c r="BN166" i="98" a="1"/>
  <c r="BL16" i="98" a="1"/>
  <c r="BJ200" i="98" a="1"/>
  <c r="BN172" i="98" a="1"/>
  <c r="AX166" i="98" a="1"/>
  <c r="BF310" i="98" a="1"/>
  <c r="AX196" i="98" a="1"/>
  <c r="BH246" i="98" a="1"/>
  <c r="BQ256" i="98" a="1"/>
  <c r="BN204" i="98" a="1"/>
  <c r="BN386" i="98" a="1"/>
  <c r="BF64" i="98" a="1"/>
  <c r="BC316" i="98" a="1"/>
  <c r="BI370" i="98" a="1"/>
  <c r="BP142" i="98" a="1"/>
  <c r="BN326" i="98" a="1"/>
  <c r="BJ82" i="98" a="1"/>
  <c r="AW50" i="98" a="1"/>
  <c r="BF226" i="99" a="1"/>
  <c r="BL408" i="98" a="1"/>
  <c r="BI58" i="98" a="1"/>
  <c r="AW258" i="98" a="1"/>
  <c r="BF124" i="98" a="1"/>
  <c r="BH236" i="98" a="1"/>
  <c r="AW398" i="98" a="1"/>
  <c r="BF422" i="98" a="1"/>
  <c r="BK142" i="98" a="1"/>
  <c r="BH182" i="98" a="1"/>
  <c r="BN88" i="98" a="1"/>
  <c r="AW286" i="98" a="1"/>
  <c r="BD410" i="98" a="1"/>
  <c r="BP208" i="98" a="1"/>
  <c r="BD14" i="98" a="1"/>
  <c r="BD216" i="98" a="1"/>
  <c r="BD340" i="98" a="1"/>
  <c r="BJ128" i="98" a="1"/>
  <c r="BN382" i="98" a="1"/>
  <c r="BF380" i="98" a="1"/>
  <c r="BC40" i="98" a="1"/>
  <c r="BC232" i="98" a="1"/>
  <c r="BN218" i="98" a="1"/>
  <c r="BB326" i="98" a="1"/>
  <c r="BQ232" i="98" a="1"/>
  <c r="BG40" i="98" a="1"/>
  <c r="BD402" i="98" a="1"/>
  <c r="BF174" i="98" a="1"/>
  <c r="BE214" i="98" a="1"/>
  <c r="AW98" i="98" a="1"/>
  <c r="BJ32" i="98" a="1"/>
  <c r="BL316" i="98" a="1"/>
  <c r="BN396" i="98" a="1"/>
  <c r="BH154" i="98" a="1"/>
  <c r="BK388" i="98" a="1"/>
  <c r="BH62" i="98" a="1"/>
  <c r="BE136" i="98" a="1"/>
  <c r="BD32" i="98" a="1"/>
  <c r="BQ70" i="98" a="1"/>
  <c r="BD236" i="98" a="1"/>
  <c r="BD388" i="98" a="1"/>
  <c r="BK148" i="98" a="1"/>
  <c r="AW210" i="98" a="1"/>
  <c r="BD92" i="99" a="1"/>
  <c r="BF80" i="99" a="1"/>
  <c r="BH52" i="99" a="1"/>
  <c r="AW364" i="99" a="1"/>
  <c r="BF86" i="99" a="1"/>
  <c r="BN422" i="99" a="1"/>
  <c r="BM250" i="99" a="1"/>
  <c r="BL362" i="99" a="1"/>
  <c r="BN52" i="99" a="1"/>
  <c r="BJ388" i="98" a="1"/>
  <c r="BL248" i="99" a="1"/>
  <c r="BE274" i="99" a="1"/>
  <c r="BN428" i="98" a="1"/>
  <c r="BH140" i="99" a="1"/>
  <c r="BJ396" i="99" a="1"/>
  <c r="BD208" i="98" a="1"/>
  <c r="BF174" i="99" a="1"/>
  <c r="BN44" i="99" a="1"/>
  <c r="BL218" i="98" a="1"/>
  <c r="BN104" i="98" a="1"/>
  <c r="BL284" i="98" a="1"/>
  <c r="AW152" i="98" a="1"/>
  <c r="AY10" i="98" a="1"/>
  <c r="BQ28" i="98" a="1"/>
  <c r="BP346" i="98" a="1"/>
  <c r="BL56" i="98" a="1"/>
  <c r="BJ194" i="98" a="1"/>
  <c r="BD120" i="98" a="1"/>
  <c r="BN100" i="98" a="1"/>
  <c r="AW40" i="98" a="1"/>
  <c r="BF338" i="98" a="1"/>
  <c r="AX28" i="98" a="1"/>
  <c r="AZ160" i="98" a="1"/>
  <c r="BN374" i="98" a="1"/>
  <c r="AZ88" i="98" a="1"/>
  <c r="BG76" i="98" a="1"/>
  <c r="BE202" i="98" a="1"/>
  <c r="AW46" i="98" a="1"/>
  <c r="BK220" i="98" a="1"/>
  <c r="BL196" i="98" a="1"/>
  <c r="BI304" i="98" a="1"/>
  <c r="AX406" i="98" a="1"/>
  <c r="AX160" i="98" a="1"/>
  <c r="BL54" i="98" a="1"/>
  <c r="BK70" i="98" a="1"/>
  <c r="BK88" i="98" a="1"/>
  <c r="BO238" i="98" a="1"/>
  <c r="BQ244" i="98" a="1"/>
  <c r="BL336" i="98" a="1"/>
  <c r="BE376" i="98" a="1"/>
  <c r="BD320" i="98" a="1"/>
  <c r="BJ366" i="98" a="1"/>
  <c r="BH42" i="98" a="1"/>
  <c r="BH314" i="98" a="1"/>
  <c r="BQ148" i="98" a="1"/>
  <c r="BJ302" i="98" a="1"/>
  <c r="BC292" i="98" a="1"/>
  <c r="BL148" i="98" a="1"/>
  <c r="BH286" i="98" a="1"/>
  <c r="BB172" i="98" a="1"/>
  <c r="BL268" i="98" a="1"/>
  <c r="BG118" i="98" a="1"/>
  <c r="BJ180" i="98" a="1"/>
  <c r="BH68" i="99" a="1"/>
  <c r="AZ202" i="98" a="1"/>
  <c r="BL40" i="98" a="1"/>
  <c r="BD378" i="98" a="1"/>
  <c r="BL398" i="98" a="1"/>
  <c r="AW366" i="98" a="1"/>
  <c r="AY202" i="98" a="1"/>
  <c r="AW378" i="98" a="1"/>
  <c r="AW174" i="98" a="1"/>
  <c r="BB386" i="98" a="1"/>
  <c r="BN324" i="98" a="1"/>
  <c r="BN174" i="98" a="1"/>
  <c r="BL176" i="98" a="1"/>
  <c r="BF240" i="98" a="1"/>
  <c r="BI220" i="98" a="1"/>
  <c r="BC262" i="98" a="1"/>
  <c r="BF418" i="98" a="1"/>
  <c r="BL310" i="98" a="1"/>
  <c r="BL406" i="98" a="1"/>
  <c r="BL188" i="98" a="1"/>
  <c r="BN160" i="98" a="1"/>
  <c r="BB390" i="98" a="1"/>
  <c r="BG154" i="98" a="1"/>
  <c r="BM370" i="98" a="1"/>
  <c r="BJ42" i="98" a="1"/>
  <c r="BF148" i="98" a="1"/>
  <c r="BB4" i="98" a="1"/>
  <c r="BO388" i="98" a="1"/>
  <c r="AW90" i="98" a="1"/>
  <c r="AZ178" i="98" a="1"/>
  <c r="BB236" i="98" a="1"/>
  <c r="AW328" i="98" a="1"/>
  <c r="BM232" i="98" a="1"/>
  <c r="BI22" i="98" a="1"/>
  <c r="BN40" i="98" a="1"/>
  <c r="BN412" i="98" a="1"/>
  <c r="BF370" i="98" a="1"/>
  <c r="BI190" i="98" a="1"/>
  <c r="BD224" i="98" a="1"/>
  <c r="BH96" i="99" a="1"/>
  <c r="BQ280" i="99" a="1"/>
  <c r="BK328" i="99" a="1"/>
  <c r="BH6" i="99" a="1"/>
  <c r="AW28" i="99" a="1"/>
  <c r="BN394" i="99" a="1"/>
  <c r="BJ378" i="99" a="1"/>
  <c r="BJ336" i="99" a="1"/>
  <c r="BL82" i="99" a="1"/>
  <c r="BF420" i="98" a="1"/>
  <c r="BH134" i="99" a="1"/>
  <c r="BD106" i="99" a="1"/>
  <c r="AW320" i="98" a="1"/>
  <c r="AW242" i="99" a="1"/>
  <c r="BJ138" i="99" a="1"/>
  <c r="BF176" i="98" a="1"/>
  <c r="BE226" i="99" a="1"/>
  <c r="BE328" i="99" a="1"/>
  <c r="BJ294" i="98" a="1"/>
  <c r="BN18" i="98" a="1"/>
  <c r="BL74" i="98" a="1"/>
  <c r="BC244" i="98" a="1"/>
  <c r="BL248" i="98" a="1"/>
  <c r="BL386" i="98" a="1"/>
  <c r="BN102" i="98" a="1"/>
  <c r="BH146" i="98" a="1"/>
  <c r="BM70" i="98" a="1"/>
  <c r="BB28" i="98" a="1"/>
  <c r="BH360" i="98" a="1"/>
  <c r="AW254" i="98" a="1"/>
  <c r="BE256" i="98" a="1"/>
  <c r="BL422" i="98" a="1"/>
  <c r="BQ316" i="98" a="1"/>
  <c r="BB354" i="98" a="1"/>
  <c r="BF24" i="98" a="1"/>
  <c r="BF60" i="98" a="1"/>
  <c r="AW164" i="98" a="1"/>
  <c r="BH308" i="98" a="1"/>
  <c r="BH208" i="98" a="1"/>
  <c r="BH380" i="98" a="1"/>
  <c r="BL334" i="98" a="1"/>
  <c r="BE292" i="98" a="1"/>
  <c r="AW262" i="98" a="1"/>
  <c r="BM382" i="98" a="1"/>
  <c r="BJ154" i="98" a="1"/>
  <c r="BP172" i="98" a="1"/>
  <c r="BN270" i="98" a="1"/>
  <c r="BL164" i="98" a="1"/>
  <c r="BD370" i="98" a="1"/>
  <c r="AW84" i="98" a="1"/>
  <c r="BF158" i="98" a="1"/>
  <c r="BP322" i="98" a="1"/>
  <c r="BH248" i="98" a="1"/>
  <c r="BN170" i="98" a="1"/>
  <c r="BK34" i="98" a="1"/>
  <c r="BJ300" i="99" a="1"/>
  <c r="BI208" i="98" a="1"/>
  <c r="BM10" i="98" a="1"/>
  <c r="BJ116" i="98" a="1"/>
  <c r="AW310" i="98" a="1"/>
  <c r="BH92" i="98" a="1"/>
  <c r="BP202" i="98" a="1"/>
  <c r="BM16" i="98" a="1"/>
  <c r="BD254" i="99" a="1"/>
  <c r="AY100" i="98" a="1"/>
  <c r="BP334" i="98" a="1"/>
  <c r="BJ168" i="98" a="1"/>
  <c r="BB344" i="98" a="1"/>
  <c r="BJ88" i="98" a="1"/>
  <c r="BB402" i="98" a="1"/>
  <c r="BN156" i="98" a="1"/>
  <c r="BB370" i="98" a="1"/>
  <c r="BO382" i="98" a="1"/>
  <c r="BH172" i="98" a="1"/>
  <c r="BQ334" i="98" a="1"/>
  <c r="AY274" i="98" a="1"/>
  <c r="BN220" i="98" a="1"/>
  <c r="AX328" i="98" a="1"/>
  <c r="BM154" i="98" a="1"/>
  <c r="BD162" i="98" a="1"/>
  <c r="AY316" i="98" a="1"/>
  <c r="BN340" i="98" a="1"/>
  <c r="BB4" i="99" a="1"/>
  <c r="AX16" i="98" a="1"/>
  <c r="BN266" i="98" a="1"/>
  <c r="BL130" i="98" a="1"/>
  <c r="BG196" i="98" a="1"/>
  <c r="BJ78" i="98" a="1"/>
  <c r="AY268" i="98" a="1"/>
  <c r="AW224" i="98" a="1"/>
  <c r="BF166" i="98" a="1"/>
  <c r="AW288" i="98" a="1"/>
  <c r="BF50" i="98" a="1"/>
  <c r="BP220" i="98" a="1"/>
  <c r="BH300" i="98" a="1"/>
  <c r="BP298" i="98" a="1"/>
  <c r="BJ202" i="98" a="1"/>
  <c r="BQ172" i="98" a="1"/>
  <c r="BL208" i="98" a="1"/>
  <c r="BB50" i="98" a="1"/>
  <c r="AW154" i="98" a="1"/>
  <c r="BF266" i="98" a="1"/>
  <c r="BH346" i="99" a="1"/>
  <c r="BF94" i="99" a="1"/>
  <c r="BM298" i="99" a="1"/>
  <c r="BB418" i="99" a="1"/>
  <c r="BL86" i="99" a="1"/>
  <c r="BO160" i="99" a="1"/>
  <c r="BJ210" i="99" a="1"/>
  <c r="BB396" i="99" a="1"/>
  <c r="BG274" i="99" a="1"/>
  <c r="BQ40" i="98" a="1"/>
  <c r="BF428" i="99" a="1"/>
  <c r="BP4" i="99" a="1"/>
  <c r="BD20" i="98" a="1"/>
  <c r="BL286" i="99" a="1"/>
  <c r="BP100" i="99" a="1"/>
  <c r="AZ100" i="98" a="1"/>
  <c r="BN224" i="99" a="1"/>
  <c r="AX16" i="99" a="1"/>
  <c r="BN216" i="98" a="1"/>
  <c r="BF90" i="98" a="1"/>
  <c r="BD198" i="98" a="1"/>
  <c r="BE118" i="98" a="1"/>
  <c r="BQ298" i="98" a="1"/>
  <c r="BF40" i="98" a="1"/>
  <c r="BP184" i="98" a="1"/>
  <c r="BH194" i="98" a="1"/>
  <c r="BL184" i="98" a="1"/>
  <c r="BB340" i="98" a="1"/>
  <c r="BF204" i="98" a="1"/>
  <c r="BD192" i="98" a="1"/>
  <c r="BN360" i="98" a="1"/>
  <c r="BJ242" i="98" a="1"/>
  <c r="BD98" i="98" a="1"/>
  <c r="BG190" i="98" a="1"/>
  <c r="BB356" i="98" a="1"/>
  <c r="BD366" i="98" a="1"/>
  <c r="BH110" i="98" a="1"/>
  <c r="BQ100" i="98" a="1"/>
  <c r="BJ316" i="98" a="1"/>
  <c r="BN290" i="98" a="1"/>
  <c r="BJ268" i="98" a="1"/>
  <c r="BD132" i="98" a="1"/>
  <c r="BQ154" i="98" a="1"/>
  <c r="BO226" i="98" a="1"/>
  <c r="BM124" i="98" a="1"/>
  <c r="BO160" i="98" a="1"/>
  <c r="BJ190" i="98" a="1"/>
  <c r="BF316" i="98" a="1"/>
  <c r="BG58" i="98" a="1"/>
  <c r="BF280" i="98" a="1"/>
  <c r="BI358" i="98" a="1"/>
  <c r="BN414" i="98" a="1"/>
  <c r="BI166" i="98" a="1"/>
  <c r="BO124" i="98" a="1"/>
  <c r="BH164" i="98" a="1"/>
  <c r="AZ304" i="99" a="1"/>
  <c r="BK238" i="98" a="1"/>
  <c r="BI40" i="98" a="1"/>
  <c r="BD376" i="98" a="1"/>
  <c r="BL402" i="98" a="1"/>
  <c r="BN198" i="98" a="1"/>
  <c r="BN62" i="98" a="1"/>
  <c r="AY28" i="98" a="1"/>
  <c r="AW96" i="99" a="1"/>
  <c r="BJ374" i="98" a="1"/>
  <c r="BF110" i="98" a="1"/>
  <c r="BK130" i="98" a="1"/>
  <c r="BL270" i="98" a="1"/>
  <c r="BM52" i="98" a="1"/>
  <c r="AZ310" i="98" a="1"/>
  <c r="BK22" i="98" a="1"/>
  <c r="AW292" i="98" a="1"/>
  <c r="BK286" i="98" a="1"/>
  <c r="AY82" i="98" a="1"/>
  <c r="BK352" i="98" a="1"/>
  <c r="BF308" i="98" a="1"/>
  <c r="BC106" i="98" a="1"/>
  <c r="AW206" i="98" a="1"/>
  <c r="BB72" i="98" a="1"/>
  <c r="BB346" i="98" a="1"/>
  <c r="AY424" i="98" a="1"/>
  <c r="BB252" i="98" a="1"/>
  <c r="BD240" i="98" a="1"/>
  <c r="BL108" i="98" a="1"/>
  <c r="BH368" i="98" a="1"/>
  <c r="BF360" i="98" a="1"/>
  <c r="BL392" i="98" a="1"/>
  <c r="BD270" i="98" a="1"/>
  <c r="AW86" i="98" a="1"/>
  <c r="AW344" i="98" a="1"/>
  <c r="BM376" i="98" a="1"/>
  <c r="BF346" i="98" a="1"/>
  <c r="BO352" i="98" a="1"/>
  <c r="BF428" i="98" a="1"/>
  <c r="AW266" i="98" a="1"/>
  <c r="BH282" i="98" a="1"/>
  <c r="BP88" i="98" a="1"/>
  <c r="BJ174" i="98" a="1"/>
  <c r="AX154" i="98" a="1"/>
  <c r="BD106" i="98" a="1"/>
  <c r="AX172" i="98" a="1"/>
  <c r="BD84" i="98" a="1"/>
  <c r="BH190" i="98" a="1"/>
  <c r="BB282" i="98" a="1"/>
  <c r="BG100" i="98" a="1"/>
  <c r="AX190" i="98" a="1"/>
  <c r="BN306" i="98" a="1"/>
  <c r="BQ280" i="98" a="1"/>
  <c r="BJ96" i="98" a="1"/>
  <c r="BL220" i="98" a="1"/>
  <c r="BF62" i="98" a="1"/>
  <c r="BF80" i="98" a="1"/>
  <c r="BD304" i="98" a="1"/>
  <c r="BB278" i="98" a="1"/>
  <c r="BB36" i="98" a="1"/>
  <c r="AX232" i="98" a="1"/>
  <c r="BP304" i="98" a="1"/>
  <c r="AW128" i="98" a="1"/>
  <c r="BN260" i="98" a="1"/>
  <c r="BF326" i="98" a="1"/>
  <c r="BH52" i="98" a="1"/>
  <c r="AW182" i="98" a="1"/>
  <c r="BB414" i="98" a="1"/>
  <c r="AW332" i="98" a="1"/>
  <c r="AW312" i="98" a="1"/>
  <c r="BG28" i="98" a="1"/>
  <c r="BL66" i="98" a="1"/>
  <c r="BC268" i="99" a="1"/>
  <c r="AZ232" i="99" a="1"/>
  <c r="BD228" i="99" a="1"/>
  <c r="BK256" i="99" a="1"/>
  <c r="AW284" i="99" a="1"/>
  <c r="BN368" i="99" a="1"/>
  <c r="AW172" i="99" a="1"/>
  <c r="BL358" i="98" a="1"/>
  <c r="BE232" i="99" a="1"/>
  <c r="AY286" i="98" a="1"/>
  <c r="BL214" i="98" a="1"/>
  <c r="BJ394" i="99" a="1"/>
  <c r="AW268" i="98" a="1"/>
  <c r="BO220" i="98" a="1"/>
  <c r="AZ400" i="99" a="1"/>
  <c r="BO208" i="98" a="1"/>
  <c r="BD308" i="99" a="1"/>
  <c r="BJ386" i="99" a="1"/>
  <c r="BB42" i="98" a="1"/>
  <c r="AW244" i="98" a="1"/>
  <c r="BD34" i="98" a="1"/>
  <c r="BF296" i="98" a="1"/>
  <c r="AW142" i="98" a="1"/>
  <c r="AW70" i="98" a="1"/>
  <c r="AZ328" i="98" a="1"/>
  <c r="BD68" i="98" a="1"/>
  <c r="BF384" i="98" a="1"/>
  <c r="BD126" i="98" a="1"/>
  <c r="BF348" i="98" a="1"/>
  <c r="BF58" i="98" a="1"/>
  <c r="BK28" i="98" a="1"/>
  <c r="BH76" i="98" a="1"/>
  <c r="BH86" i="98" a="1"/>
  <c r="BD332" i="98" a="1"/>
  <c r="AW190" i="98" a="1"/>
  <c r="BC10" i="98" a="1"/>
  <c r="BJ214" i="98" a="1"/>
  <c r="BL240" i="98" a="1"/>
  <c r="BL82" i="98" a="1"/>
  <c r="BN176" i="98" a="1"/>
  <c r="AW350" i="98" a="1"/>
  <c r="BL128" i="98" a="1"/>
  <c r="BN350" i="98" a="1"/>
  <c r="BO328" i="98" a="1"/>
  <c r="BJ218" i="98" a="1"/>
  <c r="BH232" i="98" a="1"/>
  <c r="BD64" i="98" a="1"/>
  <c r="BK100" i="98" a="1"/>
  <c r="BH386" i="98" a="1"/>
  <c r="BB148" i="98" a="1"/>
  <c r="BJ94" i="98" a="1"/>
  <c r="BL116" i="98" a="1"/>
  <c r="BK40" i="98" a="1"/>
  <c r="BH304" i="98" a="1"/>
  <c r="BJ254" i="98" a="1"/>
  <c r="BN120" i="99" a="1"/>
  <c r="AZ388" i="98" a="1"/>
  <c r="BL90" i="98" a="1"/>
  <c r="AZ214" i="98" a="1"/>
  <c r="BM238" i="98" a="1"/>
  <c r="BB342" i="98" a="1"/>
  <c r="AZ412" i="98" a="1"/>
  <c r="AW96" i="98" a="1"/>
  <c r="BB262" i="99" a="1"/>
  <c r="BH120" i="98" a="1"/>
  <c r="BF102" i="98" a="1"/>
  <c r="BG214" i="98" a="1"/>
  <c r="AW100" i="98" a="1"/>
  <c r="BH362" i="98" a="1"/>
  <c r="BD66" i="98" a="1"/>
  <c r="BN54" i="98" a="1"/>
  <c r="BH276" i="98" a="1"/>
  <c r="BJ402" i="98" a="1"/>
  <c r="BH104" i="98" a="1"/>
  <c r="BH112" i="98" a="1"/>
  <c r="BQ10" i="98" a="1"/>
  <c r="BD252" i="98" a="1"/>
  <c r="AW8" i="98" a="1"/>
  <c r="BE370" i="98" a="1"/>
  <c r="AY130" i="98" a="1"/>
  <c r="BF4" i="98" a="1"/>
  <c r="BH220" i="98" a="1"/>
  <c r="BN304" i="98" a="1"/>
  <c r="BK316" i="98" a="1"/>
  <c r="BH366" i="98" a="1"/>
  <c r="BF408" i="98" a="1"/>
  <c r="BB322" i="98" a="1"/>
  <c r="BN208" i="98" a="1"/>
  <c r="BF66" i="98" a="1"/>
  <c r="BJ22" i="98" a="1"/>
  <c r="BB250" i="98" a="1"/>
  <c r="BD170" i="98" a="1"/>
  <c r="BJ224" i="98" a="1"/>
  <c r="AW388" i="99" a="1"/>
  <c r="BJ226" i="99" a="1"/>
  <c r="BN382" i="99" a="1"/>
  <c r="BJ160" i="99" a="1"/>
  <c r="BB260" i="99" a="1"/>
  <c r="BF68" i="99" a="1"/>
  <c r="BG244" i="99" a="1"/>
  <c r="AZ190" i="98" a="1"/>
  <c r="BF268" i="99" a="1"/>
  <c r="AW112" i="98" a="1"/>
  <c r="AY256" i="98" a="1"/>
  <c r="BH4" i="99" a="1"/>
  <c r="BB130" i="98" a="1"/>
  <c r="BF170" i="98" a="1"/>
  <c r="BJ42" i="99" a="1"/>
  <c r="BN272" i="98" a="1"/>
  <c r="BO358" i="99" a="1"/>
  <c r="AX196" i="99" a="1"/>
  <c r="BJ142" i="98" a="1"/>
  <c r="BL156" i="98" a="1"/>
  <c r="BC370" i="99" a="1"/>
  <c r="BC130" i="98" a="1"/>
  <c r="BF224" i="98" a="1"/>
  <c r="BB114" i="98" a="1"/>
  <c r="BF128" i="98" a="1"/>
  <c r="BF382" i="98" a="1"/>
  <c r="BB374" i="98" a="1"/>
  <c r="BF20" i="98" a="1"/>
  <c r="BB196" i="98" a="1"/>
  <c r="BJ48" i="98" a="1"/>
  <c r="BJ220" i="98" a="1"/>
  <c r="BL356" i="98" a="1"/>
  <c r="BN64" i="98" a="1"/>
  <c r="BD10" i="98" a="1"/>
  <c r="BF180" i="98" a="1"/>
  <c r="BH48" i="98" a="1"/>
  <c r="BN38" i="98" a="1"/>
  <c r="BO58" i="98" a="1"/>
  <c r="BM178" i="98" a="1"/>
  <c r="BQ358" i="98" a="1"/>
  <c r="AW382" i="98" a="1"/>
  <c r="BQ160" i="98" a="1"/>
  <c r="BH394" i="98" a="1"/>
  <c r="BN206" i="98" a="1"/>
  <c r="BI352" i="98" a="1"/>
  <c r="BF86" i="98" a="1"/>
  <c r="BH130" i="98" a="1"/>
  <c r="BL320" i="98" a="1"/>
  <c r="BB154" i="98" a="1"/>
  <c r="BN24" i="98" a="1"/>
  <c r="BN314" i="98" a="1"/>
  <c r="BP358" i="98" a="1"/>
  <c r="BP310" i="98" a="1"/>
  <c r="AW326" i="98" a="1"/>
  <c r="BL374" i="98" a="1"/>
  <c r="BB74" i="99" a="1"/>
  <c r="BB94" i="98" a="1"/>
  <c r="BP424" i="98" a="1"/>
  <c r="BP130" i="98" a="1"/>
  <c r="BF222" i="98" a="1"/>
  <c r="BN182" i="98" a="1"/>
  <c r="BO376" i="98" a="1"/>
  <c r="BH24" i="98" a="1"/>
  <c r="BQ82" i="99" a="1"/>
  <c r="BC172" i="98" a="1"/>
  <c r="AZ406" i="98" a="1"/>
  <c r="BN202" i="98" a="1"/>
  <c r="AW322" i="98" a="1"/>
  <c r="BG262" i="98" a="1"/>
  <c r="BF140" i="98" a="1"/>
  <c r="BL372" i="98" a="1"/>
  <c r="BF192" i="98" a="1"/>
  <c r="BH262" i="98" a="1"/>
  <c r="BI256" i="98" a="1"/>
  <c r="BP58" i="98" a="1"/>
  <c r="BO250" i="98" a="1"/>
  <c r="BG34" i="98" a="1"/>
  <c r="BG406" i="98" a="1"/>
  <c r="BD336" i="98" a="1"/>
  <c r="AX394" i="98" a="1"/>
  <c r="AX400" i="98" a="1"/>
  <c r="BJ178" i="98" a="1"/>
  <c r="BB200" i="98" a="1"/>
  <c r="BF404" i="98" a="1"/>
  <c r="BK394" i="98" a="1"/>
  <c r="BL280" i="98" a="1"/>
  <c r="BD418" i="98" a="1"/>
  <c r="BB304" i="98" a="1"/>
  <c r="BG172" i="98" a="1"/>
  <c r="BF178" i="98" a="1"/>
  <c r="AW34" i="98" a="1"/>
  <c r="AY244" i="98" a="1"/>
  <c r="BI160" i="98" a="1"/>
  <c r="BD120" i="99" a="1"/>
  <c r="BF224" i="99" a="1"/>
  <c r="BL124" i="98" a="1"/>
  <c r="BB130" i="99" a="1"/>
  <c r="BL260" i="98" a="1"/>
  <c r="AX130" i="98" a="1"/>
  <c r="BH328" i="98" a="1"/>
  <c r="AW260" i="98" a="1"/>
  <c r="AZ292" i="98" a="1"/>
  <c r="BI316" i="98" a="1"/>
  <c r="BH128" i="98" a="1"/>
  <c r="BQ106" i="98" a="1"/>
  <c r="BB188" i="98" a="1"/>
  <c r="BJ86" i="98" a="1"/>
  <c r="BP52" i="98" a="1"/>
  <c r="AW14" i="98" a="1"/>
  <c r="AW340" i="98" a="1"/>
  <c r="AW232" i="98" a="1"/>
  <c r="BL350" i="98" a="1"/>
  <c r="AY340" i="98" a="1"/>
  <c r="BE262" i="98" a="1"/>
  <c r="BN322" i="98" a="1"/>
  <c r="BD228" i="98" a="1"/>
  <c r="BN348" i="98" a="1"/>
  <c r="BN214" i="98" a="1"/>
  <c r="BJ240" i="98" a="1"/>
  <c r="AX208" i="98" a="1"/>
  <c r="AW208" i="98" a="1"/>
  <c r="BL244" i="98" a="1"/>
  <c r="BJ340" i="98" a="1"/>
  <c r="BJ24" i="98" a="1"/>
  <c r="AX142" i="98" a="1"/>
  <c r="BL274" i="98" a="1"/>
  <c r="AW230" i="98" a="1"/>
  <c r="BF388" i="98" a="1"/>
  <c r="AW38" i="98" a="1"/>
  <c r="BN42" i="98" a="1"/>
  <c r="BN308" i="98" a="1"/>
  <c r="BO364" i="98" a="1"/>
  <c r="BE154" i="98" a="1"/>
  <c r="AW374" i="98" a="1"/>
  <c r="AZ334" i="98" a="1"/>
  <c r="AW348" i="98" a="1"/>
  <c r="BH364" i="98" a="1"/>
  <c r="AY370" i="98" a="1"/>
  <c r="BL390" i="98" a="1"/>
  <c r="BJ332" i="98" a="1"/>
  <c r="BJ208" i="98" a="1"/>
  <c r="BN262" i="98" a="1"/>
  <c r="BL338" i="98" a="1"/>
  <c r="BC340" i="98" a="1"/>
  <c r="AW114" i="98" a="1"/>
  <c r="BB44" i="98" a="1"/>
  <c r="BB392" i="98" a="1"/>
  <c r="BB296" i="98" a="1"/>
  <c r="BO286" i="98" a="1"/>
  <c r="BB14" i="98" a="1"/>
  <c r="AW58" i="98" a="1"/>
  <c r="AW68" i="98" a="1"/>
  <c r="BQ130" i="98" a="1"/>
  <c r="BB110" i="98" a="1"/>
  <c r="BL314" i="98" a="1"/>
  <c r="BJ68" i="98" a="1"/>
  <c r="BH176" i="98" a="1"/>
  <c r="BG298" i="98" a="1"/>
  <c r="BG178" i="98" a="1"/>
  <c r="BE28" i="98" a="1"/>
  <c r="BQ250" i="98" a="1"/>
  <c r="BF206" i="98" a="1"/>
  <c r="BJ398" i="98" a="1"/>
  <c r="BO100" i="98" a="1"/>
  <c r="BH46" i="98" a="1"/>
  <c r="BH378" i="98" a="1"/>
  <c r="BI322" i="98" a="1"/>
  <c r="BQ388" i="98" a="1"/>
  <c r="BB206" i="98" a="1"/>
  <c r="BJ228" i="98" a="1"/>
  <c r="AW330" i="98" a="1"/>
  <c r="BF366" i="98" a="1"/>
  <c r="BG370" i="98" a="1"/>
  <c r="BO136" i="98" a="1"/>
  <c r="BH396" i="98" a="1"/>
  <c r="BF74" i="98" a="1"/>
  <c r="BL252" i="98" a="1"/>
  <c r="BJ264" i="98" a="1"/>
  <c r="BB336" i="98" a="1"/>
  <c r="AX124" i="98" a="1"/>
  <c r="BN168" i="98" a="1"/>
  <c r="BJ350" i="98" a="1"/>
  <c r="BF260" i="98" a="1"/>
  <c r="BK334" i="98" a="1"/>
  <c r="BN268" i="99" a="1"/>
  <c r="BD412" i="99" a="1"/>
  <c r="BG316" i="99" a="1"/>
  <c r="AW312" i="99" a="1"/>
  <c r="BH222" i="98" a="1"/>
  <c r="AW282" i="98" a="1"/>
  <c r="BQ262" i="98" a="1"/>
  <c r="BG310" i="98" a="1"/>
  <c r="BQ376" i="98" a="1"/>
  <c r="BL272" i="98" a="1"/>
  <c r="BG364" i="98" a="1"/>
  <c r="BJ130" i="98" a="1"/>
  <c r="BP76" i="98" a="1"/>
  <c r="BQ124" i="98" a="1"/>
  <c r="BH374" i="98" a="1"/>
  <c r="BF56" i="98" a="1"/>
  <c r="BL118" i="98" a="1"/>
  <c r="BE22" i="98" a="1"/>
  <c r="BN32" i="98" a="1"/>
  <c r="BJ216" i="98" a="1"/>
  <c r="BD72" i="98" a="1"/>
  <c r="BQ220" i="98" a="1"/>
  <c r="BD78" i="98" a="1"/>
  <c r="BE172" i="98" a="1"/>
  <c r="BJ92" i="98" a="1"/>
  <c r="BC118" i="98" a="1"/>
  <c r="BD56" i="98" a="1"/>
  <c r="BN406" i="98" a="1"/>
  <c r="BH310" i="98" a="1"/>
  <c r="BH210" i="98" a="1"/>
  <c r="BG322" i="98" a="1"/>
  <c r="AW10" i="98" a="1"/>
  <c r="AW314" i="98" a="1"/>
  <c r="BD4" i="98" a="1"/>
  <c r="BN302" i="98" a="1"/>
  <c r="BJ310" i="98" a="1"/>
  <c r="BK46" i="98" a="1"/>
  <c r="BL12" i="98" a="1"/>
  <c r="AW148" i="98" a="1"/>
  <c r="AX34" i="98" a="1"/>
  <c r="BF424" i="98" a="1"/>
  <c r="BF12" i="98" a="1"/>
  <c r="BB314" i="98" a="1"/>
  <c r="BD294" i="98" a="1"/>
  <c r="BM256" i="98" a="1"/>
  <c r="BB238" i="98" a="1"/>
  <c r="BL210" i="98" a="1"/>
  <c r="BJ390" i="98" a="1"/>
  <c r="BN390" i="98" a="1"/>
  <c r="BQ22" i="98" a="1"/>
  <c r="BF78" i="98" a="1"/>
  <c r="AX268" i="98" a="1"/>
  <c r="BN416" i="98" a="1"/>
  <c r="AW390" i="98" a="1"/>
  <c r="BN50" i="98" a="1"/>
  <c r="BN178" i="98" a="1"/>
  <c r="AY352" i="98" a="1"/>
  <c r="BC412" i="98" a="1"/>
  <c r="BG94" i="98" a="1"/>
  <c r="BI64" i="98" a="1"/>
  <c r="BF328" i="98" a="1"/>
  <c r="BF320" i="98" a="1"/>
  <c r="AY172" i="98" a="1"/>
  <c r="BD384" i="98" a="1"/>
  <c r="BF100" i="98" a="1"/>
  <c r="BB88" i="98" a="1"/>
  <c r="BD422" i="98" a="1"/>
  <c r="BB52" i="98" a="1"/>
  <c r="BD6" i="98" a="1"/>
  <c r="BB86" i="98" a="1"/>
  <c r="BF200" i="98" a="1"/>
  <c r="BD82" i="98" a="1"/>
  <c r="BF32" i="98" a="1"/>
  <c r="BB176" i="98" a="1"/>
  <c r="BL212" i="98" a="1"/>
  <c r="AW240" i="98" a="1"/>
  <c r="BF38" i="98" a="1"/>
  <c r="BJ74" i="98" a="1"/>
  <c r="BJ44" i="98" a="1"/>
  <c r="AW380" i="98" a="1"/>
  <c r="BE268" i="98" a="1"/>
  <c r="AW80" i="98" a="1"/>
  <c r="BP244" i="98" a="1"/>
  <c r="BO256" i="98" a="1"/>
  <c r="BM76" i="98" a="1"/>
  <c r="AW316" i="98" a="1"/>
  <c r="BF68" i="98" a="1"/>
  <c r="BE76" i="98" a="1"/>
  <c r="BJ238" i="98" a="1"/>
  <c r="AZ112" i="99" a="1"/>
  <c r="BP316" i="98" a="1"/>
  <c r="BJ360" i="98" a="1"/>
  <c r="BK316" i="99" a="1"/>
  <c r="BD376" i="99" a="1"/>
  <c r="BQ100" i="99" a="1"/>
  <c r="BH94" i="99" a="1"/>
  <c r="BF256" i="98" a="1"/>
  <c r="BC22" i="98" a="1"/>
  <c r="AW24" i="98" a="1"/>
  <c r="BJ354" i="98" a="1"/>
  <c r="BH60" i="98" a="1"/>
  <c r="BL138" i="98" a="1"/>
  <c r="BL62" i="98" a="1"/>
  <c r="AW94" i="98" a="1"/>
  <c r="BF304" i="98" a="1"/>
  <c r="BN298" i="98" a="1"/>
  <c r="BK292" i="98" a="1"/>
  <c r="AW198" i="98" a="1"/>
  <c r="BG142" i="98" a="1"/>
  <c r="AW166" i="98" a="1"/>
  <c r="BN194" i="98" a="1"/>
  <c r="BJ342" i="98" a="1"/>
  <c r="BQ238" i="98" a="1"/>
  <c r="BB404" i="98" a="1"/>
  <c r="BM88" i="98" a="1"/>
  <c r="BD136" i="98" a="1"/>
  <c r="BB268" i="98" a="1"/>
  <c r="AZ124" i="98" a="1"/>
  <c r="AZ220" i="98" a="1"/>
  <c r="BO130" i="98" a="1"/>
  <c r="BB258" i="98" a="1"/>
  <c r="BJ152" i="98" a="1"/>
  <c r="BI178" i="98" a="1"/>
  <c r="BB180" i="98" a="1"/>
  <c r="BD94" i="98" a="1"/>
  <c r="AW188" i="98" a="1"/>
  <c r="BL364" i="98" a="1"/>
  <c r="BH410" i="98" a="1"/>
  <c r="BO412" i="98" a="1"/>
  <c r="BD58" i="98" a="1"/>
  <c r="BD174" i="98" a="1"/>
  <c r="BI196" i="98" a="1"/>
  <c r="BJ428" i="98" a="1"/>
  <c r="BM328" i="98" a="1"/>
  <c r="AY382" i="98" a="1"/>
  <c r="BG244" i="98" a="1"/>
  <c r="BB82" i="98" a="1"/>
  <c r="AY250" i="98" a="1"/>
  <c r="BK202" i="98" a="1"/>
  <c r="BC46" i="98" a="1"/>
  <c r="AW352" i="98" a="1"/>
  <c r="BJ204" i="98" a="1"/>
  <c r="BF22" i="98" a="1"/>
  <c r="BH294" i="98" a="1"/>
  <c r="BN16" i="98" a="1"/>
  <c r="BC208" i="98" a="1"/>
  <c r="AW66" i="98" a="1"/>
  <c r="BC4" i="98" a="1"/>
  <c r="BN210" i="99" a="1"/>
  <c r="BD104" i="98" a="1"/>
  <c r="BN328" i="98" a="1"/>
  <c r="AW318" i="98" a="1"/>
  <c r="BH412" i="98" a="1"/>
  <c r="BF312" i="98" a="1"/>
  <c r="AW168" i="98" a="1"/>
  <c r="AW130" i="98" a="1"/>
  <c r="BJ136" i="98" a="1"/>
  <c r="BF180" i="99" a="1"/>
  <c r="BN82" i="99" a="1"/>
  <c r="AW344" i="99" a="1"/>
  <c r="BD298" i="99" a="1"/>
  <c r="BB328" i="98" a="1"/>
  <c r="BN210" i="98" a="1"/>
  <c r="AY220" i="98" a="1"/>
  <c r="BE232" i="98" a="1"/>
  <c r="BI106" i="98" a="1"/>
  <c r="BH268" i="98" a="1"/>
  <c r="BB364" i="98" a="1"/>
  <c r="AW302" i="98" a="1"/>
  <c r="AZ250" i="98" a="1"/>
  <c r="BH186" i="98" a="1"/>
  <c r="BH162" i="98" a="1"/>
  <c r="BP238" i="98" a="1"/>
  <c r="BH252" i="98" a="1"/>
  <c r="AW158" i="98" a="1"/>
  <c r="BN148" i="98" a="1"/>
  <c r="BB118" i="98" a="1"/>
  <c r="AX118" i="98" a="1"/>
  <c r="BG52" i="98" a="1"/>
  <c r="BN312" i="98" a="1"/>
  <c r="BB202" i="98" a="1"/>
  <c r="AW116" i="98" a="1"/>
  <c r="BJ278" i="98" a="1"/>
  <c r="BD124" i="98" a="1"/>
  <c r="AW360" i="98" a="1"/>
  <c r="BP376" i="98" a="1"/>
  <c r="BI100" i="98" a="1"/>
  <c r="BL382" i="98" a="1"/>
  <c r="BN140" i="98" a="1"/>
  <c r="BF426" i="98" a="1"/>
  <c r="BI376" i="98" a="1"/>
  <c r="BD242" i="98" a="1"/>
  <c r="BB138" i="98" a="1"/>
  <c r="BL26" i="98" a="1"/>
  <c r="BI52" i="98" a="1"/>
  <c r="AX10" i="98" a="1"/>
  <c r="AX70" i="98" a="1"/>
  <c r="BF186" i="98" a="1"/>
  <c r="BO184" i="98" a="1"/>
  <c r="BN48" i="98" a="1"/>
  <c r="BI244" i="98" a="1"/>
  <c r="BF350" i="98" a="1"/>
  <c r="BH214" i="98" a="1"/>
  <c r="BD118" i="98" a="1"/>
  <c r="BJ248" i="98" a="1"/>
  <c r="BD214" i="98" a="1"/>
  <c r="BP400" i="98" a="1"/>
  <c r="BO28" i="98" a="1"/>
  <c r="BF416" i="98" a="1"/>
  <c r="AY46" i="98" a="1"/>
  <c r="BJ314" i="98" a="1"/>
  <c r="BJ368" i="98" a="1"/>
  <c r="BD62" i="98" a="1"/>
  <c r="BH354" i="98" a="1"/>
  <c r="BH370" i="98" a="1"/>
  <c r="AW384" i="98" a="1"/>
  <c r="BL190" i="98" a="1"/>
  <c r="BL262" i="98" a="1"/>
  <c r="BJ362" i="98" a="1"/>
  <c r="BB320" i="98" a="1"/>
  <c r="BF262" i="98" a="1"/>
  <c r="BC226" i="99" a="1"/>
  <c r="BL254" i="98" a="1"/>
  <c r="AX352" i="98" a="1"/>
  <c r="AW18" i="98" a="1"/>
  <c r="BN334" i="98" a="1"/>
  <c r="BN368" i="98" a="1"/>
  <c r="BH156" i="98" a="1"/>
  <c r="BE58" i="98" a="1"/>
  <c r="BN292" i="99" a="1"/>
  <c r="BD270" i="99" a="1"/>
  <c r="BJ230" i="98" a="1"/>
  <c r="BI154" i="99" a="1"/>
  <c r="BJ414" i="98" a="1"/>
  <c r="BH254" i="98" a="1"/>
  <c r="BF108" i="98" a="1"/>
  <c r="BH244" i="98" a="1"/>
  <c r="BI250" i="98" a="1"/>
  <c r="BJ108" i="98" a="1"/>
  <c r="AW284" i="98" a="1"/>
  <c r="BG394" i="98" a="1"/>
  <c r="AW304" i="98" a="1"/>
  <c r="BQ412" i="98" a="1"/>
  <c r="AW392" i="98" a="1"/>
  <c r="BJ280" i="98" a="1"/>
  <c r="BO178" i="98" a="1"/>
  <c r="BE208" i="98" a="1"/>
  <c r="BO190" i="98" a="1"/>
  <c r="AW246" i="98" a="1"/>
  <c r="BH188" i="98" a="1"/>
  <c r="BB294" i="98" a="1"/>
  <c r="BO40" i="98" a="1"/>
  <c r="BJ424" i="98" a="1"/>
  <c r="AZ340" i="98" a="1"/>
  <c r="BE244" i="98" a="1"/>
  <c r="BC226" i="98" a="1"/>
  <c r="BJ10" i="98" a="1"/>
  <c r="BH78" i="98" a="1"/>
  <c r="BL80" i="98" a="1"/>
  <c r="BJ326" i="98" a="1"/>
  <c r="BI28" i="98" a="1"/>
  <c r="BF386" i="98" a="1"/>
  <c r="BD254" i="98" a="1"/>
  <c r="BH26" i="98" a="1"/>
  <c r="BM388" i="98" a="1"/>
  <c r="AX262" i="98" a="1"/>
  <c r="AW404" i="98" a="1"/>
  <c r="BE418" i="98" a="1"/>
  <c r="BD406" i="98" a="1"/>
  <c r="BJ146" i="98" a="1"/>
  <c r="BD96" i="98" a="1"/>
  <c r="AZ226" i="98" a="1"/>
  <c r="BK58" i="98" a="1"/>
  <c r="BD176" i="98" a="1"/>
  <c r="BJ172" i="98" a="1"/>
  <c r="BD88" i="98" a="1"/>
  <c r="BN228" i="98" a="1"/>
  <c r="BI94" i="98" a="1"/>
  <c r="AY196" i="98" a="1"/>
  <c r="BL34" i="98" a="1"/>
  <c r="AX136" i="98" a="1"/>
  <c r="BH240" i="98" a="1"/>
  <c r="BG280" i="98" a="1"/>
  <c r="BF162" i="98" a="1"/>
  <c r="BI346" i="98" a="1"/>
  <c r="BL354" i="98" a="1"/>
  <c r="BH218" i="98" a="1"/>
  <c r="BM28" i="98" a="1"/>
  <c r="AW32" i="98" a="1"/>
  <c r="BM334" i="98" a="1"/>
  <c r="BJ34" i="98" a="1"/>
  <c r="BL122" i="98" a="1"/>
  <c r="BJ50" i="98" a="1"/>
  <c r="AW216" i="98" a="1"/>
  <c r="BN420" i="98" a="1"/>
  <c r="BQ376" i="99" a="1"/>
  <c r="BG220" i="98" a="1"/>
  <c r="BN424" i="98" a="1"/>
  <c r="BH378" i="99" a="1"/>
  <c r="BB316" i="98" a="1"/>
  <c r="BL282" i="98" a="1"/>
  <c r="BH200" i="98" a="1"/>
  <c r="BJ212" i="99" a="1"/>
  <c r="BL198" i="98" a="1"/>
  <c r="BD326" i="98" a="1"/>
  <c r="AY76" i="99" a="1"/>
  <c r="BO142" i="98" a="1"/>
  <c r="BC298" i="98" a="1"/>
  <c r="BB424" i="98" a="1"/>
  <c r="BB420" i="98" a="1"/>
  <c r="AZ172" i="98" a="1"/>
  <c r="BJ426" i="98" a="1"/>
  <c r="BJ114" i="98" a="1"/>
  <c r="BN186" i="98" a="1"/>
  <c r="AY34" i="98" a="1"/>
  <c r="BD44" i="98" a="1"/>
  <c r="AY190" i="98" a="1"/>
  <c r="BP232" i="98" a="1"/>
  <c r="BO22" i="98" a="1"/>
  <c r="BD260" i="98" a="1"/>
  <c r="BB8" i="98" a="1"/>
  <c r="AX316" i="98" a="1"/>
  <c r="BB158" i="98" a="1"/>
  <c r="BL192" i="98" a="1"/>
  <c r="BJ274" i="98" a="1"/>
  <c r="BL288" i="98" a="1"/>
  <c r="BD180" i="98" a="1"/>
  <c r="AX226" i="98" a="1"/>
  <c r="BN230" i="98" a="1"/>
  <c r="BL410" i="98" a="1"/>
  <c r="BO394" i="98" a="1"/>
  <c r="BF114" i="98" a="1"/>
  <c r="BB100" i="98" a="1"/>
  <c r="BD372" i="98" a="1"/>
  <c r="BF254" i="98" a="1"/>
  <c r="BB174" i="98" a="1"/>
  <c r="BQ46" i="98" a="1"/>
  <c r="BD346" i="98" a="1"/>
  <c r="BI70" i="98" a="1"/>
  <c r="BF144" i="98" a="1"/>
  <c r="BQ94" i="98" a="1"/>
  <c r="BO334" i="98" a="1"/>
  <c r="BD316" i="98" a="1"/>
  <c r="BG16" i="98" a="1"/>
  <c r="BF212" i="98" a="1"/>
  <c r="BH66" i="98" a="1"/>
  <c r="BH126" i="98" a="1"/>
  <c r="BJ206" i="98" a="1"/>
  <c r="BJ38" i="98" a="1"/>
  <c r="AY142" i="98" a="1"/>
  <c r="BH82" i="98" a="1"/>
  <c r="BL230" i="98" a="1"/>
  <c r="BD200" i="98" a="1"/>
  <c r="BD220" i="98" a="1"/>
  <c r="BC166" i="98" a="1"/>
  <c r="BQ118" i="98" a="1"/>
  <c r="BM64" i="98" a="1"/>
  <c r="BK82" i="98" a="1"/>
  <c r="BB366" i="98" a="1"/>
  <c r="BJ296" i="98" a="1"/>
  <c r="BP340" i="98" a="1"/>
  <c r="BD248" i="98" a="1"/>
  <c r="BN126" i="98" a="1"/>
  <c r="BH426" i="98" a="1"/>
  <c r="BH50" i="98" a="1"/>
  <c r="BO400" i="98" a="1"/>
  <c r="BH388" i="99" a="1"/>
  <c r="BB136" i="98" a="1"/>
  <c r="BE88" i="99" a="1"/>
  <c r="BJ380" i="98" a="1"/>
  <c r="BN354" i="98" a="1"/>
  <c r="BJ126" i="98" a="1"/>
  <c r="BP148" i="98" a="1"/>
  <c r="BB60" i="99" a="1"/>
  <c r="BH242" i="98" a="1"/>
  <c r="BP160" i="98" a="1"/>
  <c r="BL28" i="99" a="1"/>
  <c r="BF324" i="98" a="1"/>
  <c r="BF126" i="98" a="1"/>
  <c r="BF26" i="98" a="1"/>
  <c r="AX94" i="98" a="1"/>
  <c r="BF292" i="98" a="1"/>
  <c r="BH342" i="98" a="1"/>
  <c r="BH312" i="98" a="1"/>
  <c r="BQ88" i="98" a="1"/>
  <c r="AW64" i="98" a="1"/>
  <c r="BK64" i="98" a="1"/>
  <c r="BN26" i="98" a="1"/>
  <c r="BH416" i="98" a="1"/>
  <c r="BM112" i="98" a="1"/>
  <c r="BB70" i="98" a="1"/>
  <c r="AW76" i="98" a="1"/>
  <c r="BG292" i="98" a="1"/>
  <c r="BF230" i="98" a="1"/>
  <c r="BF70" i="98" a="1"/>
  <c r="BF270" i="98" a="1"/>
  <c r="BL100" i="98" a="1"/>
  <c r="BH278" i="98" a="1"/>
  <c r="BD30" i="98" a="1"/>
  <c r="BJ150" i="98" a="1"/>
  <c r="BC310" i="98" a="1"/>
  <c r="BB276" i="98" a="1"/>
  <c r="BD392" i="98" a="1"/>
  <c r="BQ16" i="98" a="1"/>
  <c r="BF356" i="98" a="1"/>
  <c r="BB48" i="98" a="1"/>
  <c r="BO292" i="98" a="1"/>
  <c r="AW396" i="98" a="1"/>
  <c r="BE112" i="98" a="1"/>
  <c r="BN52" i="98" a="1"/>
  <c r="BD158" i="98" a="1"/>
  <c r="BJ222" i="98" a="1"/>
  <c r="BB284" i="98" a="1"/>
  <c r="BF82" i="98" a="1"/>
  <c r="BE160" i="98" a="1"/>
  <c r="BH20" i="98" a="1"/>
  <c r="BF168" i="98" a="1"/>
  <c r="BD380" i="98" a="1"/>
  <c r="BD400" i="98" a="1"/>
  <c r="BL88" i="99" a="1"/>
  <c r="BJ20" i="98" a="1"/>
  <c r="BO172" i="98" a="1"/>
  <c r="BP274" i="98" a="1"/>
  <c r="AZ10" i="98" a="1"/>
  <c r="BD358" i="98" a="1"/>
  <c r="BB152" i="98" a="1"/>
  <c r="BJ288" i="98" a="1"/>
  <c r="BF238" i="98" a="1"/>
  <c r="BN296" i="99" a="1"/>
  <c r="BE100" i="98" a="1"/>
  <c r="BN124" i="98" a="1"/>
  <c r="BF396" i="98" a="1"/>
  <c r="BN150" i="98" a="1"/>
  <c r="BL78" i="98" a="1"/>
  <c r="BO52" i="98" a="1"/>
  <c r="BG394" i="99" a="1"/>
  <c r="BH58" i="98" a="1"/>
  <c r="BD296" i="98" a="1"/>
  <c r="BD274" i="99" a="1"/>
  <c r="BN388" i="98" a="1"/>
  <c r="BC160" i="98" a="1"/>
  <c r="BH350" i="98" a="1"/>
  <c r="BC256" i="98" a="1"/>
  <c r="AW424" i="98" a="1"/>
  <c r="AW298" i="98" a="1"/>
  <c r="AY406" i="98" a="1"/>
  <c r="BL202" i="98" a="1"/>
  <c r="AZ244" i="98" a="1"/>
  <c r="BF72" i="98" a="1"/>
  <c r="BC112" i="98" a="1"/>
  <c r="BO166" i="98" a="1"/>
  <c r="BH390" i="98" a="1"/>
  <c r="BD152" i="98" a="1"/>
  <c r="BB178" i="98" a="1"/>
  <c r="BI268" i="98" a="1"/>
  <c r="BF146" i="98" a="1"/>
  <c r="BH348" i="98" a="1"/>
  <c r="BH150" i="98" a="1"/>
  <c r="BF226" i="98" a="1"/>
  <c r="BH422" i="98" a="1"/>
  <c r="BF242" i="98" a="1"/>
  <c r="BL216" i="99" a="1"/>
  <c r="AX52" i="98" a="1"/>
  <c r="BJ330" i="98" a="1"/>
  <c r="BP22" i="98" a="1"/>
  <c r="BH30" i="98" a="1"/>
  <c r="AY364" i="98" a="1"/>
  <c r="BC58" i="98" a="1"/>
  <c r="BD298" i="98" a="1"/>
  <c r="BJ104" i="98" a="1"/>
  <c r="BN246" i="98" a="1"/>
  <c r="BL308" i="98" a="1"/>
  <c r="BE262" i="99" a="1"/>
  <c r="AW248" i="98" a="1"/>
  <c r="BB66" i="98" a="1"/>
  <c r="BL344" i="98" a="1"/>
  <c r="BQ52" i="98" a="1"/>
  <c r="BL412" i="98" a="1"/>
  <c r="BJ338" i="98" a="1"/>
  <c r="BB268" i="99" a="1"/>
  <c r="BB212" i="98" a="1"/>
  <c r="BL68" i="98" a="1"/>
  <c r="AY322" i="98" a="1"/>
  <c r="BN78" i="98" a="1"/>
  <c r="BB26" i="98" a="1"/>
  <c r="AW402" i="98" a="1"/>
  <c r="BJ396" i="98" a="1"/>
  <c r="BF352" i="98" a="1"/>
  <c r="BM352" i="98" a="1"/>
  <c r="BL416" i="98" a="1"/>
  <c r="BC178" i="98" a="1"/>
  <c r="BJ280" i="99" a="1"/>
  <c r="BL106" i="99" a="1"/>
  <c r="BL362" i="98" a="1"/>
  <c r="BN20" i="98" a="1"/>
  <c r="BK124" i="98" a="1"/>
  <c r="BL52" i="98" a="1"/>
  <c r="BN118" i="98" a="1"/>
  <c r="BL96" i="98" a="1"/>
  <c r="BP112" i="98" a="1"/>
  <c r="BB126" i="98" a="1"/>
  <c r="AZ322" i="98" a="1"/>
  <c r="BH338" i="98" a="1"/>
  <c r="BF76" i="98" a="1"/>
  <c r="BH334" i="98" a="1"/>
  <c r="BL340" i="98" a="1"/>
  <c r="BM310" i="98" a="1"/>
  <c r="BB54" i="98" a="1"/>
  <c r="AW212" i="98" a="1"/>
  <c r="AW146" i="98" a="1"/>
  <c r="BB216" i="98" a="1"/>
  <c r="BE196" i="98" a="1"/>
  <c r="BH326" i="98" a="1"/>
  <c r="BK250" i="98" a="1"/>
  <c r="BK268" i="98" a="1"/>
  <c r="BE346" i="98" a="1"/>
  <c r="BP370" i="98" a="1"/>
  <c r="BB46" i="98" a="1"/>
  <c r="BO202" i="98" a="1"/>
  <c r="BL388" i="98" a="1"/>
  <c r="BC334" i="98" a="1"/>
  <c r="AX238" i="98" a="1"/>
  <c r="BC214" i="98" a="1"/>
  <c r="BB234" i="98" a="1"/>
  <c r="AW162" i="98" a="1"/>
  <c r="BM46" i="98" a="1"/>
  <c r="BL24" i="98" a="1"/>
  <c r="BH322" i="98" a="1"/>
  <c r="BO16" i="98" a="1"/>
  <c r="BF122" i="98" a="1"/>
  <c r="AZ130" i="98" a="1"/>
  <c r="BO370" i="98" a="1"/>
  <c r="AW176" i="98" a="1"/>
  <c r="BB244" i="98" a="1"/>
  <c r="AX112" i="98" a="1"/>
  <c r="BL384" i="98" a="1"/>
  <c r="BD352" i="98" a="1"/>
  <c r="AX82" i="98" a="1"/>
  <c r="BL72" i="98" a="1"/>
  <c r="BJ246" i="98" a="1"/>
  <c r="BN34" i="98" a="1"/>
  <c r="BG238" i="98" a="1"/>
  <c r="BQ214" i="98" a="1"/>
  <c r="AW228" i="98" a="1"/>
  <c r="BM226" i="98" a="1"/>
  <c r="BF202" i="98" a="1"/>
  <c r="BL280" i="99" a="1"/>
  <c r="BF278" i="99" a="1"/>
  <c r="BH284" i="98" a="1"/>
  <c r="BF94" i="98" a="1"/>
  <c r="BL42" i="98" a="1"/>
  <c r="BN344" i="98" a="1"/>
  <c r="BN108" i="98" a="1"/>
  <c r="BI340" i="98" a="1"/>
  <c r="AX346" i="98" a="1"/>
  <c r="BN392" i="98" a="1"/>
  <c r="BL88" i="98" a="1"/>
  <c r="BE166" i="98" a="1"/>
  <c r="BF234" i="98" a="1"/>
  <c r="BH142" i="98" a="1"/>
  <c r="BE82" i="98" a="1"/>
  <c r="BD268" i="98" a="1"/>
  <c r="AX22" i="98" a="1"/>
  <c r="BG70" i="98" a="1"/>
  <c r="BP10" i="98" a="1"/>
  <c r="BD114" i="98" a="1"/>
  <c r="BD46" i="98" a="1"/>
  <c r="BG286" i="98" a="1"/>
  <c r="BO148" i="98" a="1"/>
  <c r="BN244" i="98" a="1"/>
  <c r="BB210" i="98" a="1"/>
  <c r="BC34" i="98" a="1"/>
  <c r="AX280" i="98" a="1"/>
  <c r="AW196" i="98" a="1"/>
  <c r="BP118" i="98" a="1"/>
  <c r="BL168" i="98" a="1"/>
  <c r="BC286" i="98" a="1"/>
  <c r="BH230" i="98" a="1"/>
  <c r="BE238" i="98" a="1"/>
  <c r="BH344" i="98" a="1"/>
  <c r="BH80" i="98" a="1"/>
  <c r="BN238" i="98" a="1"/>
  <c r="BQ382" i="98" a="1"/>
  <c r="BK280" i="98" a="1"/>
  <c r="BD232" i="98" a="1"/>
  <c r="BD52" i="98" a="1"/>
  <c r="BF314" i="98" a="1"/>
  <c r="BC328" i="98" a="1"/>
  <c r="BJ14" i="98" a="1"/>
  <c r="BL428" i="98" a="1"/>
  <c r="BL318" i="98" a="1"/>
  <c r="BB266" i="98" a="1"/>
  <c r="BD280" i="98" a="1"/>
  <c r="BF152" i="98" a="1"/>
  <c r="BF328" i="99" a="1"/>
  <c r="BB208" i="98" a="1"/>
  <c r="BJ196" i="98" a="1"/>
  <c r="BI424" i="98" a="1"/>
  <c r="BD318" i="98" a="1"/>
  <c r="BF332" i="98" a="1"/>
  <c r="AW276" i="98" a="1"/>
  <c r="AW196" i="99" a="1"/>
  <c r="AX346" i="99" a="1"/>
  <c r="BJ292" i="99" a="1"/>
  <c r="BL152" i="98" a="1"/>
  <c r="BN58" i="98" a="1"/>
  <c r="BN362" i="98" a="1"/>
  <c r="BH414" i="98" a="1"/>
  <c r="BL276" i="98" a="1"/>
  <c r="BJ36" i="98" a="1"/>
  <c r="BP28" i="98" a="1"/>
  <c r="AW238" i="98" a="1"/>
  <c r="BJ250" i="98" a="1"/>
  <c r="BD150" i="98" a="1"/>
  <c r="BN380" i="98" a="1"/>
  <c r="BO70" i="98" a="1"/>
  <c r="BN12" i="98" a="1"/>
  <c r="BI274" i="98" a="1"/>
  <c r="BI238" i="99" a="1"/>
  <c r="AX184" i="98" a="1"/>
  <c r="BB106" i="98" a="1"/>
  <c r="AY412" i="98" a="1"/>
  <c r="BN190" i="98" a="1"/>
  <c r="AW44" i="98" a="1"/>
  <c r="BD140" i="98" a="1"/>
  <c r="BB74" i="98" a="1"/>
  <c r="BC94" i="98" a="1"/>
  <c r="BL154" i="98" a="1"/>
  <c r="AY184" i="98" a="1"/>
  <c r="BJ384" i="98" a="1"/>
  <c r="BN192" i="98" a="1"/>
  <c r="BB146" i="98" a="1"/>
  <c r="AZ70" i="98" a="1"/>
  <c r="BB398" i="98" a="1"/>
  <c r="AW108" i="98" a="1"/>
  <c r="BP394" i="98" a="1"/>
  <c r="BH298" i="98" a="1"/>
  <c r="BN378" i="98" a="1"/>
  <c r="BK10" i="98" a="1"/>
  <c r="BG124" i="98" a="1"/>
  <c r="AW178" i="98" a="1"/>
  <c r="AW422" i="98" a="1"/>
  <c r="AY76" i="98" a="1"/>
  <c r="BF104" i="98" a="1"/>
  <c r="BN80" i="98" a="1"/>
  <c r="BJ164" i="98" a="1"/>
  <c r="BL136" i="98" a="1"/>
  <c r="BO82" i="98" a="1"/>
  <c r="BF210" i="98" a="1"/>
  <c r="BF298" i="98" a="1"/>
  <c r="BI364" i="98" a="1"/>
  <c r="AY304" i="98" a="1"/>
  <c r="BJ70" i="98" a="1"/>
  <c r="BK370" i="98" a="1"/>
  <c r="BJ184" i="98" a="1"/>
  <c r="BJ148" i="98" a="1"/>
  <c r="BN118" i="99" a="1"/>
  <c r="BH372" i="98" a="1"/>
  <c r="AW368" i="98" a="1"/>
  <c r="BQ364" i="98" a="1"/>
  <c r="BI340" i="99" a="1"/>
  <c r="BJ144" i="98" a="1"/>
  <c r="BF332" i="99" a="1"/>
  <c r="AZ40" i="98" a="1"/>
  <c r="BK172" i="98" a="1"/>
  <c r="BL126" i="98" a="1"/>
  <c r="BQ166" i="98" a="1"/>
  <c r="BC124" i="98" a="1"/>
  <c r="BN44" i="98" a="1"/>
  <c r="BJ352" i="98" a="1"/>
  <c r="BG352" i="98" a="1"/>
  <c r="BH356" i="98" a="1"/>
  <c r="AZ76" i="98" a="1"/>
  <c r="BQ328" i="98" a="1"/>
  <c r="BD164" i="98" a="1"/>
  <c r="BM22" i="98" a="1"/>
  <c r="AW296" i="98" a="1"/>
  <c r="BD408" i="98" a="1"/>
  <c r="BD194" i="98" a="1"/>
  <c r="BM40" i="98" a="1"/>
  <c r="BD290" i="98" a="1"/>
  <c r="BJ378" i="98" a="1"/>
  <c r="BJ358" i="98" a="1"/>
  <c r="BF250" i="98" a="1"/>
  <c r="BD368" i="98" a="1"/>
  <c r="BJ90" i="98" a="1"/>
  <c r="BD26" i="98" a="1"/>
  <c r="BJ72" i="98" a="1"/>
  <c r="BI124" i="98" a="1"/>
  <c r="BQ184" i="98" a="1"/>
  <c r="BC82" i="98" a="1"/>
  <c r="BF302" i="98" a="1"/>
  <c r="BF372" i="98" a="1"/>
  <c r="BP214" i="98" a="1"/>
  <c r="BN76" i="98" a="1"/>
  <c r="BO340" i="98" a="1"/>
  <c r="BP226" i="98" a="1"/>
  <c r="BM142" i="98" a="1"/>
  <c r="BG226" i="98" a="1"/>
  <c r="BL332" i="98" a="1"/>
  <c r="BC142" i="98" a="1"/>
  <c r="BK232" i="98" a="1"/>
  <c r="AX334" i="98" a="1"/>
  <c r="AW150" i="98" a="1"/>
  <c r="BD230" i="98" a="1"/>
  <c r="BB232" i="98" a="1"/>
  <c r="BD426" i="98" a="1"/>
  <c r="BE412" i="98" a="1"/>
  <c r="AX58" i="98" a="1"/>
  <c r="BD354" i="98" a="1"/>
  <c r="BG202" i="98" a="1"/>
  <c r="BJ16" i="99" a="1"/>
  <c r="BP292" i="98" a="1"/>
  <c r="AZ232" i="98" a="1"/>
  <c r="BF258" i="98" a="1"/>
  <c r="BI136" i="98" a="1"/>
  <c r="BC394" i="98" a="1"/>
  <c r="BJ28" i="98" a="1"/>
  <c r="BG232" i="98" a="1"/>
  <c r="BH54" i="98" a="1"/>
  <c r="BF342" i="98" a="1"/>
  <c r="BD334" i="98" a="1"/>
  <c r="BQ58" i="98" a="1"/>
  <c r="BD292" i="98" a="1"/>
  <c r="BN362" i="99" a="1"/>
  <c r="BI400" i="98" a="1"/>
  <c r="BO100" i="99" a="1"/>
  <c r="BF88" i="99" a="1"/>
  <c r="BM316" i="98" a="1"/>
  <c r="BO196" i="98" a="1"/>
  <c r="BL342" i="98" a="1"/>
  <c r="BL380" i="98" a="1"/>
  <c r="BN10" i="98" a="1"/>
  <c r="BH114" i="98" a="1"/>
  <c r="BC88" i="98" a="1"/>
  <c r="BH376" i="98" a="1"/>
  <c r="BD390" i="98" a="1"/>
  <c r="BL366" i="98" a="1"/>
  <c r="BM394" i="98" a="1"/>
  <c r="AW134" i="98" a="1"/>
  <c r="BD424" i="98" a="1"/>
  <c r="BJ276" i="98" a="1"/>
  <c r="BN70" i="98" a="1"/>
  <c r="AW356" i="98" a="1"/>
  <c r="BN98" i="98" a="1"/>
  <c r="AW388" i="98" a="1"/>
  <c r="BL170" i="98" a="1"/>
  <c r="BI328" i="98" a="1"/>
  <c r="AW74" i="98" a="1"/>
  <c r="BE286" i="98" a="1"/>
  <c r="BD416" i="98" a="1"/>
  <c r="AW88" i="98" a="1"/>
  <c r="BN240" i="98" a="1"/>
  <c r="BM274" i="98" a="1"/>
  <c r="BB368" i="98" a="1"/>
  <c r="BF354" i="98" a="1"/>
  <c r="BL346" i="98" a="1"/>
  <c r="BG46" i="98" a="1"/>
  <c r="BH296" i="98" a="1"/>
  <c r="BP70" i="98" a="1"/>
  <c r="BL266" i="98" a="1"/>
  <c r="BL400" i="98" a="1"/>
  <c r="BM184" i="98" a="1"/>
  <c r="BD100" i="98" a="1"/>
  <c r="AY112" i="98" a="1"/>
  <c r="BG88" i="98" a="1"/>
  <c r="AY16" i="98" a="1"/>
  <c r="BD362" i="98" a="1"/>
  <c r="BH198" i="98" a="1"/>
  <c r="BD276" i="98" a="1"/>
  <c r="BG334" i="98" a="1"/>
  <c r="BL378" i="98" a="1"/>
  <c r="BP262" i="98" a="1"/>
  <c r="BE184" i="98" a="1"/>
  <c r="BJ30" i="98" a="1"/>
  <c r="BC352" i="98" a="1"/>
  <c r="BD102" i="98" a="1"/>
  <c r="BD312" i="98" a="1"/>
  <c r="AX274" i="98" a="1"/>
  <c r="AX244" i="98" a="1"/>
  <c r="BQ10" i="99" a="1"/>
  <c r="AX364" i="98" a="1"/>
  <c r="BB422" i="98" a="1"/>
  <c r="AW192" i="98" a="1"/>
  <c r="BQ136" i="98" a="1"/>
  <c r="AW124" i="98" a="1"/>
  <c r="AY4" i="98" a="1"/>
  <c r="BH226" i="98" a="1"/>
  <c r="BH94" i="98" a="1"/>
  <c r="BC388" i="98" a="1"/>
  <c r="BN372" i="98" a="1"/>
  <c r="BL226" i="98" a="1"/>
  <c r="BJ284" i="98" a="1"/>
  <c r="BJ120" i="98" a="1"/>
  <c r="BH192" i="98" a="1"/>
  <c r="BD196" i="98" a="1"/>
  <c r="BJ306" i="98" a="1"/>
  <c r="AY310" i="98" a="1"/>
  <c r="BJ124" i="98" a="1"/>
  <c r="BD154" i="98" a="1"/>
  <c r="BL60" i="98" a="1"/>
  <c r="BD22" i="98" a="1"/>
  <c r="AY154" i="98" a="1"/>
  <c r="AU6" i="108"/>
  <c r="AU5" i="108"/>
  <c r="AQ6" i="108"/>
  <c r="AQ7" i="108"/>
  <c r="AQ8" i="108"/>
  <c r="AQ5" i="108"/>
  <c r="AU9" i="108"/>
  <c r="AQ10" i="108"/>
  <c r="AQ9" i="108"/>
  <c r="AU10" i="108"/>
  <c r="AQ19" i="108" l="1"/>
  <c r="AQ22" i="108" s="1"/>
  <c r="AQ18" i="108"/>
  <c r="AQ21" i="108" s="1"/>
  <c r="AD19" i="108"/>
  <c r="AD22" i="108" s="1"/>
  <c r="AD18" i="108"/>
  <c r="AD24" i="108" s="1"/>
  <c r="BD294" i="99"/>
  <c r="BE154" i="99"/>
  <c r="BF368" i="99"/>
  <c r="BH52" i="99"/>
  <c r="AX100" i="99"/>
  <c r="BN118" i="99"/>
  <c r="BG88" i="99"/>
  <c r="BK88" i="99"/>
  <c r="BN322" i="99"/>
  <c r="BK334" i="99"/>
  <c r="BL306" i="99"/>
  <c r="BC22" i="99"/>
  <c r="BQ226" i="99"/>
  <c r="BF38" i="99"/>
  <c r="BD354" i="99"/>
  <c r="BB58" i="99"/>
  <c r="BF294" i="99"/>
  <c r="BD358" i="99"/>
  <c r="AW306" i="99"/>
  <c r="AX322" i="99"/>
  <c r="AX364" i="99"/>
  <c r="BG298" i="99"/>
  <c r="BC148" i="99"/>
  <c r="BD242" i="99"/>
  <c r="BE46" i="99"/>
  <c r="BF22" i="99"/>
  <c r="BM382" i="99"/>
  <c r="AX70" i="99"/>
  <c r="BN260" i="99"/>
  <c r="BL162" i="99"/>
  <c r="BN54" i="99"/>
  <c r="BK280" i="99"/>
  <c r="AW48" i="99"/>
  <c r="BK328" i="99"/>
  <c r="AX28" i="99"/>
  <c r="BN404" i="99"/>
  <c r="BD188" i="99"/>
  <c r="BH228" i="99"/>
  <c r="BP208" i="99"/>
  <c r="BD400" i="99"/>
  <c r="BH72" i="99"/>
  <c r="AW318" i="99"/>
  <c r="BD292" i="99"/>
  <c r="BM244" i="99"/>
  <c r="BC118" i="99"/>
  <c r="AX160" i="99"/>
  <c r="BN380" i="99"/>
  <c r="BB394" i="99"/>
  <c r="BB388" i="99"/>
  <c r="BF210" i="99"/>
  <c r="BL346" i="99"/>
  <c r="BN164" i="99"/>
  <c r="BN234" i="99"/>
  <c r="BJ242" i="99"/>
  <c r="BH382" i="99"/>
  <c r="BB4" i="98"/>
  <c r="BE160" i="99"/>
  <c r="AW18" i="99"/>
  <c r="BB384" i="99"/>
  <c r="BF166" i="99"/>
  <c r="BB410" i="99"/>
  <c r="AW212" i="99"/>
  <c r="BB200" i="99"/>
  <c r="BG268" i="99"/>
  <c r="BB102" i="99"/>
  <c r="BD14" i="99"/>
  <c r="BC16" i="99"/>
  <c r="BL124" i="99"/>
  <c r="BM4" i="99"/>
  <c r="BH406" i="99"/>
  <c r="BP4" i="99"/>
  <c r="BL170" i="99"/>
  <c r="AW146" i="99"/>
  <c r="BH10" i="99"/>
  <c r="BB258" i="99"/>
  <c r="BJ202" i="99"/>
  <c r="AW312" i="99"/>
  <c r="BO358" i="99"/>
  <c r="BJ162" i="99"/>
  <c r="BD44" i="99"/>
  <c r="BH246" i="99"/>
  <c r="AW290" i="99"/>
  <c r="BN218" i="99"/>
  <c r="BN426" i="99"/>
  <c r="BM112" i="99"/>
  <c r="BL140" i="99"/>
  <c r="BF28" i="99"/>
  <c r="AW42" i="99"/>
  <c r="BM280" i="99"/>
  <c r="BF276" i="99"/>
  <c r="BB360" i="99"/>
  <c r="BF194" i="99"/>
  <c r="BN332" i="99"/>
  <c r="BO10" i="99"/>
  <c r="BL106" i="99"/>
  <c r="BH252" i="99"/>
  <c r="BB364" i="99"/>
  <c r="AZ382" i="99"/>
  <c r="AW198" i="99"/>
  <c r="BB338" i="99"/>
  <c r="BB220" i="99"/>
  <c r="BG382" i="99"/>
  <c r="AZ184" i="99"/>
  <c r="BD364" i="99"/>
  <c r="BB12" i="99"/>
  <c r="AW140" i="99"/>
  <c r="BB26" i="99"/>
  <c r="AY88" i="99"/>
  <c r="BJ232" i="99"/>
  <c r="BN310" i="99"/>
  <c r="BN408" i="99"/>
  <c r="BB234" i="99"/>
  <c r="BJ204" i="99"/>
  <c r="BD298" i="99"/>
  <c r="BN256" i="99"/>
  <c r="BQ166" i="99"/>
  <c r="BJ412" i="99"/>
  <c r="BH4" i="99"/>
  <c r="BI406" i="99"/>
  <c r="BI220" i="99"/>
  <c r="BC310" i="99"/>
  <c r="BO322" i="99"/>
  <c r="BF226" i="99"/>
  <c r="BJ198" i="99"/>
  <c r="BL278" i="99"/>
  <c r="BD214" i="99"/>
  <c r="BI172" i="99"/>
  <c r="BF230" i="99"/>
  <c r="BD286" i="99"/>
  <c r="BO100" i="99"/>
  <c r="AX226" i="99"/>
  <c r="BG262" i="99"/>
  <c r="BK22" i="99"/>
  <c r="BF388" i="99"/>
  <c r="BC4" i="99"/>
  <c r="BC202" i="99"/>
  <c r="AX388" i="99"/>
  <c r="BD396" i="99"/>
  <c r="BD412" i="99"/>
  <c r="BD318" i="99"/>
  <c r="BF316" i="99"/>
  <c r="AX10" i="99"/>
  <c r="BB190" i="99"/>
  <c r="BC328" i="99"/>
  <c r="BG286" i="99"/>
  <c r="AW262" i="99"/>
  <c r="BO4" i="99"/>
  <c r="BB74" i="99"/>
  <c r="BQ280" i="99"/>
  <c r="BF268" i="99"/>
  <c r="BP64" i="99"/>
  <c r="BD238" i="99"/>
  <c r="BH126" i="99"/>
  <c r="BL292" i="99"/>
  <c r="BJ308" i="99"/>
  <c r="BH46" i="99"/>
  <c r="BN326" i="99"/>
  <c r="BM190" i="99"/>
  <c r="AW252" i="99"/>
  <c r="BH306" i="99"/>
  <c r="BM46" i="99"/>
  <c r="BO124" i="99"/>
  <c r="BD326" i="99"/>
  <c r="BO226" i="99"/>
  <c r="BE118" i="100"/>
  <c r="BE310" i="99"/>
  <c r="BC208" i="99"/>
  <c r="BN428" i="99"/>
  <c r="AX328" i="99"/>
  <c r="BG328" i="99"/>
  <c r="BN72" i="99"/>
  <c r="BD184" i="99"/>
  <c r="BJ6" i="99"/>
  <c r="AX148" i="99"/>
  <c r="BG58" i="99"/>
  <c r="AZ412" i="99"/>
  <c r="BF142" i="99"/>
  <c r="AZ64" i="99"/>
  <c r="AW84" i="99"/>
  <c r="BD134" i="99"/>
  <c r="BF284" i="99"/>
  <c r="AY316" i="99"/>
  <c r="BL130" i="99"/>
  <c r="AZ262" i="99"/>
  <c r="BL272" i="99"/>
  <c r="BD386" i="99"/>
  <c r="BJ406" i="99"/>
  <c r="BN12" i="99"/>
  <c r="BJ288" i="99"/>
  <c r="BJ396" i="99"/>
  <c r="BH330" i="99"/>
  <c r="BP70" i="99"/>
  <c r="BC46" i="99"/>
  <c r="BH174" i="99"/>
  <c r="BN76" i="99"/>
  <c r="BJ402" i="99"/>
  <c r="BL284" i="99"/>
  <c r="BN134" i="99"/>
  <c r="BJ180" i="99"/>
  <c r="BH24" i="99"/>
  <c r="BF376" i="100"/>
  <c r="BB380" i="99"/>
  <c r="BF186" i="99"/>
  <c r="BP418" i="99"/>
  <c r="BD54" i="99"/>
  <c r="BD266" i="99"/>
  <c r="BQ22" i="99"/>
  <c r="BB152" i="99"/>
  <c r="AW74" i="99"/>
  <c r="BH420" i="99"/>
  <c r="BG118" i="99"/>
  <c r="AW210" i="99"/>
  <c r="BD312" i="99"/>
  <c r="BF146" i="99"/>
  <c r="BF270" i="99"/>
  <c r="BF176" i="99"/>
  <c r="AX88" i="99"/>
  <c r="AW340" i="99"/>
  <c r="AY142" i="99"/>
  <c r="AW248" i="99"/>
  <c r="BF68" i="99"/>
  <c r="BF32" i="99"/>
  <c r="AX298" i="99"/>
  <c r="BC226" i="99"/>
  <c r="BC160" i="99"/>
  <c r="BD100" i="99"/>
  <c r="BJ46" i="99"/>
  <c r="AW36" i="99"/>
  <c r="BJ144" i="99"/>
  <c r="AW302" i="99"/>
  <c r="BJ310" i="99"/>
  <c r="BN250" i="99"/>
  <c r="BH288" i="99"/>
  <c r="BJ128" i="99"/>
  <c r="BB310" i="99"/>
  <c r="BJ426" i="99"/>
  <c r="BD418" i="99"/>
  <c r="BP10" i="99"/>
  <c r="BM202" i="99"/>
  <c r="BL286" i="99"/>
  <c r="BL68" i="99"/>
  <c r="AX196" i="99"/>
  <c r="BN58" i="99"/>
  <c r="BP406" i="99"/>
  <c r="BF26" i="100"/>
  <c r="BE4" i="98"/>
  <c r="BB232" i="99"/>
  <c r="BC382" i="99"/>
  <c r="BD406" i="99"/>
  <c r="BF382" i="99"/>
  <c r="BB294" i="99"/>
  <c r="BF190" i="99"/>
  <c r="BG52" i="99"/>
  <c r="BD426" i="99"/>
  <c r="BB178" i="99"/>
  <c r="BD414" i="99"/>
  <c r="BD114" i="99"/>
  <c r="BF56" i="99"/>
  <c r="BF332" i="99"/>
  <c r="AW410" i="99"/>
  <c r="BD104" i="99"/>
  <c r="BC130" i="99"/>
  <c r="AW232" i="99"/>
  <c r="BG274" i="99"/>
  <c r="AW72" i="99"/>
  <c r="BB60" i="99"/>
  <c r="BC196" i="99"/>
  <c r="BF224" i="99"/>
  <c r="BD60" i="99"/>
  <c r="BE376" i="99"/>
  <c r="BD58" i="99"/>
  <c r="BB352" i="99"/>
  <c r="BF428" i="99"/>
  <c r="BB268" i="99"/>
  <c r="BF88" i="99"/>
  <c r="BF274" i="99"/>
  <c r="BF120" i="99"/>
  <c r="BF392" i="99"/>
  <c r="BF394" i="99"/>
  <c r="AW326" i="99"/>
  <c r="AY298" i="99"/>
  <c r="BE256" i="99"/>
  <c r="AZ328" i="99"/>
  <c r="BB346" i="99"/>
  <c r="BB10" i="99"/>
  <c r="AW244" i="99"/>
  <c r="BB82" i="99"/>
  <c r="BB354" i="99"/>
  <c r="BD208" i="99"/>
  <c r="BF314" i="99"/>
  <c r="AY304" i="99"/>
  <c r="BC316" i="99"/>
  <c r="AW102" i="99"/>
  <c r="AW236" i="99"/>
  <c r="BF160" i="99"/>
  <c r="BD216" i="99"/>
  <c r="AZ244" i="99"/>
  <c r="BD352" i="99"/>
  <c r="BF86" i="99"/>
  <c r="BB366" i="99"/>
  <c r="BB80" i="99"/>
  <c r="AW346" i="99"/>
  <c r="BC418" i="99"/>
  <c r="AW380" i="99"/>
  <c r="BB396" i="99"/>
  <c r="AW304" i="99"/>
  <c r="AW344" i="99"/>
  <c r="BC370" i="99"/>
  <c r="BB158" i="99"/>
  <c r="BF402" i="99"/>
  <c r="BD46" i="99"/>
  <c r="AX412" i="99"/>
  <c r="BD198" i="99"/>
  <c r="BF374" i="99"/>
  <c r="BD362" i="99"/>
  <c r="BB416" i="99"/>
  <c r="BF150" i="99"/>
  <c r="AW368" i="99"/>
  <c r="BB134" i="99"/>
  <c r="BF60" i="99"/>
  <c r="BE40" i="99"/>
  <c r="AW120" i="99"/>
  <c r="BF84" i="99"/>
  <c r="AZ352" i="99"/>
  <c r="BC388" i="99"/>
  <c r="AX370" i="99"/>
  <c r="BC112" i="99"/>
  <c r="BD258" i="99"/>
  <c r="AX178" i="99"/>
  <c r="BD276" i="99"/>
  <c r="AX58" i="99"/>
  <c r="AW186" i="99"/>
  <c r="BB76" i="99"/>
  <c r="BF250" i="99"/>
  <c r="BD106" i="99"/>
  <c r="AW228" i="99"/>
  <c r="AW24" i="99"/>
  <c r="BB336" i="99"/>
  <c r="AX346" i="99"/>
  <c r="BF258" i="99"/>
  <c r="BN318" i="99"/>
  <c r="BQ142" i="99"/>
  <c r="BN264" i="99"/>
  <c r="BH352" i="99"/>
  <c r="BL150" i="99"/>
  <c r="BL86" i="99"/>
  <c r="BL56" i="99"/>
  <c r="BH58" i="99"/>
  <c r="BH84" i="99"/>
  <c r="BN368" i="99"/>
  <c r="BH88" i="99"/>
  <c r="BG232" i="99"/>
  <c r="BE262" i="99"/>
  <c r="AZ172" i="99"/>
  <c r="BD342" i="99"/>
  <c r="BB236" i="99"/>
  <c r="BQ184" i="99"/>
  <c r="BL42" i="99"/>
  <c r="BI4" i="99"/>
  <c r="BP100" i="99"/>
  <c r="BL78" i="99"/>
  <c r="BH336" i="99"/>
  <c r="BM40" i="99"/>
  <c r="BN136" i="99"/>
  <c r="BJ328" i="99"/>
  <c r="AW174" i="99"/>
  <c r="BC142" i="99"/>
  <c r="BG310" i="99"/>
  <c r="AW242" i="99"/>
  <c r="BB100" i="99"/>
  <c r="BJ386" i="99"/>
  <c r="BM250" i="99"/>
  <c r="BQ370" i="99"/>
  <c r="BL132" i="99"/>
  <c r="BI238" i="99"/>
  <c r="BL62" i="99"/>
  <c r="BL84" i="99"/>
  <c r="BL302" i="99"/>
  <c r="BK418" i="99"/>
  <c r="BH354" i="99"/>
  <c r="BD194" i="99"/>
  <c r="BB392" i="99"/>
  <c r="AW250" i="99"/>
  <c r="BD126" i="99"/>
  <c r="BM58" i="99"/>
  <c r="BJ90" i="99"/>
  <c r="BH12" i="99"/>
  <c r="BH102" i="99"/>
  <c r="BH74" i="99"/>
  <c r="BJ218" i="99"/>
  <c r="BN280" i="99"/>
  <c r="BN120" i="99"/>
  <c r="BO118" i="99"/>
  <c r="BH424" i="99"/>
  <c r="BF408" i="99"/>
  <c r="BF246" i="99"/>
  <c r="BF182" i="99"/>
  <c r="BB170" i="99"/>
  <c r="BL60" i="99"/>
  <c r="BQ292" i="99"/>
  <c r="BH134" i="99"/>
  <c r="BL216" i="99"/>
  <c r="BL404" i="99"/>
  <c r="BK376" i="99"/>
  <c r="BL166" i="99"/>
  <c r="BL94" i="99"/>
  <c r="BJ394" i="99"/>
  <c r="BL188" i="99"/>
  <c r="BH230" i="99"/>
  <c r="BD212" i="99"/>
  <c r="BG190" i="99"/>
  <c r="AW126" i="99"/>
  <c r="AW352" i="99"/>
  <c r="AX382" i="99"/>
  <c r="BL148" i="99"/>
  <c r="BI142" i="99"/>
  <c r="BI418" i="99"/>
  <c r="BH218" i="99"/>
  <c r="BH408" i="99"/>
  <c r="BJ94" i="99"/>
  <c r="BO172" i="99"/>
  <c r="BH28" i="99"/>
  <c r="BQ196" i="99"/>
  <c r="BP412" i="99"/>
  <c r="BF126" i="99"/>
  <c r="AX262" i="99"/>
  <c r="BB182" i="99"/>
  <c r="BD368" i="99"/>
  <c r="BL88" i="99"/>
  <c r="BI196" i="99"/>
  <c r="BN406" i="99"/>
  <c r="BK322" i="99"/>
  <c r="BJ336" i="99"/>
  <c r="BL366" i="99"/>
  <c r="BQ100" i="99"/>
  <c r="BP364" i="99"/>
  <c r="BH106" i="99"/>
  <c r="BC34" i="99"/>
  <c r="AZ256" i="99"/>
  <c r="BF236" i="99"/>
  <c r="BO34" i="99"/>
  <c r="BJ156" i="99"/>
  <c r="BJ360" i="99"/>
  <c r="BO70" i="99"/>
  <c r="BJ116" i="99"/>
  <c r="BJ52" i="99"/>
  <c r="BI280" i="99"/>
  <c r="BO88" i="99"/>
  <c r="BN288" i="99"/>
  <c r="BI184" i="99"/>
  <c r="BI100" i="99"/>
  <c r="BD94" i="99"/>
  <c r="BB274" i="99"/>
  <c r="AW184" i="99"/>
  <c r="BB228" i="99"/>
  <c r="BH94" i="99"/>
  <c r="BQ406" i="99"/>
  <c r="BL208" i="99"/>
  <c r="BM100" i="99"/>
  <c r="BL340" i="99"/>
  <c r="BO112" i="99"/>
  <c r="BM328" i="99"/>
  <c r="BL82" i="99"/>
  <c r="BL160" i="99"/>
  <c r="BP52" i="99"/>
  <c r="BB208" i="99"/>
  <c r="BF278" i="99"/>
  <c r="BB110" i="99"/>
  <c r="BQ58" i="99"/>
  <c r="BJ42" i="99"/>
  <c r="BH132" i="99"/>
  <c r="BF242" i="99"/>
  <c r="BJ50" i="99"/>
  <c r="BJ88" i="99"/>
  <c r="BP118" i="99"/>
  <c r="AW144" i="99"/>
  <c r="BL334" i="99"/>
  <c r="BJ268" i="99"/>
  <c r="BB348" i="99"/>
  <c r="BJ124" i="99"/>
  <c r="BQ82" i="99"/>
  <c r="BD52" i="99"/>
  <c r="BK16" i="99"/>
  <c r="BI346" i="99"/>
  <c r="BJ278" i="99"/>
  <c r="BN114" i="99"/>
  <c r="BN226" i="99"/>
  <c r="BC10" i="100"/>
  <c r="BC334" i="100"/>
  <c r="BF400" i="100"/>
  <c r="BB308" i="100"/>
  <c r="BD4" i="98"/>
  <c r="BB6" i="98"/>
  <c r="BC238" i="99"/>
  <c r="AZ58" i="99"/>
  <c r="BD186" i="99"/>
  <c r="BF400" i="99"/>
  <c r="AW342" i="99"/>
  <c r="AX142" i="99"/>
  <c r="AX40" i="99"/>
  <c r="AX16" i="99"/>
  <c r="BB126" i="99"/>
  <c r="BF328" i="99"/>
  <c r="AW158" i="99"/>
  <c r="AX400" i="99"/>
  <c r="AW284" i="99"/>
  <c r="BF18" i="99"/>
  <c r="BG340" i="99"/>
  <c r="BE406" i="99"/>
  <c r="BC94" i="99"/>
  <c r="BD240" i="99"/>
  <c r="AY64" i="99"/>
  <c r="BD30" i="99"/>
  <c r="BF80" i="99"/>
  <c r="BB78" i="99"/>
  <c r="BF14" i="99"/>
  <c r="AW190" i="99"/>
  <c r="BE10" i="99"/>
  <c r="BB314" i="99"/>
  <c r="BF66" i="99"/>
  <c r="BE232" i="99"/>
  <c r="AW358" i="99"/>
  <c r="AZ166" i="99"/>
  <c r="BF380" i="99"/>
  <c r="AW188" i="99"/>
  <c r="AY190" i="99"/>
  <c r="AZ310" i="99"/>
  <c r="BE238" i="99"/>
  <c r="BC424" i="99"/>
  <c r="BE4" i="99"/>
  <c r="BD180" i="99"/>
  <c r="BD26" i="99"/>
  <c r="BB262" i="99"/>
  <c r="AW96" i="99"/>
  <c r="BF320" i="99"/>
  <c r="BD178" i="99"/>
  <c r="AX286" i="99"/>
  <c r="BB122" i="99"/>
  <c r="AX394" i="99"/>
  <c r="BD176" i="99"/>
  <c r="AY196" i="99"/>
  <c r="BG388" i="99"/>
  <c r="AW116" i="99"/>
  <c r="AZ406" i="99"/>
  <c r="BB286" i="99"/>
  <c r="BB328" i="99"/>
  <c r="BB4" i="99"/>
  <c r="AZ388" i="99"/>
  <c r="BF296" i="99"/>
  <c r="BB40" i="99"/>
  <c r="BD128" i="99"/>
  <c r="BB322" i="99"/>
  <c r="AW58" i="99"/>
  <c r="BF384" i="99"/>
  <c r="BF130" i="99"/>
  <c r="BD124" i="99"/>
  <c r="BB184" i="99"/>
  <c r="BF326" i="99"/>
  <c r="BF286" i="99"/>
  <c r="BC136" i="99"/>
  <c r="BF24" i="99"/>
  <c r="BF96" i="99"/>
  <c r="BE400" i="99"/>
  <c r="BB370" i="99"/>
  <c r="BE352" i="99"/>
  <c r="BF262" i="99"/>
  <c r="BD68" i="99"/>
  <c r="AZ40" i="99"/>
  <c r="AZ274" i="99"/>
  <c r="AZ130" i="99"/>
  <c r="BF244" i="99"/>
  <c r="BF418" i="99"/>
  <c r="BE34" i="99"/>
  <c r="BB428" i="99"/>
  <c r="BF334" i="99"/>
  <c r="AW16" i="99"/>
  <c r="BB194" i="99"/>
  <c r="BD340" i="99"/>
  <c r="BG184" i="99"/>
  <c r="BD234" i="99"/>
  <c r="BB308" i="99"/>
  <c r="AY160" i="99"/>
  <c r="AW30" i="99"/>
  <c r="AY70" i="99"/>
  <c r="BF344" i="99"/>
  <c r="BD48" i="99"/>
  <c r="AW178" i="99"/>
  <c r="BM94" i="99"/>
  <c r="BL428" i="99"/>
  <c r="BH122" i="99"/>
  <c r="BJ188" i="99"/>
  <c r="BN274" i="99"/>
  <c r="BK412" i="99"/>
  <c r="BM376" i="99"/>
  <c r="BO238" i="99"/>
  <c r="BN270" i="99"/>
  <c r="BH48" i="99"/>
  <c r="BH374" i="99"/>
  <c r="AY424" i="99"/>
  <c r="BF240" i="99"/>
  <c r="BB156" i="99"/>
  <c r="AY118" i="99"/>
  <c r="AW256" i="99"/>
  <c r="BK160" i="99"/>
  <c r="BM148" i="99"/>
  <c r="BK208" i="99"/>
  <c r="BN362" i="99"/>
  <c r="BL180" i="99"/>
  <c r="BP262" i="99"/>
  <c r="BH170" i="99"/>
  <c r="BJ222" i="99"/>
  <c r="BH50" i="99"/>
  <c r="BB324" i="99"/>
  <c r="BF40" i="99"/>
  <c r="BD392" i="99"/>
  <c r="AZ268" i="99"/>
  <c r="BD74" i="99"/>
  <c r="BK52" i="99"/>
  <c r="BH100" i="99"/>
  <c r="BM358" i="99"/>
  <c r="BH30" i="99"/>
  <c r="BK178" i="99"/>
  <c r="BL232" i="99"/>
  <c r="BL268" i="99"/>
  <c r="BH78" i="99"/>
  <c r="BJ364" i="99"/>
  <c r="BC400" i="99"/>
  <c r="BF306" i="99"/>
  <c r="AY262" i="99"/>
  <c r="BD228" i="99"/>
  <c r="BD224" i="99"/>
  <c r="BH290" i="99"/>
  <c r="BL320" i="99"/>
  <c r="BH278" i="99"/>
  <c r="BI202" i="99"/>
  <c r="BN16" i="99"/>
  <c r="BL40" i="99"/>
  <c r="BJ376" i="99"/>
  <c r="BO244" i="99"/>
  <c r="BO286" i="99"/>
  <c r="BO232" i="99"/>
  <c r="BD78" i="99"/>
  <c r="AW316" i="99"/>
  <c r="AW208" i="99"/>
  <c r="BF76" i="99"/>
  <c r="BP268" i="99"/>
  <c r="BJ184" i="99"/>
  <c r="BJ370" i="99"/>
  <c r="BL390" i="99"/>
  <c r="BH86" i="99"/>
  <c r="BH42" i="99"/>
  <c r="BO184" i="99"/>
  <c r="BP274" i="99"/>
  <c r="BH146" i="99"/>
  <c r="BJ80" i="99"/>
  <c r="BD336" i="99"/>
  <c r="AY148" i="99"/>
  <c r="AX274" i="99"/>
  <c r="AW148" i="99"/>
  <c r="BB246" i="99"/>
  <c r="AW362" i="99"/>
  <c r="BI70" i="99"/>
  <c r="BL164" i="99"/>
  <c r="BJ352" i="99"/>
  <c r="BJ186" i="99"/>
  <c r="BJ236" i="99"/>
  <c r="BJ350" i="99"/>
  <c r="BQ232" i="99"/>
  <c r="BH284" i="99"/>
  <c r="BH282" i="99"/>
  <c r="BB278" i="99"/>
  <c r="BG208" i="99"/>
  <c r="BF100" i="99"/>
  <c r="AY220" i="99"/>
  <c r="BB140" i="99"/>
  <c r="BL212" i="99"/>
  <c r="BJ166" i="99"/>
  <c r="BN258" i="99"/>
  <c r="BH324" i="99"/>
  <c r="BN272" i="99"/>
  <c r="BL364" i="99"/>
  <c r="BN138" i="99"/>
  <c r="BH314" i="99"/>
  <c r="BB214" i="99"/>
  <c r="BF154" i="99"/>
  <c r="BB130" i="99"/>
  <c r="BD308" i="99"/>
  <c r="BJ30" i="99"/>
  <c r="BO148" i="99"/>
  <c r="BK352" i="99"/>
  <c r="BJ176" i="99"/>
  <c r="BL270" i="99"/>
  <c r="BL300" i="99"/>
  <c r="BH202" i="99"/>
  <c r="BN416" i="99"/>
  <c r="BQ34" i="99"/>
  <c r="BP88" i="99"/>
  <c r="BI334" i="99"/>
  <c r="BF322" i="99"/>
  <c r="BF64" i="99"/>
  <c r="BD390" i="99"/>
  <c r="BB188" i="99"/>
  <c r="BH362" i="99"/>
  <c r="BL420" i="99"/>
  <c r="BK424" i="99"/>
  <c r="BN304" i="99"/>
  <c r="BM130" i="99"/>
  <c r="BK118" i="99"/>
  <c r="BN148" i="99"/>
  <c r="BL342" i="99"/>
  <c r="BJ320" i="99"/>
  <c r="BJ70" i="99"/>
  <c r="BD302" i="99"/>
  <c r="BF412" i="99"/>
  <c r="BB172" i="99"/>
  <c r="BL214" i="99"/>
  <c r="BN176" i="99"/>
  <c r="BL198" i="99"/>
  <c r="AZ94" i="99"/>
  <c r="BO190" i="99"/>
  <c r="BN4" i="99"/>
  <c r="AW350" i="99"/>
  <c r="BF300" i="99"/>
  <c r="BH40" i="99"/>
  <c r="BJ164" i="99"/>
  <c r="BD122" i="99"/>
  <c r="BH280" i="99"/>
  <c r="BJ112" i="99"/>
  <c r="BB344" i="99"/>
  <c r="BP394" i="99"/>
  <c r="BO310" i="99"/>
  <c r="BJ182" i="99"/>
  <c r="BE340" i="99"/>
  <c r="BH114" i="99"/>
  <c r="BD242" i="100"/>
  <c r="BC112" i="100"/>
  <c r="AW42" i="100"/>
  <c r="BK232" i="100"/>
  <c r="BB316" i="99"/>
  <c r="AZ100" i="99"/>
  <c r="AW26" i="99"/>
  <c r="BG424" i="99"/>
  <c r="BD144" i="99"/>
  <c r="AY328" i="99"/>
  <c r="BE28" i="99"/>
  <c r="AW54" i="99"/>
  <c r="AW378" i="99"/>
  <c r="BF144" i="99"/>
  <c r="BF208" i="99"/>
  <c r="BD274" i="99"/>
  <c r="BD264" i="99"/>
  <c r="BE298" i="99"/>
  <c r="BB86" i="99"/>
  <c r="BB16" i="99"/>
  <c r="BF152" i="99"/>
  <c r="BF148" i="99"/>
  <c r="BB218" i="99"/>
  <c r="BD80" i="99"/>
  <c r="BG364" i="99"/>
  <c r="BB52" i="99"/>
  <c r="BF292" i="99"/>
  <c r="AZ160" i="99"/>
  <c r="AW34" i="99"/>
  <c r="BG154" i="99"/>
  <c r="BB398" i="99"/>
  <c r="BF228" i="99"/>
  <c r="BC340" i="99"/>
  <c r="BD270" i="99"/>
  <c r="BG178" i="99"/>
  <c r="AY34" i="99"/>
  <c r="BD374" i="99"/>
  <c r="AY388" i="99"/>
  <c r="BB20" i="99"/>
  <c r="BD34" i="99"/>
  <c r="AZ232" i="99"/>
  <c r="AX256" i="99"/>
  <c r="BB176" i="99"/>
  <c r="AY172" i="99"/>
  <c r="BB198" i="99"/>
  <c r="AZ346" i="99"/>
  <c r="BD16" i="99"/>
  <c r="BB230" i="99"/>
  <c r="BG28" i="99"/>
  <c r="BG82" i="99"/>
  <c r="BB32" i="99"/>
  <c r="BF116" i="99"/>
  <c r="AY208" i="99"/>
  <c r="BB196" i="99"/>
  <c r="BB356" i="99"/>
  <c r="BB120" i="99"/>
  <c r="BC262" i="99"/>
  <c r="AW270" i="99"/>
  <c r="AW200" i="99"/>
  <c r="BE106" i="99"/>
  <c r="BF10" i="99"/>
  <c r="BB244" i="99"/>
  <c r="BD404" i="99"/>
  <c r="AW112" i="99"/>
  <c r="BD82" i="99"/>
  <c r="BB340" i="99"/>
  <c r="BD132" i="99"/>
  <c r="AW138" i="99"/>
  <c r="BB412" i="99"/>
  <c r="BC274" i="99"/>
  <c r="BG250" i="99"/>
  <c r="BD190" i="99"/>
  <c r="BD98" i="99"/>
  <c r="BG226" i="99"/>
  <c r="AW88" i="99"/>
  <c r="BF184" i="99"/>
  <c r="BE292" i="99"/>
  <c r="BJ200" i="99"/>
  <c r="BL204" i="99"/>
  <c r="BL152" i="99"/>
  <c r="BI412" i="99"/>
  <c r="BH232" i="99"/>
  <c r="BP202" i="99"/>
  <c r="BP82" i="99"/>
  <c r="BJ404" i="99"/>
  <c r="BL354" i="99"/>
  <c r="BN248" i="99"/>
  <c r="BQ262" i="99"/>
  <c r="BB330" i="99"/>
  <c r="BE328" i="99"/>
  <c r="BD182" i="99"/>
  <c r="BE76" i="99"/>
  <c r="BL50" i="99"/>
  <c r="BL330" i="99"/>
  <c r="BN254" i="99"/>
  <c r="BP160" i="99"/>
  <c r="BQ46" i="99"/>
  <c r="BJ114" i="99"/>
  <c r="BH384" i="99"/>
  <c r="BN284" i="99"/>
  <c r="BL186" i="99"/>
  <c r="BN14" i="99"/>
  <c r="BB50" i="99"/>
  <c r="BD22" i="99"/>
  <c r="AZ118" i="99"/>
  <c r="BB92" i="99"/>
  <c r="AW406" i="99"/>
  <c r="BQ208" i="99"/>
  <c r="BJ334" i="99"/>
  <c r="BN202" i="99"/>
  <c r="BN38" i="99"/>
  <c r="BN22" i="99"/>
  <c r="BH212" i="99"/>
  <c r="BH152" i="99"/>
  <c r="BO394" i="99"/>
  <c r="BL344" i="99"/>
  <c r="AY22" i="99"/>
  <c r="BB248" i="99"/>
  <c r="AY382" i="99"/>
  <c r="BD136" i="99"/>
  <c r="BD174" i="99"/>
  <c r="BJ428" i="99"/>
  <c r="BM238" i="99"/>
  <c r="BL298" i="99"/>
  <c r="BQ388" i="99"/>
  <c r="BJ10" i="99"/>
  <c r="BP334" i="99"/>
  <c r="BL178" i="99"/>
  <c r="BK124" i="99"/>
  <c r="BH392" i="99"/>
  <c r="AW320" i="99"/>
  <c r="BD420" i="99"/>
  <c r="BG358" i="99"/>
  <c r="AZ82" i="99"/>
  <c r="BC154" i="99"/>
  <c r="BN154" i="99"/>
  <c r="BH116" i="99"/>
  <c r="BL92" i="99"/>
  <c r="BQ364" i="99"/>
  <c r="BJ388" i="99"/>
  <c r="BL104" i="99"/>
  <c r="BH342" i="99"/>
  <c r="BJ418" i="99"/>
  <c r="BN402" i="99"/>
  <c r="BL66" i="99"/>
  <c r="BF52" i="99"/>
  <c r="BD8" i="99"/>
  <c r="AX4" i="99"/>
  <c r="BD120" i="99"/>
  <c r="AX106" i="99"/>
  <c r="BJ132" i="99"/>
  <c r="BL252" i="99"/>
  <c r="BN24" i="99"/>
  <c r="BJ292" i="99"/>
  <c r="BH164" i="99"/>
  <c r="BK76" i="99"/>
  <c r="BL328" i="99"/>
  <c r="BJ208" i="99"/>
  <c r="BJ134" i="99"/>
  <c r="BH6" i="99"/>
  <c r="BB408" i="99"/>
  <c r="BD424" i="99"/>
  <c r="BD20" i="99"/>
  <c r="AZ202" i="99"/>
  <c r="BL24" i="99"/>
  <c r="BP22" i="99"/>
  <c r="BN86" i="99"/>
  <c r="BH18" i="99"/>
  <c r="BM268" i="99"/>
  <c r="BP148" i="99"/>
  <c r="BN308" i="99"/>
  <c r="BO202" i="99"/>
  <c r="BN170" i="99"/>
  <c r="BB64" i="99"/>
  <c r="AZ226" i="99"/>
  <c r="BB118" i="99"/>
  <c r="AW28" i="99"/>
  <c r="BN82" i="99"/>
  <c r="BL392" i="99"/>
  <c r="BM154" i="99"/>
  <c r="BP196" i="99"/>
  <c r="BJ324" i="99"/>
  <c r="BL372" i="99"/>
  <c r="BM196" i="99"/>
  <c r="BL30" i="99"/>
  <c r="BH332" i="99"/>
  <c r="BH238" i="99"/>
  <c r="BB426" i="99"/>
  <c r="AW206" i="99"/>
  <c r="AW218" i="99"/>
  <c r="AZ304" i="99"/>
  <c r="BB18" i="99"/>
  <c r="BI94" i="99"/>
  <c r="BL358" i="99"/>
  <c r="BN392" i="99"/>
  <c r="BN400" i="99"/>
  <c r="BH186" i="99"/>
  <c r="BM172" i="99"/>
  <c r="BI292" i="99"/>
  <c r="BH176" i="99"/>
  <c r="BQ334" i="99"/>
  <c r="BN316" i="99"/>
  <c r="BD88" i="99"/>
  <c r="BB204" i="99"/>
  <c r="BD38" i="99"/>
  <c r="BH118" i="99"/>
  <c r="BJ424" i="99"/>
  <c r="BH66" i="99"/>
  <c r="BD172" i="99"/>
  <c r="BN352" i="99"/>
  <c r="BM346" i="99"/>
  <c r="AZ238" i="99"/>
  <c r="BJ266" i="99"/>
  <c r="BL182" i="99"/>
  <c r="BJ272" i="99"/>
  <c r="AX154" i="99"/>
  <c r="BM370" i="99"/>
  <c r="BL28" i="99"/>
  <c r="AW272" i="99"/>
  <c r="BJ390" i="99"/>
  <c r="AW192" i="99"/>
  <c r="BH308" i="99"/>
  <c r="AY76" i="99"/>
  <c r="BM232" i="99"/>
  <c r="BG202" i="100"/>
  <c r="AW98" i="100"/>
  <c r="AW304" i="100"/>
  <c r="AY178" i="100"/>
  <c r="BJ140" i="99"/>
  <c r="BF6" i="98"/>
  <c r="BD346" i="99"/>
  <c r="BF376" i="99"/>
  <c r="BD332" i="99"/>
  <c r="BB70" i="99"/>
  <c r="BD324" i="99"/>
  <c r="AX268" i="99"/>
  <c r="BG4" i="98"/>
  <c r="BD6" i="98"/>
  <c r="BC256" i="99"/>
  <c r="BC10" i="99"/>
  <c r="BE94" i="99"/>
  <c r="BF164" i="99"/>
  <c r="AZ10" i="99"/>
  <c r="BB108" i="99"/>
  <c r="AW384" i="99"/>
  <c r="AW172" i="99"/>
  <c r="AW4" i="99"/>
  <c r="AW370" i="99"/>
  <c r="BB382" i="99"/>
  <c r="BD64" i="99"/>
  <c r="BE334" i="99"/>
  <c r="BD380" i="99"/>
  <c r="BF220" i="99"/>
  <c r="BF118" i="99"/>
  <c r="BB202" i="99"/>
  <c r="BF170" i="99"/>
  <c r="AZ370" i="99"/>
  <c r="AZ112" i="99"/>
  <c r="AZ358" i="99"/>
  <c r="BB288" i="99"/>
  <c r="AW182" i="99"/>
  <c r="AW286" i="99"/>
  <c r="BE418" i="99"/>
  <c r="BF360" i="99"/>
  <c r="BD282" i="99"/>
  <c r="BC64" i="99"/>
  <c r="AW422" i="99"/>
  <c r="AW278" i="99"/>
  <c r="BD158" i="99"/>
  <c r="AX406" i="99"/>
  <c r="BD428" i="99"/>
  <c r="BG322" i="99"/>
  <c r="BG172" i="99"/>
  <c r="AZ88" i="99"/>
  <c r="BB378" i="99"/>
  <c r="BB56" i="99"/>
  <c r="AY274" i="99"/>
  <c r="AW402" i="99"/>
  <c r="BF156" i="99"/>
  <c r="BD108" i="99"/>
  <c r="BF62" i="99"/>
  <c r="AW86" i="99"/>
  <c r="AW106" i="99"/>
  <c r="BD84" i="99"/>
  <c r="AW66" i="99"/>
  <c r="BB148" i="99"/>
  <c r="BD372" i="99"/>
  <c r="BE304" i="99"/>
  <c r="AW354" i="99"/>
  <c r="BB264" i="99"/>
  <c r="BD334" i="99"/>
  <c r="BG40" i="99"/>
  <c r="AY226" i="99"/>
  <c r="BF378" i="99"/>
  <c r="AZ34" i="99"/>
  <c r="AW246" i="99"/>
  <c r="AY46" i="99"/>
  <c r="BG214" i="99"/>
  <c r="BD40" i="99"/>
  <c r="AZ196" i="99"/>
  <c r="AW44" i="99"/>
  <c r="BB302" i="99"/>
  <c r="BE64" i="99"/>
  <c r="BG406" i="99"/>
  <c r="BD66" i="99"/>
  <c r="BB150" i="99"/>
  <c r="BB192" i="99"/>
  <c r="AW238" i="99"/>
  <c r="BB54" i="99"/>
  <c r="BF356" i="99"/>
  <c r="BF346" i="99"/>
  <c r="AW426" i="99"/>
  <c r="BB284" i="99"/>
  <c r="BF386" i="99"/>
  <c r="BB326" i="99"/>
  <c r="AY286" i="99"/>
  <c r="BB406" i="99"/>
  <c r="BG34" i="99"/>
  <c r="BC40" i="99"/>
  <c r="BC376" i="99"/>
  <c r="AY352" i="99"/>
  <c r="BD32" i="99"/>
  <c r="BC286" i="99"/>
  <c r="BB212" i="99"/>
  <c r="BD376" i="99"/>
  <c r="AX202" i="99"/>
  <c r="BC232" i="99"/>
  <c r="BF30" i="99"/>
  <c r="BB290" i="99"/>
  <c r="AY394" i="99"/>
  <c r="AZ316" i="99"/>
  <c r="BD210" i="99"/>
  <c r="BH206" i="99"/>
  <c r="BM106" i="99"/>
  <c r="BN366" i="99"/>
  <c r="BJ74" i="99"/>
  <c r="BN344" i="99"/>
  <c r="BN306" i="99"/>
  <c r="BH68" i="99"/>
  <c r="BN394" i="99"/>
  <c r="BJ58" i="99"/>
  <c r="BJ130" i="99"/>
  <c r="BH26" i="99"/>
  <c r="BD338" i="99"/>
  <c r="BB6" i="99"/>
  <c r="BD166" i="99"/>
  <c r="AZ322" i="99"/>
  <c r="BH334" i="99"/>
  <c r="BN384" i="99"/>
  <c r="BP424" i="99"/>
  <c r="BM418" i="99"/>
  <c r="BO64" i="99"/>
  <c r="BQ352" i="99"/>
  <c r="BJ238" i="99"/>
  <c r="BL282" i="99"/>
  <c r="BH142" i="99"/>
  <c r="BP166" i="99"/>
  <c r="BB238" i="99"/>
  <c r="BF248" i="99"/>
  <c r="BF406" i="99"/>
  <c r="BF302" i="99"/>
  <c r="BE196" i="99"/>
  <c r="BO58" i="99"/>
  <c r="BN102" i="99"/>
  <c r="BL54" i="99"/>
  <c r="BQ106" i="99"/>
  <c r="BH196" i="99"/>
  <c r="BH426" i="99"/>
  <c r="BM424" i="99"/>
  <c r="BN228" i="99"/>
  <c r="BK166" i="99"/>
  <c r="AW134" i="99"/>
  <c r="BG94" i="99"/>
  <c r="BD394" i="99"/>
  <c r="BE178" i="99"/>
  <c r="AX220" i="99"/>
  <c r="BL98" i="99"/>
  <c r="BM274" i="99"/>
  <c r="BN66" i="99"/>
  <c r="BP256" i="99"/>
  <c r="BQ88" i="99"/>
  <c r="BN192" i="99"/>
  <c r="BL316" i="99"/>
  <c r="BM304" i="99"/>
  <c r="BN184" i="99"/>
  <c r="AW168" i="99"/>
  <c r="BD12" i="99"/>
  <c r="BE16" i="99"/>
  <c r="BB270" i="99"/>
  <c r="BF414" i="99"/>
  <c r="BN278" i="99"/>
  <c r="BN358" i="99"/>
  <c r="BJ36" i="99"/>
  <c r="BN88" i="99"/>
  <c r="BQ238" i="99"/>
  <c r="BN162" i="99"/>
  <c r="BO424" i="99"/>
  <c r="BH316" i="99"/>
  <c r="BH390" i="99"/>
  <c r="BH82" i="99"/>
  <c r="BB250" i="99"/>
  <c r="AY334" i="99"/>
  <c r="BD284" i="99"/>
  <c r="BD220" i="99"/>
  <c r="BD50" i="99"/>
  <c r="BO352" i="99"/>
  <c r="BQ172" i="99"/>
  <c r="BJ378" i="99"/>
  <c r="BN356" i="99"/>
  <c r="BL384" i="99"/>
  <c r="BP136" i="99"/>
  <c r="BL418" i="99"/>
  <c r="BP238" i="99"/>
  <c r="BJ344" i="99"/>
  <c r="BN354" i="99"/>
  <c r="BD222" i="99"/>
  <c r="BF312" i="99"/>
  <c r="BF232" i="99"/>
  <c r="BB216" i="99"/>
  <c r="BN388" i="99"/>
  <c r="BI232" i="99"/>
  <c r="BI358" i="99"/>
  <c r="BM394" i="99"/>
  <c r="BH300" i="99"/>
  <c r="BH294" i="99"/>
  <c r="BK154" i="99"/>
  <c r="BJ408" i="99"/>
  <c r="BN424" i="99"/>
  <c r="BC322" i="99"/>
  <c r="BG280" i="99"/>
  <c r="BF198" i="99"/>
  <c r="AX250" i="99"/>
  <c r="BL120" i="99"/>
  <c r="BL396" i="99"/>
  <c r="BN396" i="99"/>
  <c r="BL228" i="99"/>
  <c r="BJ212" i="99"/>
  <c r="BL376" i="99"/>
  <c r="BL4" i="99"/>
  <c r="BJ244" i="99"/>
  <c r="BN174" i="99"/>
  <c r="BN196" i="99"/>
  <c r="AW226" i="99"/>
  <c r="BG304" i="99"/>
  <c r="BC280" i="99"/>
  <c r="BF256" i="99"/>
  <c r="BD248" i="99"/>
  <c r="BQ124" i="99"/>
  <c r="BN418" i="99"/>
  <c r="BK250" i="99"/>
  <c r="BI118" i="99"/>
  <c r="BK310" i="99"/>
  <c r="BJ398" i="99"/>
  <c r="BL250" i="99"/>
  <c r="BJ146" i="99"/>
  <c r="BJ270" i="99"/>
  <c r="BI190" i="99"/>
  <c r="BE424" i="99"/>
  <c r="BB292" i="99"/>
  <c r="BB34" i="99"/>
  <c r="BH210" i="99"/>
  <c r="BL144" i="99"/>
  <c r="BL156" i="99"/>
  <c r="AZ298" i="99"/>
  <c r="BI424" i="99"/>
  <c r="BN398" i="99"/>
  <c r="BF48" i="99"/>
  <c r="BN422" i="99"/>
  <c r="BL400" i="99"/>
  <c r="BI46" i="99"/>
  <c r="AZ148" i="99"/>
  <c r="BJ78" i="99"/>
  <c r="BL184" i="99"/>
  <c r="AW70" i="99"/>
  <c r="BL350" i="99"/>
  <c r="BD192" i="99"/>
  <c r="BK394" i="99"/>
  <c r="BE250" i="99"/>
  <c r="BI64" i="99"/>
  <c r="BF8" i="100"/>
  <c r="AW310" i="100"/>
  <c r="BB138" i="100"/>
  <c r="BK412" i="100"/>
  <c r="AW10" i="99"/>
  <c r="BD232" i="99"/>
  <c r="BB28" i="99"/>
  <c r="AW176" i="99"/>
  <c r="BE346" i="99"/>
  <c r="BB146" i="99"/>
  <c r="BG130" i="99"/>
  <c r="BF192" i="99"/>
  <c r="BE208" i="99"/>
  <c r="AW260" i="99"/>
  <c r="BF42" i="99"/>
  <c r="AY244" i="99"/>
  <c r="BB368" i="99"/>
  <c r="AW32" i="99"/>
  <c r="AZ190" i="99"/>
  <c r="BD360" i="99"/>
  <c r="BG412" i="99"/>
  <c r="AW22" i="99"/>
  <c r="BF74" i="99"/>
  <c r="BB132" i="99"/>
  <c r="BB298" i="99"/>
  <c r="BF218" i="99"/>
  <c r="BC106" i="99"/>
  <c r="BD168" i="99"/>
  <c r="BF290" i="99"/>
  <c r="AX358" i="99"/>
  <c r="AW162" i="99"/>
  <c r="BF366" i="99"/>
  <c r="BE100" i="99"/>
  <c r="AX118" i="99"/>
  <c r="BB222" i="99"/>
  <c r="BF348" i="99"/>
  <c r="BG16" i="99"/>
  <c r="BD62" i="99"/>
  <c r="BD202" i="99"/>
  <c r="BD288" i="99"/>
  <c r="AY322" i="99"/>
  <c r="AY238" i="99"/>
  <c r="BD314" i="99"/>
  <c r="BD256" i="99"/>
  <c r="BE70" i="99"/>
  <c r="AW118" i="99"/>
  <c r="BF98" i="99"/>
  <c r="BB306" i="99"/>
  <c r="AW76" i="99"/>
  <c r="AW420" i="99"/>
  <c r="BE190" i="99"/>
  <c r="AZ16" i="99"/>
  <c r="BF426" i="99"/>
  <c r="BB296" i="99"/>
  <c r="BD92" i="99"/>
  <c r="BB62" i="99"/>
  <c r="AX184" i="99"/>
  <c r="BD250" i="99"/>
  <c r="AX76" i="99"/>
  <c r="BB374" i="99"/>
  <c r="AW122" i="99"/>
  <c r="AW330" i="99"/>
  <c r="AZ76" i="99"/>
  <c r="AX352" i="99"/>
  <c r="BF410" i="99"/>
  <c r="AW110" i="99"/>
  <c r="BD370" i="99"/>
  <c r="AW274" i="99"/>
  <c r="AY202" i="99"/>
  <c r="BD226" i="99"/>
  <c r="AZ142" i="99"/>
  <c r="AW136" i="99"/>
  <c r="BC268" i="99"/>
  <c r="BB162" i="99"/>
  <c r="AW294" i="99"/>
  <c r="BD310" i="99"/>
  <c r="AZ376" i="99"/>
  <c r="AZ292" i="99"/>
  <c r="AW282" i="99"/>
  <c r="BB14" i="99"/>
  <c r="BB332" i="99"/>
  <c r="BF204" i="99"/>
  <c r="BD254" i="99"/>
  <c r="AW60" i="99"/>
  <c r="BF420" i="99"/>
  <c r="AW314" i="99"/>
  <c r="AX136" i="99"/>
  <c r="AW414" i="99"/>
  <c r="BE370" i="99"/>
  <c r="BD162" i="99"/>
  <c r="BD322" i="99"/>
  <c r="BB138" i="99"/>
  <c r="BF200" i="99"/>
  <c r="BD388" i="99"/>
  <c r="BF128" i="99"/>
  <c r="AW298" i="99"/>
  <c r="AW202" i="99"/>
  <c r="BC304" i="99"/>
  <c r="BF364" i="99"/>
  <c r="BB260" i="99"/>
  <c r="BB98" i="99"/>
  <c r="BF318" i="99"/>
  <c r="BJ216" i="99"/>
  <c r="BL126" i="99"/>
  <c r="BO412" i="99"/>
  <c r="BH400" i="99"/>
  <c r="BQ190" i="99"/>
  <c r="BN56" i="99"/>
  <c r="BN378" i="99"/>
  <c r="BK268" i="99"/>
  <c r="BH194" i="99"/>
  <c r="BI28" i="99"/>
  <c r="BI226" i="99"/>
  <c r="BD72" i="99"/>
  <c r="BG394" i="99"/>
  <c r="BF16" i="99"/>
  <c r="BB46" i="99"/>
  <c r="BO370" i="99"/>
  <c r="BO364" i="99"/>
  <c r="BN94" i="99"/>
  <c r="BJ258" i="99"/>
  <c r="BP46" i="99"/>
  <c r="BL236" i="99"/>
  <c r="BM160" i="99"/>
  <c r="BJ108" i="99"/>
  <c r="BM364" i="99"/>
  <c r="BK382" i="99"/>
  <c r="BD300" i="99"/>
  <c r="BD110" i="99"/>
  <c r="BG22" i="99"/>
  <c r="AY112" i="99"/>
  <c r="BK142" i="99"/>
  <c r="BM124" i="99"/>
  <c r="BJ66" i="99"/>
  <c r="BN328" i="99"/>
  <c r="BQ412" i="99"/>
  <c r="BI16" i="99"/>
  <c r="BL382" i="99"/>
  <c r="BH346" i="99"/>
  <c r="BH166" i="99"/>
  <c r="BN36" i="99"/>
  <c r="AW62" i="99"/>
  <c r="BC82" i="99"/>
  <c r="BF396" i="99"/>
  <c r="AY268" i="99"/>
  <c r="BB350" i="99"/>
  <c r="BI382" i="99"/>
  <c r="BO106" i="99"/>
  <c r="BQ400" i="99"/>
  <c r="BM256" i="99"/>
  <c r="BH138" i="99"/>
  <c r="BM286" i="99"/>
  <c r="BH162" i="99"/>
  <c r="BL260" i="99"/>
  <c r="BP292" i="99"/>
  <c r="BF310" i="99"/>
  <c r="AY94" i="99"/>
  <c r="AW360" i="99"/>
  <c r="AW234" i="99"/>
  <c r="BJ326" i="99"/>
  <c r="BJ340" i="99"/>
  <c r="BN96" i="99"/>
  <c r="BJ138" i="99"/>
  <c r="BL116" i="99"/>
  <c r="BJ224" i="99"/>
  <c r="BJ148" i="99"/>
  <c r="BL76" i="99"/>
  <c r="BJ18" i="99"/>
  <c r="BM166" i="99"/>
  <c r="BN108" i="99"/>
  <c r="AW108" i="99"/>
  <c r="BE82" i="99"/>
  <c r="BD402" i="99"/>
  <c r="AW160" i="99"/>
  <c r="AZ106" i="99"/>
  <c r="BH120" i="99"/>
  <c r="BH360" i="99"/>
  <c r="BH22" i="99"/>
  <c r="BN242" i="99"/>
  <c r="BL16" i="99"/>
  <c r="BJ62" i="99"/>
  <c r="BH262" i="99"/>
  <c r="BJ194" i="99"/>
  <c r="BL424" i="99"/>
  <c r="BL410" i="99"/>
  <c r="AW416" i="99"/>
  <c r="AW332" i="99"/>
  <c r="BF8" i="99"/>
  <c r="BF222" i="99"/>
  <c r="BO166" i="99"/>
  <c r="BH414" i="99"/>
  <c r="BM28" i="99"/>
  <c r="BO52" i="99"/>
  <c r="BN144" i="99"/>
  <c r="BI40" i="99"/>
  <c r="BI112" i="99"/>
  <c r="BK316" i="99"/>
  <c r="BN268" i="99"/>
  <c r="AW130" i="99"/>
  <c r="AZ214" i="99"/>
  <c r="BD330" i="99"/>
  <c r="BB362" i="99"/>
  <c r="BH256" i="99"/>
  <c r="BH234" i="99"/>
  <c r="BM322" i="99"/>
  <c r="BP28" i="99"/>
  <c r="BQ28" i="99"/>
  <c r="BH410" i="99"/>
  <c r="BH62" i="99"/>
  <c r="BP94" i="99"/>
  <c r="BQ310" i="99"/>
  <c r="BH182" i="99"/>
  <c r="AY10" i="99"/>
  <c r="AX214" i="99"/>
  <c r="AW64" i="99"/>
  <c r="BF252" i="99"/>
  <c r="BL254" i="99"/>
  <c r="BL226" i="99"/>
  <c r="BP280" i="99"/>
  <c r="BL408" i="99"/>
  <c r="BH96" i="99"/>
  <c r="BP370" i="99"/>
  <c r="BQ394" i="99"/>
  <c r="BJ168" i="99"/>
  <c r="BJ368" i="99"/>
  <c r="BQ268" i="99"/>
  <c r="BG136" i="99"/>
  <c r="BC334" i="99"/>
  <c r="BE226" i="99"/>
  <c r="BG244" i="99"/>
  <c r="BO382" i="99"/>
  <c r="BN30" i="99"/>
  <c r="BH276" i="99"/>
  <c r="BB424" i="99"/>
  <c r="BO328" i="99"/>
  <c r="BL202" i="99"/>
  <c r="BD160" i="99"/>
  <c r="BJ422" i="99"/>
  <c r="BP310" i="99"/>
  <c r="BE268" i="99"/>
  <c r="BB114" i="99"/>
  <c r="BO334" i="99"/>
  <c r="BM10" i="99"/>
  <c r="AY136" i="99"/>
  <c r="BM118" i="99"/>
  <c r="AW276" i="99"/>
  <c r="BJ12" i="99"/>
  <c r="AW386" i="99"/>
  <c r="BN340" i="99"/>
  <c r="BD54" i="100"/>
  <c r="BG304" i="100"/>
  <c r="BD154" i="100"/>
  <c r="BB66" i="100"/>
  <c r="BD272" i="99"/>
  <c r="BG346" i="99"/>
  <c r="BB106" i="99"/>
  <c r="BD218" i="99"/>
  <c r="AY130" i="99"/>
  <c r="BD320" i="99"/>
  <c r="BC394" i="99"/>
  <c r="AX172" i="99"/>
  <c r="BC4" i="98"/>
  <c r="BG4" i="99"/>
  <c r="BF4" i="99"/>
  <c r="BE22" i="99"/>
  <c r="AZ154" i="99"/>
  <c r="BD36" i="99"/>
  <c r="BB418" i="99"/>
  <c r="BD146" i="99"/>
  <c r="AZ250" i="99"/>
  <c r="AZ46" i="99"/>
  <c r="BC346" i="99"/>
  <c r="AY250" i="99"/>
  <c r="BF280" i="99"/>
  <c r="BF6" i="99"/>
  <c r="BB272" i="99"/>
  <c r="AX334" i="99"/>
  <c r="BD304" i="99"/>
  <c r="AX292" i="99"/>
  <c r="AW392" i="99"/>
  <c r="BG76" i="99"/>
  <c r="AW128" i="99"/>
  <c r="BF340" i="99"/>
  <c r="AY16" i="99"/>
  <c r="BC178" i="99"/>
  <c r="AX166" i="99"/>
  <c r="AY376" i="99"/>
  <c r="BF188" i="99"/>
  <c r="BF354" i="99"/>
  <c r="BD410" i="99"/>
  <c r="AW366" i="99"/>
  <c r="BE364" i="99"/>
  <c r="BB226" i="99"/>
  <c r="AX112" i="99"/>
  <c r="AX64" i="99"/>
  <c r="AW388" i="99"/>
  <c r="BB186" i="99"/>
  <c r="BB280" i="99"/>
  <c r="BD382" i="99"/>
  <c r="BC220" i="99"/>
  <c r="BB112" i="99"/>
  <c r="BF172" i="99"/>
  <c r="AW92" i="99"/>
  <c r="AW400" i="99"/>
  <c r="BF114" i="99"/>
  <c r="AZ334" i="99"/>
  <c r="AW224" i="99"/>
  <c r="BG370" i="99"/>
  <c r="AW376" i="99"/>
  <c r="AY412" i="99"/>
  <c r="BF272" i="99"/>
  <c r="BF58" i="99"/>
  <c r="BD344" i="99"/>
  <c r="BC358" i="99"/>
  <c r="AY370" i="99"/>
  <c r="BG148" i="99"/>
  <c r="BD378" i="99"/>
  <c r="BF78" i="99"/>
  <c r="AY232" i="99"/>
  <c r="BC100" i="99"/>
  <c r="AW296" i="99"/>
  <c r="BB116" i="99"/>
  <c r="BB414" i="99"/>
  <c r="AW428" i="99"/>
  <c r="BF330" i="99"/>
  <c r="BF50" i="99"/>
  <c r="BD148" i="99"/>
  <c r="AW214" i="99"/>
  <c r="BG106" i="99"/>
  <c r="AW50" i="99"/>
  <c r="BD306" i="99"/>
  <c r="BD328" i="99"/>
  <c r="AW280" i="99"/>
  <c r="BF214" i="99"/>
  <c r="BB242" i="99"/>
  <c r="AW52" i="99"/>
  <c r="BF254" i="99"/>
  <c r="BD6" i="99"/>
  <c r="BB376" i="99"/>
  <c r="BB254" i="99"/>
  <c r="BE118" i="99"/>
  <c r="AX190" i="99"/>
  <c r="BF104" i="99"/>
  <c r="BB66" i="99"/>
  <c r="AW266" i="99"/>
  <c r="AW396" i="99"/>
  <c r="AX280" i="99"/>
  <c r="BD28" i="99"/>
  <c r="AY4" i="99"/>
  <c r="AW336" i="99"/>
  <c r="AX22" i="99"/>
  <c r="AY166" i="99"/>
  <c r="AX208" i="99"/>
  <c r="BB312" i="99"/>
  <c r="AY124" i="99"/>
  <c r="AW216" i="99"/>
  <c r="AW6" i="99"/>
  <c r="BJ300" i="99"/>
  <c r="BL72" i="99"/>
  <c r="BN158" i="99"/>
  <c r="BH418" i="99"/>
  <c r="BH178" i="99"/>
  <c r="BH92" i="99"/>
  <c r="BO16" i="99"/>
  <c r="BN10" i="99"/>
  <c r="BP388" i="99"/>
  <c r="BP154" i="99"/>
  <c r="BF92" i="99"/>
  <c r="AW328" i="99"/>
  <c r="AX34" i="99"/>
  <c r="AX82" i="99"/>
  <c r="BF34" i="99"/>
  <c r="BN180" i="99"/>
  <c r="BJ98" i="99"/>
  <c r="BJ348" i="99"/>
  <c r="BL378" i="99"/>
  <c r="BK298" i="99"/>
  <c r="BL210" i="99"/>
  <c r="BO142" i="99"/>
  <c r="BN34" i="99"/>
  <c r="BN300" i="99"/>
  <c r="BH160" i="99"/>
  <c r="AW14" i="99"/>
  <c r="AY418" i="99"/>
  <c r="BD384" i="99"/>
  <c r="BB300" i="99"/>
  <c r="BL118" i="99"/>
  <c r="BO160" i="99"/>
  <c r="BH416" i="99"/>
  <c r="BN32" i="99"/>
  <c r="BN18" i="99"/>
  <c r="BI136" i="99"/>
  <c r="BJ354" i="99"/>
  <c r="BM22" i="99"/>
  <c r="BN50" i="99"/>
  <c r="BH380" i="99"/>
  <c r="AW348" i="99"/>
  <c r="BB24" i="99"/>
  <c r="BD152" i="99"/>
  <c r="BD196" i="99"/>
  <c r="BN130" i="99"/>
  <c r="BN350" i="99"/>
  <c r="BH340" i="99"/>
  <c r="BK10" i="99"/>
  <c r="BH140" i="99"/>
  <c r="BL256" i="99"/>
  <c r="BI106" i="99"/>
  <c r="BI244" i="99"/>
  <c r="BJ14" i="99"/>
  <c r="BO346" i="99"/>
  <c r="AW418" i="99"/>
  <c r="BB342" i="99"/>
  <c r="AW80" i="99"/>
  <c r="BF72" i="99"/>
  <c r="BO256" i="99"/>
  <c r="BJ40" i="99"/>
  <c r="BJ122" i="99"/>
  <c r="BP172" i="99"/>
  <c r="BH344" i="99"/>
  <c r="BJ214" i="99"/>
  <c r="BN44" i="99"/>
  <c r="BN262" i="99"/>
  <c r="BM262" i="99"/>
  <c r="BL264" i="99"/>
  <c r="BO196" i="99"/>
  <c r="BG160" i="99"/>
  <c r="BD96" i="99"/>
  <c r="BB48" i="99"/>
  <c r="BG10" i="99"/>
  <c r="AW204" i="99"/>
  <c r="BO94" i="99"/>
  <c r="BL426" i="99"/>
  <c r="BJ192" i="99"/>
  <c r="BH32" i="99"/>
  <c r="BN80" i="99"/>
  <c r="BN314" i="99"/>
  <c r="BN412" i="99"/>
  <c r="BH292" i="99"/>
  <c r="BL142" i="99"/>
  <c r="BH386" i="99"/>
  <c r="AY154" i="99"/>
  <c r="BE58" i="99"/>
  <c r="AW374" i="99"/>
  <c r="BF102" i="99"/>
  <c r="BN140" i="99"/>
  <c r="BN276" i="99"/>
  <c r="BO406" i="99"/>
  <c r="BL374" i="99"/>
  <c r="BJ252" i="99"/>
  <c r="BN312" i="99"/>
  <c r="BP298" i="99"/>
  <c r="BI286" i="99"/>
  <c r="BI328" i="99"/>
  <c r="AW268" i="99"/>
  <c r="AW258" i="99"/>
  <c r="BB224" i="99"/>
  <c r="AW170" i="99"/>
  <c r="BL310" i="99"/>
  <c r="BP178" i="99"/>
  <c r="BH320" i="99"/>
  <c r="BM298" i="99"/>
  <c r="BJ382" i="99"/>
  <c r="BL52" i="99"/>
  <c r="BL114" i="99"/>
  <c r="BN266" i="99"/>
  <c r="BH188" i="99"/>
  <c r="BN342" i="99"/>
  <c r="AY292" i="99"/>
  <c r="BF304" i="99"/>
  <c r="AZ208" i="99"/>
  <c r="AW222" i="99"/>
  <c r="BH60" i="99"/>
  <c r="BH394" i="99"/>
  <c r="BP250" i="99"/>
  <c r="BP286" i="99"/>
  <c r="BN116" i="99"/>
  <c r="BH154" i="99"/>
  <c r="BM136" i="99"/>
  <c r="BH8" i="99"/>
  <c r="BO40" i="99"/>
  <c r="BN6" i="99"/>
  <c r="BD316" i="99"/>
  <c r="AX124" i="99"/>
  <c r="AX130" i="99"/>
  <c r="BC352" i="99"/>
  <c r="BQ286" i="99"/>
  <c r="BL200" i="99"/>
  <c r="BQ346" i="99"/>
  <c r="AZ28" i="99"/>
  <c r="BK286" i="99"/>
  <c r="BK40" i="99"/>
  <c r="BC76" i="99"/>
  <c r="BO136" i="99"/>
  <c r="BH254" i="99"/>
  <c r="BE388" i="99"/>
  <c r="BO292" i="99"/>
  <c r="BJ96" i="99"/>
  <c r="BK388" i="99"/>
  <c r="BG238" i="99"/>
  <c r="BH338" i="99"/>
  <c r="AW104" i="99"/>
  <c r="BN26" i="99"/>
  <c r="BE184" i="99"/>
  <c r="BN346" i="99"/>
  <c r="BD56" i="100"/>
  <c r="AY82" i="100"/>
  <c r="AW314" i="100"/>
  <c r="BD4" i="100"/>
  <c r="AY4" i="98"/>
  <c r="BD230" i="99"/>
  <c r="BB36" i="99"/>
  <c r="BD164" i="99"/>
  <c r="BD244" i="99"/>
  <c r="BF4" i="98"/>
  <c r="AZ4" i="98"/>
  <c r="BC58" i="99"/>
  <c r="AW394" i="99"/>
  <c r="AW114" i="99"/>
  <c r="BB128" i="99"/>
  <c r="BF12" i="99"/>
  <c r="BE52" i="99"/>
  <c r="BB320" i="99"/>
  <c r="BD102" i="99"/>
  <c r="AZ418" i="99"/>
  <c r="AY310" i="99"/>
  <c r="BD398" i="99"/>
  <c r="BG166" i="99"/>
  <c r="BB318" i="99"/>
  <c r="BF404" i="99"/>
  <c r="AW12" i="99"/>
  <c r="AW264" i="99"/>
  <c r="AW254" i="99"/>
  <c r="BE136" i="99"/>
  <c r="BB282" i="99"/>
  <c r="BG418" i="99"/>
  <c r="AW230" i="99"/>
  <c r="BE148" i="99"/>
  <c r="AW338" i="99"/>
  <c r="BF266" i="99"/>
  <c r="AW20" i="99"/>
  <c r="AY106" i="99"/>
  <c r="AX418" i="99"/>
  <c r="AW56" i="99"/>
  <c r="BE286" i="99"/>
  <c r="BB400" i="99"/>
  <c r="BD408" i="99"/>
  <c r="BE358" i="99"/>
  <c r="AZ124" i="99"/>
  <c r="AW98" i="99"/>
  <c r="AW156" i="99"/>
  <c r="BB390" i="99"/>
  <c r="BB68" i="99"/>
  <c r="BE214" i="99"/>
  <c r="AX310" i="99"/>
  <c r="AW46" i="99"/>
  <c r="AW356" i="99"/>
  <c r="BD290" i="99"/>
  <c r="BG64" i="99"/>
  <c r="BB206" i="99"/>
  <c r="BF158" i="99"/>
  <c r="BF162" i="99"/>
  <c r="AW78" i="99"/>
  <c r="BG100" i="99"/>
  <c r="BB276" i="99"/>
  <c r="AY58" i="99"/>
  <c r="AW40" i="99"/>
  <c r="AY358" i="99"/>
  <c r="BF362" i="99"/>
  <c r="AX232" i="99"/>
  <c r="BC28" i="99"/>
  <c r="AZ340" i="99"/>
  <c r="BF206" i="99"/>
  <c r="AW38" i="99"/>
  <c r="AW322" i="99"/>
  <c r="BF140" i="99"/>
  <c r="AZ286" i="99"/>
  <c r="BC70" i="99"/>
  <c r="AW300" i="99"/>
  <c r="BF424" i="99"/>
  <c r="BF264" i="99"/>
  <c r="BF134" i="99"/>
  <c r="BC298" i="99"/>
  <c r="AW334" i="99"/>
  <c r="BF26" i="99"/>
  <c r="BC190" i="99"/>
  <c r="BE322" i="99"/>
  <c r="BF260" i="99"/>
  <c r="BC250" i="99"/>
  <c r="AY346" i="99"/>
  <c r="BD116" i="99"/>
  <c r="AZ70" i="99"/>
  <c r="BD112" i="99"/>
  <c r="BG400" i="99"/>
  <c r="BF138" i="99"/>
  <c r="BG256" i="99"/>
  <c r="BG202" i="99"/>
  <c r="BF398" i="99"/>
  <c r="AW324" i="99"/>
  <c r="BD280" i="99"/>
  <c r="BD56" i="99"/>
  <c r="BF112" i="99"/>
  <c r="BE382" i="99"/>
  <c r="BB252" i="99"/>
  <c r="BE172" i="99"/>
  <c r="BB142" i="99"/>
  <c r="BB160" i="99"/>
  <c r="BB44" i="99"/>
  <c r="AZ280" i="99"/>
  <c r="BF94" i="99"/>
  <c r="AZ394" i="99"/>
  <c r="BO46" i="99"/>
  <c r="BJ372" i="99"/>
  <c r="BL64" i="99"/>
  <c r="BN206" i="99"/>
  <c r="BH350" i="99"/>
  <c r="BM334" i="99"/>
  <c r="BO340" i="99"/>
  <c r="BQ52" i="99"/>
  <c r="BQ70" i="99"/>
  <c r="BI166" i="99"/>
  <c r="BE394" i="99"/>
  <c r="AZ178" i="99"/>
  <c r="AY364" i="99"/>
  <c r="BF20" i="99"/>
  <c r="BE166" i="99"/>
  <c r="BM406" i="99"/>
  <c r="BJ416" i="99"/>
  <c r="BL352" i="99"/>
  <c r="BK238" i="99"/>
  <c r="BP76" i="99"/>
  <c r="BI154" i="99"/>
  <c r="BN90" i="99"/>
  <c r="BN374" i="99"/>
  <c r="BN28" i="99"/>
  <c r="BI82" i="99"/>
  <c r="BD366" i="99"/>
  <c r="BE142" i="99"/>
  <c r="AZ52" i="99"/>
  <c r="AW412" i="99"/>
  <c r="BH260" i="99"/>
  <c r="BJ256" i="99"/>
  <c r="BM310" i="99"/>
  <c r="BM82" i="99"/>
  <c r="BL246" i="99"/>
  <c r="BP130" i="99"/>
  <c r="BL290" i="99"/>
  <c r="BN338" i="99"/>
  <c r="BJ282" i="99"/>
  <c r="BN84" i="99"/>
  <c r="AW196" i="99"/>
  <c r="BG70" i="99"/>
  <c r="BC364" i="99"/>
  <c r="AY214" i="99"/>
  <c r="BM208" i="99"/>
  <c r="BI364" i="99"/>
  <c r="BL336" i="99"/>
  <c r="BM52" i="99"/>
  <c r="BN252" i="99"/>
  <c r="BJ48" i="99"/>
  <c r="BK136" i="99"/>
  <c r="BN414" i="99"/>
  <c r="BP124" i="99"/>
  <c r="BQ382" i="99"/>
  <c r="AW364" i="99"/>
  <c r="AX376" i="99"/>
  <c r="AW398" i="99"/>
  <c r="AX340" i="99"/>
  <c r="BL146" i="99"/>
  <c r="BN40" i="99"/>
  <c r="BH310" i="99"/>
  <c r="BH370" i="99"/>
  <c r="BL348" i="99"/>
  <c r="BP316" i="99"/>
  <c r="BN238" i="99"/>
  <c r="BQ202" i="99"/>
  <c r="BL58" i="99"/>
  <c r="BM292" i="99"/>
  <c r="BN122" i="99"/>
  <c r="AY400" i="99"/>
  <c r="AW154" i="99"/>
  <c r="BF90" i="99"/>
  <c r="BD350" i="99"/>
  <c r="BB164" i="99"/>
  <c r="BJ356" i="99"/>
  <c r="BL122" i="99"/>
  <c r="BL414" i="99"/>
  <c r="BJ110" i="99"/>
  <c r="BH184" i="99"/>
  <c r="BL22" i="99"/>
  <c r="BK400" i="99"/>
  <c r="BL174" i="99"/>
  <c r="BO82" i="99"/>
  <c r="BN370" i="99"/>
  <c r="BF168" i="99"/>
  <c r="AW372" i="99"/>
  <c r="BB358" i="99"/>
  <c r="BF282" i="99"/>
  <c r="BL138" i="99"/>
  <c r="BJ410" i="99"/>
  <c r="BQ340" i="99"/>
  <c r="BL240" i="99"/>
  <c r="BJ84" i="99"/>
  <c r="BH200" i="99"/>
  <c r="BI268" i="99"/>
  <c r="BQ322" i="99"/>
  <c r="BI250" i="99"/>
  <c r="BD118" i="99"/>
  <c r="BD268" i="99"/>
  <c r="AW408" i="99"/>
  <c r="BC214" i="99"/>
  <c r="BJ172" i="99"/>
  <c r="BI214" i="99"/>
  <c r="BJ8" i="99"/>
  <c r="BM400" i="99"/>
  <c r="BJ294" i="99"/>
  <c r="BL422" i="99"/>
  <c r="BI370" i="99"/>
  <c r="BP40" i="99"/>
  <c r="BL6" i="99"/>
  <c r="BQ148" i="99"/>
  <c r="BF234" i="99"/>
  <c r="AW390" i="99"/>
  <c r="BG142" i="99"/>
  <c r="BB104" i="99"/>
  <c r="BL34" i="99"/>
  <c r="BJ230" i="99"/>
  <c r="BK358" i="99"/>
  <c r="BI262" i="99"/>
  <c r="BH156" i="99"/>
  <c r="BI376" i="99"/>
  <c r="BH272" i="99"/>
  <c r="BQ112" i="99"/>
  <c r="BL388" i="99"/>
  <c r="BH348" i="99"/>
  <c r="BF216" i="99"/>
  <c r="BF196" i="99"/>
  <c r="BG124" i="99"/>
  <c r="BB256" i="99"/>
  <c r="BH304" i="99"/>
  <c r="BO28" i="99"/>
  <c r="AW240" i="99"/>
  <c r="BJ414" i="99"/>
  <c r="BJ318" i="99"/>
  <c r="BK28" i="99"/>
  <c r="BF174" i="99"/>
  <c r="BL108" i="99"/>
  <c r="BL102" i="99"/>
  <c r="BF46" i="99"/>
  <c r="BL244" i="99"/>
  <c r="BH396" i="99"/>
  <c r="BH250" i="99"/>
  <c r="BG46" i="99"/>
  <c r="BN98" i="99"/>
  <c r="BG196" i="99"/>
  <c r="BK34" i="99"/>
  <c r="BH180" i="99"/>
  <c r="BJ126" i="99"/>
  <c r="AW234" i="100"/>
  <c r="BD170" i="100"/>
  <c r="BE94" i="100"/>
  <c r="BL248" i="100"/>
  <c r="BQ220" i="99"/>
  <c r="BJ150" i="99"/>
  <c r="BK82" i="99"/>
  <c r="BL44" i="99"/>
  <c r="BJ240" i="99"/>
  <c r="BJ28" i="99"/>
  <c r="BH90" i="99"/>
  <c r="BN298" i="99"/>
  <c r="BL242" i="99"/>
  <c r="BP376" i="99"/>
  <c r="BD76" i="99"/>
  <c r="AW152" i="99"/>
  <c r="BC244" i="99"/>
  <c r="BF202" i="99"/>
  <c r="BN336" i="99"/>
  <c r="BH16" i="99"/>
  <c r="BL280" i="99"/>
  <c r="BM352" i="99"/>
  <c r="BN100" i="99"/>
  <c r="BL12" i="99"/>
  <c r="BL356" i="99"/>
  <c r="BL288" i="99"/>
  <c r="BH204" i="99"/>
  <c r="BF338" i="99"/>
  <c r="BD70" i="99"/>
  <c r="BE112" i="99"/>
  <c r="AW94" i="99"/>
  <c r="BD296" i="99"/>
  <c r="BI88" i="99"/>
  <c r="BL224" i="99"/>
  <c r="BK4" i="99"/>
  <c r="BL394" i="99"/>
  <c r="BN186" i="99"/>
  <c r="BJ210" i="99"/>
  <c r="BL370" i="99"/>
  <c r="BN60" i="99"/>
  <c r="BN128" i="99"/>
  <c r="BF136" i="99"/>
  <c r="AY28" i="99"/>
  <c r="BF124" i="99"/>
  <c r="BB154" i="99"/>
  <c r="BL176" i="99"/>
  <c r="BN200" i="99"/>
  <c r="BL10" i="99"/>
  <c r="BL128" i="99"/>
  <c r="BL136" i="99"/>
  <c r="BH312" i="99"/>
  <c r="BH168" i="99"/>
  <c r="BO178" i="99"/>
  <c r="BI400" i="99"/>
  <c r="BO250" i="99"/>
  <c r="BF82" i="99"/>
  <c r="AY178" i="99"/>
  <c r="AZ220" i="99"/>
  <c r="BD356" i="99"/>
  <c r="BF212" i="99"/>
  <c r="BH76" i="99"/>
  <c r="BI316" i="99"/>
  <c r="BL80" i="99"/>
  <c r="BN324" i="99"/>
  <c r="BJ154" i="99"/>
  <c r="BI76" i="99"/>
  <c r="BP184" i="99"/>
  <c r="BL46" i="99"/>
  <c r="BJ276" i="99"/>
  <c r="BN150" i="99"/>
  <c r="BE412" i="99"/>
  <c r="BB72" i="99"/>
  <c r="BD348" i="99"/>
  <c r="BE220" i="99"/>
  <c r="BJ264" i="99"/>
  <c r="BH20" i="99"/>
  <c r="BL194" i="99"/>
  <c r="BL308" i="99"/>
  <c r="BQ4" i="99"/>
  <c r="BQ256" i="99"/>
  <c r="BL100" i="99"/>
  <c r="BQ94" i="99"/>
  <c r="BK370" i="99"/>
  <c r="BL190" i="99"/>
  <c r="BO130" i="99"/>
  <c r="BF132" i="99"/>
  <c r="BF308" i="99"/>
  <c r="BD154" i="99"/>
  <c r="AX304" i="99"/>
  <c r="AX238" i="99"/>
  <c r="BH326" i="99"/>
  <c r="BL196" i="99"/>
  <c r="BL398" i="99"/>
  <c r="BP340" i="99"/>
  <c r="BK148" i="99"/>
  <c r="BO268" i="99"/>
  <c r="BI34" i="99"/>
  <c r="BJ362" i="99"/>
  <c r="BP106" i="99"/>
  <c r="BJ274" i="99"/>
  <c r="BB378" i="100"/>
  <c r="BE160" i="100"/>
  <c r="BC412" i="100"/>
  <c r="BB392" i="100"/>
  <c r="BB228" i="100"/>
  <c r="AY166" i="100"/>
  <c r="BF22" i="100"/>
  <c r="BC166" i="100"/>
  <c r="BB226" i="100"/>
  <c r="BF342" i="100"/>
  <c r="BD346" i="100"/>
  <c r="AW210" i="100"/>
  <c r="AY34" i="100"/>
  <c r="BB18" i="100"/>
  <c r="BG292" i="100"/>
  <c r="BE262" i="100"/>
  <c r="BB10" i="100"/>
  <c r="BB4" i="100"/>
  <c r="BF362" i="100"/>
  <c r="BD364" i="100"/>
  <c r="BE178" i="100"/>
  <c r="BD360" i="100"/>
  <c r="AX274" i="100"/>
  <c r="BB176" i="100"/>
  <c r="BD356" i="100"/>
  <c r="BM358" i="100"/>
  <c r="BC16" i="100"/>
  <c r="BJ88" i="100"/>
  <c r="BJ176" i="100"/>
  <c r="BP358" i="100"/>
  <c r="BC154" i="100"/>
  <c r="BL412" i="99"/>
  <c r="BH264" i="99"/>
  <c r="BP358" i="99"/>
  <c r="BN214" i="99"/>
  <c r="BI130" i="99"/>
  <c r="BO376" i="99"/>
  <c r="BJ56" i="99"/>
  <c r="BH110" i="99"/>
  <c r="BK340" i="99"/>
  <c r="BH36" i="99"/>
  <c r="BG352" i="99"/>
  <c r="BD90" i="99"/>
  <c r="AZ424" i="99"/>
  <c r="BB210" i="99"/>
  <c r="BL222" i="99"/>
  <c r="BP34" i="99"/>
  <c r="BH44" i="99"/>
  <c r="BN302" i="99"/>
  <c r="BJ234" i="99"/>
  <c r="BH130" i="99"/>
  <c r="BQ424" i="99"/>
  <c r="BN334" i="99"/>
  <c r="BH190" i="99"/>
  <c r="BB404" i="99"/>
  <c r="BB420" i="99"/>
  <c r="BB88" i="99"/>
  <c r="BG220" i="99"/>
  <c r="BD42" i="99"/>
  <c r="BJ190" i="99"/>
  <c r="BJ346" i="99"/>
  <c r="BL248" i="99"/>
  <c r="BN48" i="99"/>
  <c r="BJ102" i="99"/>
  <c r="BL238" i="99"/>
  <c r="BJ34" i="99"/>
  <c r="BJ304" i="99"/>
  <c r="BL258" i="99"/>
  <c r="AW424" i="99"/>
  <c r="BD236" i="99"/>
  <c r="AZ22" i="99"/>
  <c r="AX52" i="99"/>
  <c r="BJ298" i="99"/>
  <c r="BH54" i="99"/>
  <c r="BL322" i="99"/>
  <c r="BJ152" i="99"/>
  <c r="BK244" i="99"/>
  <c r="BJ306" i="99"/>
  <c r="BH376" i="99"/>
  <c r="BL134" i="99"/>
  <c r="BJ86" i="99"/>
  <c r="BH318" i="99"/>
  <c r="BD246" i="99"/>
  <c r="AW82" i="99"/>
  <c r="AW68" i="99"/>
  <c r="AY280" i="99"/>
  <c r="BB124" i="99"/>
  <c r="BM64" i="99"/>
  <c r="BH70" i="99"/>
  <c r="BQ40" i="99"/>
  <c r="BJ60" i="99"/>
  <c r="BL74" i="99"/>
  <c r="BH236" i="99"/>
  <c r="BH328" i="99"/>
  <c r="BH296" i="99"/>
  <c r="BJ280" i="99"/>
  <c r="BH388" i="99"/>
  <c r="BE202" i="99"/>
  <c r="AW292" i="99"/>
  <c r="BD10" i="99"/>
  <c r="AW166" i="99"/>
  <c r="BQ16" i="99"/>
  <c r="BI58" i="99"/>
  <c r="BQ178" i="99"/>
  <c r="BP226" i="99"/>
  <c r="BQ328" i="99"/>
  <c r="BJ260" i="99"/>
  <c r="BP214" i="99"/>
  <c r="BJ68" i="99"/>
  <c r="BH368" i="99"/>
  <c r="BH208" i="99"/>
  <c r="BI304" i="99"/>
  <c r="BB304" i="99"/>
  <c r="BB166" i="99"/>
  <c r="BD150" i="99"/>
  <c r="BF372" i="99"/>
  <c r="BB42" i="99"/>
  <c r="BQ274" i="99"/>
  <c r="BK46" i="99"/>
  <c r="BM220" i="99"/>
  <c r="BL266" i="99"/>
  <c r="BJ106" i="99"/>
  <c r="BO400" i="99"/>
  <c r="BJ76" i="99"/>
  <c r="BL48" i="99"/>
  <c r="BL20" i="99"/>
  <c r="BN420" i="99"/>
  <c r="BB332" i="100"/>
  <c r="BF226" i="100"/>
  <c r="BD312" i="100"/>
  <c r="BB184" i="100"/>
  <c r="BG130" i="100"/>
  <c r="AW108" i="100"/>
  <c r="BB166" i="100"/>
  <c r="BE388" i="100"/>
  <c r="BD330" i="100"/>
  <c r="AX136" i="100"/>
  <c r="BD68" i="100"/>
  <c r="BB234" i="100"/>
  <c r="BD160" i="100"/>
  <c r="AW370" i="100"/>
  <c r="BC136" i="100"/>
  <c r="AZ214" i="100"/>
  <c r="AW14" i="100"/>
  <c r="BD252" i="100"/>
  <c r="AZ22" i="100"/>
  <c r="BC76" i="100"/>
  <c r="BB164" i="100"/>
  <c r="AX346" i="100"/>
  <c r="BB168" i="100"/>
  <c r="BG196" i="100"/>
  <c r="BB124" i="100"/>
  <c r="BK406" i="100"/>
  <c r="BF386" i="100"/>
  <c r="BO130" i="100"/>
  <c r="BN396" i="100"/>
  <c r="BC130" i="100"/>
  <c r="BO268" i="100"/>
  <c r="BE244" i="99"/>
  <c r="BJ250" i="99"/>
  <c r="BK304" i="99"/>
  <c r="BQ250" i="99"/>
  <c r="BJ338" i="99"/>
  <c r="BH372" i="99"/>
  <c r="BH38" i="99"/>
  <c r="BP382" i="99"/>
  <c r="BL18" i="99"/>
  <c r="BQ136" i="99"/>
  <c r="BN70" i="99"/>
  <c r="BH358" i="99"/>
  <c r="AZ4" i="99"/>
  <c r="BB174" i="99"/>
  <c r="AW132" i="99"/>
  <c r="BD204" i="99"/>
  <c r="BH108" i="99"/>
  <c r="BL112" i="99"/>
  <c r="BH216" i="99"/>
  <c r="BO316" i="99"/>
  <c r="BJ118" i="99"/>
  <c r="BP112" i="99"/>
  <c r="BN290" i="99"/>
  <c r="BH428" i="99"/>
  <c r="BJ174" i="99"/>
  <c r="BH302" i="99"/>
  <c r="BP328" i="99"/>
  <c r="BB90" i="99"/>
  <c r="BD156" i="99"/>
  <c r="BG292" i="99"/>
  <c r="AW180" i="99"/>
  <c r="BB168" i="99"/>
  <c r="BN166" i="99"/>
  <c r="BJ16" i="99"/>
  <c r="BQ418" i="99"/>
  <c r="BH258" i="99"/>
  <c r="BH402" i="99"/>
  <c r="BN146" i="99"/>
  <c r="BN204" i="99"/>
  <c r="BQ316" i="99"/>
  <c r="BJ178" i="99"/>
  <c r="BC370" i="100"/>
  <c r="BE154" i="100"/>
  <c r="AW76" i="100"/>
  <c r="AY310" i="100"/>
  <c r="BE28" i="100"/>
  <c r="BB330" i="100"/>
  <c r="AZ208" i="100"/>
  <c r="AW346" i="100"/>
  <c r="BF60" i="100"/>
  <c r="BD12" i="100"/>
  <c r="BF86" i="100"/>
  <c r="AY208" i="100"/>
  <c r="BF172" i="100"/>
  <c r="BB286" i="100"/>
  <c r="BB122" i="100"/>
  <c r="BB186" i="100"/>
  <c r="AW72" i="100"/>
  <c r="AW24" i="100"/>
  <c r="AZ46" i="100"/>
  <c r="AW60" i="100"/>
  <c r="BC100" i="100"/>
  <c r="AZ316" i="100"/>
  <c r="BC388" i="100"/>
  <c r="BB316" i="100"/>
  <c r="BF398" i="100"/>
  <c r="BE166" i="100"/>
  <c r="BN266" i="100"/>
  <c r="BF392" i="100"/>
  <c r="BH194" i="100"/>
  <c r="BL386" i="100"/>
  <c r="BN316" i="100"/>
  <c r="BF384" i="100"/>
  <c r="BB180" i="99"/>
  <c r="BJ312" i="99"/>
  <c r="BJ32" i="99"/>
  <c r="BI160" i="99"/>
  <c r="BJ342" i="99"/>
  <c r="BL274" i="99"/>
  <c r="BK94" i="99"/>
  <c r="BQ10" i="99"/>
  <c r="BN104" i="99"/>
  <c r="BL314" i="99"/>
  <c r="BH104" i="99"/>
  <c r="AY40" i="99"/>
  <c r="BE280" i="99"/>
  <c r="BF298" i="99"/>
  <c r="BL406" i="99"/>
  <c r="BL26" i="99"/>
  <c r="BM412" i="99"/>
  <c r="BJ290" i="99"/>
  <c r="BO220" i="99"/>
  <c r="BN160" i="99"/>
  <c r="BL332" i="99"/>
  <c r="BP190" i="99"/>
  <c r="BN410" i="99"/>
  <c r="BO280" i="99"/>
  <c r="BB240" i="99"/>
  <c r="AW8" i="99"/>
  <c r="BC124" i="99"/>
  <c r="AX424" i="99"/>
  <c r="BD200" i="99"/>
  <c r="BJ20" i="99"/>
  <c r="BN360" i="99"/>
  <c r="BI178" i="99"/>
  <c r="BK112" i="99"/>
  <c r="BL32" i="99"/>
  <c r="BL296" i="99"/>
  <c r="BJ284" i="99"/>
  <c r="BN64" i="99"/>
  <c r="BI352" i="99"/>
  <c r="BG316" i="99"/>
  <c r="AY82" i="99"/>
  <c r="AW308" i="99"/>
  <c r="BB402" i="99"/>
  <c r="BJ420" i="99"/>
  <c r="BN106" i="99"/>
  <c r="BL70" i="99"/>
  <c r="BN112" i="99"/>
  <c r="BJ400" i="99"/>
  <c r="BN246" i="99"/>
  <c r="BM16" i="99"/>
  <c r="BN190" i="99"/>
  <c r="BH322" i="99"/>
  <c r="BH80" i="99"/>
  <c r="BB22" i="99"/>
  <c r="AY256" i="99"/>
  <c r="AW90" i="99"/>
  <c r="BF336" i="99"/>
  <c r="BN296" i="99"/>
  <c r="BN382" i="99"/>
  <c r="BL312" i="99"/>
  <c r="BN220" i="99"/>
  <c r="BP142" i="99"/>
  <c r="BJ142" i="99"/>
  <c r="BL96" i="99"/>
  <c r="BQ244" i="99"/>
  <c r="BN376" i="99"/>
  <c r="BH248" i="99"/>
  <c r="BH136" i="99"/>
  <c r="BC184" i="99"/>
  <c r="BC412" i="99"/>
  <c r="AW382" i="99"/>
  <c r="BB372" i="99"/>
  <c r="BJ380" i="99"/>
  <c r="BM214" i="99"/>
  <c r="BL110" i="99"/>
  <c r="BI148" i="99"/>
  <c r="BM34" i="99"/>
  <c r="BL218" i="99"/>
  <c r="BN240" i="99"/>
  <c r="BK346" i="99"/>
  <c r="BN168" i="99"/>
  <c r="BO76" i="99"/>
  <c r="BN68" i="99"/>
  <c r="BD206" i="99"/>
  <c r="AW220" i="99"/>
  <c r="AY340" i="99"/>
  <c r="BD278" i="99"/>
  <c r="AW194" i="99"/>
  <c r="BJ314" i="99"/>
  <c r="BN232" i="99"/>
  <c r="BN286" i="99"/>
  <c r="BK406" i="99"/>
  <c r="BN294" i="99"/>
  <c r="BP346" i="99"/>
  <c r="BO208" i="99"/>
  <c r="BP322" i="99"/>
  <c r="BJ72" i="99"/>
  <c r="BF326" i="100"/>
  <c r="BF408" i="100"/>
  <c r="AZ16" i="100"/>
  <c r="AX4" i="100"/>
  <c r="AZ76" i="100"/>
  <c r="BD58" i="100"/>
  <c r="BB304" i="100"/>
  <c r="AX106" i="100"/>
  <c r="BF70" i="100"/>
  <c r="AW142" i="100"/>
  <c r="AY298" i="100"/>
  <c r="AW264" i="100"/>
  <c r="BF270" i="100"/>
  <c r="BF92" i="100"/>
  <c r="BF84" i="100"/>
  <c r="BD156" i="100"/>
  <c r="AX196" i="100"/>
  <c r="AX52" i="100"/>
  <c r="AX238" i="100"/>
  <c r="BB40" i="100"/>
  <c r="AW368" i="100"/>
  <c r="AW308" i="100"/>
  <c r="BF262" i="100"/>
  <c r="BC418" i="100"/>
  <c r="BC274" i="100"/>
  <c r="AY262" i="100"/>
  <c r="BQ418" i="100"/>
  <c r="BK196" i="100"/>
  <c r="BH158" i="100"/>
  <c r="BN276" i="100"/>
  <c r="BD336" i="100"/>
  <c r="BL112" i="100"/>
  <c r="BN282" i="99"/>
  <c r="BK70" i="99"/>
  <c r="BI298" i="99"/>
  <c r="BN8" i="99"/>
  <c r="BL168" i="99"/>
  <c r="BO214" i="99"/>
  <c r="BP352" i="99"/>
  <c r="BM70" i="99"/>
  <c r="BH298" i="99"/>
  <c r="BB30" i="99"/>
  <c r="AY52" i="99"/>
  <c r="BF288" i="99"/>
  <c r="AW142" i="99"/>
  <c r="BH112" i="99"/>
  <c r="BN194" i="99"/>
  <c r="BP304" i="99"/>
  <c r="BJ196" i="99"/>
  <c r="BL360" i="99"/>
  <c r="BJ92" i="99"/>
  <c r="BN364" i="99"/>
  <c r="BO262" i="99"/>
  <c r="BM340" i="99"/>
  <c r="BJ158" i="99"/>
  <c r="BC172" i="99"/>
  <c r="BE88" i="99"/>
  <c r="BC166" i="99"/>
  <c r="BD260" i="99"/>
  <c r="BJ262" i="99"/>
  <c r="BL220" i="99"/>
  <c r="BN46" i="99"/>
  <c r="BO154" i="99"/>
  <c r="BP220" i="99"/>
  <c r="BJ330" i="99"/>
  <c r="BK364" i="99"/>
  <c r="BN110" i="99"/>
  <c r="BK274" i="99"/>
  <c r="BH412" i="99"/>
  <c r="BF390" i="99"/>
  <c r="BE274" i="99"/>
  <c r="BD18" i="99"/>
  <c r="BF178" i="99"/>
  <c r="BK172" i="99"/>
  <c r="BL206" i="99"/>
  <c r="BO274" i="99"/>
  <c r="BN208" i="99"/>
  <c r="BJ136" i="99"/>
  <c r="BN212" i="99"/>
  <c r="BQ118" i="99"/>
  <c r="BL90" i="99"/>
  <c r="BQ304" i="99"/>
  <c r="BN20" i="99"/>
  <c r="BE124" i="99"/>
  <c r="AY406" i="99"/>
  <c r="BD140" i="99"/>
  <c r="BF358" i="99"/>
  <c r="BJ220" i="99"/>
  <c r="BJ206" i="99"/>
  <c r="BM142" i="99"/>
  <c r="BM226" i="99"/>
  <c r="BK214" i="99"/>
  <c r="BN142" i="99"/>
  <c r="BN62" i="99"/>
  <c r="BJ384" i="99"/>
  <c r="BK184" i="99"/>
  <c r="BM316" i="99"/>
  <c r="BO298" i="99"/>
  <c r="AX316" i="99"/>
  <c r="BB96" i="99"/>
  <c r="AW404" i="99"/>
  <c r="BB38" i="99"/>
  <c r="BL362" i="99"/>
  <c r="BH124" i="99"/>
  <c r="BI340" i="99"/>
  <c r="BJ160" i="99"/>
  <c r="BH64" i="99"/>
  <c r="BJ246" i="99"/>
  <c r="BI310" i="99"/>
  <c r="BN172" i="99"/>
  <c r="BH150" i="99"/>
  <c r="BN188" i="99"/>
  <c r="BB422" i="99"/>
  <c r="BF342" i="99"/>
  <c r="AY100" i="99"/>
  <c r="AW124" i="99"/>
  <c r="BF54" i="99"/>
  <c r="BB386" i="99"/>
  <c r="BK226" i="99"/>
  <c r="BM388" i="99"/>
  <c r="BM88" i="99"/>
  <c r="BN330" i="99"/>
  <c r="BH224" i="99"/>
  <c r="BL304" i="99"/>
  <c r="BI22" i="99"/>
  <c r="BJ26" i="99"/>
  <c r="BK100" i="99"/>
  <c r="AY88" i="100"/>
  <c r="BG172" i="100"/>
  <c r="BB250" i="100"/>
  <c r="BE406" i="100"/>
  <c r="AX184" i="100"/>
  <c r="BB6" i="100"/>
  <c r="BC4" i="100"/>
  <c r="BB366" i="100"/>
  <c r="BE370" i="100"/>
  <c r="BF58" i="100"/>
  <c r="AX58" i="100"/>
  <c r="BB14" i="100"/>
  <c r="AY226" i="100"/>
  <c r="BE286" i="100"/>
  <c r="BB84" i="100"/>
  <c r="BC52" i="100"/>
  <c r="AW226" i="100"/>
  <c r="BB100" i="100"/>
  <c r="BD100" i="100"/>
  <c r="BF234" i="100"/>
  <c r="BD326" i="100"/>
  <c r="AZ64" i="100"/>
  <c r="AX142" i="100"/>
  <c r="AX88" i="100"/>
  <c r="AW192" i="100"/>
  <c r="AW358" i="100"/>
  <c r="BI142" i="100"/>
  <c r="BN374" i="100"/>
  <c r="BB296" i="100"/>
  <c r="BP136" i="100"/>
  <c r="BL414" i="100"/>
  <c r="BE208" i="100"/>
  <c r="BL324" i="99"/>
  <c r="BL36" i="99"/>
  <c r="BI256" i="99"/>
  <c r="BN348" i="99"/>
  <c r="BK220" i="99"/>
  <c r="BK64" i="99"/>
  <c r="BL192" i="99"/>
  <c r="BJ296" i="99"/>
  <c r="BL386" i="99"/>
  <c r="BQ376" i="99"/>
  <c r="BF180" i="99"/>
  <c r="BF108" i="99"/>
  <c r="BD142" i="99"/>
  <c r="BD130" i="99"/>
  <c r="BN178" i="99"/>
  <c r="BK232" i="99"/>
  <c r="BH198" i="99"/>
  <c r="BQ214" i="99"/>
  <c r="BK58" i="99"/>
  <c r="BJ54" i="99"/>
  <c r="BK292" i="99"/>
  <c r="BI10" i="99"/>
  <c r="BJ64" i="99"/>
  <c r="BI52" i="99"/>
  <c r="AZ364" i="99"/>
  <c r="AW164" i="99"/>
  <c r="AW288" i="99"/>
  <c r="BF238" i="99"/>
  <c r="BL154" i="99"/>
  <c r="BJ366" i="99"/>
  <c r="BH356" i="99"/>
  <c r="BH404" i="99"/>
  <c r="BJ392" i="99"/>
  <c r="BN156" i="99"/>
  <c r="BM184" i="99"/>
  <c r="BL326" i="99"/>
  <c r="BL338" i="99"/>
  <c r="AW150" i="99"/>
  <c r="AY184" i="99"/>
  <c r="BC292" i="99"/>
  <c r="BB84" i="99"/>
  <c r="BD262" i="99"/>
  <c r="BL318" i="99"/>
  <c r="BL234" i="99"/>
  <c r="BK196" i="99"/>
  <c r="BQ130" i="99"/>
  <c r="BN390" i="99"/>
  <c r="BN126" i="99"/>
  <c r="BN78" i="99"/>
  <c r="BJ228" i="99"/>
  <c r="BJ100" i="99"/>
  <c r="BI394" i="99"/>
  <c r="BF370" i="99"/>
  <c r="AX46" i="99"/>
  <c r="BB94" i="99"/>
  <c r="AZ400" i="99"/>
  <c r="BN52" i="99"/>
  <c r="BJ170" i="99"/>
  <c r="BQ358" i="99"/>
  <c r="BH266" i="99"/>
  <c r="BH128" i="99"/>
  <c r="BJ286" i="99"/>
  <c r="BQ160" i="99"/>
  <c r="BN230" i="99"/>
  <c r="BP16" i="99"/>
  <c r="BI388" i="99"/>
  <c r="AW100" i="99"/>
  <c r="BF36" i="99"/>
  <c r="BD138" i="99"/>
  <c r="BD86" i="99"/>
  <c r="BB8" i="99"/>
  <c r="BI208" i="99"/>
  <c r="BJ38" i="99"/>
  <c r="BQ76" i="99"/>
  <c r="BL276" i="99"/>
  <c r="BJ302" i="99"/>
  <c r="BN198" i="99"/>
  <c r="BQ154" i="99"/>
  <c r="BK256" i="99"/>
  <c r="BN386" i="99"/>
  <c r="BH244" i="99"/>
  <c r="BB136" i="99"/>
  <c r="BF422" i="99"/>
  <c r="BF352" i="99"/>
  <c r="BE316" i="99"/>
  <c r="BC406" i="99"/>
  <c r="BN92" i="99"/>
  <c r="BM178" i="99"/>
  <c r="BN216" i="99"/>
  <c r="BL368" i="99"/>
  <c r="BO418" i="99"/>
  <c r="BN152" i="99"/>
  <c r="BJ248" i="99"/>
  <c r="BL262" i="99"/>
  <c r="BH274" i="99"/>
  <c r="BL230" i="99"/>
  <c r="BE412" i="100"/>
  <c r="AW188" i="100"/>
  <c r="BD402" i="100"/>
  <c r="BD14" i="100"/>
  <c r="AZ34" i="100"/>
  <c r="AY76" i="100"/>
  <c r="AY100" i="100"/>
  <c r="BF124" i="100"/>
  <c r="BB58" i="100"/>
  <c r="BF206" i="100"/>
  <c r="BF28" i="100"/>
  <c r="BF366" i="100"/>
  <c r="BD104" i="100"/>
  <c r="AW292" i="100"/>
  <c r="BB82" i="100"/>
  <c r="BB320" i="100"/>
  <c r="BD138" i="100"/>
  <c r="AW228" i="100"/>
  <c r="AW384" i="100"/>
  <c r="AW382" i="100"/>
  <c r="BD20" i="100"/>
  <c r="BF416" i="100"/>
  <c r="BE100" i="100"/>
  <c r="BF14" i="100"/>
  <c r="AX352" i="100"/>
  <c r="BJ378" i="100"/>
  <c r="BH68" i="100"/>
  <c r="BJ318" i="100"/>
  <c r="AW26" i="100"/>
  <c r="BH296" i="100"/>
  <c r="BJ98" i="100"/>
  <c r="BL310" i="100"/>
  <c r="BK262" i="99"/>
  <c r="BM76" i="99"/>
  <c r="BJ104" i="99"/>
  <c r="BH144" i="99"/>
  <c r="BH366" i="99"/>
  <c r="BN320" i="99"/>
  <c r="BN74" i="99"/>
  <c r="BJ374" i="99"/>
  <c r="BH240" i="99"/>
  <c r="BD24" i="99"/>
  <c r="AZ136" i="99"/>
  <c r="AX244" i="99"/>
  <c r="BF70" i="99"/>
  <c r="BJ332" i="99"/>
  <c r="BH222" i="99"/>
  <c r="BH220" i="99"/>
  <c r="BL158" i="99"/>
  <c r="BN182" i="99"/>
  <c r="BH56" i="99"/>
  <c r="BN124" i="99"/>
  <c r="BI274" i="99"/>
  <c r="BH286" i="99"/>
  <c r="BH270" i="99"/>
  <c r="BG112" i="99"/>
  <c r="AW310" i="99"/>
  <c r="BF106" i="99"/>
  <c r="BB266" i="99"/>
  <c r="BN132" i="99"/>
  <c r="BH364" i="99"/>
  <c r="BL402" i="99"/>
  <c r="BL416" i="99"/>
  <c r="BJ22" i="99"/>
  <c r="BN372" i="99"/>
  <c r="BJ24" i="99"/>
  <c r="BN244" i="99"/>
  <c r="BQ64" i="99"/>
  <c r="BE130" i="99"/>
  <c r="BB144" i="99"/>
  <c r="BF350" i="99"/>
  <c r="BG376" i="99"/>
  <c r="BD416" i="99"/>
  <c r="BN292" i="99"/>
  <c r="BJ226" i="99"/>
  <c r="BH172" i="99"/>
  <c r="BH398" i="99"/>
  <c r="BJ358" i="99"/>
  <c r="BJ44" i="99"/>
  <c r="BL38" i="99"/>
  <c r="BH214" i="99"/>
  <c r="BN42" i="99"/>
  <c r="BH268" i="99"/>
  <c r="BF110" i="99"/>
  <c r="BD422" i="99"/>
  <c r="BB334" i="99"/>
  <c r="BF44" i="99"/>
  <c r="BL380" i="99"/>
  <c r="BH34" i="99"/>
  <c r="BJ322" i="99"/>
  <c r="BK202" i="99"/>
  <c r="BK106" i="99"/>
  <c r="BQ298" i="99"/>
  <c r="BJ82" i="99"/>
  <c r="BH422" i="99"/>
  <c r="BH14" i="99"/>
  <c r="BO22" i="99"/>
  <c r="BF416" i="99"/>
  <c r="BD170" i="99"/>
  <c r="BC52" i="99"/>
  <c r="BD4" i="99"/>
  <c r="BG334" i="99"/>
  <c r="BI322" i="99"/>
  <c r="BJ4" i="99"/>
  <c r="BH226" i="99"/>
  <c r="BH242" i="99"/>
  <c r="BK190" i="99"/>
  <c r="BJ120" i="99"/>
  <c r="BO388" i="99"/>
  <c r="BP232" i="99"/>
  <c r="BH148" i="99"/>
  <c r="BN222" i="99"/>
  <c r="BC88" i="99"/>
  <c r="AX94" i="99"/>
  <c r="BD252" i="99"/>
  <c r="BF122" i="99"/>
  <c r="BF324" i="99"/>
  <c r="BI124" i="99"/>
  <c r="BL8" i="99"/>
  <c r="BL294" i="99"/>
  <c r="BN224" i="99"/>
  <c r="BN210" i="99"/>
  <c r="BH192" i="99"/>
  <c r="BP244" i="99"/>
  <c r="BP400" i="99"/>
  <c r="BJ316" i="99"/>
  <c r="BL172" i="99"/>
  <c r="AW242" i="100"/>
  <c r="BC376" i="100"/>
  <c r="BD8" i="100"/>
  <c r="AW380" i="100"/>
  <c r="BF242" i="100"/>
  <c r="AX406" i="100"/>
  <c r="BD334" i="100"/>
  <c r="BB56" i="100"/>
  <c r="BD194" i="100"/>
  <c r="BB294" i="100"/>
  <c r="AW118" i="100"/>
  <c r="BD246" i="100"/>
  <c r="BF142" i="100"/>
  <c r="BD62" i="100"/>
  <c r="BG10" i="100"/>
  <c r="BC226" i="100"/>
  <c r="BD168" i="100"/>
  <c r="AX202" i="100"/>
  <c r="AY304" i="100"/>
  <c r="BB30" i="100"/>
  <c r="BC400" i="100"/>
  <c r="BD350" i="100"/>
  <c r="BB406" i="100"/>
  <c r="BB428" i="100"/>
  <c r="BC58" i="100"/>
  <c r="BN402" i="100"/>
  <c r="AY112" i="100"/>
  <c r="BH56" i="100"/>
  <c r="BD28" i="100"/>
  <c r="BN286" i="100"/>
  <c r="BJ380" i="100"/>
  <c r="BB254" i="98"/>
  <c r="BG412" i="100"/>
  <c r="BE244" i="100"/>
  <c r="BG166" i="100"/>
  <c r="BG352" i="100"/>
  <c r="BB398" i="100"/>
  <c r="BB276" i="100"/>
  <c r="BC22" i="100"/>
  <c r="BD232" i="100"/>
  <c r="BB346" i="100"/>
  <c r="BE88" i="100"/>
  <c r="AW366" i="100"/>
  <c r="AZ106" i="100"/>
  <c r="AW428" i="100"/>
  <c r="BF204" i="100"/>
  <c r="AX340" i="100"/>
  <c r="BC214" i="100"/>
  <c r="BE130" i="100"/>
  <c r="AW338" i="100"/>
  <c r="BF104" i="100"/>
  <c r="BC358" i="100"/>
  <c r="BF148" i="100"/>
  <c r="BC34" i="100"/>
  <c r="BB258" i="100"/>
  <c r="BB188" i="100"/>
  <c r="AX220" i="100"/>
  <c r="BD34" i="100"/>
  <c r="BD186" i="100"/>
  <c r="BC208" i="100"/>
  <c r="AX418" i="100"/>
  <c r="BF66" i="100"/>
  <c r="BK160" i="100"/>
  <c r="BK154" i="100"/>
  <c r="BL224" i="100"/>
  <c r="BN236" i="100"/>
  <c r="BH328" i="100"/>
  <c r="BQ76" i="100"/>
  <c r="BJ296" i="100"/>
  <c r="BN100" i="100"/>
  <c r="BH202" i="100"/>
  <c r="BF88" i="100"/>
  <c r="BB396" i="100"/>
  <c r="BD288" i="100"/>
  <c r="BB48" i="100"/>
  <c r="BD422" i="100"/>
  <c r="BO244" i="100"/>
  <c r="BL314" i="100"/>
  <c r="BQ262" i="100"/>
  <c r="BM316" i="100"/>
  <c r="BM400" i="100"/>
  <c r="BP400" i="100"/>
  <c r="BM256" i="100"/>
  <c r="BP418" i="100"/>
  <c r="BF20" i="100"/>
  <c r="BB324" i="100"/>
  <c r="BD72" i="100"/>
  <c r="BD70" i="100"/>
  <c r="AX400" i="100"/>
  <c r="BN162" i="100"/>
  <c r="BJ220" i="100"/>
  <c r="BK334" i="100"/>
  <c r="BQ424" i="100"/>
  <c r="BQ310" i="100"/>
  <c r="BK346" i="100"/>
  <c r="BN94" i="100"/>
  <c r="AY286" i="100"/>
  <c r="BJ350" i="100"/>
  <c r="AW258" i="100"/>
  <c r="BH254" i="100"/>
  <c r="BP148" i="100"/>
  <c r="AW198" i="100"/>
  <c r="BN324" i="100"/>
  <c r="AW334" i="100"/>
  <c r="BJ420" i="100"/>
  <c r="BF410" i="100"/>
  <c r="BQ280" i="100"/>
  <c r="AZ166" i="100"/>
  <c r="BN88" i="100"/>
  <c r="BD306" i="100"/>
  <c r="BH174" i="100"/>
  <c r="BF66" i="98"/>
  <c r="BJ254" i="99"/>
  <c r="BP58" i="99"/>
  <c r="BH158" i="99"/>
  <c r="BD358" i="100"/>
  <c r="BF334" i="100"/>
  <c r="BF72" i="100"/>
  <c r="BB72" i="100"/>
  <c r="BD248" i="100"/>
  <c r="BD238" i="100"/>
  <c r="AW6" i="100"/>
  <c r="AX298" i="100"/>
  <c r="AZ340" i="100"/>
  <c r="BB24" i="100"/>
  <c r="BB354" i="100"/>
  <c r="AZ52" i="100"/>
  <c r="BF106" i="100"/>
  <c r="BF212" i="100"/>
  <c r="BD176" i="100"/>
  <c r="BB180" i="100"/>
  <c r="BB206" i="100"/>
  <c r="BG346" i="100"/>
  <c r="AW216" i="100"/>
  <c r="AX394" i="100"/>
  <c r="BB140" i="100"/>
  <c r="AW224" i="100"/>
  <c r="AZ4" i="100"/>
  <c r="AZ238" i="100"/>
  <c r="BD110" i="100"/>
  <c r="BB370" i="100"/>
  <c r="BD316" i="100"/>
  <c r="BB350" i="100"/>
  <c r="BC190" i="100"/>
  <c r="BB152" i="100"/>
  <c r="BF112" i="100"/>
  <c r="BF238" i="100"/>
  <c r="BF108" i="100"/>
  <c r="BG226" i="100"/>
  <c r="BF354" i="100"/>
  <c r="BG106" i="100"/>
  <c r="BC178" i="100"/>
  <c r="AZ244" i="100"/>
  <c r="BB260" i="100"/>
  <c r="AY10" i="100"/>
  <c r="AW246" i="100"/>
  <c r="BB114" i="100"/>
  <c r="BD342" i="100"/>
  <c r="BB374" i="100"/>
  <c r="BD216" i="100"/>
  <c r="AW414" i="100"/>
  <c r="AZ58" i="100"/>
  <c r="BC280" i="100"/>
  <c r="BC106" i="100"/>
  <c r="AW286" i="100"/>
  <c r="AZ262" i="100"/>
  <c r="AZ412" i="100"/>
  <c r="AZ70" i="100"/>
  <c r="BB282" i="100"/>
  <c r="BF218" i="100"/>
  <c r="BB38" i="100"/>
  <c r="AX364" i="100"/>
  <c r="BD84" i="100"/>
  <c r="BE4" i="100"/>
  <c r="BG364" i="100"/>
  <c r="AW50" i="100"/>
  <c r="BD420" i="100"/>
  <c r="BF18" i="100"/>
  <c r="BB290" i="100"/>
  <c r="AZ406" i="100"/>
  <c r="BF216" i="100"/>
  <c r="AZ154" i="100"/>
  <c r="BD274" i="100"/>
  <c r="BB348" i="100"/>
  <c r="BB368" i="100"/>
  <c r="BG244" i="100"/>
  <c r="BE424" i="100"/>
  <c r="BE202" i="100"/>
  <c r="BB212" i="100"/>
  <c r="BP100" i="100"/>
  <c r="BJ126" i="100"/>
  <c r="BL76" i="100"/>
  <c r="BK136" i="100"/>
  <c r="BJ212" i="100"/>
  <c r="BI274" i="100"/>
  <c r="BM112" i="100"/>
  <c r="BQ412" i="100"/>
  <c r="AW238" i="100"/>
  <c r="BB334" i="100"/>
  <c r="BG28" i="100"/>
  <c r="BB408" i="100"/>
  <c r="BD224" i="100"/>
  <c r="AW250" i="100"/>
  <c r="BM70" i="100"/>
  <c r="BJ348" i="100"/>
  <c r="BN424" i="100"/>
  <c r="BN256" i="100"/>
  <c r="BN312" i="100"/>
  <c r="BO160" i="100"/>
  <c r="BI340" i="100"/>
  <c r="BH110" i="100"/>
  <c r="AY148" i="100"/>
  <c r="AX76" i="100"/>
  <c r="AW268" i="100"/>
  <c r="BC88" i="100"/>
  <c r="AZ358" i="100"/>
  <c r="BO310" i="100"/>
  <c r="BP382" i="100"/>
  <c r="BN152" i="100"/>
  <c r="BJ384" i="100"/>
  <c r="BQ250" i="100"/>
  <c r="BJ54" i="100"/>
  <c r="BH248" i="100"/>
  <c r="BF192" i="100"/>
  <c r="BJ96" i="100"/>
  <c r="BL68" i="100"/>
  <c r="BL410" i="100"/>
  <c r="BJ198" i="100"/>
  <c r="BF310" i="100"/>
  <c r="BK82" i="100"/>
  <c r="BD40" i="100"/>
  <c r="BN304" i="100"/>
  <c r="BB262" i="100"/>
  <c r="BQ346" i="100"/>
  <c r="AW202" i="100"/>
  <c r="BK202" i="100"/>
  <c r="BP52" i="100"/>
  <c r="BQ196" i="100"/>
  <c r="BC58" i="98"/>
  <c r="BO304" i="99"/>
  <c r="BN236" i="99"/>
  <c r="BD400" i="100"/>
  <c r="BB32" i="100"/>
  <c r="AZ196" i="100"/>
  <c r="AX112" i="100"/>
  <c r="BE40" i="100"/>
  <c r="BF316" i="100"/>
  <c r="BG52" i="100"/>
  <c r="AW172" i="100"/>
  <c r="BF306" i="100"/>
  <c r="BC232" i="100"/>
  <c r="BF136" i="100"/>
  <c r="AW176" i="100"/>
  <c r="BD98" i="100"/>
  <c r="BG4" i="100"/>
  <c r="BD46" i="100"/>
  <c r="BE340" i="100"/>
  <c r="BD22" i="100"/>
  <c r="BF122" i="100"/>
  <c r="BB86" i="100"/>
  <c r="BC382" i="100"/>
  <c r="BB156" i="100"/>
  <c r="BD36" i="100"/>
  <c r="AY256" i="100"/>
  <c r="BD144" i="100"/>
  <c r="AW64" i="100"/>
  <c r="BB46" i="100"/>
  <c r="BB298" i="100"/>
  <c r="AW316" i="100"/>
  <c r="AW174" i="100"/>
  <c r="AY28" i="100"/>
  <c r="BF44" i="100"/>
  <c r="BB300" i="100"/>
  <c r="AW162" i="100"/>
  <c r="AZ304" i="100"/>
  <c r="BB118" i="100"/>
  <c r="BG88" i="100"/>
  <c r="BD184" i="100"/>
  <c r="BD272" i="100"/>
  <c r="BD80" i="100"/>
  <c r="BC346" i="100"/>
  <c r="BB326" i="100"/>
  <c r="BD112" i="100"/>
  <c r="AW160" i="100"/>
  <c r="AX334" i="100"/>
  <c r="AX28" i="100"/>
  <c r="BB52" i="100"/>
  <c r="BB388" i="100"/>
  <c r="BE274" i="100"/>
  <c r="BE394" i="100"/>
  <c r="BB174" i="100"/>
  <c r="AW284" i="100"/>
  <c r="AW196" i="100"/>
  <c r="BF292" i="100"/>
  <c r="AW104" i="100"/>
  <c r="BD300" i="100"/>
  <c r="AY322" i="100"/>
  <c r="AW416" i="100"/>
  <c r="AZ274" i="100"/>
  <c r="BD234" i="100"/>
  <c r="BB130" i="100"/>
  <c r="BD118" i="100"/>
  <c r="BD386" i="100"/>
  <c r="AW296" i="100"/>
  <c r="AZ346" i="100"/>
  <c r="BF76" i="100"/>
  <c r="BF118" i="100"/>
  <c r="AW186" i="100"/>
  <c r="AY124" i="100"/>
  <c r="BC160" i="100"/>
  <c r="AY346" i="100"/>
  <c r="BF56" i="100"/>
  <c r="BD164" i="100"/>
  <c r="BF294" i="100"/>
  <c r="BD366" i="100"/>
  <c r="BN398" i="100"/>
  <c r="BN176" i="100"/>
  <c r="BJ194" i="100"/>
  <c r="BP214" i="100"/>
  <c r="BP304" i="100"/>
  <c r="BL94" i="100"/>
  <c r="BN368" i="100"/>
  <c r="BL120" i="100"/>
  <c r="BF68" i="100"/>
  <c r="AY64" i="100"/>
  <c r="BD86" i="100"/>
  <c r="BB42" i="100"/>
  <c r="BF156" i="100"/>
  <c r="AW426" i="100"/>
  <c r="BL346" i="100"/>
  <c r="BJ168" i="100"/>
  <c r="BJ232" i="100"/>
  <c r="BN372" i="100"/>
  <c r="BH172" i="100"/>
  <c r="BN262" i="100"/>
  <c r="BM286" i="100"/>
  <c r="BN110" i="100"/>
  <c r="AW364" i="100"/>
  <c r="BD412" i="100"/>
  <c r="AW320" i="100"/>
  <c r="AW32" i="100"/>
  <c r="BG310" i="100"/>
  <c r="BM340" i="100"/>
  <c r="BQ298" i="100"/>
  <c r="BQ112" i="100"/>
  <c r="BN140" i="100"/>
  <c r="BM142" i="100"/>
  <c r="BN384" i="100"/>
  <c r="BN290" i="100"/>
  <c r="BD228" i="100"/>
  <c r="BN248" i="100"/>
  <c r="BL364" i="100"/>
  <c r="AZ352" i="100"/>
  <c r="BL390" i="100"/>
  <c r="BD414" i="100"/>
  <c r="BL108" i="100"/>
  <c r="BF30" i="100"/>
  <c r="BH334" i="100"/>
  <c r="BB70" i="100"/>
  <c r="BL188" i="100"/>
  <c r="BJ248" i="100"/>
  <c r="BH200" i="100"/>
  <c r="BK172" i="100"/>
  <c r="BB240" i="100"/>
  <c r="AW428" i="98"/>
  <c r="BF422" i="100"/>
  <c r="BG208" i="100"/>
  <c r="BB404" i="100"/>
  <c r="BF420" i="100"/>
  <c r="BB220" i="100"/>
  <c r="BF228" i="100"/>
  <c r="BF406" i="100"/>
  <c r="BD18" i="100"/>
  <c r="AW74" i="100"/>
  <c r="BD318" i="100"/>
  <c r="AW266" i="100"/>
  <c r="BD134" i="100"/>
  <c r="BD258" i="100"/>
  <c r="BB68" i="100"/>
  <c r="AX256" i="100"/>
  <c r="AZ250" i="100"/>
  <c r="BB214" i="100"/>
  <c r="BB274" i="100"/>
  <c r="BB268" i="100"/>
  <c r="AZ400" i="100"/>
  <c r="AW70" i="100"/>
  <c r="BE76" i="100"/>
  <c r="AW378" i="100"/>
  <c r="BF126" i="100"/>
  <c r="BG40" i="100"/>
  <c r="BE106" i="100"/>
  <c r="BD218" i="100"/>
  <c r="AW194" i="100"/>
  <c r="BD158" i="100"/>
  <c r="BD38" i="100"/>
  <c r="BB232" i="100"/>
  <c r="BD394" i="100"/>
  <c r="BL348" i="100"/>
  <c r="BL326" i="100"/>
  <c r="BH166" i="100"/>
  <c r="BN410" i="100"/>
  <c r="BO298" i="100"/>
  <c r="BL290" i="100"/>
  <c r="BH318" i="100"/>
  <c r="BH278" i="100"/>
  <c r="BF396" i="100"/>
  <c r="BB394" i="100"/>
  <c r="BF248" i="100"/>
  <c r="BD256" i="100"/>
  <c r="BC118" i="100"/>
  <c r="BJ278" i="100"/>
  <c r="BL222" i="100"/>
  <c r="BJ300" i="100"/>
  <c r="BL382" i="100"/>
  <c r="BN120" i="100"/>
  <c r="BN274" i="100"/>
  <c r="BO172" i="100"/>
  <c r="BN246" i="100"/>
  <c r="BN272" i="100"/>
  <c r="BD382" i="100"/>
  <c r="BB358" i="100"/>
  <c r="AW120" i="100"/>
  <c r="AW352" i="100"/>
  <c r="AW410" i="100"/>
  <c r="BN142" i="100"/>
  <c r="BJ312" i="100"/>
  <c r="BK142" i="100"/>
  <c r="BK400" i="100"/>
  <c r="BH148" i="100"/>
  <c r="BN112" i="100"/>
  <c r="BM106" i="100"/>
  <c r="BF258" i="100"/>
  <c r="AZ112" i="100"/>
  <c r="BL408" i="100"/>
  <c r="BB120" i="100"/>
  <c r="BJ282" i="100"/>
  <c r="AW274" i="100"/>
  <c r="BM64" i="100"/>
  <c r="BB146" i="100"/>
  <c r="BN184" i="100"/>
  <c r="BN180" i="100"/>
  <c r="BM214" i="100"/>
  <c r="BL212" i="100"/>
  <c r="BD338" i="100"/>
  <c r="BL170" i="100"/>
  <c r="BJ256" i="100"/>
  <c r="BI28" i="98"/>
  <c r="BK130" i="99"/>
  <c r="BC364" i="100"/>
  <c r="BF380" i="100"/>
  <c r="BF322" i="100"/>
  <c r="BF428" i="100"/>
  <c r="BD240" i="100"/>
  <c r="BF54" i="100"/>
  <c r="BF42" i="100"/>
  <c r="BB310" i="100"/>
  <c r="BE214" i="100"/>
  <c r="AW322" i="100"/>
  <c r="AW86" i="100"/>
  <c r="BF336" i="100"/>
  <c r="BD284" i="100"/>
  <c r="BD290" i="100"/>
  <c r="AZ148" i="100"/>
  <c r="BD88" i="100"/>
  <c r="BD264" i="100"/>
  <c r="BF296" i="100"/>
  <c r="BD384" i="100"/>
  <c r="AW158" i="100"/>
  <c r="AW418" i="100"/>
  <c r="BD380" i="100"/>
  <c r="BG34" i="100"/>
  <c r="BB342" i="100"/>
  <c r="BB16" i="100"/>
  <c r="AY172" i="100"/>
  <c r="AY46" i="100"/>
  <c r="AW190" i="100"/>
  <c r="AX94" i="100"/>
  <c r="AW166" i="100"/>
  <c r="BE172" i="100"/>
  <c r="BB416" i="100"/>
  <c r="BD416" i="100"/>
  <c r="BB314" i="100"/>
  <c r="AW88" i="100"/>
  <c r="AY4" i="100"/>
  <c r="AW412" i="100"/>
  <c r="BD174" i="100"/>
  <c r="BF374" i="100"/>
  <c r="BB170" i="100"/>
  <c r="AY382" i="100"/>
  <c r="AW420" i="100"/>
  <c r="BF16" i="100"/>
  <c r="BB410" i="100"/>
  <c r="BD244" i="100"/>
  <c r="BF190" i="100"/>
  <c r="AW48" i="100"/>
  <c r="BG142" i="100"/>
  <c r="AW124" i="100"/>
  <c r="BB96" i="100"/>
  <c r="BC142" i="100"/>
  <c r="BD142" i="100"/>
  <c r="AX46" i="100"/>
  <c r="BD92" i="100"/>
  <c r="AX82" i="100"/>
  <c r="BE34" i="100"/>
  <c r="BD150" i="100"/>
  <c r="BF98" i="100"/>
  <c r="BB222" i="100"/>
  <c r="BG274" i="100"/>
  <c r="AW56" i="100"/>
  <c r="BG376" i="100"/>
  <c r="BD146" i="100"/>
  <c r="AW4" i="100"/>
  <c r="AX268" i="100"/>
  <c r="BB106" i="100"/>
  <c r="BD94" i="100"/>
  <c r="AW170" i="100"/>
  <c r="AZ298" i="100"/>
  <c r="BD200" i="100"/>
  <c r="BE358" i="100"/>
  <c r="AW302" i="100"/>
  <c r="BB402" i="100"/>
  <c r="BD116" i="100"/>
  <c r="AY232" i="100"/>
  <c r="BN124" i="100"/>
  <c r="BO166" i="100"/>
  <c r="BK52" i="100"/>
  <c r="BK100" i="100"/>
  <c r="BH144" i="100"/>
  <c r="BH314" i="100"/>
  <c r="BI112" i="100"/>
  <c r="BL70" i="100"/>
  <c r="BB400" i="100"/>
  <c r="AW46" i="100"/>
  <c r="BB92" i="100"/>
  <c r="BC304" i="100"/>
  <c r="BE196" i="100"/>
  <c r="BL324" i="100"/>
  <c r="BN222" i="100"/>
  <c r="BP220" i="100"/>
  <c r="BN404" i="100"/>
  <c r="BM148" i="100"/>
  <c r="BM82" i="100"/>
  <c r="BO214" i="100"/>
  <c r="BM268" i="100"/>
  <c r="BI76" i="100"/>
  <c r="AW230" i="100"/>
  <c r="BD82" i="100"/>
  <c r="AW16" i="100"/>
  <c r="AZ322" i="100"/>
  <c r="AW376" i="100"/>
  <c r="BJ262" i="100"/>
  <c r="BP280" i="100"/>
  <c r="BK208" i="100"/>
  <c r="BH266" i="100"/>
  <c r="BH346" i="100"/>
  <c r="BL140" i="100"/>
  <c r="BL342" i="100"/>
  <c r="BN136" i="100"/>
  <c r="BD136" i="100"/>
  <c r="BN350" i="100"/>
  <c r="BD222" i="100"/>
  <c r="BH90" i="100"/>
  <c r="AW78" i="100"/>
  <c r="BI232" i="100"/>
  <c r="BB288" i="100"/>
  <c r="BH150" i="100"/>
  <c r="BL334" i="100"/>
  <c r="BL428" i="100"/>
  <c r="BM196" i="100"/>
  <c r="AX100" i="100"/>
  <c r="BH206" i="100"/>
  <c r="BF388" i="100"/>
  <c r="BF150" i="100"/>
  <c r="BD410" i="100"/>
  <c r="BB76" i="100"/>
  <c r="BG70" i="100"/>
  <c r="AW92" i="100"/>
  <c r="AW206" i="100"/>
  <c r="AX22" i="100"/>
  <c r="BB150" i="100"/>
  <c r="BF224" i="100"/>
  <c r="BC352" i="100"/>
  <c r="BF358" i="100"/>
  <c r="BD270" i="100"/>
  <c r="BG316" i="100"/>
  <c r="BB182" i="100"/>
  <c r="AW390" i="100"/>
  <c r="AY22" i="100"/>
  <c r="AZ40" i="100"/>
  <c r="BF166" i="100"/>
  <c r="BD304" i="100"/>
  <c r="BD378" i="100"/>
  <c r="BF178" i="100"/>
  <c r="BC256" i="100"/>
  <c r="BE136" i="100"/>
  <c r="BB194" i="100"/>
  <c r="BD66" i="100"/>
  <c r="AZ100" i="100"/>
  <c r="AY130" i="100"/>
  <c r="BG46" i="100"/>
  <c r="BE310" i="100"/>
  <c r="AW236" i="100"/>
  <c r="BD196" i="100"/>
  <c r="BJ144" i="100"/>
  <c r="BJ160" i="100"/>
  <c r="BN252" i="100"/>
  <c r="BJ346" i="100"/>
  <c r="BO232" i="100"/>
  <c r="BL60" i="100"/>
  <c r="BL276" i="100"/>
  <c r="BL98" i="100"/>
  <c r="BJ404" i="100"/>
  <c r="AY376" i="100"/>
  <c r="BD122" i="100"/>
  <c r="BD390" i="100"/>
  <c r="BB376" i="100"/>
  <c r="BD226" i="100"/>
  <c r="BJ246" i="100"/>
  <c r="BJ62" i="100"/>
  <c r="BP208" i="100"/>
  <c r="BJ324" i="100"/>
  <c r="BL118" i="100"/>
  <c r="BH160" i="100"/>
  <c r="BH310" i="100"/>
  <c r="BH190" i="100"/>
  <c r="BL54" i="100"/>
  <c r="BB102" i="100"/>
  <c r="BE10" i="100"/>
  <c r="BD32" i="100"/>
  <c r="AW82" i="100"/>
  <c r="AZ94" i="100"/>
  <c r="BM292" i="100"/>
  <c r="BP82" i="100"/>
  <c r="BK394" i="100"/>
  <c r="BL202" i="100"/>
  <c r="BH210" i="100"/>
  <c r="BN366" i="100"/>
  <c r="BH72" i="100"/>
  <c r="BJ284" i="100"/>
  <c r="AW146" i="100"/>
  <c r="BH216" i="100"/>
  <c r="BE376" i="100"/>
  <c r="BJ260" i="100"/>
  <c r="AW58" i="100"/>
  <c r="BJ76" i="100"/>
  <c r="BM244" i="100"/>
  <c r="AW180" i="100"/>
  <c r="BL180" i="100"/>
  <c r="BB312" i="100"/>
  <c r="BH324" i="100"/>
  <c r="BB90" i="100"/>
  <c r="AW254" i="100"/>
  <c r="BN270" i="100"/>
  <c r="BH378" i="99"/>
  <c r="BL14" i="99"/>
  <c r="BH98" i="99"/>
  <c r="AW150" i="100"/>
  <c r="BF266" i="100"/>
  <c r="AY418" i="100"/>
  <c r="BB364" i="100"/>
  <c r="AW128" i="100"/>
  <c r="BF158" i="100"/>
  <c r="BE58" i="100"/>
  <c r="BB356" i="100"/>
  <c r="BF274" i="100"/>
  <c r="BF24" i="100"/>
  <c r="BF48" i="100"/>
  <c r="AW38" i="100"/>
  <c r="BB284" i="100"/>
  <c r="AX244" i="100"/>
  <c r="AW12" i="100"/>
  <c r="BF282" i="100"/>
  <c r="BF244" i="100"/>
  <c r="BF268" i="100"/>
  <c r="AX160" i="100"/>
  <c r="AW424" i="100"/>
  <c r="BB178" i="100"/>
  <c r="BD428" i="100"/>
  <c r="BD190" i="100"/>
  <c r="BF6" i="100"/>
  <c r="BF186" i="100"/>
  <c r="AX208" i="100"/>
  <c r="AW90" i="100"/>
  <c r="AW218" i="100"/>
  <c r="BC196" i="100"/>
  <c r="BC298" i="100"/>
  <c r="BD76" i="100"/>
  <c r="BE148" i="100"/>
  <c r="BD282" i="100"/>
  <c r="BE46" i="100"/>
  <c r="AW396" i="100"/>
  <c r="BF278" i="100"/>
  <c r="BB22" i="100"/>
  <c r="AW34" i="100"/>
  <c r="BD24" i="100"/>
  <c r="BD398" i="100"/>
  <c r="AZ280" i="100"/>
  <c r="BE346" i="100"/>
  <c r="BF348" i="100"/>
  <c r="AX154" i="100"/>
  <c r="BF402" i="100"/>
  <c r="AW290" i="100"/>
  <c r="BB80" i="100"/>
  <c r="AX232" i="100"/>
  <c r="BF160" i="100"/>
  <c r="BD260" i="100"/>
  <c r="BD286" i="100"/>
  <c r="AW54" i="100"/>
  <c r="AX322" i="100"/>
  <c r="BD152" i="100"/>
  <c r="BB412" i="100"/>
  <c r="BC184" i="100"/>
  <c r="AW154" i="100"/>
  <c r="AY394" i="100"/>
  <c r="BB418" i="100"/>
  <c r="BB208" i="100"/>
  <c r="AZ370" i="100"/>
  <c r="AW248" i="100"/>
  <c r="BG280" i="100"/>
  <c r="BF272" i="100"/>
  <c r="AX178" i="100"/>
  <c r="AY388" i="100"/>
  <c r="BF10" i="100"/>
  <c r="BE82" i="100"/>
  <c r="BD236" i="100"/>
  <c r="BF46" i="100"/>
  <c r="BC70" i="100"/>
  <c r="BB12" i="100"/>
  <c r="BF312" i="100"/>
  <c r="BF300" i="100"/>
  <c r="BJ148" i="100"/>
  <c r="BJ302" i="100"/>
  <c r="BK106" i="100"/>
  <c r="BL392" i="100"/>
  <c r="BL78" i="100"/>
  <c r="BH86" i="100"/>
  <c r="BJ180" i="100"/>
  <c r="BN232" i="100"/>
  <c r="BN308" i="100"/>
  <c r="BC244" i="100"/>
  <c r="BB230" i="100"/>
  <c r="BD424" i="100"/>
  <c r="BB244" i="100"/>
  <c r="AW372" i="100"/>
  <c r="BL158" i="100"/>
  <c r="BL298" i="100"/>
  <c r="BJ298" i="100"/>
  <c r="BH178" i="100"/>
  <c r="BI316" i="100"/>
  <c r="BH326" i="100"/>
  <c r="BL388" i="100"/>
  <c r="BM376" i="100"/>
  <c r="BL332" i="100"/>
  <c r="BB210" i="100"/>
  <c r="AY244" i="100"/>
  <c r="BB158" i="100"/>
  <c r="BF202" i="100"/>
  <c r="BG190" i="100"/>
  <c r="BJ304" i="100"/>
  <c r="BJ112" i="100"/>
  <c r="BP184" i="100"/>
  <c r="BP274" i="100"/>
  <c r="BN56" i="100"/>
  <c r="BJ370" i="100"/>
  <c r="AW326" i="100"/>
  <c r="BJ166" i="100"/>
  <c r="BD266" i="100"/>
  <c r="BH188" i="100"/>
  <c r="AZ88" i="100"/>
  <c r="BL328" i="100"/>
  <c r="BJ130" i="100"/>
  <c r="BK184" i="100"/>
  <c r="BO382" i="100"/>
  <c r="BF188" i="100"/>
  <c r="BN130" i="100"/>
  <c r="BC220" i="100"/>
  <c r="BO124" i="100"/>
  <c r="AW110" i="100"/>
  <c r="BL146" i="100"/>
  <c r="BB164" i="98"/>
  <c r="BH130" i="100"/>
  <c r="BB344" i="100"/>
  <c r="BF330" i="100"/>
  <c r="AW114" i="100"/>
  <c r="BC64" i="100"/>
  <c r="BF78" i="100"/>
  <c r="AW20" i="100"/>
  <c r="BL200" i="100"/>
  <c r="BN340" i="100"/>
  <c r="BL250" i="100"/>
  <c r="BI202" i="100"/>
  <c r="BJ78" i="100"/>
  <c r="BP58" i="100"/>
  <c r="BH60" i="100"/>
  <c r="BF220" i="100"/>
  <c r="BD192" i="100"/>
  <c r="AW270" i="100"/>
  <c r="BD96" i="100"/>
  <c r="BG286" i="100"/>
  <c r="BD210" i="100"/>
  <c r="BM124" i="100"/>
  <c r="BM178" i="100"/>
  <c r="BQ316" i="100"/>
  <c r="BM304" i="100"/>
  <c r="BN284" i="100"/>
  <c r="BO94" i="100"/>
  <c r="BJ290" i="100"/>
  <c r="BL412" i="100"/>
  <c r="BJ132" i="100"/>
  <c r="BD172" i="100"/>
  <c r="AW132" i="100"/>
  <c r="AY406" i="100"/>
  <c r="AZ82" i="100"/>
  <c r="BD324" i="100"/>
  <c r="BG268" i="100"/>
  <c r="BJ136" i="100"/>
  <c r="BL162" i="100"/>
  <c r="BH154" i="100"/>
  <c r="BL352" i="100"/>
  <c r="BN296" i="100"/>
  <c r="BH358" i="100"/>
  <c r="BI256" i="100"/>
  <c r="BL106" i="100"/>
  <c r="BF40" i="100"/>
  <c r="BD44" i="100"/>
  <c r="AW122" i="100"/>
  <c r="BF34" i="100"/>
  <c r="BD362" i="100"/>
  <c r="AW306" i="100"/>
  <c r="BJ244" i="100"/>
  <c r="BN242" i="100"/>
  <c r="BK148" i="100"/>
  <c r="BP352" i="100"/>
  <c r="BN104" i="100"/>
  <c r="BN382" i="100"/>
  <c r="BL226" i="100"/>
  <c r="BJ216" i="100"/>
  <c r="BL296" i="100"/>
  <c r="BB98" i="100"/>
  <c r="BD102" i="100"/>
  <c r="BB132" i="100"/>
  <c r="AW106" i="100"/>
  <c r="BF130" i="100"/>
  <c r="BB278" i="100"/>
  <c r="BL182" i="100"/>
  <c r="BQ304" i="100"/>
  <c r="BP172" i="100"/>
  <c r="BM208" i="100"/>
  <c r="BN60" i="100"/>
  <c r="BH304" i="100"/>
  <c r="BH102" i="100"/>
  <c r="BK220" i="100"/>
  <c r="BF214" i="100"/>
  <c r="BC202" i="100"/>
  <c r="BF4" i="100"/>
  <c r="BD182" i="100"/>
  <c r="BF368" i="100"/>
  <c r="BD108" i="100"/>
  <c r="BJ70" i="100"/>
  <c r="BL122" i="100"/>
  <c r="BK364" i="100"/>
  <c r="BK310" i="100"/>
  <c r="BP88" i="100"/>
  <c r="BL270" i="100"/>
  <c r="BP250" i="100"/>
  <c r="BJ238" i="100"/>
  <c r="BO394" i="100"/>
  <c r="BF62" i="100"/>
  <c r="AW332" i="100"/>
  <c r="AY184" i="100"/>
  <c r="AW156" i="100"/>
  <c r="BF12" i="100"/>
  <c r="BF74" i="100"/>
  <c r="BL126" i="100"/>
  <c r="BL258" i="100"/>
  <c r="BO52" i="100"/>
  <c r="BI118" i="100"/>
  <c r="BH362" i="100"/>
  <c r="BN84" i="100"/>
  <c r="BH106" i="100"/>
  <c r="BL128" i="100"/>
  <c r="BO328" i="100"/>
  <c r="AX370" i="100"/>
  <c r="AY328" i="100"/>
  <c r="BD268" i="100"/>
  <c r="AW66" i="100"/>
  <c r="BB142" i="100"/>
  <c r="BF320" i="100"/>
  <c r="BM250" i="100"/>
  <c r="BL362" i="100"/>
  <c r="BO346" i="100"/>
  <c r="BJ412" i="100"/>
  <c r="BF324" i="100"/>
  <c r="BL306" i="100"/>
  <c r="BN186" i="100"/>
  <c r="BL268" i="100"/>
  <c r="BJ410" i="100"/>
  <c r="BF264" i="100"/>
  <c r="BN214" i="100"/>
  <c r="BD114" i="100"/>
  <c r="BL96" i="100"/>
  <c r="AY382" i="98"/>
  <c r="BB124" i="98"/>
  <c r="BD220" i="98"/>
  <c r="AW324" i="98"/>
  <c r="BF266" i="98"/>
  <c r="AY226" i="98"/>
  <c r="BL56" i="100"/>
  <c r="BF222" i="100"/>
  <c r="BF304" i="100"/>
  <c r="BD198" i="100"/>
  <c r="AW362" i="100"/>
  <c r="BB328" i="100"/>
  <c r="AY292" i="100"/>
  <c r="BL208" i="100"/>
  <c r="BN420" i="100"/>
  <c r="BN208" i="100"/>
  <c r="BH122" i="100"/>
  <c r="BH138" i="100"/>
  <c r="BN188" i="100"/>
  <c r="BO196" i="100"/>
  <c r="AY136" i="100"/>
  <c r="AY364" i="100"/>
  <c r="AW300" i="100"/>
  <c r="AW294" i="100"/>
  <c r="BF164" i="100"/>
  <c r="AZ334" i="100"/>
  <c r="BN148" i="100"/>
  <c r="BN150" i="100"/>
  <c r="BQ154" i="100"/>
  <c r="BL64" i="100"/>
  <c r="BN218" i="100"/>
  <c r="BH270" i="100"/>
  <c r="BH124" i="100"/>
  <c r="BK64" i="100"/>
  <c r="BB372" i="100"/>
  <c r="BF132" i="100"/>
  <c r="BD30" i="100"/>
  <c r="BC46" i="100"/>
  <c r="BE352" i="100"/>
  <c r="BG178" i="100"/>
  <c r="AW394" i="100"/>
  <c r="BN326" i="100"/>
  <c r="BN330" i="100"/>
  <c r="BH162" i="100"/>
  <c r="BL62" i="100"/>
  <c r="BM154" i="100"/>
  <c r="BN360" i="100"/>
  <c r="BP190" i="100"/>
  <c r="BL194" i="100"/>
  <c r="BF404" i="100"/>
  <c r="AY238" i="100"/>
  <c r="BE220" i="100"/>
  <c r="AY202" i="100"/>
  <c r="AZ160" i="100"/>
  <c r="AW100" i="100"/>
  <c r="BM310" i="100"/>
  <c r="BO316" i="100"/>
  <c r="BK388" i="100"/>
  <c r="BO340" i="100"/>
  <c r="BH236" i="100"/>
  <c r="BI58" i="100"/>
  <c r="BM118" i="100"/>
  <c r="BN164" i="100"/>
  <c r="BQ208" i="100"/>
  <c r="BF382" i="100"/>
  <c r="BF38" i="100"/>
  <c r="BB116" i="100"/>
  <c r="AW208" i="100"/>
  <c r="BB424" i="100"/>
  <c r="BC328" i="100"/>
  <c r="BJ276" i="100"/>
  <c r="BJ82" i="100"/>
  <c r="BH100" i="100"/>
  <c r="BH268" i="100"/>
  <c r="BN364" i="100"/>
  <c r="BN354" i="100"/>
  <c r="BJ286" i="100"/>
  <c r="BH232" i="100"/>
  <c r="BC94" i="100"/>
  <c r="BE328" i="100"/>
  <c r="BE52" i="100"/>
  <c r="AY400" i="100"/>
  <c r="BE322" i="100"/>
  <c r="BD302" i="100"/>
  <c r="BO154" i="100"/>
  <c r="BN244" i="100"/>
  <c r="BL218" i="100"/>
  <c r="BK358" i="100"/>
  <c r="BI238" i="100"/>
  <c r="BJ124" i="100"/>
  <c r="BL398" i="100"/>
  <c r="BN138" i="100"/>
  <c r="BQ370" i="100"/>
  <c r="AZ364" i="100"/>
  <c r="AZ178" i="100"/>
  <c r="BF286" i="100"/>
  <c r="AX10" i="100"/>
  <c r="BF236" i="100"/>
  <c r="BG160" i="100"/>
  <c r="BP406" i="100"/>
  <c r="BJ242" i="100"/>
  <c r="BL88" i="100"/>
  <c r="BK382" i="100"/>
  <c r="BO88" i="100"/>
  <c r="BN64" i="100"/>
  <c r="BJ268" i="100"/>
  <c r="BH136" i="100"/>
  <c r="BQ124" i="100"/>
  <c r="BF194" i="100"/>
  <c r="BF284" i="100"/>
  <c r="AW386" i="100"/>
  <c r="BF170" i="100"/>
  <c r="BB272" i="100"/>
  <c r="BJ74" i="100"/>
  <c r="BP328" i="100"/>
  <c r="BJ172" i="100"/>
  <c r="BI136" i="100"/>
  <c r="BL124" i="100"/>
  <c r="BG322" i="100"/>
  <c r="AW222" i="100"/>
  <c r="BH246" i="100"/>
  <c r="BD140" i="100"/>
  <c r="BN108" i="100"/>
  <c r="AW214" i="100"/>
  <c r="BJ224" i="100"/>
  <c r="AW252" i="100"/>
  <c r="BI226" i="100"/>
  <c r="AY412" i="98"/>
  <c r="AW124" i="98"/>
  <c r="AY376" i="98"/>
  <c r="BD96" i="98"/>
  <c r="BD72" i="98"/>
  <c r="BJ210" i="98"/>
  <c r="BH274" i="100"/>
  <c r="BD132" i="100"/>
  <c r="BF210" i="100"/>
  <c r="BF32" i="100"/>
  <c r="BB246" i="100"/>
  <c r="BF240" i="100"/>
  <c r="BG112" i="100"/>
  <c r="BQ268" i="100"/>
  <c r="BN80" i="100"/>
  <c r="BH340" i="100"/>
  <c r="BK304" i="100"/>
  <c r="BL52" i="100"/>
  <c r="BP394" i="100"/>
  <c r="BK256" i="100"/>
  <c r="BG16" i="100"/>
  <c r="AW330" i="100"/>
  <c r="BD166" i="100"/>
  <c r="AZ142" i="100"/>
  <c r="BE124" i="100"/>
  <c r="AZ376" i="100"/>
  <c r="BJ402" i="100"/>
  <c r="BP268" i="100"/>
  <c r="BN328" i="100"/>
  <c r="BQ166" i="100"/>
  <c r="BM160" i="100"/>
  <c r="BJ376" i="100"/>
  <c r="BN206" i="100"/>
  <c r="BI148" i="100"/>
  <c r="AY106" i="100"/>
  <c r="BG250" i="100"/>
  <c r="BB154" i="100"/>
  <c r="AZ292" i="100"/>
  <c r="AW400" i="100"/>
  <c r="AZ418" i="100"/>
  <c r="BM274" i="100"/>
  <c r="BL318" i="100"/>
  <c r="BP262" i="100"/>
  <c r="BO208" i="100"/>
  <c r="BN264" i="100"/>
  <c r="BN74" i="100"/>
  <c r="BK238" i="100"/>
  <c r="BK352" i="100"/>
  <c r="BN416" i="100"/>
  <c r="BD418" i="100"/>
  <c r="BD52" i="100"/>
  <c r="BG406" i="100"/>
  <c r="AW388" i="100"/>
  <c r="AY220" i="100"/>
  <c r="BD298" i="100"/>
  <c r="BN392" i="100"/>
  <c r="BO274" i="100"/>
  <c r="BL176" i="100"/>
  <c r="BL420" i="100"/>
  <c r="BN54" i="100"/>
  <c r="BI64" i="100"/>
  <c r="BQ142" i="100"/>
  <c r="BH62" i="100"/>
  <c r="BH114" i="100"/>
  <c r="BD78" i="100"/>
  <c r="BF328" i="100"/>
  <c r="BF50" i="100"/>
  <c r="BC40" i="100"/>
  <c r="AY340" i="100"/>
  <c r="BF182" i="100"/>
  <c r="BM334" i="100"/>
  <c r="BN426" i="100"/>
  <c r="BO118" i="100"/>
  <c r="BN302" i="100"/>
  <c r="BH354" i="100"/>
  <c r="BJ110" i="100"/>
  <c r="BN390" i="100"/>
  <c r="BH222" i="100"/>
  <c r="BD354" i="100"/>
  <c r="BF308" i="100"/>
  <c r="BC172" i="100"/>
  <c r="BB192" i="100"/>
  <c r="BG424" i="100"/>
  <c r="BO352" i="100"/>
  <c r="BL426" i="100"/>
  <c r="BP70" i="100"/>
  <c r="BJ392" i="100"/>
  <c r="BL242" i="100"/>
  <c r="BN86" i="100"/>
  <c r="BL130" i="100"/>
  <c r="BH132" i="100"/>
  <c r="BN268" i="100"/>
  <c r="BH58" i="100"/>
  <c r="BF350" i="100"/>
  <c r="BE334" i="100"/>
  <c r="AY52" i="100"/>
  <c r="BF346" i="100"/>
  <c r="BB110" i="100"/>
  <c r="AZ190" i="100"/>
  <c r="BM388" i="100"/>
  <c r="BQ382" i="100"/>
  <c r="BL58" i="100"/>
  <c r="BQ82" i="100"/>
  <c r="BN352" i="100"/>
  <c r="BO226" i="100"/>
  <c r="BQ358" i="100"/>
  <c r="BL156" i="100"/>
  <c r="BJ230" i="100"/>
  <c r="AX310" i="100"/>
  <c r="BD126" i="100"/>
  <c r="AX262" i="100"/>
  <c r="BB270" i="100"/>
  <c r="BE16" i="100"/>
  <c r="BJ182" i="100"/>
  <c r="BK328" i="100"/>
  <c r="BK88" i="100"/>
  <c r="BJ202" i="100"/>
  <c r="BN146" i="100"/>
  <c r="BM418" i="100"/>
  <c r="BF154" i="100"/>
  <c r="BJ92" i="100"/>
  <c r="BD178" i="100"/>
  <c r="BO334" i="100"/>
  <c r="BE142" i="100"/>
  <c r="BH184" i="100"/>
  <c r="AZ328" i="100"/>
  <c r="BM322" i="100"/>
  <c r="BB134" i="98"/>
  <c r="BF346" i="98"/>
  <c r="AW312" i="98"/>
  <c r="AX364" i="98"/>
  <c r="BN98" i="98"/>
  <c r="BO388" i="98"/>
  <c r="BL132" i="100"/>
  <c r="BF128" i="100"/>
  <c r="AW134" i="100"/>
  <c r="AX148" i="100"/>
  <c r="BF196" i="100"/>
  <c r="AW232" i="100"/>
  <c r="BF250" i="100"/>
  <c r="BN280" i="100"/>
  <c r="BN414" i="100"/>
  <c r="BJ94" i="100"/>
  <c r="BH64" i="100"/>
  <c r="BL160" i="100"/>
  <c r="BN356" i="100"/>
  <c r="BI160" i="100"/>
  <c r="BD296" i="100"/>
  <c r="AW28" i="100"/>
  <c r="BD368" i="100"/>
  <c r="BB264" i="100"/>
  <c r="BB196" i="100"/>
  <c r="BL312" i="100"/>
  <c r="BO136" i="100"/>
  <c r="BL138" i="100"/>
  <c r="BL394" i="100"/>
  <c r="BH208" i="100"/>
  <c r="BJ418" i="100"/>
  <c r="BN178" i="100"/>
  <c r="BQ334" i="100"/>
  <c r="BP64" i="100"/>
  <c r="BF52" i="100"/>
  <c r="AY370" i="100"/>
  <c r="AX124" i="100"/>
  <c r="BD426" i="100"/>
  <c r="AW336" i="100"/>
  <c r="BB216" i="100"/>
  <c r="BL148" i="100"/>
  <c r="BP412" i="100"/>
  <c r="BO292" i="100"/>
  <c r="BH336" i="100"/>
  <c r="BH306" i="100"/>
  <c r="BK340" i="100"/>
  <c r="BL82" i="100"/>
  <c r="BH120" i="100"/>
  <c r="BJ264" i="100"/>
  <c r="BG340" i="100"/>
  <c r="BD128" i="100"/>
  <c r="BG118" i="100"/>
  <c r="BF82" i="100"/>
  <c r="AZ118" i="100"/>
  <c r="BM220" i="100"/>
  <c r="BJ322" i="100"/>
  <c r="BQ52" i="100"/>
  <c r="BH108" i="100"/>
  <c r="BO184" i="100"/>
  <c r="BL86" i="100"/>
  <c r="BH264" i="100"/>
  <c r="BL198" i="100"/>
  <c r="BJ204" i="100"/>
  <c r="BO358" i="100"/>
  <c r="BE256" i="100"/>
  <c r="BG82" i="100"/>
  <c r="AW80" i="100"/>
  <c r="BD208" i="100"/>
  <c r="BB64" i="100"/>
  <c r="BD374" i="100"/>
  <c r="BN230" i="100"/>
  <c r="BL302" i="100"/>
  <c r="BL354" i="100"/>
  <c r="BL136" i="100"/>
  <c r="BJ158" i="100"/>
  <c r="BH176" i="100"/>
  <c r="BN210" i="100"/>
  <c r="BF288" i="100"/>
  <c r="AW8" i="100"/>
  <c r="BE70" i="100"/>
  <c r="AX226" i="100"/>
  <c r="AW318" i="100"/>
  <c r="AW272" i="100"/>
  <c r="BJ352" i="100"/>
  <c r="BJ314" i="100"/>
  <c r="BQ406" i="100"/>
  <c r="BN72" i="100"/>
  <c r="BJ66" i="100"/>
  <c r="BN288" i="100"/>
  <c r="BL280" i="100"/>
  <c r="BI100" i="100"/>
  <c r="BJ208" i="100"/>
  <c r="BN260" i="100"/>
  <c r="BD340" i="100"/>
  <c r="BD370" i="100"/>
  <c r="BD64" i="100"/>
  <c r="AY196" i="100"/>
  <c r="BF340" i="100"/>
  <c r="BC310" i="100"/>
  <c r="BL104" i="100"/>
  <c r="BK226" i="100"/>
  <c r="BQ400" i="100"/>
  <c r="BN128" i="100"/>
  <c r="BP376" i="100"/>
  <c r="BJ80" i="100"/>
  <c r="BJ416" i="100"/>
  <c r="BL378" i="100"/>
  <c r="BF412" i="100"/>
  <c r="BB292" i="100"/>
  <c r="BC148" i="100"/>
  <c r="BG388" i="100"/>
  <c r="BF252" i="100"/>
  <c r="AX70" i="100"/>
  <c r="BJ150" i="100"/>
  <c r="BN388" i="100"/>
  <c r="BJ196" i="100"/>
  <c r="BH294" i="100"/>
  <c r="BP334" i="100"/>
  <c r="BM52" i="100"/>
  <c r="AW18" i="100"/>
  <c r="BH320" i="100"/>
  <c r="BD372" i="100"/>
  <c r="BO112" i="100"/>
  <c r="BF138" i="100"/>
  <c r="BO376" i="100"/>
  <c r="BN116" i="100"/>
  <c r="BB420" i="98"/>
  <c r="BB398" i="98"/>
  <c r="BD312" i="98"/>
  <c r="BD18" i="98"/>
  <c r="BG292" i="98"/>
  <c r="BH326" i="98"/>
  <c r="AZ148" i="98"/>
  <c r="BM406" i="100"/>
  <c r="BB380" i="100"/>
  <c r="AW392" i="100"/>
  <c r="AW30" i="100"/>
  <c r="BE292" i="100"/>
  <c r="BB266" i="100"/>
  <c r="BG214" i="100"/>
  <c r="BL356" i="100"/>
  <c r="BP292" i="100"/>
  <c r="BH156" i="100"/>
  <c r="BP124" i="100"/>
  <c r="BN234" i="100"/>
  <c r="BN342" i="100"/>
  <c r="BQ70" i="100"/>
  <c r="BG136" i="100"/>
  <c r="AY94" i="100"/>
  <c r="BC82" i="100"/>
  <c r="AZ382" i="100"/>
  <c r="AW178" i="100"/>
  <c r="BJ156" i="100"/>
  <c r="BQ190" i="100"/>
  <c r="BN412" i="100"/>
  <c r="BI310" i="100"/>
  <c r="BI106" i="100"/>
  <c r="BH146" i="100"/>
  <c r="BM328" i="100"/>
  <c r="BQ274" i="100"/>
  <c r="BL254" i="100"/>
  <c r="BB382" i="100"/>
  <c r="BF418" i="100"/>
  <c r="BG418" i="100"/>
  <c r="BE250" i="100"/>
  <c r="BE112" i="100"/>
  <c r="AW164" i="100"/>
  <c r="BH234" i="100"/>
  <c r="BJ178" i="100"/>
  <c r="BL340" i="100"/>
  <c r="BJ266" i="100"/>
  <c r="BH214" i="100"/>
  <c r="BI214" i="100"/>
  <c r="BL230" i="100"/>
  <c r="BQ100" i="100"/>
  <c r="BQ160" i="100"/>
  <c r="BC292" i="100"/>
  <c r="BD6" i="100"/>
  <c r="BB26" i="100"/>
  <c r="BB336" i="100"/>
  <c r="AW404" i="100"/>
  <c r="BP256" i="100"/>
  <c r="BJ422" i="100"/>
  <c r="BJ218" i="100"/>
  <c r="BH258" i="100"/>
  <c r="BN250" i="100"/>
  <c r="BM226" i="100"/>
  <c r="BO64" i="100"/>
  <c r="BH118" i="100"/>
  <c r="BM130" i="100"/>
  <c r="BL274" i="100"/>
  <c r="BF90" i="100"/>
  <c r="BB362" i="100"/>
  <c r="BE418" i="100"/>
  <c r="BF176" i="100"/>
  <c r="AW262" i="100"/>
  <c r="BF372" i="100"/>
  <c r="BJ174" i="100"/>
  <c r="BN182" i="100"/>
  <c r="BI346" i="100"/>
  <c r="BP76" i="100"/>
  <c r="BI322" i="100"/>
  <c r="BJ100" i="100"/>
  <c r="BK316" i="100"/>
  <c r="BB136" i="100"/>
  <c r="BB128" i="100"/>
  <c r="AY58" i="100"/>
  <c r="AW212" i="100"/>
  <c r="BB390" i="100"/>
  <c r="BB60" i="100"/>
  <c r="BJ52" i="100"/>
  <c r="BM424" i="100"/>
  <c r="BK214" i="100"/>
  <c r="BP202" i="100"/>
  <c r="BH228" i="100"/>
  <c r="BL358" i="100"/>
  <c r="BH218" i="100"/>
  <c r="BP178" i="100"/>
  <c r="BO322" i="100"/>
  <c r="BI358" i="100"/>
  <c r="AW204" i="100"/>
  <c r="BB280" i="100"/>
  <c r="BF110" i="100"/>
  <c r="BG370" i="100"/>
  <c r="BC268" i="100"/>
  <c r="BF256" i="100"/>
  <c r="BL286" i="100"/>
  <c r="BN226" i="100"/>
  <c r="BJ316" i="100"/>
  <c r="BL304" i="100"/>
  <c r="BL72" i="100"/>
  <c r="BN378" i="100"/>
  <c r="BQ184" i="100"/>
  <c r="BJ58" i="100"/>
  <c r="BB360" i="100"/>
  <c r="BF246" i="100"/>
  <c r="BF356" i="100"/>
  <c r="AX172" i="100"/>
  <c r="AW152" i="100"/>
  <c r="AW354" i="100"/>
  <c r="BJ320" i="100"/>
  <c r="BN348" i="100"/>
  <c r="BO58" i="100"/>
  <c r="BI244" i="100"/>
  <c r="AW36" i="100"/>
  <c r="BJ424" i="100"/>
  <c r="AX376" i="100"/>
  <c r="BJ356" i="100"/>
  <c r="AW52" i="100"/>
  <c r="BH282" i="100"/>
  <c r="BJ364" i="100"/>
  <c r="BK58" i="100"/>
  <c r="BJ116" i="100"/>
  <c r="AX352" i="98"/>
  <c r="BB158" i="98"/>
  <c r="BD380" i="98"/>
  <c r="BE112" i="98"/>
  <c r="AW226" i="98"/>
  <c r="BH190" i="98"/>
  <c r="BN372" i="98"/>
  <c r="BN160" i="100"/>
  <c r="BO250" i="100"/>
  <c r="AZ256" i="100"/>
  <c r="BC28" i="100"/>
  <c r="AX166" i="100"/>
  <c r="BG154" i="100"/>
  <c r="BF146" i="100"/>
  <c r="BO262" i="100"/>
  <c r="BL134" i="100"/>
  <c r="BN400" i="100"/>
  <c r="BN144" i="100"/>
  <c r="BJ414" i="100"/>
  <c r="BH312" i="100"/>
  <c r="BL234" i="100"/>
  <c r="BB352" i="100"/>
  <c r="BB160" i="100"/>
  <c r="AY154" i="100"/>
  <c r="BD294" i="100"/>
  <c r="AW184" i="100"/>
  <c r="AY358" i="100"/>
  <c r="BO280" i="100"/>
  <c r="BN78" i="100"/>
  <c r="BN204" i="100"/>
  <c r="BO178" i="100"/>
  <c r="BJ162" i="100"/>
  <c r="BH250" i="100"/>
  <c r="BL266" i="100"/>
  <c r="BK322" i="100"/>
  <c r="BQ232" i="100"/>
  <c r="BE364" i="100"/>
  <c r="BC340" i="100"/>
  <c r="AZ232" i="100"/>
  <c r="AZ226" i="100"/>
  <c r="BD310" i="100"/>
  <c r="BD352" i="100"/>
  <c r="BL336" i="100"/>
  <c r="BJ398" i="100"/>
  <c r="BQ106" i="100"/>
  <c r="BH284" i="100"/>
  <c r="BH352" i="100"/>
  <c r="BO106" i="100"/>
  <c r="BH54" i="100"/>
  <c r="BN154" i="100"/>
  <c r="AZ136" i="100"/>
  <c r="BB252" i="100"/>
  <c r="BD26" i="100"/>
  <c r="BD162" i="100"/>
  <c r="BF290" i="100"/>
  <c r="BB338" i="100"/>
  <c r="BN174" i="100"/>
  <c r="BN118" i="100"/>
  <c r="BN376" i="100"/>
  <c r="BL114" i="100"/>
  <c r="BH298" i="100"/>
  <c r="BI280" i="100"/>
  <c r="BN200" i="100"/>
  <c r="BH180" i="100"/>
  <c r="BJ222" i="100"/>
  <c r="BI286" i="100"/>
  <c r="BF94" i="100"/>
  <c r="BG400" i="100"/>
  <c r="BB318" i="100"/>
  <c r="BE268" i="100"/>
  <c r="BD60" i="100"/>
  <c r="BN58" i="100"/>
  <c r="BJ388" i="100"/>
  <c r="BJ140" i="100"/>
  <c r="BH170" i="100"/>
  <c r="BO190" i="100"/>
  <c r="BN254" i="100"/>
  <c r="BL252" i="100"/>
  <c r="BH272" i="100"/>
  <c r="AW148" i="100"/>
  <c r="AY16" i="100"/>
  <c r="BF332" i="100"/>
  <c r="BG394" i="100"/>
  <c r="AZ172" i="100"/>
  <c r="AW350" i="100"/>
  <c r="BO202" i="100"/>
  <c r="BO400" i="100"/>
  <c r="BL168" i="100"/>
  <c r="BJ72" i="100"/>
  <c r="BL246" i="100"/>
  <c r="BJ354" i="100"/>
  <c r="BQ394" i="100"/>
  <c r="BN114" i="100"/>
  <c r="BM232" i="100"/>
  <c r="BL186" i="100"/>
  <c r="BD42" i="100"/>
  <c r="BG298" i="100"/>
  <c r="BB322" i="100"/>
  <c r="BG232" i="100"/>
  <c r="BB420" i="100"/>
  <c r="BD278" i="100"/>
  <c r="BM76" i="100"/>
  <c r="BN300" i="100"/>
  <c r="BJ330" i="100"/>
  <c r="BJ134" i="100"/>
  <c r="BI94" i="100"/>
  <c r="BN220" i="100"/>
  <c r="BN172" i="100"/>
  <c r="BJ102" i="100"/>
  <c r="AW168" i="100"/>
  <c r="BE400" i="100"/>
  <c r="AW276" i="100"/>
  <c r="AX250" i="100"/>
  <c r="AW340" i="100"/>
  <c r="BG262" i="100"/>
  <c r="BL278" i="100"/>
  <c r="BL422" i="100"/>
  <c r="BN202" i="100"/>
  <c r="BK376" i="100"/>
  <c r="BD148" i="100"/>
  <c r="BH128" i="100"/>
  <c r="BF302" i="100"/>
  <c r="BN240" i="100"/>
  <c r="AY214" i="100"/>
  <c r="BI250" i="100"/>
  <c r="BN346" i="100"/>
  <c r="AW40" i="100"/>
  <c r="BL238" i="100"/>
  <c r="AX418" i="98"/>
  <c r="BE58" i="98"/>
  <c r="BD290" i="98"/>
  <c r="AY136" i="98"/>
  <c r="AW352" i="98"/>
  <c r="AW280" i="98"/>
  <c r="BH332" i="100"/>
  <c r="BB242" i="100"/>
  <c r="BB426" i="100"/>
  <c r="AY160" i="100"/>
  <c r="AW112" i="100"/>
  <c r="BB28" i="100"/>
  <c r="BB88" i="100"/>
  <c r="BJ214" i="100"/>
  <c r="BN156" i="100"/>
  <c r="BO406" i="100"/>
  <c r="BH226" i="100"/>
  <c r="BJ306" i="100"/>
  <c r="BN90" i="100"/>
  <c r="BK274" i="100"/>
  <c r="BB340" i="100"/>
  <c r="BD314" i="100"/>
  <c r="BG22" i="100"/>
  <c r="AW356" i="100"/>
  <c r="BD120" i="100"/>
  <c r="BE22" i="100"/>
  <c r="BP244" i="100"/>
  <c r="BQ292" i="100"/>
  <c r="BN282" i="100"/>
  <c r="BI328" i="100"/>
  <c r="BJ234" i="100"/>
  <c r="BI88" i="100"/>
  <c r="BP346" i="100"/>
  <c r="BL384" i="100"/>
  <c r="BJ372" i="100"/>
  <c r="BD202" i="100"/>
  <c r="AX328" i="100"/>
  <c r="BB218" i="100"/>
  <c r="BG148" i="100"/>
  <c r="BF184" i="100"/>
  <c r="BB112" i="100"/>
  <c r="BP322" i="100"/>
  <c r="BJ254" i="100"/>
  <c r="BQ244" i="100"/>
  <c r="BH112" i="100"/>
  <c r="BH344" i="100"/>
  <c r="BH70" i="100"/>
  <c r="BP424" i="100"/>
  <c r="BL292" i="100"/>
  <c r="BC316" i="100"/>
  <c r="BG334" i="100"/>
  <c r="BD280" i="100"/>
  <c r="BF168" i="100"/>
  <c r="BC286" i="100"/>
  <c r="BF424" i="100"/>
  <c r="BN52" i="100"/>
  <c r="BJ190" i="100"/>
  <c r="BK298" i="100"/>
  <c r="BP142" i="100"/>
  <c r="BM238" i="100"/>
  <c r="BI130" i="100"/>
  <c r="BQ58" i="100"/>
  <c r="BJ344" i="100"/>
  <c r="BH74" i="100"/>
  <c r="BN336" i="100"/>
  <c r="AZ310" i="100"/>
  <c r="BB44" i="100"/>
  <c r="BB104" i="100"/>
  <c r="BC424" i="100"/>
  <c r="AW280" i="100"/>
  <c r="BN82" i="100"/>
  <c r="BJ394" i="100"/>
  <c r="BL424" i="100"/>
  <c r="BJ170" i="100"/>
  <c r="BL232" i="100"/>
  <c r="BH286" i="100"/>
  <c r="BL282" i="100"/>
  <c r="BP94" i="100"/>
  <c r="BG238" i="100"/>
  <c r="BF200" i="100"/>
  <c r="BD214" i="100"/>
  <c r="AW68" i="100"/>
  <c r="BF100" i="100"/>
  <c r="BF426" i="100"/>
  <c r="BN362" i="100"/>
  <c r="BN76" i="100"/>
  <c r="BM94" i="100"/>
  <c r="BH88" i="100"/>
  <c r="BJ274" i="100"/>
  <c r="BN422" i="100"/>
  <c r="BJ240" i="100"/>
  <c r="BN370" i="100"/>
  <c r="BJ104" i="100"/>
  <c r="BH186" i="100"/>
  <c r="BF102" i="100"/>
  <c r="AW256" i="100"/>
  <c r="AX34" i="100"/>
  <c r="BF36" i="100"/>
  <c r="BD48" i="100"/>
  <c r="BQ178" i="100"/>
  <c r="BJ408" i="100"/>
  <c r="BP118" i="100"/>
  <c r="BM136" i="100"/>
  <c r="BL144" i="100"/>
  <c r="BP388" i="100"/>
  <c r="BH140" i="100"/>
  <c r="BN334" i="100"/>
  <c r="BH290" i="100"/>
  <c r="AZ286" i="100"/>
  <c r="BB302" i="100"/>
  <c r="AX316" i="100"/>
  <c r="BB8" i="100"/>
  <c r="BF394" i="100"/>
  <c r="BB254" i="100"/>
  <c r="BM412" i="100"/>
  <c r="BJ288" i="100"/>
  <c r="BP106" i="100"/>
  <c r="BN310" i="100"/>
  <c r="AW328" i="100"/>
  <c r="BN322" i="100"/>
  <c r="BG328" i="100"/>
  <c r="BN198" i="100"/>
  <c r="BJ184" i="100"/>
  <c r="BJ122" i="100"/>
  <c r="BN168" i="100"/>
  <c r="BF162" i="100"/>
  <c r="BL404" i="100"/>
  <c r="BD14" i="98"/>
  <c r="AW74" i="98"/>
  <c r="BD232" i="98"/>
  <c r="AZ364" i="98"/>
  <c r="AX280" i="98"/>
  <c r="BB314" i="98"/>
  <c r="BI184" i="100"/>
  <c r="BH192" i="100"/>
  <c r="BL256" i="100"/>
  <c r="BQ376" i="100"/>
  <c r="BL228" i="100"/>
  <c r="BH252" i="100"/>
  <c r="BG184" i="100"/>
  <c r="BF80" i="100"/>
  <c r="AW406" i="100"/>
  <c r="AW278" i="100"/>
  <c r="AY70" i="100"/>
  <c r="AZ394" i="100"/>
  <c r="BN394" i="100"/>
  <c r="BL402" i="100"/>
  <c r="BN314" i="100"/>
  <c r="BH80" i="100"/>
  <c r="BH238" i="100"/>
  <c r="BL370" i="100"/>
  <c r="BJ366" i="100"/>
  <c r="AX214" i="100"/>
  <c r="BD188" i="100"/>
  <c r="BD344" i="100"/>
  <c r="BB198" i="100"/>
  <c r="AW140" i="100"/>
  <c r="AW126" i="100"/>
  <c r="BQ118" i="100"/>
  <c r="BQ136" i="100"/>
  <c r="BK190" i="100"/>
  <c r="BH242" i="100"/>
  <c r="BL396" i="100"/>
  <c r="BI220" i="100"/>
  <c r="BJ106" i="100"/>
  <c r="BL90" i="100"/>
  <c r="BJ252" i="100"/>
  <c r="BB414" i="100"/>
  <c r="BD348" i="100"/>
  <c r="BD406" i="100"/>
  <c r="BF414" i="100"/>
  <c r="AW96" i="100"/>
  <c r="BD376" i="100"/>
  <c r="BJ400" i="100"/>
  <c r="BK94" i="100"/>
  <c r="BL366" i="100"/>
  <c r="BN344" i="100"/>
  <c r="BI190" i="100"/>
  <c r="BL164" i="100"/>
  <c r="BI298" i="100"/>
  <c r="BL150" i="100"/>
  <c r="BL308" i="100"/>
  <c r="AX130" i="100"/>
  <c r="BF64" i="100"/>
  <c r="BF208" i="100"/>
  <c r="AX16" i="100"/>
  <c r="AW200" i="100"/>
  <c r="BM394" i="100"/>
  <c r="BO256" i="100"/>
  <c r="BN292" i="100"/>
  <c r="BH104" i="100"/>
  <c r="BH134" i="100"/>
  <c r="BK280" i="100"/>
  <c r="BJ386" i="100"/>
  <c r="BL142" i="100"/>
  <c r="BL172" i="100"/>
  <c r="BF364" i="100"/>
  <c r="BB74" i="100"/>
  <c r="BB148" i="100"/>
  <c r="AW408" i="100"/>
  <c r="AW288" i="100"/>
  <c r="BG64" i="100"/>
  <c r="BQ352" i="100"/>
  <c r="BN170" i="100"/>
  <c r="BN306" i="100"/>
  <c r="BM88" i="100"/>
  <c r="BP196" i="100"/>
  <c r="BN298" i="100"/>
  <c r="BH348" i="100"/>
  <c r="BL84" i="100"/>
  <c r="AW198" i="98"/>
  <c r="BF398" i="98"/>
  <c r="BF298" i="98"/>
  <c r="BD348" i="98"/>
  <c r="AW176" i="98"/>
  <c r="BE226" i="98"/>
  <c r="AW62" i="98"/>
  <c r="BC250" i="98"/>
  <c r="BD336" i="98"/>
  <c r="BF178" i="98"/>
  <c r="AY370" i="98"/>
  <c r="BB294" i="98"/>
  <c r="BF260" i="98"/>
  <c r="BG232" i="98"/>
  <c r="AY34" i="98"/>
  <c r="BB266" i="98"/>
  <c r="BG70" i="98"/>
  <c r="AW166" i="98"/>
  <c r="AX358" i="98"/>
  <c r="BG370" i="98"/>
  <c r="BF242" i="98"/>
  <c r="AW34" i="98"/>
  <c r="BG28" i="98"/>
  <c r="BB236" i="98"/>
  <c r="AW196" i="98"/>
  <c r="BC262" i="98"/>
  <c r="BF200" i="98"/>
  <c r="AX268" i="98"/>
  <c r="BG382" i="98"/>
  <c r="BB244" i="98"/>
  <c r="BB76" i="98"/>
  <c r="BF62" i="98"/>
  <c r="BB296" i="98"/>
  <c r="AY424" i="98"/>
  <c r="BD46" i="98"/>
  <c r="AY172" i="98"/>
  <c r="AZ220" i="98"/>
  <c r="BF418" i="98"/>
  <c r="AY250" i="98"/>
  <c r="BN416" i="98"/>
  <c r="BL72" i="98"/>
  <c r="BK322" i="98"/>
  <c r="BD22" i="98"/>
  <c r="BL332" i="98"/>
  <c r="BI274" i="98"/>
  <c r="BD58" i="98"/>
  <c r="BD16" i="98"/>
  <c r="BN352" i="98"/>
  <c r="BF104" i="98"/>
  <c r="BL188" i="98"/>
  <c r="BP226" i="100"/>
  <c r="BJ270" i="100"/>
  <c r="BI166" i="100"/>
  <c r="BH164" i="100"/>
  <c r="BJ382" i="100"/>
  <c r="BQ172" i="100"/>
  <c r="BE64" i="100"/>
  <c r="BB162" i="100"/>
  <c r="BD10" i="100"/>
  <c r="BF390" i="100"/>
  <c r="AY250" i="100"/>
  <c r="AW116" i="100"/>
  <c r="BP316" i="100"/>
  <c r="BJ396" i="100"/>
  <c r="BJ90" i="100"/>
  <c r="BL372" i="100"/>
  <c r="BN98" i="100"/>
  <c r="BH116" i="100"/>
  <c r="BD230" i="100"/>
  <c r="BF352" i="100"/>
  <c r="AZ388" i="100"/>
  <c r="AW398" i="100"/>
  <c r="AZ10" i="100"/>
  <c r="BC250" i="100"/>
  <c r="BF232" i="100"/>
  <c r="BJ152" i="100"/>
  <c r="BO418" i="100"/>
  <c r="BM346" i="100"/>
  <c r="BI124" i="100"/>
  <c r="BM370" i="100"/>
  <c r="BO148" i="100"/>
  <c r="BH276" i="100"/>
  <c r="BI178" i="100"/>
  <c r="BJ236" i="100"/>
  <c r="AW94" i="100"/>
  <c r="BF254" i="100"/>
  <c r="BB256" i="100"/>
  <c r="BE298" i="100"/>
  <c r="BF144" i="100"/>
  <c r="AW84" i="100"/>
  <c r="BO82" i="100"/>
  <c r="BJ68" i="100"/>
  <c r="BL204" i="100"/>
  <c r="BN158" i="100"/>
  <c r="BQ64" i="100"/>
  <c r="BP160" i="100"/>
  <c r="BH360" i="100"/>
  <c r="BK118" i="100"/>
  <c r="BL330" i="100"/>
  <c r="BG94" i="100"/>
  <c r="AW62" i="100"/>
  <c r="BD276" i="100"/>
  <c r="AW102" i="100"/>
  <c r="AW240" i="100"/>
  <c r="BJ362" i="100"/>
  <c r="BQ88" i="100"/>
  <c r="BJ358" i="100"/>
  <c r="BM262" i="100"/>
  <c r="BN92" i="100"/>
  <c r="BN380" i="100"/>
  <c r="BN258" i="100"/>
  <c r="BH300" i="100"/>
  <c r="BC406" i="100"/>
  <c r="BC394" i="100"/>
  <c r="BG100" i="100"/>
  <c r="AZ220" i="100"/>
  <c r="BB384" i="100"/>
  <c r="BD392" i="100"/>
  <c r="AX40" i="100"/>
  <c r="BO220" i="100"/>
  <c r="BM58" i="100"/>
  <c r="BP232" i="100"/>
  <c r="BL350" i="100"/>
  <c r="BL260" i="100"/>
  <c r="BH212" i="100"/>
  <c r="BH308" i="100"/>
  <c r="BL368" i="100"/>
  <c r="BB140" i="98"/>
  <c r="BF312" i="98"/>
  <c r="BE268" i="98"/>
  <c r="AW288" i="98"/>
  <c r="BG88" i="98"/>
  <c r="BD48" i="98"/>
  <c r="BF350" i="98"/>
  <c r="AW130" i="98"/>
  <c r="BC142" i="98"/>
  <c r="BD298" i="98"/>
  <c r="BD200" i="98"/>
  <c r="BB348" i="98"/>
  <c r="BC214" i="98"/>
  <c r="AW8" i="98"/>
  <c r="AX142" i="98"/>
  <c r="BG52" i="98"/>
  <c r="AW392" i="98"/>
  <c r="BD416" i="98"/>
  <c r="BD346" i="98"/>
  <c r="BF182" i="98"/>
  <c r="BB282" i="98"/>
  <c r="BD272" i="98"/>
  <c r="BC208" i="98"/>
  <c r="BF220" i="98"/>
  <c r="BD94" i="98"/>
  <c r="BF68" i="98"/>
  <c r="BF186" i="98"/>
  <c r="AY334" i="98"/>
  <c r="AZ124" i="98"/>
  <c r="AW188" i="98"/>
  <c r="BD234" i="98"/>
  <c r="BD118" i="98"/>
  <c r="AZ172" i="98"/>
  <c r="BD388" i="98"/>
  <c r="AW316" i="98"/>
  <c r="BF144" i="98"/>
  <c r="AX316" i="98"/>
  <c r="AX394" i="98"/>
  <c r="BO184" i="98"/>
  <c r="BH382" i="98"/>
  <c r="BJ90" i="98"/>
  <c r="BP370" i="98"/>
  <c r="BF302" i="98"/>
  <c r="BM40" i="98"/>
  <c r="BI190" i="98"/>
  <c r="BJ30" i="98"/>
  <c r="BD114" i="98"/>
  <c r="AX82" i="98"/>
  <c r="AZ10" i="98"/>
  <c r="BF214" i="98"/>
  <c r="BI52" i="100"/>
  <c r="BH142" i="100"/>
  <c r="BI172" i="100"/>
  <c r="BK286" i="100"/>
  <c r="BN190" i="100"/>
  <c r="BL210" i="100"/>
  <c r="BB108" i="100"/>
  <c r="AY40" i="100"/>
  <c r="BF338" i="100"/>
  <c r="BG358" i="100"/>
  <c r="BD50" i="100"/>
  <c r="BJ336" i="100"/>
  <c r="BO238" i="100"/>
  <c r="BL192" i="100"/>
  <c r="BH342" i="100"/>
  <c r="BL190" i="100"/>
  <c r="BJ280" i="100"/>
  <c r="BH240" i="100"/>
  <c r="AW298" i="100"/>
  <c r="AW344" i="100"/>
  <c r="AZ130" i="100"/>
  <c r="AW244" i="100"/>
  <c r="BB62" i="100"/>
  <c r="BG256" i="100"/>
  <c r="BF152" i="100"/>
  <c r="BN134" i="100"/>
  <c r="BL244" i="100"/>
  <c r="BO304" i="100"/>
  <c r="BJ120" i="100"/>
  <c r="BH262" i="100"/>
  <c r="BK418" i="100"/>
  <c r="BN166" i="100"/>
  <c r="BJ200" i="100"/>
  <c r="BM364" i="100"/>
  <c r="BF344" i="100"/>
  <c r="BG124" i="100"/>
  <c r="BB50" i="100"/>
  <c r="BG76" i="100"/>
  <c r="AW402" i="100"/>
  <c r="BE382" i="100"/>
  <c r="BJ226" i="100"/>
  <c r="BM280" i="100"/>
  <c r="BL92" i="100"/>
  <c r="BP298" i="100"/>
  <c r="BO286" i="100"/>
  <c r="BI82" i="100"/>
  <c r="BL184" i="100"/>
  <c r="BH220" i="100"/>
  <c r="BB204" i="100"/>
  <c r="BD106" i="100"/>
  <c r="AW10" i="100"/>
  <c r="BD254" i="100"/>
  <c r="BD408" i="100"/>
  <c r="BB54" i="100"/>
  <c r="BJ86" i="100"/>
  <c r="BL418" i="100"/>
  <c r="BQ364" i="100"/>
  <c r="BJ374" i="100"/>
  <c r="BL300" i="100"/>
  <c r="BN386" i="100"/>
  <c r="BP364" i="100"/>
  <c r="BK76" i="100"/>
  <c r="BF378" i="100"/>
  <c r="BD328" i="100"/>
  <c r="BD250" i="100"/>
  <c r="BB144" i="100"/>
  <c r="AY142" i="100"/>
  <c r="BD74" i="100"/>
  <c r="BB172" i="100"/>
  <c r="BO388" i="100"/>
  <c r="BJ292" i="100"/>
  <c r="BM298" i="100"/>
  <c r="BN408" i="100"/>
  <c r="BJ342" i="100"/>
  <c r="BL178" i="100"/>
  <c r="BP286" i="100"/>
  <c r="BJ188" i="100"/>
  <c r="AZ16" i="98"/>
  <c r="BF122" i="98"/>
  <c r="BF56" i="98"/>
  <c r="BB46" i="98"/>
  <c r="BC46" i="98"/>
  <c r="BD44" i="98"/>
  <c r="BF136" i="98"/>
  <c r="BB208" i="98"/>
  <c r="BE262" i="98"/>
  <c r="BD224" i="98"/>
  <c r="AW144" i="98"/>
  <c r="BF246" i="98"/>
  <c r="BD402" i="98"/>
  <c r="AW270" i="98"/>
  <c r="BB48" i="98"/>
  <c r="AW86" i="98"/>
  <c r="BD368" i="98"/>
  <c r="BB368" i="98"/>
  <c r="BF74" i="98"/>
  <c r="BF248" i="98"/>
  <c r="AW348" i="98"/>
  <c r="BD110" i="98"/>
  <c r="BF262" i="98"/>
  <c r="BD144" i="98"/>
  <c r="BF174" i="98"/>
  <c r="AW334" i="98"/>
  <c r="BF210" i="98"/>
  <c r="BD12" i="98"/>
  <c r="BE340" i="98"/>
  <c r="BE82" i="98"/>
  <c r="BB414" i="98"/>
  <c r="BD310" i="98"/>
  <c r="BD106" i="98"/>
  <c r="BD152" i="98"/>
  <c r="BC178" i="98"/>
  <c r="BE22" i="98"/>
  <c r="BD414" i="98"/>
  <c r="BF138" i="98"/>
  <c r="BJ104" i="98"/>
  <c r="BM400" i="98"/>
  <c r="BL306" i="98"/>
  <c r="BM394" i="98"/>
  <c r="BE370" i="98"/>
  <c r="BJ22" i="98"/>
  <c r="BI376" i="98"/>
  <c r="BJ206" i="98"/>
  <c r="BJ296" i="98"/>
  <c r="BF230" i="98"/>
  <c r="BI148" i="98"/>
  <c r="BK412" i="98"/>
  <c r="BL416" i="100"/>
  <c r="BL316" i="100"/>
  <c r="BH244" i="100"/>
  <c r="BQ226" i="100"/>
  <c r="BL322" i="100"/>
  <c r="BO76" i="100"/>
  <c r="BD308" i="100"/>
  <c r="BB200" i="100"/>
  <c r="BE190" i="100"/>
  <c r="BC322" i="100"/>
  <c r="BG58" i="100"/>
  <c r="BL206" i="100"/>
  <c r="BJ390" i="100"/>
  <c r="BL214" i="100"/>
  <c r="BH322" i="100"/>
  <c r="BH302" i="100"/>
  <c r="BK244" i="100"/>
  <c r="BJ56" i="100"/>
  <c r="AW324" i="100"/>
  <c r="BE280" i="100"/>
  <c r="AW44" i="100"/>
  <c r="BB422" i="100"/>
  <c r="AZ268" i="100"/>
  <c r="AW342" i="100"/>
  <c r="BB134" i="100"/>
  <c r="BN196" i="100"/>
  <c r="BJ118" i="100"/>
  <c r="BJ332" i="100"/>
  <c r="BQ130" i="100"/>
  <c r="BK112" i="100"/>
  <c r="BN132" i="100"/>
  <c r="BJ108" i="100"/>
  <c r="BN332" i="100"/>
  <c r="BH152" i="100"/>
  <c r="BE232" i="100"/>
  <c r="AY334" i="100"/>
  <c r="BD322" i="100"/>
  <c r="AZ184" i="100"/>
  <c r="BB126" i="100"/>
  <c r="AX190" i="100"/>
  <c r="BN294" i="100"/>
  <c r="BQ148" i="100"/>
  <c r="BN216" i="100"/>
  <c r="BO142" i="100"/>
  <c r="BJ426" i="100"/>
  <c r="BL320" i="100"/>
  <c r="BL240" i="100"/>
  <c r="BL284" i="100"/>
  <c r="BB94" i="100"/>
  <c r="AY412" i="100"/>
  <c r="AZ202" i="100"/>
  <c r="BF260" i="100"/>
  <c r="BF360" i="100"/>
  <c r="AX382" i="100"/>
  <c r="BJ142" i="100"/>
  <c r="BP154" i="100"/>
  <c r="BJ206" i="100"/>
  <c r="BO70" i="100"/>
  <c r="BP370" i="100"/>
  <c r="BH98" i="100"/>
  <c r="BN338" i="100"/>
  <c r="BN122" i="100"/>
  <c r="AW374" i="100"/>
  <c r="BB386" i="100"/>
  <c r="BE316" i="100"/>
  <c r="AX388" i="100"/>
  <c r="AW182" i="100"/>
  <c r="BD130" i="100"/>
  <c r="BL74" i="100"/>
  <c r="BQ286" i="100"/>
  <c r="BK70" i="100"/>
  <c r="BM184" i="100"/>
  <c r="BL116" i="100"/>
  <c r="BJ186" i="100"/>
  <c r="BL236" i="100"/>
  <c r="BJ406" i="100"/>
  <c r="BH168" i="100"/>
  <c r="AY46" i="98"/>
  <c r="AZ424" i="98"/>
  <c r="AW370" i="98"/>
  <c r="AX136" i="98"/>
  <c r="AY316" i="98"/>
  <c r="BB198" i="98"/>
  <c r="BD188" i="98"/>
  <c r="BD30" i="98"/>
  <c r="BB250" i="98"/>
  <c r="BD40" i="98"/>
  <c r="BG208" i="98"/>
  <c r="BF38" i="98"/>
  <c r="BD216" i="98"/>
  <c r="BF206" i="98"/>
  <c r="AW114" i="98"/>
  <c r="BF378" i="98"/>
  <c r="AX34" i="98"/>
  <c r="BB86" i="98"/>
  <c r="BG34" i="98"/>
  <c r="BD306" i="98"/>
  <c r="AW212" i="98"/>
  <c r="BE196" i="98"/>
  <c r="AW390" i="98"/>
  <c r="BD56" i="98"/>
  <c r="BD340" i="98"/>
  <c r="BB82" i="98"/>
  <c r="BB44" i="98"/>
  <c r="BC352" i="98"/>
  <c r="AY190" i="98"/>
  <c r="AY310" i="98"/>
  <c r="AW178" i="98"/>
  <c r="AX22" i="98"/>
  <c r="BF362" i="98"/>
  <c r="BB110" i="98"/>
  <c r="AW230" i="98"/>
  <c r="BB36" i="98"/>
  <c r="BG280" i="98"/>
  <c r="AW90" i="98"/>
  <c r="BK232" i="98"/>
  <c r="BI130" i="98"/>
  <c r="BP220" i="98"/>
  <c r="BE76" i="98"/>
  <c r="AW422" i="98"/>
  <c r="BO292" i="98"/>
  <c r="BH82" i="98"/>
  <c r="BH230" i="98"/>
  <c r="BH422" i="98"/>
  <c r="AW206" i="98"/>
  <c r="BN46" i="98"/>
  <c r="BM184" i="98"/>
  <c r="BL264" i="100"/>
  <c r="BQ202" i="100"/>
  <c r="BL272" i="100"/>
  <c r="BN318" i="100"/>
  <c r="BH94" i="100"/>
  <c r="AX292" i="100"/>
  <c r="BE184" i="100"/>
  <c r="BD206" i="100"/>
  <c r="BF276" i="100"/>
  <c r="BC238" i="100"/>
  <c r="BL400" i="100"/>
  <c r="BO424" i="100"/>
  <c r="BJ334" i="100"/>
  <c r="BL102" i="100"/>
  <c r="BN406" i="100"/>
  <c r="BJ84" i="100"/>
  <c r="BL154" i="100"/>
  <c r="AY280" i="100"/>
  <c r="BF318" i="100"/>
  <c r="AW136" i="100"/>
  <c r="BD16" i="100"/>
  <c r="BD212" i="100"/>
  <c r="BF230" i="100"/>
  <c r="BF370" i="100"/>
  <c r="BM202" i="100"/>
  <c r="BQ388" i="100"/>
  <c r="BH224" i="100"/>
  <c r="BN70" i="100"/>
  <c r="BO370" i="100"/>
  <c r="BJ294" i="100"/>
  <c r="BM190" i="100"/>
  <c r="BQ238" i="100"/>
  <c r="BH52" i="100"/>
  <c r="BC262" i="100"/>
  <c r="BF280" i="100"/>
  <c r="BE238" i="100"/>
  <c r="AY268" i="100"/>
  <c r="BG382" i="100"/>
  <c r="BJ326" i="100"/>
  <c r="BJ164" i="100"/>
  <c r="BN212" i="100"/>
  <c r="BH288" i="100"/>
  <c r="BL338" i="100"/>
  <c r="BH198" i="100"/>
  <c r="BO412" i="100"/>
  <c r="BO364" i="100"/>
  <c r="BJ272" i="100"/>
  <c r="BD320" i="100"/>
  <c r="BD204" i="100"/>
  <c r="AW130" i="100"/>
  <c r="BF134" i="100"/>
  <c r="BB78" i="100"/>
  <c r="BF314" i="100"/>
  <c r="BL374" i="100"/>
  <c r="BK166" i="100"/>
  <c r="BH92" i="100"/>
  <c r="BJ210" i="100"/>
  <c r="BL344" i="100"/>
  <c r="BH356" i="100"/>
  <c r="BH280" i="100"/>
  <c r="BI196" i="100"/>
  <c r="AX286" i="100"/>
  <c r="BD404" i="100"/>
  <c r="AX64" i="100"/>
  <c r="BB190" i="100"/>
  <c r="BF96" i="100"/>
  <c r="BD292" i="100"/>
  <c r="BP340" i="100"/>
  <c r="BJ60" i="100"/>
  <c r="BL380" i="100"/>
  <c r="BJ338" i="100"/>
  <c r="BL110" i="100"/>
  <c r="BH84" i="100"/>
  <c r="BN96" i="100"/>
  <c r="BI70" i="100"/>
  <c r="BJ428" i="100"/>
  <c r="BC118" i="98"/>
  <c r="BB160" i="98"/>
  <c r="BB216" i="98"/>
  <c r="AY52" i="98"/>
  <c r="BF152" i="98"/>
  <c r="BB372" i="98"/>
  <c r="AZ226" i="98"/>
  <c r="BB350" i="98"/>
  <c r="BB38" i="98"/>
  <c r="AW232" i="98"/>
  <c r="BB206" i="98"/>
  <c r="BF426" i="98"/>
  <c r="AW314" i="98"/>
  <c r="AW332" i="98"/>
  <c r="BD174" i="98"/>
  <c r="BB8" i="98"/>
  <c r="BD32" i="98"/>
  <c r="BG202" i="98"/>
  <c r="AY268" i="98"/>
  <c r="BB74" i="98"/>
  <c r="AY364" i="98"/>
  <c r="AZ52" i="98"/>
  <c r="AW98" i="98"/>
  <c r="AW132" i="98"/>
  <c r="BC226" i="98"/>
  <c r="AY130" i="98"/>
  <c r="BC412" i="98"/>
  <c r="BB26" i="98"/>
  <c r="BC94" i="98"/>
  <c r="BB178" i="98"/>
  <c r="AZ70" i="98"/>
  <c r="BB106" i="98"/>
  <c r="BB58" i="98"/>
  <c r="BF254" i="98"/>
  <c r="BD148" i="98"/>
  <c r="BB50" i="98"/>
  <c r="BC82" i="98"/>
  <c r="AW14" i="98"/>
  <c r="BL418" i="98"/>
  <c r="BP400" i="98"/>
  <c r="BH188" i="98"/>
  <c r="BF428" i="98"/>
  <c r="AX226" i="98"/>
  <c r="BM352" i="98"/>
  <c r="BQ70" i="98"/>
  <c r="BH38" i="98"/>
  <c r="BH174" i="98"/>
  <c r="BL18" i="98"/>
  <c r="BL340" i="98"/>
  <c r="BN140" i="98"/>
  <c r="BN228" i="100"/>
  <c r="BL196" i="100"/>
  <c r="BI268" i="100"/>
  <c r="BN66" i="100"/>
  <c r="BH66" i="100"/>
  <c r="BJ340" i="100"/>
  <c r="BG220" i="100"/>
  <c r="AY352" i="100"/>
  <c r="BB20" i="100"/>
  <c r="AX304" i="100"/>
  <c r="AZ124" i="100"/>
  <c r="BN106" i="100"/>
  <c r="BN192" i="100"/>
  <c r="BJ308" i="100"/>
  <c r="BH350" i="100"/>
  <c r="BJ310" i="100"/>
  <c r="BK262" i="100"/>
  <c r="BK370" i="100"/>
  <c r="BF174" i="100"/>
  <c r="AY316" i="100"/>
  <c r="AW312" i="100"/>
  <c r="BD262" i="100"/>
  <c r="AX412" i="100"/>
  <c r="BD180" i="100"/>
  <c r="BL100" i="100"/>
  <c r="BM382" i="100"/>
  <c r="BM166" i="100"/>
  <c r="BH316" i="100"/>
  <c r="BL288" i="100"/>
  <c r="BI292" i="100"/>
  <c r="BM352" i="100"/>
  <c r="BK130" i="100"/>
  <c r="BI352" i="100"/>
  <c r="BJ64" i="100"/>
  <c r="AY190" i="100"/>
  <c r="BB238" i="100"/>
  <c r="AW282" i="100"/>
  <c r="BB34" i="100"/>
  <c r="AX280" i="100"/>
  <c r="BL166" i="100"/>
  <c r="BJ114" i="100"/>
  <c r="BL174" i="100"/>
  <c r="BJ154" i="100"/>
  <c r="BJ146" i="100"/>
  <c r="BN428" i="100"/>
  <c r="BJ258" i="100"/>
  <c r="BJ360" i="100"/>
  <c r="BH292" i="100"/>
  <c r="BE226" i="100"/>
  <c r="BF180" i="100"/>
  <c r="AW220" i="100"/>
  <c r="AW22" i="100"/>
  <c r="BB306" i="100"/>
  <c r="BN320" i="100"/>
  <c r="BQ328" i="100"/>
  <c r="BO100" i="100"/>
  <c r="BI304" i="100"/>
  <c r="BH78" i="100"/>
  <c r="BI154" i="100"/>
  <c r="BH256" i="100"/>
  <c r="BH330" i="100"/>
  <c r="BJ250" i="100"/>
  <c r="BF298" i="100"/>
  <c r="BD332" i="100"/>
  <c r="AY118" i="100"/>
  <c r="AW144" i="100"/>
  <c r="BF198" i="100"/>
  <c r="AW422" i="100"/>
  <c r="BK292" i="100"/>
  <c r="BJ328" i="100"/>
  <c r="BM100" i="100"/>
  <c r="BQ94" i="100"/>
  <c r="BP238" i="100"/>
  <c r="BK178" i="100"/>
  <c r="BN68" i="100"/>
  <c r="BQ220" i="100"/>
  <c r="AW32" i="98"/>
  <c r="AW136" i="98"/>
  <c r="BD292" i="98"/>
  <c r="BD352" i="98"/>
  <c r="BF322" i="98"/>
  <c r="AW214" i="98"/>
  <c r="BB70" i="98"/>
  <c r="BD82" i="98"/>
  <c r="BB324" i="98"/>
  <c r="BF202" i="98"/>
  <c r="AZ82" i="98"/>
  <c r="BD102" i="98"/>
  <c r="BB182" i="98"/>
  <c r="AW278" i="98"/>
  <c r="BG412" i="98"/>
  <c r="BD424" i="98"/>
  <c r="AW344" i="98"/>
  <c r="AW412" i="98"/>
  <c r="BF238" i="98"/>
  <c r="BD182" i="98"/>
  <c r="BF32" i="98"/>
  <c r="BF286" i="98"/>
  <c r="AZ394" i="98"/>
  <c r="AW18" i="98"/>
  <c r="AY244" i="98"/>
  <c r="BF412" i="98"/>
  <c r="BD334" i="98"/>
  <c r="AW396" i="98"/>
  <c r="AX118" i="98"/>
  <c r="BB272" i="98"/>
  <c r="BD164" i="98"/>
  <c r="BB72" i="98"/>
  <c r="BG418" i="98"/>
  <c r="BG178" i="98"/>
  <c r="BD52" i="98"/>
  <c r="BB54" i="98"/>
  <c r="BE154" i="98"/>
  <c r="BD104" i="98"/>
  <c r="AW298" i="98"/>
  <c r="BJ314" i="98"/>
  <c r="BL310" i="98"/>
  <c r="BJ298" i="98"/>
  <c r="BD176" i="98"/>
  <c r="BD262" i="98"/>
  <c r="BM376" i="98"/>
  <c r="BH240" i="98"/>
  <c r="BN26" i="98"/>
  <c r="BM256" i="98"/>
  <c r="BJ204" i="98"/>
  <c r="BD280" i="98"/>
  <c r="BH278" i="98"/>
  <c r="BL80" i="100"/>
  <c r="BL262" i="100"/>
  <c r="BP166" i="100"/>
  <c r="BL294" i="100"/>
  <c r="BN102" i="100"/>
  <c r="BH260" i="100"/>
  <c r="BL360" i="100"/>
  <c r="BD90" i="100"/>
  <c r="BF116" i="100"/>
  <c r="AW360" i="100"/>
  <c r="AX118" i="100"/>
  <c r="BD124" i="100"/>
  <c r="BM172" i="100"/>
  <c r="BK424" i="100"/>
  <c r="BH204" i="100"/>
  <c r="BH126" i="100"/>
  <c r="BJ368" i="100"/>
  <c r="BL220" i="100"/>
  <c r="BH230" i="100"/>
  <c r="BD388" i="100"/>
  <c r="BB36" i="100"/>
  <c r="BD220" i="100"/>
  <c r="BF120" i="100"/>
  <c r="AY424" i="100"/>
  <c r="AW138" i="100"/>
  <c r="BJ138" i="100"/>
  <c r="BN238" i="100"/>
  <c r="BJ192" i="100"/>
  <c r="BQ214" i="100"/>
  <c r="BH96" i="100"/>
  <c r="BP130" i="100"/>
  <c r="BQ322" i="100"/>
  <c r="BH338" i="100"/>
  <c r="BI262" i="100"/>
  <c r="BL66" i="100"/>
  <c r="BB248" i="100"/>
  <c r="BB236" i="100"/>
  <c r="AZ424" i="100"/>
  <c r="BB202" i="100"/>
  <c r="BF114" i="100"/>
  <c r="BK250" i="100"/>
  <c r="BL152" i="100"/>
  <c r="BN358" i="100"/>
  <c r="BL406" i="100"/>
  <c r="BN418" i="100"/>
  <c r="BK268" i="100"/>
  <c r="BL216" i="100"/>
  <c r="BI208" i="100"/>
  <c r="BP310" i="100"/>
  <c r="BF140" i="100"/>
  <c r="AZ28" i="100"/>
  <c r="AY274" i="100"/>
  <c r="AX424" i="100"/>
  <c r="AW260" i="100"/>
  <c r="BL376" i="100"/>
  <c r="BQ256" i="100"/>
  <c r="BK124" i="100"/>
  <c r="BH182" i="100"/>
  <c r="BN224" i="100"/>
  <c r="BP112" i="100"/>
  <c r="BN62" i="100"/>
  <c r="BI334" i="100"/>
  <c r="BJ128" i="100"/>
  <c r="BB224" i="100"/>
  <c r="AX358" i="100"/>
  <c r="BC124" i="100"/>
  <c r="BD396" i="100"/>
  <c r="BE304" i="100"/>
  <c r="AW348" i="100"/>
  <c r="BQ340" i="100"/>
  <c r="BN126" i="100"/>
  <c r="BN278" i="100"/>
  <c r="BN194" i="100"/>
  <c r="BH76" i="100"/>
  <c r="BH82" i="100"/>
  <c r="BH196" i="100"/>
  <c r="BJ228" i="100"/>
  <c r="AY196" i="98"/>
  <c r="BC28" i="98"/>
  <c r="BF80" i="98"/>
  <c r="AX328" i="98"/>
  <c r="BF216" i="98"/>
  <c r="BF78" i="98"/>
  <c r="BD252" i="98"/>
  <c r="AZ178" i="98"/>
  <c r="AX244" i="98"/>
  <c r="BF72" i="98"/>
  <c r="BB392" i="98"/>
  <c r="AX208" i="98"/>
  <c r="BE70" i="98"/>
  <c r="BB88" i="98"/>
  <c r="AY154" i="98"/>
  <c r="BF162" i="98"/>
  <c r="BF424" i="98"/>
  <c r="BE244" i="98"/>
  <c r="BF188" i="98"/>
  <c r="BG100" i="98"/>
  <c r="AX370" i="98"/>
  <c r="BG226" i="98"/>
  <c r="BB404" i="98"/>
  <c r="BD26" i="98"/>
  <c r="BF82" i="98"/>
  <c r="BE214" i="98"/>
  <c r="AY76" i="98"/>
  <c r="BD404" i="98"/>
  <c r="BC112" i="98"/>
  <c r="AZ232" i="98"/>
  <c r="BF314" i="98"/>
  <c r="BB174" i="98"/>
  <c r="BB396" i="98"/>
  <c r="AX172" i="98"/>
  <c r="BB426" i="98"/>
  <c r="AW380" i="98"/>
  <c r="AZ244" i="98"/>
  <c r="AW168" i="98"/>
  <c r="BE184" i="98"/>
  <c r="BJ272" i="98"/>
  <c r="BN48" i="98"/>
  <c r="BL142" i="98"/>
  <c r="BD130" i="98"/>
  <c r="BD154" i="98"/>
  <c r="BL344" i="98"/>
  <c r="BK424" i="98"/>
  <c r="BL274" i="98"/>
  <c r="BM64" i="98"/>
  <c r="BN370" i="98"/>
  <c r="AW354" i="98"/>
  <c r="BC256" i="98"/>
  <c r="BD406" i="98"/>
  <c r="BF148" i="98"/>
  <c r="BB210" i="98"/>
  <c r="BF356" i="98"/>
  <c r="AX220" i="98"/>
  <c r="BE238" i="98"/>
  <c r="BF380" i="98"/>
  <c r="BD124" i="98"/>
  <c r="BB346" i="98"/>
  <c r="BF12" i="98"/>
  <c r="AW192" i="98"/>
  <c r="BD304" i="98"/>
  <c r="AW76" i="98"/>
  <c r="BB422" i="98"/>
  <c r="AW104" i="98"/>
  <c r="BF146" i="98"/>
  <c r="BB180" i="98"/>
  <c r="BF400" i="98"/>
  <c r="BF370" i="98"/>
  <c r="AW182" i="98"/>
  <c r="AX400" i="98"/>
  <c r="BD168" i="98"/>
  <c r="BD88" i="98"/>
  <c r="BD236" i="98"/>
  <c r="BD398" i="98"/>
  <c r="BF386" i="98"/>
  <c r="BD84" i="98"/>
  <c r="AW376" i="98"/>
  <c r="BB256" i="98"/>
  <c r="AW224" i="98"/>
  <c r="BD122" i="98"/>
  <c r="BD248" i="98"/>
  <c r="AW42" i="98"/>
  <c r="BD244" i="98"/>
  <c r="BD210" i="98"/>
  <c r="BD260" i="98"/>
  <c r="BF228" i="98"/>
  <c r="BD274" i="98"/>
  <c r="AW318" i="98"/>
  <c r="BD256" i="98"/>
  <c r="BC166" i="98"/>
  <c r="BC364" i="98"/>
  <c r="BB262" i="98"/>
  <c r="AW22" i="98"/>
  <c r="AW296" i="98"/>
  <c r="BB120" i="98"/>
  <c r="BF320" i="98"/>
  <c r="AZ130" i="98"/>
  <c r="AW202" i="98"/>
  <c r="BF212" i="98"/>
  <c r="AX94" i="98"/>
  <c r="BG82" i="98"/>
  <c r="BF258" i="98"/>
  <c r="BD170" i="98"/>
  <c r="BM226" i="98"/>
  <c r="BN78" i="98"/>
  <c r="BQ46" i="98"/>
  <c r="BQ238" i="98"/>
  <c r="BM94" i="98"/>
  <c r="BO70" i="98"/>
  <c r="BM154" i="98"/>
  <c r="BO202" i="98"/>
  <c r="BD100" i="98"/>
  <c r="BD180" i="98"/>
  <c r="BG172" i="98"/>
  <c r="AW216" i="98"/>
  <c r="AW20" i="98"/>
  <c r="BH342" i="98"/>
  <c r="BN246" i="98"/>
  <c r="BJ128" i="98"/>
  <c r="BI268" i="98"/>
  <c r="BN230" i="98"/>
  <c r="BP388" i="98"/>
  <c r="BF166" i="98"/>
  <c r="BG94" i="98"/>
  <c r="BD254" i="98"/>
  <c r="BJ32" i="98"/>
  <c r="BH378" i="98"/>
  <c r="BN330" i="98"/>
  <c r="BJ240" i="98"/>
  <c r="BI220" i="98"/>
  <c r="BH122" i="98"/>
  <c r="BC340" i="98"/>
  <c r="BC106" i="98"/>
  <c r="BF98" i="98"/>
  <c r="BJ150" i="98"/>
  <c r="BK64" i="98"/>
  <c r="BJ136" i="98"/>
  <c r="BN368" i="98"/>
  <c r="BJ348" i="98"/>
  <c r="BL314" i="98"/>
  <c r="BJ238" i="98"/>
  <c r="BE160" i="98"/>
  <c r="AZ418" i="98"/>
  <c r="AW374" i="98"/>
  <c r="BJ278" i="98"/>
  <c r="BJ408" i="98"/>
  <c r="BH66" i="98"/>
  <c r="BC274" i="98"/>
  <c r="BG124" i="98"/>
  <c r="BD422" i="98"/>
  <c r="BL154" i="98"/>
  <c r="BH294" i="98"/>
  <c r="BH302" i="98"/>
  <c r="BD392" i="98"/>
  <c r="BL412" i="98"/>
  <c r="BH68" i="98"/>
  <c r="BQ352" i="98"/>
  <c r="AY112" i="98"/>
  <c r="BN86" i="98"/>
  <c r="BO370" i="98"/>
  <c r="BJ146" i="98"/>
  <c r="BO298" i="98"/>
  <c r="AW154" i="98"/>
  <c r="AZ22" i="98"/>
  <c r="AW330" i="98"/>
  <c r="AW64" i="98"/>
  <c r="BG238" i="98"/>
  <c r="BD354" i="98"/>
  <c r="AW72" i="98"/>
  <c r="BF326" i="98"/>
  <c r="AW58" i="98"/>
  <c r="BB150" i="98"/>
  <c r="BB234" i="98"/>
  <c r="BC394" i="98"/>
  <c r="AW254" i="98"/>
  <c r="BF416" i="98"/>
  <c r="AX178" i="98"/>
  <c r="BF332" i="98"/>
  <c r="BF354" i="98"/>
  <c r="BD250" i="98"/>
  <c r="BD412" i="98"/>
  <c r="BG406" i="98"/>
  <c r="AX70" i="98"/>
  <c r="BG40" i="98"/>
  <c r="BE346" i="98"/>
  <c r="BB202" i="98"/>
  <c r="BD372" i="98"/>
  <c r="AW158" i="98"/>
  <c r="AW208" i="98"/>
  <c r="AY406" i="98"/>
  <c r="AW70" i="98"/>
  <c r="BB278" i="98"/>
  <c r="BD162" i="98"/>
  <c r="AZ334" i="98"/>
  <c r="BE286" i="98"/>
  <c r="BC34" i="98"/>
  <c r="BG424" i="98"/>
  <c r="AW356" i="98"/>
  <c r="BB108" i="98"/>
  <c r="BD142" i="98"/>
  <c r="AW10" i="98"/>
  <c r="AZ256" i="98"/>
  <c r="BG334" i="98"/>
  <c r="AW56" i="98"/>
  <c r="BE136" i="98"/>
  <c r="BB146" i="98"/>
  <c r="AW402" i="98"/>
  <c r="BF106" i="98"/>
  <c r="BB340" i="98"/>
  <c r="AZ250" i="98"/>
  <c r="BF34" i="98"/>
  <c r="BD350" i="98"/>
  <c r="AW252" i="98"/>
  <c r="AZ196" i="98"/>
  <c r="AX64" i="98"/>
  <c r="AZ340" i="98"/>
  <c r="BF308" i="98"/>
  <c r="AW340" i="98"/>
  <c r="BB276" i="98"/>
  <c r="BL394" i="98"/>
  <c r="BK16" i="98"/>
  <c r="BH338" i="98"/>
  <c r="BH362" i="98"/>
  <c r="BJ256" i="98"/>
  <c r="BQ298" i="98"/>
  <c r="BO316" i="98"/>
  <c r="BN374" i="98"/>
  <c r="BL348" i="98"/>
  <c r="BF410" i="98"/>
  <c r="BD208" i="98"/>
  <c r="AZ304" i="98"/>
  <c r="BD108" i="98"/>
  <c r="AW360" i="98"/>
  <c r="BK352" i="98"/>
  <c r="BN260" i="98"/>
  <c r="BM22" i="98"/>
  <c r="BK22" i="98"/>
  <c r="BJ292" i="98"/>
  <c r="BO142" i="98"/>
  <c r="BE328" i="98"/>
  <c r="BD400" i="98"/>
  <c r="AZ286" i="98"/>
  <c r="BM316" i="98"/>
  <c r="BN424" i="98"/>
  <c r="BI118" i="98"/>
  <c r="BL56" i="98"/>
  <c r="BO34" i="98"/>
  <c r="BJ426" i="98"/>
  <c r="AX58" i="98"/>
  <c r="BB252" i="98"/>
  <c r="AW44" i="98"/>
  <c r="BJ402" i="98"/>
  <c r="BJ250" i="98"/>
  <c r="BK52" i="98"/>
  <c r="BN346" i="98"/>
  <c r="BH360" i="98"/>
  <c r="BN202" i="98"/>
  <c r="BC184" i="98"/>
  <c r="BC244" i="98"/>
  <c r="AY40" i="98"/>
  <c r="AZ40" i="98"/>
  <c r="BJ56" i="98"/>
  <c r="BO310" i="98"/>
  <c r="BN220" i="98"/>
  <c r="BB100" i="98"/>
  <c r="BE412" i="98"/>
  <c r="BL426" i="98"/>
  <c r="BQ220" i="98"/>
  <c r="BQ304" i="98"/>
  <c r="BN278" i="98"/>
  <c r="AZ262" i="98"/>
  <c r="BN60" i="98"/>
  <c r="BQ106" i="98"/>
  <c r="BK262" i="98"/>
  <c r="BF50" i="98"/>
  <c r="BI400" i="98"/>
  <c r="BH354" i="98"/>
  <c r="BJ16" i="98"/>
  <c r="BM412" i="98"/>
  <c r="BD362" i="98"/>
  <c r="BG322" i="98"/>
  <c r="BF114" i="98"/>
  <c r="AW384" i="98"/>
  <c r="BD276" i="98"/>
  <c r="BB90" i="98"/>
  <c r="BF338" i="98"/>
  <c r="BF10" i="98"/>
  <c r="BG46" i="98"/>
  <c r="BG22" i="98"/>
  <c r="BF384" i="98"/>
  <c r="BB188" i="98"/>
  <c r="BD156" i="98"/>
  <c r="AW12" i="98"/>
  <c r="AW400" i="98"/>
  <c r="BF396" i="98"/>
  <c r="AX112" i="98"/>
  <c r="BF250" i="98"/>
  <c r="BC334" i="98"/>
  <c r="AY82" i="98"/>
  <c r="AX52" i="98"/>
  <c r="BF190" i="98"/>
  <c r="BB310" i="98"/>
  <c r="AW40" i="98"/>
  <c r="AW100" i="98"/>
  <c r="BC418" i="98"/>
  <c r="BB220" i="98"/>
  <c r="BE34" i="98"/>
  <c r="BD80" i="98"/>
  <c r="AX322" i="98"/>
  <c r="BF236" i="98"/>
  <c r="AW186" i="98"/>
  <c r="BE418" i="98"/>
  <c r="BG358" i="98"/>
  <c r="BD136" i="98"/>
  <c r="AX274" i="98"/>
  <c r="AW128" i="98"/>
  <c r="BF88" i="98"/>
  <c r="BB168" i="98"/>
  <c r="BF40" i="98"/>
  <c r="AW94" i="98"/>
  <c r="BG136" i="98"/>
  <c r="BD230" i="98"/>
  <c r="BF156" i="98"/>
  <c r="AW204" i="98"/>
  <c r="AW268" i="98"/>
  <c r="AX106" i="98"/>
  <c r="BF154" i="98"/>
  <c r="BC286" i="98"/>
  <c r="BG142" i="98"/>
  <c r="BE106" i="98"/>
  <c r="BD426" i="98"/>
  <c r="BD78" i="98"/>
  <c r="AZ328" i="98"/>
  <c r="AZ310" i="98"/>
  <c r="BB258" i="98"/>
  <c r="BF268" i="98"/>
  <c r="BB28" i="98"/>
  <c r="AZ406" i="98"/>
  <c r="BE274" i="98"/>
  <c r="BF22" i="98"/>
  <c r="AY418" i="98"/>
  <c r="BG160" i="98"/>
  <c r="BG10" i="98"/>
  <c r="AW138" i="98"/>
  <c r="AY274" i="98"/>
  <c r="BB152" i="98"/>
  <c r="BO394" i="98"/>
  <c r="BL302" i="98"/>
  <c r="BH98" i="98"/>
  <c r="BN388" i="98"/>
  <c r="BM52" i="98"/>
  <c r="BH138" i="98"/>
  <c r="BL248" i="98"/>
  <c r="BQ118" i="98"/>
  <c r="BN332" i="98"/>
  <c r="BF54" i="98"/>
  <c r="AY286" i="98"/>
  <c r="BB228" i="98"/>
  <c r="BD246" i="98"/>
  <c r="BN82" i="98"/>
  <c r="BN84" i="98"/>
  <c r="BQ334" i="98"/>
  <c r="BL60" i="98"/>
  <c r="BN12" i="98"/>
  <c r="BN156" i="98"/>
  <c r="BK160" i="98"/>
  <c r="BG394" i="98"/>
  <c r="BF52" i="98"/>
  <c r="BB360" i="98"/>
  <c r="BJ76" i="98"/>
  <c r="BK172" i="98"/>
  <c r="BJ230" i="98"/>
  <c r="BN154" i="98"/>
  <c r="BK406" i="98"/>
  <c r="BH180" i="98"/>
  <c r="BB304" i="98"/>
  <c r="BF366" i="98"/>
  <c r="AW364" i="98"/>
  <c r="BO148" i="98"/>
  <c r="BK286" i="98"/>
  <c r="BH24" i="98"/>
  <c r="BH272" i="98"/>
  <c r="BN106" i="98"/>
  <c r="BN100" i="98"/>
  <c r="BG214" i="98"/>
  <c r="AW82" i="98"/>
  <c r="AW152" i="98"/>
  <c r="BJ18" i="98"/>
  <c r="BL152" i="98"/>
  <c r="BM214" i="98"/>
  <c r="BI202" i="98"/>
  <c r="BF240" i="98"/>
  <c r="AW404" i="98"/>
  <c r="BJ338" i="98"/>
  <c r="BK118" i="98"/>
  <c r="BI196" i="98"/>
  <c r="BH28" i="98"/>
  <c r="AZ142" i="98"/>
  <c r="BH16" i="98"/>
  <c r="BL76" i="98"/>
  <c r="BN334" i="98"/>
  <c r="BF198" i="98"/>
  <c r="BJ74" i="98"/>
  <c r="BJ144" i="98"/>
  <c r="BN272" i="98"/>
  <c r="BN428" i="98"/>
  <c r="BK328" i="98"/>
  <c r="BM220" i="98"/>
  <c r="BJ24" i="98"/>
  <c r="AX262" i="98"/>
  <c r="AW134" i="98"/>
  <c r="BB232" i="98"/>
  <c r="BP82" i="98"/>
  <c r="BP34" i="98"/>
  <c r="BI46" i="98"/>
  <c r="BL244" i="98"/>
  <c r="BH158" i="98"/>
  <c r="BL184" i="98"/>
  <c r="BC172" i="98"/>
  <c r="BD50" i="98"/>
  <c r="AY184" i="98"/>
  <c r="BN384" i="98"/>
  <c r="BJ380" i="98"/>
  <c r="BJ368" i="98"/>
  <c r="BP382" i="98"/>
  <c r="BH150" i="98"/>
  <c r="BH172" i="98"/>
  <c r="BC310" i="98"/>
  <c r="BB332" i="98"/>
  <c r="BB300" i="98"/>
  <c r="BN68" i="98"/>
  <c r="BL270" i="98"/>
  <c r="BM130" i="98"/>
  <c r="BH306" i="98"/>
  <c r="AW238" i="98"/>
  <c r="BE52" i="98"/>
  <c r="BM166" i="98"/>
  <c r="BJ388" i="98"/>
  <c r="BJ346" i="98"/>
  <c r="AX10" i="98"/>
  <c r="BG250" i="98"/>
  <c r="BH234" i="98"/>
  <c r="BI70" i="98"/>
  <c r="BF70" i="98"/>
  <c r="AW26" i="98"/>
  <c r="BL254" i="98"/>
  <c r="BL386" i="98"/>
  <c r="BJ130" i="98"/>
  <c r="BL204" i="98"/>
  <c r="AW108" i="98"/>
  <c r="AZ94" i="98"/>
  <c r="BF276" i="98"/>
  <c r="BD20" i="98"/>
  <c r="AW30" i="98"/>
  <c r="AZ352" i="98"/>
  <c r="AX238" i="98"/>
  <c r="BD418" i="98"/>
  <c r="AX214" i="98"/>
  <c r="AW66" i="98"/>
  <c r="BD228" i="98"/>
  <c r="BB308" i="98"/>
  <c r="BB402" i="98"/>
  <c r="AW388" i="98"/>
  <c r="BD238" i="98"/>
  <c r="BD120" i="98"/>
  <c r="BF102" i="98"/>
  <c r="AW420" i="98"/>
  <c r="AY232" i="98"/>
  <c r="BB22" i="98"/>
  <c r="BG376" i="98"/>
  <c r="BN124" i="98"/>
  <c r="BN234" i="98"/>
  <c r="BL176" i="98"/>
  <c r="BL280" i="98"/>
  <c r="BM388" i="98"/>
  <c r="BJ258" i="98"/>
  <c r="BL428" i="98"/>
  <c r="BO376" i="98"/>
  <c r="BJ88" i="98"/>
  <c r="BD374" i="98"/>
  <c r="AY10" i="98"/>
  <c r="BC88" i="98"/>
  <c r="AW406" i="98"/>
  <c r="BJ160" i="98"/>
  <c r="BQ40" i="98"/>
  <c r="BN142" i="98"/>
  <c r="BQ268" i="98"/>
  <c r="BQ64" i="98"/>
  <c r="BJ178" i="98"/>
  <c r="BN174" i="98"/>
  <c r="BB336" i="98"/>
  <c r="BD268" i="98"/>
  <c r="AW378" i="98"/>
  <c r="BL102" i="98"/>
  <c r="BN182" i="98"/>
  <c r="BH72" i="98"/>
  <c r="BO172" i="98"/>
  <c r="BL278" i="98"/>
  <c r="BH330" i="98"/>
  <c r="BF358" i="98"/>
  <c r="AW414" i="98"/>
  <c r="BD408" i="98"/>
  <c r="BK370" i="98"/>
  <c r="BN208" i="98"/>
  <c r="BN16" i="98"/>
  <c r="BH54" i="98"/>
  <c r="BO94" i="98"/>
  <c r="BO382" i="98"/>
  <c r="AW96" i="98"/>
  <c r="BC52" i="98"/>
  <c r="AZ346" i="98"/>
  <c r="BL144" i="98"/>
  <c r="BK130" i="98"/>
  <c r="BI226" i="98"/>
  <c r="BO262" i="98"/>
  <c r="BB280" i="98"/>
  <c r="BF94" i="98"/>
  <c r="BH284" i="98"/>
  <c r="BJ336" i="98"/>
  <c r="BP208" i="98"/>
  <c r="BI52" i="98"/>
  <c r="BC328" i="98"/>
  <c r="BN248" i="98"/>
  <c r="BJ222" i="98"/>
  <c r="AW284" i="98"/>
  <c r="BB270" i="98"/>
  <c r="BJ300" i="98"/>
  <c r="BL32" i="98"/>
  <c r="BM76" i="98"/>
  <c r="BL298" i="98"/>
  <c r="BH344" i="98"/>
  <c r="BI184" i="98"/>
  <c r="BO208" i="98"/>
  <c r="BB394" i="98"/>
  <c r="BG220" i="98"/>
  <c r="AX232" i="98"/>
  <c r="BQ58" i="98"/>
  <c r="BL26" i="98"/>
  <c r="BK394" i="98"/>
  <c r="BJ164" i="98"/>
  <c r="BN10" i="98"/>
  <c r="BO304" i="98"/>
  <c r="BF368" i="98"/>
  <c r="AX190" i="98"/>
  <c r="BC322" i="98"/>
  <c r="BM70" i="98"/>
  <c r="BH120" i="98"/>
  <c r="BM160" i="98"/>
  <c r="BK226" i="98"/>
  <c r="BL124" i="98"/>
  <c r="BJ142" i="98"/>
  <c r="AW240" i="98"/>
  <c r="AW170" i="98"/>
  <c r="BF270" i="98"/>
  <c r="BN324" i="98"/>
  <c r="BK166" i="98"/>
  <c r="BK346" i="98"/>
  <c r="BI82" i="98"/>
  <c r="BB248" i="98"/>
  <c r="BB344" i="98"/>
  <c r="BI286" i="98"/>
  <c r="BH222" i="98"/>
  <c r="BL88" i="98"/>
  <c r="BB30" i="98"/>
  <c r="BC16" i="98"/>
  <c r="BK298" i="98"/>
  <c r="BJ286" i="98"/>
  <c r="AY352" i="98"/>
  <c r="BC406" i="98"/>
  <c r="BL114" i="98"/>
  <c r="BJ66" i="98"/>
  <c r="BL192" i="98"/>
  <c r="BH336" i="98"/>
  <c r="AW266" i="98"/>
  <c r="BB418" i="98"/>
  <c r="BF222" i="98"/>
  <c r="BD264" i="98"/>
  <c r="BD196" i="98"/>
  <c r="AW336" i="98"/>
  <c r="AW418" i="98"/>
  <c r="BC370" i="98"/>
  <c r="BE100" i="98"/>
  <c r="BF406" i="98"/>
  <c r="BF226" i="98"/>
  <c r="BB322" i="98"/>
  <c r="BF284" i="98"/>
  <c r="BB284" i="98"/>
  <c r="BD74" i="98"/>
  <c r="BD308" i="98"/>
  <c r="AY202" i="98"/>
  <c r="AW328" i="98"/>
  <c r="BB246" i="98"/>
  <c r="AW106" i="98"/>
  <c r="BF110" i="98"/>
  <c r="BE334" i="98"/>
  <c r="BF64" i="98"/>
  <c r="AW256" i="98"/>
  <c r="BE10" i="98"/>
  <c r="BF170" i="98"/>
  <c r="BE364" i="98"/>
  <c r="BD410" i="98"/>
  <c r="BF408" i="98"/>
  <c r="BB138" i="98"/>
  <c r="BB428" i="98"/>
  <c r="BC40" i="98"/>
  <c r="AZ412" i="98"/>
  <c r="AW366" i="98"/>
  <c r="BB62" i="98"/>
  <c r="BG106" i="98"/>
  <c r="BG352" i="98"/>
  <c r="AW386" i="98"/>
  <c r="AW306" i="98"/>
  <c r="BB406" i="98"/>
  <c r="BB68" i="98"/>
  <c r="BG304" i="98"/>
  <c r="AW246" i="98"/>
  <c r="BD282" i="98"/>
  <c r="AW286" i="98"/>
  <c r="BB212" i="98"/>
  <c r="BF404" i="98"/>
  <c r="BF422" i="98"/>
  <c r="BG364" i="98"/>
  <c r="BB342" i="98"/>
  <c r="BD172" i="98"/>
  <c r="BG286" i="98"/>
  <c r="AW218" i="98"/>
  <c r="BE94" i="98"/>
  <c r="BC220" i="98"/>
  <c r="BF48" i="98"/>
  <c r="AY124" i="98"/>
  <c r="AY256" i="98"/>
  <c r="BD270" i="98"/>
  <c r="AY142" i="98"/>
  <c r="BF414" i="98"/>
  <c r="BB330" i="98"/>
  <c r="BB386" i="98"/>
  <c r="AY28" i="98"/>
  <c r="AX346" i="98"/>
  <c r="AY322" i="98"/>
  <c r="AZ58" i="98"/>
  <c r="BJ168" i="98"/>
  <c r="BL70" i="98"/>
  <c r="BO118" i="98"/>
  <c r="BL396" i="98"/>
  <c r="BL156" i="98"/>
  <c r="BK184" i="98"/>
  <c r="BL186" i="98"/>
  <c r="BH74" i="98"/>
  <c r="BB14" i="98"/>
  <c r="BD158" i="98"/>
  <c r="BF196" i="98"/>
  <c r="BD294" i="98"/>
  <c r="BB364" i="98"/>
  <c r="BN318" i="98"/>
  <c r="BH242" i="98"/>
  <c r="BJ46" i="98"/>
  <c r="BP130" i="98"/>
  <c r="BM106" i="98"/>
  <c r="BJ72" i="98"/>
  <c r="BQ322" i="98"/>
  <c r="AZ100" i="98"/>
  <c r="BD288" i="98"/>
  <c r="AZ190" i="98"/>
  <c r="BJ280" i="98"/>
  <c r="BJ28" i="98"/>
  <c r="BO412" i="98"/>
  <c r="BH366" i="98"/>
  <c r="BJ228" i="98"/>
  <c r="BN44" i="98"/>
  <c r="BD266" i="98"/>
  <c r="BB10" i="98"/>
  <c r="BB84" i="98"/>
  <c r="BH206" i="98"/>
  <c r="BJ194" i="98"/>
  <c r="BJ374" i="98"/>
  <c r="BN72" i="98"/>
  <c r="BN212" i="98"/>
  <c r="BN296" i="98"/>
  <c r="BB42" i="98"/>
  <c r="BB176" i="98"/>
  <c r="BC70" i="98"/>
  <c r="BJ274" i="98"/>
  <c r="BN88" i="98"/>
  <c r="BL410" i="98"/>
  <c r="BJ418" i="98"/>
  <c r="BB80" i="98"/>
  <c r="AZ154" i="98"/>
  <c r="BL398" i="98"/>
  <c r="BI262" i="98"/>
  <c r="BL260" i="98"/>
  <c r="AZ322" i="98"/>
  <c r="BC196" i="98"/>
  <c r="BN394" i="98"/>
  <c r="BH352" i="98"/>
  <c r="BE298" i="98"/>
  <c r="AW148" i="98"/>
  <c r="BH426" i="98"/>
  <c r="BJ162" i="98"/>
  <c r="BJ224" i="98"/>
  <c r="BH78" i="98"/>
  <c r="BJ60" i="98"/>
  <c r="BQ202" i="98"/>
  <c r="BP64" i="98"/>
  <c r="BM238" i="98"/>
  <c r="BL120" i="98"/>
  <c r="BK208" i="98"/>
  <c r="BN426" i="98"/>
  <c r="BH96" i="98"/>
  <c r="BK154" i="98"/>
  <c r="BB132" i="98"/>
  <c r="BL252" i="98"/>
  <c r="BE190" i="98"/>
  <c r="BL392" i="98"/>
  <c r="AX184" i="98"/>
  <c r="BQ52" i="98"/>
  <c r="BB190" i="98"/>
  <c r="BL292" i="98"/>
  <c r="AW398" i="98"/>
  <c r="BQ274" i="98"/>
  <c r="BJ352" i="98"/>
  <c r="BQ226" i="98"/>
  <c r="BP334" i="98"/>
  <c r="BJ226" i="98"/>
  <c r="BH386" i="98"/>
  <c r="BB40" i="98"/>
  <c r="AW184" i="98"/>
  <c r="BF274" i="98"/>
  <c r="AY58" i="98"/>
  <c r="BE352" i="98"/>
  <c r="BF360" i="98"/>
  <c r="BH410" i="98"/>
  <c r="BM136" i="98"/>
  <c r="BK112" i="98"/>
  <c r="BN62" i="98"/>
  <c r="BH236" i="98"/>
  <c r="BI106" i="98"/>
  <c r="BL294" i="98"/>
  <c r="BP424" i="98"/>
  <c r="BN222" i="98"/>
  <c r="BD356" i="98"/>
  <c r="AX100" i="98"/>
  <c r="BF294" i="98"/>
  <c r="AW120" i="98"/>
  <c r="BB118" i="98"/>
  <c r="BJ288" i="98"/>
  <c r="BK190" i="98"/>
  <c r="BN240" i="98"/>
  <c r="BK316" i="98"/>
  <c r="BP40" i="98"/>
  <c r="BH128" i="98"/>
  <c r="BN198" i="98"/>
  <c r="BI418" i="98"/>
  <c r="BK136" i="98"/>
  <c r="BJ102" i="98"/>
  <c r="BF194" i="98"/>
  <c r="BB130" i="98"/>
  <c r="AX376" i="98"/>
  <c r="BF16" i="98"/>
  <c r="BF42" i="98"/>
  <c r="BJ78" i="98"/>
  <c r="BI322" i="98"/>
  <c r="BL308" i="98"/>
  <c r="BH224" i="98"/>
  <c r="BH182" i="98"/>
  <c r="BM16" i="98"/>
  <c r="BP112" i="98"/>
  <c r="BI346" i="98"/>
  <c r="BN250" i="98"/>
  <c r="BD378" i="98"/>
  <c r="BB170" i="98"/>
  <c r="BB362" i="98"/>
  <c r="AW426" i="98"/>
  <c r="AW244" i="98"/>
  <c r="BF392" i="98"/>
  <c r="BN92" i="98"/>
  <c r="BL160" i="98"/>
  <c r="BL12" i="98"/>
  <c r="BJ38" i="98"/>
  <c r="BN186" i="98"/>
  <c r="BL212" i="98"/>
  <c r="BL62" i="98"/>
  <c r="BJ270" i="98"/>
  <c r="BL198" i="98"/>
  <c r="BJ282" i="98"/>
  <c r="AZ214" i="98"/>
  <c r="BD258" i="98"/>
  <c r="BD382" i="98"/>
  <c r="AW112" i="98"/>
  <c r="AW156" i="98"/>
  <c r="BF92" i="98"/>
  <c r="BJ118" i="98"/>
  <c r="BK148" i="98"/>
  <c r="BH260" i="98"/>
  <c r="BK46" i="98"/>
  <c r="BH368" i="98"/>
  <c r="BQ388" i="98"/>
  <c r="BJ36" i="98"/>
  <c r="BJ122" i="98"/>
  <c r="BL228" i="98"/>
  <c r="BL200" i="98"/>
  <c r="BB126" i="98"/>
  <c r="BB240" i="98"/>
  <c r="AY100" i="98"/>
  <c r="AY160" i="98"/>
  <c r="BD370" i="98"/>
  <c r="BH256" i="98"/>
  <c r="BN216" i="98"/>
  <c r="BH126" i="98"/>
  <c r="BJ364" i="98"/>
  <c r="BN274" i="98"/>
  <c r="BH358" i="98"/>
  <c r="BH26" i="98"/>
  <c r="BL104" i="98"/>
  <c r="BL360" i="98"/>
  <c r="BP412" i="98"/>
  <c r="BF124" i="98"/>
  <c r="AZ292" i="98"/>
  <c r="BD146" i="98"/>
  <c r="BB94" i="98"/>
  <c r="AW300" i="98"/>
  <c r="BD160" i="98"/>
  <c r="BP46" i="98"/>
  <c r="BP190" i="98"/>
  <c r="BO364" i="98"/>
  <c r="BJ264" i="98"/>
  <c r="BQ286" i="98"/>
  <c r="BH20" i="98"/>
  <c r="BL320" i="98"/>
  <c r="BN402" i="98"/>
  <c r="BJ422" i="98"/>
  <c r="AZ370" i="98"/>
  <c r="BL402" i="98"/>
  <c r="AX76" i="98"/>
  <c r="BL132" i="98"/>
  <c r="BE388" i="98"/>
  <c r="BN164" i="98"/>
  <c r="AW320" i="98"/>
  <c r="BQ406" i="98"/>
  <c r="BF300" i="98"/>
  <c r="BJ58" i="98"/>
  <c r="BG196" i="98"/>
  <c r="BP10" i="98"/>
  <c r="BB66" i="98"/>
  <c r="BP376" i="98"/>
  <c r="AY64" i="98"/>
  <c r="BJ212" i="98"/>
  <c r="BH350" i="98"/>
  <c r="BP28" i="98"/>
  <c r="BH40" i="98"/>
  <c r="BL40" i="98"/>
  <c r="BO88" i="98"/>
  <c r="AW350" i="98"/>
  <c r="BD138" i="98"/>
  <c r="AW220" i="98"/>
  <c r="BB112" i="98"/>
  <c r="BC100" i="98"/>
  <c r="BN184" i="98"/>
  <c r="BL130" i="98"/>
  <c r="BJ310" i="98"/>
  <c r="BH346" i="98"/>
  <c r="BO100" i="98"/>
  <c r="BP202" i="98"/>
  <c r="BN28" i="98"/>
  <c r="BH60" i="98"/>
  <c r="BN74" i="98"/>
  <c r="BL90" i="98"/>
  <c r="BD92" i="98"/>
  <c r="AZ64" i="98"/>
  <c r="BF420" i="98"/>
  <c r="BF28" i="98"/>
  <c r="BB122" i="98"/>
  <c r="BJ342" i="98"/>
  <c r="BO286" i="98"/>
  <c r="BK340" i="98"/>
  <c r="BN342" i="98"/>
  <c r="BL350" i="98"/>
  <c r="BH148" i="98"/>
  <c r="BI424" i="98"/>
  <c r="BH92" i="98"/>
  <c r="BL46" i="98"/>
  <c r="BM310" i="98"/>
  <c r="BD326" i="98"/>
  <c r="AZ382" i="98"/>
  <c r="BD314" i="98"/>
  <c r="AX292" i="98"/>
  <c r="BN172" i="98"/>
  <c r="BJ166" i="98"/>
  <c r="BJ42" i="98"/>
  <c r="BN52" i="98"/>
  <c r="BH108" i="98"/>
  <c r="BJ106" i="98"/>
  <c r="BL108" i="98"/>
  <c r="BJ180" i="98"/>
  <c r="BH58" i="98"/>
  <c r="BH114" i="98"/>
  <c r="BG256" i="98"/>
  <c r="AW258" i="98"/>
  <c r="AW80" i="98"/>
  <c r="BC424" i="98"/>
  <c r="BF330" i="98"/>
  <c r="BF90" i="98"/>
  <c r="BL362" i="98"/>
  <c r="BI142" i="98"/>
  <c r="BQ190" i="98"/>
  <c r="BN308" i="98"/>
  <c r="BH46" i="98"/>
  <c r="BO190" i="98"/>
  <c r="BN418" i="98"/>
  <c r="BL374" i="98"/>
  <c r="BN138" i="98"/>
  <c r="BI250" i="98"/>
  <c r="BF376" i="98"/>
  <c r="BD376" i="98"/>
  <c r="AY328" i="98"/>
  <c r="BB286" i="98"/>
  <c r="AW294" i="98"/>
  <c r="BF176" i="98"/>
  <c r="BN294" i="98"/>
  <c r="BJ84" i="98"/>
  <c r="BL180" i="98"/>
  <c r="BJ318" i="98"/>
  <c r="BN42" i="98"/>
  <c r="BN266" i="98"/>
  <c r="BH136" i="98"/>
  <c r="BH130" i="98"/>
  <c r="BH140" i="98"/>
  <c r="BL296" i="98"/>
  <c r="BB424" i="98"/>
  <c r="BD296" i="98"/>
  <c r="BE250" i="98"/>
  <c r="AZ202" i="98"/>
  <c r="AW126" i="98"/>
  <c r="BL334" i="98"/>
  <c r="BJ350" i="98"/>
  <c r="BJ294" i="98"/>
  <c r="BJ398" i="98"/>
  <c r="BH264" i="98"/>
  <c r="BN94" i="98"/>
  <c r="BI298" i="98"/>
  <c r="BH364" i="98"/>
  <c r="BH244" i="98"/>
  <c r="BH196" i="98"/>
  <c r="AY358" i="98"/>
  <c r="BB226" i="98"/>
  <c r="BF342" i="98"/>
  <c r="BG274" i="98"/>
  <c r="AZ388" i="98"/>
  <c r="AW54" i="98"/>
  <c r="BI394" i="98"/>
  <c r="BH70" i="98"/>
  <c r="BN132" i="98"/>
  <c r="BH156" i="98"/>
  <c r="BL190" i="98"/>
  <c r="BH418" i="98"/>
  <c r="BN382" i="98"/>
  <c r="BK100" i="98"/>
  <c r="BJ158" i="98"/>
  <c r="BD214" i="98"/>
  <c r="BL322" i="98"/>
  <c r="AW310" i="98"/>
  <c r="BH316" i="98"/>
  <c r="BF292" i="98"/>
  <c r="BL138" i="98"/>
  <c r="AW228" i="98"/>
  <c r="BL224" i="98"/>
  <c r="BB136" i="98"/>
  <c r="BN128" i="98"/>
  <c r="AZ316" i="98"/>
  <c r="BM370" i="98"/>
  <c r="AW146" i="98"/>
  <c r="BN228" i="98"/>
  <c r="AW248" i="98"/>
  <c r="BQ112" i="98"/>
  <c r="AX256" i="98"/>
  <c r="BE28" i="98"/>
  <c r="BN392" i="98"/>
  <c r="BJ304" i="98"/>
  <c r="BI58" i="98"/>
  <c r="BL276" i="98"/>
  <c r="BQ262" i="98"/>
  <c r="BL246" i="98"/>
  <c r="BH266" i="98"/>
  <c r="BO220" i="98"/>
  <c r="BI406" i="98"/>
  <c r="BJ356" i="98"/>
  <c r="BG154" i="98"/>
  <c r="AW38" i="98"/>
  <c r="BD242" i="98"/>
  <c r="BG244" i="98"/>
  <c r="BG118" i="98"/>
  <c r="BE424" i="98"/>
  <c r="BQ376" i="98"/>
  <c r="BN110" i="98"/>
  <c r="BI40" i="98"/>
  <c r="BH406" i="98"/>
  <c r="BL376" i="98"/>
  <c r="BI88" i="98"/>
  <c r="BL328" i="98"/>
  <c r="BJ52" i="98"/>
  <c r="BJ216" i="98"/>
  <c r="BL230" i="98"/>
  <c r="BB376" i="98"/>
  <c r="BD128" i="98"/>
  <c r="BD218" i="98"/>
  <c r="AZ358" i="98"/>
  <c r="AW326" i="98"/>
  <c r="BL268" i="98"/>
  <c r="BM262" i="98"/>
  <c r="BH276" i="98"/>
  <c r="BJ108" i="98"/>
  <c r="BN422" i="98"/>
  <c r="BN122" i="98"/>
  <c r="BP286" i="98"/>
  <c r="BJ132" i="98"/>
  <c r="BL214" i="98"/>
  <c r="BQ232" i="98"/>
  <c r="BG16" i="98"/>
  <c r="BE208" i="98"/>
  <c r="AY292" i="98"/>
  <c r="BB302" i="98"/>
  <c r="AW50" i="98"/>
  <c r="BF86" i="98"/>
  <c r="BP310" i="98"/>
  <c r="BL286" i="98"/>
  <c r="BO106" i="98"/>
  <c r="BL380" i="98"/>
  <c r="BJ372" i="98"/>
  <c r="BI214" i="98"/>
  <c r="BI16" i="98"/>
  <c r="BO268" i="98"/>
  <c r="BL258" i="98"/>
  <c r="AX424" i="98"/>
  <c r="BL416" i="98"/>
  <c r="BD316" i="98"/>
  <c r="BN148" i="98"/>
  <c r="AX412" i="98"/>
  <c r="BJ254" i="98"/>
  <c r="BG310" i="98"/>
  <c r="BI352" i="98"/>
  <c r="BB20" i="98"/>
  <c r="BJ116" i="98"/>
  <c r="BG148" i="98"/>
  <c r="BN304" i="98"/>
  <c r="BB60" i="98"/>
  <c r="BP250" i="98"/>
  <c r="AX340" i="98"/>
  <c r="BL358" i="98"/>
  <c r="BJ68" i="98"/>
  <c r="BP196" i="98"/>
  <c r="AW368" i="98"/>
  <c r="BB390" i="98"/>
  <c r="BD318" i="98"/>
  <c r="BD64" i="98"/>
  <c r="AX304" i="98"/>
  <c r="BJ246" i="98"/>
  <c r="BM328" i="98"/>
  <c r="BP160" i="98"/>
  <c r="BI334" i="98"/>
  <c r="BL408" i="98"/>
  <c r="BO244" i="98"/>
  <c r="BN64" i="98"/>
  <c r="BH274" i="98"/>
  <c r="BL218" i="98"/>
  <c r="BJ248" i="98"/>
  <c r="BE322" i="98"/>
  <c r="AW236" i="98"/>
  <c r="AW362" i="98"/>
  <c r="AX16" i="98"/>
  <c r="BE232" i="98"/>
  <c r="BO64" i="98"/>
  <c r="BI232" i="98"/>
  <c r="BQ196" i="98"/>
  <c r="BI136" i="98"/>
  <c r="BH212" i="98"/>
  <c r="BK238" i="98"/>
  <c r="BN288" i="98"/>
  <c r="BH332" i="98"/>
  <c r="BM196" i="98"/>
  <c r="BK178" i="98"/>
  <c r="BC388" i="98"/>
  <c r="BN70" i="98"/>
  <c r="AW16" i="98"/>
  <c r="BK58" i="98"/>
  <c r="BF316" i="98"/>
  <c r="BJ54" i="98"/>
  <c r="AW68" i="98"/>
  <c r="BH12" i="98"/>
  <c r="BB172" i="98"/>
  <c r="BN336" i="98"/>
  <c r="BB370" i="98"/>
  <c r="BL272" i="98"/>
  <c r="BB384" i="98"/>
  <c r="BH250" i="98"/>
  <c r="AY94" i="98"/>
  <c r="BL182" i="98"/>
  <c r="AZ280" i="98"/>
  <c r="BB326" i="98"/>
  <c r="BL202" i="98"/>
  <c r="BO334" i="98"/>
  <c r="BH238" i="98"/>
  <c r="BN130" i="98"/>
  <c r="BO76" i="98"/>
  <c r="BL390" i="98"/>
  <c r="BP358" i="98"/>
  <c r="BQ208" i="98"/>
  <c r="BL162" i="98"/>
  <c r="BI340" i="98"/>
  <c r="BD68" i="98"/>
  <c r="BB274" i="98"/>
  <c r="BG112" i="98"/>
  <c r="AW118" i="98"/>
  <c r="AW116" i="98"/>
  <c r="BG316" i="98"/>
  <c r="BN218" i="98"/>
  <c r="BJ120" i="98"/>
  <c r="BI94" i="98"/>
  <c r="BL66" i="98"/>
  <c r="BJ82" i="98"/>
  <c r="BN292" i="98"/>
  <c r="BN206" i="98"/>
  <c r="BL10" i="98"/>
  <c r="BM10" i="98"/>
  <c r="BB306" i="98"/>
  <c r="AW172" i="98"/>
  <c r="BB98" i="98"/>
  <c r="AY22" i="98"/>
  <c r="BB192" i="98"/>
  <c r="AY340" i="98"/>
  <c r="BO130" i="98"/>
  <c r="BH34" i="98"/>
  <c r="BH184" i="98"/>
  <c r="BO28" i="98"/>
  <c r="BH318" i="98"/>
  <c r="BH304" i="98"/>
  <c r="BN326" i="98"/>
  <c r="BQ166" i="98"/>
  <c r="BN322" i="98"/>
  <c r="BH268" i="98"/>
  <c r="BC400" i="98"/>
  <c r="BC358" i="98"/>
  <c r="BB96" i="98"/>
  <c r="BD98" i="98"/>
  <c r="BE64" i="98"/>
  <c r="BN114" i="98"/>
  <c r="BJ172" i="98"/>
  <c r="BN340" i="98"/>
  <c r="BM244" i="98"/>
  <c r="BL364" i="98"/>
  <c r="BJ420" i="98"/>
  <c r="BH232" i="98"/>
  <c r="BK40" i="98"/>
  <c r="BK256" i="98"/>
  <c r="BN256" i="98"/>
  <c r="BC124" i="98"/>
  <c r="BN400" i="98"/>
  <c r="BB214" i="98"/>
  <c r="BI34" i="98"/>
  <c r="AY70" i="98"/>
  <c r="BI76" i="98"/>
  <c r="AW36" i="98"/>
  <c r="BP274" i="98"/>
  <c r="BB52" i="98"/>
  <c r="BN194" i="98"/>
  <c r="BF132" i="98"/>
  <c r="BH164" i="98"/>
  <c r="AW260" i="98"/>
  <c r="BJ218" i="98"/>
  <c r="BD42" i="98"/>
  <c r="BH286" i="98"/>
  <c r="BL250" i="98"/>
  <c r="BK142" i="98"/>
  <c r="BN134" i="98"/>
  <c r="BH22" i="98"/>
  <c r="BL30" i="98"/>
  <c r="BL140" i="98"/>
  <c r="AW150" i="98"/>
  <c r="BB32" i="98"/>
  <c r="AX124" i="98"/>
  <c r="BC232" i="98"/>
  <c r="BM286" i="98"/>
  <c r="BJ190" i="98"/>
  <c r="BM190" i="98"/>
  <c r="BL384" i="98"/>
  <c r="BQ214" i="98"/>
  <c r="BN314" i="98"/>
  <c r="BK364" i="98"/>
  <c r="BJ320" i="98"/>
  <c r="BH280" i="98"/>
  <c r="BH146" i="98"/>
  <c r="BG340" i="98"/>
  <c r="BB382" i="98"/>
  <c r="BF100" i="98"/>
  <c r="BD140" i="98"/>
  <c r="BB24" i="98"/>
  <c r="BM364" i="98"/>
  <c r="BJ386" i="98"/>
  <c r="BJ354" i="98"/>
  <c r="BJ236" i="98"/>
  <c r="BN96" i="98"/>
  <c r="BL370" i="98"/>
  <c r="BH394" i="98"/>
  <c r="BJ328" i="98"/>
  <c r="BI208" i="98"/>
  <c r="BM304" i="98"/>
  <c r="BF172" i="98"/>
  <c r="BE358" i="98"/>
  <c r="BD222" i="98"/>
  <c r="AY304" i="98"/>
  <c r="BD194" i="98"/>
  <c r="BE172" i="98"/>
  <c r="BN286" i="98"/>
  <c r="BL164" i="98"/>
  <c r="BH18" i="98"/>
  <c r="BH50" i="98"/>
  <c r="BJ370" i="98"/>
  <c r="BP142" i="98"/>
  <c r="BN118" i="98"/>
  <c r="BH100" i="98"/>
  <c r="BI316" i="98"/>
  <c r="BM82" i="98"/>
  <c r="BD284" i="98"/>
  <c r="BD278" i="98"/>
  <c r="AZ160" i="98"/>
  <c r="AW194" i="98"/>
  <c r="AW60" i="98"/>
  <c r="BQ88" i="98"/>
  <c r="BQ250" i="98"/>
  <c r="BQ358" i="98"/>
  <c r="BP184" i="98"/>
  <c r="BI280" i="98"/>
  <c r="BL354" i="98"/>
  <c r="BL116" i="98"/>
  <c r="BO214" i="98"/>
  <c r="BN162" i="98"/>
  <c r="BL96" i="98"/>
  <c r="AW410" i="98"/>
  <c r="BF36" i="98"/>
  <c r="AZ106" i="98"/>
  <c r="AW52" i="98"/>
  <c r="BB268" i="98"/>
  <c r="BF218" i="98"/>
  <c r="BQ424" i="98"/>
  <c r="BP340" i="98"/>
  <c r="BL122" i="98"/>
  <c r="BL146" i="98"/>
  <c r="BL424" i="98"/>
  <c r="BM292" i="98"/>
  <c r="BO328" i="98"/>
  <c r="BH408" i="98"/>
  <c r="BL148" i="98"/>
  <c r="BN254" i="98"/>
  <c r="BD420" i="98"/>
  <c r="BB290" i="98"/>
  <c r="BE142" i="98"/>
  <c r="BF18" i="98"/>
  <c r="AX154" i="98"/>
  <c r="BH312" i="98"/>
  <c r="BN398" i="98"/>
  <c r="BL98" i="98"/>
  <c r="BH428" i="98"/>
  <c r="BN358" i="98"/>
  <c r="BO124" i="98"/>
  <c r="BH134" i="98"/>
  <c r="BH414" i="98"/>
  <c r="BH198" i="98"/>
  <c r="BN24" i="98"/>
  <c r="BF382" i="98"/>
  <c r="BL312" i="98"/>
  <c r="BF8" i="98"/>
  <c r="BJ290" i="98"/>
  <c r="AZ376" i="98"/>
  <c r="BI382" i="98"/>
  <c r="BG298" i="98"/>
  <c r="BN276" i="98"/>
  <c r="BK250" i="98"/>
  <c r="BH32" i="98"/>
  <c r="BP94" i="98"/>
  <c r="BO160" i="98"/>
  <c r="BI166" i="98"/>
  <c r="BL290" i="98"/>
  <c r="BL206" i="98"/>
  <c r="BQ160" i="98"/>
  <c r="AX46" i="98"/>
  <c r="BB64" i="98"/>
  <c r="AY148" i="98"/>
  <c r="AZ112" i="98"/>
  <c r="BD54" i="98"/>
  <c r="BB380" i="98"/>
  <c r="BH396" i="98"/>
  <c r="BH214" i="98"/>
  <c r="BN32" i="98"/>
  <c r="BI172" i="98"/>
  <c r="BK34" i="98"/>
  <c r="BN126" i="98"/>
  <c r="BM124" i="98"/>
  <c r="BN200" i="98"/>
  <c r="BI370" i="98"/>
  <c r="BH200" i="98"/>
  <c r="AX334" i="98"/>
  <c r="BB194" i="98"/>
  <c r="BB34" i="98"/>
  <c r="BF344" i="98"/>
  <c r="BB184" i="98"/>
  <c r="AW394" i="98"/>
  <c r="BJ176" i="98"/>
  <c r="BP244" i="98"/>
  <c r="BH202" i="98"/>
  <c r="BM202" i="98"/>
  <c r="BN270" i="98"/>
  <c r="BQ76" i="98"/>
  <c r="BL342" i="98"/>
  <c r="BL112" i="98"/>
  <c r="BJ94" i="98"/>
  <c r="AY388" i="98"/>
  <c r="AW308" i="98"/>
  <c r="AZ46" i="98"/>
  <c r="BD338" i="98"/>
  <c r="BD360" i="98"/>
  <c r="BC202" i="98"/>
  <c r="BF328" i="98"/>
  <c r="BN244" i="98"/>
  <c r="BP154" i="98"/>
  <c r="BH84" i="98"/>
  <c r="BJ302" i="98"/>
  <c r="BM178" i="98"/>
  <c r="BH106" i="98"/>
  <c r="BJ98" i="98"/>
  <c r="BJ170" i="98"/>
  <c r="BN350" i="98"/>
  <c r="BD116" i="98"/>
  <c r="BE382" i="98"/>
  <c r="BB102" i="98"/>
  <c r="BC76" i="98"/>
  <c r="AX88" i="98"/>
  <c r="BD302" i="98"/>
  <c r="BL400" i="98"/>
  <c r="BJ174" i="98"/>
  <c r="BN348" i="98"/>
  <c r="BL346" i="98"/>
  <c r="BQ244" i="98"/>
  <c r="BO196" i="98"/>
  <c r="BQ292" i="98"/>
  <c r="BQ28" i="98"/>
  <c r="BM418" i="98"/>
  <c r="BO52" i="98"/>
  <c r="BD62" i="98"/>
  <c r="AZ208" i="98"/>
  <c r="BC382" i="98"/>
  <c r="AY106" i="98"/>
  <c r="BF44" i="98"/>
  <c r="BB338" i="98"/>
  <c r="BK376" i="98"/>
  <c r="BP16" i="98"/>
  <c r="BP88" i="98"/>
  <c r="BH176" i="98"/>
  <c r="BN176" i="98"/>
  <c r="BI412" i="98"/>
  <c r="BH292" i="98"/>
  <c r="BH310" i="98"/>
  <c r="BN414" i="98"/>
  <c r="BN284" i="98"/>
  <c r="BG388" i="98"/>
  <c r="AW160" i="98"/>
  <c r="AW162" i="98"/>
  <c r="BB12" i="98"/>
  <c r="BB318" i="98"/>
  <c r="BB416" i="98"/>
  <c r="BJ92" i="98"/>
  <c r="BK106" i="98"/>
  <c r="BN410" i="98"/>
  <c r="BQ136" i="98"/>
  <c r="BM28" i="98"/>
  <c r="BH372" i="98"/>
  <c r="BH44" i="98"/>
  <c r="BL330" i="98"/>
  <c r="BO226" i="98"/>
  <c r="BN232" i="98"/>
  <c r="BC316" i="98"/>
  <c r="BD364" i="98"/>
  <c r="BD226" i="98"/>
  <c r="BF364" i="98"/>
  <c r="BB260" i="98"/>
  <c r="BE88" i="98"/>
  <c r="BL208" i="98"/>
  <c r="BH220" i="98"/>
  <c r="BP352" i="98"/>
  <c r="BO112" i="98"/>
  <c r="BL232" i="98"/>
  <c r="BL236" i="98"/>
  <c r="BN170" i="98"/>
  <c r="BQ400" i="98"/>
  <c r="BN108" i="98"/>
  <c r="BP214" i="98"/>
  <c r="BB148" i="98"/>
  <c r="BC136" i="98"/>
  <c r="BF120" i="98"/>
  <c r="AZ238" i="98"/>
  <c r="BC238" i="98"/>
  <c r="AY400" i="98"/>
  <c r="BQ370" i="98"/>
  <c r="BJ428" i="98"/>
  <c r="BO256" i="98"/>
  <c r="BO166" i="98"/>
  <c r="BN34" i="98"/>
  <c r="BJ400" i="98"/>
  <c r="BP172" i="98"/>
  <c r="BH248" i="98"/>
  <c r="BH64" i="98"/>
  <c r="BN404" i="98"/>
  <c r="BL128" i="98"/>
  <c r="BF130" i="98"/>
  <c r="BD36" i="98"/>
  <c r="AZ28" i="98"/>
  <c r="AZ400" i="98"/>
  <c r="BB142" i="98"/>
  <c r="BB334" i="98"/>
  <c r="BL266" i="98"/>
  <c r="BQ130" i="98"/>
  <c r="BH282" i="98"/>
  <c r="BL106" i="98"/>
  <c r="BQ148" i="98"/>
  <c r="BO58" i="98"/>
  <c r="BJ154" i="98"/>
  <c r="BJ414" i="98"/>
  <c r="BL28" i="98"/>
  <c r="BF108" i="98"/>
  <c r="AY262" i="98"/>
  <c r="BF390" i="98"/>
  <c r="AY178" i="98"/>
  <c r="BB92" i="98"/>
  <c r="BD342" i="98"/>
  <c r="BJ10" i="98"/>
  <c r="BJ416" i="98"/>
  <c r="BP70" i="98"/>
  <c r="BK400" i="98"/>
  <c r="BN258" i="98"/>
  <c r="BO238" i="98"/>
  <c r="BN344" i="98"/>
  <c r="BN38" i="98"/>
  <c r="BP316" i="98"/>
  <c r="BI358" i="98"/>
  <c r="AX202" i="98"/>
  <c r="AW264" i="98"/>
  <c r="BE130" i="98"/>
  <c r="BF164" i="98"/>
  <c r="BB378" i="98"/>
  <c r="AW372" i="98"/>
  <c r="BQ22" i="98"/>
  <c r="BK268" i="98"/>
  <c r="BJ26" i="98"/>
  <c r="BJ156" i="98"/>
  <c r="BN386" i="98"/>
  <c r="BL82" i="98"/>
  <c r="BO280" i="98"/>
  <c r="BJ126" i="98"/>
  <c r="BN316" i="98"/>
  <c r="BQ154" i="98"/>
  <c r="BD86" i="98"/>
  <c r="AZ136" i="98"/>
  <c r="BC280" i="98"/>
  <c r="BB400" i="98"/>
  <c r="AX388" i="98"/>
  <c r="BB218" i="98"/>
  <c r="BM142" i="98"/>
  <c r="BQ172" i="98"/>
  <c r="BJ284" i="98"/>
  <c r="BL136" i="98"/>
  <c r="BJ200" i="98"/>
  <c r="BL126" i="98"/>
  <c r="BL318" i="98"/>
  <c r="BN146" i="98"/>
  <c r="BL172" i="98"/>
  <c r="BP148" i="98"/>
  <c r="BB410" i="98"/>
  <c r="AY166" i="98"/>
  <c r="AY346" i="98"/>
  <c r="BB104" i="98"/>
  <c r="AW110" i="98"/>
  <c r="AW416" i="98"/>
  <c r="BL100" i="98"/>
  <c r="BJ62" i="98"/>
  <c r="BJ202" i="98"/>
  <c r="BI64" i="98"/>
  <c r="BN290" i="98"/>
  <c r="BN102" i="98"/>
  <c r="BN158" i="98"/>
  <c r="BJ378" i="98"/>
  <c r="BP322" i="98"/>
  <c r="BP418" i="98"/>
  <c r="BF306" i="98"/>
  <c r="BE400" i="98"/>
  <c r="BB186" i="98"/>
  <c r="BE16" i="98"/>
  <c r="BB388" i="98"/>
  <c r="AX310" i="98"/>
  <c r="BN214" i="98"/>
  <c r="BN196" i="98"/>
  <c r="BJ406" i="98"/>
  <c r="BH296" i="98"/>
  <c r="BO136" i="98"/>
  <c r="BJ276" i="98"/>
  <c r="BQ310" i="98"/>
  <c r="BJ312" i="98"/>
  <c r="BM382" i="98"/>
  <c r="BO46" i="98"/>
  <c r="BF116" i="98"/>
  <c r="AX250" i="98"/>
  <c r="AW102" i="98"/>
  <c r="BB16" i="98"/>
  <c r="BD286" i="98"/>
  <c r="AW338" i="98"/>
  <c r="BN412" i="98"/>
  <c r="BJ404" i="98"/>
  <c r="BL166" i="98"/>
  <c r="BL86" i="98"/>
  <c r="BL216" i="98"/>
  <c r="BL58" i="98"/>
  <c r="BH314" i="98"/>
  <c r="BJ382" i="98"/>
  <c r="BH48" i="98"/>
  <c r="BP304" i="98"/>
  <c r="BF280" i="98"/>
  <c r="BD190" i="98"/>
  <c r="BB242" i="98"/>
  <c r="BD330" i="98"/>
  <c r="BD240" i="98"/>
  <c r="BE124" i="98"/>
  <c r="BM172" i="98"/>
  <c r="BN390" i="98"/>
  <c r="BK202" i="98"/>
  <c r="BH416" i="98"/>
  <c r="BN160" i="98"/>
  <c r="BN338" i="98"/>
  <c r="BK88" i="98"/>
  <c r="BH42" i="98"/>
  <c r="BN210" i="98"/>
  <c r="BO358" i="98"/>
  <c r="BD132" i="98"/>
  <c r="BC292" i="98"/>
  <c r="BF336" i="98"/>
  <c r="BF232" i="98"/>
  <c r="BG130" i="98"/>
  <c r="BN252" i="98"/>
  <c r="BH162" i="98"/>
  <c r="BP226" i="98"/>
  <c r="BJ390" i="98"/>
  <c r="BP298" i="98"/>
  <c r="BQ412" i="98"/>
  <c r="BN204" i="98"/>
  <c r="BL240" i="98"/>
  <c r="BK70" i="98"/>
  <c r="BH270" i="98"/>
  <c r="BG328" i="98"/>
  <c r="AY220" i="98"/>
  <c r="BB116" i="98"/>
  <c r="AZ166" i="98"/>
  <c r="BF244" i="98"/>
  <c r="BF14" i="98"/>
  <c r="BP166" i="98"/>
  <c r="BP238" i="98"/>
  <c r="BI364" i="98"/>
  <c r="BO340" i="98"/>
  <c r="BO322" i="98"/>
  <c r="BJ100" i="98"/>
  <c r="BL16" i="98"/>
  <c r="BL52" i="98"/>
  <c r="BJ214" i="98"/>
  <c r="BN190" i="98"/>
  <c r="BF158" i="98"/>
  <c r="AZ298" i="98"/>
  <c r="AW234" i="98"/>
  <c r="BE178" i="98"/>
  <c r="BE304" i="98"/>
  <c r="BC376" i="98"/>
  <c r="BN136" i="98"/>
  <c r="BL338" i="98"/>
  <c r="BH390" i="98"/>
  <c r="BL80" i="98"/>
  <c r="BI388" i="98"/>
  <c r="BO346" i="98"/>
  <c r="BJ316" i="98"/>
  <c r="BP406" i="98"/>
  <c r="BL282" i="98"/>
  <c r="BM34" i="98"/>
  <c r="AW262" i="98"/>
  <c r="BF352" i="98"/>
  <c r="BD324" i="98"/>
  <c r="BD428" i="98"/>
  <c r="AX40" i="98"/>
  <c r="BB204" i="98"/>
  <c r="BL420" i="98"/>
  <c r="BK10" i="98"/>
  <c r="BN40" i="98"/>
  <c r="BH94" i="98"/>
  <c r="BI244" i="98"/>
  <c r="BH132" i="98"/>
  <c r="BN362" i="98"/>
  <c r="BH300" i="98"/>
  <c r="BH388" i="98"/>
  <c r="BL304" i="98"/>
  <c r="BF180" i="98"/>
  <c r="AW88" i="98"/>
  <c r="AZ274" i="98"/>
  <c r="BD184" i="98"/>
  <c r="BC64" i="98"/>
  <c r="BG166" i="98"/>
  <c r="BN50" i="98"/>
  <c r="BL288" i="98"/>
  <c r="BJ40" i="98"/>
  <c r="BI22" i="98"/>
  <c r="BL210" i="98"/>
  <c r="BH380" i="98"/>
  <c r="BP346" i="98"/>
  <c r="BJ334" i="98"/>
  <c r="BL316" i="98"/>
  <c r="BJ366" i="98"/>
  <c r="BF374" i="98"/>
  <c r="BB144" i="98"/>
  <c r="BF134" i="98"/>
  <c r="BD178" i="98"/>
  <c r="BD60" i="98"/>
  <c r="AZ118" i="98"/>
  <c r="BH340" i="98"/>
  <c r="BJ50" i="98"/>
  <c r="BP52" i="98"/>
  <c r="BL242" i="98"/>
  <c r="BN76" i="98"/>
  <c r="BL356" i="98"/>
  <c r="BH170" i="98"/>
  <c r="BN152" i="98"/>
  <c r="BH118" i="98"/>
  <c r="BL54" i="98"/>
  <c r="BF30" i="98"/>
  <c r="BD206" i="98"/>
  <c r="BD34" i="98"/>
  <c r="BF184" i="98"/>
  <c r="AZ34" i="98"/>
  <c r="BE220" i="98"/>
  <c r="BL414" i="98"/>
  <c r="BH62" i="98"/>
  <c r="BM334" i="98"/>
  <c r="BH370" i="98"/>
  <c r="BI124" i="98"/>
  <c r="BL238" i="98"/>
  <c r="BQ124" i="98"/>
  <c r="BQ256" i="98"/>
  <c r="BP100" i="98"/>
  <c r="BC10" i="98"/>
  <c r="AW210" i="98"/>
  <c r="AW84" i="98"/>
  <c r="BF46" i="98"/>
  <c r="BB408" i="98"/>
  <c r="BF142" i="98"/>
  <c r="BL226" i="98"/>
  <c r="BL22" i="98"/>
  <c r="BN366" i="98"/>
  <c r="BN262" i="98"/>
  <c r="BL94" i="98"/>
  <c r="BP232" i="98"/>
  <c r="BJ376" i="98"/>
  <c r="BH258" i="98"/>
  <c r="BN166" i="98"/>
  <c r="BH246" i="98"/>
  <c r="BC22" i="98"/>
  <c r="AY280" i="98"/>
  <c r="BE292" i="98"/>
  <c r="BB154" i="98"/>
  <c r="BD396" i="98"/>
  <c r="BD24" i="98"/>
  <c r="BM208" i="98"/>
  <c r="BQ394" i="98"/>
  <c r="BK292" i="98"/>
  <c r="BN378" i="98"/>
  <c r="BJ208" i="98"/>
  <c r="BM232" i="98"/>
  <c r="BH186" i="98"/>
  <c r="BJ138" i="98"/>
  <c r="BQ100" i="98"/>
  <c r="BN356" i="98"/>
  <c r="BB328" i="98"/>
  <c r="BF340" i="98"/>
  <c r="BD10" i="98"/>
  <c r="AY238" i="98"/>
  <c r="BB156" i="98"/>
  <c r="BD300" i="98"/>
  <c r="BK94" i="98"/>
  <c r="BH228" i="98"/>
  <c r="BN320" i="98"/>
  <c r="BM274" i="98"/>
  <c r="BH298" i="98"/>
  <c r="BQ82" i="98"/>
  <c r="BH320" i="98"/>
  <c r="BP136" i="98"/>
  <c r="BL78" i="98"/>
  <c r="BH110" i="98"/>
  <c r="BD344" i="98"/>
  <c r="BD320" i="98"/>
  <c r="BD386" i="98"/>
  <c r="AW342" i="98"/>
  <c r="BD394" i="98"/>
  <c r="AW222" i="98"/>
  <c r="BQ142" i="98"/>
  <c r="BH124" i="98"/>
  <c r="BO400" i="98"/>
  <c r="BM112" i="98"/>
  <c r="BI100" i="98"/>
  <c r="BN380" i="98"/>
  <c r="BL264" i="98"/>
  <c r="BH208" i="98"/>
  <c r="BN150" i="98"/>
  <c r="BH254" i="98"/>
  <c r="AZ184" i="98"/>
  <c r="AX160" i="98"/>
  <c r="BD28" i="98"/>
  <c r="BB224" i="98"/>
  <c r="BB358" i="98"/>
  <c r="BF318" i="98"/>
  <c r="BL110" i="98"/>
  <c r="BN22" i="98"/>
  <c r="BK280" i="98"/>
  <c r="BK388" i="98"/>
  <c r="BL262" i="98"/>
  <c r="BN376" i="98"/>
  <c r="BO154" i="98"/>
  <c r="BJ220" i="98"/>
  <c r="BN236" i="98"/>
  <c r="BN226" i="98"/>
  <c r="BD204" i="98"/>
  <c r="AW190" i="98"/>
  <c r="AX148" i="98"/>
  <c r="BF112" i="98"/>
  <c r="BE148" i="98"/>
  <c r="BE316" i="98"/>
  <c r="BN56" i="98"/>
  <c r="BJ14" i="98"/>
  <c r="BJ326" i="98"/>
  <c r="BN90" i="98"/>
  <c r="BH154" i="98"/>
  <c r="BJ332" i="98"/>
  <c r="BL196" i="98"/>
  <c r="BK358" i="98"/>
  <c r="BN328" i="98"/>
  <c r="BL326" i="98"/>
  <c r="AX196" i="98"/>
  <c r="AX130" i="98"/>
  <c r="BC154" i="98"/>
  <c r="BF150" i="98"/>
  <c r="BG58" i="98"/>
  <c r="BD38" i="98"/>
  <c r="BJ182" i="98"/>
  <c r="BH36" i="98"/>
  <c r="BL220" i="98"/>
  <c r="BJ124" i="98"/>
  <c r="BH204" i="98"/>
  <c r="BP394" i="98"/>
  <c r="BH76" i="98"/>
  <c r="BH144" i="98"/>
  <c r="BI238" i="98"/>
  <c r="AZ76" i="98"/>
  <c r="BB292" i="98"/>
  <c r="AY298" i="98"/>
  <c r="AW78" i="98"/>
  <c r="AW358" i="98"/>
  <c r="BD8" i="98"/>
  <c r="BL36" i="98"/>
  <c r="BJ192" i="98"/>
  <c r="BO418" i="98"/>
  <c r="BQ418" i="98"/>
  <c r="BN420" i="98"/>
  <c r="BL366" i="98"/>
  <c r="BJ384" i="98"/>
  <c r="BN58" i="98"/>
  <c r="BJ86" i="98"/>
  <c r="BN66" i="98"/>
  <c r="BE406" i="98"/>
  <c r="BD366" i="98"/>
  <c r="BF96" i="98"/>
  <c r="BE376" i="98"/>
  <c r="AW200" i="98"/>
  <c r="BE310" i="98"/>
  <c r="BN242" i="98"/>
  <c r="BP328" i="98"/>
  <c r="BI310" i="98"/>
  <c r="BK274" i="98"/>
  <c r="BQ364" i="98"/>
  <c r="BI160" i="98"/>
  <c r="BO40" i="98"/>
  <c r="BK334" i="98"/>
  <c r="BL300" i="98"/>
  <c r="BQ346" i="98"/>
  <c r="BD322" i="98"/>
  <c r="AW282" i="98"/>
  <c r="AW122" i="98"/>
  <c r="AX406" i="98"/>
  <c r="AW382" i="98"/>
  <c r="AY118" i="98"/>
  <c r="BN18" i="98"/>
  <c r="BH178" i="98"/>
  <c r="BN180" i="98"/>
  <c r="BH374" i="98"/>
  <c r="BQ382" i="98"/>
  <c r="BJ360" i="98"/>
  <c r="BN396" i="98"/>
  <c r="BN298" i="98"/>
  <c r="BJ322" i="98"/>
  <c r="BH308" i="98"/>
  <c r="BG64" i="98"/>
  <c r="BF256" i="98"/>
  <c r="BB166" i="98"/>
  <c r="BD332" i="98"/>
  <c r="BB78" i="98"/>
  <c r="BF84" i="98"/>
  <c r="BK304" i="98"/>
  <c r="BK418" i="98"/>
  <c r="BH424" i="98"/>
  <c r="BK382" i="98"/>
  <c r="BQ184" i="98"/>
  <c r="BN238" i="98"/>
  <c r="BJ392" i="98"/>
  <c r="BJ262" i="98"/>
  <c r="BL234" i="98"/>
  <c r="BJ48" i="98"/>
  <c r="AW164" i="98"/>
  <c r="BF290" i="98"/>
  <c r="BF310" i="98"/>
  <c r="BD112" i="98"/>
  <c r="BD166" i="98"/>
  <c r="BF402" i="98"/>
  <c r="BL336" i="98"/>
  <c r="BQ178" i="98"/>
  <c r="BH404" i="98"/>
  <c r="BJ34" i="98"/>
  <c r="BJ96" i="98"/>
  <c r="BJ152" i="98"/>
  <c r="BH142" i="98"/>
  <c r="BM424" i="98"/>
  <c r="BK220" i="98"/>
  <c r="BN354" i="98"/>
  <c r="BB196" i="98"/>
  <c r="BF76" i="98"/>
  <c r="BD76" i="98"/>
  <c r="BC130" i="98"/>
  <c r="BC346" i="98"/>
  <c r="BE46" i="98"/>
  <c r="BN14" i="98"/>
  <c r="BK76" i="98"/>
  <c r="BJ186" i="98"/>
  <c r="BO16" i="98"/>
  <c r="BI10" i="98"/>
  <c r="BQ280" i="98"/>
  <c r="BO352" i="98"/>
  <c r="BH402" i="98"/>
  <c r="BK28" i="98"/>
  <c r="BH10" i="98"/>
  <c r="BD202" i="98"/>
  <c r="BD328" i="98"/>
  <c r="BB356" i="98"/>
  <c r="AW272" i="98"/>
  <c r="BF278" i="98"/>
  <c r="BB288" i="98"/>
  <c r="BL84" i="98"/>
  <c r="BL150" i="98"/>
  <c r="BH384" i="98"/>
  <c r="BL382" i="98"/>
  <c r="BK310" i="98"/>
  <c r="BH400" i="98"/>
  <c r="BH192" i="98"/>
  <c r="BJ308" i="98"/>
  <c r="BN310" i="98"/>
  <c r="BO82" i="98"/>
  <c r="BF26" i="98"/>
  <c r="AX298" i="98"/>
  <c r="BD358" i="98"/>
  <c r="BG346" i="98"/>
  <c r="BG184" i="98"/>
  <c r="BJ268" i="98"/>
  <c r="BO232" i="98"/>
  <c r="BL50" i="98"/>
  <c r="BL324" i="98"/>
  <c r="BJ184" i="98"/>
  <c r="BJ306" i="98"/>
  <c r="BJ232" i="98"/>
  <c r="BH80" i="98"/>
  <c r="BJ242" i="98"/>
  <c r="BJ148" i="98"/>
  <c r="AX286" i="98"/>
  <c r="BD150" i="98"/>
  <c r="BB412" i="98"/>
  <c r="AY214" i="98"/>
  <c r="AY208" i="98"/>
  <c r="BD198" i="98"/>
  <c r="BL64" i="98"/>
  <c r="BM358" i="98"/>
  <c r="BN300" i="98"/>
  <c r="BN120" i="98"/>
  <c r="BN364" i="98"/>
  <c r="BL34" i="98"/>
  <c r="BQ328" i="98"/>
  <c r="BP118" i="98"/>
  <c r="BL42" i="98"/>
  <c r="BH412" i="98"/>
  <c r="AW28" i="98"/>
  <c r="BB298" i="98"/>
  <c r="BF60" i="98"/>
  <c r="AW424" i="98"/>
  <c r="AX166" i="98"/>
  <c r="BG268" i="98"/>
  <c r="BL48" i="98"/>
  <c r="BL352" i="98"/>
  <c r="BI154" i="98"/>
  <c r="BM280" i="98"/>
  <c r="BL158" i="98"/>
  <c r="BN168" i="98"/>
  <c r="BJ362" i="98"/>
  <c r="BN306" i="98"/>
  <c r="BQ94" i="98"/>
  <c r="BN408" i="98"/>
  <c r="BF252" i="98"/>
  <c r="BF208" i="98"/>
  <c r="BF20" i="98"/>
  <c r="BC298" i="98"/>
  <c r="BD186" i="98"/>
  <c r="AW24" i="98"/>
  <c r="BJ244" i="98"/>
  <c r="BN144" i="98"/>
  <c r="BM148" i="98"/>
  <c r="BM268" i="98"/>
  <c r="BO250" i="98"/>
  <c r="BH322" i="98"/>
  <c r="BJ396" i="98"/>
  <c r="BH166" i="98"/>
  <c r="BL372" i="98"/>
  <c r="BK196" i="98"/>
  <c r="AW46" i="98"/>
  <c r="BC148" i="98"/>
  <c r="BF224" i="98"/>
  <c r="AW48" i="98"/>
  <c r="BG190" i="98"/>
  <c r="BB128" i="98"/>
  <c r="BJ266" i="98"/>
  <c r="BH160" i="98"/>
  <c r="BP178" i="98"/>
  <c r="BJ260" i="98"/>
  <c r="BN178" i="98"/>
  <c r="BN192" i="98"/>
  <c r="BL24" i="98"/>
  <c r="BL222" i="98"/>
  <c r="BH376" i="98"/>
  <c r="BH88" i="98"/>
  <c r="BF58" i="98"/>
  <c r="BE202" i="98"/>
  <c r="BF192" i="98"/>
  <c r="BE394" i="98"/>
  <c r="AY394" i="98"/>
  <c r="BF288" i="98"/>
  <c r="BM322" i="98"/>
  <c r="BI304" i="98"/>
  <c r="BL368" i="98"/>
  <c r="BM406" i="98"/>
  <c r="BH218" i="98"/>
  <c r="BO22" i="98"/>
  <c r="BH210" i="98"/>
  <c r="BH334" i="98"/>
  <c r="BM340" i="98"/>
  <c r="BH290" i="98"/>
  <c r="BB316" i="98"/>
  <c r="BF348" i="98"/>
  <c r="BC160" i="98"/>
  <c r="BC268" i="98"/>
  <c r="BF296" i="98"/>
  <c r="AW346" i="98"/>
  <c r="BM250" i="98"/>
  <c r="BP106" i="98"/>
  <c r="BI292" i="98"/>
  <c r="BH398" i="98"/>
  <c r="BH30" i="98"/>
  <c r="BH102" i="98"/>
  <c r="BL170" i="98"/>
  <c r="BJ44" i="98"/>
  <c r="BH288" i="98"/>
  <c r="BN360" i="98"/>
  <c r="BB320" i="98"/>
  <c r="BB312" i="98"/>
  <c r="AW242" i="98"/>
  <c r="BF24" i="98"/>
  <c r="BB200" i="98"/>
  <c r="AW290" i="98"/>
  <c r="BL14" i="98"/>
  <c r="BH116" i="98"/>
  <c r="BO424" i="98"/>
  <c r="BJ134" i="98"/>
  <c r="BI178" i="98"/>
  <c r="BL44" i="98"/>
  <c r="BO274" i="98"/>
  <c r="BJ196" i="98"/>
  <c r="BN224" i="98"/>
  <c r="AW180" i="98"/>
  <c r="BD390" i="98"/>
  <c r="AY16" i="98"/>
  <c r="BF118" i="98"/>
  <c r="BB366" i="98"/>
  <c r="BF304" i="98"/>
  <c r="BM298" i="98"/>
  <c r="BH328" i="98"/>
  <c r="BJ112" i="98"/>
  <c r="BJ410" i="98"/>
  <c r="BM118" i="98"/>
  <c r="BP292" i="98"/>
  <c r="BP58" i="98"/>
  <c r="BL38" i="98"/>
  <c r="BM46" i="98"/>
  <c r="BL422" i="98"/>
  <c r="BD384" i="98"/>
  <c r="BD70" i="98"/>
  <c r="BF234" i="98"/>
  <c r="BB162" i="98"/>
  <c r="BF394" i="98"/>
  <c r="AY88" i="98"/>
  <c r="BL74" i="98"/>
  <c r="BJ198" i="98"/>
  <c r="BJ412" i="98"/>
  <c r="BI112" i="98"/>
  <c r="BM100" i="98"/>
  <c r="BM346" i="98"/>
  <c r="BN406" i="98"/>
  <c r="BI256" i="98"/>
  <c r="BL388" i="98"/>
  <c r="BK124" i="98"/>
  <c r="BF140" i="98"/>
  <c r="BB56" i="98"/>
  <c r="BB222" i="98"/>
  <c r="BG76" i="98"/>
  <c r="AW292" i="98"/>
  <c r="BC190" i="98"/>
  <c r="BQ340" i="98"/>
  <c r="BN112" i="98"/>
  <c r="BH152" i="98"/>
  <c r="BP268" i="98"/>
  <c r="BH324" i="98"/>
  <c r="BO178" i="98"/>
  <c r="BJ70" i="98"/>
  <c r="BL406" i="98"/>
  <c r="BN312" i="98"/>
  <c r="BN302" i="98"/>
  <c r="BE166" i="98"/>
  <c r="AW92" i="98"/>
  <c r="AW408" i="98"/>
  <c r="BD126" i="98"/>
  <c r="AW304" i="98"/>
  <c r="AW274" i="98"/>
  <c r="BN36" i="98"/>
  <c r="BH168" i="98"/>
  <c r="BN104" i="98"/>
  <c r="BH392" i="98"/>
  <c r="BL174" i="98"/>
  <c r="BQ10" i="98"/>
  <c r="BP22" i="98"/>
  <c r="BK82" i="98"/>
  <c r="BJ12" i="98"/>
  <c r="BN54" i="98"/>
  <c r="BD90" i="98"/>
  <c r="BF334" i="98"/>
  <c r="BF272" i="98"/>
  <c r="AW142" i="98"/>
  <c r="AW140" i="98"/>
  <c r="BB354" i="98"/>
  <c r="BL92" i="98"/>
  <c r="BH14" i="98"/>
  <c r="BL178" i="98"/>
  <c r="BN30" i="98"/>
  <c r="BJ252" i="98"/>
  <c r="BN80" i="98"/>
  <c r="BL168" i="98"/>
  <c r="BJ330" i="98"/>
  <c r="BH56" i="98"/>
  <c r="BH356" i="98"/>
  <c r="BF282" i="98"/>
  <c r="BD192" i="98"/>
  <c r="BB352" i="98"/>
  <c r="BF372" i="98"/>
  <c r="AX382" i="98"/>
  <c r="BF168" i="98"/>
  <c r="BM58" i="98"/>
  <c r="BK214" i="98"/>
  <c r="BH86" i="98"/>
  <c r="BJ188" i="98"/>
  <c r="BL194" i="98"/>
  <c r="BP262" i="98"/>
  <c r="BJ424" i="98"/>
  <c r="BJ340" i="98"/>
  <c r="BH262" i="98"/>
  <c r="BP124" i="98"/>
  <c r="AZ268" i="98"/>
  <c r="BB114" i="98"/>
  <c r="BF204" i="98"/>
  <c r="BF126" i="98"/>
  <c r="BE280" i="98"/>
  <c r="BE118" i="98"/>
  <c r="BJ140" i="98"/>
  <c r="BJ110" i="98"/>
  <c r="BP256" i="98"/>
  <c r="BQ34" i="98"/>
  <c r="BP364" i="98"/>
  <c r="BQ16" i="98"/>
  <c r="BJ234" i="98"/>
  <c r="BJ358" i="98"/>
  <c r="BK244" i="98"/>
  <c r="BF264" i="98"/>
  <c r="BE256" i="98"/>
  <c r="BB238" i="98"/>
  <c r="BB230" i="98"/>
  <c r="AW250" i="98"/>
  <c r="AZ88" i="98"/>
  <c r="AW174" i="98"/>
  <c r="BO10" i="98"/>
  <c r="BH226" i="98"/>
  <c r="BL20" i="98"/>
  <c r="BL256" i="98"/>
  <c r="BL134" i="98"/>
  <c r="BH52" i="98"/>
  <c r="BL118" i="98"/>
  <c r="BJ80" i="98"/>
  <c r="BL68" i="98"/>
  <c r="BB264" i="98"/>
  <c r="BD212" i="98"/>
  <c r="BG262" i="98"/>
  <c r="AW276" i="98"/>
  <c r="BE40" i="98"/>
  <c r="BB374" i="98"/>
  <c r="BP76" i="98"/>
  <c r="BN116" i="98"/>
  <c r="BH194" i="98"/>
  <c r="BH216" i="98"/>
  <c r="BN20" i="98"/>
  <c r="BJ324" i="98"/>
  <c r="BI328" i="98"/>
  <c r="BH112" i="98"/>
  <c r="BJ20" i="98"/>
  <c r="BN282" i="98"/>
  <c r="AX28" i="98"/>
  <c r="BF388" i="98"/>
  <c r="BF324" i="98"/>
  <c r="AW322" i="98"/>
  <c r="BF160" i="98"/>
  <c r="BB18" i="98"/>
  <c r="BP280" i="98"/>
  <c r="BL284" i="98"/>
  <c r="BO406" i="98"/>
  <c r="BN188" i="98"/>
  <c r="BJ394" i="98"/>
  <c r="BL404" i="98"/>
  <c r="BH420" i="98"/>
  <c r="BJ114" i="98"/>
  <c r="BH104" i="98"/>
  <c r="BH348" i="98"/>
  <c r="BF128" i="98"/>
  <c r="BD66" i="98"/>
  <c r="BG400" i="98"/>
  <c r="BG498" i="98" s="1"/>
  <c r="AP12" i="103" s="1"/>
  <c r="AW302" i="98"/>
  <c r="BC304" i="98"/>
  <c r="BD134" i="98"/>
  <c r="BN268" i="98"/>
  <c r="BJ344" i="98"/>
  <c r="BN280" i="98"/>
  <c r="BH90" i="98"/>
  <c r="BQ316" i="98"/>
  <c r="BJ64" i="98"/>
  <c r="BH252" i="98"/>
  <c r="BL378" i="98"/>
  <c r="BN264" i="98"/>
  <c r="BM88" i="98"/>
  <c r="X436" i="98"/>
  <c r="X435" i="98"/>
  <c r="X434" i="98"/>
  <c r="X510" i="98"/>
  <c r="X509" i="98"/>
  <c r="X508" i="98"/>
  <c r="X507" i="98"/>
  <c r="AQ511" i="98" s="1"/>
  <c r="AS436" i="98"/>
  <c r="AS435" i="98"/>
  <c r="AS434" i="98"/>
  <c r="AS507" i="98"/>
  <c r="AR435" i="98"/>
  <c r="AR434" i="98"/>
  <c r="AR436" i="98"/>
  <c r="AR507" i="98"/>
  <c r="X433" i="98"/>
  <c r="AQ437" i="98" s="1"/>
  <c r="AR433" i="98"/>
  <c r="AS433" i="98"/>
  <c r="AD21" i="108" l="1"/>
  <c r="AW440" i="98"/>
  <c r="AW439" i="98"/>
  <c r="BF440" i="99"/>
  <c r="BF439" i="99"/>
  <c r="BB440" i="98"/>
  <c r="BB439" i="98"/>
  <c r="BD441" i="98"/>
  <c r="AW440" i="99"/>
  <c r="AW439" i="99"/>
  <c r="BB438" i="99"/>
  <c r="BB436" i="99"/>
  <c r="BB441" i="99"/>
  <c r="BB437" i="99"/>
  <c r="Q89" i="103" s="1"/>
  <c r="BJ439" i="99"/>
  <c r="M123" i="103" s="1"/>
  <c r="BJ440" i="99"/>
  <c r="U123" i="103" s="1"/>
  <c r="BF441" i="98"/>
  <c r="AA113" i="103" s="1"/>
  <c r="BD440" i="98"/>
  <c r="BD439" i="98"/>
  <c r="BL439" i="99"/>
  <c r="BL440" i="99"/>
  <c r="BB440" i="99"/>
  <c r="BB439" i="99"/>
  <c r="BL441" i="99"/>
  <c r="BL437" i="99"/>
  <c r="BL438" i="99"/>
  <c r="BL436" i="99"/>
  <c r="AW438" i="99"/>
  <c r="AW436" i="99"/>
  <c r="AW441" i="99"/>
  <c r="AW437" i="99"/>
  <c r="BN439" i="99"/>
  <c r="O123" i="103" s="1"/>
  <c r="BN440" i="99"/>
  <c r="W123" i="103" s="1"/>
  <c r="BD440" i="99"/>
  <c r="BD439" i="99"/>
  <c r="BH440" i="99"/>
  <c r="BH439" i="99"/>
  <c r="BF438" i="99"/>
  <c r="BF436" i="99"/>
  <c r="BF441" i="99"/>
  <c r="BF437" i="99"/>
  <c r="BD438" i="99"/>
  <c r="BD436" i="99"/>
  <c r="BD441" i="99"/>
  <c r="BD437" i="99"/>
  <c r="BN441" i="99"/>
  <c r="AE123" i="103" s="1"/>
  <c r="BN437" i="99"/>
  <c r="W89" i="103" s="1"/>
  <c r="BN438" i="99"/>
  <c r="AE89" i="103" s="1"/>
  <c r="BN436" i="99"/>
  <c r="O89" i="103" s="1"/>
  <c r="BH438" i="99"/>
  <c r="BH436" i="99"/>
  <c r="BH441" i="99"/>
  <c r="BH437" i="99"/>
  <c r="BF440" i="98"/>
  <c r="BF439" i="98"/>
  <c r="BB441" i="98"/>
  <c r="BJ441" i="99"/>
  <c r="BJ437" i="99"/>
  <c r="BJ438" i="99"/>
  <c r="BJ436" i="99"/>
  <c r="BH442" i="98"/>
  <c r="L46" i="103" s="1"/>
  <c r="BH443" i="98"/>
  <c r="T46" i="103" s="1"/>
  <c r="BH444" i="98"/>
  <c r="AB46" i="103" s="1"/>
  <c r="BP480" i="98"/>
  <c r="AU10" i="103" s="1"/>
  <c r="BP478" i="98"/>
  <c r="S10" i="103" s="1"/>
  <c r="BP479" i="98"/>
  <c r="AG10" i="103" s="1"/>
  <c r="BN488" i="98"/>
  <c r="W51" i="103" s="1"/>
  <c r="BN489" i="98"/>
  <c r="AE51" i="103" s="1"/>
  <c r="BN487" i="98"/>
  <c r="O51" i="103" s="1"/>
  <c r="BJ453" i="98"/>
  <c r="AC47" i="103" s="1"/>
  <c r="BJ451" i="98"/>
  <c r="M47" i="103" s="1"/>
  <c r="BJ452" i="98"/>
  <c r="U47" i="103" s="1"/>
  <c r="BD492" i="98"/>
  <c r="Z85" i="103" s="1"/>
  <c r="BD491" i="98"/>
  <c r="R85" i="103" s="1"/>
  <c r="BD490" i="98"/>
  <c r="J85" i="103" s="1"/>
  <c r="BB478" i="98"/>
  <c r="I50" i="103" s="1"/>
  <c r="BB479" i="98"/>
  <c r="Q50" i="103" s="1"/>
  <c r="BB480" i="98"/>
  <c r="Y50" i="103" s="1"/>
  <c r="AZ451" i="98"/>
  <c r="J7" i="103" s="1"/>
  <c r="AZ453" i="98"/>
  <c r="AL7" i="103" s="1"/>
  <c r="AZ452" i="98"/>
  <c r="X7" i="103" s="1"/>
  <c r="BK480" i="98"/>
  <c r="AR10" i="103" s="1"/>
  <c r="BK478" i="98"/>
  <c r="P10" i="103" s="1"/>
  <c r="BK479" i="98"/>
  <c r="AD10" i="103" s="1"/>
  <c r="BN490" i="98"/>
  <c r="O85" i="103" s="1"/>
  <c r="BN491" i="98"/>
  <c r="W85" i="103" s="1"/>
  <c r="BN492" i="98"/>
  <c r="AE85" i="103" s="1"/>
  <c r="BL447" i="98"/>
  <c r="AD80" i="103" s="1"/>
  <c r="BL445" i="98"/>
  <c r="N80" i="103" s="1"/>
  <c r="BL446" i="98"/>
  <c r="V80" i="103" s="1"/>
  <c r="BJ492" i="98"/>
  <c r="AC85" i="103" s="1"/>
  <c r="BJ491" i="98"/>
  <c r="U85" i="103" s="1"/>
  <c r="BJ490" i="98"/>
  <c r="M85" i="103" s="1"/>
  <c r="BH473" i="98"/>
  <c r="T83" i="103" s="1"/>
  <c r="BH474" i="98"/>
  <c r="AB83" i="103" s="1"/>
  <c r="BH472" i="98"/>
  <c r="L83" i="103" s="1"/>
  <c r="BB469" i="98"/>
  <c r="I49" i="103" s="1"/>
  <c r="BB471" i="98"/>
  <c r="Y49" i="103" s="1"/>
  <c r="BB470" i="98"/>
  <c r="Q49" i="103" s="1"/>
  <c r="BC496" i="98"/>
  <c r="L12" i="103" s="1"/>
  <c r="BC498" i="98"/>
  <c r="AN12" i="103" s="1"/>
  <c r="BC497" i="98"/>
  <c r="Z12" i="103" s="1"/>
  <c r="BQ462" i="98"/>
  <c r="AV8" i="103" s="1"/>
  <c r="BQ460" i="98"/>
  <c r="T8" i="103" s="1"/>
  <c r="BQ461" i="98"/>
  <c r="AH8" i="103" s="1"/>
  <c r="BN502" i="98"/>
  <c r="O120" i="103" s="1"/>
  <c r="BN503" i="98"/>
  <c r="W120" i="103" s="1"/>
  <c r="BN504" i="98"/>
  <c r="AE120" i="103" s="1"/>
  <c r="BO488" i="98"/>
  <c r="AF11" i="103" s="1"/>
  <c r="BO489" i="98"/>
  <c r="AT11" i="103" s="1"/>
  <c r="BO487" i="98"/>
  <c r="R11" i="103" s="1"/>
  <c r="BD473" i="98"/>
  <c r="R83" i="103" s="1"/>
  <c r="BD474" i="98"/>
  <c r="Z83" i="103" s="1"/>
  <c r="BD472" i="98"/>
  <c r="J83" i="103" s="1"/>
  <c r="BE489" i="98"/>
  <c r="AO11" i="103" s="1"/>
  <c r="BE487" i="98"/>
  <c r="M11" i="103" s="1"/>
  <c r="BE488" i="98"/>
  <c r="AA11" i="103" s="1"/>
  <c r="AX461" i="98"/>
  <c r="V8" i="103" s="1"/>
  <c r="AX462" i="98"/>
  <c r="AJ8" i="103" s="1"/>
  <c r="AX460" i="98"/>
  <c r="BN463" i="98"/>
  <c r="O82" i="103" s="1"/>
  <c r="BN465" i="98"/>
  <c r="AE82" i="103" s="1"/>
  <c r="BN464" i="98"/>
  <c r="W82" i="103" s="1"/>
  <c r="AX434" i="98"/>
  <c r="V5" i="103" s="1"/>
  <c r="AX509" i="98"/>
  <c r="AJ13" i="103" s="1"/>
  <c r="AX433" i="98"/>
  <c r="H5" i="103" s="1"/>
  <c r="AX508" i="98"/>
  <c r="V13" i="103" s="1"/>
  <c r="AX507" i="98"/>
  <c r="H13" i="103" s="1"/>
  <c r="AX435" i="98"/>
  <c r="AJ5" i="103" s="1"/>
  <c r="BL472" i="98"/>
  <c r="N83" i="103" s="1"/>
  <c r="BL474" i="98"/>
  <c r="AD83" i="103" s="1"/>
  <c r="BL473" i="98"/>
  <c r="V83" i="103" s="1"/>
  <c r="BJ493" i="98"/>
  <c r="M119" i="103" s="1"/>
  <c r="BJ495" i="98"/>
  <c r="AC119" i="103" s="1"/>
  <c r="BJ494" i="98"/>
  <c r="U119" i="103" s="1"/>
  <c r="BF442" i="98"/>
  <c r="K46" i="103" s="1"/>
  <c r="BF443" i="98"/>
  <c r="S46" i="103" s="1"/>
  <c r="BF444" i="98"/>
  <c r="AA46" i="103" s="1"/>
  <c r="BF471" i="98"/>
  <c r="AA49" i="103" s="1"/>
  <c r="BF470" i="98"/>
  <c r="S49" i="103" s="1"/>
  <c r="BF469" i="98"/>
  <c r="K49" i="103" s="1"/>
  <c r="BH482" i="98"/>
  <c r="T84" i="103" s="1"/>
  <c r="BH483" i="98"/>
  <c r="AB84" i="103" s="1"/>
  <c r="BH481" i="98"/>
  <c r="L84" i="103" s="1"/>
  <c r="BI469" i="98"/>
  <c r="O9" i="103" s="1"/>
  <c r="BI471" i="98"/>
  <c r="AQ9" i="103" s="1"/>
  <c r="BI470" i="98"/>
  <c r="AC9" i="103" s="1"/>
  <c r="BI480" i="100"/>
  <c r="AQ30" i="103" s="1"/>
  <c r="BI479" i="100"/>
  <c r="AC30" i="103" s="1"/>
  <c r="BI478" i="100"/>
  <c r="O30" i="103" s="1"/>
  <c r="BB515" i="98"/>
  <c r="Y121" i="103" s="1"/>
  <c r="BB514" i="98"/>
  <c r="Q121" i="103" s="1"/>
  <c r="BB513" i="98"/>
  <c r="I121" i="103" s="1"/>
  <c r="BL468" i="100"/>
  <c r="AD136" i="103" s="1"/>
  <c r="BL467" i="100"/>
  <c r="V136" i="103" s="1"/>
  <c r="BL466" i="100"/>
  <c r="N136" i="103" s="1"/>
  <c r="BE462" i="100"/>
  <c r="AO28" i="103" s="1"/>
  <c r="BE461" i="100"/>
  <c r="AA28" i="103" s="1"/>
  <c r="BE460" i="100"/>
  <c r="M28" i="103" s="1"/>
  <c r="BM489" i="100"/>
  <c r="AS31" i="103" s="1"/>
  <c r="BM487" i="100"/>
  <c r="Q31" i="103" s="1"/>
  <c r="BM488" i="100"/>
  <c r="AE31" i="103" s="1"/>
  <c r="BF462" i="100"/>
  <c r="AA68" i="103" s="1"/>
  <c r="BF461" i="100"/>
  <c r="S68" i="103" s="1"/>
  <c r="BF460" i="100"/>
  <c r="K68" i="103" s="1"/>
  <c r="BF488" i="100"/>
  <c r="S71" i="103" s="1"/>
  <c r="BF487" i="100"/>
  <c r="K71" i="103" s="1"/>
  <c r="BF489" i="100"/>
  <c r="AA71" i="103" s="1"/>
  <c r="BE487" i="100"/>
  <c r="M31" i="103" s="1"/>
  <c r="BE489" i="100"/>
  <c r="AO31" i="103" s="1"/>
  <c r="BE488" i="100"/>
  <c r="AA31" i="103" s="1"/>
  <c r="BL463" i="100"/>
  <c r="N102" i="103" s="1"/>
  <c r="BL465" i="100"/>
  <c r="AD102" i="103" s="1"/>
  <c r="BL464" i="100"/>
  <c r="V102" i="103" s="1"/>
  <c r="BD512" i="100"/>
  <c r="Z107" i="103" s="1"/>
  <c r="BD511" i="100"/>
  <c r="R107" i="103" s="1"/>
  <c r="BD510" i="100"/>
  <c r="J107" i="103" s="1"/>
  <c r="BE480" i="100"/>
  <c r="AO30" i="103" s="1"/>
  <c r="BE479" i="100"/>
  <c r="AA30" i="103" s="1"/>
  <c r="BE478" i="100"/>
  <c r="M30" i="103" s="1"/>
  <c r="BH473" i="100"/>
  <c r="T103" i="103" s="1"/>
  <c r="BH474" i="100"/>
  <c r="AB103" i="103" s="1"/>
  <c r="BH472" i="100"/>
  <c r="L103" i="103" s="1"/>
  <c r="AW482" i="100"/>
  <c r="P104" i="103" s="1"/>
  <c r="AW483" i="100"/>
  <c r="X104" i="103" s="1"/>
  <c r="AW481" i="100"/>
  <c r="H104" i="103" s="1"/>
  <c r="BD470" i="100"/>
  <c r="R69" i="103" s="1"/>
  <c r="BD469" i="100"/>
  <c r="J69" i="103" s="1"/>
  <c r="BD471" i="100"/>
  <c r="Z69" i="103" s="1"/>
  <c r="BK489" i="100"/>
  <c r="AR31" i="103" s="1"/>
  <c r="BK487" i="100"/>
  <c r="P31" i="103" s="1"/>
  <c r="BK488" i="100"/>
  <c r="AD31" i="103" s="1"/>
  <c r="AW472" i="100"/>
  <c r="H103" i="103" s="1"/>
  <c r="AW474" i="100"/>
  <c r="X103" i="103" s="1"/>
  <c r="AW473" i="100"/>
  <c r="P103" i="103" s="1"/>
  <c r="BD466" i="100"/>
  <c r="J136" i="103" s="1"/>
  <c r="BD467" i="100"/>
  <c r="R136" i="103" s="1"/>
  <c r="BD468" i="100"/>
  <c r="Z136" i="103" s="1"/>
  <c r="BN474" i="100"/>
  <c r="AE103" i="103" s="1"/>
  <c r="BN473" i="100"/>
  <c r="W103" i="103" s="1"/>
  <c r="BN472" i="100"/>
  <c r="O103" i="103" s="1"/>
  <c r="BN490" i="100"/>
  <c r="O105" i="103" s="1"/>
  <c r="BN492" i="100"/>
  <c r="AE105" i="103" s="1"/>
  <c r="BN491" i="100"/>
  <c r="W105" i="103" s="1"/>
  <c r="AW449" i="100"/>
  <c r="P134" i="103" s="1"/>
  <c r="AW450" i="100"/>
  <c r="X134" i="103" s="1"/>
  <c r="AW448" i="100"/>
  <c r="H134" i="103" s="1"/>
  <c r="BP443" i="100"/>
  <c r="AG26" i="103" s="1"/>
  <c r="BP444" i="100"/>
  <c r="AU26" i="103" s="1"/>
  <c r="BP442" i="100"/>
  <c r="S26" i="103" s="1"/>
  <c r="BJ485" i="100"/>
  <c r="U138" i="103" s="1"/>
  <c r="BJ484" i="100"/>
  <c r="M138" i="103" s="1"/>
  <c r="BJ486" i="100"/>
  <c r="AC138" i="103" s="1"/>
  <c r="BC443" i="99"/>
  <c r="Z16" i="103" s="1"/>
  <c r="BC444" i="99"/>
  <c r="AN16" i="103" s="1"/>
  <c r="BC442" i="99"/>
  <c r="L16" i="103" s="1"/>
  <c r="BF491" i="100"/>
  <c r="S105" i="103" s="1"/>
  <c r="BF492" i="100"/>
  <c r="AA105" i="103" s="1"/>
  <c r="BF490" i="100"/>
  <c r="K105" i="103" s="1"/>
  <c r="BL464" i="99"/>
  <c r="V92" i="103" s="1"/>
  <c r="BL463" i="99"/>
  <c r="N92" i="103" s="1"/>
  <c r="BL465" i="99"/>
  <c r="AD92" i="103" s="1"/>
  <c r="BJ446" i="99"/>
  <c r="U90" i="103" s="1"/>
  <c r="BJ447" i="99"/>
  <c r="AC90" i="103" s="1"/>
  <c r="BJ445" i="99"/>
  <c r="M90" i="103" s="1"/>
  <c r="BF465" i="100"/>
  <c r="AA102" i="103" s="1"/>
  <c r="BF463" i="100"/>
  <c r="K102" i="103" s="1"/>
  <c r="BF464" i="100"/>
  <c r="S102" i="103" s="1"/>
  <c r="AY443" i="99"/>
  <c r="W16" i="103" s="1"/>
  <c r="AY442" i="99"/>
  <c r="I16" i="103" s="1"/>
  <c r="AY444" i="99"/>
  <c r="AK16" i="103" s="1"/>
  <c r="BL484" i="99"/>
  <c r="N128" i="103" s="1"/>
  <c r="BL485" i="99"/>
  <c r="V128" i="103" s="1"/>
  <c r="BL486" i="99"/>
  <c r="AD128" i="103" s="1"/>
  <c r="BH445" i="99"/>
  <c r="L90" i="103" s="1"/>
  <c r="BH446" i="99"/>
  <c r="T90" i="103" s="1"/>
  <c r="BH447" i="99"/>
  <c r="AB90" i="103" s="1"/>
  <c r="BJ464" i="99"/>
  <c r="U92" i="103" s="1"/>
  <c r="BJ463" i="99"/>
  <c r="M92" i="103" s="1"/>
  <c r="BJ465" i="99"/>
  <c r="AC92" i="103" s="1"/>
  <c r="BB507" i="100"/>
  <c r="I73" i="103" s="1"/>
  <c r="BB508" i="100"/>
  <c r="Q73" i="103" s="1"/>
  <c r="BB509" i="100"/>
  <c r="Y73" i="103" s="1"/>
  <c r="BH475" i="99"/>
  <c r="L127" i="103" s="1"/>
  <c r="BH477" i="99"/>
  <c r="AB127" i="103" s="1"/>
  <c r="BH476" i="99"/>
  <c r="T127" i="103" s="1"/>
  <c r="BJ483" i="99"/>
  <c r="AC94" i="103" s="1"/>
  <c r="BJ481" i="99"/>
  <c r="M94" i="103" s="1"/>
  <c r="BJ482" i="99"/>
  <c r="U94" i="103" s="1"/>
  <c r="AZ509" i="98"/>
  <c r="AL13" i="103" s="1"/>
  <c r="AZ435" i="98"/>
  <c r="AL5" i="103" s="1"/>
  <c r="AZ508" i="98"/>
  <c r="X13" i="103" s="1"/>
  <c r="AZ507" i="98"/>
  <c r="J13" i="103" s="1"/>
  <c r="AZ434" i="98"/>
  <c r="X5" i="103" s="1"/>
  <c r="AZ433" i="98"/>
  <c r="J5" i="103" s="1"/>
  <c r="AW490" i="99"/>
  <c r="H95" i="103" s="1"/>
  <c r="AW492" i="99"/>
  <c r="X95" i="103" s="1"/>
  <c r="AW491" i="99"/>
  <c r="P95" i="103" s="1"/>
  <c r="AA89" i="103"/>
  <c r="BF510" i="99"/>
  <c r="K97" i="103" s="1"/>
  <c r="K123" i="103"/>
  <c r="S89" i="103"/>
  <c r="BF511" i="99"/>
  <c r="S97" i="103" s="1"/>
  <c r="K89" i="103"/>
  <c r="S123" i="103"/>
  <c r="BF512" i="99"/>
  <c r="AA97" i="103" s="1"/>
  <c r="AA123" i="103"/>
  <c r="BP480" i="99"/>
  <c r="AU20" i="103" s="1"/>
  <c r="BP478" i="99"/>
  <c r="S20" i="103" s="1"/>
  <c r="BP479" i="99"/>
  <c r="AG20" i="103" s="1"/>
  <c r="BL468" i="99"/>
  <c r="AD126" i="103" s="1"/>
  <c r="BL466" i="99"/>
  <c r="N126" i="103" s="1"/>
  <c r="BL467" i="99"/>
  <c r="V126" i="103" s="1"/>
  <c r="BF489" i="99"/>
  <c r="AA61" i="103" s="1"/>
  <c r="BF487" i="99"/>
  <c r="K61" i="103" s="1"/>
  <c r="BF488" i="99"/>
  <c r="S61" i="103" s="1"/>
  <c r="AW482" i="99"/>
  <c r="P94" i="103" s="1"/>
  <c r="AW481" i="99"/>
  <c r="H94" i="103" s="1"/>
  <c r="AW483" i="99"/>
  <c r="X94" i="103" s="1"/>
  <c r="BF460" i="99"/>
  <c r="K58" i="103" s="1"/>
  <c r="BF462" i="99"/>
  <c r="AA58" i="103" s="1"/>
  <c r="BF461" i="99"/>
  <c r="S58" i="103" s="1"/>
  <c r="BJ478" i="99"/>
  <c r="M60" i="103" s="1"/>
  <c r="BJ479" i="99"/>
  <c r="U60" i="103" s="1"/>
  <c r="BJ480" i="99"/>
  <c r="AC60" i="103" s="1"/>
  <c r="BF444" i="99"/>
  <c r="AA56" i="103" s="1"/>
  <c r="BF442" i="99"/>
  <c r="K56" i="103" s="1"/>
  <c r="BF443" i="99"/>
  <c r="S56" i="103" s="1"/>
  <c r="BH502" i="99"/>
  <c r="L130" i="103" s="1"/>
  <c r="BH504" i="99"/>
  <c r="AB130" i="103" s="1"/>
  <c r="BH503" i="99"/>
  <c r="T130" i="103" s="1"/>
  <c r="BH462" i="99"/>
  <c r="AB58" i="103" s="1"/>
  <c r="BH461" i="99"/>
  <c r="T58" i="103" s="1"/>
  <c r="BH460" i="99"/>
  <c r="L58" i="103" s="1"/>
  <c r="AW472" i="99"/>
  <c r="H93" i="103" s="1"/>
  <c r="AW473" i="99"/>
  <c r="P93" i="103" s="1"/>
  <c r="AW474" i="99"/>
  <c r="X93" i="103" s="1"/>
  <c r="BD473" i="99"/>
  <c r="R93" i="103" s="1"/>
  <c r="BD474" i="99"/>
  <c r="Z93" i="103" s="1"/>
  <c r="BD472" i="99"/>
  <c r="J93" i="103" s="1"/>
  <c r="BB443" i="99"/>
  <c r="Q56" i="103" s="1"/>
  <c r="BB444" i="99"/>
  <c r="Y56" i="103" s="1"/>
  <c r="BB442" i="99"/>
  <c r="I56" i="103" s="1"/>
  <c r="BN477" i="99"/>
  <c r="AE127" i="103" s="1"/>
  <c r="BN475" i="99"/>
  <c r="O127" i="103" s="1"/>
  <c r="BN476" i="99"/>
  <c r="W127" i="103" s="1"/>
  <c r="BL470" i="99"/>
  <c r="V59" i="103" s="1"/>
  <c r="BL471" i="99"/>
  <c r="AD59" i="103" s="1"/>
  <c r="BL469" i="99"/>
  <c r="N59" i="103" s="1"/>
  <c r="AZ469" i="99"/>
  <c r="J19" i="103" s="1"/>
  <c r="AZ471" i="99"/>
  <c r="AL19" i="103" s="1"/>
  <c r="AZ470" i="99"/>
  <c r="X19" i="103" s="1"/>
  <c r="BD454" i="99"/>
  <c r="J91" i="103" s="1"/>
  <c r="BD456" i="99"/>
  <c r="Z91" i="103" s="1"/>
  <c r="BD455" i="99"/>
  <c r="R91" i="103" s="1"/>
  <c r="BF468" i="99"/>
  <c r="AA126" i="103" s="1"/>
  <c r="BF466" i="99"/>
  <c r="K126" i="103" s="1"/>
  <c r="BF467" i="99"/>
  <c r="S126" i="103" s="1"/>
  <c r="BL458" i="99"/>
  <c r="V125" i="103" s="1"/>
  <c r="BL459" i="99"/>
  <c r="AD125" i="103" s="1"/>
  <c r="BL457" i="99"/>
  <c r="N125" i="103" s="1"/>
  <c r="BQ480" i="99"/>
  <c r="AV20" i="103" s="1"/>
  <c r="BQ479" i="99"/>
  <c r="AH20" i="103" s="1"/>
  <c r="BQ478" i="99"/>
  <c r="T20" i="103" s="1"/>
  <c r="BG461" i="99"/>
  <c r="AB18" i="103" s="1"/>
  <c r="BG462" i="99"/>
  <c r="AP18" i="103" s="1"/>
  <c r="BG460" i="99"/>
  <c r="N18" i="103" s="1"/>
  <c r="BB463" i="99"/>
  <c r="I92" i="103" s="1"/>
  <c r="BB464" i="99"/>
  <c r="Q92" i="103" s="1"/>
  <c r="BB465" i="99"/>
  <c r="Y92" i="103" s="1"/>
  <c r="BD488" i="99"/>
  <c r="R61" i="103" s="1"/>
  <c r="BD487" i="99"/>
  <c r="J61" i="103" s="1"/>
  <c r="BD489" i="99"/>
  <c r="Z61" i="103" s="1"/>
  <c r="BG469" i="99"/>
  <c r="N19" i="103" s="1"/>
  <c r="BG470" i="99"/>
  <c r="AB19" i="103" s="1"/>
  <c r="BG471" i="99"/>
  <c r="AP19" i="103" s="1"/>
  <c r="BB435" i="98"/>
  <c r="Y45" i="103" s="1"/>
  <c r="BB508" i="98"/>
  <c r="Q53" i="103" s="1"/>
  <c r="BB509" i="98"/>
  <c r="Y53" i="103" s="1"/>
  <c r="BB433" i="98"/>
  <c r="I45" i="103" s="1"/>
  <c r="BB434" i="98"/>
  <c r="Q45" i="103" s="1"/>
  <c r="BB507" i="98"/>
  <c r="I53" i="103" s="1"/>
  <c r="BP489" i="98"/>
  <c r="AU11" i="103" s="1"/>
  <c r="BP487" i="98"/>
  <c r="S11" i="103" s="1"/>
  <c r="BP488" i="98"/>
  <c r="AG11" i="103" s="1"/>
  <c r="BF477" i="98"/>
  <c r="AA117" i="103" s="1"/>
  <c r="BF475" i="98"/>
  <c r="K117" i="103" s="1"/>
  <c r="BF476" i="98"/>
  <c r="S117" i="103" s="1"/>
  <c r="BF465" i="98"/>
  <c r="AA82" i="103" s="1"/>
  <c r="BF464" i="98"/>
  <c r="S82" i="103" s="1"/>
  <c r="BF463" i="98"/>
  <c r="K82" i="103" s="1"/>
  <c r="BM471" i="98"/>
  <c r="AS9" i="103" s="1"/>
  <c r="BM470" i="98"/>
  <c r="AE9" i="103" s="1"/>
  <c r="BM469" i="98"/>
  <c r="Q9" i="103" s="1"/>
  <c r="BJ454" i="98"/>
  <c r="M81" i="103" s="1"/>
  <c r="BJ455" i="98"/>
  <c r="U81" i="103" s="1"/>
  <c r="BJ456" i="98"/>
  <c r="AC81" i="103" s="1"/>
  <c r="BH497" i="98"/>
  <c r="T52" i="103" s="1"/>
  <c r="BH496" i="98"/>
  <c r="L52" i="103" s="1"/>
  <c r="BH498" i="98"/>
  <c r="AB52" i="103" s="1"/>
  <c r="BB452" i="98"/>
  <c r="Q47" i="103" s="1"/>
  <c r="BB451" i="98"/>
  <c r="I47" i="103" s="1"/>
  <c r="BB453" i="98"/>
  <c r="Y47" i="103" s="1"/>
  <c r="BD446" i="98"/>
  <c r="R80" i="103" s="1"/>
  <c r="BD445" i="98"/>
  <c r="J80" i="103" s="1"/>
  <c r="BD447" i="98"/>
  <c r="Z80" i="103" s="1"/>
  <c r="BM480" i="98"/>
  <c r="AS10" i="103" s="1"/>
  <c r="BM479" i="98"/>
  <c r="AE10" i="103" s="1"/>
  <c r="BM478" i="98"/>
  <c r="Q10" i="103" s="1"/>
  <c r="AW442" i="98"/>
  <c r="H46" i="103" s="1"/>
  <c r="AW443" i="98"/>
  <c r="P46" i="103" s="1"/>
  <c r="AW444" i="98"/>
  <c r="X46" i="103" s="1"/>
  <c r="BN480" i="98"/>
  <c r="AE50" i="103" s="1"/>
  <c r="BN479" i="98"/>
  <c r="W50" i="103" s="1"/>
  <c r="BN478" i="98"/>
  <c r="O50" i="103" s="1"/>
  <c r="BL501" i="98"/>
  <c r="AD86" i="103" s="1"/>
  <c r="BL499" i="98"/>
  <c r="N86" i="103" s="1"/>
  <c r="BL500" i="98"/>
  <c r="V86" i="103" s="1"/>
  <c r="BI460" i="98"/>
  <c r="O8" i="103" s="1"/>
  <c r="BI462" i="98"/>
  <c r="AQ8" i="103" s="1"/>
  <c r="BI461" i="98"/>
  <c r="AC8" i="103" s="1"/>
  <c r="BL471" i="98"/>
  <c r="AD49" i="103" s="1"/>
  <c r="BL469" i="98"/>
  <c r="N49" i="103" s="1"/>
  <c r="BL470" i="98"/>
  <c r="V49" i="103" s="1"/>
  <c r="BJ443" i="98"/>
  <c r="U46" i="103" s="1"/>
  <c r="BJ444" i="98"/>
  <c r="AC46" i="103" s="1"/>
  <c r="BJ442" i="98"/>
  <c r="M46" i="103" s="1"/>
  <c r="BJ482" i="98"/>
  <c r="U84" i="103" s="1"/>
  <c r="BJ481" i="98"/>
  <c r="M84" i="103" s="1"/>
  <c r="BJ483" i="98"/>
  <c r="AC84" i="103" s="1"/>
  <c r="BL484" i="98"/>
  <c r="N118" i="103" s="1"/>
  <c r="BL485" i="98"/>
  <c r="V118" i="103" s="1"/>
  <c r="BL486" i="98"/>
  <c r="AD118" i="103" s="1"/>
  <c r="BH466" i="98"/>
  <c r="L116" i="103" s="1"/>
  <c r="BH468" i="98"/>
  <c r="AB116" i="103" s="1"/>
  <c r="BH467" i="98"/>
  <c r="T116" i="103" s="1"/>
  <c r="BL455" i="98"/>
  <c r="V81" i="103" s="1"/>
  <c r="BL454" i="98"/>
  <c r="N81" i="103" s="1"/>
  <c r="BL456" i="98"/>
  <c r="AD81" i="103" s="1"/>
  <c r="AW491" i="98"/>
  <c r="P85" i="103" s="1"/>
  <c r="AW490" i="98"/>
  <c r="H85" i="103" s="1"/>
  <c r="AW492" i="98"/>
  <c r="X85" i="103" s="1"/>
  <c r="BF493" i="98"/>
  <c r="K119" i="103" s="1"/>
  <c r="BF495" i="98"/>
  <c r="AA119" i="103" s="1"/>
  <c r="BF494" i="98"/>
  <c r="S119" i="103" s="1"/>
  <c r="BQ470" i="98"/>
  <c r="AH9" i="103" s="1"/>
  <c r="BQ471" i="98"/>
  <c r="AV9" i="103" s="1"/>
  <c r="BQ469" i="98"/>
  <c r="T9" i="103" s="1"/>
  <c r="AW497" i="98"/>
  <c r="P52" i="103" s="1"/>
  <c r="AW496" i="98"/>
  <c r="H52" i="103" s="1"/>
  <c r="AW498" i="98"/>
  <c r="X52" i="103" s="1"/>
  <c r="BM443" i="98"/>
  <c r="AE6" i="103" s="1"/>
  <c r="BM444" i="98"/>
  <c r="AS6" i="103" s="1"/>
  <c r="BM442" i="98"/>
  <c r="Q6" i="103" s="1"/>
  <c r="AW456" i="98"/>
  <c r="X81" i="103" s="1"/>
  <c r="AW454" i="98"/>
  <c r="H81" i="103" s="1"/>
  <c r="AW455" i="98"/>
  <c r="P81" i="103" s="1"/>
  <c r="BK470" i="100"/>
  <c r="AD29" i="103" s="1"/>
  <c r="BK471" i="100"/>
  <c r="AR29" i="103" s="1"/>
  <c r="BK469" i="100"/>
  <c r="P29" i="103" s="1"/>
  <c r="BK479" i="100"/>
  <c r="AD30" i="103" s="1"/>
  <c r="BK478" i="100"/>
  <c r="P30" i="103" s="1"/>
  <c r="BK480" i="100"/>
  <c r="AR30" i="103" s="1"/>
  <c r="BD478" i="100"/>
  <c r="J70" i="103" s="1"/>
  <c r="BD479" i="100"/>
  <c r="R70" i="103" s="1"/>
  <c r="BD480" i="100"/>
  <c r="Z70" i="103" s="1"/>
  <c r="BL477" i="100"/>
  <c r="AD137" i="103" s="1"/>
  <c r="BL476" i="100"/>
  <c r="V137" i="103" s="1"/>
  <c r="BL475" i="100"/>
  <c r="N137" i="103" s="1"/>
  <c r="BJ456" i="100"/>
  <c r="AC101" i="103" s="1"/>
  <c r="BJ455" i="100"/>
  <c r="U101" i="103" s="1"/>
  <c r="BJ454" i="100"/>
  <c r="M101" i="103" s="1"/>
  <c r="AX497" i="100"/>
  <c r="V32" i="103" s="1"/>
  <c r="AX498" i="100"/>
  <c r="AJ32" i="103" s="1"/>
  <c r="AX496" i="100"/>
  <c r="H32" i="103" s="1"/>
  <c r="BJ450" i="100"/>
  <c r="AC134" i="103" s="1"/>
  <c r="BJ449" i="100"/>
  <c r="U134" i="103" s="1"/>
  <c r="BJ448" i="100"/>
  <c r="M134" i="103" s="1"/>
  <c r="BQ487" i="100"/>
  <c r="T31" i="103" s="1"/>
  <c r="BQ488" i="100"/>
  <c r="AH31" i="103" s="1"/>
  <c r="BQ489" i="100"/>
  <c r="AV31" i="103" s="1"/>
  <c r="BI444" i="100"/>
  <c r="AQ26" i="103" s="1"/>
  <c r="BI443" i="100"/>
  <c r="AC26" i="103" s="1"/>
  <c r="BI442" i="100"/>
  <c r="O26" i="103" s="1"/>
  <c r="BF456" i="98"/>
  <c r="AA81" i="103" s="1"/>
  <c r="BF454" i="98"/>
  <c r="K81" i="103" s="1"/>
  <c r="BF455" i="98"/>
  <c r="S81" i="103" s="1"/>
  <c r="BE470" i="98"/>
  <c r="AA9" i="103" s="1"/>
  <c r="BE469" i="98"/>
  <c r="M9" i="103" s="1"/>
  <c r="BE471" i="98"/>
  <c r="AO9" i="103" s="1"/>
  <c r="BP460" i="100"/>
  <c r="S28" i="103" s="1"/>
  <c r="BP461" i="100"/>
  <c r="AG28" i="103" s="1"/>
  <c r="BP462" i="100"/>
  <c r="AU28" i="103" s="1"/>
  <c r="BL459" i="98"/>
  <c r="AD115" i="103" s="1"/>
  <c r="BL458" i="98"/>
  <c r="V115" i="103" s="1"/>
  <c r="BL457" i="98"/>
  <c r="N115" i="103" s="1"/>
  <c r="BG451" i="100"/>
  <c r="N27" i="103" s="1"/>
  <c r="BG452" i="100"/>
  <c r="AB27" i="103" s="1"/>
  <c r="BG453" i="100"/>
  <c r="AP27" i="103" s="1"/>
  <c r="BQ478" i="100"/>
  <c r="T30" i="103" s="1"/>
  <c r="BQ480" i="100"/>
  <c r="AV30" i="103" s="1"/>
  <c r="BQ479" i="100"/>
  <c r="AH30" i="103" s="1"/>
  <c r="BQ461" i="100"/>
  <c r="AH28" i="103" s="1"/>
  <c r="BQ460" i="100"/>
  <c r="T28" i="103" s="1"/>
  <c r="BQ462" i="100"/>
  <c r="AV28" i="103" s="1"/>
  <c r="AW444" i="100"/>
  <c r="X66" i="103" s="1"/>
  <c r="AW443" i="100"/>
  <c r="P66" i="103" s="1"/>
  <c r="AW442" i="100"/>
  <c r="H66" i="103" s="1"/>
  <c r="BQ451" i="100"/>
  <c r="T27" i="103" s="1"/>
  <c r="BQ452" i="100"/>
  <c r="AH27" i="103" s="1"/>
  <c r="BQ453" i="100"/>
  <c r="AV27" i="103" s="1"/>
  <c r="BC471" i="100"/>
  <c r="AN29" i="103" s="1"/>
  <c r="BC469" i="100"/>
  <c r="L29" i="103" s="1"/>
  <c r="BC470" i="100"/>
  <c r="Z29" i="103" s="1"/>
  <c r="BB501" i="100"/>
  <c r="Y106" i="103" s="1"/>
  <c r="BB500" i="100"/>
  <c r="Q106" i="103" s="1"/>
  <c r="BB499" i="100"/>
  <c r="I106" i="103" s="1"/>
  <c r="BC478" i="100"/>
  <c r="L30" i="103" s="1"/>
  <c r="BC479" i="100"/>
  <c r="Z30" i="103" s="1"/>
  <c r="BC480" i="100"/>
  <c r="AN30" i="103" s="1"/>
  <c r="BN465" i="100"/>
  <c r="AE102" i="103" s="1"/>
  <c r="BN463" i="100"/>
  <c r="O102" i="103" s="1"/>
  <c r="BN464" i="100"/>
  <c r="W102" i="103" s="1"/>
  <c r="BQ444" i="100"/>
  <c r="AV26" i="103" s="1"/>
  <c r="BQ443" i="100"/>
  <c r="AH26" i="103" s="1"/>
  <c r="BQ442" i="100"/>
  <c r="T26" i="103" s="1"/>
  <c r="BB472" i="100"/>
  <c r="I103" i="103" s="1"/>
  <c r="BB473" i="100"/>
  <c r="Q103" i="103" s="1"/>
  <c r="BB474" i="100"/>
  <c r="Y103" i="103" s="1"/>
  <c r="AY444" i="100"/>
  <c r="AK26" i="103" s="1"/>
  <c r="AY443" i="100"/>
  <c r="W26" i="103" s="1"/>
  <c r="AY442" i="100"/>
  <c r="I26" i="103" s="1"/>
  <c r="BN503" i="100"/>
  <c r="W140" i="103" s="1"/>
  <c r="BN502" i="100"/>
  <c r="O140" i="103" s="1"/>
  <c r="BN504" i="100"/>
  <c r="AE140" i="103" s="1"/>
  <c r="BL450" i="100"/>
  <c r="AD134" i="103" s="1"/>
  <c r="BL449" i="100"/>
  <c r="V134" i="103" s="1"/>
  <c r="BL448" i="100"/>
  <c r="N134" i="103" s="1"/>
  <c r="BO443" i="100"/>
  <c r="AF26" i="103" s="1"/>
  <c r="BO444" i="100"/>
  <c r="AT26" i="103" s="1"/>
  <c r="BO442" i="100"/>
  <c r="R26" i="103" s="1"/>
  <c r="BN485" i="100"/>
  <c r="W138" i="103" s="1"/>
  <c r="BN484" i="100"/>
  <c r="O138" i="103" s="1"/>
  <c r="BN486" i="100"/>
  <c r="AE138" i="103" s="1"/>
  <c r="BK453" i="100"/>
  <c r="AR27" i="103" s="1"/>
  <c r="BK451" i="100"/>
  <c r="P27" i="103" s="1"/>
  <c r="BK452" i="100"/>
  <c r="AD27" i="103" s="1"/>
  <c r="AW447" i="100"/>
  <c r="X100" i="103" s="1"/>
  <c r="AW445" i="100"/>
  <c r="H100" i="103" s="1"/>
  <c r="AW446" i="100"/>
  <c r="P100" i="103" s="1"/>
  <c r="BB487" i="100"/>
  <c r="I71" i="103" s="1"/>
  <c r="BB489" i="100"/>
  <c r="Y71" i="103" s="1"/>
  <c r="BB488" i="100"/>
  <c r="Q71" i="103" s="1"/>
  <c r="BF498" i="100"/>
  <c r="AA72" i="103" s="1"/>
  <c r="BF496" i="100"/>
  <c r="K72" i="103" s="1"/>
  <c r="BF497" i="100"/>
  <c r="S72" i="103" s="1"/>
  <c r="BI460" i="100"/>
  <c r="O28" i="103" s="1"/>
  <c r="BI461" i="100"/>
  <c r="AC28" i="103" s="1"/>
  <c r="BI462" i="100"/>
  <c r="AQ28" i="103" s="1"/>
  <c r="AY508" i="100"/>
  <c r="W33" i="103" s="1"/>
  <c r="AY509" i="100"/>
  <c r="AK33" i="103" s="1"/>
  <c r="AY507" i="100"/>
  <c r="I33" i="103" s="1"/>
  <c r="BB461" i="100"/>
  <c r="Q68" i="103" s="1"/>
  <c r="BB460" i="100"/>
  <c r="I68" i="103" s="1"/>
  <c r="BB462" i="100"/>
  <c r="Y68" i="103" s="1"/>
  <c r="BJ461" i="100"/>
  <c r="U68" i="103" s="1"/>
  <c r="BJ462" i="100"/>
  <c r="AC68" i="103" s="1"/>
  <c r="BJ460" i="100"/>
  <c r="M68" i="103" s="1"/>
  <c r="AW455" i="100"/>
  <c r="P101" i="103" s="1"/>
  <c r="AW456" i="100"/>
  <c r="X101" i="103" s="1"/>
  <c r="AW454" i="100"/>
  <c r="H101" i="103" s="1"/>
  <c r="BD464" i="100"/>
  <c r="R102" i="103" s="1"/>
  <c r="BD465" i="100"/>
  <c r="Z102" i="103" s="1"/>
  <c r="BD463" i="100"/>
  <c r="J102" i="103" s="1"/>
  <c r="AX488" i="100"/>
  <c r="V31" i="103" s="1"/>
  <c r="AX489" i="100"/>
  <c r="AJ31" i="103" s="1"/>
  <c r="AX487" i="100"/>
  <c r="H31" i="103" s="1"/>
  <c r="BH449" i="100"/>
  <c r="T134" i="103" s="1"/>
  <c r="BH450" i="100"/>
  <c r="AB134" i="103" s="1"/>
  <c r="BH448" i="100"/>
  <c r="L134" i="103" s="1"/>
  <c r="BH469" i="99"/>
  <c r="L59" i="103" s="1"/>
  <c r="BH471" i="99"/>
  <c r="AB59" i="103" s="1"/>
  <c r="BH470" i="99"/>
  <c r="T59" i="103" s="1"/>
  <c r="BH448" i="99"/>
  <c r="L124" i="103" s="1"/>
  <c r="BH449" i="99"/>
  <c r="T124" i="103" s="1"/>
  <c r="BH450" i="99"/>
  <c r="AB124" i="103" s="1"/>
  <c r="BM453" i="99"/>
  <c r="AS17" i="103" s="1"/>
  <c r="BM451" i="99"/>
  <c r="Q17" i="103" s="1"/>
  <c r="BM452" i="99"/>
  <c r="AE17" i="103" s="1"/>
  <c r="BK487" i="99"/>
  <c r="P21" i="103" s="1"/>
  <c r="BK489" i="99"/>
  <c r="AR21" i="103" s="1"/>
  <c r="BK488" i="99"/>
  <c r="AD21" i="103" s="1"/>
  <c r="AX442" i="100"/>
  <c r="H26" i="103" s="1"/>
  <c r="AX443" i="100"/>
  <c r="V26" i="103" s="1"/>
  <c r="AX444" i="100"/>
  <c r="AJ26" i="103" s="1"/>
  <c r="AW514" i="99"/>
  <c r="P131" i="103" s="1"/>
  <c r="AW515" i="99"/>
  <c r="X131" i="103" s="1"/>
  <c r="AW513" i="99"/>
  <c r="H131" i="103" s="1"/>
  <c r="BH496" i="99"/>
  <c r="L62" i="103" s="1"/>
  <c r="BH497" i="99"/>
  <c r="T62" i="103" s="1"/>
  <c r="BH498" i="99"/>
  <c r="AB62" i="103" s="1"/>
  <c r="BN455" i="99"/>
  <c r="W91" i="103" s="1"/>
  <c r="BN454" i="99"/>
  <c r="O91" i="103" s="1"/>
  <c r="BN456" i="99"/>
  <c r="AE91" i="103" s="1"/>
  <c r="AW499" i="99"/>
  <c r="H96" i="103" s="1"/>
  <c r="AW501" i="99"/>
  <c r="X96" i="103" s="1"/>
  <c r="AW500" i="99"/>
  <c r="P96" i="103" s="1"/>
  <c r="BQ444" i="99"/>
  <c r="AV16" i="103" s="1"/>
  <c r="BQ443" i="99"/>
  <c r="AH16" i="103" s="1"/>
  <c r="BQ442" i="99"/>
  <c r="T16" i="103" s="1"/>
  <c r="BF433" i="98"/>
  <c r="K45" i="103" s="1"/>
  <c r="BF507" i="98"/>
  <c r="K53" i="103" s="1"/>
  <c r="BF508" i="98"/>
  <c r="S53" i="103" s="1"/>
  <c r="BF434" i="98"/>
  <c r="S45" i="103" s="1"/>
  <c r="BF435" i="98"/>
  <c r="AA45" i="103" s="1"/>
  <c r="BF509" i="98"/>
  <c r="AA53" i="103" s="1"/>
  <c r="BK496" i="99"/>
  <c r="P22" i="103" s="1"/>
  <c r="BK498" i="99"/>
  <c r="AR22" i="103" s="1"/>
  <c r="BK497" i="99"/>
  <c r="AD22" i="103" s="1"/>
  <c r="BH458" i="99"/>
  <c r="T125" i="103" s="1"/>
  <c r="BH457" i="99"/>
  <c r="L125" i="103" s="1"/>
  <c r="BH459" i="99"/>
  <c r="AB125" i="103" s="1"/>
  <c r="Z89" i="103"/>
  <c r="R89" i="103"/>
  <c r="BD510" i="99"/>
  <c r="J97" i="103" s="1"/>
  <c r="BD511" i="99"/>
  <c r="R97" i="103" s="1"/>
  <c r="Z123" i="103"/>
  <c r="J123" i="103"/>
  <c r="BD512" i="99"/>
  <c r="Z97" i="103" s="1"/>
  <c r="J89" i="103"/>
  <c r="R123" i="103"/>
  <c r="BD447" i="100"/>
  <c r="Z100" i="103" s="1"/>
  <c r="BD445" i="100"/>
  <c r="J100" i="103" s="1"/>
  <c r="BD446" i="100"/>
  <c r="R100" i="103" s="1"/>
  <c r="BQ471" i="99"/>
  <c r="AV19" i="103" s="1"/>
  <c r="BQ469" i="99"/>
  <c r="T19" i="103" s="1"/>
  <c r="BQ470" i="99"/>
  <c r="AH19" i="103" s="1"/>
  <c r="BL452" i="99"/>
  <c r="V57" i="103" s="1"/>
  <c r="BL453" i="99"/>
  <c r="AD57" i="103" s="1"/>
  <c r="BL451" i="99"/>
  <c r="N57" i="103" s="1"/>
  <c r="BH481" i="99"/>
  <c r="L94" i="103" s="1"/>
  <c r="BH483" i="99"/>
  <c r="AB94" i="103" s="1"/>
  <c r="BH482" i="99"/>
  <c r="T94" i="103" s="1"/>
  <c r="BN451" i="99"/>
  <c r="O57" i="103" s="1"/>
  <c r="BN453" i="99"/>
  <c r="AE57" i="103" s="1"/>
  <c r="BN452" i="99"/>
  <c r="W57" i="103" s="1"/>
  <c r="Y89" i="103"/>
  <c r="BB512" i="99"/>
  <c r="Y97" i="103" s="1"/>
  <c r="Y123" i="103"/>
  <c r="I123" i="103"/>
  <c r="I89" i="103"/>
  <c r="Q123" i="103"/>
  <c r="BB511" i="99"/>
  <c r="Q97" i="103" s="1"/>
  <c r="BB510" i="99"/>
  <c r="I97" i="103" s="1"/>
  <c r="BM470" i="99"/>
  <c r="AE19" i="103" s="1"/>
  <c r="BM471" i="99"/>
  <c r="AS19" i="103" s="1"/>
  <c r="BM469" i="99"/>
  <c r="Q19" i="103" s="1"/>
  <c r="AZ462" i="99"/>
  <c r="AL18" i="103" s="1"/>
  <c r="AZ461" i="99"/>
  <c r="X18" i="103" s="1"/>
  <c r="AZ460" i="99"/>
  <c r="J18" i="103" s="1"/>
  <c r="BG487" i="99"/>
  <c r="N21" i="103" s="1"/>
  <c r="BG488" i="99"/>
  <c r="AB21" i="103" s="1"/>
  <c r="BG489" i="99"/>
  <c r="AP21" i="103" s="1"/>
  <c r="BJ452" i="99"/>
  <c r="U57" i="103" s="1"/>
  <c r="BJ451" i="99"/>
  <c r="M57" i="103" s="1"/>
  <c r="BJ453" i="99"/>
  <c r="AC57" i="103" s="1"/>
  <c r="BL460" i="99"/>
  <c r="N58" i="103" s="1"/>
  <c r="BL461" i="99"/>
  <c r="V58" i="103" s="1"/>
  <c r="BL462" i="99"/>
  <c r="AD58" i="103" s="1"/>
  <c r="BD503" i="99"/>
  <c r="R130" i="103" s="1"/>
  <c r="BD502" i="99"/>
  <c r="J130" i="103" s="1"/>
  <c r="BD504" i="99"/>
  <c r="Z130" i="103" s="1"/>
  <c r="BJ457" i="99"/>
  <c r="M125" i="103" s="1"/>
  <c r="BJ459" i="99"/>
  <c r="AC125" i="103" s="1"/>
  <c r="BJ458" i="99"/>
  <c r="U125" i="103" s="1"/>
  <c r="BI509" i="99"/>
  <c r="AQ23" i="103" s="1"/>
  <c r="BI507" i="99"/>
  <c r="O23" i="103" s="1"/>
  <c r="BI433" i="99"/>
  <c r="O15" i="103" s="1"/>
  <c r="BI435" i="99"/>
  <c r="AQ15" i="103" s="1"/>
  <c r="BI508" i="99"/>
  <c r="AC23" i="103" s="1"/>
  <c r="BI434" i="99"/>
  <c r="AC15" i="103" s="1"/>
  <c r="AW462" i="99"/>
  <c r="X58" i="103" s="1"/>
  <c r="AW460" i="99"/>
  <c r="H58" i="103" s="1"/>
  <c r="AW461" i="99"/>
  <c r="P58" i="103" s="1"/>
  <c r="BB461" i="99"/>
  <c r="Q58" i="103" s="1"/>
  <c r="BB462" i="99"/>
  <c r="Y58" i="103" s="1"/>
  <c r="BB460" i="99"/>
  <c r="I58" i="103" s="1"/>
  <c r="BF474" i="99"/>
  <c r="AA93" i="103" s="1"/>
  <c r="BF473" i="99"/>
  <c r="S93" i="103" s="1"/>
  <c r="BF472" i="99"/>
  <c r="K93" i="103" s="1"/>
  <c r="BC508" i="99"/>
  <c r="Z23" i="103" s="1"/>
  <c r="BC509" i="99"/>
  <c r="AN23" i="103" s="1"/>
  <c r="BC507" i="99"/>
  <c r="L23" i="103" s="1"/>
  <c r="BC435" i="99"/>
  <c r="AN15" i="103" s="1"/>
  <c r="BC433" i="99"/>
  <c r="L15" i="103" s="1"/>
  <c r="BC434" i="99"/>
  <c r="Z15" i="103" s="1"/>
  <c r="AZ451" i="99"/>
  <c r="J17" i="103" s="1"/>
  <c r="AZ453" i="99"/>
  <c r="AL17" i="103" s="1"/>
  <c r="AZ452" i="99"/>
  <c r="X17" i="103" s="1"/>
  <c r="BP435" i="99"/>
  <c r="AU15" i="103" s="1"/>
  <c r="BP433" i="99"/>
  <c r="S15" i="103" s="1"/>
  <c r="BP434" i="99"/>
  <c r="AG15" i="103" s="1"/>
  <c r="BP509" i="99"/>
  <c r="AU23" i="103" s="1"/>
  <c r="BP508" i="99"/>
  <c r="AG23" i="103" s="1"/>
  <c r="BP507" i="99"/>
  <c r="S23" i="103" s="1"/>
  <c r="BN445" i="99"/>
  <c r="O90" i="103" s="1"/>
  <c r="BN447" i="99"/>
  <c r="AE90" i="103" s="1"/>
  <c r="BN446" i="99"/>
  <c r="W90" i="103" s="1"/>
  <c r="BJ459" i="98"/>
  <c r="AC115" i="103" s="1"/>
  <c r="BJ457" i="98"/>
  <c r="M115" i="103" s="1"/>
  <c r="BJ458" i="98"/>
  <c r="U115" i="103" s="1"/>
  <c r="BH502" i="98"/>
  <c r="L120" i="103" s="1"/>
  <c r="BH503" i="98"/>
  <c r="T120" i="103" s="1"/>
  <c r="BH504" i="98"/>
  <c r="AB120" i="103" s="1"/>
  <c r="BP470" i="98"/>
  <c r="AG9" i="103" s="1"/>
  <c r="BP471" i="98"/>
  <c r="AU9" i="103" s="1"/>
  <c r="BP469" i="98"/>
  <c r="S9" i="103" s="1"/>
  <c r="BB449" i="98"/>
  <c r="Q114" i="103" s="1"/>
  <c r="BB448" i="98"/>
  <c r="I114" i="103" s="1"/>
  <c r="BB450" i="98"/>
  <c r="Y114" i="103" s="1"/>
  <c r="BD501" i="98"/>
  <c r="Z86" i="103" s="1"/>
  <c r="BD499" i="98"/>
  <c r="J86" i="103" s="1"/>
  <c r="BD500" i="98"/>
  <c r="R86" i="103" s="1"/>
  <c r="BI478" i="98"/>
  <c r="O10" i="103" s="1"/>
  <c r="BI480" i="98"/>
  <c r="AQ10" i="103" s="1"/>
  <c r="BI479" i="98"/>
  <c r="AC10" i="103" s="1"/>
  <c r="BL494" i="98"/>
  <c r="V119" i="103" s="1"/>
  <c r="BL495" i="98"/>
  <c r="AD119" i="103" s="1"/>
  <c r="BL493" i="98"/>
  <c r="N119" i="103" s="1"/>
  <c r="BN450" i="98"/>
  <c r="AE114" i="103" s="1"/>
  <c r="BN449" i="98"/>
  <c r="W114" i="103" s="1"/>
  <c r="BN448" i="98"/>
  <c r="O114" i="103" s="1"/>
  <c r="BN468" i="98"/>
  <c r="AE116" i="103" s="1"/>
  <c r="BN466" i="98"/>
  <c r="O116" i="103" s="1"/>
  <c r="BN467" i="98"/>
  <c r="W116" i="103" s="1"/>
  <c r="BL443" i="98"/>
  <c r="V46" i="103" s="1"/>
  <c r="BL442" i="98"/>
  <c r="N46" i="103" s="1"/>
  <c r="BL444" i="98"/>
  <c r="AD46" i="103" s="1"/>
  <c r="BB496" i="98"/>
  <c r="I52" i="103" s="1"/>
  <c r="BB498" i="98"/>
  <c r="Y52" i="103" s="1"/>
  <c r="BB497" i="98"/>
  <c r="Q52" i="103" s="1"/>
  <c r="AX496" i="98"/>
  <c r="H12" i="103" s="1"/>
  <c r="AX498" i="98"/>
  <c r="AJ12" i="103" s="1"/>
  <c r="AX497" i="98"/>
  <c r="V12" i="103" s="1"/>
  <c r="BH478" i="98"/>
  <c r="L50" i="103" s="1"/>
  <c r="BH480" i="98"/>
  <c r="AB50" i="103" s="1"/>
  <c r="BH479" i="98"/>
  <c r="T50" i="103" s="1"/>
  <c r="BQ480" i="98"/>
  <c r="AV10" i="103" s="1"/>
  <c r="BQ478" i="98"/>
  <c r="T10" i="103" s="1"/>
  <c r="BQ479" i="98"/>
  <c r="AH10" i="103" s="1"/>
  <c r="BJ468" i="98"/>
  <c r="AC116" i="103" s="1"/>
  <c r="BJ467" i="98"/>
  <c r="U116" i="103" s="1"/>
  <c r="BJ466" i="98"/>
  <c r="M116" i="103" s="1"/>
  <c r="BH462" i="98"/>
  <c r="AB48" i="103" s="1"/>
  <c r="BH461" i="98"/>
  <c r="T48" i="103" s="1"/>
  <c r="BH460" i="98"/>
  <c r="L48" i="103" s="1"/>
  <c r="BO469" i="98"/>
  <c r="R9" i="103" s="1"/>
  <c r="BO470" i="98"/>
  <c r="AF9" i="103" s="1"/>
  <c r="BO471" i="98"/>
  <c r="AT9" i="103" s="1"/>
  <c r="BN483" i="98"/>
  <c r="AE84" i="103" s="1"/>
  <c r="BN482" i="98"/>
  <c r="W84" i="103" s="1"/>
  <c r="BN481" i="98"/>
  <c r="O84" i="103" s="1"/>
  <c r="BJ474" i="98"/>
  <c r="AC83" i="103" s="1"/>
  <c r="BJ473" i="98"/>
  <c r="U83" i="103" s="1"/>
  <c r="BJ472" i="98"/>
  <c r="M83" i="103" s="1"/>
  <c r="BF503" i="98"/>
  <c r="S120" i="103" s="1"/>
  <c r="BF502" i="98"/>
  <c r="K120" i="103" s="1"/>
  <c r="BF504" i="98"/>
  <c r="AA120" i="103" s="1"/>
  <c r="BF482" i="98"/>
  <c r="S84" i="103" s="1"/>
  <c r="BF481" i="98"/>
  <c r="K84" i="103" s="1"/>
  <c r="BF483" i="98"/>
  <c r="AA84" i="103" s="1"/>
  <c r="AW451" i="98"/>
  <c r="H47" i="103" s="1"/>
  <c r="AW453" i="98"/>
  <c r="X47" i="103" s="1"/>
  <c r="AW452" i="98"/>
  <c r="P47" i="103" s="1"/>
  <c r="BN484" i="98"/>
  <c r="O118" i="103" s="1"/>
  <c r="BN486" i="98"/>
  <c r="AE118" i="103" s="1"/>
  <c r="BN485" i="98"/>
  <c r="W118" i="103" s="1"/>
  <c r="BK453" i="98"/>
  <c r="AR7" i="103" s="1"/>
  <c r="BK451" i="98"/>
  <c r="P7" i="103" s="1"/>
  <c r="BK452" i="98"/>
  <c r="AD7" i="103" s="1"/>
  <c r="BG489" i="98"/>
  <c r="AP11" i="103" s="1"/>
  <c r="BG488" i="98"/>
  <c r="AB11" i="103" s="1"/>
  <c r="BG487" i="98"/>
  <c r="N11" i="103" s="1"/>
  <c r="BB474" i="98"/>
  <c r="Y83" i="103" s="1"/>
  <c r="BB473" i="98"/>
  <c r="Q83" i="103" s="1"/>
  <c r="BB472" i="98"/>
  <c r="I83" i="103" s="1"/>
  <c r="BC444" i="98"/>
  <c r="AN6" i="103" s="1"/>
  <c r="BC442" i="98"/>
  <c r="L6" i="103" s="1"/>
  <c r="BC443" i="98"/>
  <c r="Z6" i="103" s="1"/>
  <c r="BJ498" i="98"/>
  <c r="AC52" i="103" s="1"/>
  <c r="BJ496" i="98"/>
  <c r="M52" i="103" s="1"/>
  <c r="BJ497" i="98"/>
  <c r="U52" i="103" s="1"/>
  <c r="BH475" i="98"/>
  <c r="L117" i="103" s="1"/>
  <c r="BH477" i="98"/>
  <c r="AB117" i="103" s="1"/>
  <c r="BH476" i="98"/>
  <c r="T117" i="103" s="1"/>
  <c r="BN497" i="98"/>
  <c r="W52" i="103" s="1"/>
  <c r="BN496" i="98"/>
  <c r="O52" i="103" s="1"/>
  <c r="BN498" i="98"/>
  <c r="AE52" i="103" s="1"/>
  <c r="BF466" i="98"/>
  <c r="K116" i="103" s="1"/>
  <c r="BF467" i="98"/>
  <c r="S116" i="103" s="1"/>
  <c r="BF468" i="98"/>
  <c r="AA116" i="103" s="1"/>
  <c r="BJ450" i="98"/>
  <c r="AC114" i="103" s="1"/>
  <c r="BJ449" i="98"/>
  <c r="U114" i="103" s="1"/>
  <c r="BJ448" i="98"/>
  <c r="M114" i="103" s="1"/>
  <c r="BK442" i="98"/>
  <c r="P6" i="103" s="1"/>
  <c r="BK443" i="98"/>
  <c r="AD6" i="103" s="1"/>
  <c r="BK444" i="98"/>
  <c r="AR6" i="103" s="1"/>
  <c r="BL448" i="98"/>
  <c r="N114" i="103" s="1"/>
  <c r="BL450" i="98"/>
  <c r="AD114" i="103" s="1"/>
  <c r="BL449" i="98"/>
  <c r="V114" i="103" s="1"/>
  <c r="BJ479" i="98"/>
  <c r="U50" i="103" s="1"/>
  <c r="BJ480" i="98"/>
  <c r="AC50" i="103" s="1"/>
  <c r="BJ478" i="98"/>
  <c r="M50" i="103" s="1"/>
  <c r="AW486" i="98"/>
  <c r="X118" i="103" s="1"/>
  <c r="AW485" i="98"/>
  <c r="P118" i="103" s="1"/>
  <c r="AW484" i="98"/>
  <c r="H118" i="103" s="1"/>
  <c r="BJ475" i="98"/>
  <c r="M117" i="103" s="1"/>
  <c r="BJ477" i="98"/>
  <c r="AC117" i="103" s="1"/>
  <c r="BJ476" i="98"/>
  <c r="U117" i="103" s="1"/>
  <c r="BB467" i="100"/>
  <c r="Q136" i="103" s="1"/>
  <c r="BB468" i="100"/>
  <c r="Y136" i="103" s="1"/>
  <c r="BB466" i="100"/>
  <c r="I136" i="103" s="1"/>
  <c r="AZ444" i="98"/>
  <c r="AL6" i="103" s="1"/>
  <c r="AZ443" i="98"/>
  <c r="X6" i="103" s="1"/>
  <c r="AZ442" i="98"/>
  <c r="J6" i="103" s="1"/>
  <c r="BQ497" i="100"/>
  <c r="AH32" i="103" s="1"/>
  <c r="BQ498" i="100"/>
  <c r="AV32" i="103" s="1"/>
  <c r="BQ496" i="100"/>
  <c r="T32" i="103" s="1"/>
  <c r="BO480" i="98"/>
  <c r="AT10" i="103" s="1"/>
  <c r="BO478" i="98"/>
  <c r="R10" i="103" s="1"/>
  <c r="BO479" i="98"/>
  <c r="AF10" i="103" s="1"/>
  <c r="BN483" i="100"/>
  <c r="AE104" i="103" s="1"/>
  <c r="BN482" i="100"/>
  <c r="W104" i="103" s="1"/>
  <c r="BN481" i="100"/>
  <c r="O104" i="103" s="1"/>
  <c r="BF450" i="98"/>
  <c r="AA114" i="103" s="1"/>
  <c r="BF448" i="98"/>
  <c r="K114" i="103" s="1"/>
  <c r="BF449" i="98"/>
  <c r="S114" i="103" s="1"/>
  <c r="BD498" i="98"/>
  <c r="Z52" i="103" s="1"/>
  <c r="BD497" i="98"/>
  <c r="R52" i="103" s="1"/>
  <c r="BD496" i="98"/>
  <c r="J52" i="103" s="1"/>
  <c r="BB486" i="98"/>
  <c r="Y118" i="103" s="1"/>
  <c r="BB485" i="98"/>
  <c r="Q118" i="103" s="1"/>
  <c r="BB484" i="98"/>
  <c r="I118" i="103" s="1"/>
  <c r="AZ487" i="98"/>
  <c r="J11" i="103" s="1"/>
  <c r="AZ489" i="98"/>
  <c r="AL11" i="103" s="1"/>
  <c r="AZ488" i="98"/>
  <c r="X11" i="103" s="1"/>
  <c r="BJ451" i="100"/>
  <c r="M67" i="103" s="1"/>
  <c r="BJ452" i="100"/>
  <c r="U67" i="103" s="1"/>
  <c r="BJ453" i="100"/>
  <c r="AC67" i="103" s="1"/>
  <c r="BL460" i="100"/>
  <c r="N68" i="103" s="1"/>
  <c r="BL461" i="100"/>
  <c r="V68" i="103" s="1"/>
  <c r="BL462" i="100"/>
  <c r="AD68" i="103" s="1"/>
  <c r="BG462" i="100"/>
  <c r="AP28" i="103" s="1"/>
  <c r="BG461" i="100"/>
  <c r="AB28" i="103" s="1"/>
  <c r="BG460" i="100"/>
  <c r="N28" i="103" s="1"/>
  <c r="BH464" i="100"/>
  <c r="T102" i="103" s="1"/>
  <c r="BH463" i="100"/>
  <c r="L102" i="103" s="1"/>
  <c r="BH465" i="100"/>
  <c r="AB102" i="103" s="1"/>
  <c r="AW502" i="100"/>
  <c r="H140" i="103" s="1"/>
  <c r="AW503" i="100"/>
  <c r="P140" i="103" s="1"/>
  <c r="AW504" i="100"/>
  <c r="X140" i="103" s="1"/>
  <c r="BJ502" i="100"/>
  <c r="M140" i="103" s="1"/>
  <c r="BJ504" i="100"/>
  <c r="AC140" i="103" s="1"/>
  <c r="BJ503" i="100"/>
  <c r="U140" i="103" s="1"/>
  <c r="AZ487" i="100"/>
  <c r="J31" i="103" s="1"/>
  <c r="AZ489" i="100"/>
  <c r="AL31" i="103" s="1"/>
  <c r="AZ488" i="100"/>
  <c r="X31" i="103" s="1"/>
  <c r="BH460" i="100"/>
  <c r="L68" i="103" s="1"/>
  <c r="BH461" i="100"/>
  <c r="T68" i="103" s="1"/>
  <c r="BH462" i="100"/>
  <c r="AB68" i="103" s="1"/>
  <c r="AY487" i="100"/>
  <c r="I31" i="103" s="1"/>
  <c r="AY489" i="100"/>
  <c r="AK31" i="103" s="1"/>
  <c r="AY488" i="100"/>
  <c r="W31" i="103" s="1"/>
  <c r="BN448" i="100"/>
  <c r="O134" i="103" s="1"/>
  <c r="BN450" i="100"/>
  <c r="AE134" i="103" s="1"/>
  <c r="BN449" i="100"/>
  <c r="W134" i="103" s="1"/>
  <c r="AW500" i="100"/>
  <c r="P106" i="103" s="1"/>
  <c r="AW501" i="100"/>
  <c r="X106" i="103" s="1"/>
  <c r="AW499" i="100"/>
  <c r="H106" i="103" s="1"/>
  <c r="AY460" i="100"/>
  <c r="I28" i="103" s="1"/>
  <c r="AY462" i="100"/>
  <c r="AK28" i="103" s="1"/>
  <c r="AY461" i="100"/>
  <c r="W28" i="103" s="1"/>
  <c r="BN475" i="100"/>
  <c r="O137" i="103" s="1"/>
  <c r="BN476" i="100"/>
  <c r="W137" i="103" s="1"/>
  <c r="BN477" i="100"/>
  <c r="AE137" i="103" s="1"/>
  <c r="BD490" i="100"/>
  <c r="J105" i="103" s="1"/>
  <c r="BD492" i="100"/>
  <c r="Z105" i="103" s="1"/>
  <c r="BD491" i="100"/>
  <c r="R105" i="103" s="1"/>
  <c r="BC461" i="100"/>
  <c r="Z28" i="103" s="1"/>
  <c r="BC460" i="100"/>
  <c r="L28" i="103" s="1"/>
  <c r="BC462" i="100"/>
  <c r="AN28" i="103" s="1"/>
  <c r="BD454" i="100"/>
  <c r="J101" i="103" s="1"/>
  <c r="BD456" i="100"/>
  <c r="Z101" i="103" s="1"/>
  <c r="BD455" i="100"/>
  <c r="R101" i="103" s="1"/>
  <c r="AW492" i="100"/>
  <c r="X105" i="103" s="1"/>
  <c r="AW490" i="100"/>
  <c r="H105" i="103" s="1"/>
  <c r="AW491" i="100"/>
  <c r="P105" i="103" s="1"/>
  <c r="BD513" i="100"/>
  <c r="J141" i="103" s="1"/>
  <c r="BD515" i="100"/>
  <c r="Z141" i="103" s="1"/>
  <c r="BD514" i="100"/>
  <c r="R141" i="103" s="1"/>
  <c r="BN478" i="99"/>
  <c r="O60" i="103" s="1"/>
  <c r="BN480" i="99"/>
  <c r="AE60" i="103" s="1"/>
  <c r="BN479" i="99"/>
  <c r="W60" i="103" s="1"/>
  <c r="AW458" i="100"/>
  <c r="P135" i="103" s="1"/>
  <c r="AW457" i="100"/>
  <c r="H135" i="103" s="1"/>
  <c r="AW459" i="100"/>
  <c r="X135" i="103" s="1"/>
  <c r="BL495" i="99"/>
  <c r="AD129" i="103" s="1"/>
  <c r="BL494" i="99"/>
  <c r="V129" i="103" s="1"/>
  <c r="BL493" i="99"/>
  <c r="N129" i="103" s="1"/>
  <c r="BI498" i="99"/>
  <c r="AQ22" i="103" s="1"/>
  <c r="BI496" i="99"/>
  <c r="O22" i="103" s="1"/>
  <c r="BI497" i="99"/>
  <c r="AC22" i="103" s="1"/>
  <c r="BN461" i="99"/>
  <c r="W58" i="103" s="1"/>
  <c r="BN462" i="99"/>
  <c r="AE58" i="103" s="1"/>
  <c r="BN460" i="99"/>
  <c r="O58" i="103" s="1"/>
  <c r="BN486" i="99"/>
  <c r="AE128" i="103" s="1"/>
  <c r="BN485" i="99"/>
  <c r="W128" i="103" s="1"/>
  <c r="BN484" i="99"/>
  <c r="O128" i="103" s="1"/>
  <c r="AX444" i="99"/>
  <c r="AJ16" i="103" s="1"/>
  <c r="AX443" i="99"/>
  <c r="V16" i="103" s="1"/>
  <c r="AX442" i="99"/>
  <c r="H16" i="103" s="1"/>
  <c r="BF464" i="99"/>
  <c r="S92" i="103" s="1"/>
  <c r="BF463" i="99"/>
  <c r="K92" i="103" s="1"/>
  <c r="BF465" i="99"/>
  <c r="AA92" i="103" s="1"/>
  <c r="BJ514" i="99"/>
  <c r="U131" i="103" s="1"/>
  <c r="BJ515" i="99"/>
  <c r="AC131" i="103" s="1"/>
  <c r="BJ513" i="99"/>
  <c r="M131" i="103" s="1"/>
  <c r="BM443" i="99"/>
  <c r="AE16" i="103" s="1"/>
  <c r="BM444" i="99"/>
  <c r="AS16" i="103" s="1"/>
  <c r="BM442" i="99"/>
  <c r="Q16" i="103" s="1"/>
  <c r="AX462" i="99"/>
  <c r="AJ18" i="103" s="1"/>
  <c r="AX460" i="99"/>
  <c r="AX461" i="99"/>
  <c r="V18" i="103" s="1"/>
  <c r="BE444" i="99"/>
  <c r="AO16" i="103" s="1"/>
  <c r="BE442" i="99"/>
  <c r="M16" i="103" s="1"/>
  <c r="BE443" i="99"/>
  <c r="AA16" i="103" s="1"/>
  <c r="BD448" i="100"/>
  <c r="J134" i="103" s="1"/>
  <c r="BD449" i="100"/>
  <c r="R134" i="103" s="1"/>
  <c r="BD450" i="100"/>
  <c r="Z134" i="103" s="1"/>
  <c r="BN511" i="99"/>
  <c r="W97" i="103" s="1"/>
  <c r="BN512" i="99"/>
  <c r="AE97" i="103" s="1"/>
  <c r="BN510" i="99"/>
  <c r="O97" i="103" s="1"/>
  <c r="AW485" i="99"/>
  <c r="P128" i="103" s="1"/>
  <c r="AW486" i="99"/>
  <c r="X128" i="103" s="1"/>
  <c r="AW484" i="99"/>
  <c r="H128" i="103" s="1"/>
  <c r="BB454" i="99"/>
  <c r="I91" i="103" s="1"/>
  <c r="BB455" i="99"/>
  <c r="Q91" i="103" s="1"/>
  <c r="BB456" i="99"/>
  <c r="Y91" i="103" s="1"/>
  <c r="BJ494" i="99"/>
  <c r="U129" i="103" s="1"/>
  <c r="BJ493" i="99"/>
  <c r="M129" i="103" s="1"/>
  <c r="BJ495" i="99"/>
  <c r="AC129" i="103" s="1"/>
  <c r="BO443" i="99"/>
  <c r="AF16" i="103" s="1"/>
  <c r="BO442" i="99"/>
  <c r="R16" i="103" s="1"/>
  <c r="BO444" i="99"/>
  <c r="AT16" i="103" s="1"/>
  <c r="AY470" i="99"/>
  <c r="W19" i="103" s="1"/>
  <c r="AY469" i="99"/>
  <c r="I19" i="103" s="1"/>
  <c r="AY471" i="99"/>
  <c r="AK19" i="103" s="1"/>
  <c r="BC470" i="99"/>
  <c r="Z19" i="103" s="1"/>
  <c r="BC471" i="99"/>
  <c r="AN19" i="103" s="1"/>
  <c r="BC469" i="99"/>
  <c r="L19" i="103" s="1"/>
  <c r="AX451" i="99"/>
  <c r="H17" i="103" s="1"/>
  <c r="AX453" i="99"/>
  <c r="AJ17" i="103" s="1"/>
  <c r="AX452" i="99"/>
  <c r="V17" i="103" s="1"/>
  <c r="BB493" i="99"/>
  <c r="I129" i="103" s="1"/>
  <c r="BB495" i="99"/>
  <c r="Y129" i="103" s="1"/>
  <c r="BB494" i="99"/>
  <c r="Q129" i="103" s="1"/>
  <c r="BF515" i="100"/>
  <c r="AA141" i="103" s="1"/>
  <c r="BF514" i="100"/>
  <c r="S141" i="103" s="1"/>
  <c r="BF513" i="100"/>
  <c r="N141" i="103" s="1"/>
  <c r="BJ474" i="99"/>
  <c r="AC93" i="103" s="1"/>
  <c r="BJ473" i="99"/>
  <c r="U93" i="103" s="1"/>
  <c r="BJ472" i="99"/>
  <c r="M93" i="103" s="1"/>
  <c r="BM462" i="99"/>
  <c r="AS18" i="103" s="1"/>
  <c r="BM461" i="99"/>
  <c r="AE18" i="103" s="1"/>
  <c r="BM460" i="99"/>
  <c r="Q18" i="103" s="1"/>
  <c r="BH511" i="99"/>
  <c r="T97" i="103" s="1"/>
  <c r="BH512" i="99"/>
  <c r="AB97" i="103" s="1"/>
  <c r="AB89" i="103"/>
  <c r="T89" i="103"/>
  <c r="AB123" i="103"/>
  <c r="L123" i="103"/>
  <c r="BH510" i="99"/>
  <c r="L97" i="103" s="1"/>
  <c r="L89" i="103"/>
  <c r="T123" i="103"/>
  <c r="BB459" i="99"/>
  <c r="Y125" i="103" s="1"/>
  <c r="BB458" i="99"/>
  <c r="Q125" i="103" s="1"/>
  <c r="BB457" i="99"/>
  <c r="I125" i="103" s="1"/>
  <c r="BP469" i="99"/>
  <c r="S19" i="103" s="1"/>
  <c r="BP471" i="99"/>
  <c r="AU19" i="103" s="1"/>
  <c r="BP470" i="99"/>
  <c r="AG19" i="103" s="1"/>
  <c r="BG497" i="99"/>
  <c r="AB22" i="103" s="1"/>
  <c r="BG496" i="99"/>
  <c r="N22" i="103" s="1"/>
  <c r="BG498" i="99"/>
  <c r="AP22" i="103" s="1"/>
  <c r="BJ469" i="99"/>
  <c r="M59" i="103" s="1"/>
  <c r="BJ471" i="99"/>
  <c r="AC59" i="103" s="1"/>
  <c r="BJ470" i="99"/>
  <c r="U59" i="103" s="1"/>
  <c r="AW451" i="99"/>
  <c r="H57" i="103" s="1"/>
  <c r="AW452" i="99"/>
  <c r="P57" i="103" s="1"/>
  <c r="AW453" i="99"/>
  <c r="X57" i="103" s="1"/>
  <c r="BJ442" i="99"/>
  <c r="M56" i="103" s="1"/>
  <c r="BJ443" i="99"/>
  <c r="U56" i="103" s="1"/>
  <c r="BJ444" i="99"/>
  <c r="AC56" i="103" s="1"/>
  <c r="BB503" i="99"/>
  <c r="Q130" i="103" s="1"/>
  <c r="BB502" i="99"/>
  <c r="I130" i="103" s="1"/>
  <c r="BB504" i="99"/>
  <c r="Y130" i="103" s="1"/>
  <c r="BN495" i="99"/>
  <c r="AE129" i="103" s="1"/>
  <c r="BN493" i="99"/>
  <c r="O129" i="103" s="1"/>
  <c r="BN494" i="99"/>
  <c r="W129" i="103" s="1"/>
  <c r="AW494" i="99"/>
  <c r="P129" i="103" s="1"/>
  <c r="AW495" i="99"/>
  <c r="X129" i="103" s="1"/>
  <c r="AW493" i="99"/>
  <c r="H129" i="103" s="1"/>
  <c r="AW467" i="99"/>
  <c r="P126" i="103" s="1"/>
  <c r="AW466" i="99"/>
  <c r="H126" i="103" s="1"/>
  <c r="AW468" i="99"/>
  <c r="X126" i="103" s="1"/>
  <c r="BF504" i="99"/>
  <c r="AA130" i="103" s="1"/>
  <c r="BF503" i="99"/>
  <c r="S130" i="103" s="1"/>
  <c r="BF502" i="99"/>
  <c r="K130" i="103" s="1"/>
  <c r="BE508" i="98"/>
  <c r="AA13" i="103" s="1"/>
  <c r="BE433" i="98"/>
  <c r="M5" i="103" s="1"/>
  <c r="BE509" i="98"/>
  <c r="AO13" i="103" s="1"/>
  <c r="BE434" i="98"/>
  <c r="AA5" i="103" s="1"/>
  <c r="BE435" i="98"/>
  <c r="AO5" i="103" s="1"/>
  <c r="BE507" i="98"/>
  <c r="M13" i="103" s="1"/>
  <c r="BF470" i="99"/>
  <c r="S59" i="103" s="1"/>
  <c r="BF469" i="99"/>
  <c r="K59" i="103" s="1"/>
  <c r="BF471" i="99"/>
  <c r="AA59" i="103" s="1"/>
  <c r="BF498" i="99"/>
  <c r="AA62" i="103" s="1"/>
  <c r="BF496" i="99"/>
  <c r="K62" i="103" s="1"/>
  <c r="BF497" i="99"/>
  <c r="S62" i="103" s="1"/>
  <c r="BH434" i="99"/>
  <c r="T55" i="103" s="1"/>
  <c r="BH509" i="99"/>
  <c r="AB63" i="103" s="1"/>
  <c r="BH508" i="99"/>
  <c r="T63" i="103" s="1"/>
  <c r="BH435" i="99"/>
  <c r="AB55" i="103" s="1"/>
  <c r="BH433" i="99"/>
  <c r="L55" i="103" s="1"/>
  <c r="BH507" i="99"/>
  <c r="L63" i="103" s="1"/>
  <c r="BN457" i="98"/>
  <c r="O115" i="103" s="1"/>
  <c r="BN459" i="98"/>
  <c r="AE115" i="103" s="1"/>
  <c r="BN458" i="98"/>
  <c r="W115" i="103" s="1"/>
  <c r="BF498" i="98"/>
  <c r="AA52" i="103" s="1"/>
  <c r="BF497" i="98"/>
  <c r="S52" i="103" s="1"/>
  <c r="BF496" i="98"/>
  <c r="K52" i="103" s="1"/>
  <c r="AZ470" i="98"/>
  <c r="X9" i="103" s="1"/>
  <c r="AZ469" i="98"/>
  <c r="J9" i="103" s="1"/>
  <c r="AZ471" i="98"/>
  <c r="AL9" i="103" s="1"/>
  <c r="BO460" i="98"/>
  <c r="R8" i="103" s="1"/>
  <c r="BO461" i="98"/>
  <c r="AF8" i="103" s="1"/>
  <c r="BO462" i="98"/>
  <c r="AT8" i="103" s="1"/>
  <c r="BL463" i="98"/>
  <c r="N82" i="103" s="1"/>
  <c r="BL464" i="98"/>
  <c r="V82" i="103" s="1"/>
  <c r="BL465" i="98"/>
  <c r="AD82" i="103" s="1"/>
  <c r="BF461" i="98"/>
  <c r="S48" i="103" s="1"/>
  <c r="BF460" i="98"/>
  <c r="K48" i="103" s="1"/>
  <c r="BF462" i="98"/>
  <c r="AA48" i="103" s="1"/>
  <c r="BL467" i="98"/>
  <c r="V116" i="103" s="1"/>
  <c r="BL468" i="98"/>
  <c r="AD116" i="103" s="1"/>
  <c r="BL466" i="98"/>
  <c r="N116" i="103" s="1"/>
  <c r="BF489" i="98"/>
  <c r="AA51" i="103" s="1"/>
  <c r="BF488" i="98"/>
  <c r="S51" i="103" s="1"/>
  <c r="BF487" i="98"/>
  <c r="K51" i="103" s="1"/>
  <c r="BN474" i="98"/>
  <c r="AE83" i="103" s="1"/>
  <c r="BN473" i="98"/>
  <c r="W83" i="103" s="1"/>
  <c r="BN472" i="98"/>
  <c r="O83" i="103" s="1"/>
  <c r="BF515" i="98"/>
  <c r="AA121" i="103" s="1"/>
  <c r="BF514" i="98"/>
  <c r="S121" i="103" s="1"/>
  <c r="BF513" i="98"/>
  <c r="K121" i="103" s="1"/>
  <c r="BP451" i="98"/>
  <c r="S7" i="103" s="1"/>
  <c r="BP452" i="98"/>
  <c r="AG7" i="103" s="1"/>
  <c r="BP453" i="98"/>
  <c r="AU7" i="103" s="1"/>
  <c r="BJ446" i="98"/>
  <c r="U80" i="103" s="1"/>
  <c r="BJ445" i="98"/>
  <c r="M80" i="103" s="1"/>
  <c r="BJ447" i="98"/>
  <c r="AC80" i="103" s="1"/>
  <c r="BE462" i="98"/>
  <c r="AO8" i="103" s="1"/>
  <c r="BE460" i="98"/>
  <c r="M8" i="103" s="1"/>
  <c r="BE461" i="98"/>
  <c r="AA8" i="103" s="1"/>
  <c r="AX479" i="98"/>
  <c r="V10" i="103" s="1"/>
  <c r="AX480" i="98"/>
  <c r="AJ10" i="103" s="1"/>
  <c r="AX478" i="98"/>
  <c r="H10" i="103" s="1"/>
  <c r="BL479" i="98"/>
  <c r="V50" i="103" s="1"/>
  <c r="BL480" i="98"/>
  <c r="AD50" i="103" s="1"/>
  <c r="BL478" i="98"/>
  <c r="N50" i="103" s="1"/>
  <c r="BB487" i="98"/>
  <c r="I51" i="103" s="1"/>
  <c r="BB489" i="98"/>
  <c r="Y51" i="103" s="1"/>
  <c r="BB488" i="98"/>
  <c r="Q51" i="103" s="1"/>
  <c r="AY451" i="98"/>
  <c r="I7" i="103" s="1"/>
  <c r="AY453" i="98"/>
  <c r="AK7" i="103" s="1"/>
  <c r="AY452" i="98"/>
  <c r="W7" i="103" s="1"/>
  <c r="BN477" i="98"/>
  <c r="AE117" i="103" s="1"/>
  <c r="BN476" i="98"/>
  <c r="W117" i="103" s="1"/>
  <c r="BN475" i="98"/>
  <c r="O117" i="103" s="1"/>
  <c r="AW471" i="98"/>
  <c r="X49" i="103" s="1"/>
  <c r="AW470" i="98"/>
  <c r="P49" i="103" s="1"/>
  <c r="AW469" i="98"/>
  <c r="H49" i="103" s="1"/>
  <c r="AW436" i="98"/>
  <c r="H79" i="103" s="1"/>
  <c r="P113" i="103"/>
  <c r="AW512" i="98"/>
  <c r="X87" i="103" s="1"/>
  <c r="AW438" i="98"/>
  <c r="X79" i="103" s="1"/>
  <c r="AW437" i="98"/>
  <c r="P79" i="103" s="1"/>
  <c r="AW441" i="98"/>
  <c r="X113" i="103" s="1"/>
  <c r="H113" i="103"/>
  <c r="AW510" i="98"/>
  <c r="H87" i="103" s="1"/>
  <c r="AW511" i="98"/>
  <c r="P87" i="103" s="1"/>
  <c r="BB465" i="98"/>
  <c r="Y82" i="103" s="1"/>
  <c r="BB463" i="98"/>
  <c r="I82" i="103" s="1"/>
  <c r="BB464" i="98"/>
  <c r="Q82" i="103" s="1"/>
  <c r="BE451" i="98"/>
  <c r="M7" i="103" s="1"/>
  <c r="BE452" i="98"/>
  <c r="AA7" i="103" s="1"/>
  <c r="BE453" i="98"/>
  <c r="AO7" i="103" s="1"/>
  <c r="BD496" i="100"/>
  <c r="J72" i="103" s="1"/>
  <c r="BD498" i="100"/>
  <c r="Z72" i="103" s="1"/>
  <c r="BD497" i="100"/>
  <c r="R72" i="103" s="1"/>
  <c r="BL483" i="100"/>
  <c r="AD104" i="103" s="1"/>
  <c r="BL482" i="100"/>
  <c r="V104" i="103" s="1"/>
  <c r="BL481" i="100"/>
  <c r="N104" i="103" s="1"/>
  <c r="BI470" i="100"/>
  <c r="AC29" i="103" s="1"/>
  <c r="BI471" i="100"/>
  <c r="AQ29" i="103" s="1"/>
  <c r="BI469" i="100"/>
  <c r="O29" i="103" s="1"/>
  <c r="AY487" i="98"/>
  <c r="I11" i="103" s="1"/>
  <c r="AY489" i="98"/>
  <c r="AK11" i="103" s="1"/>
  <c r="AY488" i="98"/>
  <c r="W11" i="103" s="1"/>
  <c r="BH442" i="100"/>
  <c r="L66" i="103" s="1"/>
  <c r="BH444" i="100"/>
  <c r="AB66" i="103" s="1"/>
  <c r="BH443" i="100"/>
  <c r="T66" i="103" s="1"/>
  <c r="BM453" i="100"/>
  <c r="AS27" i="103" s="1"/>
  <c r="BM451" i="100"/>
  <c r="Q27" i="103" s="1"/>
  <c r="BM452" i="100"/>
  <c r="AE27" i="103" s="1"/>
  <c r="BB494" i="98"/>
  <c r="Q119" i="103" s="1"/>
  <c r="BB493" i="98"/>
  <c r="I119" i="103" s="1"/>
  <c r="BB495" i="98"/>
  <c r="Y119" i="103" s="1"/>
  <c r="BJ479" i="100"/>
  <c r="U70" i="103" s="1"/>
  <c r="BJ480" i="100"/>
  <c r="AC70" i="103" s="1"/>
  <c r="BJ478" i="100"/>
  <c r="M70" i="103" s="1"/>
  <c r="BL453" i="100"/>
  <c r="AD67" i="103" s="1"/>
  <c r="BL451" i="100"/>
  <c r="N67" i="103" s="1"/>
  <c r="BL452" i="100"/>
  <c r="V67" i="103" s="1"/>
  <c r="AW504" i="98"/>
  <c r="X120" i="103" s="1"/>
  <c r="AW503" i="98"/>
  <c r="P120" i="103" s="1"/>
  <c r="AW502" i="98"/>
  <c r="H120" i="103" s="1"/>
  <c r="BB468" i="98"/>
  <c r="Y116" i="103" s="1"/>
  <c r="BB467" i="98"/>
  <c r="Q116" i="103" s="1"/>
  <c r="BB466" i="98"/>
  <c r="I116" i="103" s="1"/>
  <c r="BD458" i="100"/>
  <c r="R135" i="103" s="1"/>
  <c r="BD457" i="100"/>
  <c r="J135" i="103" s="1"/>
  <c r="BD459" i="100"/>
  <c r="Z135" i="103" s="1"/>
  <c r="BD462" i="98"/>
  <c r="Z48" i="103" s="1"/>
  <c r="BD461" i="98"/>
  <c r="R48" i="103" s="1"/>
  <c r="BD460" i="98"/>
  <c r="J48" i="103" s="1"/>
  <c r="AW453" i="100"/>
  <c r="X67" i="103" s="1"/>
  <c r="AW452" i="100"/>
  <c r="P67" i="103" s="1"/>
  <c r="AW451" i="100"/>
  <c r="H67" i="103" s="1"/>
  <c r="BM442" i="100"/>
  <c r="Q26" i="103" s="1"/>
  <c r="BM444" i="100"/>
  <c r="AS26" i="103" s="1"/>
  <c r="BM443" i="100"/>
  <c r="AE26" i="103" s="1"/>
  <c r="BG496" i="100"/>
  <c r="N32" i="103" s="1"/>
  <c r="BG498" i="100"/>
  <c r="AP32" i="103" s="1"/>
  <c r="BG497" i="100"/>
  <c r="AB32" i="103" s="1"/>
  <c r="AW515" i="100"/>
  <c r="X141" i="103" s="1"/>
  <c r="AW513" i="100"/>
  <c r="H141" i="103" s="1"/>
  <c r="AW514" i="100"/>
  <c r="P141" i="103" s="1"/>
  <c r="BD495" i="100"/>
  <c r="Z139" i="103" s="1"/>
  <c r="BD494" i="100"/>
  <c r="R139" i="103" s="1"/>
  <c r="BD493" i="100"/>
  <c r="J139" i="103" s="1"/>
  <c r="AZ479" i="100"/>
  <c r="X30" i="103" s="1"/>
  <c r="AZ478" i="100"/>
  <c r="J30" i="103" s="1"/>
  <c r="AZ480" i="100"/>
  <c r="AL30" i="103" s="1"/>
  <c r="BQ470" i="100"/>
  <c r="AH29" i="103" s="1"/>
  <c r="BQ471" i="100"/>
  <c r="AV29" i="103" s="1"/>
  <c r="BQ469" i="100"/>
  <c r="T29" i="103" s="1"/>
  <c r="AY478" i="100"/>
  <c r="I30" i="103" s="1"/>
  <c r="AY479" i="100"/>
  <c r="W30" i="103" s="1"/>
  <c r="AY480" i="100"/>
  <c r="AK30" i="103" s="1"/>
  <c r="BN462" i="100"/>
  <c r="AE68" i="103" s="1"/>
  <c r="BN460" i="100"/>
  <c r="O68" i="103" s="1"/>
  <c r="BN461" i="100"/>
  <c r="W68" i="103" s="1"/>
  <c r="AY497" i="100"/>
  <c r="W32" i="103" s="1"/>
  <c r="AY496" i="100"/>
  <c r="I32" i="103" s="1"/>
  <c r="AY498" i="100"/>
  <c r="AK32" i="103" s="1"/>
  <c r="BF469" i="100"/>
  <c r="K69" i="103" s="1"/>
  <c r="BF470" i="100"/>
  <c r="S69" i="103" s="1"/>
  <c r="BF471" i="100"/>
  <c r="AA69" i="103" s="1"/>
  <c r="BL445" i="100"/>
  <c r="N100" i="103" s="1"/>
  <c r="BL446" i="100"/>
  <c r="V100" i="103" s="1"/>
  <c r="BL447" i="100"/>
  <c r="AD100" i="103" s="1"/>
  <c r="AW468" i="100"/>
  <c r="X136" i="103" s="1"/>
  <c r="AW466" i="100"/>
  <c r="H136" i="103" s="1"/>
  <c r="AW467" i="100"/>
  <c r="P136" i="103" s="1"/>
  <c r="BF485" i="100"/>
  <c r="S138" i="103" s="1"/>
  <c r="BF484" i="100"/>
  <c r="K138" i="103" s="1"/>
  <c r="BF486" i="100"/>
  <c r="AA138" i="103" s="1"/>
  <c r="BL501" i="100"/>
  <c r="AD106" i="103" s="1"/>
  <c r="BL500" i="100"/>
  <c r="V106" i="103" s="1"/>
  <c r="BL499" i="100"/>
  <c r="N106" i="103" s="1"/>
  <c r="AW489" i="100"/>
  <c r="X71" i="103" s="1"/>
  <c r="AW488" i="100"/>
  <c r="P71" i="103" s="1"/>
  <c r="AW487" i="100"/>
  <c r="H71" i="103" s="1"/>
  <c r="BN495" i="100"/>
  <c r="AE139" i="103" s="1"/>
  <c r="BN494" i="100"/>
  <c r="W139" i="103" s="1"/>
  <c r="BN493" i="100"/>
  <c r="O139" i="103" s="1"/>
  <c r="BF483" i="100"/>
  <c r="AA104" i="103" s="1"/>
  <c r="BF481" i="100"/>
  <c r="K104" i="103" s="1"/>
  <c r="BF482" i="100"/>
  <c r="S104" i="103" s="1"/>
  <c r="AZ508" i="100"/>
  <c r="X33" i="103" s="1"/>
  <c r="AZ507" i="100"/>
  <c r="J33" i="103" s="1"/>
  <c r="AZ509" i="100"/>
  <c r="AL33" i="103" s="1"/>
  <c r="AW511" i="100"/>
  <c r="P107" i="103" s="1"/>
  <c r="AW512" i="100"/>
  <c r="X107" i="103" s="1"/>
  <c r="AW510" i="100"/>
  <c r="H107" i="103" s="1"/>
  <c r="BN468" i="100"/>
  <c r="AE136" i="103" s="1"/>
  <c r="BN467" i="100"/>
  <c r="W136" i="103" s="1"/>
  <c r="BN466" i="100"/>
  <c r="O136" i="103" s="1"/>
  <c r="BB482" i="100"/>
  <c r="Q104" i="103" s="1"/>
  <c r="BB481" i="100"/>
  <c r="I104" i="103" s="1"/>
  <c r="BB483" i="100"/>
  <c r="Y104" i="103" s="1"/>
  <c r="BN443" i="99"/>
  <c r="W56" i="103" s="1"/>
  <c r="BN444" i="99"/>
  <c r="AE56" i="103" s="1"/>
  <c r="BN442" i="99"/>
  <c r="O56" i="103" s="1"/>
  <c r="BJ502" i="99"/>
  <c r="M130" i="103" s="1"/>
  <c r="BJ504" i="99"/>
  <c r="AC130" i="103" s="1"/>
  <c r="BJ503" i="99"/>
  <c r="U130" i="103" s="1"/>
  <c r="AZ489" i="99"/>
  <c r="AL21" i="103" s="1"/>
  <c r="AZ487" i="99"/>
  <c r="J21" i="103" s="1"/>
  <c r="AZ488" i="99"/>
  <c r="X21" i="103" s="1"/>
  <c r="BM497" i="99"/>
  <c r="AE22" i="103" s="1"/>
  <c r="BM496" i="99"/>
  <c r="Q22" i="103" s="1"/>
  <c r="BM498" i="99"/>
  <c r="AS22" i="103" s="1"/>
  <c r="BN457" i="99"/>
  <c r="O125" i="103" s="1"/>
  <c r="BN459" i="99"/>
  <c r="AE125" i="103" s="1"/>
  <c r="BN458" i="99"/>
  <c r="W125" i="103" s="1"/>
  <c r="BK451" i="99"/>
  <c r="P17" i="103" s="1"/>
  <c r="BK453" i="99"/>
  <c r="AR17" i="103" s="1"/>
  <c r="BK452" i="99"/>
  <c r="AD17" i="103" s="1"/>
  <c r="BB456" i="100"/>
  <c r="Y101" i="103" s="1"/>
  <c r="BB454" i="100"/>
  <c r="I101" i="103" s="1"/>
  <c r="BB455" i="100"/>
  <c r="Q101" i="103" s="1"/>
  <c r="BE498" i="100"/>
  <c r="AO32" i="103" s="1"/>
  <c r="BE496" i="100"/>
  <c r="M32" i="103" s="1"/>
  <c r="BE497" i="100"/>
  <c r="AA32" i="103" s="1"/>
  <c r="BH486" i="99"/>
  <c r="AB128" i="103" s="1"/>
  <c r="BH485" i="99"/>
  <c r="T128" i="103" s="1"/>
  <c r="BH484" i="99"/>
  <c r="L128" i="103" s="1"/>
  <c r="BG480" i="100"/>
  <c r="AP30" i="103" s="1"/>
  <c r="BG479" i="100"/>
  <c r="AB30" i="103" s="1"/>
  <c r="BG478" i="100"/>
  <c r="N30" i="103" s="1"/>
  <c r="BP453" i="99"/>
  <c r="AU17" i="103" s="1"/>
  <c r="BP451" i="99"/>
  <c r="S17" i="103" s="1"/>
  <c r="BP452" i="99"/>
  <c r="AG17" i="103" s="1"/>
  <c r="BK507" i="99"/>
  <c r="P23" i="103" s="1"/>
  <c r="BK508" i="99"/>
  <c r="AD23" i="103" s="1"/>
  <c r="BK433" i="99"/>
  <c r="P15" i="103" s="1"/>
  <c r="BK435" i="99"/>
  <c r="AR15" i="103" s="1"/>
  <c r="BK509" i="99"/>
  <c r="AR23" i="103" s="1"/>
  <c r="BK434" i="99"/>
  <c r="AD15" i="103" s="1"/>
  <c r="BI470" i="99"/>
  <c r="AC19" i="103" s="1"/>
  <c r="BI471" i="99"/>
  <c r="AQ19" i="103" s="1"/>
  <c r="BI469" i="99"/>
  <c r="O19" i="103" s="1"/>
  <c r="BH451" i="99"/>
  <c r="L57" i="103" s="1"/>
  <c r="BH453" i="99"/>
  <c r="AB57" i="103" s="1"/>
  <c r="BH452" i="99"/>
  <c r="T57" i="103" s="1"/>
  <c r="AW489" i="99"/>
  <c r="X61" i="103" s="1"/>
  <c r="AW488" i="99"/>
  <c r="P61" i="103" s="1"/>
  <c r="AW487" i="99"/>
  <c r="H61" i="103" s="1"/>
  <c r="BD448" i="99"/>
  <c r="J124" i="103" s="1"/>
  <c r="BD449" i="99"/>
  <c r="R124" i="103" s="1"/>
  <c r="BD450" i="99"/>
  <c r="Z124" i="103" s="1"/>
  <c r="BO479" i="99"/>
  <c r="AF20" i="103" s="1"/>
  <c r="BO480" i="99"/>
  <c r="AT20" i="103" s="1"/>
  <c r="BO478" i="99"/>
  <c r="R20" i="103" s="1"/>
  <c r="AW444" i="99"/>
  <c r="X56" i="103" s="1"/>
  <c r="AW443" i="99"/>
  <c r="P56" i="103" s="1"/>
  <c r="AW442" i="99"/>
  <c r="H56" i="103" s="1"/>
  <c r="AW496" i="99"/>
  <c r="H62" i="103" s="1"/>
  <c r="AW497" i="99"/>
  <c r="P62" i="103" s="1"/>
  <c r="AW498" i="99"/>
  <c r="X62" i="103" s="1"/>
  <c r="BF459" i="99"/>
  <c r="AA125" i="103" s="1"/>
  <c r="BF457" i="99"/>
  <c r="K125" i="103" s="1"/>
  <c r="BF458" i="99"/>
  <c r="S125" i="103" s="1"/>
  <c r="AW502" i="99"/>
  <c r="H130" i="103" s="1"/>
  <c r="AW503" i="99"/>
  <c r="P130" i="103" s="1"/>
  <c r="AW504" i="99"/>
  <c r="X130" i="103" s="1"/>
  <c r="BF434" i="99"/>
  <c r="S55" i="103" s="1"/>
  <c r="BF509" i="99"/>
  <c r="AA63" i="103" s="1"/>
  <c r="BF508" i="99"/>
  <c r="S63" i="103" s="1"/>
  <c r="BF433" i="99"/>
  <c r="K55" i="103" s="1"/>
  <c r="BF507" i="99"/>
  <c r="K63" i="103" s="1"/>
  <c r="BF435" i="99"/>
  <c r="AA55" i="103" s="1"/>
  <c r="BE470" i="99"/>
  <c r="AA19" i="103" s="1"/>
  <c r="BE469" i="99"/>
  <c r="M19" i="103" s="1"/>
  <c r="BE471" i="99"/>
  <c r="AO19" i="103" s="1"/>
  <c r="BF491" i="99"/>
  <c r="S95" i="103" s="1"/>
  <c r="BF490" i="99"/>
  <c r="K95" i="103" s="1"/>
  <c r="BF492" i="99"/>
  <c r="AA95" i="103" s="1"/>
  <c r="BL508" i="99"/>
  <c r="V63" i="103" s="1"/>
  <c r="BL433" i="99"/>
  <c r="N55" i="103" s="1"/>
  <c r="BL507" i="99"/>
  <c r="N63" i="103" s="1"/>
  <c r="BL434" i="99"/>
  <c r="V55" i="103" s="1"/>
  <c r="BL509" i="99"/>
  <c r="AD63" i="103" s="1"/>
  <c r="BL435" i="99"/>
  <c r="AD55" i="103" s="1"/>
  <c r="BH500" i="99"/>
  <c r="T96" i="103" s="1"/>
  <c r="BH499" i="99"/>
  <c r="L96" i="103" s="1"/>
  <c r="BH501" i="99"/>
  <c r="AB96" i="103" s="1"/>
  <c r="BN491" i="99"/>
  <c r="W95" i="103" s="1"/>
  <c r="BN492" i="99"/>
  <c r="AE95" i="103" s="1"/>
  <c r="BN490" i="99"/>
  <c r="O95" i="103" s="1"/>
  <c r="BC462" i="99"/>
  <c r="AN18" i="103" s="1"/>
  <c r="BC461" i="99"/>
  <c r="Z18" i="103" s="1"/>
  <c r="BC460" i="99"/>
  <c r="L18" i="103" s="1"/>
  <c r="AW509" i="99"/>
  <c r="X63" i="103" s="1"/>
  <c r="AW507" i="99"/>
  <c r="H63" i="103" s="1"/>
  <c r="AW435" i="99"/>
  <c r="X55" i="103" s="1"/>
  <c r="AW434" i="99"/>
  <c r="P55" i="103" s="1"/>
  <c r="AW508" i="99"/>
  <c r="P63" i="103" s="1"/>
  <c r="AW433" i="99"/>
  <c r="H55" i="103" s="1"/>
  <c r="BJ476" i="99"/>
  <c r="U127" i="103" s="1"/>
  <c r="BJ477" i="99"/>
  <c r="AC127" i="103" s="1"/>
  <c r="BJ475" i="99"/>
  <c r="M127" i="103" s="1"/>
  <c r="BI478" i="99"/>
  <c r="O20" i="103" s="1"/>
  <c r="BI479" i="99"/>
  <c r="AC20" i="103" s="1"/>
  <c r="BI480" i="99"/>
  <c r="AQ20" i="103" s="1"/>
  <c r="BD500" i="99"/>
  <c r="R96" i="103" s="1"/>
  <c r="BD501" i="99"/>
  <c r="Z96" i="103" s="1"/>
  <c r="BD499" i="99"/>
  <c r="J96" i="103" s="1"/>
  <c r="BB452" i="99"/>
  <c r="Q57" i="103" s="1"/>
  <c r="BB453" i="99"/>
  <c r="Y57" i="103" s="1"/>
  <c r="BB451" i="99"/>
  <c r="I57" i="103" s="1"/>
  <c r="BF485" i="99"/>
  <c r="S128" i="103" s="1"/>
  <c r="BF486" i="99"/>
  <c r="AA128" i="103" s="1"/>
  <c r="BF484" i="99"/>
  <c r="K128" i="103" s="1"/>
  <c r="AW457" i="99"/>
  <c r="H125" i="103" s="1"/>
  <c r="AW458" i="99"/>
  <c r="P125" i="103" s="1"/>
  <c r="AW459" i="99"/>
  <c r="X125" i="103" s="1"/>
  <c r="BB436" i="98"/>
  <c r="I79" i="103" s="1"/>
  <c r="Q113" i="103"/>
  <c r="BB510" i="98"/>
  <c r="I87" i="103" s="1"/>
  <c r="BB438" i="98"/>
  <c r="Y79" i="103" s="1"/>
  <c r="BB437" i="98"/>
  <c r="Q79" i="103" s="1"/>
  <c r="Y113" i="103"/>
  <c r="BB511" i="98"/>
  <c r="Q87" i="103" s="1"/>
  <c r="I113" i="103"/>
  <c r="BB512" i="98"/>
  <c r="Y87" i="103" s="1"/>
  <c r="BQ453" i="99"/>
  <c r="AV17" i="103" s="1"/>
  <c r="BQ452" i="99"/>
  <c r="AH17" i="103" s="1"/>
  <c r="BQ451" i="99"/>
  <c r="T17" i="103" s="1"/>
  <c r="BC498" i="99"/>
  <c r="AN22" i="103" s="1"/>
  <c r="BC496" i="99"/>
  <c r="L22" i="103" s="1"/>
  <c r="BC497" i="99"/>
  <c r="Z22" i="103" s="1"/>
  <c r="BG444" i="99"/>
  <c r="AP16" i="103" s="1"/>
  <c r="BG442" i="99"/>
  <c r="N16" i="103" s="1"/>
  <c r="BG443" i="99"/>
  <c r="AB16" i="103" s="1"/>
  <c r="BD445" i="99"/>
  <c r="J90" i="103" s="1"/>
  <c r="BD447" i="99"/>
  <c r="Z90" i="103" s="1"/>
  <c r="BD446" i="99"/>
  <c r="R90" i="103" s="1"/>
  <c r="BJ512" i="99"/>
  <c r="AC97" i="103" s="1"/>
  <c r="M89" i="103"/>
  <c r="BJ511" i="99"/>
  <c r="U97" i="103" s="1"/>
  <c r="U89" i="103"/>
  <c r="BJ510" i="99"/>
  <c r="M97" i="103" s="1"/>
  <c r="AC123" i="103"/>
  <c r="AC89" i="103"/>
  <c r="BJ462" i="99"/>
  <c r="AC58" i="103" s="1"/>
  <c r="BJ460" i="99"/>
  <c r="M58" i="103" s="1"/>
  <c r="BJ461" i="99"/>
  <c r="U58" i="103" s="1"/>
  <c r="BM435" i="99"/>
  <c r="AS15" i="103" s="1"/>
  <c r="BM434" i="99"/>
  <c r="AE15" i="103" s="1"/>
  <c r="BM509" i="99"/>
  <c r="AS23" i="103" s="1"/>
  <c r="BM508" i="99"/>
  <c r="AE23" i="103" s="1"/>
  <c r="BM433" i="99"/>
  <c r="Q15" i="103" s="1"/>
  <c r="BM507" i="99"/>
  <c r="Q23" i="103" s="1"/>
  <c r="BN465" i="99"/>
  <c r="AE92" i="103" s="1"/>
  <c r="BN464" i="99"/>
  <c r="W92" i="103" s="1"/>
  <c r="BN463" i="99"/>
  <c r="O92" i="103" s="1"/>
  <c r="BD459" i="99"/>
  <c r="Z125" i="103" s="1"/>
  <c r="BD458" i="99"/>
  <c r="R125" i="103" s="1"/>
  <c r="BD457" i="99"/>
  <c r="J125" i="103" s="1"/>
  <c r="AX488" i="99"/>
  <c r="V21" i="103" s="1"/>
  <c r="AX487" i="99"/>
  <c r="H21" i="103" s="1"/>
  <c r="AX489" i="99"/>
  <c r="AJ21" i="103" s="1"/>
  <c r="BN446" i="98"/>
  <c r="W80" i="103" s="1"/>
  <c r="BN447" i="98"/>
  <c r="AE80" i="103" s="1"/>
  <c r="BN445" i="98"/>
  <c r="O80" i="103" s="1"/>
  <c r="BJ471" i="98"/>
  <c r="AC49" i="103" s="1"/>
  <c r="BJ469" i="98"/>
  <c r="M49" i="103" s="1"/>
  <c r="BJ470" i="98"/>
  <c r="U49" i="103" s="1"/>
  <c r="BD515" i="98"/>
  <c r="Z121" i="103" s="1"/>
  <c r="BD514" i="98"/>
  <c r="R121" i="103" s="1"/>
  <c r="BD513" i="98"/>
  <c r="J121" i="103" s="1"/>
  <c r="BH454" i="98"/>
  <c r="L81" i="103" s="1"/>
  <c r="BH456" i="98"/>
  <c r="AB81" i="103" s="1"/>
  <c r="BH455" i="98"/>
  <c r="T81" i="103" s="1"/>
  <c r="BF453" i="98"/>
  <c r="AA47" i="103" s="1"/>
  <c r="BF451" i="98"/>
  <c r="K47" i="103" s="1"/>
  <c r="BF452" i="98"/>
  <c r="S47" i="103" s="1"/>
  <c r="BD453" i="98"/>
  <c r="Z47" i="103" s="1"/>
  <c r="BD452" i="98"/>
  <c r="R47" i="103" s="1"/>
  <c r="BD451" i="98"/>
  <c r="J47" i="103" s="1"/>
  <c r="BB454" i="98"/>
  <c r="I81" i="103" s="1"/>
  <c r="BB456" i="98"/>
  <c r="Y81" i="103" s="1"/>
  <c r="BB455" i="98"/>
  <c r="Q81" i="103" s="1"/>
  <c r="BF500" i="98"/>
  <c r="S86" i="103" s="1"/>
  <c r="BF501" i="98"/>
  <c r="AA86" i="103" s="1"/>
  <c r="BF499" i="98"/>
  <c r="K86" i="103" s="1"/>
  <c r="BL461" i="98"/>
  <c r="V48" i="103" s="1"/>
  <c r="BL462" i="98"/>
  <c r="AD48" i="103" s="1"/>
  <c r="BL460" i="98"/>
  <c r="N48" i="103" s="1"/>
  <c r="BL488" i="98"/>
  <c r="V51" i="103" s="1"/>
  <c r="BL489" i="98"/>
  <c r="AD51" i="103" s="1"/>
  <c r="BL487" i="98"/>
  <c r="N51" i="103" s="1"/>
  <c r="AW446" i="98"/>
  <c r="P80" i="103" s="1"/>
  <c r="AW445" i="98"/>
  <c r="H80" i="103" s="1"/>
  <c r="AW447" i="98"/>
  <c r="X80" i="103" s="1"/>
  <c r="BH488" i="98"/>
  <c r="T51" i="103" s="1"/>
  <c r="BH489" i="98"/>
  <c r="AB51" i="103" s="1"/>
  <c r="BH487" i="98"/>
  <c r="L51" i="103" s="1"/>
  <c r="AW481" i="98"/>
  <c r="H84" i="103" s="1"/>
  <c r="AW483" i="98"/>
  <c r="X84" i="103" s="1"/>
  <c r="AW482" i="98"/>
  <c r="P84" i="103" s="1"/>
  <c r="BQ497" i="98"/>
  <c r="AH12" i="103" s="1"/>
  <c r="BQ498" i="98"/>
  <c r="AV12" i="103" s="1"/>
  <c r="BQ496" i="98"/>
  <c r="T12" i="103" s="1"/>
  <c r="BD481" i="98"/>
  <c r="J84" i="103" s="1"/>
  <c r="BD483" i="98"/>
  <c r="Z84" i="103" s="1"/>
  <c r="BD482" i="98"/>
  <c r="R84" i="103" s="1"/>
  <c r="BI452" i="98"/>
  <c r="AC7" i="103" s="1"/>
  <c r="BI451" i="98"/>
  <c r="O7" i="103" s="1"/>
  <c r="BI453" i="98"/>
  <c r="AQ7" i="103" s="1"/>
  <c r="BD471" i="98"/>
  <c r="Z49" i="103" s="1"/>
  <c r="BD469" i="98"/>
  <c r="J49" i="103" s="1"/>
  <c r="BD470" i="98"/>
  <c r="R49" i="103" s="1"/>
  <c r="AY460" i="98"/>
  <c r="I8" i="103" s="1"/>
  <c r="AY462" i="98"/>
  <c r="AK8" i="103" s="1"/>
  <c r="AY461" i="98"/>
  <c r="W8" i="103" s="1"/>
  <c r="BE442" i="98"/>
  <c r="M6" i="103" s="1"/>
  <c r="BE443" i="98"/>
  <c r="AA6" i="103" s="1"/>
  <c r="BE444" i="98"/>
  <c r="AO6" i="103" s="1"/>
  <c r="BB460" i="98"/>
  <c r="I48" i="103" s="1"/>
  <c r="BB461" i="98"/>
  <c r="Q48" i="103" s="1"/>
  <c r="BB462" i="98"/>
  <c r="Y48" i="103" s="1"/>
  <c r="BF446" i="98"/>
  <c r="S80" i="103" s="1"/>
  <c r="BF447" i="98"/>
  <c r="AA80" i="103" s="1"/>
  <c r="BF445" i="98"/>
  <c r="K80" i="103" s="1"/>
  <c r="AX444" i="98"/>
  <c r="AJ6" i="103" s="1"/>
  <c r="AX443" i="98"/>
  <c r="V6" i="103" s="1"/>
  <c r="AX442" i="98"/>
  <c r="H6" i="103" s="1"/>
  <c r="AW448" i="98"/>
  <c r="H114" i="103" s="1"/>
  <c r="AW449" i="98"/>
  <c r="P114" i="103" s="1"/>
  <c r="AW450" i="98"/>
  <c r="X114" i="103" s="1"/>
  <c r="AZ462" i="98"/>
  <c r="AL8" i="103" s="1"/>
  <c r="AZ461" i="98"/>
  <c r="X8" i="103" s="1"/>
  <c r="AZ460" i="98"/>
  <c r="J8" i="103" s="1"/>
  <c r="BB476" i="98"/>
  <c r="Q117" i="103" s="1"/>
  <c r="BB475" i="98"/>
  <c r="I117" i="103" s="1"/>
  <c r="BB477" i="98"/>
  <c r="Y117" i="103" s="1"/>
  <c r="AY442" i="98"/>
  <c r="I6" i="103" s="1"/>
  <c r="AY443" i="98"/>
  <c r="W6" i="103" s="1"/>
  <c r="AY444" i="98"/>
  <c r="AK6" i="103" s="1"/>
  <c r="BM452" i="98"/>
  <c r="AE7" i="103" s="1"/>
  <c r="BM453" i="98"/>
  <c r="AS7" i="103" s="1"/>
  <c r="BM451" i="98"/>
  <c r="Q7" i="103" s="1"/>
  <c r="AZ469" i="100"/>
  <c r="J29" i="103" s="1"/>
  <c r="AZ471" i="100"/>
  <c r="AL29" i="103" s="1"/>
  <c r="AZ470" i="100"/>
  <c r="X29" i="103" s="1"/>
  <c r="BD495" i="98"/>
  <c r="Z119" i="103" s="1"/>
  <c r="BD493" i="98"/>
  <c r="J119" i="103" s="1"/>
  <c r="BD494" i="98"/>
  <c r="R119" i="103" s="1"/>
  <c r="BO496" i="100"/>
  <c r="R32" i="103" s="1"/>
  <c r="BO497" i="100"/>
  <c r="AF32" i="103" s="1"/>
  <c r="BO498" i="100"/>
  <c r="AT32" i="103" s="1"/>
  <c r="BB445" i="100"/>
  <c r="I100" i="103" s="1"/>
  <c r="BB446" i="100"/>
  <c r="Q100" i="103" s="1"/>
  <c r="BB447" i="100"/>
  <c r="Y100" i="103" s="1"/>
  <c r="BG442" i="98"/>
  <c r="N6" i="103" s="1"/>
  <c r="BG444" i="98"/>
  <c r="AP6" i="103" s="1"/>
  <c r="BG443" i="98"/>
  <c r="AB6" i="103" s="1"/>
  <c r="BL495" i="100"/>
  <c r="AD139" i="103" s="1"/>
  <c r="BL494" i="100"/>
  <c r="V139" i="103" s="1"/>
  <c r="BL493" i="100"/>
  <c r="N139" i="103" s="1"/>
  <c r="AZ496" i="100"/>
  <c r="J32" i="103" s="1"/>
  <c r="AZ497" i="100"/>
  <c r="X32" i="103" s="1"/>
  <c r="AZ498" i="100"/>
  <c r="AL32" i="103" s="1"/>
  <c r="BP498" i="100"/>
  <c r="AU32" i="103" s="1"/>
  <c r="BP496" i="100"/>
  <c r="S32" i="103" s="1"/>
  <c r="BP497" i="100"/>
  <c r="AG32" i="103" s="1"/>
  <c r="BL478" i="100"/>
  <c r="N70" i="103" s="1"/>
  <c r="BL479" i="100"/>
  <c r="V70" i="103" s="1"/>
  <c r="BL480" i="100"/>
  <c r="AD70" i="103" s="1"/>
  <c r="BJ497" i="100"/>
  <c r="U72" i="103" s="1"/>
  <c r="BJ498" i="100"/>
  <c r="AC72" i="103" s="1"/>
  <c r="BJ496" i="100"/>
  <c r="M72" i="103" s="1"/>
  <c r="BH446" i="100"/>
  <c r="T100" i="103" s="1"/>
  <c r="BH445" i="100"/>
  <c r="L100" i="103" s="1"/>
  <c r="BH447" i="100"/>
  <c r="AB100" i="103" s="1"/>
  <c r="BD482" i="100"/>
  <c r="R104" i="103" s="1"/>
  <c r="BD481" i="100"/>
  <c r="J104" i="103" s="1"/>
  <c r="BD483" i="100"/>
  <c r="Z104" i="103" s="1"/>
  <c r="BP480" i="100"/>
  <c r="AU30" i="103" s="1"/>
  <c r="BP478" i="100"/>
  <c r="S30" i="103" s="1"/>
  <c r="BP479" i="100"/>
  <c r="AG30" i="103" s="1"/>
  <c r="BO496" i="98"/>
  <c r="R12" i="103" s="1"/>
  <c r="BO498" i="98"/>
  <c r="AT12" i="103" s="1"/>
  <c r="BO497" i="98"/>
  <c r="AF12" i="103" s="1"/>
  <c r="BH452" i="100"/>
  <c r="T67" i="103" s="1"/>
  <c r="BH451" i="100"/>
  <c r="L67" i="103" s="1"/>
  <c r="BH453" i="100"/>
  <c r="AB67" i="103" s="1"/>
  <c r="BN501" i="100"/>
  <c r="AE106" i="103" s="1"/>
  <c r="BN500" i="100"/>
  <c r="W106" i="103" s="1"/>
  <c r="BN499" i="100"/>
  <c r="O106" i="103" s="1"/>
  <c r="AW496" i="100"/>
  <c r="H72" i="103" s="1"/>
  <c r="AW498" i="100"/>
  <c r="X72" i="103" s="1"/>
  <c r="AW497" i="100"/>
  <c r="P72" i="103" s="1"/>
  <c r="BH467" i="100"/>
  <c r="T136" i="103" s="1"/>
  <c r="BH468" i="100"/>
  <c r="AB136" i="103" s="1"/>
  <c r="BH466" i="100"/>
  <c r="L136" i="103" s="1"/>
  <c r="BF494" i="100"/>
  <c r="S139" i="103" s="1"/>
  <c r="BF495" i="100"/>
  <c r="AA139" i="103" s="1"/>
  <c r="BF493" i="100"/>
  <c r="K139" i="103" s="1"/>
  <c r="BP453" i="100"/>
  <c r="AU27" i="103" s="1"/>
  <c r="BP451" i="100"/>
  <c r="S27" i="103" s="1"/>
  <c r="BP452" i="100"/>
  <c r="AG27" i="103" s="1"/>
  <c r="BF456" i="100"/>
  <c r="AA101" i="103" s="1"/>
  <c r="BF454" i="100"/>
  <c r="K101" i="103" s="1"/>
  <c r="BF455" i="100"/>
  <c r="S101" i="103" s="1"/>
  <c r="AX471" i="100"/>
  <c r="AJ29" i="103" s="1"/>
  <c r="AX470" i="100"/>
  <c r="V29" i="103" s="1"/>
  <c r="AX469" i="100"/>
  <c r="BC488" i="100"/>
  <c r="Z31" i="103" s="1"/>
  <c r="BC489" i="100"/>
  <c r="AN31" i="103" s="1"/>
  <c r="BC487" i="100"/>
  <c r="L31" i="103" s="1"/>
  <c r="BN467" i="99"/>
  <c r="W126" i="103" s="1"/>
  <c r="BN468" i="99"/>
  <c r="AE126" i="103" s="1"/>
  <c r="BN466" i="99"/>
  <c r="O126" i="103" s="1"/>
  <c r="BB493" i="100"/>
  <c r="I139" i="103" s="1"/>
  <c r="BB494" i="100"/>
  <c r="Q139" i="103" s="1"/>
  <c r="BB495" i="100"/>
  <c r="Y139" i="103" s="1"/>
  <c r="BL482" i="99"/>
  <c r="V94" i="103" s="1"/>
  <c r="BL483" i="99"/>
  <c r="AD94" i="103" s="1"/>
  <c r="BL481" i="99"/>
  <c r="N94" i="103" s="1"/>
  <c r="BJ509" i="99"/>
  <c r="AC63" i="103" s="1"/>
  <c r="BJ433" i="99"/>
  <c r="M55" i="103" s="1"/>
  <c r="BJ435" i="99"/>
  <c r="AC55" i="103" s="1"/>
  <c r="BJ508" i="99"/>
  <c r="U63" i="103" s="1"/>
  <c r="BJ434" i="99"/>
  <c r="U55" i="103" s="1"/>
  <c r="BJ507" i="99"/>
  <c r="M63" i="103" s="1"/>
  <c r="BC479" i="99"/>
  <c r="Z20" i="103" s="1"/>
  <c r="BC478" i="99"/>
  <c r="L20" i="103" s="1"/>
  <c r="BC480" i="99"/>
  <c r="AN20" i="103" s="1"/>
  <c r="BI443" i="99"/>
  <c r="AC16" i="103" s="1"/>
  <c r="BI442" i="99"/>
  <c r="O16" i="103" s="1"/>
  <c r="BI444" i="99"/>
  <c r="AQ16" i="103" s="1"/>
  <c r="BK462" i="99"/>
  <c r="AR18" i="103" s="1"/>
  <c r="BK461" i="99"/>
  <c r="AD18" i="103" s="1"/>
  <c r="BK460" i="99"/>
  <c r="P18" i="103" s="1"/>
  <c r="BJ486" i="99"/>
  <c r="AC128" i="103" s="1"/>
  <c r="BJ484" i="99"/>
  <c r="M128" i="103" s="1"/>
  <c r="BJ485" i="99"/>
  <c r="U128" i="103" s="1"/>
  <c r="BC442" i="100"/>
  <c r="L26" i="103" s="1"/>
  <c r="BC443" i="100"/>
  <c r="Z26" i="103" s="1"/>
  <c r="BC444" i="100"/>
  <c r="AN26" i="103" s="1"/>
  <c r="BB490" i="100"/>
  <c r="I105" i="103" s="1"/>
  <c r="BB492" i="100"/>
  <c r="Y105" i="103" s="1"/>
  <c r="BB491" i="100"/>
  <c r="Q105" i="103" s="1"/>
  <c r="BC496" i="100"/>
  <c r="L32" i="103" s="1"/>
  <c r="BC498" i="100"/>
  <c r="AN32" i="103" s="1"/>
  <c r="BC497" i="100"/>
  <c r="Z32" i="103" s="1"/>
  <c r="BO470" i="100"/>
  <c r="AF29" i="103" s="1"/>
  <c r="BO471" i="100"/>
  <c r="AT29" i="103" s="1"/>
  <c r="BO469" i="100"/>
  <c r="R29" i="103" s="1"/>
  <c r="BH493" i="99"/>
  <c r="L129" i="103" s="1"/>
  <c r="BH494" i="99"/>
  <c r="T129" i="103" s="1"/>
  <c r="BH495" i="99"/>
  <c r="AB129" i="103" s="1"/>
  <c r="BD466" i="99"/>
  <c r="J126" i="103" s="1"/>
  <c r="BD468" i="99"/>
  <c r="Z126" i="103" s="1"/>
  <c r="BD467" i="99"/>
  <c r="R126" i="103" s="1"/>
  <c r="BJ449" i="99"/>
  <c r="U124" i="103" s="1"/>
  <c r="BJ448" i="99"/>
  <c r="M124" i="103" s="1"/>
  <c r="BJ450" i="99"/>
  <c r="AC124" i="103" s="1"/>
  <c r="V123" i="103"/>
  <c r="V89" i="103"/>
  <c r="N89" i="103"/>
  <c r="BL510" i="99"/>
  <c r="N97" i="103" s="1"/>
  <c r="AD89" i="103"/>
  <c r="N123" i="103"/>
  <c r="BL511" i="99"/>
  <c r="V97" i="103" s="1"/>
  <c r="AD123" i="103"/>
  <c r="BL512" i="99"/>
  <c r="AD97" i="103" s="1"/>
  <c r="BI488" i="99"/>
  <c r="AC21" i="103" s="1"/>
  <c r="BI487" i="99"/>
  <c r="O21" i="103" s="1"/>
  <c r="BI489" i="99"/>
  <c r="AQ21" i="103" s="1"/>
  <c r="AY489" i="99"/>
  <c r="AK21" i="103" s="1"/>
  <c r="AY488" i="99"/>
  <c r="W21" i="103" s="1"/>
  <c r="AY487" i="99"/>
  <c r="I21" i="103" s="1"/>
  <c r="BB500" i="99"/>
  <c r="Q96" i="103" s="1"/>
  <c r="BB499" i="99"/>
  <c r="I96" i="103" s="1"/>
  <c r="BB501" i="99"/>
  <c r="Y96" i="103" s="1"/>
  <c r="AW449" i="99"/>
  <c r="P124" i="103" s="1"/>
  <c r="AW448" i="99"/>
  <c r="H124" i="103" s="1"/>
  <c r="AW450" i="99"/>
  <c r="X124" i="103" s="1"/>
  <c r="BE451" i="99"/>
  <c r="M17" i="103" s="1"/>
  <c r="BE453" i="99"/>
  <c r="AO17" i="103" s="1"/>
  <c r="BE452" i="99"/>
  <c r="AA17" i="103" s="1"/>
  <c r="BE497" i="99"/>
  <c r="AA22" i="103" s="1"/>
  <c r="BE496" i="99"/>
  <c r="M22" i="103" s="1"/>
  <c r="BE498" i="99"/>
  <c r="AO22" i="103" s="1"/>
  <c r="BH514" i="99"/>
  <c r="T131" i="103" s="1"/>
  <c r="BH515" i="99"/>
  <c r="AB131" i="103" s="1"/>
  <c r="BH513" i="99"/>
  <c r="L131" i="103" s="1"/>
  <c r="BL443" i="99"/>
  <c r="V56" i="103" s="1"/>
  <c r="BL442" i="99"/>
  <c r="N56" i="103" s="1"/>
  <c r="BL444" i="99"/>
  <c r="AD56" i="103" s="1"/>
  <c r="AY461" i="99"/>
  <c r="W18" i="103" s="1"/>
  <c r="AY462" i="99"/>
  <c r="AK18" i="103" s="1"/>
  <c r="AY460" i="99"/>
  <c r="I18" i="103" s="1"/>
  <c r="BF475" i="99"/>
  <c r="K127" i="103" s="1"/>
  <c r="BF477" i="99"/>
  <c r="AA127" i="103" s="1"/>
  <c r="BF476" i="99"/>
  <c r="S127" i="103" s="1"/>
  <c r="AX478" i="99"/>
  <c r="H20" i="103" s="1"/>
  <c r="AX479" i="99"/>
  <c r="V20" i="103" s="1"/>
  <c r="AX480" i="99"/>
  <c r="AJ20" i="103" s="1"/>
  <c r="BG508" i="99"/>
  <c r="AB23" i="103" s="1"/>
  <c r="BG509" i="99"/>
  <c r="AP23" i="103" s="1"/>
  <c r="BG433" i="99"/>
  <c r="N15" i="103" s="1"/>
  <c r="BG434" i="99"/>
  <c r="AB15" i="103" s="1"/>
  <c r="BG435" i="99"/>
  <c r="AP15" i="103" s="1"/>
  <c r="BG507" i="99"/>
  <c r="N23" i="103" s="1"/>
  <c r="AW463" i="99"/>
  <c r="H92" i="103" s="1"/>
  <c r="AW464" i="99"/>
  <c r="P92" i="103" s="1"/>
  <c r="AW465" i="99"/>
  <c r="X92" i="103" s="1"/>
  <c r="BO487" i="99"/>
  <c r="R21" i="103" s="1"/>
  <c r="BO488" i="99"/>
  <c r="AF21" i="103" s="1"/>
  <c r="BO489" i="99"/>
  <c r="AT21" i="103" s="1"/>
  <c r="BD512" i="98"/>
  <c r="Z87" i="103" s="1"/>
  <c r="BD438" i="98"/>
  <c r="Z79" i="103" s="1"/>
  <c r="J113" i="103"/>
  <c r="BD510" i="98"/>
  <c r="J87" i="103" s="1"/>
  <c r="BD437" i="98"/>
  <c r="R79" i="103" s="1"/>
  <c r="BD511" i="98"/>
  <c r="R87" i="103" s="1"/>
  <c r="R113" i="103"/>
  <c r="BD436" i="98"/>
  <c r="J79" i="103" s="1"/>
  <c r="Z113" i="103"/>
  <c r="BF510" i="98"/>
  <c r="K87" i="103" s="1"/>
  <c r="S113" i="103"/>
  <c r="BF512" i="98"/>
  <c r="AA87" i="103" s="1"/>
  <c r="K113" i="103"/>
  <c r="BF511" i="98"/>
  <c r="S87" i="103" s="1"/>
  <c r="BF438" i="98"/>
  <c r="AA79" i="103" s="1"/>
  <c r="BF436" i="98"/>
  <c r="K79" i="103" s="1"/>
  <c r="BF437" i="98"/>
  <c r="S79" i="103" s="1"/>
  <c r="AY496" i="99"/>
  <c r="I22" i="103" s="1"/>
  <c r="AY497" i="99"/>
  <c r="W22" i="103" s="1"/>
  <c r="AY498" i="99"/>
  <c r="AK22" i="103" s="1"/>
  <c r="BL472" i="99"/>
  <c r="N93" i="103" s="1"/>
  <c r="BL473" i="99"/>
  <c r="V93" i="103" s="1"/>
  <c r="BL474" i="99"/>
  <c r="AD93" i="103" s="1"/>
  <c r="BQ462" i="99"/>
  <c r="AV18" i="103" s="1"/>
  <c r="BQ461" i="99"/>
  <c r="AH18" i="103" s="1"/>
  <c r="BQ460" i="99"/>
  <c r="T18" i="103" s="1"/>
  <c r="BO452" i="99"/>
  <c r="AF17" i="103" s="1"/>
  <c r="BO451" i="99"/>
  <c r="R17" i="103" s="1"/>
  <c r="BO453" i="99"/>
  <c r="AT17" i="103" s="1"/>
  <c r="BN473" i="99"/>
  <c r="W93" i="103" s="1"/>
  <c r="BN472" i="99"/>
  <c r="O93" i="103" s="1"/>
  <c r="BN474" i="99"/>
  <c r="AE93" i="103" s="1"/>
  <c r="BD464" i="99"/>
  <c r="R92" i="103" s="1"/>
  <c r="BD465" i="99"/>
  <c r="Z92" i="103" s="1"/>
  <c r="BD463" i="99"/>
  <c r="J92" i="103" s="1"/>
  <c r="AZ497" i="99"/>
  <c r="X22" i="103" s="1"/>
  <c r="AZ498" i="99"/>
  <c r="AL22" i="103" s="1"/>
  <c r="AZ496" i="99"/>
  <c r="J22" i="103" s="1"/>
  <c r="BD509" i="98"/>
  <c r="Z53" i="103" s="1"/>
  <c r="BD433" i="98"/>
  <c r="J45" i="103" s="1"/>
  <c r="BD507" i="98"/>
  <c r="J53" i="103" s="1"/>
  <c r="BD508" i="98"/>
  <c r="R53" i="103" s="1"/>
  <c r="BD434" i="98"/>
  <c r="R45" i="103" s="1"/>
  <c r="BD435" i="98"/>
  <c r="Z45" i="103" s="1"/>
  <c r="BP487" i="99"/>
  <c r="S21" i="103" s="1"/>
  <c r="BP489" i="99"/>
  <c r="AU21" i="103" s="1"/>
  <c r="BP488" i="99"/>
  <c r="AG21" i="103" s="1"/>
  <c r="BD495" i="99"/>
  <c r="Z129" i="103" s="1"/>
  <c r="BD493" i="99"/>
  <c r="J129" i="103" s="1"/>
  <c r="BD494" i="99"/>
  <c r="R129" i="103" s="1"/>
  <c r="BB468" i="99"/>
  <c r="Y126" i="103" s="1"/>
  <c r="BB466" i="99"/>
  <c r="I126" i="103" s="1"/>
  <c r="BB467" i="99"/>
  <c r="Q126" i="103" s="1"/>
  <c r="AW454" i="99"/>
  <c r="H91" i="103" s="1"/>
  <c r="AW456" i="99"/>
  <c r="X91" i="103" s="1"/>
  <c r="AW455" i="99"/>
  <c r="P91" i="103" s="1"/>
  <c r="BB491" i="99"/>
  <c r="Q95" i="103" s="1"/>
  <c r="BB492" i="99"/>
  <c r="Y95" i="103" s="1"/>
  <c r="BB490" i="99"/>
  <c r="I95" i="103" s="1"/>
  <c r="BD451" i="99"/>
  <c r="J57" i="103" s="1"/>
  <c r="BD452" i="99"/>
  <c r="R57" i="103" s="1"/>
  <c r="BD453" i="99"/>
  <c r="Z57" i="103" s="1"/>
  <c r="BH444" i="99"/>
  <c r="AB56" i="103" s="1"/>
  <c r="BH443" i="99"/>
  <c r="T56" i="103" s="1"/>
  <c r="BH442" i="99"/>
  <c r="L56" i="103" s="1"/>
  <c r="BH450" i="98"/>
  <c r="AB114" i="103" s="1"/>
  <c r="BH449" i="98"/>
  <c r="T114" i="103" s="1"/>
  <c r="BH448" i="98"/>
  <c r="L114" i="103" s="1"/>
  <c r="BL498" i="98"/>
  <c r="AD52" i="103" s="1"/>
  <c r="BL496" i="98"/>
  <c r="N52" i="103" s="1"/>
  <c r="BL497" i="98"/>
  <c r="V52" i="103" s="1"/>
  <c r="BG469" i="98"/>
  <c r="N9" i="103" s="1"/>
  <c r="BG471" i="98"/>
  <c r="AP9" i="103" s="1"/>
  <c r="BG470" i="98"/>
  <c r="AB9" i="103" s="1"/>
  <c r="BG451" i="98"/>
  <c r="N7" i="103" s="1"/>
  <c r="BG453" i="98"/>
  <c r="AP7" i="103" s="1"/>
  <c r="BG452" i="98"/>
  <c r="AB7" i="103" s="1"/>
  <c r="BJ502" i="98"/>
  <c r="M120" i="103" s="1"/>
  <c r="BJ503" i="98"/>
  <c r="U120" i="103" s="1"/>
  <c r="BJ504" i="98"/>
  <c r="AC120" i="103" s="1"/>
  <c r="BM460" i="98"/>
  <c r="Q8" i="103" s="1"/>
  <c r="BM461" i="98"/>
  <c r="AE8" i="103" s="1"/>
  <c r="BM462" i="98"/>
  <c r="AS8" i="103" s="1"/>
  <c r="BP462" i="98"/>
  <c r="AU8" i="103" s="1"/>
  <c r="BP460" i="98"/>
  <c r="S8" i="103" s="1"/>
  <c r="BP461" i="98"/>
  <c r="AG8" i="103" s="1"/>
  <c r="BI497" i="98"/>
  <c r="AC12" i="103" s="1"/>
  <c r="BI496" i="98"/>
  <c r="O12" i="103" s="1"/>
  <c r="BI498" i="98"/>
  <c r="AQ12" i="103" s="1"/>
  <c r="AW465" i="98"/>
  <c r="X82" i="103" s="1"/>
  <c r="AW463" i="98"/>
  <c r="H82" i="103" s="1"/>
  <c r="AW464" i="98"/>
  <c r="P82" i="103" s="1"/>
  <c r="BC480" i="98"/>
  <c r="AN10" i="103" s="1"/>
  <c r="BC479" i="98"/>
  <c r="Z10" i="103" s="1"/>
  <c r="BC478" i="98"/>
  <c r="L10" i="103" s="1"/>
  <c r="BH486" i="98"/>
  <c r="AB118" i="103" s="1"/>
  <c r="BH485" i="98"/>
  <c r="T118" i="103" s="1"/>
  <c r="BH484" i="98"/>
  <c r="L118" i="103" s="1"/>
  <c r="BD489" i="98"/>
  <c r="Z51" i="103" s="1"/>
  <c r="BD488" i="98"/>
  <c r="R51" i="103" s="1"/>
  <c r="BD487" i="98"/>
  <c r="J51" i="103" s="1"/>
  <c r="BM487" i="98"/>
  <c r="Q11" i="103" s="1"/>
  <c r="BM488" i="98"/>
  <c r="AE11" i="103" s="1"/>
  <c r="BM489" i="98"/>
  <c r="AS11" i="103" s="1"/>
  <c r="BC460" i="98"/>
  <c r="L8" i="103" s="1"/>
  <c r="BC461" i="98"/>
  <c r="Z8" i="103" s="1"/>
  <c r="BC462" i="98"/>
  <c r="AN8" i="103" s="1"/>
  <c r="BH453" i="98"/>
  <c r="AB47" i="103" s="1"/>
  <c r="BH451" i="98"/>
  <c r="L47" i="103" s="1"/>
  <c r="BH452" i="98"/>
  <c r="T47" i="103" s="1"/>
  <c r="BL476" i="98"/>
  <c r="V117" i="103" s="1"/>
  <c r="BL475" i="98"/>
  <c r="N117" i="103" s="1"/>
  <c r="BL477" i="98"/>
  <c r="AD117" i="103" s="1"/>
  <c r="BB501" i="98"/>
  <c r="Y86" i="103" s="1"/>
  <c r="BB500" i="98"/>
  <c r="Q86" i="103" s="1"/>
  <c r="BB499" i="98"/>
  <c r="I86" i="103" s="1"/>
  <c r="AY479" i="98"/>
  <c r="W10" i="103" s="1"/>
  <c r="AY480" i="98"/>
  <c r="AK10" i="103" s="1"/>
  <c r="AY478" i="98"/>
  <c r="I10" i="103" s="1"/>
  <c r="AZ498" i="98"/>
  <c r="AL12" i="103" s="1"/>
  <c r="AZ497" i="98"/>
  <c r="X12" i="103" s="1"/>
  <c r="AZ496" i="98"/>
  <c r="J12" i="103" s="1"/>
  <c r="BE496" i="98"/>
  <c r="M12" i="103" s="1"/>
  <c r="BE497" i="98"/>
  <c r="AA12" i="103" s="1"/>
  <c r="BE498" i="98"/>
  <c r="AO12" i="103" s="1"/>
  <c r="BH493" i="98"/>
  <c r="L119" i="103" s="1"/>
  <c r="BH494" i="98"/>
  <c r="T119" i="103" s="1"/>
  <c r="BH495" i="98"/>
  <c r="AB119" i="103" s="1"/>
  <c r="BN456" i="98"/>
  <c r="AE81" i="103" s="1"/>
  <c r="BN455" i="98"/>
  <c r="W81" i="103" s="1"/>
  <c r="BN454" i="98"/>
  <c r="O81" i="103" s="1"/>
  <c r="BQ443" i="98"/>
  <c r="AH6" i="103" s="1"/>
  <c r="BQ442" i="98"/>
  <c r="T6" i="103" s="1"/>
  <c r="BQ444" i="98"/>
  <c r="AV6" i="103" s="1"/>
  <c r="BH490" i="98"/>
  <c r="L85" i="103" s="1"/>
  <c r="BH491" i="98"/>
  <c r="T85" i="103" s="1"/>
  <c r="BH492" i="98"/>
  <c r="AB85" i="103" s="1"/>
  <c r="BM496" i="98"/>
  <c r="Q12" i="103" s="1"/>
  <c r="BM497" i="98"/>
  <c r="AE12" i="103" s="1"/>
  <c r="BM498" i="98"/>
  <c r="AS12" i="103" s="1"/>
  <c r="BB459" i="98"/>
  <c r="Y115" i="103" s="1"/>
  <c r="BB457" i="98"/>
  <c r="I115" i="103" s="1"/>
  <c r="BB458" i="98"/>
  <c r="Q115" i="103" s="1"/>
  <c r="BC488" i="98"/>
  <c r="Z11" i="103" s="1"/>
  <c r="BC487" i="98"/>
  <c r="L11" i="103" s="1"/>
  <c r="BC489" i="98"/>
  <c r="AN11" i="103" s="1"/>
  <c r="AY471" i="98"/>
  <c r="AK9" i="103" s="1"/>
  <c r="AY470" i="98"/>
  <c r="W9" i="103" s="1"/>
  <c r="AY469" i="98"/>
  <c r="I9" i="103" s="1"/>
  <c r="BJ476" i="100"/>
  <c r="U137" i="103" s="1"/>
  <c r="BJ475" i="100"/>
  <c r="M137" i="103" s="1"/>
  <c r="BJ477" i="100"/>
  <c r="AC137" i="103" s="1"/>
  <c r="BE451" i="100"/>
  <c r="M27" i="103" s="1"/>
  <c r="BE453" i="100"/>
  <c r="AO27" i="103" s="1"/>
  <c r="BE452" i="100"/>
  <c r="AA27" i="103" s="1"/>
  <c r="AZ452" i="100"/>
  <c r="X27" i="103" s="1"/>
  <c r="AZ451" i="100"/>
  <c r="J27" i="103" s="1"/>
  <c r="AZ453" i="100"/>
  <c r="AL27" i="103" s="1"/>
  <c r="BJ458" i="100"/>
  <c r="U135" i="103" s="1"/>
  <c r="BJ457" i="100"/>
  <c r="M135" i="103" s="1"/>
  <c r="BJ459" i="100"/>
  <c r="AC135" i="103" s="1"/>
  <c r="BP489" i="100"/>
  <c r="AU31" i="103" s="1"/>
  <c r="BP487" i="100"/>
  <c r="S31" i="103" s="1"/>
  <c r="BP488" i="100"/>
  <c r="AG31" i="103" s="1"/>
  <c r="BO453" i="98"/>
  <c r="AT7" i="103" s="1"/>
  <c r="BO451" i="98"/>
  <c r="R7" i="103" s="1"/>
  <c r="BO452" i="98"/>
  <c r="AF7" i="103" s="1"/>
  <c r="BD464" i="98"/>
  <c r="R82" i="103" s="1"/>
  <c r="BD465" i="98"/>
  <c r="Z82" i="103" s="1"/>
  <c r="BD463" i="98"/>
  <c r="J82" i="103" s="1"/>
  <c r="BD503" i="100"/>
  <c r="R140" i="103" s="1"/>
  <c r="BD502" i="100"/>
  <c r="J140" i="103" s="1"/>
  <c r="BD504" i="100"/>
  <c r="Z140" i="103" s="1"/>
  <c r="BG462" i="98"/>
  <c r="AP8" i="103" s="1"/>
  <c r="BG461" i="98"/>
  <c r="AB8" i="103" s="1"/>
  <c r="BG460" i="98"/>
  <c r="N8" i="103" s="1"/>
  <c r="BL492" i="100"/>
  <c r="AD105" i="103" s="1"/>
  <c r="BL490" i="100"/>
  <c r="N105" i="103" s="1"/>
  <c r="BL491" i="100"/>
  <c r="V105" i="103" s="1"/>
  <c r="BJ491" i="100"/>
  <c r="U105" i="103" s="1"/>
  <c r="BJ490" i="100"/>
  <c r="M105" i="103" s="1"/>
  <c r="BJ492" i="100"/>
  <c r="AC105" i="103" s="1"/>
  <c r="BB515" i="100"/>
  <c r="Y141" i="103" s="1"/>
  <c r="BB513" i="100"/>
  <c r="I141" i="103" s="1"/>
  <c r="BB514" i="100"/>
  <c r="Q141" i="103" s="1"/>
  <c r="BN443" i="100"/>
  <c r="W66" i="103" s="1"/>
  <c r="BN444" i="100"/>
  <c r="AE66" i="103" s="1"/>
  <c r="BN442" i="100"/>
  <c r="O66" i="103" s="1"/>
  <c r="BF451" i="100"/>
  <c r="K67" i="103" s="1"/>
  <c r="BF453" i="100"/>
  <c r="AA67" i="103" s="1"/>
  <c r="BF452" i="100"/>
  <c r="S67" i="103" s="1"/>
  <c r="BH481" i="100"/>
  <c r="L104" i="103" s="1"/>
  <c r="BH482" i="100"/>
  <c r="T104" i="103" s="1"/>
  <c r="BH483" i="100"/>
  <c r="AB104" i="103" s="1"/>
  <c r="BB478" i="100"/>
  <c r="I70" i="103" s="1"/>
  <c r="BB479" i="100"/>
  <c r="Q70" i="103" s="1"/>
  <c r="BB480" i="100"/>
  <c r="Y70" i="103" s="1"/>
  <c r="BD486" i="100"/>
  <c r="Z138" i="103" s="1"/>
  <c r="BD485" i="100"/>
  <c r="R138" i="103" s="1"/>
  <c r="BD484" i="100"/>
  <c r="J138" i="103" s="1"/>
  <c r="BM497" i="100"/>
  <c r="AE32" i="103" s="1"/>
  <c r="BM498" i="100"/>
  <c r="AS32" i="103" s="1"/>
  <c r="BM496" i="100"/>
  <c r="Q32" i="103" s="1"/>
  <c r="BN469" i="100"/>
  <c r="O69" i="103" s="1"/>
  <c r="BN470" i="100"/>
  <c r="W69" i="103" s="1"/>
  <c r="BN471" i="100"/>
  <c r="AE69" i="103" s="1"/>
  <c r="BN446" i="100"/>
  <c r="W100" i="103" s="1"/>
  <c r="BN445" i="100"/>
  <c r="O100" i="103" s="1"/>
  <c r="BN447" i="100"/>
  <c r="AE100" i="103" s="1"/>
  <c r="BP469" i="100"/>
  <c r="S29" i="103" s="1"/>
  <c r="BP470" i="100"/>
  <c r="AG29" i="103" s="1"/>
  <c r="BP471" i="100"/>
  <c r="AU29" i="103" s="1"/>
  <c r="BN487" i="100"/>
  <c r="O71" i="103" s="1"/>
  <c r="BN489" i="100"/>
  <c r="AE71" i="103" s="1"/>
  <c r="BN488" i="100"/>
  <c r="W71" i="103" s="1"/>
  <c r="BN457" i="100"/>
  <c r="O135" i="103" s="1"/>
  <c r="BN459" i="100"/>
  <c r="AE135" i="103" s="1"/>
  <c r="BN458" i="100"/>
  <c r="W135" i="103" s="1"/>
  <c r="BL469" i="100"/>
  <c r="N69" i="103" s="1"/>
  <c r="BL471" i="100"/>
  <c r="AD69" i="103" s="1"/>
  <c r="BL470" i="100"/>
  <c r="V69" i="103" s="1"/>
  <c r="BL474" i="100"/>
  <c r="AD103" i="103" s="1"/>
  <c r="BL473" i="100"/>
  <c r="V103" i="103" s="1"/>
  <c r="BL472" i="100"/>
  <c r="N103" i="103" s="1"/>
  <c r="BH459" i="100"/>
  <c r="AB135" i="103" s="1"/>
  <c r="BH458" i="100"/>
  <c r="T135" i="103" s="1"/>
  <c r="BH457" i="100"/>
  <c r="L135" i="103" s="1"/>
  <c r="BF476" i="100"/>
  <c r="S137" i="103" s="1"/>
  <c r="BF477" i="100"/>
  <c r="AA137" i="103" s="1"/>
  <c r="BF475" i="100"/>
  <c r="K137" i="103" s="1"/>
  <c r="BC452" i="100"/>
  <c r="Z27" i="103" s="1"/>
  <c r="BC453" i="100"/>
  <c r="AN27" i="103" s="1"/>
  <c r="BC451" i="100"/>
  <c r="L27" i="103" s="1"/>
  <c r="AX460" i="100"/>
  <c r="AX462" i="100"/>
  <c r="AJ28" i="103" s="1"/>
  <c r="AX461" i="100"/>
  <c r="V28" i="103" s="1"/>
  <c r="BF511" i="100"/>
  <c r="S107" i="103" s="1"/>
  <c r="BF510" i="100"/>
  <c r="K107" i="103" s="1"/>
  <c r="BF512" i="100"/>
  <c r="AA107" i="103" s="1"/>
  <c r="BM479" i="100"/>
  <c r="AE30" i="103" s="1"/>
  <c r="BM480" i="100"/>
  <c r="AS30" i="103" s="1"/>
  <c r="BM478" i="100"/>
  <c r="Q30" i="103" s="1"/>
  <c r="BO462" i="100"/>
  <c r="AT28" i="103" s="1"/>
  <c r="BO460" i="100"/>
  <c r="R28" i="103" s="1"/>
  <c r="BO461" i="100"/>
  <c r="AF28" i="103" s="1"/>
  <c r="BD474" i="100"/>
  <c r="Z103" i="103" s="1"/>
  <c r="BD473" i="100"/>
  <c r="R103" i="103" s="1"/>
  <c r="BD472" i="100"/>
  <c r="J103" i="103" s="1"/>
  <c r="BM470" i="100"/>
  <c r="AE29" i="103" s="1"/>
  <c r="BM471" i="100"/>
  <c r="AS29" i="103" s="1"/>
  <c r="BM469" i="100"/>
  <c r="Q29" i="103" s="1"/>
  <c r="AW507" i="100"/>
  <c r="H73" i="103" s="1"/>
  <c r="AW508" i="100"/>
  <c r="P73" i="103" s="1"/>
  <c r="AW509" i="100"/>
  <c r="X73" i="103" s="1"/>
  <c r="BN453" i="100"/>
  <c r="AE67" i="103" s="1"/>
  <c r="BN451" i="100"/>
  <c r="O67" i="103" s="1"/>
  <c r="BN452" i="100"/>
  <c r="W67" i="103" s="1"/>
  <c r="BB469" i="100"/>
  <c r="I69" i="103" s="1"/>
  <c r="BB470" i="100"/>
  <c r="Q69" i="103" s="1"/>
  <c r="BB471" i="100"/>
  <c r="Y69" i="103" s="1"/>
  <c r="BL458" i="100"/>
  <c r="V135" i="103" s="1"/>
  <c r="BL457" i="100"/>
  <c r="N135" i="103" s="1"/>
  <c r="BL459" i="100"/>
  <c r="AD135" i="103" s="1"/>
  <c r="BL488" i="100"/>
  <c r="V71" i="103" s="1"/>
  <c r="BL489" i="100"/>
  <c r="AD71" i="103" s="1"/>
  <c r="BL487" i="100"/>
  <c r="N71" i="103" s="1"/>
  <c r="BF450" i="100"/>
  <c r="AA134" i="103" s="1"/>
  <c r="BF449" i="100"/>
  <c r="S134" i="103" s="1"/>
  <c r="BF448" i="100"/>
  <c r="K134" i="103" s="1"/>
  <c r="AW484" i="100"/>
  <c r="H138" i="103" s="1"/>
  <c r="AW486" i="100"/>
  <c r="X138" i="103" s="1"/>
  <c r="AW485" i="100"/>
  <c r="P138" i="103" s="1"/>
  <c r="BB497" i="100"/>
  <c r="Q72" i="103" s="1"/>
  <c r="BB498" i="100"/>
  <c r="Y72" i="103" s="1"/>
  <c r="BB496" i="100"/>
  <c r="I72" i="103" s="1"/>
  <c r="BG442" i="100"/>
  <c r="N26" i="103" s="1"/>
  <c r="BG443" i="100"/>
  <c r="AB26" i="103" s="1"/>
  <c r="BG444" i="100"/>
  <c r="AP26" i="103" s="1"/>
  <c r="BB459" i="100"/>
  <c r="Y135" i="103" s="1"/>
  <c r="BB457" i="100"/>
  <c r="I135" i="103" s="1"/>
  <c r="BB458" i="100"/>
  <c r="Q135" i="103" s="1"/>
  <c r="BD461" i="100"/>
  <c r="R68" i="103" s="1"/>
  <c r="BD460" i="100"/>
  <c r="J68" i="103" s="1"/>
  <c r="BD462" i="100"/>
  <c r="Z68" i="103" s="1"/>
  <c r="BB448" i="100"/>
  <c r="I134" i="103" s="1"/>
  <c r="BB449" i="100"/>
  <c r="Q134" i="103" s="1"/>
  <c r="BB450" i="100"/>
  <c r="Y134" i="103" s="1"/>
  <c r="BL515" i="99"/>
  <c r="AD131" i="103" s="1"/>
  <c r="BL513" i="99"/>
  <c r="N131" i="103" s="1"/>
  <c r="BL514" i="99"/>
  <c r="V131" i="103" s="1"/>
  <c r="BH474" i="99"/>
  <c r="AB93" i="103" s="1"/>
  <c r="BH472" i="99"/>
  <c r="L93" i="103" s="1"/>
  <c r="BH473" i="99"/>
  <c r="T93" i="103" s="1"/>
  <c r="BB514" i="99"/>
  <c r="Q131" i="103" s="1"/>
  <c r="BB513" i="99"/>
  <c r="I131" i="103" s="1"/>
  <c r="BB515" i="99"/>
  <c r="Y131" i="103" s="1"/>
  <c r="BN501" i="99"/>
  <c r="AE96" i="103" s="1"/>
  <c r="BN500" i="99"/>
  <c r="W96" i="103" s="1"/>
  <c r="BN499" i="99"/>
  <c r="O96" i="103" s="1"/>
  <c r="AY452" i="99"/>
  <c r="W17" i="103" s="1"/>
  <c r="AY451" i="99"/>
  <c r="I17" i="103" s="1"/>
  <c r="AY453" i="99"/>
  <c r="AK17" i="103" s="1"/>
  <c r="BC507" i="100"/>
  <c r="L33" i="103" s="1"/>
  <c r="BC509" i="100"/>
  <c r="AN33" i="103" s="1"/>
  <c r="BC508" i="100"/>
  <c r="Z33" i="103" s="1"/>
  <c r="BF499" i="99"/>
  <c r="K96" i="103" s="1"/>
  <c r="BF500" i="99"/>
  <c r="S96" i="103" s="1"/>
  <c r="BF501" i="99"/>
  <c r="AA96" i="103" s="1"/>
  <c r="BH467" i="99"/>
  <c r="T126" i="103" s="1"/>
  <c r="BH468" i="99"/>
  <c r="AB126" i="103" s="1"/>
  <c r="BH466" i="99"/>
  <c r="L126" i="103" s="1"/>
  <c r="AW464" i="100"/>
  <c r="P102" i="103" s="1"/>
  <c r="AW465" i="100"/>
  <c r="X102" i="103" s="1"/>
  <c r="AW463" i="100"/>
  <c r="H102" i="103" s="1"/>
  <c r="AZ444" i="99"/>
  <c r="AL16" i="103" s="1"/>
  <c r="AZ443" i="99"/>
  <c r="X16" i="103" s="1"/>
  <c r="AZ442" i="99"/>
  <c r="J16" i="103" s="1"/>
  <c r="AW469" i="99"/>
  <c r="H59" i="103" s="1"/>
  <c r="AW471" i="99"/>
  <c r="X59" i="103" s="1"/>
  <c r="AW470" i="99"/>
  <c r="P59" i="103" s="1"/>
  <c r="BH479" i="99"/>
  <c r="T60" i="103" s="1"/>
  <c r="BH480" i="99"/>
  <c r="AB60" i="103" s="1"/>
  <c r="BH478" i="99"/>
  <c r="L60" i="103" s="1"/>
  <c r="BP497" i="99"/>
  <c r="AG22" i="103" s="1"/>
  <c r="BP496" i="99"/>
  <c r="S22" i="103" s="1"/>
  <c r="BP498" i="99"/>
  <c r="AU22" i="103" s="1"/>
  <c r="BC433" i="98"/>
  <c r="L5" i="103" s="1"/>
  <c r="BC507" i="98"/>
  <c r="L13" i="103" s="1"/>
  <c r="BC435" i="98"/>
  <c r="AN5" i="103" s="1"/>
  <c r="BC509" i="98"/>
  <c r="AN13" i="103" s="1"/>
  <c r="BC434" i="98"/>
  <c r="Z5" i="103" s="1"/>
  <c r="BC508" i="98"/>
  <c r="Z13" i="103" s="1"/>
  <c r="BD475" i="99"/>
  <c r="J127" i="103" s="1"/>
  <c r="BD477" i="99"/>
  <c r="Z127" i="103" s="1"/>
  <c r="BD476" i="99"/>
  <c r="R127" i="103" s="1"/>
  <c r="BN471" i="99"/>
  <c r="AE59" i="103" s="1"/>
  <c r="BN470" i="99"/>
  <c r="W59" i="103" s="1"/>
  <c r="BN469" i="99"/>
  <c r="O59" i="103" s="1"/>
  <c r="BM488" i="99"/>
  <c r="AE21" i="103" s="1"/>
  <c r="BM487" i="99"/>
  <c r="Q21" i="103" s="1"/>
  <c r="BM489" i="99"/>
  <c r="AS21" i="103" s="1"/>
  <c r="BK469" i="99"/>
  <c r="P19" i="103" s="1"/>
  <c r="BK470" i="99"/>
  <c r="AD19" i="103" s="1"/>
  <c r="BK471" i="99"/>
  <c r="AR19" i="103" s="1"/>
  <c r="BD496" i="99"/>
  <c r="J62" i="103" s="1"/>
  <c r="BD497" i="99"/>
  <c r="R62" i="103" s="1"/>
  <c r="BD498" i="99"/>
  <c r="Z62" i="103" s="1"/>
  <c r="AZ479" i="99"/>
  <c r="X20" i="103" s="1"/>
  <c r="AZ478" i="99"/>
  <c r="J20" i="103" s="1"/>
  <c r="AZ480" i="99"/>
  <c r="AL20" i="103" s="1"/>
  <c r="BB484" i="99"/>
  <c r="I128" i="103" s="1"/>
  <c r="BB485" i="99"/>
  <c r="Q128" i="103" s="1"/>
  <c r="BB486" i="99"/>
  <c r="Y128" i="103" s="1"/>
  <c r="BD462" i="99"/>
  <c r="Z58" i="103" s="1"/>
  <c r="BD461" i="99"/>
  <c r="R58" i="103" s="1"/>
  <c r="BD460" i="99"/>
  <c r="J58" i="103" s="1"/>
  <c r="BI462" i="99"/>
  <c r="AQ18" i="103" s="1"/>
  <c r="BI460" i="99"/>
  <c r="O18" i="103" s="1"/>
  <c r="BI461" i="99"/>
  <c r="AC18" i="103" s="1"/>
  <c r="BB474" i="99"/>
  <c r="Y93" i="103" s="1"/>
  <c r="BB472" i="99"/>
  <c r="I93" i="103" s="1"/>
  <c r="BB473" i="99"/>
  <c r="Q93" i="103" s="1"/>
  <c r="BL447" i="99"/>
  <c r="AD90" i="103" s="1"/>
  <c r="BL445" i="99"/>
  <c r="N90" i="103" s="1"/>
  <c r="BL446" i="99"/>
  <c r="V90" i="103" s="1"/>
  <c r="BB447" i="99"/>
  <c r="Y90" i="103" s="1"/>
  <c r="BB445" i="99"/>
  <c r="I90" i="103" s="1"/>
  <c r="BB446" i="99"/>
  <c r="Q90" i="103" s="1"/>
  <c r="BG507" i="98"/>
  <c r="N13" i="103" s="1"/>
  <c r="BG508" i="98"/>
  <c r="AB13" i="103" s="1"/>
  <c r="BG435" i="98"/>
  <c r="AP5" i="103" s="1"/>
  <c r="BG433" i="98"/>
  <c r="N5" i="103" s="1"/>
  <c r="BG509" i="98"/>
  <c r="AP13" i="103" s="1"/>
  <c r="BG434" i="98"/>
  <c r="AB5" i="103" s="1"/>
  <c r="BH456" i="99"/>
  <c r="AB91" i="103" s="1"/>
  <c r="BH455" i="99"/>
  <c r="T91" i="103" s="1"/>
  <c r="BH454" i="99"/>
  <c r="L91" i="103" s="1"/>
  <c r="BQ498" i="99"/>
  <c r="AV22" i="103" s="1"/>
  <c r="BQ497" i="99"/>
  <c r="AH22" i="103" s="1"/>
  <c r="BQ496" i="99"/>
  <c r="T22" i="103" s="1"/>
  <c r="BL455" i="99"/>
  <c r="V91" i="103" s="1"/>
  <c r="BL456" i="99"/>
  <c r="AD91" i="103" s="1"/>
  <c r="BL454" i="99"/>
  <c r="N91" i="103" s="1"/>
  <c r="BE480" i="99"/>
  <c r="AO20" i="103" s="1"/>
  <c r="BE478" i="99"/>
  <c r="M20" i="103" s="1"/>
  <c r="BE479" i="99"/>
  <c r="AA20" i="103" s="1"/>
  <c r="BG453" i="99"/>
  <c r="AP17" i="103" s="1"/>
  <c r="BG451" i="99"/>
  <c r="N17" i="103" s="1"/>
  <c r="BG452" i="99"/>
  <c r="AB17" i="103" s="1"/>
  <c r="BB435" i="99"/>
  <c r="Y55" i="103" s="1"/>
  <c r="BB433" i="99"/>
  <c r="I55" i="103" s="1"/>
  <c r="BB434" i="99"/>
  <c r="Q55" i="103" s="1"/>
  <c r="BB508" i="99"/>
  <c r="Q63" i="103" s="1"/>
  <c r="BB509" i="99"/>
  <c r="Y63" i="103" s="1"/>
  <c r="BB507" i="99"/>
  <c r="I63" i="103" s="1"/>
  <c r="BL449" i="99"/>
  <c r="V124" i="103" s="1"/>
  <c r="BL448" i="99"/>
  <c r="N124" i="103" s="1"/>
  <c r="BL450" i="99"/>
  <c r="AD124" i="103" s="1"/>
  <c r="BB483" i="99"/>
  <c r="Y94" i="103" s="1"/>
  <c r="BB481" i="99"/>
  <c r="I94" i="103" s="1"/>
  <c r="BB482" i="99"/>
  <c r="Q94" i="103" s="1"/>
  <c r="BF455" i="99"/>
  <c r="S91" i="103" s="1"/>
  <c r="BF456" i="99"/>
  <c r="AA91" i="103" s="1"/>
  <c r="BF454" i="99"/>
  <c r="K91" i="103" s="1"/>
  <c r="BO507" i="99"/>
  <c r="R23" i="103" s="1"/>
  <c r="BO433" i="99"/>
  <c r="R15" i="103" s="1"/>
  <c r="BO509" i="99"/>
  <c r="AT23" i="103" s="1"/>
  <c r="BO435" i="99"/>
  <c r="AT15" i="103" s="1"/>
  <c r="BO508" i="99"/>
  <c r="AF23" i="103" s="1"/>
  <c r="BO434" i="99"/>
  <c r="AF15" i="103" s="1"/>
  <c r="BD478" i="99"/>
  <c r="J60" i="103" s="1"/>
  <c r="BD480" i="99"/>
  <c r="Z60" i="103" s="1"/>
  <c r="BD479" i="99"/>
  <c r="R60" i="103" s="1"/>
  <c r="BF493" i="99"/>
  <c r="K129" i="103" s="1"/>
  <c r="BF495" i="99"/>
  <c r="AA129" i="103" s="1"/>
  <c r="BF494" i="99"/>
  <c r="S129" i="103" s="1"/>
  <c r="BN469" i="98"/>
  <c r="O49" i="103" s="1"/>
  <c r="BN470" i="98"/>
  <c r="W49" i="103" s="1"/>
  <c r="BN471" i="98"/>
  <c r="AE49" i="103" s="1"/>
  <c r="BF486" i="98"/>
  <c r="AA118" i="103" s="1"/>
  <c r="BF484" i="98"/>
  <c r="K118" i="103" s="1"/>
  <c r="BF485" i="98"/>
  <c r="S118" i="103" s="1"/>
  <c r="BD455" i="98"/>
  <c r="R81" i="103" s="1"/>
  <c r="BD456" i="98"/>
  <c r="Z81" i="103" s="1"/>
  <c r="BD454" i="98"/>
  <c r="J81" i="103" s="1"/>
  <c r="BJ462" i="98"/>
  <c r="AC48" i="103" s="1"/>
  <c r="BJ461" i="98"/>
  <c r="U48" i="103" s="1"/>
  <c r="BJ460" i="98"/>
  <c r="M48" i="103" s="1"/>
  <c r="AW477" i="98"/>
  <c r="X117" i="103" s="1"/>
  <c r="AW476" i="98"/>
  <c r="P117" i="103" s="1"/>
  <c r="AW475" i="98"/>
  <c r="H117" i="103" s="1"/>
  <c r="BL491" i="98"/>
  <c r="V85" i="103" s="1"/>
  <c r="BL490" i="98"/>
  <c r="N85" i="103" s="1"/>
  <c r="BL492" i="98"/>
  <c r="AD85" i="103" s="1"/>
  <c r="BE478" i="98"/>
  <c r="M10" i="103" s="1"/>
  <c r="BE479" i="98"/>
  <c r="AA10" i="103" s="1"/>
  <c r="BE480" i="98"/>
  <c r="AO10" i="103" s="1"/>
  <c r="BJ500" i="98"/>
  <c r="U86" i="103" s="1"/>
  <c r="BJ501" i="98"/>
  <c r="AC86" i="103" s="1"/>
  <c r="BJ499" i="98"/>
  <c r="M86" i="103" s="1"/>
  <c r="BG496" i="98"/>
  <c r="N12" i="103" s="1"/>
  <c r="BG497" i="98"/>
  <c r="AB12" i="103" s="1"/>
  <c r="AY497" i="98"/>
  <c r="W12" i="103" s="1"/>
  <c r="AY498" i="98"/>
  <c r="AK12" i="103" s="1"/>
  <c r="AY496" i="98"/>
  <c r="I12" i="103" s="1"/>
  <c r="BK487" i="98"/>
  <c r="P11" i="103" s="1"/>
  <c r="BK488" i="98"/>
  <c r="AD11" i="103" s="1"/>
  <c r="BK489" i="98"/>
  <c r="AR11" i="103" s="1"/>
  <c r="BB442" i="98"/>
  <c r="I46" i="103" s="1"/>
  <c r="BB443" i="98"/>
  <c r="Q46" i="103" s="1"/>
  <c r="BB444" i="98"/>
  <c r="Y46" i="103" s="1"/>
  <c r="BH470" i="98"/>
  <c r="T49" i="103" s="1"/>
  <c r="BH471" i="98"/>
  <c r="AB49" i="103" s="1"/>
  <c r="BH469" i="98"/>
  <c r="L49" i="103" s="1"/>
  <c r="AW467" i="98"/>
  <c r="P116" i="103" s="1"/>
  <c r="AW466" i="98"/>
  <c r="H116" i="103" s="1"/>
  <c r="AW468" i="98"/>
  <c r="X116" i="103" s="1"/>
  <c r="AW495" i="98"/>
  <c r="X119" i="103" s="1"/>
  <c r="AW494" i="98"/>
  <c r="P119" i="103" s="1"/>
  <c r="AW493" i="98"/>
  <c r="H119" i="103" s="1"/>
  <c r="BF478" i="98"/>
  <c r="K50" i="103" s="1"/>
  <c r="BF480" i="98"/>
  <c r="AA50" i="103" s="1"/>
  <c r="BF479" i="98"/>
  <c r="S50" i="103" s="1"/>
  <c r="AX452" i="98"/>
  <c r="V7" i="103" s="1"/>
  <c r="AX451" i="98"/>
  <c r="H7" i="103" s="1"/>
  <c r="AX453" i="98"/>
  <c r="AJ7" i="103" s="1"/>
  <c r="BF473" i="98"/>
  <c r="S83" i="103" s="1"/>
  <c r="BF472" i="98"/>
  <c r="K83" i="103" s="1"/>
  <c r="BF474" i="98"/>
  <c r="AA83" i="103" s="1"/>
  <c r="BH446" i="98"/>
  <c r="T80" i="103" s="1"/>
  <c r="BH445" i="98"/>
  <c r="L80" i="103" s="1"/>
  <c r="BH447" i="98"/>
  <c r="AB80" i="103" s="1"/>
  <c r="BH463" i="98"/>
  <c r="L82" i="103" s="1"/>
  <c r="BH465" i="98"/>
  <c r="AB82" i="103" s="1"/>
  <c r="BH464" i="98"/>
  <c r="T82" i="103" s="1"/>
  <c r="BL453" i="98"/>
  <c r="AD47" i="103" s="1"/>
  <c r="BL451" i="98"/>
  <c r="N47" i="103" s="1"/>
  <c r="BL452" i="98"/>
  <c r="V47" i="103" s="1"/>
  <c r="AW488" i="98"/>
  <c r="P51" i="103" s="1"/>
  <c r="AW487" i="98"/>
  <c r="H51" i="103" s="1"/>
  <c r="AW489" i="98"/>
  <c r="X51" i="103" s="1"/>
  <c r="BC453" i="98"/>
  <c r="AN7" i="103" s="1"/>
  <c r="BC452" i="98"/>
  <c r="Z7" i="103" s="1"/>
  <c r="BC451" i="98"/>
  <c r="L7" i="103" s="1"/>
  <c r="BD504" i="98"/>
  <c r="Z120" i="103" s="1"/>
  <c r="BD502" i="98"/>
  <c r="J120" i="103" s="1"/>
  <c r="BD503" i="98"/>
  <c r="R120" i="103" s="1"/>
  <c r="BN493" i="98"/>
  <c r="O119" i="103" s="1"/>
  <c r="BN494" i="98"/>
  <c r="W119" i="103" s="1"/>
  <c r="BN495" i="98"/>
  <c r="AE119" i="103" s="1"/>
  <c r="BP497" i="98"/>
  <c r="AG12" i="103" s="1"/>
  <c r="BP498" i="98"/>
  <c r="AU12" i="103" s="1"/>
  <c r="BP496" i="98"/>
  <c r="S12" i="103" s="1"/>
  <c r="BJ494" i="100"/>
  <c r="U139" i="103" s="1"/>
  <c r="BJ493" i="100"/>
  <c r="M139" i="103" s="1"/>
  <c r="BJ495" i="100"/>
  <c r="AC139" i="103" s="1"/>
  <c r="BB447" i="98"/>
  <c r="Y80" i="103" s="1"/>
  <c r="BB445" i="98"/>
  <c r="I80" i="103" s="1"/>
  <c r="BB446" i="98"/>
  <c r="Q80" i="103" s="1"/>
  <c r="BH478" i="100"/>
  <c r="L70" i="103" s="1"/>
  <c r="BH480" i="100"/>
  <c r="AB70" i="103" s="1"/>
  <c r="BH479" i="100"/>
  <c r="T70" i="103" s="1"/>
  <c r="AW460" i="98"/>
  <c r="H48" i="103" s="1"/>
  <c r="AW462" i="98"/>
  <c r="X48" i="103" s="1"/>
  <c r="AW461" i="98"/>
  <c r="P48" i="103" s="1"/>
  <c r="BO488" i="100"/>
  <c r="AF31" i="103" s="1"/>
  <c r="BO489" i="100"/>
  <c r="AT31" i="103" s="1"/>
  <c r="BO487" i="100"/>
  <c r="R31" i="103" s="1"/>
  <c r="BJ483" i="100"/>
  <c r="AC104" i="103" s="1"/>
  <c r="BJ482" i="100"/>
  <c r="U104" i="103" s="1"/>
  <c r="BJ481" i="100"/>
  <c r="M104" i="103" s="1"/>
  <c r="AX480" i="100"/>
  <c r="AJ30" i="103" s="1"/>
  <c r="AX478" i="100"/>
  <c r="H30" i="103" s="1"/>
  <c r="AX479" i="100"/>
  <c r="V30" i="103" s="1"/>
  <c r="BD449" i="98"/>
  <c r="R114" i="103" s="1"/>
  <c r="BD450" i="98"/>
  <c r="Z114" i="103" s="1"/>
  <c r="BD448" i="98"/>
  <c r="J114" i="103" s="1"/>
  <c r="BJ499" i="100"/>
  <c r="M106" i="103" s="1"/>
  <c r="BJ501" i="100"/>
  <c r="AC106" i="103" s="1"/>
  <c r="BJ500" i="100"/>
  <c r="U106" i="103" s="1"/>
  <c r="BJ486" i="98"/>
  <c r="AC118" i="103" s="1"/>
  <c r="BJ485" i="98"/>
  <c r="U118" i="103" s="1"/>
  <c r="BJ484" i="98"/>
  <c r="M118" i="103" s="1"/>
  <c r="AW458" i="98"/>
  <c r="P115" i="103" s="1"/>
  <c r="AW459" i="98"/>
  <c r="X115" i="103" s="1"/>
  <c r="AW457" i="98"/>
  <c r="H115" i="103" s="1"/>
  <c r="BD477" i="98"/>
  <c r="Z117" i="103" s="1"/>
  <c r="BD475" i="98"/>
  <c r="J117" i="103" s="1"/>
  <c r="BD476" i="98"/>
  <c r="R117" i="103" s="1"/>
  <c r="AW513" i="98"/>
  <c r="H121" i="103" s="1"/>
  <c r="AW514" i="98"/>
  <c r="P121" i="103" s="1"/>
  <c r="AW515" i="98"/>
  <c r="X121" i="103" s="1"/>
  <c r="BJ464" i="100"/>
  <c r="U102" i="103" s="1"/>
  <c r="BJ463" i="100"/>
  <c r="M102" i="103" s="1"/>
  <c r="BJ465" i="100"/>
  <c r="AC102" i="103" s="1"/>
  <c r="BL456" i="100"/>
  <c r="AD101" i="103" s="1"/>
  <c r="BL455" i="100"/>
  <c r="V101" i="103" s="1"/>
  <c r="BL454" i="100"/>
  <c r="N101" i="103" s="1"/>
  <c r="BH477" i="100"/>
  <c r="AB137" i="103" s="1"/>
  <c r="BH475" i="100"/>
  <c r="L137" i="103" s="1"/>
  <c r="BH476" i="100"/>
  <c r="T137" i="103" s="1"/>
  <c r="AZ462" i="100"/>
  <c r="AL28" i="103" s="1"/>
  <c r="AZ461" i="100"/>
  <c r="X28" i="103" s="1"/>
  <c r="AZ460" i="100"/>
  <c r="J28" i="103" s="1"/>
  <c r="AW460" i="100"/>
  <c r="H68" i="103" s="1"/>
  <c r="AW462" i="100"/>
  <c r="X68" i="103" s="1"/>
  <c r="AW461" i="100"/>
  <c r="P68" i="103" s="1"/>
  <c r="AX489" i="98"/>
  <c r="AJ11" i="103" s="1"/>
  <c r="AX487" i="98"/>
  <c r="H11" i="103" s="1"/>
  <c r="AX488" i="98"/>
  <c r="V11" i="103" s="1"/>
  <c r="BD443" i="100"/>
  <c r="R66" i="103" s="1"/>
  <c r="BD444" i="100"/>
  <c r="Z66" i="103" s="1"/>
  <c r="BD442" i="100"/>
  <c r="J66" i="103" s="1"/>
  <c r="BJ471" i="100"/>
  <c r="AC69" i="103" s="1"/>
  <c r="BJ470" i="100"/>
  <c r="U69" i="103" s="1"/>
  <c r="BJ469" i="100"/>
  <c r="M69" i="103" s="1"/>
  <c r="BF468" i="100"/>
  <c r="AA136" i="103" s="1"/>
  <c r="BF467" i="100"/>
  <c r="S136" i="103" s="1"/>
  <c r="BF466" i="100"/>
  <c r="K136" i="103" s="1"/>
  <c r="BH469" i="100"/>
  <c r="L69" i="103" s="1"/>
  <c r="BH471" i="100"/>
  <c r="AB69" i="103" s="1"/>
  <c r="BH470" i="100"/>
  <c r="T69" i="103" s="1"/>
  <c r="BK498" i="100"/>
  <c r="AR32" i="103" s="1"/>
  <c r="BK496" i="100"/>
  <c r="P32" i="103" s="1"/>
  <c r="BK497" i="100"/>
  <c r="AD32" i="103" s="1"/>
  <c r="BN456" i="100"/>
  <c r="AE101" i="103" s="1"/>
  <c r="BN455" i="100"/>
  <c r="W101" i="103" s="1"/>
  <c r="BN454" i="100"/>
  <c r="O101" i="103" s="1"/>
  <c r="BF509" i="100"/>
  <c r="AA73" i="103" s="1"/>
  <c r="BF507" i="100"/>
  <c r="K73" i="103" s="1"/>
  <c r="BF508" i="100"/>
  <c r="S73" i="103" s="1"/>
  <c r="BG471" i="100"/>
  <c r="AP29" i="103" s="1"/>
  <c r="BG469" i="100"/>
  <c r="N29" i="103" s="1"/>
  <c r="BG470" i="100"/>
  <c r="AB29" i="103" s="1"/>
  <c r="BL498" i="100"/>
  <c r="AD72" i="103" s="1"/>
  <c r="BL496" i="100"/>
  <c r="N72" i="103" s="1"/>
  <c r="BL497" i="100"/>
  <c r="V72" i="103" s="1"/>
  <c r="BD500" i="100"/>
  <c r="R106" i="103" s="1"/>
  <c r="BD501" i="100"/>
  <c r="Z106" i="103" s="1"/>
  <c r="BD499" i="100"/>
  <c r="J106" i="103" s="1"/>
  <c r="BB442" i="100"/>
  <c r="I66" i="103" s="1"/>
  <c r="BB444" i="100"/>
  <c r="Y66" i="103" s="1"/>
  <c r="BB443" i="100"/>
  <c r="Q66" i="103" s="1"/>
  <c r="BD477" i="100"/>
  <c r="Z137" i="103" s="1"/>
  <c r="BD476" i="100"/>
  <c r="R137" i="103" s="1"/>
  <c r="BD475" i="100"/>
  <c r="J137" i="103" s="1"/>
  <c r="BG509" i="100"/>
  <c r="AP33" i="103" s="1"/>
  <c r="BG507" i="100"/>
  <c r="N33" i="103" s="1"/>
  <c r="BG508" i="100"/>
  <c r="AB33" i="103" s="1"/>
  <c r="BG489" i="100"/>
  <c r="AP31" i="103" s="1"/>
  <c r="BG487" i="100"/>
  <c r="N31" i="103" s="1"/>
  <c r="BG488" i="100"/>
  <c r="AB31" i="103" s="1"/>
  <c r="AZ443" i="100"/>
  <c r="X26" i="103" s="1"/>
  <c r="AZ442" i="100"/>
  <c r="J26" i="103" s="1"/>
  <c r="AZ444" i="100"/>
  <c r="AL26" i="103" s="1"/>
  <c r="BP462" i="99"/>
  <c r="AU18" i="103" s="1"/>
  <c r="BP461" i="99"/>
  <c r="AG18" i="103" s="1"/>
  <c r="BP460" i="99"/>
  <c r="S18" i="103" s="1"/>
  <c r="BH486" i="100"/>
  <c r="AB138" i="103" s="1"/>
  <c r="BH485" i="100"/>
  <c r="T138" i="103" s="1"/>
  <c r="BH484" i="100"/>
  <c r="L138" i="103" s="1"/>
  <c r="AW479" i="100"/>
  <c r="P70" i="103" s="1"/>
  <c r="AW478" i="100"/>
  <c r="H70" i="103" s="1"/>
  <c r="AW480" i="100"/>
  <c r="X70" i="103" s="1"/>
  <c r="BJ490" i="99"/>
  <c r="M95" i="103" s="1"/>
  <c r="BJ492" i="99"/>
  <c r="AC95" i="103" s="1"/>
  <c r="BJ491" i="99"/>
  <c r="U95" i="103" s="1"/>
  <c r="BB510" i="100"/>
  <c r="I107" i="103" s="1"/>
  <c r="BB511" i="100"/>
  <c r="Q107" i="103" s="1"/>
  <c r="BB512" i="100"/>
  <c r="Y107" i="103" s="1"/>
  <c r="BF447" i="99"/>
  <c r="AA90" i="103" s="1"/>
  <c r="BF445" i="99"/>
  <c r="K90" i="103" s="1"/>
  <c r="BF446" i="99"/>
  <c r="S90" i="103" s="1"/>
  <c r="AW493" i="100"/>
  <c r="H139" i="103" s="1"/>
  <c r="AW495" i="100"/>
  <c r="X139" i="103" s="1"/>
  <c r="AW494" i="100"/>
  <c r="P139" i="103" s="1"/>
  <c r="BF474" i="100"/>
  <c r="AA103" i="103" s="1"/>
  <c r="BF473" i="100"/>
  <c r="S103" i="103" s="1"/>
  <c r="BF472" i="100"/>
  <c r="K103" i="103" s="1"/>
  <c r="BG480" i="99"/>
  <c r="AP20" i="103" s="1"/>
  <c r="BG479" i="99"/>
  <c r="AB20" i="103" s="1"/>
  <c r="BG478" i="99"/>
  <c r="N20" i="103" s="1"/>
  <c r="BD489" i="100"/>
  <c r="Z71" i="103" s="1"/>
  <c r="BD488" i="100"/>
  <c r="R71" i="103" s="1"/>
  <c r="BD487" i="100"/>
  <c r="J71" i="103" s="1"/>
  <c r="BB503" i="100"/>
  <c r="Q140" i="103" s="1"/>
  <c r="BB502" i="100"/>
  <c r="I140" i="103" s="1"/>
  <c r="BB504" i="100"/>
  <c r="Y140" i="103" s="1"/>
  <c r="BO469" i="99"/>
  <c r="R19" i="103" s="1"/>
  <c r="BO471" i="99"/>
  <c r="AT19" i="103" s="1"/>
  <c r="BO470" i="99"/>
  <c r="AF19" i="103" s="1"/>
  <c r="BD486" i="99"/>
  <c r="Z128" i="103" s="1"/>
  <c r="BD485" i="99"/>
  <c r="R128" i="103" s="1"/>
  <c r="BD484" i="99"/>
  <c r="J128" i="103" s="1"/>
  <c r="BL497" i="99"/>
  <c r="V62" i="103" s="1"/>
  <c r="BL498" i="99"/>
  <c r="AD62" i="103" s="1"/>
  <c r="BL496" i="99"/>
  <c r="N62" i="103" s="1"/>
  <c r="BM478" i="99"/>
  <c r="Q20" i="103" s="1"/>
  <c r="BM480" i="99"/>
  <c r="AS20" i="103" s="1"/>
  <c r="BM479" i="99"/>
  <c r="AE20" i="103" s="1"/>
  <c r="AY433" i="98"/>
  <c r="I5" i="103" s="1"/>
  <c r="AY434" i="98"/>
  <c r="W5" i="103" s="1"/>
  <c r="AY507" i="98"/>
  <c r="I13" i="103" s="1"/>
  <c r="AY435" i="98"/>
  <c r="AK5" i="103" s="1"/>
  <c r="AY509" i="98"/>
  <c r="AK13" i="103" s="1"/>
  <c r="AY508" i="98"/>
  <c r="W13" i="103" s="1"/>
  <c r="AW512" i="99"/>
  <c r="X97" i="103" s="1"/>
  <c r="X89" i="103"/>
  <c r="AW511" i="99"/>
  <c r="P97" i="103" s="1"/>
  <c r="P123" i="103"/>
  <c r="H89" i="103"/>
  <c r="H123" i="103"/>
  <c r="X123" i="103"/>
  <c r="AW510" i="99"/>
  <c r="H97" i="103" s="1"/>
  <c r="P89" i="103"/>
  <c r="AY434" i="99"/>
  <c r="W15" i="103" s="1"/>
  <c r="AY433" i="99"/>
  <c r="I15" i="103" s="1"/>
  <c r="AY507" i="99"/>
  <c r="I23" i="103" s="1"/>
  <c r="AY508" i="99"/>
  <c r="W23" i="103" s="1"/>
  <c r="AY509" i="99"/>
  <c r="AK23" i="103" s="1"/>
  <c r="AY435" i="99"/>
  <c r="AK15" i="103" s="1"/>
  <c r="BN496" i="99"/>
  <c r="O62" i="103" s="1"/>
  <c r="BN497" i="99"/>
  <c r="W62" i="103" s="1"/>
  <c r="BN498" i="99"/>
  <c r="AE62" i="103" s="1"/>
  <c r="BB449" i="99"/>
  <c r="Q124" i="103" s="1"/>
  <c r="BB450" i="99"/>
  <c r="Y124" i="103" s="1"/>
  <c r="BB448" i="99"/>
  <c r="I124" i="103" s="1"/>
  <c r="AX471" i="99"/>
  <c r="AJ19" i="103" s="1"/>
  <c r="AX470" i="99"/>
  <c r="V19" i="103" s="1"/>
  <c r="AX469" i="99"/>
  <c r="BJ501" i="99"/>
  <c r="AC96" i="103" s="1"/>
  <c r="BJ500" i="99"/>
  <c r="U96" i="103" s="1"/>
  <c r="BJ499" i="99"/>
  <c r="M96" i="103" s="1"/>
  <c r="AX509" i="99"/>
  <c r="AJ23" i="103" s="1"/>
  <c r="AX434" i="99"/>
  <c r="V15" i="103" s="1"/>
  <c r="AX435" i="99"/>
  <c r="AJ15" i="103" s="1"/>
  <c r="AX507" i="99"/>
  <c r="H23" i="103" s="1"/>
  <c r="AX508" i="99"/>
  <c r="V23" i="103" s="1"/>
  <c r="AX433" i="99"/>
  <c r="H15" i="103" s="1"/>
  <c r="BJ496" i="99"/>
  <c r="M62" i="103" s="1"/>
  <c r="BJ497" i="99"/>
  <c r="U62" i="103" s="1"/>
  <c r="BJ498" i="99"/>
  <c r="AC62" i="103" s="1"/>
  <c r="BF452" i="99"/>
  <c r="S57" i="103" s="1"/>
  <c r="BF451" i="99"/>
  <c r="K57" i="103" s="1"/>
  <c r="BF453" i="99"/>
  <c r="AA57" i="103" s="1"/>
  <c r="AW446" i="99"/>
  <c r="P90" i="103" s="1"/>
  <c r="AW445" i="99"/>
  <c r="H90" i="103" s="1"/>
  <c r="AW447" i="99"/>
  <c r="X90" i="103" s="1"/>
  <c r="BK461" i="100"/>
  <c r="AD28" i="103" s="1"/>
  <c r="BK462" i="100"/>
  <c r="AR28" i="103" s="1"/>
  <c r="BK460" i="100"/>
  <c r="P28" i="103" s="1"/>
  <c r="BJ466" i="99"/>
  <c r="M126" i="103" s="1"/>
  <c r="BJ468" i="99"/>
  <c r="AC126" i="103" s="1"/>
  <c r="BJ467" i="99"/>
  <c r="U126" i="103" s="1"/>
  <c r="BJ487" i="99"/>
  <c r="M61" i="103" s="1"/>
  <c r="BJ488" i="99"/>
  <c r="U61" i="103" s="1"/>
  <c r="BJ489" i="99"/>
  <c r="AC61" i="103" s="1"/>
  <c r="BK444" i="99"/>
  <c r="AR16" i="103" s="1"/>
  <c r="BK442" i="99"/>
  <c r="P16" i="103" s="1"/>
  <c r="BK443" i="99"/>
  <c r="AD16" i="103" s="1"/>
  <c r="BE433" i="99"/>
  <c r="M15" i="103" s="1"/>
  <c r="BE508" i="99"/>
  <c r="AA23" i="103" s="1"/>
  <c r="BE507" i="99"/>
  <c r="M23" i="103" s="1"/>
  <c r="BE435" i="99"/>
  <c r="AO15" i="103" s="1"/>
  <c r="BE509" i="99"/>
  <c r="AO23" i="103" s="1"/>
  <c r="BE434" i="99"/>
  <c r="AA15" i="103" s="1"/>
  <c r="BD444" i="99"/>
  <c r="Z56" i="103" s="1"/>
  <c r="BD442" i="99"/>
  <c r="J56" i="103" s="1"/>
  <c r="BD443" i="99"/>
  <c r="R56" i="103" s="1"/>
  <c r="BI452" i="99"/>
  <c r="AC17" i="103" s="1"/>
  <c r="BI451" i="99"/>
  <c r="O17" i="103" s="1"/>
  <c r="BI453" i="99"/>
  <c r="AQ17" i="103" s="1"/>
  <c r="BL491" i="99"/>
  <c r="V95" i="103" s="1"/>
  <c r="BL492" i="99"/>
  <c r="AD95" i="103" s="1"/>
  <c r="BL490" i="99"/>
  <c r="N95" i="103" s="1"/>
  <c r="BB470" i="99"/>
  <c r="Q59" i="103" s="1"/>
  <c r="BB469" i="99"/>
  <c r="I59" i="103" s="1"/>
  <c r="BB471" i="99"/>
  <c r="Y59" i="103" s="1"/>
  <c r="BF448" i="99"/>
  <c r="K124" i="103" s="1"/>
  <c r="BF450" i="99"/>
  <c r="AA124" i="103" s="1"/>
  <c r="BF449" i="99"/>
  <c r="S124" i="103" s="1"/>
  <c r="BL478" i="99"/>
  <c r="N60" i="103" s="1"/>
  <c r="BL479" i="99"/>
  <c r="V60" i="103" s="1"/>
  <c r="BL480" i="99"/>
  <c r="AD60" i="103" s="1"/>
  <c r="BJ465" i="98"/>
  <c r="AC82" i="103" s="1"/>
  <c r="BJ464" i="98"/>
  <c r="U82" i="103" s="1"/>
  <c r="BJ463" i="98"/>
  <c r="M82" i="103" s="1"/>
  <c r="AW480" i="98"/>
  <c r="X50" i="103" s="1"/>
  <c r="AW478" i="98"/>
  <c r="H50" i="103" s="1"/>
  <c r="AW479" i="98"/>
  <c r="P50" i="103" s="1"/>
  <c r="BB490" i="98"/>
  <c r="I85" i="103" s="1"/>
  <c r="BB491" i="98"/>
  <c r="Q85" i="103" s="1"/>
  <c r="BB492" i="98"/>
  <c r="Y85" i="103" s="1"/>
  <c r="BC469" i="98"/>
  <c r="L9" i="103" s="1"/>
  <c r="BC471" i="98"/>
  <c r="AN9" i="103" s="1"/>
  <c r="BC470" i="98"/>
  <c r="Z9" i="103" s="1"/>
  <c r="BQ452" i="98"/>
  <c r="AH7" i="103" s="1"/>
  <c r="BQ453" i="98"/>
  <c r="AV7" i="103" s="1"/>
  <c r="BQ451" i="98"/>
  <c r="T7" i="103" s="1"/>
  <c r="BQ487" i="98"/>
  <c r="T11" i="103" s="1"/>
  <c r="BQ488" i="98"/>
  <c r="AH11" i="103" s="1"/>
  <c r="BQ489" i="98"/>
  <c r="AV11" i="103" s="1"/>
  <c r="BK498" i="98"/>
  <c r="AR12" i="103" s="1"/>
  <c r="BK496" i="98"/>
  <c r="P12" i="103" s="1"/>
  <c r="BK497" i="98"/>
  <c r="AD12" i="103" s="1"/>
  <c r="BP443" i="98"/>
  <c r="AG6" i="103" s="1"/>
  <c r="BP444" i="98"/>
  <c r="AU6" i="103" s="1"/>
  <c r="BP442" i="98"/>
  <c r="S6" i="103" s="1"/>
  <c r="BH500" i="98"/>
  <c r="T86" i="103" s="1"/>
  <c r="BH501" i="98"/>
  <c r="AB86" i="103" s="1"/>
  <c r="BH499" i="98"/>
  <c r="L86" i="103" s="1"/>
  <c r="BI488" i="98"/>
  <c r="AC11" i="103" s="1"/>
  <c r="BI489" i="98"/>
  <c r="AQ11" i="103" s="1"/>
  <c r="BI487" i="98"/>
  <c r="O11" i="103" s="1"/>
  <c r="BN501" i="98"/>
  <c r="AE86" i="103" s="1"/>
  <c r="BN499" i="98"/>
  <c r="O86" i="103" s="1"/>
  <c r="BN500" i="98"/>
  <c r="W86" i="103" s="1"/>
  <c r="BK471" i="98"/>
  <c r="AR9" i="103" s="1"/>
  <c r="BK470" i="98"/>
  <c r="AD9" i="103" s="1"/>
  <c r="BK469" i="98"/>
  <c r="P9" i="103" s="1"/>
  <c r="BN462" i="98"/>
  <c r="AE48" i="103" s="1"/>
  <c r="BN460" i="98"/>
  <c r="O48" i="103" s="1"/>
  <c r="BN461" i="98"/>
  <c r="W48" i="103" s="1"/>
  <c r="BO442" i="98"/>
  <c r="R6" i="103" s="1"/>
  <c r="BO444" i="98"/>
  <c r="AT6" i="103" s="1"/>
  <c r="BO443" i="98"/>
  <c r="AF6" i="103" s="1"/>
  <c r="BD484" i="98"/>
  <c r="J118" i="103" s="1"/>
  <c r="BD486" i="98"/>
  <c r="Z118" i="103" s="1"/>
  <c r="BD485" i="98"/>
  <c r="R118" i="103" s="1"/>
  <c r="BN442" i="98"/>
  <c r="O46" i="103" s="1"/>
  <c r="BN444" i="98"/>
  <c r="AE46" i="103" s="1"/>
  <c r="BN443" i="98"/>
  <c r="W46" i="103" s="1"/>
  <c r="BN453" i="98"/>
  <c r="AE47" i="103" s="1"/>
  <c r="BN451" i="98"/>
  <c r="O47" i="103" s="1"/>
  <c r="BN452" i="98"/>
  <c r="W47" i="103" s="1"/>
  <c r="AZ480" i="98"/>
  <c r="AL10" i="103" s="1"/>
  <c r="AZ479" i="98"/>
  <c r="X10" i="103" s="1"/>
  <c r="AZ478" i="98"/>
  <c r="J10" i="103" s="1"/>
  <c r="BJ487" i="98"/>
  <c r="M51" i="103" s="1"/>
  <c r="BJ489" i="98"/>
  <c r="AC51" i="103" s="1"/>
  <c r="BJ488" i="98"/>
  <c r="U51" i="103" s="1"/>
  <c r="BL481" i="98"/>
  <c r="N84" i="103" s="1"/>
  <c r="BL483" i="98"/>
  <c r="AD84" i="103" s="1"/>
  <c r="BL482" i="98"/>
  <c r="V84" i="103" s="1"/>
  <c r="BL502" i="98"/>
  <c r="N120" i="103" s="1"/>
  <c r="BL504" i="98"/>
  <c r="AD120" i="103" s="1"/>
  <c r="BL503" i="98"/>
  <c r="V120" i="103" s="1"/>
  <c r="BI444" i="98"/>
  <c r="AQ6" i="103" s="1"/>
  <c r="BI442" i="98"/>
  <c r="O6" i="103" s="1"/>
  <c r="BI443" i="98"/>
  <c r="AC6" i="103" s="1"/>
  <c r="BF490" i="98"/>
  <c r="K85" i="103" s="1"/>
  <c r="BF492" i="98"/>
  <c r="AA85" i="103" s="1"/>
  <c r="BF491" i="98"/>
  <c r="S85" i="103" s="1"/>
  <c r="AW507" i="98"/>
  <c r="H53" i="103" s="1"/>
  <c r="AW434" i="98"/>
  <c r="P45" i="103" s="1"/>
  <c r="AW509" i="98"/>
  <c r="X53" i="103" s="1"/>
  <c r="AW435" i="98"/>
  <c r="X45" i="103" s="1"/>
  <c r="AW433" i="98"/>
  <c r="H45" i="103" s="1"/>
  <c r="AW508" i="98"/>
  <c r="P53" i="103" s="1"/>
  <c r="BD468" i="98"/>
  <c r="Z116" i="103" s="1"/>
  <c r="BD466" i="98"/>
  <c r="J116" i="103" s="1"/>
  <c r="BD467" i="98"/>
  <c r="R116" i="103" s="1"/>
  <c r="BF458" i="98"/>
  <c r="S115" i="103" s="1"/>
  <c r="BF457" i="98"/>
  <c r="K115" i="103" s="1"/>
  <c r="BF459" i="98"/>
  <c r="AA115" i="103" s="1"/>
  <c r="BB504" i="98"/>
  <c r="Y120" i="103" s="1"/>
  <c r="BB502" i="98"/>
  <c r="I120" i="103" s="1"/>
  <c r="BB503" i="98"/>
  <c r="Q120" i="103" s="1"/>
  <c r="BD444" i="98"/>
  <c r="Z46" i="103" s="1"/>
  <c r="BD442" i="98"/>
  <c r="J46" i="103" s="1"/>
  <c r="BD443" i="98"/>
  <c r="R46" i="103" s="1"/>
  <c r="BD478" i="98"/>
  <c r="J50" i="103" s="1"/>
  <c r="BD480" i="98"/>
  <c r="Z50" i="103" s="1"/>
  <c r="BD479" i="98"/>
  <c r="R50" i="103" s="1"/>
  <c r="BH459" i="98"/>
  <c r="AB115" i="103" s="1"/>
  <c r="BH458" i="98"/>
  <c r="T115" i="103" s="1"/>
  <c r="BH457" i="98"/>
  <c r="L115" i="103" s="1"/>
  <c r="AY469" i="100"/>
  <c r="I29" i="103" s="1"/>
  <c r="AY471" i="100"/>
  <c r="AK29" i="103" s="1"/>
  <c r="AY470" i="100"/>
  <c r="W29" i="103" s="1"/>
  <c r="BK461" i="98"/>
  <c r="AD8" i="103" s="1"/>
  <c r="BK462" i="98"/>
  <c r="AR8" i="103" s="1"/>
  <c r="BK460" i="98"/>
  <c r="P8" i="103" s="1"/>
  <c r="AW501" i="98"/>
  <c r="X86" i="103" s="1"/>
  <c r="AW500" i="98"/>
  <c r="P86" i="103" s="1"/>
  <c r="AW499" i="98"/>
  <c r="H86" i="103" s="1"/>
  <c r="BD458" i="98"/>
  <c r="R115" i="103" s="1"/>
  <c r="BD459" i="98"/>
  <c r="Z115" i="103" s="1"/>
  <c r="BD457" i="98"/>
  <c r="J115" i="103" s="1"/>
  <c r="AW474" i="98"/>
  <c r="X83" i="103" s="1"/>
  <c r="AW473" i="98"/>
  <c r="P83" i="103" s="1"/>
  <c r="AW472" i="98"/>
  <c r="H83" i="103" s="1"/>
  <c r="BJ466" i="100"/>
  <c r="M136" i="103" s="1"/>
  <c r="BJ468" i="100"/>
  <c r="AC136" i="103" s="1"/>
  <c r="BJ467" i="100"/>
  <c r="U136" i="103" s="1"/>
  <c r="BF501" i="100"/>
  <c r="AA106" i="103" s="1"/>
  <c r="BF499" i="100"/>
  <c r="K106" i="103" s="1"/>
  <c r="BF500" i="100"/>
  <c r="S106" i="103" s="1"/>
  <c r="BJ473" i="100"/>
  <c r="U103" i="103" s="1"/>
  <c r="BJ472" i="100"/>
  <c r="M103" i="103" s="1"/>
  <c r="BJ474" i="100"/>
  <c r="AC103" i="103" s="1"/>
  <c r="AX471" i="98"/>
  <c r="AJ9" i="103" s="1"/>
  <c r="AX470" i="98"/>
  <c r="V9" i="103" s="1"/>
  <c r="AX469" i="98"/>
  <c r="BB483" i="98"/>
  <c r="Y84" i="103" s="1"/>
  <c r="BB482" i="98"/>
  <c r="Q84" i="103" s="1"/>
  <c r="BB481" i="98"/>
  <c r="I84" i="103" s="1"/>
  <c r="BN478" i="100"/>
  <c r="O70" i="103" s="1"/>
  <c r="BN479" i="100"/>
  <c r="W70" i="103" s="1"/>
  <c r="BN480" i="100"/>
  <c r="AE70" i="103" s="1"/>
  <c r="BI453" i="100"/>
  <c r="AQ27" i="103" s="1"/>
  <c r="BI452" i="100"/>
  <c r="AC27" i="103" s="1"/>
  <c r="BI451" i="100"/>
  <c r="O27" i="103" s="1"/>
  <c r="BH454" i="100"/>
  <c r="L101" i="103" s="1"/>
  <c r="BH455" i="100"/>
  <c r="T101" i="103" s="1"/>
  <c r="BH456" i="100"/>
  <c r="AB101" i="103" s="1"/>
  <c r="BM462" i="100"/>
  <c r="AS28" i="103" s="1"/>
  <c r="BM461" i="100"/>
  <c r="AE28" i="103" s="1"/>
  <c r="BM460" i="100"/>
  <c r="Q28" i="103" s="1"/>
  <c r="BE471" i="100"/>
  <c r="AO29" i="103" s="1"/>
  <c r="BE469" i="100"/>
  <c r="M29" i="103" s="1"/>
  <c r="BE470" i="100"/>
  <c r="AA29" i="103" s="1"/>
  <c r="BJ488" i="100"/>
  <c r="U71" i="103" s="1"/>
  <c r="BJ489" i="100"/>
  <c r="AC71" i="103" s="1"/>
  <c r="BJ487" i="100"/>
  <c r="M71" i="103" s="1"/>
  <c r="BJ443" i="100"/>
  <c r="U66" i="103" s="1"/>
  <c r="BJ444" i="100"/>
  <c r="AC66" i="103" s="1"/>
  <c r="BJ442" i="100"/>
  <c r="M66" i="103" s="1"/>
  <c r="BG479" i="98"/>
  <c r="AB10" i="103" s="1"/>
  <c r="BG480" i="98"/>
  <c r="AP10" i="103" s="1"/>
  <c r="BG478" i="98"/>
  <c r="N10" i="103" s="1"/>
  <c r="BN497" i="100"/>
  <c r="W72" i="103" s="1"/>
  <c r="BN498" i="100"/>
  <c r="AE72" i="103" s="1"/>
  <c r="BN496" i="100"/>
  <c r="O72" i="103" s="1"/>
  <c r="AW475" i="100"/>
  <c r="H137" i="103" s="1"/>
  <c r="AW477" i="100"/>
  <c r="X137" i="103" s="1"/>
  <c r="AW476" i="100"/>
  <c r="P137" i="103" s="1"/>
  <c r="BO453" i="100"/>
  <c r="AT27" i="103" s="1"/>
  <c r="BO451" i="100"/>
  <c r="R27" i="103" s="1"/>
  <c r="BO452" i="100"/>
  <c r="AF27" i="103" s="1"/>
  <c r="BO480" i="100"/>
  <c r="AT30" i="103" s="1"/>
  <c r="BO479" i="100"/>
  <c r="AF30" i="103" s="1"/>
  <c r="BO478" i="100"/>
  <c r="R30" i="103" s="1"/>
  <c r="BF443" i="100"/>
  <c r="S66" i="103" s="1"/>
  <c r="BF442" i="100"/>
  <c r="K66" i="103" s="1"/>
  <c r="BF444" i="100"/>
  <c r="AA66" i="103" s="1"/>
  <c r="BL444" i="100"/>
  <c r="AD66" i="103" s="1"/>
  <c r="BL442" i="100"/>
  <c r="N66" i="103" s="1"/>
  <c r="BL443" i="100"/>
  <c r="V66" i="103" s="1"/>
  <c r="BB475" i="100"/>
  <c r="I137" i="103" s="1"/>
  <c r="BB477" i="100"/>
  <c r="Y137" i="103" s="1"/>
  <c r="BB476" i="100"/>
  <c r="Q137" i="103" s="1"/>
  <c r="BE443" i="100"/>
  <c r="AA26" i="103" s="1"/>
  <c r="BE444" i="100"/>
  <c r="AO26" i="103" s="1"/>
  <c r="BE442" i="100"/>
  <c r="M26" i="103" s="1"/>
  <c r="AY453" i="100"/>
  <c r="AK27" i="103" s="1"/>
  <c r="AY451" i="100"/>
  <c r="I27" i="103" s="1"/>
  <c r="AY452" i="100"/>
  <c r="W27" i="103" s="1"/>
  <c r="BL485" i="100"/>
  <c r="V138" i="103" s="1"/>
  <c r="BL484" i="100"/>
  <c r="N138" i="103" s="1"/>
  <c r="BL486" i="100"/>
  <c r="AD138" i="103" s="1"/>
  <c r="BF459" i="100"/>
  <c r="AA135" i="103" s="1"/>
  <c r="BF457" i="100"/>
  <c r="K135" i="103" s="1"/>
  <c r="BF458" i="100"/>
  <c r="S135" i="103" s="1"/>
  <c r="BL504" i="100"/>
  <c r="AD140" i="103" s="1"/>
  <c r="BL503" i="100"/>
  <c r="V140" i="103" s="1"/>
  <c r="BL502" i="100"/>
  <c r="N140" i="103" s="1"/>
  <c r="BK444" i="100"/>
  <c r="AR26" i="103" s="1"/>
  <c r="BK442" i="100"/>
  <c r="P26" i="103" s="1"/>
  <c r="BK443" i="100"/>
  <c r="AD26" i="103" s="1"/>
  <c r="BF446" i="100"/>
  <c r="S100" i="103" s="1"/>
  <c r="BF445" i="100"/>
  <c r="K100" i="103" s="1"/>
  <c r="BF447" i="100"/>
  <c r="AA100" i="103" s="1"/>
  <c r="BF478" i="100"/>
  <c r="K70" i="103" s="1"/>
  <c r="BF480" i="100"/>
  <c r="AA70" i="103" s="1"/>
  <c r="BF479" i="100"/>
  <c r="S70" i="103" s="1"/>
  <c r="BD453" i="100"/>
  <c r="Z67" i="103" s="1"/>
  <c r="BD451" i="100"/>
  <c r="J67" i="103" s="1"/>
  <c r="BD452" i="100"/>
  <c r="R67" i="103" s="1"/>
  <c r="BJ447" i="100"/>
  <c r="AC100" i="103" s="1"/>
  <c r="BJ446" i="100"/>
  <c r="U100" i="103" s="1"/>
  <c r="BJ445" i="100"/>
  <c r="M100" i="103" s="1"/>
  <c r="AW469" i="100"/>
  <c r="H69" i="103" s="1"/>
  <c r="AW471" i="100"/>
  <c r="X69" i="103" s="1"/>
  <c r="AW470" i="100"/>
  <c r="P69" i="103" s="1"/>
  <c r="BE508" i="100"/>
  <c r="AA33" i="103" s="1"/>
  <c r="BE507" i="100"/>
  <c r="M33" i="103" s="1"/>
  <c r="BE509" i="100"/>
  <c r="AO33" i="103" s="1"/>
  <c r="BO497" i="99"/>
  <c r="AF22" i="103" s="1"/>
  <c r="BO498" i="99"/>
  <c r="AT22" i="103" s="1"/>
  <c r="BO496" i="99"/>
  <c r="R22" i="103" s="1"/>
  <c r="BD435" i="99"/>
  <c r="Z55" i="103" s="1"/>
  <c r="BD434" i="99"/>
  <c r="R55" i="103" s="1"/>
  <c r="BD508" i="99"/>
  <c r="R63" i="103" s="1"/>
  <c r="BD433" i="99"/>
  <c r="J55" i="103" s="1"/>
  <c r="BD509" i="99"/>
  <c r="Z63" i="103" s="1"/>
  <c r="BD507" i="99"/>
  <c r="J63" i="103" s="1"/>
  <c r="BH489" i="99"/>
  <c r="AB61" i="103" s="1"/>
  <c r="BH488" i="99"/>
  <c r="T61" i="103" s="1"/>
  <c r="BH487" i="99"/>
  <c r="L61" i="103" s="1"/>
  <c r="BH491" i="99"/>
  <c r="T95" i="103" s="1"/>
  <c r="BH490" i="99"/>
  <c r="L95" i="103" s="1"/>
  <c r="BH492" i="99"/>
  <c r="AB95" i="103" s="1"/>
  <c r="BK479" i="99"/>
  <c r="AD20" i="103" s="1"/>
  <c r="BK480" i="99"/>
  <c r="AR20" i="103" s="1"/>
  <c r="BK478" i="99"/>
  <c r="P20" i="103" s="1"/>
  <c r="BB486" i="100"/>
  <c r="Y138" i="103" s="1"/>
  <c r="BB484" i="100"/>
  <c r="I138" i="103" s="1"/>
  <c r="BB485" i="100"/>
  <c r="Q138" i="103" s="1"/>
  <c r="AX452" i="100"/>
  <c r="V27" i="103" s="1"/>
  <c r="AX453" i="100"/>
  <c r="AJ27" i="103" s="1"/>
  <c r="AX451" i="100"/>
  <c r="H27" i="103" s="1"/>
  <c r="BN488" i="99"/>
  <c r="W61" i="103" s="1"/>
  <c r="BN487" i="99"/>
  <c r="O61" i="103" s="1"/>
  <c r="BN489" i="99"/>
  <c r="AE61" i="103" s="1"/>
  <c r="BN515" i="99"/>
  <c r="AE131" i="103" s="1"/>
  <c r="BN514" i="99"/>
  <c r="W131" i="103" s="1"/>
  <c r="BN513" i="99"/>
  <c r="O131" i="103" s="1"/>
  <c r="AX509" i="100"/>
  <c r="AJ33" i="103" s="1"/>
  <c r="AX508" i="100"/>
  <c r="V33" i="103" s="1"/>
  <c r="AX507" i="100"/>
  <c r="H33" i="103" s="1"/>
  <c r="BN481" i="99"/>
  <c r="O94" i="103" s="1"/>
  <c r="BN482" i="99"/>
  <c r="W94" i="103" s="1"/>
  <c r="BN483" i="99"/>
  <c r="AE94" i="103" s="1"/>
  <c r="BC453" i="99"/>
  <c r="AN17" i="103" s="1"/>
  <c r="BC452" i="99"/>
  <c r="Z17" i="103" s="1"/>
  <c r="BC451" i="99"/>
  <c r="L17" i="103" s="1"/>
  <c r="BF502" i="100"/>
  <c r="K140" i="103" s="1"/>
  <c r="BF503" i="100"/>
  <c r="S140" i="103" s="1"/>
  <c r="BF504" i="100"/>
  <c r="AA140" i="103" s="1"/>
  <c r="AZ435" i="99"/>
  <c r="AL15" i="103" s="1"/>
  <c r="AZ433" i="99"/>
  <c r="J15" i="103" s="1"/>
  <c r="AZ434" i="99"/>
  <c r="X15" i="103" s="1"/>
  <c r="AZ507" i="99"/>
  <c r="J23" i="103" s="1"/>
  <c r="AZ508" i="99"/>
  <c r="X23" i="103" s="1"/>
  <c r="AZ509" i="99"/>
  <c r="AL23" i="103" s="1"/>
  <c r="BB464" i="100"/>
  <c r="Q102" i="103" s="1"/>
  <c r="BB465" i="100"/>
  <c r="Y102" i="103" s="1"/>
  <c r="BB463" i="100"/>
  <c r="I102" i="103" s="1"/>
  <c r="BB453" i="100"/>
  <c r="Y67" i="103" s="1"/>
  <c r="BB451" i="100"/>
  <c r="I67" i="103" s="1"/>
  <c r="BB452" i="100"/>
  <c r="Q67" i="103" s="1"/>
  <c r="AW480" i="99"/>
  <c r="X60" i="103" s="1"/>
  <c r="AW479" i="99"/>
  <c r="P60" i="103" s="1"/>
  <c r="AW478" i="99"/>
  <c r="H60" i="103" s="1"/>
  <c r="BQ435" i="99"/>
  <c r="AV15" i="103" s="1"/>
  <c r="BQ433" i="99"/>
  <c r="T15" i="103" s="1"/>
  <c r="BQ508" i="99"/>
  <c r="AH23" i="103" s="1"/>
  <c r="BQ507" i="99"/>
  <c r="T23" i="103" s="1"/>
  <c r="BQ434" i="99"/>
  <c r="AH15" i="103" s="1"/>
  <c r="BQ509" i="99"/>
  <c r="AV23" i="103" s="1"/>
  <c r="BD470" i="99"/>
  <c r="R59" i="103" s="1"/>
  <c r="BD471" i="99"/>
  <c r="Z59" i="103" s="1"/>
  <c r="BD469" i="99"/>
  <c r="J59" i="103" s="1"/>
  <c r="BC489" i="99"/>
  <c r="AN21" i="103" s="1"/>
  <c r="BC488" i="99"/>
  <c r="Z21" i="103" s="1"/>
  <c r="BC487" i="99"/>
  <c r="L21" i="103" s="1"/>
  <c r="BD490" i="99"/>
  <c r="J95" i="103" s="1"/>
  <c r="BD491" i="99"/>
  <c r="R95" i="103" s="1"/>
  <c r="BD492" i="99"/>
  <c r="Z95" i="103" s="1"/>
  <c r="BD508" i="100"/>
  <c r="R73" i="103" s="1"/>
  <c r="BD507" i="100"/>
  <c r="J73" i="103" s="1"/>
  <c r="BD509" i="100"/>
  <c r="Z73" i="103" s="1"/>
  <c r="AY478" i="99"/>
  <c r="I20" i="103" s="1"/>
  <c r="AY480" i="99"/>
  <c r="AK20" i="103" s="1"/>
  <c r="AY479" i="99"/>
  <c r="W20" i="103" s="1"/>
  <c r="BE489" i="99"/>
  <c r="AO21" i="103" s="1"/>
  <c r="BE488" i="99"/>
  <c r="AA21" i="103" s="1"/>
  <c r="BE487" i="99"/>
  <c r="M21" i="103" s="1"/>
  <c r="BB476" i="99"/>
  <c r="Q127" i="103" s="1"/>
  <c r="BB477" i="99"/>
  <c r="Y127" i="103" s="1"/>
  <c r="BB475" i="99"/>
  <c r="I127" i="103" s="1"/>
  <c r="BH463" i="99"/>
  <c r="L92" i="103" s="1"/>
  <c r="BH465" i="99"/>
  <c r="AB92" i="103" s="1"/>
  <c r="BH464" i="99"/>
  <c r="T92" i="103" s="1"/>
  <c r="BF513" i="99"/>
  <c r="K131" i="103" s="1"/>
  <c r="BF514" i="99"/>
  <c r="S131" i="103" s="1"/>
  <c r="BF515" i="99"/>
  <c r="AA131" i="103" s="1"/>
  <c r="BN450" i="99"/>
  <c r="AE124" i="103" s="1"/>
  <c r="BN448" i="99"/>
  <c r="O124" i="103" s="1"/>
  <c r="BN449" i="99"/>
  <c r="W124" i="103" s="1"/>
  <c r="BB480" i="99"/>
  <c r="Y60" i="103" s="1"/>
  <c r="BB479" i="99"/>
  <c r="Q60" i="103" s="1"/>
  <c r="BB478" i="99"/>
  <c r="I60" i="103" s="1"/>
  <c r="AW477" i="99"/>
  <c r="X127" i="103" s="1"/>
  <c r="AW475" i="99"/>
  <c r="H127" i="103" s="1"/>
  <c r="AW476" i="99"/>
  <c r="P127" i="103" s="1"/>
  <c r="BN504" i="99"/>
  <c r="AE130" i="103" s="1"/>
  <c r="BN503" i="99"/>
  <c r="W130" i="103" s="1"/>
  <c r="BN502" i="99"/>
  <c r="O130" i="103" s="1"/>
  <c r="BL504" i="99"/>
  <c r="AD130" i="103" s="1"/>
  <c r="BL502" i="99"/>
  <c r="N130" i="103" s="1"/>
  <c r="BL503" i="99"/>
  <c r="V130" i="103" s="1"/>
  <c r="BD513" i="99"/>
  <c r="J131" i="103" s="1"/>
  <c r="BD514" i="99"/>
  <c r="R131" i="103" s="1"/>
  <c r="BD515" i="99"/>
  <c r="Z131" i="103" s="1"/>
  <c r="BQ487" i="99"/>
  <c r="T21" i="103" s="1"/>
  <c r="BQ489" i="99"/>
  <c r="AV21" i="103" s="1"/>
  <c r="BQ488" i="99"/>
  <c r="AH21" i="103" s="1"/>
  <c r="BF478" i="99"/>
  <c r="K60" i="103" s="1"/>
  <c r="BF479" i="99"/>
  <c r="S60" i="103" s="1"/>
  <c r="BF480" i="99"/>
  <c r="AA60" i="103" s="1"/>
  <c r="BN509" i="99"/>
  <c r="AE63" i="103" s="1"/>
  <c r="BN508" i="99"/>
  <c r="W63" i="103" s="1"/>
  <c r="BN434" i="99"/>
  <c r="W55" i="103" s="1"/>
  <c r="BN507" i="99"/>
  <c r="O63" i="103" s="1"/>
  <c r="BN433" i="99"/>
  <c r="O55" i="103" s="1"/>
  <c r="BN435" i="99"/>
  <c r="AE55" i="103" s="1"/>
  <c r="BL488" i="99"/>
  <c r="V61" i="103" s="1"/>
  <c r="BL487" i="99"/>
  <c r="N61" i="103" s="1"/>
  <c r="BL489" i="99"/>
  <c r="AD61" i="103" s="1"/>
  <c r="BJ455" i="99"/>
  <c r="U91" i="103" s="1"/>
  <c r="BJ454" i="99"/>
  <c r="M91" i="103" s="1"/>
  <c r="BJ456" i="99"/>
  <c r="AC91" i="103" s="1"/>
  <c r="BL501" i="99"/>
  <c r="AD96" i="103" s="1"/>
  <c r="BL499" i="99"/>
  <c r="N96" i="103" s="1"/>
  <c r="BL500" i="99"/>
  <c r="V96" i="103" s="1"/>
  <c r="BO460" i="99"/>
  <c r="R18" i="103" s="1"/>
  <c r="BO462" i="99"/>
  <c r="AT18" i="103" s="1"/>
  <c r="BO461" i="99"/>
  <c r="AF18" i="103" s="1"/>
  <c r="BE460" i="99"/>
  <c r="M18" i="103" s="1"/>
  <c r="BE462" i="99"/>
  <c r="AO18" i="103" s="1"/>
  <c r="BE461" i="99"/>
  <c r="AA18" i="103" s="1"/>
  <c r="BP444" i="99"/>
  <c r="AU16" i="103" s="1"/>
  <c r="BP442" i="99"/>
  <c r="S16" i="103" s="1"/>
  <c r="BP443" i="99"/>
  <c r="AG16" i="103" s="1"/>
  <c r="BL477" i="99"/>
  <c r="AD127" i="103" s="1"/>
  <c r="BL475" i="99"/>
  <c r="N127" i="103" s="1"/>
  <c r="BL476" i="99"/>
  <c r="V127" i="103" s="1"/>
  <c r="AX497" i="99"/>
  <c r="V22" i="103" s="1"/>
  <c r="AX498" i="99"/>
  <c r="AJ22" i="103" s="1"/>
  <c r="AX496" i="99"/>
  <c r="H22" i="103" s="1"/>
  <c r="BB489" i="99"/>
  <c r="Y61" i="103" s="1"/>
  <c r="BB487" i="99"/>
  <c r="I61" i="103" s="1"/>
  <c r="BB488" i="99"/>
  <c r="Q61" i="103" s="1"/>
  <c r="BB496" i="99"/>
  <c r="I62" i="103" s="1"/>
  <c r="BB497" i="99"/>
  <c r="Q62" i="103" s="1"/>
  <c r="BB498" i="99"/>
  <c r="Y62" i="103" s="1"/>
  <c r="BF483" i="99"/>
  <c r="AA94" i="103" s="1"/>
  <c r="BF482" i="99"/>
  <c r="S94" i="103" s="1"/>
  <c r="BF481" i="99"/>
  <c r="K94" i="103" s="1"/>
  <c r="BD482" i="99"/>
  <c r="R94" i="103" s="1"/>
  <c r="BD483" i="99"/>
  <c r="Z94" i="103" s="1"/>
  <c r="BD481" i="99"/>
  <c r="J94" i="103" s="1"/>
  <c r="H29" i="103" l="1"/>
  <c r="H28" i="103"/>
  <c r="H9" i="103"/>
  <c r="H8" i="103"/>
  <c r="H19" i="103"/>
  <c r="H18"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<sst xmlns="http://schemas.openxmlformats.org/spreadsheetml/2006/main" count="4623" uniqueCount="1652">
  <si>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</si>
  <si>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</si>
  <si>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</si>
  <si>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</si>
  <si>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</si>
  <si>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</si>
  <si>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</si>
  <si>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</si>
  <si>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</si>
  <si>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</si>
  <si>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</si>
  <si>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</si>
  <si>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</si>
  <si>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</si>
  <si>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</si>
  <si>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</si>
  <si>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</si>
  <si>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</si>
  <si>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</si>
  <si>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</si>
  <si>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</si>
  <si>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</si>
  <si>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</si>
  <si>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</si>
  <si>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AOV5_1920x1080_60_8bit_420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</si>
  <si>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</si>
  <si>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</si>
  <si>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</si>
  <si>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</si>
  <si>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</si>
  <si>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</si>
  <si>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</si>
  <si>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</si>
  <si>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</si>
  <si>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</si>
  <si>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</si>
  <si>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</si>
  <si>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</si>
  <si>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</si>
  <si>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</si>
  <si>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</si>
  <si>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</si>
  <si>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</si>
  <si>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</si>
  <si>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</si>
  <si>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</si>
  <si>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</si>
  <si>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</si>
  <si>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</si>
  <si>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</si>
  <si>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</si>
  <si>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</si>
  <si>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</si>
  <si>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</si>
  <si>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</si>
  <si>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</si>
  <si>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</si>
  <si>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</si>
  <si>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</si>
  <si>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</si>
  <si>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</si>
  <si>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</si>
  <si>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</si>
  <si>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</si>
  <si>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</si>
  <si>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</si>
  <si>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</si>
  <si>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</si>
  <si>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</si>
  <si>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</si>
  <si>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</si>
  <si>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</si>
  <si>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</si>
  <si>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</si>
  <si>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</si>
  <si>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</si>
  <si>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</si>
  <si>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</si>
  <si>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</si>
  <si>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</si>
  <si>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</si>
  <si>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</si>
  <si>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</si>
  <si>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</si>
  <si>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</si>
  <si>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</si>
  <si>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</si>
  <si>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</si>
  <si>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</si>
  <si>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</si>
  <si>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</si>
  <si>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</si>
  <si>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</si>
  <si>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</si>
  <si>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</si>
  <si>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</si>
  <si>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</si>
  <si>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</si>
  <si>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</si>
  <si>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</si>
  <si>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</si>
  <si>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</si>
  <si>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</si>
  <si>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HDR2_2K</t>
  </si>
  <si>
    <t>HDR1_4K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</si>
  <si>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</si>
  <si>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</si>
  <si>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</si>
  <si>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</si>
  <si>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</si>
  <si>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</si>
  <si>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</si>
  <si>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</si>
  <si>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</si>
  <si>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</si>
  <si>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</si>
  <si>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</si>
  <si>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</si>
  <si>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</si>
  <si>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</si>
  <si>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</si>
  <si>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</si>
  <si>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</si>
  <si>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</si>
  <si>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</si>
  <si>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</si>
  <si>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</si>
  <si>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</si>
  <si>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</si>
  <si>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</si>
  <si>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</si>
  <si>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</si>
  <si>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</si>
  <si>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</si>
  <si>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</si>
  <si>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</si>
  <si>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</si>
  <si>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</si>
  <si>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</si>
  <si>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</si>
  <si>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</si>
  <si>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</si>
  <si>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</si>
  <si>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</si>
  <si>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</si>
  <si>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</si>
  <si>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</si>
  <si>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</si>
  <si>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</si>
  <si>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</si>
  <si>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</si>
  <si>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cpu-used0_T3LB_A2_S01_qp23_s0_f130</t>
  </si>
  <si>
    <t>cpu-used0_T3LB_A2_S01_qp31_s0_f130</t>
  </si>
  <si>
    <t>cpu-used0_T3LB_A2_S01_qp39_s0_f130</t>
  </si>
  <si>
    <t>cpu-used0_T3LB_A2_S01_qp47_s0_f130</t>
  </si>
  <si>
    <t>cpu-used0_T3LB_A2_S01_qp55_s0_f130</t>
  </si>
  <si>
    <t>cpu-used0_T3LB_A2_S01_qp63_s0_f130</t>
  </si>
  <si>
    <t>cpu-used0_T3LB_A2_S02_qp23_s0_f130</t>
  </si>
  <si>
    <t>cpu-used0_T3LB_A2_S02_qp31_s0_f130</t>
  </si>
  <si>
    <t>cpu-used0_T3LB_A2_S02_qp39_s0_f130</t>
  </si>
  <si>
    <t>cpu-used0_T3LB_A2_S02_qp47_s0_f130</t>
  </si>
  <si>
    <t>cpu-used0_T3LB_A2_S02_qp55_s0_f130</t>
  </si>
  <si>
    <t>cpu-used0_T3LB_A2_S02_qp63_s0_f130</t>
  </si>
  <si>
    <t>cpu-used0_T3LB_A2_S03_qp23_s0_f130</t>
  </si>
  <si>
    <t>cpu-used0_T3LB_A2_S03_qp31_s0_f130</t>
  </si>
  <si>
    <t>cpu-used0_T3LB_A2_S03_qp39_s0_f130</t>
  </si>
  <si>
    <t>cpu-used0_T3LB_A2_S03_qp47_s0_f130</t>
  </si>
  <si>
    <t>cpu-used0_T3LB_A2_S03_qp55_s0_f130</t>
  </si>
  <si>
    <t>cpu-used0_T3LB_A2_S03_qp63_s0_f130</t>
  </si>
  <si>
    <t>cpu-used0_T3LB_A2_S04_qp23_s0_f130</t>
  </si>
  <si>
    <t>cpu-used0_T3LB_A2_S04_qp31_s0_f130</t>
  </si>
  <si>
    <t>cpu-used0_T3LB_A2_S04_qp39_s0_f130</t>
  </si>
  <si>
    <t>cpu-used0_T3LB_A2_S04_qp47_s0_f130</t>
  </si>
  <si>
    <t>cpu-used0_T3LB_A2_S04_qp55_s0_f130</t>
  </si>
  <si>
    <t>cpu-used0_T3LB_A2_S04_qp63_s0_f130</t>
  </si>
  <si>
    <t>cpu-used0_T3LB_A2_S05_qp23_s0_f130</t>
  </si>
  <si>
    <t>cpu-used0_T3LB_A2_S05_qp31_s0_f130</t>
  </si>
  <si>
    <t>cpu-used0_T3LB_A2_S05_qp39_s0_f130</t>
  </si>
  <si>
    <t>cpu-used0_T3LB_A2_S05_qp47_s0_f130</t>
  </si>
  <si>
    <t>cpu-used0_T3LB_A2_S05_qp55_s0_f130</t>
  </si>
  <si>
    <t>cpu-used0_T3LB_A2_S05_qp63_s0_f130</t>
  </si>
  <si>
    <t>cpu-used0_T3LB_A2_S06_qp23_s0_f130</t>
  </si>
  <si>
    <t>cpu-used0_T3LB_A2_S06_qp31_s0_f130</t>
  </si>
  <si>
    <t>cpu-used0_T3LB_A2_S06_qp39_s0_f130</t>
  </si>
  <si>
    <t>cpu-used0_T3LB_A2_S06_qp47_s0_f130</t>
  </si>
  <si>
    <t>cpu-used0_T3LB_A2_S06_qp55_s0_f130</t>
  </si>
  <si>
    <t>cpu-used0_T3LB_A2_S06_qp63_s0_f130</t>
  </si>
  <si>
    <t>cpu-used0_T3LB_A2_S07_qp23_s0_f130</t>
  </si>
  <si>
    <t>cpu-used0_T3LB_A2_S07_qp31_s0_f130</t>
  </si>
  <si>
    <t>cpu-used0_T3LB_A2_S07_qp39_s0_f130</t>
  </si>
  <si>
    <t>cpu-used0_T3LB_A2_S07_qp47_s0_f130</t>
  </si>
  <si>
    <t>cpu-used0_T3LB_A2_S07_qp55_s0_f130</t>
  </si>
  <si>
    <t>cpu-used0_T3LB_A2_S07_qp63_s0_f130</t>
  </si>
  <si>
    <t>cpu-used0_T3LB_A2_S08_qp23_s0_f130</t>
  </si>
  <si>
    <t>cpu-used0_T3LB_A2_S08_qp31_s0_f130</t>
  </si>
  <si>
    <t>cpu-used0_T3LB_A2_S08_qp39_s0_f130</t>
  </si>
  <si>
    <t>cpu-used0_T3LB_A2_S08_qp47_s0_f130</t>
  </si>
  <si>
    <t>cpu-used0_T3LB_A2_S08_qp55_s0_f130</t>
  </si>
  <si>
    <t>cpu-used0_T3LB_A2_S08_qp63_s0_f130</t>
  </si>
  <si>
    <t>cpu-used0_T3LB_A2_S09_qp23_s0_f130</t>
  </si>
  <si>
    <t>cpu-used0_T3LB_A2_S09_qp31_s0_f130</t>
  </si>
  <si>
    <t>cpu-used0_T3LB_A2_S09_qp39_s0_f130</t>
  </si>
  <si>
    <t>cpu-used0_T3LB_A2_S09_qp47_s0_f130</t>
  </si>
  <si>
    <t>cpu-used0_T3LB_A2_S09_qp55_s0_f130</t>
  </si>
  <si>
    <t>cpu-used0_T3LB_A2_S09_qp63_s0_f130</t>
  </si>
  <si>
    <t>cpu-used0_T3LB_A2_S10_qp23_s0_f130</t>
  </si>
  <si>
    <t>cpu-used0_T3LB_A2_S10_qp31_s0_f130</t>
  </si>
  <si>
    <t>cpu-used0_T3LB_A2_S10_qp39_s0_f130</t>
  </si>
  <si>
    <t>cpu-used0_T3LB_A2_S10_qp47_s0_f130</t>
  </si>
  <si>
    <t>cpu-used0_T3LB_A2_S10_qp55_s0_f130</t>
  </si>
  <si>
    <t>cpu-used0_T3LB_A2_S10_qp63_s0_f130</t>
  </si>
  <si>
    <t>cpu-used0_T3LB_A2_S11_qp23_s0_f130</t>
  </si>
  <si>
    <t>cpu-used0_T3LB_A2_S11_qp31_s0_f130</t>
  </si>
  <si>
    <t>cpu-used0_T3LB_A2_S11_qp39_s0_f130</t>
  </si>
  <si>
    <t>cpu-used0_T3LB_A2_S11_qp47_s0_f130</t>
  </si>
  <si>
    <t>cpu-used0_T3LB_A2_S11_qp55_s0_f130</t>
  </si>
  <si>
    <t>cpu-used0_T3LB_A2_S11_qp63_s0_f130</t>
  </si>
  <si>
    <t>cpu-used0_T3LB_A2_S12_qp23_s0_f130</t>
  </si>
  <si>
    <t>cpu-used0_T3LB_A2_S12_qp31_s0_f130</t>
  </si>
  <si>
    <t>cpu-used0_T3LB_A2_S12_qp39_s0_f130</t>
  </si>
  <si>
    <t>cpu-used0_T3LB_A2_S12_qp47_s0_f130</t>
  </si>
  <si>
    <t>cpu-used0_T3LB_A2_S12_qp55_s0_f130</t>
  </si>
  <si>
    <t>cpu-used0_T3LB_A2_S12_qp63_s0_f130</t>
  </si>
  <si>
    <t>cpu-used0_T3LB_A2_S13_qp23_s0_f130</t>
  </si>
  <si>
    <t>cpu-used0_T3LB_A2_S13_qp31_s0_f130</t>
  </si>
  <si>
    <t>cpu-used0_T3LB_A2_S13_qp39_s0_f130</t>
  </si>
  <si>
    <t>cpu-used0_T3LB_A2_S13_qp47_s0_f130</t>
  </si>
  <si>
    <t>cpu-used0_T3LB_A2_S13_qp55_s0_f130</t>
  </si>
  <si>
    <t>cpu-used0_T3LB_A2_S13_qp63_s0_f130</t>
  </si>
  <si>
    <t>cpu-used0_T3LB_A2_S14_qp23_s0_f130</t>
  </si>
  <si>
    <t>cpu-used0_T3LB_A2_S14_qp31_s0_f130</t>
  </si>
  <si>
    <t>cpu-used0_T3LB_A2_S14_qp39_s0_f130</t>
  </si>
  <si>
    <t>cpu-used0_T3LB_A2_S14_qp47_s0_f130</t>
  </si>
  <si>
    <t>cpu-used0_T3LB_A2_S14_qp55_s0_f130</t>
  </si>
  <si>
    <t>cpu-used0_T3LB_A2_S14_qp63_s0_f130</t>
  </si>
  <si>
    <t>cpu-used0_T3LB_A2_S15_qp23_s0_f130</t>
  </si>
  <si>
    <t>cpu-used0_T3LB_A2_S15_qp31_s0_f130</t>
  </si>
  <si>
    <t>cpu-used0_T3LB_A2_S15_qp39_s0_f130</t>
  </si>
  <si>
    <t>cpu-used0_T3LB_A2_S15_qp47_s0_f130</t>
  </si>
  <si>
    <t>cpu-used0_T3LB_A2_S15_qp55_s0_f130</t>
  </si>
  <si>
    <t>cpu-used0_T3LB_A2_S15_qp63_s0_f130</t>
  </si>
  <si>
    <t>cpu-used0_T3LB_A2_S16_qp23_s0_f130</t>
  </si>
  <si>
    <t>cpu-used0_T3LB_A2_S16_qp31_s0_f130</t>
  </si>
  <si>
    <t>cpu-used0_T3LB_A2_S16_qp39_s0_f130</t>
  </si>
  <si>
    <t>cpu-used0_T3LB_A2_S16_qp47_s0_f130</t>
  </si>
  <si>
    <t>cpu-used0_T3LB_A2_S16_qp55_s0_f130</t>
  </si>
  <si>
    <t>cpu-used0_T3LB_A2_S16_qp63_s0_f130</t>
  </si>
  <si>
    <t>cpu-used0_T3LB_A2_S17_qp23_s0_f130</t>
  </si>
  <si>
    <t>cpu-used0_T3LB_A2_S17_qp31_s0_f130</t>
  </si>
  <si>
    <t>cpu-used0_T3LB_A2_S17_qp39_s0_f130</t>
  </si>
  <si>
    <t>cpu-used0_T3LB_A2_S17_qp47_s0_f130</t>
  </si>
  <si>
    <t>cpu-used0_T3LB_A2_S17_qp55_s0_f130</t>
  </si>
  <si>
    <t>cpu-used0_T3LB_A2_S17_qp63_s0_f130</t>
  </si>
  <si>
    <t>cpu-used0_T3LB_A2_S18_qp23_s0_f130</t>
  </si>
  <si>
    <t>cpu-used0_T3LB_A2_S18_qp31_s0_f130</t>
  </si>
  <si>
    <t>cpu-used0_T3LB_A2_S18_qp39_s0_f130</t>
  </si>
  <si>
    <t>cpu-used0_T3LB_A2_S18_qp47_s0_f130</t>
  </si>
  <si>
    <t>cpu-used0_T3LB_A2_S18_qp55_s0_f130</t>
  </si>
  <si>
    <t>cpu-used0_T3LB_A2_S18_qp63_s0_f130</t>
  </si>
  <si>
    <t>cpu-used0_T3LB_A2_S19_qp23_s0_f130</t>
  </si>
  <si>
    <t>cpu-used0_T3LB_A2_S19_qp31_s0_f130</t>
  </si>
  <si>
    <t>cpu-used0_T3LB_A2_S19_qp39_s0_f130</t>
  </si>
  <si>
    <t>cpu-used0_T3LB_A2_S19_qp47_s0_f130</t>
  </si>
  <si>
    <t>cpu-used0_T3LB_A2_S19_qp55_s0_f130</t>
  </si>
  <si>
    <t>cpu-used0_T3LB_A2_S19_qp63_s0_f130</t>
  </si>
  <si>
    <t>cpu-used0_T3LB_A2_S20_qp23_s0_f130</t>
  </si>
  <si>
    <t>cpu-used0_T3LB_A2_S20_qp31_s0_f130</t>
  </si>
  <si>
    <t>cpu-used0_T3LB_A2_S20_qp39_s0_f130</t>
  </si>
  <si>
    <t>cpu-used0_T3LB_A2_S20_qp47_s0_f130</t>
  </si>
  <si>
    <t>cpu-used0_T3LB_A2_S20_qp55_s0_f130</t>
  </si>
  <si>
    <t>cpu-used0_T3LB_A2_S20_qp63_s0_f130</t>
  </si>
  <si>
    <t>cpu-used0_T3LB_A2_S21_qp23_s0_f130</t>
  </si>
  <si>
    <t>cpu-used0_T3LB_A2_S21_qp31_s0_f130</t>
  </si>
  <si>
    <t>cpu-used0_T3LB_A2_S21_qp39_s0_f130</t>
  </si>
  <si>
    <t>cpu-used0_T3LB_A2_S21_qp47_s0_f130</t>
  </si>
  <si>
    <t>cpu-used0_T3LB_A2_S21_qp55_s0_f130</t>
  </si>
  <si>
    <t>cpu-used0_T3LB_A2_S21_qp63_s0_f130</t>
  </si>
  <si>
    <t>cpu-used0_T3LB_A2_S22_qp23_s0_f130</t>
  </si>
  <si>
    <t>cpu-used0_T3LB_A2_S22_qp31_s0_f130</t>
  </si>
  <si>
    <t>cpu-used0_T3LB_A2_S22_qp39_s0_f130</t>
  </si>
  <si>
    <t>cpu-used0_T3LB_A2_S22_qp47_s0_f130</t>
  </si>
  <si>
    <t>cpu-used0_T3LB_A2_S22_qp55_s0_f130</t>
  </si>
  <si>
    <t>cpu-used0_T3LB_A2_S22_qp63_s0_f130</t>
  </si>
  <si>
    <t>cpu-used0_T3LB_A3_S01_qp23_s0_f130</t>
  </si>
  <si>
    <t>cpu-used0_T3LB_A3_S01_qp31_s0_f130</t>
  </si>
  <si>
    <t>cpu-used0_T3LB_A3_S01_qp39_s0_f130</t>
  </si>
  <si>
    <t>cpu-used0_T3LB_A3_S01_qp47_s0_f130</t>
  </si>
  <si>
    <t>cpu-used0_T3LB_A3_S01_qp55_s0_f130</t>
  </si>
  <si>
    <t>cpu-used0_T3LB_A3_S01_qp63_s0_f130</t>
  </si>
  <si>
    <t>cpu-used0_T3LB_A3_S02_qp23_s0_f130</t>
  </si>
  <si>
    <t>cpu-used0_T3LB_A3_S02_qp31_s0_f130</t>
  </si>
  <si>
    <t>cpu-used0_T3LB_A3_S02_qp39_s0_f130</t>
  </si>
  <si>
    <t>cpu-used0_T3LB_A3_S02_qp47_s0_f130</t>
  </si>
  <si>
    <t>cpu-used0_T3LB_A3_S02_qp55_s0_f130</t>
  </si>
  <si>
    <t>cpu-used0_T3LB_A3_S02_qp63_s0_f130</t>
  </si>
  <si>
    <t>cpu-used0_T3LB_A3_S03_qp23_s0_f130</t>
  </si>
  <si>
    <t>cpu-used0_T3LB_A3_S03_qp31_s0_f130</t>
  </si>
  <si>
    <t>cpu-used0_T3LB_A3_S03_qp39_s0_f130</t>
  </si>
  <si>
    <t>cpu-used0_T3LB_A3_S03_qp47_s0_f130</t>
  </si>
  <si>
    <t>cpu-used0_T3LB_A3_S03_qp55_s0_f130</t>
  </si>
  <si>
    <t>cpu-used0_T3LB_A3_S03_qp63_s0_f130</t>
  </si>
  <si>
    <t>cpu-used0_T3LB_A3_S04_qp23_s0_f130</t>
  </si>
  <si>
    <t>cpu-used0_T3LB_A3_S04_qp31_s0_f130</t>
  </si>
  <si>
    <t>cpu-used0_T3LB_A3_S04_qp39_s0_f130</t>
  </si>
  <si>
    <t>cpu-used0_T3LB_A3_S04_qp47_s0_f130</t>
  </si>
  <si>
    <t>cpu-used0_T3LB_A3_S04_qp55_s0_f130</t>
  </si>
  <si>
    <t>cpu-used0_T3LB_A3_S04_qp63_s0_f130</t>
  </si>
  <si>
    <t>cpu-used0_T3LB_A3_S05_qp23_s0_f130</t>
  </si>
  <si>
    <t>cpu-used0_T3LB_A3_S05_qp31_s0_f130</t>
  </si>
  <si>
    <t>cpu-used0_T3LB_A3_S05_qp39_s0_f130</t>
  </si>
  <si>
    <t>cpu-used0_T3LB_A3_S05_qp47_s0_f130</t>
  </si>
  <si>
    <t>cpu-used0_T3LB_A3_S05_qp55_s0_f130</t>
  </si>
  <si>
    <t>cpu-used0_T3LB_A3_S05_qp63_s0_f130</t>
  </si>
  <si>
    <t>cpu-used0_T3LB_A3_S06_qp23_s0_f130</t>
  </si>
  <si>
    <t>cpu-used0_T3LB_A3_S06_qp31_s0_f130</t>
  </si>
  <si>
    <t>cpu-used0_T3LB_A3_S06_qp39_s0_f130</t>
  </si>
  <si>
    <t>cpu-used0_T3LB_A3_S06_qp47_s0_f130</t>
  </si>
  <si>
    <t>cpu-used0_T3LB_A3_S06_qp55_s0_f130</t>
  </si>
  <si>
    <t>cpu-used0_T3LB_A3_S06_qp63_s0_f130</t>
  </si>
  <si>
    <t>cpu-used0_T3LB_A3_S07_qp23_s0_f130</t>
  </si>
  <si>
    <t>cpu-used0_T3LB_A3_S07_qp31_s0_f130</t>
  </si>
  <si>
    <t>cpu-used0_T3LB_A3_S07_qp39_s0_f130</t>
  </si>
  <si>
    <t>cpu-used0_T3LB_A3_S07_qp47_s0_f130</t>
  </si>
  <si>
    <t>cpu-used0_T3LB_A3_S07_qp55_s0_f130</t>
  </si>
  <si>
    <t>cpu-used0_T3LB_A3_S07_qp63_s0_f130</t>
  </si>
  <si>
    <t>cpu-used0_T3LB_A3_S08_qp23_s0_f130</t>
  </si>
  <si>
    <t>cpu-used0_T3LB_A3_S08_qp31_s0_f130</t>
  </si>
  <si>
    <t>cpu-used0_T3LB_A3_S08_qp39_s0_f130</t>
  </si>
  <si>
    <t>cpu-used0_T3LB_A3_S08_qp47_s0_f130</t>
  </si>
  <si>
    <t>cpu-used0_T3LB_A3_S08_qp55_s0_f130</t>
  </si>
  <si>
    <t>cpu-used0_T3LB_A3_S08_qp63_s0_f130</t>
  </si>
  <si>
    <t>cpu-used0_T3LB_A4_S01_qp23_s0_f130</t>
  </si>
  <si>
    <t>cpu-used0_T3LB_A4_S01_qp31_s0_f130</t>
  </si>
  <si>
    <t>cpu-used0_T3LB_A4_S01_qp39_s0_f130</t>
  </si>
  <si>
    <t>cpu-used0_T3LB_A4_S01_qp47_s0_f130</t>
  </si>
  <si>
    <t>cpu-used0_T3LB_A4_S01_qp55_s0_f130</t>
  </si>
  <si>
    <t>cpu-used0_T3LB_A4_S01_qp63_s0_f130</t>
  </si>
  <si>
    <t>cpu-used0_T3LB_A4_S02_qp23_s0_f130</t>
  </si>
  <si>
    <t>cpu-used0_T3LB_A4_S02_qp31_s0_f130</t>
  </si>
  <si>
    <t>cpu-used0_T3LB_A4_S02_qp39_s0_f130</t>
  </si>
  <si>
    <t>cpu-used0_T3LB_A4_S02_qp47_s0_f130</t>
  </si>
  <si>
    <t>cpu-used0_T3LB_A4_S02_qp55_s0_f130</t>
  </si>
  <si>
    <t>cpu-used0_T3LB_A4_S02_qp63_s0_f130</t>
  </si>
  <si>
    <t>cpu-used0_T3LB_A4_S03_qp23_s0_f130</t>
  </si>
  <si>
    <t>cpu-used0_T3LB_A4_S03_qp31_s0_f130</t>
  </si>
  <si>
    <t>cpu-used0_T3LB_A4_S03_qp39_s0_f130</t>
  </si>
  <si>
    <t>cpu-used0_T3LB_A4_S03_qp47_s0_f130</t>
  </si>
  <si>
    <t>cpu-used0_T3LB_A4_S03_qp55_s0_f130</t>
  </si>
  <si>
    <t>cpu-used0_T3LB_A4_S03_qp63_s0_f130</t>
  </si>
  <si>
    <t>cpu-used0_T3LB_A4_S04_qp23_s0_f130</t>
  </si>
  <si>
    <t>cpu-used0_T3LB_A4_S04_qp31_s0_f130</t>
  </si>
  <si>
    <t>cpu-used0_T3LB_A4_S04_qp39_s0_f130</t>
  </si>
  <si>
    <t>cpu-used0_T3LB_A4_S04_qp47_s0_f130</t>
  </si>
  <si>
    <t>cpu-used0_T3LB_A4_S04_qp55_s0_f130</t>
  </si>
  <si>
    <t>cpu-used0_T3LB_A4_S04_qp63_s0_f130</t>
  </si>
  <si>
    <t>cpu-used0_T3LB_A4_S05_qp23_s0_f130</t>
  </si>
  <si>
    <t>cpu-used0_T3LB_A4_S05_qp31_s0_f130</t>
  </si>
  <si>
    <t>cpu-used0_T3LB_A4_S05_qp39_s0_f130</t>
  </si>
  <si>
    <t>cpu-used0_T3LB_A4_S05_qp47_s0_f130</t>
  </si>
  <si>
    <t>cpu-used0_T3LB_A4_S05_qp55_s0_f130</t>
  </si>
  <si>
    <t>cpu-used0_T3LB_A4_S05_qp63_s0_f130</t>
  </si>
  <si>
    <t>cpu-used0_T3LB_A4_S06_qp23_s0_f130</t>
  </si>
  <si>
    <t>cpu-used0_T3LB_A4_S06_qp31_s0_f130</t>
  </si>
  <si>
    <t>cpu-used0_T3LB_A4_S06_qp39_s0_f130</t>
  </si>
  <si>
    <t>cpu-used0_T3LB_A4_S06_qp47_s0_f130</t>
  </si>
  <si>
    <t>cpu-used0_T3LB_A4_S06_qp55_s0_f130</t>
  </si>
  <si>
    <t>cpu-used0_T3LB_A4_S06_qp63_s0_f130</t>
  </si>
  <si>
    <t>cpu-used0_T3LB_A5_S01_qp23_s0_f130</t>
  </si>
  <si>
    <t>cpu-used0_T3LB_A5_S01_qp31_s0_f130</t>
  </si>
  <si>
    <t>cpu-used0_T3LB_A5_S01_qp39_s0_f130</t>
  </si>
  <si>
    <t>cpu-used0_T3LB_A5_S01_qp47_s0_f130</t>
  </si>
  <si>
    <t>cpu-used0_T3LB_A5_S01_qp55_s0_f130</t>
  </si>
  <si>
    <t>cpu-used0_T3LB_A5_S01_qp63_s0_f130</t>
  </si>
  <si>
    <t>cpu-used0_T3LB_A5_S02_qp23_s0_f130</t>
  </si>
  <si>
    <t>cpu-used0_T3LB_A5_S02_qp31_s0_f130</t>
  </si>
  <si>
    <t>cpu-used0_T3LB_A5_S02_qp39_s0_f130</t>
  </si>
  <si>
    <t>cpu-used0_T3LB_A5_S02_qp47_s0_f130</t>
  </si>
  <si>
    <t>cpu-used0_T3LB_A5_S02_qp55_s0_f130</t>
  </si>
  <si>
    <t>cpu-used0_T3LB_A5_S02_qp63_s0_f130</t>
  </si>
  <si>
    <t>cpu-used0_T3LB_A5_S03_qp23_s0_f130</t>
  </si>
  <si>
    <t>cpu-used0_T3LB_A5_S03_qp31_s0_f130</t>
  </si>
  <si>
    <t>cpu-used0_T3LB_A5_S03_qp39_s0_f130</t>
  </si>
  <si>
    <t>cpu-used0_T3LB_A5_S03_qp47_s0_f130</t>
  </si>
  <si>
    <t>cpu-used0_T3LB_A5_S03_qp55_s0_f130</t>
  </si>
  <si>
    <t>cpu-used0_T3LB_A5_S03_qp63_s0_f130</t>
  </si>
  <si>
    <t>cpu-used0_T3LB_A5_S04_qp23_s0_f130</t>
  </si>
  <si>
    <t>cpu-used0_T3LB_A5_S04_qp31_s0_f130</t>
  </si>
  <si>
    <t>cpu-used0_T3LB_A5_S04_qp39_s0_f130</t>
  </si>
  <si>
    <t>cpu-used0_T3LB_A5_S04_qp47_s0_f130</t>
  </si>
  <si>
    <t>cpu-used0_T3LB_A5_S04_qp55_s0_f130</t>
  </si>
  <si>
    <t>cpu-used0_T3LB_A5_S04_qp63_s0_f130</t>
  </si>
  <si>
    <t>cpu-used0_T3LB_B1_S01_qp23_s0_f130</t>
  </si>
  <si>
    <t>cpu-used0_T3LB_B1_S01_qp31_s0_f130</t>
  </si>
  <si>
    <t>cpu-used0_T3LB_B1_S01_qp39_s0_f130</t>
  </si>
  <si>
    <t>cpu-used0_T3LB_B1_S01_qp47_s0_f130</t>
  </si>
  <si>
    <t>cpu-used0_T3LB_B1_S01_qp55_s0_f130</t>
  </si>
  <si>
    <t>cpu-used0_T3LB_B1_S01_qp63_s0_f130</t>
  </si>
  <si>
    <t>cpu-used0_T3LB_B1_S02_qp23_s0_f130</t>
  </si>
  <si>
    <t>cpu-used0_T3LB_B1_S02_qp31_s0_f130</t>
  </si>
  <si>
    <t>cpu-used0_T3LB_B1_S02_qp39_s0_f130</t>
  </si>
  <si>
    <t>cpu-used0_T3LB_B1_S02_qp47_s0_f130</t>
  </si>
  <si>
    <t>cpu-used0_T3LB_B1_S02_qp55_s0_f130</t>
  </si>
  <si>
    <t>cpu-used0_T3LB_B1_S02_qp63_s0_f130</t>
  </si>
  <si>
    <t>cpu-used0_T3LB_B1_S03_qp23_s0_f130</t>
  </si>
  <si>
    <t>cpu-used0_T3LB_B1_S03_qp31_s0_f130</t>
  </si>
  <si>
    <t>cpu-used0_T3LB_B1_S03_qp39_s0_f130</t>
  </si>
  <si>
    <t>cpu-used0_T3LB_B1_S03_qp47_s0_f130</t>
  </si>
  <si>
    <t>cpu-used0_T3LB_B1_S03_qp55_s0_f130</t>
  </si>
  <si>
    <t>cpu-used0_T3LB_B1_S03_qp63_s0_f130</t>
  </si>
  <si>
    <t>cpu-used0_T3LB_B1_S04_qp23_s0_f130</t>
  </si>
  <si>
    <t>cpu-used0_T3LB_B1_S04_qp31_s0_f130</t>
  </si>
  <si>
    <t>cpu-used0_T3LB_B1_S04_qp39_s0_f130</t>
  </si>
  <si>
    <t>cpu-used0_T3LB_B1_S04_qp47_s0_f130</t>
  </si>
  <si>
    <t>cpu-used0_T3LB_B1_S04_qp55_s0_f130</t>
  </si>
  <si>
    <t>cpu-used0_T3LB_B1_S04_qp63_s0_f130</t>
  </si>
  <si>
    <t>cpu-used0_T3LB_B1_S05_qp23_s0_f130</t>
  </si>
  <si>
    <t>cpu-used0_T3LB_B1_S05_qp31_s0_f130</t>
  </si>
  <si>
    <t>cpu-used0_T3LB_B1_S05_qp39_s0_f130</t>
  </si>
  <si>
    <t>cpu-used0_T3LB_B1_S05_qp47_s0_f130</t>
  </si>
  <si>
    <t>cpu-used0_T3LB_B1_S05_qp55_s0_f130</t>
  </si>
  <si>
    <t>cpu-used0_T3LB_B1_S05_qp63_s0_f130</t>
  </si>
  <si>
    <t>cpu-used0_T3LB_B1_S06_qp23_s0_f130</t>
  </si>
  <si>
    <t>cpu-used0_T3LB_B1_S06_qp31_s0_f130</t>
  </si>
  <si>
    <t>cpu-used0_T3LB_B1_S06_qp39_s0_f130</t>
  </si>
  <si>
    <t>cpu-used0_T3LB_B1_S06_qp47_s0_f130</t>
  </si>
  <si>
    <t>cpu-used0_T3LB_B1_S06_qp55_s0_f130</t>
  </si>
  <si>
    <t>cpu-used0_T3LB_B1_S06_qp63_s0_f130</t>
  </si>
  <si>
    <t>cpu-used0_T3LB_B1_S07_qp23_s0_f130</t>
  </si>
  <si>
    <t>cpu-used0_T3LB_B1_S07_qp31_s0_f130</t>
  </si>
  <si>
    <t>cpu-used0_T3LB_B1_S07_qp39_s0_f130</t>
  </si>
  <si>
    <t>cpu-used0_T3LB_B1_S07_qp47_s0_f130</t>
  </si>
  <si>
    <t>cpu-used0_T3LB_B1_S07_qp55_s0_f130</t>
  </si>
  <si>
    <t>cpu-used0_T3LB_B1_S07_qp63_s0_f130</t>
  </si>
  <si>
    <t>cpu-used0_T3LB_B1_S08_qp23_s0_f130</t>
  </si>
  <si>
    <t>cpu-used0_T3LB_B1_S08_qp31_s0_f130</t>
  </si>
  <si>
    <t>cpu-used0_T3LB_B1_S08_qp39_s0_f130</t>
  </si>
  <si>
    <t>cpu-used0_T3LB_B1_S08_qp47_s0_f130</t>
  </si>
  <si>
    <t>cpu-used0_T3LB_B1_S08_qp55_s0_f130</t>
  </si>
  <si>
    <t>cpu-used0_T3LB_B1_S08_qp63_s0_f130</t>
  </si>
  <si>
    <t>cpu-used0_T3LB_B1_S09_qp23_s0_f130</t>
  </si>
  <si>
    <t>cpu-used0_T3LB_B1_S09_qp31_s0_f130</t>
  </si>
  <si>
    <t>cpu-used0_T3LB_B1_S09_qp39_s0_f130</t>
  </si>
  <si>
    <t>cpu-used0_T3LB_B1_S09_qp47_s0_f130</t>
  </si>
  <si>
    <t>cpu-used0_T3LB_B1_S09_qp55_s0_f130</t>
  </si>
  <si>
    <t>cpu-used0_T3LB_B1_S09_qp63_s0_f130</t>
  </si>
  <si>
    <t>cpu-used0_T3LB_B1_S10_qp23_s0_f130</t>
  </si>
  <si>
    <t>cpu-used0_T3LB_B1_S10_qp31_s0_f130</t>
  </si>
  <si>
    <t>cpu-used0_T3LB_B1_S10_qp39_s0_f130</t>
  </si>
  <si>
    <t>cpu-used0_T3LB_B1_S10_qp47_s0_f130</t>
  </si>
  <si>
    <t>cpu-used0_T3LB_B1_S10_qp55_s0_f130</t>
  </si>
  <si>
    <t>cpu-used0_T3LB_B1_S10_qp63_s0_f130</t>
  </si>
  <si>
    <t>cpu-used0_T3LB_B1_S11_qp23_s0_f130</t>
  </si>
  <si>
    <t>cpu-used0_T3LB_B1_S11_qp31_s0_f130</t>
  </si>
  <si>
    <t>cpu-used0_T3LB_B1_S11_qp39_s0_f130</t>
  </si>
  <si>
    <t>cpu-used0_T3LB_B1_S11_qp47_s0_f130</t>
  </si>
  <si>
    <t>cpu-used0_T3LB_B1_S11_qp55_s0_f130</t>
  </si>
  <si>
    <t>cpu-used0_T3LB_B1_S11_qp63_s0_f130</t>
  </si>
  <si>
    <t>cpu-used0_T3LB_B1_S12_qp23_s0_f130</t>
  </si>
  <si>
    <t>cpu-used0_T3LB_B1_S12_qp31_s0_f130</t>
  </si>
  <si>
    <t>cpu-used0_T3LB_B1_S12_qp39_s0_f130</t>
  </si>
  <si>
    <t>cpu-used0_T3LB_B1_S12_qp47_s0_f130</t>
  </si>
  <si>
    <t>cpu-used0_T3LB_B1_S12_qp55_s0_f130</t>
  </si>
  <si>
    <t>cpu-used0_T3LB_B1_S12_qp63_s0_f130</t>
  </si>
  <si>
    <t>cpu-used0_T1AI_A1_S01_qp18_s0_f30</t>
  </si>
  <si>
    <t>cpu-used0_T1AI_A1_S01_qp27_s0_f30</t>
  </si>
  <si>
    <t>cpu-used0_T1AI_A1_S01_qp36_s0_f30</t>
  </si>
  <si>
    <t>cpu-used0_T1AI_A1_S01_qp45_s0_f30</t>
  </si>
  <si>
    <t>cpu-used0_T1AI_A1_S01_qp54_s0_f30</t>
  </si>
  <si>
    <t>cpu-used0_T1AI_A1_S01_qp63_s0_f30</t>
  </si>
  <si>
    <t>cpu-used0_T1AI_A1_S02_qp18_s0_f30</t>
  </si>
  <si>
    <t>cpu-used0_T1AI_A1_S02_qp27_s0_f30</t>
  </si>
  <si>
    <t>cpu-used0_T1AI_A1_S02_qp36_s0_f30</t>
  </si>
  <si>
    <t>cpu-used0_T1AI_A1_S02_qp45_s0_f30</t>
  </si>
  <si>
    <t>cpu-used0_T1AI_A1_S02_qp54_s0_f30</t>
  </si>
  <si>
    <t>cpu-used0_T1AI_A1_S02_qp63_s0_f30</t>
  </si>
  <si>
    <t>cpu-used0_T1AI_A1_S03_qp18_s0_f30</t>
  </si>
  <si>
    <t>cpu-used0_T1AI_A1_S03_qp27_s0_f30</t>
  </si>
  <si>
    <t>cpu-used0_T1AI_A1_S03_qp36_s0_f30</t>
  </si>
  <si>
    <t>cpu-used0_T1AI_A1_S03_qp45_s0_f30</t>
  </si>
  <si>
    <t>cpu-used0_T1AI_A1_S03_qp54_s0_f30</t>
  </si>
  <si>
    <t>cpu-used0_T1AI_A1_S03_qp63_s0_f30</t>
  </si>
  <si>
    <t>cpu-used0_T1AI_A1_S04_qp18_s0_f30</t>
  </si>
  <si>
    <t>cpu-used0_T1AI_A1_S04_qp27_s0_f30</t>
  </si>
  <si>
    <t>cpu-used0_T1AI_A1_S04_qp36_s0_f30</t>
  </si>
  <si>
    <t>cpu-used0_T1AI_A1_S04_qp45_s0_f30</t>
  </si>
  <si>
    <t>cpu-used0_T1AI_A1_S04_qp54_s0_f30</t>
  </si>
  <si>
    <t>cpu-used0_T1AI_A1_S04_qp63_s0_f30</t>
  </si>
  <si>
    <t>cpu-used0_T1AI_A1_S05_qp18_s0_f30</t>
  </si>
  <si>
    <t>cpu-used0_T1AI_A1_S05_qp27_s0_f30</t>
  </si>
  <si>
    <t>cpu-used0_T1AI_A1_S05_qp36_s0_f30</t>
  </si>
  <si>
    <t>cpu-used0_T1AI_A1_S05_qp45_s0_f30</t>
  </si>
  <si>
    <t>cpu-used0_T1AI_A1_S05_qp54_s0_f30</t>
  </si>
  <si>
    <t>cpu-used0_T1AI_A1_S05_qp63_s0_f30</t>
  </si>
  <si>
    <t>cpu-used0_T1AI_A1_S06_qp18_s0_f30</t>
  </si>
  <si>
    <t>cpu-used0_T1AI_A1_S06_qp27_s0_f30</t>
  </si>
  <si>
    <t>cpu-used0_T1AI_A1_S06_qp36_s0_f30</t>
  </si>
  <si>
    <t>cpu-used0_T1AI_A1_S06_qp45_s0_f30</t>
  </si>
  <si>
    <t>cpu-used0_T1AI_A1_S06_qp54_s0_f30</t>
  </si>
  <si>
    <t>cpu-used0_T1AI_A1_S06_qp63_s0_f30</t>
  </si>
  <si>
    <t>cpu-used0_T1AI_A1_S07_qp18_s0_f30</t>
  </si>
  <si>
    <t>cpu-used0_T1AI_A1_S07_qp27_s0_f30</t>
  </si>
  <si>
    <t>cpu-used0_T1AI_A1_S07_qp36_s0_f30</t>
  </si>
  <si>
    <t>cpu-used0_T1AI_A1_S07_qp45_s0_f30</t>
  </si>
  <si>
    <t>cpu-used0_T1AI_A1_S07_qp54_s0_f30</t>
  </si>
  <si>
    <t>cpu-used0_T1AI_A1_S07_qp63_s0_f30</t>
  </si>
  <si>
    <t>cpu-used0_T1AI_A1_S08_qp18_s0_f30</t>
  </si>
  <si>
    <t>cpu-used0_T1AI_A1_S08_qp27_s0_f30</t>
  </si>
  <si>
    <t>cpu-used0_T1AI_A1_S08_qp36_s0_f30</t>
  </si>
  <si>
    <t>cpu-used0_T1AI_A1_S08_qp45_s0_f30</t>
  </si>
  <si>
    <t>cpu-used0_T1AI_A1_S08_qp54_s0_f30</t>
  </si>
  <si>
    <t>cpu-used0_T1AI_A1_S08_qp63_s0_f30</t>
  </si>
  <si>
    <t>cpu-used0_T1AI_A2_S01_qp18_s0_f30</t>
  </si>
  <si>
    <t>cpu-used0_T1AI_A2_S01_qp27_s0_f30</t>
  </si>
  <si>
    <t>cpu-used0_T1AI_A2_S01_qp36_s0_f30</t>
  </si>
  <si>
    <t>cpu-used0_T1AI_A2_S01_qp45_s0_f30</t>
  </si>
  <si>
    <t>cpu-used0_T1AI_A2_S01_qp54_s0_f30</t>
  </si>
  <si>
    <t>cpu-used0_T1AI_A2_S01_qp63_s0_f30</t>
  </si>
  <si>
    <t>cpu-used0_T1AI_A2_S02_qp18_s0_f30</t>
  </si>
  <si>
    <t>cpu-used0_T1AI_A2_S02_qp27_s0_f30</t>
  </si>
  <si>
    <t>cpu-used0_T1AI_A2_S02_qp36_s0_f30</t>
  </si>
  <si>
    <t>cpu-used0_T1AI_A2_S02_qp45_s0_f30</t>
  </si>
  <si>
    <t>cpu-used0_T1AI_A2_S02_qp54_s0_f30</t>
  </si>
  <si>
    <t>cpu-used0_T1AI_A2_S02_qp63_s0_f30</t>
  </si>
  <si>
    <t>cpu-used0_T1AI_A2_S03_qp18_s0_f30</t>
  </si>
  <si>
    <t>cpu-used0_T1AI_A2_S03_qp27_s0_f30</t>
  </si>
  <si>
    <t>cpu-used0_T1AI_A2_S03_qp36_s0_f30</t>
  </si>
  <si>
    <t>cpu-used0_T1AI_A2_S03_qp45_s0_f30</t>
  </si>
  <si>
    <t>cpu-used0_T1AI_A2_S03_qp54_s0_f30</t>
  </si>
  <si>
    <t>cpu-used0_T1AI_A2_S03_qp63_s0_f30</t>
  </si>
  <si>
    <t>cpu-used0_T1AI_A2_S04_qp18_s0_f30</t>
  </si>
  <si>
    <t>cpu-used0_T1AI_A2_S04_qp27_s0_f30</t>
  </si>
  <si>
    <t>cpu-used0_T1AI_A2_S04_qp36_s0_f30</t>
  </si>
  <si>
    <t>cpu-used0_T1AI_A2_S04_qp45_s0_f30</t>
  </si>
  <si>
    <t>cpu-used0_T1AI_A2_S04_qp54_s0_f30</t>
  </si>
  <si>
    <t>cpu-used0_T1AI_A2_S04_qp63_s0_f30</t>
  </si>
  <si>
    <t>cpu-used0_T1AI_A2_S05_qp18_s0_f30</t>
  </si>
  <si>
    <t>cpu-used0_T1AI_A2_S05_qp27_s0_f30</t>
  </si>
  <si>
    <t>cpu-used0_T1AI_A2_S05_qp36_s0_f30</t>
  </si>
  <si>
    <t>cpu-used0_T1AI_A2_S05_qp45_s0_f30</t>
  </si>
  <si>
    <t>cpu-used0_T1AI_A2_S05_qp54_s0_f30</t>
  </si>
  <si>
    <t>cpu-used0_T1AI_A2_S05_qp63_s0_f30</t>
  </si>
  <si>
    <t>cpu-used0_T1AI_A2_S06_qp18_s0_f30</t>
  </si>
  <si>
    <t>cpu-used0_T1AI_A2_S06_qp27_s0_f30</t>
  </si>
  <si>
    <t>cpu-used0_T1AI_A2_S06_qp36_s0_f30</t>
  </si>
  <si>
    <t>cpu-used0_T1AI_A2_S06_qp45_s0_f30</t>
  </si>
  <si>
    <t>cpu-used0_T1AI_A2_S06_qp54_s0_f30</t>
  </si>
  <si>
    <t>cpu-used0_T1AI_A2_S06_qp63_s0_f30</t>
  </si>
  <si>
    <t>cpu-used0_T1AI_A2_S07_qp18_s0_f30</t>
  </si>
  <si>
    <t>cpu-used0_T1AI_A2_S07_qp27_s0_f30</t>
  </si>
  <si>
    <t>cpu-used0_T1AI_A2_S07_qp36_s0_f30</t>
  </si>
  <si>
    <t>cpu-used0_T1AI_A2_S07_qp45_s0_f30</t>
  </si>
  <si>
    <t>cpu-used0_T1AI_A2_S07_qp54_s0_f30</t>
  </si>
  <si>
    <t>cpu-used0_T1AI_A2_S07_qp63_s0_f30</t>
  </si>
  <si>
    <t>cpu-used0_T1AI_A2_S08_qp18_s0_f30</t>
  </si>
  <si>
    <t>cpu-used0_T1AI_A2_S08_qp27_s0_f30</t>
  </si>
  <si>
    <t>cpu-used0_T1AI_A2_S08_qp36_s0_f30</t>
  </si>
  <si>
    <t>cpu-used0_T1AI_A2_S08_qp45_s0_f30</t>
  </si>
  <si>
    <t>cpu-used0_T1AI_A2_S08_qp54_s0_f30</t>
  </si>
  <si>
    <t>cpu-used0_T1AI_A2_S08_qp63_s0_f30</t>
  </si>
  <si>
    <t>cpu-used0_T1AI_A2_S09_qp18_s0_f30</t>
  </si>
  <si>
    <t>cpu-used0_T1AI_A2_S09_qp27_s0_f30</t>
  </si>
  <si>
    <t>cpu-used0_T1AI_A2_S09_qp36_s0_f30</t>
  </si>
  <si>
    <t>cpu-used0_T1AI_A2_S09_qp45_s0_f30</t>
  </si>
  <si>
    <t>cpu-used0_T1AI_A2_S09_qp54_s0_f30</t>
  </si>
  <si>
    <t>cpu-used0_T1AI_A2_S09_qp63_s0_f30</t>
  </si>
  <si>
    <t>cpu-used0_T1AI_A2_S10_qp18_s0_f30</t>
  </si>
  <si>
    <t>cpu-used0_T1AI_A2_S10_qp27_s0_f30</t>
  </si>
  <si>
    <t>cpu-used0_T1AI_A2_S10_qp36_s0_f30</t>
  </si>
  <si>
    <t>cpu-used0_T1AI_A2_S10_qp45_s0_f30</t>
  </si>
  <si>
    <t>cpu-used0_T1AI_A2_S10_qp54_s0_f30</t>
  </si>
  <si>
    <t>cpu-used0_T1AI_A2_S10_qp63_s0_f30</t>
  </si>
  <si>
    <t>cpu-used0_T1AI_A2_S11_qp18_s0_f30</t>
  </si>
  <si>
    <t>cpu-used0_T1AI_A2_S11_qp27_s0_f30</t>
  </si>
  <si>
    <t>cpu-used0_T1AI_A2_S11_qp36_s0_f30</t>
  </si>
  <si>
    <t>cpu-used0_T1AI_A2_S11_qp45_s0_f30</t>
  </si>
  <si>
    <t>cpu-used0_T1AI_A2_S11_qp54_s0_f30</t>
  </si>
  <si>
    <t>cpu-used0_T1AI_A2_S11_qp63_s0_f30</t>
  </si>
  <si>
    <t>cpu-used0_T1AI_A2_S12_qp18_s0_f30</t>
  </si>
  <si>
    <t>cpu-used0_T1AI_A2_S12_qp27_s0_f30</t>
  </si>
  <si>
    <t>cpu-used0_T1AI_A2_S12_qp36_s0_f30</t>
  </si>
  <si>
    <t>cpu-used0_T1AI_A2_S12_qp45_s0_f30</t>
  </si>
  <si>
    <t>cpu-used0_T1AI_A2_S12_qp54_s0_f30</t>
  </si>
  <si>
    <t>cpu-used0_T1AI_A2_S12_qp63_s0_f30</t>
  </si>
  <si>
    <t>cpu-used0_T1AI_A2_S13_qp18_s0_f30</t>
  </si>
  <si>
    <t>cpu-used0_T1AI_A2_S13_qp27_s0_f30</t>
  </si>
  <si>
    <t>cpu-used0_T1AI_A2_S13_qp36_s0_f30</t>
  </si>
  <si>
    <t>cpu-used0_T1AI_A2_S13_qp45_s0_f30</t>
  </si>
  <si>
    <t>cpu-used0_T1AI_A2_S13_qp54_s0_f30</t>
  </si>
  <si>
    <t>cpu-used0_T1AI_A2_S13_qp63_s0_f30</t>
  </si>
  <si>
    <t>cpu-used0_T1AI_A2_S14_qp18_s0_f30</t>
  </si>
  <si>
    <t>cpu-used0_T1AI_A2_S14_qp27_s0_f30</t>
  </si>
  <si>
    <t>cpu-used0_T1AI_A2_S14_qp36_s0_f30</t>
  </si>
  <si>
    <t>cpu-used0_T1AI_A2_S14_qp45_s0_f30</t>
  </si>
  <si>
    <t>cpu-used0_T1AI_A2_S14_qp54_s0_f30</t>
  </si>
  <si>
    <t>cpu-used0_T1AI_A2_S14_qp63_s0_f30</t>
  </si>
  <si>
    <t>cpu-used0_T1AI_A2_S15_qp18_s0_f30</t>
  </si>
  <si>
    <t>cpu-used0_T1AI_A2_S15_qp27_s0_f30</t>
  </si>
  <si>
    <t>cpu-used0_T1AI_A2_S15_qp36_s0_f30</t>
  </si>
  <si>
    <t>cpu-used0_T1AI_A2_S15_qp45_s0_f30</t>
  </si>
  <si>
    <t>cpu-used0_T1AI_A2_S15_qp54_s0_f30</t>
  </si>
  <si>
    <t>cpu-used0_T1AI_A2_S15_qp63_s0_f30</t>
  </si>
  <si>
    <t>cpu-used0_T1AI_A2_S16_qp18_s0_f30</t>
  </si>
  <si>
    <t>cpu-used0_T1AI_A2_S16_qp27_s0_f30</t>
  </si>
  <si>
    <t>cpu-used0_T1AI_A2_S16_qp36_s0_f30</t>
  </si>
  <si>
    <t>cpu-used0_T1AI_A2_S16_qp45_s0_f30</t>
  </si>
  <si>
    <t>cpu-used0_T1AI_A2_S16_qp54_s0_f30</t>
  </si>
  <si>
    <t>cpu-used0_T1AI_A2_S16_qp63_s0_f30</t>
  </si>
  <si>
    <t>cpu-used0_T1AI_A2_S17_qp18_s0_f30</t>
  </si>
  <si>
    <t>cpu-used0_T1AI_A2_S17_qp27_s0_f30</t>
  </si>
  <si>
    <t>cpu-used0_T1AI_A2_S17_qp36_s0_f30</t>
  </si>
  <si>
    <t>cpu-used0_T1AI_A2_S17_qp45_s0_f30</t>
  </si>
  <si>
    <t>cpu-used0_T1AI_A2_S17_qp54_s0_f30</t>
  </si>
  <si>
    <t>cpu-used0_T1AI_A2_S17_qp63_s0_f30</t>
  </si>
  <si>
    <t>cpu-used0_T1AI_A2_S18_qp18_s0_f30</t>
  </si>
  <si>
    <t>cpu-used0_T1AI_A2_S18_qp27_s0_f30</t>
  </si>
  <si>
    <t>cpu-used0_T1AI_A2_S18_qp36_s0_f30</t>
  </si>
  <si>
    <t>cpu-used0_T1AI_A2_S18_qp45_s0_f30</t>
  </si>
  <si>
    <t>cpu-used0_T1AI_A2_S18_qp54_s0_f30</t>
  </si>
  <si>
    <t>cpu-used0_T1AI_A2_S18_qp63_s0_f30</t>
  </si>
  <si>
    <t>cpu-used0_T1AI_A2_S19_qp18_s0_f30</t>
  </si>
  <si>
    <t>cpu-used0_T1AI_A2_S19_qp27_s0_f30</t>
  </si>
  <si>
    <t>cpu-used0_T1AI_A2_S19_qp36_s0_f30</t>
  </si>
  <si>
    <t>cpu-used0_T1AI_A2_S19_qp45_s0_f30</t>
  </si>
  <si>
    <t>cpu-used0_T1AI_A2_S19_qp54_s0_f30</t>
  </si>
  <si>
    <t>cpu-used0_T1AI_A2_S19_qp63_s0_f30</t>
  </si>
  <si>
    <t>cpu-used0_T1AI_A2_S20_qp18_s0_f30</t>
  </si>
  <si>
    <t>cpu-used0_T1AI_A2_S20_qp27_s0_f30</t>
  </si>
  <si>
    <t>cpu-used0_T1AI_A2_S20_qp36_s0_f30</t>
  </si>
  <si>
    <t>cpu-used0_T1AI_A2_S20_qp45_s0_f30</t>
  </si>
  <si>
    <t>cpu-used0_T1AI_A2_S20_qp54_s0_f30</t>
  </si>
  <si>
    <t>cpu-used0_T1AI_A2_S20_qp63_s0_f30</t>
  </si>
  <si>
    <t>cpu-used0_T1AI_A2_S21_qp18_s0_f30</t>
  </si>
  <si>
    <t>cpu-used0_T1AI_A2_S21_qp27_s0_f30</t>
  </si>
  <si>
    <t>cpu-used0_T1AI_A2_S21_qp36_s0_f30</t>
  </si>
  <si>
    <t>cpu-used0_T1AI_A2_S21_qp45_s0_f30</t>
  </si>
  <si>
    <t>cpu-used0_T1AI_A2_S21_qp54_s0_f30</t>
  </si>
  <si>
    <t>cpu-used0_T1AI_A2_S21_qp63_s0_f30</t>
  </si>
  <si>
    <t>cpu-used0_T1AI_A2_S22_qp18_s0_f30</t>
  </si>
  <si>
    <t>cpu-used0_T1AI_A2_S22_qp27_s0_f30</t>
  </si>
  <si>
    <t>cpu-used0_T1AI_A2_S22_qp36_s0_f30</t>
  </si>
  <si>
    <t>cpu-used0_T1AI_A2_S22_qp45_s0_f30</t>
  </si>
  <si>
    <t>cpu-used0_T1AI_A2_S22_qp54_s0_f30</t>
  </si>
  <si>
    <t>cpu-used0_T1AI_A2_S22_qp63_s0_f30</t>
  </si>
  <si>
    <t>cpu-used0_T1AI_A3_S01_qp18_s0_f30</t>
  </si>
  <si>
    <t>cpu-used0_T1AI_A3_S01_qp27_s0_f30</t>
  </si>
  <si>
    <t>cpu-used0_T1AI_A3_S01_qp36_s0_f30</t>
  </si>
  <si>
    <t>cpu-used0_T1AI_A3_S01_qp45_s0_f30</t>
  </si>
  <si>
    <t>cpu-used0_T1AI_A3_S01_qp54_s0_f30</t>
  </si>
  <si>
    <t>cpu-used0_T1AI_A3_S01_qp63_s0_f30</t>
  </si>
  <si>
    <t>cpu-used0_T1AI_A3_S02_qp18_s0_f30</t>
  </si>
  <si>
    <t>cpu-used0_T1AI_A3_S02_qp27_s0_f30</t>
  </si>
  <si>
    <t>cpu-used0_T1AI_A3_S02_qp36_s0_f30</t>
  </si>
  <si>
    <t>cpu-used0_T1AI_A3_S02_qp45_s0_f30</t>
  </si>
  <si>
    <t>cpu-used0_T1AI_A3_S02_qp54_s0_f30</t>
  </si>
  <si>
    <t>cpu-used0_T1AI_A3_S02_qp63_s0_f30</t>
  </si>
  <si>
    <t>cpu-used0_T1AI_A3_S03_qp18_s0_f30</t>
  </si>
  <si>
    <t>cpu-used0_T1AI_A3_S03_qp27_s0_f30</t>
  </si>
  <si>
    <t>cpu-used0_T1AI_A3_S03_qp36_s0_f30</t>
  </si>
  <si>
    <t>cpu-used0_T1AI_A3_S03_qp45_s0_f30</t>
  </si>
  <si>
    <t>cpu-used0_T1AI_A3_S03_qp54_s0_f30</t>
  </si>
  <si>
    <t>cpu-used0_T1AI_A3_S03_qp63_s0_f30</t>
  </si>
  <si>
    <t>cpu-used0_T1AI_A3_S04_qp18_s0_f30</t>
  </si>
  <si>
    <t>cpu-used0_T1AI_A3_S04_qp27_s0_f30</t>
  </si>
  <si>
    <t>cpu-used0_T1AI_A3_S04_qp36_s0_f30</t>
  </si>
  <si>
    <t>cpu-used0_T1AI_A3_S04_qp45_s0_f30</t>
  </si>
  <si>
    <t>cpu-used0_T1AI_A3_S04_qp54_s0_f30</t>
  </si>
  <si>
    <t>cpu-used0_T1AI_A3_S04_qp63_s0_f30</t>
  </si>
  <si>
    <t>cpu-used0_T1AI_A3_S05_qp18_s0_f30</t>
  </si>
  <si>
    <t>cpu-used0_T1AI_A3_S05_qp27_s0_f30</t>
  </si>
  <si>
    <t>cpu-used0_T1AI_A3_S05_qp36_s0_f30</t>
  </si>
  <si>
    <t>cpu-used0_T1AI_A3_S05_qp45_s0_f30</t>
  </si>
  <si>
    <t>cpu-used0_T1AI_A3_S05_qp54_s0_f30</t>
  </si>
  <si>
    <t>cpu-used0_T1AI_A3_S05_qp63_s0_f30</t>
  </si>
  <si>
    <t>cpu-used0_T1AI_A3_S06_qp18_s0_f30</t>
  </si>
  <si>
    <t>cpu-used0_T1AI_A3_S06_qp27_s0_f30</t>
  </si>
  <si>
    <t>cpu-used0_T1AI_A3_S06_qp36_s0_f30</t>
  </si>
  <si>
    <t>cpu-used0_T1AI_A3_S06_qp45_s0_f30</t>
  </si>
  <si>
    <t>cpu-used0_T1AI_A3_S06_qp54_s0_f30</t>
  </si>
  <si>
    <t>cpu-used0_T1AI_A3_S06_qp63_s0_f30</t>
  </si>
  <si>
    <t>cpu-used0_T1AI_A3_S07_qp18_s0_f30</t>
  </si>
  <si>
    <t>cpu-used0_T1AI_A3_S07_qp27_s0_f30</t>
  </si>
  <si>
    <t>cpu-used0_T1AI_A3_S07_qp36_s0_f30</t>
  </si>
  <si>
    <t>cpu-used0_T1AI_A3_S07_qp45_s0_f30</t>
  </si>
  <si>
    <t>cpu-used0_T1AI_A3_S07_qp54_s0_f30</t>
  </si>
  <si>
    <t>cpu-used0_T1AI_A3_S07_qp63_s0_f30</t>
  </si>
  <si>
    <t>cpu-used0_T1AI_A3_S08_qp18_s0_f30</t>
  </si>
  <si>
    <t>cpu-used0_T1AI_A3_S08_qp27_s0_f30</t>
  </si>
  <si>
    <t>cpu-used0_T1AI_A3_S08_qp36_s0_f30</t>
  </si>
  <si>
    <t>cpu-used0_T1AI_A3_S08_qp45_s0_f30</t>
  </si>
  <si>
    <t>cpu-used0_T1AI_A3_S08_qp54_s0_f30</t>
  </si>
  <si>
    <t>cpu-used0_T1AI_A3_S08_qp63_s0_f30</t>
  </si>
  <si>
    <t>cpu-used0_T1AI_A4_S01_qp18_s0_f30</t>
  </si>
  <si>
    <t>cpu-used0_T1AI_A4_S01_qp27_s0_f30</t>
  </si>
  <si>
    <t>cpu-used0_T1AI_A4_S01_qp36_s0_f30</t>
  </si>
  <si>
    <t>cpu-used0_T1AI_A4_S01_qp45_s0_f30</t>
  </si>
  <si>
    <t>cpu-used0_T1AI_A4_S01_qp54_s0_f30</t>
  </si>
  <si>
    <t>cpu-used0_T1AI_A4_S01_qp63_s0_f30</t>
  </si>
  <si>
    <t>cpu-used0_T1AI_A4_S02_qp18_s0_f30</t>
  </si>
  <si>
    <t>cpu-used0_T1AI_A4_S02_qp27_s0_f30</t>
  </si>
  <si>
    <t>cpu-used0_T1AI_A4_S02_qp36_s0_f30</t>
  </si>
  <si>
    <t>cpu-used0_T1AI_A4_S02_qp45_s0_f30</t>
  </si>
  <si>
    <t>cpu-used0_T1AI_A4_S02_qp54_s0_f30</t>
  </si>
  <si>
    <t>cpu-used0_T1AI_A4_S02_qp63_s0_f30</t>
  </si>
  <si>
    <t>cpu-used0_T1AI_A4_S03_qp18_s0_f30</t>
  </si>
  <si>
    <t>cpu-used0_T1AI_A4_S03_qp27_s0_f30</t>
  </si>
  <si>
    <t>cpu-used0_T1AI_A4_S03_qp36_s0_f30</t>
  </si>
  <si>
    <t>cpu-used0_T1AI_A4_S03_qp45_s0_f30</t>
  </si>
  <si>
    <t>cpu-used0_T1AI_A4_S03_qp54_s0_f30</t>
  </si>
  <si>
    <t>cpu-used0_T1AI_A4_S03_qp63_s0_f30</t>
  </si>
  <si>
    <t>cpu-used0_T1AI_A4_S04_qp18_s0_f30</t>
  </si>
  <si>
    <t>cpu-used0_T1AI_A4_S04_qp27_s0_f30</t>
  </si>
  <si>
    <t>cpu-used0_T1AI_A4_S04_qp36_s0_f30</t>
  </si>
  <si>
    <t>cpu-used0_T1AI_A4_S04_qp45_s0_f30</t>
  </si>
  <si>
    <t>cpu-used0_T1AI_A4_S04_qp54_s0_f30</t>
  </si>
  <si>
    <t>cpu-used0_T1AI_A4_S04_qp63_s0_f30</t>
  </si>
  <si>
    <t>cpu-used0_T1AI_A4_S05_qp18_s0_f30</t>
  </si>
  <si>
    <t>cpu-used0_T1AI_A4_S05_qp27_s0_f30</t>
  </si>
  <si>
    <t>cpu-used0_T1AI_A4_S05_qp36_s0_f30</t>
  </si>
  <si>
    <t>cpu-used0_T1AI_A4_S05_qp45_s0_f30</t>
  </si>
  <si>
    <t>cpu-used0_T1AI_A4_S05_qp54_s0_f30</t>
  </si>
  <si>
    <t>cpu-used0_T1AI_A4_S05_qp63_s0_f30</t>
  </si>
  <si>
    <t>cpu-used0_T1AI_A4_S06_qp18_s0_f30</t>
  </si>
  <si>
    <t>cpu-used0_T1AI_A4_S06_qp27_s0_f30</t>
  </si>
  <si>
    <t>cpu-used0_T1AI_A4_S06_qp36_s0_f30</t>
  </si>
  <si>
    <t>cpu-used0_T1AI_A4_S06_qp45_s0_f30</t>
  </si>
  <si>
    <t>cpu-used0_T1AI_A4_S06_qp54_s0_f30</t>
  </si>
  <si>
    <t>cpu-used0_T1AI_A4_S06_qp63_s0_f30</t>
  </si>
  <si>
    <t>cpu-used0_T1AI_A5_S01_qp18_s0_f30</t>
  </si>
  <si>
    <t>cpu-used0_T1AI_A5_S01_qp27_s0_f30</t>
  </si>
  <si>
    <t>cpu-used0_T1AI_A5_S01_qp36_s0_f30</t>
  </si>
  <si>
    <t>cpu-used0_T1AI_A5_S01_qp45_s0_f30</t>
  </si>
  <si>
    <t>cpu-used0_T1AI_A5_S01_qp54_s0_f30</t>
  </si>
  <si>
    <t>cpu-used0_T1AI_A5_S01_qp63_s0_f30</t>
  </si>
  <si>
    <t>cpu-used0_T1AI_A5_S02_qp18_s0_f30</t>
  </si>
  <si>
    <t>cpu-used0_T1AI_A5_S02_qp27_s0_f30</t>
  </si>
  <si>
    <t>cpu-used0_T1AI_A5_S02_qp36_s0_f30</t>
  </si>
  <si>
    <t>cpu-used0_T1AI_A5_S02_qp45_s0_f30</t>
  </si>
  <si>
    <t>cpu-used0_T1AI_A5_S02_qp54_s0_f30</t>
  </si>
  <si>
    <t>cpu-used0_T1AI_A5_S02_qp63_s0_f30</t>
  </si>
  <si>
    <t>cpu-used0_T1AI_A5_S03_qp18_s0_f30</t>
  </si>
  <si>
    <t>cpu-used0_T1AI_A5_S03_qp27_s0_f30</t>
  </si>
  <si>
    <t>cpu-used0_T1AI_A5_S03_qp36_s0_f30</t>
  </si>
  <si>
    <t>cpu-used0_T1AI_A5_S03_qp45_s0_f30</t>
  </si>
  <si>
    <t>cpu-used0_T1AI_A5_S03_qp54_s0_f30</t>
  </si>
  <si>
    <t>cpu-used0_T1AI_A5_S03_qp63_s0_f30</t>
  </si>
  <si>
    <t>cpu-used0_T1AI_A5_S04_qp18_s0_f30</t>
  </si>
  <si>
    <t>cpu-used0_T1AI_A5_S04_qp27_s0_f30</t>
  </si>
  <si>
    <t>cpu-used0_T1AI_A5_S04_qp36_s0_f30</t>
  </si>
  <si>
    <t>cpu-used0_T1AI_A5_S04_qp45_s0_f30</t>
  </si>
  <si>
    <t>cpu-used0_T1AI_A5_S04_qp54_s0_f30</t>
  </si>
  <si>
    <t>cpu-used0_T1AI_A5_S04_qp63_s0_f30</t>
  </si>
  <si>
    <t>cpu-used0_T1AI_B1_S01_qp18_s0_f30</t>
  </si>
  <si>
    <t>cpu-used0_T1AI_B1_S01_qp27_s0_f30</t>
  </si>
  <si>
    <t>cpu-used0_T1AI_B1_S01_qp36_s0_f30</t>
  </si>
  <si>
    <t>cpu-used0_T1AI_B1_S01_qp45_s0_f30</t>
  </si>
  <si>
    <t>cpu-used0_T1AI_B1_S01_qp54_s0_f30</t>
  </si>
  <si>
    <t>cpu-used0_T1AI_B1_S01_qp63_s0_f30</t>
  </si>
  <si>
    <t>cpu-used0_T1AI_B1_S02_qp18_s0_f30</t>
  </si>
  <si>
    <t>cpu-used0_T1AI_B1_S02_qp27_s0_f30</t>
  </si>
  <si>
    <t>cpu-used0_T1AI_B1_S02_qp36_s0_f30</t>
  </si>
  <si>
    <t>cpu-used0_T1AI_B1_S02_qp45_s0_f30</t>
  </si>
  <si>
    <t>cpu-used0_T1AI_B1_S02_qp54_s0_f30</t>
  </si>
  <si>
    <t>cpu-used0_T1AI_B1_S02_qp63_s0_f30</t>
  </si>
  <si>
    <t>cpu-used0_T1AI_B1_S03_qp18_s0_f30</t>
  </si>
  <si>
    <t>cpu-used0_T1AI_B1_S03_qp27_s0_f30</t>
  </si>
  <si>
    <t>cpu-used0_T1AI_B1_S03_qp36_s0_f30</t>
  </si>
  <si>
    <t>cpu-used0_T1AI_B1_S03_qp45_s0_f30</t>
  </si>
  <si>
    <t>cpu-used0_T1AI_B1_S03_qp54_s0_f30</t>
  </si>
  <si>
    <t>cpu-used0_T1AI_B1_S03_qp63_s0_f30</t>
  </si>
  <si>
    <t>cpu-used0_T1AI_B1_S04_qp18_s0_f30</t>
  </si>
  <si>
    <t>cpu-used0_T1AI_B1_S04_qp27_s0_f30</t>
  </si>
  <si>
    <t>cpu-used0_T1AI_B1_S04_qp36_s0_f30</t>
  </si>
  <si>
    <t>cpu-used0_T1AI_B1_S04_qp45_s0_f30</t>
  </si>
  <si>
    <t>cpu-used0_T1AI_B1_S04_qp54_s0_f30</t>
  </si>
  <si>
    <t>cpu-used0_T1AI_B1_S04_qp63_s0_f30</t>
  </si>
  <si>
    <t>cpu-used0_T1AI_B1_S05_qp18_s0_f30</t>
  </si>
  <si>
    <t>cpu-used0_T1AI_B1_S05_qp27_s0_f30</t>
  </si>
  <si>
    <t>cpu-used0_T1AI_B1_S05_qp36_s0_f30</t>
  </si>
  <si>
    <t>cpu-used0_T1AI_B1_S05_qp45_s0_f30</t>
  </si>
  <si>
    <t>cpu-used0_T1AI_B1_S05_qp54_s0_f30</t>
  </si>
  <si>
    <t>cpu-used0_T1AI_B1_S05_qp63_s0_f30</t>
  </si>
  <si>
    <t>cpu-used0_T1AI_B1_S06_qp18_s0_f30</t>
  </si>
  <si>
    <t>cpu-used0_T1AI_B1_S06_qp27_s0_f30</t>
  </si>
  <si>
    <t>cpu-used0_T1AI_B1_S06_qp36_s0_f30</t>
  </si>
  <si>
    <t>cpu-used0_T1AI_B1_S06_qp45_s0_f30</t>
  </si>
  <si>
    <t>cpu-used0_T1AI_B1_S06_qp54_s0_f30</t>
  </si>
  <si>
    <t>cpu-used0_T1AI_B1_S06_qp63_s0_f30</t>
  </si>
  <si>
    <t>cpu-used0_T1AI_B1_S07_qp18_s0_f30</t>
  </si>
  <si>
    <t>cpu-used0_T1AI_B1_S07_qp27_s0_f30</t>
  </si>
  <si>
    <t>cpu-used0_T1AI_B1_S07_qp36_s0_f30</t>
  </si>
  <si>
    <t>cpu-used0_T1AI_B1_S07_qp45_s0_f30</t>
  </si>
  <si>
    <t>cpu-used0_T1AI_B1_S07_qp54_s0_f30</t>
  </si>
  <si>
    <t>cpu-used0_T1AI_B1_S07_qp63_s0_f30</t>
  </si>
  <si>
    <t>cpu-used0_T1AI_B1_S08_qp18_s0_f30</t>
  </si>
  <si>
    <t>cpu-used0_T1AI_B1_S08_qp27_s0_f30</t>
  </si>
  <si>
    <t>cpu-used0_T1AI_B1_S08_qp36_s0_f30</t>
  </si>
  <si>
    <t>cpu-used0_T1AI_B1_S08_qp45_s0_f30</t>
  </si>
  <si>
    <t>cpu-used0_T1AI_B1_S08_qp54_s0_f30</t>
  </si>
  <si>
    <t>cpu-used0_T1AI_B1_S08_qp63_s0_f30</t>
  </si>
  <si>
    <t>cpu-used0_T1AI_B1_S09_qp18_s0_f30</t>
  </si>
  <si>
    <t>cpu-used0_T1AI_B1_S09_qp27_s0_f30</t>
  </si>
  <si>
    <t>cpu-used0_T1AI_B1_S09_qp36_s0_f30</t>
  </si>
  <si>
    <t>cpu-used0_T1AI_B1_S09_qp45_s0_f30</t>
  </si>
  <si>
    <t>cpu-used0_T1AI_B1_S09_qp54_s0_f30</t>
  </si>
  <si>
    <t>cpu-used0_T1AI_B1_S09_qp63_s0_f30</t>
  </si>
  <si>
    <t>cpu-used0_T1AI_B1_S10_qp18_s0_f30</t>
  </si>
  <si>
    <t>cpu-used0_T1AI_B1_S10_qp27_s0_f30</t>
  </si>
  <si>
    <t>cpu-used0_T1AI_B1_S10_qp36_s0_f30</t>
  </si>
  <si>
    <t>cpu-used0_T1AI_B1_S10_qp45_s0_f30</t>
  </si>
  <si>
    <t>cpu-used0_T1AI_B1_S10_qp54_s0_f30</t>
  </si>
  <si>
    <t>cpu-used0_T1AI_B1_S10_qp63_s0_f30</t>
  </si>
  <si>
    <t>cpu-used0_T1AI_B1_S11_qp18_s0_f30</t>
  </si>
  <si>
    <t>cpu-used0_T1AI_B1_S11_qp27_s0_f30</t>
  </si>
  <si>
    <t>cpu-used0_T1AI_B1_S11_qp36_s0_f30</t>
  </si>
  <si>
    <t>cpu-used0_T1AI_B1_S11_qp45_s0_f30</t>
  </si>
  <si>
    <t>cpu-used0_T1AI_B1_S11_qp54_s0_f30</t>
  </si>
  <si>
    <t>cpu-used0_T1AI_B1_S11_qp63_s0_f30</t>
  </si>
  <si>
    <t>cpu-used0_T1AI_B1_S12_qp18_s0_f30</t>
  </si>
  <si>
    <t>cpu-used0_T1AI_B1_S12_qp27_s0_f30</t>
  </si>
  <si>
    <t>cpu-used0_T1AI_B1_S12_qp36_s0_f30</t>
  </si>
  <si>
    <t>cpu-used0_T1AI_B1_S12_qp45_s0_f30</t>
  </si>
  <si>
    <t>cpu-used0_T1AI_B1_S12_qp54_s0_f30</t>
  </si>
  <si>
    <t>cpu-used0_T1AI_B1_S12_qp63_s0_f30</t>
  </si>
  <si>
    <t>cpu-used0_T2RA_A1_S01_qp23_s0_f130</t>
  </si>
  <si>
    <t>cpu-used0_T2RA_A1_S01_qp31_s0_f130</t>
  </si>
  <si>
    <t>cpu-used0_T2RA_A1_S01_qp39_s0_f130</t>
  </si>
  <si>
    <t>cpu-used0_T2RA_A1_S01_qp47_s0_f130</t>
  </si>
  <si>
    <t>cpu-used0_T2RA_A1_S01_qp55_s0_f130</t>
  </si>
  <si>
    <t>cpu-used0_T2RA_A1_S01_qp63_s0_f130</t>
  </si>
  <si>
    <t>cpu-used0_T2RA_A1_S02_qp23_s0_f130</t>
  </si>
  <si>
    <t>cpu-used0_T2RA_A1_S02_qp31_s0_f130</t>
  </si>
  <si>
    <t>cpu-used0_T2RA_A1_S02_qp39_s0_f130</t>
  </si>
  <si>
    <t>cpu-used0_T2RA_A1_S02_qp47_s0_f130</t>
  </si>
  <si>
    <t>cpu-used0_T2RA_A1_S02_qp55_s0_f130</t>
  </si>
  <si>
    <t>cpu-used0_T2RA_A1_S02_qp63_s0_f130</t>
  </si>
  <si>
    <t>cpu-used0_T2RA_A1_S03_qp23_s0_f130</t>
  </si>
  <si>
    <t>cpu-used0_T2RA_A1_S03_qp31_s0_f130</t>
  </si>
  <si>
    <t>cpu-used0_T2RA_A1_S03_qp39_s0_f130</t>
  </si>
  <si>
    <t>cpu-used0_T2RA_A1_S03_qp47_s0_f130</t>
  </si>
  <si>
    <t>cpu-used0_T2RA_A1_S03_qp55_s0_f130</t>
  </si>
  <si>
    <t>cpu-used0_T2RA_A1_S03_qp63_s0_f130</t>
  </si>
  <si>
    <t>cpu-used0_T2RA_A1_S04_qp23_s0_f130</t>
  </si>
  <si>
    <t>cpu-used0_T2RA_A1_S04_qp31_s0_f130</t>
  </si>
  <si>
    <t>cpu-used0_T2RA_A1_S04_qp39_s0_f130</t>
  </si>
  <si>
    <t>cpu-used0_T2RA_A1_S04_qp47_s0_f130</t>
  </si>
  <si>
    <t>cpu-used0_T2RA_A1_S04_qp55_s0_f130</t>
  </si>
  <si>
    <t>cpu-used0_T2RA_A1_S04_qp63_s0_f130</t>
  </si>
  <si>
    <t>cpu-used0_T2RA_A1_S05_qp23_s0_f130</t>
  </si>
  <si>
    <t>cpu-used0_T2RA_A1_S05_qp31_s0_f130</t>
  </si>
  <si>
    <t>cpu-used0_T2RA_A1_S05_qp39_s0_f130</t>
  </si>
  <si>
    <t>cpu-used0_T2RA_A1_S05_qp47_s0_f130</t>
  </si>
  <si>
    <t>cpu-used0_T2RA_A1_S05_qp55_s0_f130</t>
  </si>
  <si>
    <t>cpu-used0_T2RA_A1_S05_qp63_s0_f130</t>
  </si>
  <si>
    <t>cpu-used0_T2RA_A1_S06_qp23_s0_f130</t>
  </si>
  <si>
    <t>cpu-used0_T2RA_A1_S06_qp31_s0_f130</t>
  </si>
  <si>
    <t>cpu-used0_T2RA_A1_S06_qp39_s0_f130</t>
  </si>
  <si>
    <t>cpu-used0_T2RA_A1_S06_qp47_s0_f130</t>
  </si>
  <si>
    <t>cpu-used0_T2RA_A1_S06_qp55_s0_f130</t>
  </si>
  <si>
    <t>cpu-used0_T2RA_A1_S06_qp63_s0_f130</t>
  </si>
  <si>
    <t>cpu-used0_T2RA_A1_S07_qp23_s0_f130</t>
  </si>
  <si>
    <t>cpu-used0_T2RA_A1_S07_qp31_s0_f130</t>
  </si>
  <si>
    <t>cpu-used0_T2RA_A1_S07_qp39_s0_f130</t>
  </si>
  <si>
    <t>cpu-used0_T2RA_A1_S07_qp47_s0_f130</t>
  </si>
  <si>
    <t>cpu-used0_T2RA_A1_S07_qp55_s0_f130</t>
  </si>
  <si>
    <t>cpu-used0_T2RA_A1_S07_qp63_s0_f130</t>
  </si>
  <si>
    <t>cpu-used0_T2RA_A1_S08_qp23_s0_f130</t>
  </si>
  <si>
    <t>cpu-used0_T2RA_A1_S08_qp31_s0_f130</t>
  </si>
  <si>
    <t>cpu-used0_T2RA_A1_S08_qp39_s0_f130</t>
  </si>
  <si>
    <t>cpu-used0_T2RA_A1_S08_qp47_s0_f130</t>
  </si>
  <si>
    <t>cpu-used0_T2RA_A1_S08_qp55_s0_f130</t>
  </si>
  <si>
    <t>cpu-used0_T2RA_A1_S08_qp63_s0_f130</t>
  </si>
  <si>
    <t>cpu-used0_T2RA_A2_S01_qp23_s0_f130</t>
  </si>
  <si>
    <t>cpu-used0_T2RA_A2_S01_qp31_s0_f130</t>
  </si>
  <si>
    <t>cpu-used0_T2RA_A2_S01_qp39_s0_f130</t>
  </si>
  <si>
    <t>cpu-used0_T2RA_A2_S01_qp47_s0_f130</t>
  </si>
  <si>
    <t>cpu-used0_T2RA_A2_S01_qp55_s0_f130</t>
  </si>
  <si>
    <t>cpu-used0_T2RA_A2_S01_qp63_s0_f130</t>
  </si>
  <si>
    <t>cpu-used0_T2RA_A2_S02_qp23_s0_f130</t>
  </si>
  <si>
    <t>cpu-used0_T2RA_A2_S02_qp31_s0_f130</t>
  </si>
  <si>
    <t>cpu-used0_T2RA_A2_S02_qp39_s0_f130</t>
  </si>
  <si>
    <t>cpu-used0_T2RA_A2_S02_qp47_s0_f130</t>
  </si>
  <si>
    <t>cpu-used0_T2RA_A2_S02_qp55_s0_f130</t>
  </si>
  <si>
    <t>cpu-used0_T2RA_A2_S02_qp63_s0_f130</t>
  </si>
  <si>
    <t>cpu-used0_T2RA_A2_S03_qp23_s0_f130</t>
  </si>
  <si>
    <t>cpu-used0_T2RA_A2_S03_qp31_s0_f130</t>
  </si>
  <si>
    <t>cpu-used0_T2RA_A2_S03_qp39_s0_f130</t>
  </si>
  <si>
    <t>cpu-used0_T2RA_A2_S03_qp47_s0_f130</t>
  </si>
  <si>
    <t>cpu-used0_T2RA_A2_S03_qp55_s0_f130</t>
  </si>
  <si>
    <t>cpu-used0_T2RA_A2_S03_qp63_s0_f130</t>
  </si>
  <si>
    <t>cpu-used0_T2RA_A2_S04_qp23_s0_f130</t>
  </si>
  <si>
    <t>cpu-used0_T2RA_A2_S04_qp31_s0_f130</t>
  </si>
  <si>
    <t>cpu-used0_T2RA_A2_S04_qp39_s0_f130</t>
  </si>
  <si>
    <t>cpu-used0_T2RA_A2_S04_qp47_s0_f130</t>
  </si>
  <si>
    <t>cpu-used0_T2RA_A2_S04_qp55_s0_f130</t>
  </si>
  <si>
    <t>cpu-used0_T2RA_A2_S04_qp63_s0_f130</t>
  </si>
  <si>
    <t>cpu-used0_T2RA_A2_S05_qp23_s0_f130</t>
  </si>
  <si>
    <t>cpu-used0_T2RA_A2_S05_qp31_s0_f130</t>
  </si>
  <si>
    <t>cpu-used0_T2RA_A2_S05_qp39_s0_f130</t>
  </si>
  <si>
    <t>cpu-used0_T2RA_A2_S05_qp47_s0_f130</t>
  </si>
  <si>
    <t>cpu-used0_T2RA_A2_S05_qp55_s0_f130</t>
  </si>
  <si>
    <t>cpu-used0_T2RA_A2_S05_qp63_s0_f130</t>
  </si>
  <si>
    <t>cpu-used0_T2RA_A2_S06_qp23_s0_f130</t>
  </si>
  <si>
    <t>cpu-used0_T2RA_A2_S06_qp31_s0_f130</t>
  </si>
  <si>
    <t>cpu-used0_T2RA_A2_S06_qp39_s0_f130</t>
  </si>
  <si>
    <t>cpu-used0_T2RA_A2_S06_qp47_s0_f130</t>
  </si>
  <si>
    <t>cpu-used0_T2RA_A2_S06_qp55_s0_f130</t>
  </si>
  <si>
    <t>cpu-used0_T2RA_A2_S06_qp63_s0_f130</t>
  </si>
  <si>
    <t>cpu-used0_T2RA_A2_S07_qp23_s0_f130</t>
  </si>
  <si>
    <t>cpu-used0_T2RA_A2_S07_qp31_s0_f130</t>
  </si>
  <si>
    <t>cpu-used0_T2RA_A2_S07_qp39_s0_f130</t>
  </si>
  <si>
    <t>cpu-used0_T2RA_A2_S07_qp47_s0_f130</t>
  </si>
  <si>
    <t>cpu-used0_T2RA_A2_S07_qp55_s0_f130</t>
  </si>
  <si>
    <t>cpu-used0_T2RA_A2_S07_qp63_s0_f130</t>
  </si>
  <si>
    <t>cpu-used0_T2RA_A2_S08_qp23_s0_f130</t>
  </si>
  <si>
    <t>cpu-used0_T2RA_A2_S08_qp31_s0_f130</t>
  </si>
  <si>
    <t>cpu-used0_T2RA_A2_S08_qp39_s0_f130</t>
  </si>
  <si>
    <t>cpu-used0_T2RA_A2_S08_qp47_s0_f130</t>
  </si>
  <si>
    <t>cpu-used0_T2RA_A2_S08_qp55_s0_f130</t>
  </si>
  <si>
    <t>cpu-used0_T2RA_A2_S08_qp63_s0_f130</t>
  </si>
  <si>
    <t>cpu-used0_T2RA_A2_S09_qp23_s0_f130</t>
  </si>
  <si>
    <t>cpu-used0_T2RA_A2_S09_qp31_s0_f130</t>
  </si>
  <si>
    <t>cpu-used0_T2RA_A2_S09_qp39_s0_f130</t>
  </si>
  <si>
    <t>cpu-used0_T2RA_A2_S09_qp47_s0_f130</t>
  </si>
  <si>
    <t>cpu-used0_T2RA_A2_S09_qp55_s0_f130</t>
  </si>
  <si>
    <t>cpu-used0_T2RA_A2_S09_qp63_s0_f130</t>
  </si>
  <si>
    <t>cpu-used0_T2RA_A2_S10_qp23_s0_f130</t>
  </si>
  <si>
    <t>cpu-used0_T2RA_A2_S10_qp31_s0_f130</t>
  </si>
  <si>
    <t>cpu-used0_T2RA_A2_S10_qp39_s0_f130</t>
  </si>
  <si>
    <t>cpu-used0_T2RA_A2_S10_qp47_s0_f130</t>
  </si>
  <si>
    <t>cpu-used0_T2RA_A2_S10_qp55_s0_f130</t>
  </si>
  <si>
    <t>cpu-used0_T2RA_A2_S10_qp63_s0_f130</t>
  </si>
  <si>
    <t>cpu-used0_T2RA_A2_S11_qp23_s0_f130</t>
  </si>
  <si>
    <t>cpu-used0_T2RA_A2_S11_qp31_s0_f130</t>
  </si>
  <si>
    <t>cpu-used0_T2RA_A2_S11_qp39_s0_f130</t>
  </si>
  <si>
    <t>cpu-used0_T2RA_A2_S11_qp47_s0_f130</t>
  </si>
  <si>
    <t>cpu-used0_T2RA_A2_S11_qp55_s0_f130</t>
  </si>
  <si>
    <t>cpu-used0_T2RA_A2_S11_qp63_s0_f130</t>
  </si>
  <si>
    <t>cpu-used0_T2RA_A2_S12_qp23_s0_f130</t>
  </si>
  <si>
    <t>cpu-used0_T2RA_A2_S12_qp31_s0_f130</t>
  </si>
  <si>
    <t>cpu-used0_T2RA_A2_S12_qp39_s0_f130</t>
  </si>
  <si>
    <t>cpu-used0_T2RA_A2_S12_qp47_s0_f130</t>
  </si>
  <si>
    <t>cpu-used0_T2RA_A2_S12_qp55_s0_f130</t>
  </si>
  <si>
    <t>cpu-used0_T2RA_A2_S12_qp63_s0_f130</t>
  </si>
  <si>
    <t>cpu-used0_T2RA_A2_S13_qp23_s0_f130</t>
  </si>
  <si>
    <t>cpu-used0_T2RA_A2_S13_qp31_s0_f130</t>
  </si>
  <si>
    <t>cpu-used0_T2RA_A2_S13_qp39_s0_f130</t>
  </si>
  <si>
    <t>cpu-used0_T2RA_A2_S13_qp47_s0_f130</t>
  </si>
  <si>
    <t>cpu-used0_T2RA_A2_S13_qp55_s0_f130</t>
  </si>
  <si>
    <t>cpu-used0_T2RA_A2_S13_qp63_s0_f130</t>
  </si>
  <si>
    <t>cpu-used0_T2RA_A2_S14_qp23_s0_f130</t>
  </si>
  <si>
    <t>cpu-used0_T2RA_A2_S14_qp31_s0_f130</t>
  </si>
  <si>
    <t>cpu-used0_T2RA_A2_S14_qp39_s0_f130</t>
  </si>
  <si>
    <t>cpu-used0_T2RA_A2_S14_qp47_s0_f130</t>
  </si>
  <si>
    <t>cpu-used0_T2RA_A2_S14_qp55_s0_f130</t>
  </si>
  <si>
    <t>cpu-used0_T2RA_A2_S14_qp63_s0_f130</t>
  </si>
  <si>
    <t>cpu-used0_T2RA_A2_S15_qp23_s0_f130</t>
  </si>
  <si>
    <t>cpu-used0_T2RA_A2_S15_qp31_s0_f130</t>
  </si>
  <si>
    <t>cpu-used0_T2RA_A2_S15_qp39_s0_f130</t>
  </si>
  <si>
    <t>cpu-used0_T2RA_A2_S15_qp47_s0_f130</t>
  </si>
  <si>
    <t>cpu-used0_T2RA_A2_S15_qp55_s0_f130</t>
  </si>
  <si>
    <t>cpu-used0_T2RA_A2_S15_qp63_s0_f130</t>
  </si>
  <si>
    <t>cpu-used0_T2RA_A2_S16_qp23_s0_f130</t>
  </si>
  <si>
    <t>cpu-used0_T2RA_A2_S16_qp31_s0_f130</t>
  </si>
  <si>
    <t>cpu-used0_T2RA_A2_S16_qp39_s0_f130</t>
  </si>
  <si>
    <t>cpu-used0_T2RA_A2_S16_qp47_s0_f130</t>
  </si>
  <si>
    <t>cpu-used0_T2RA_A2_S16_qp55_s0_f130</t>
  </si>
  <si>
    <t>cpu-used0_T2RA_A2_S16_qp63_s0_f130</t>
  </si>
  <si>
    <t>cpu-used0_T2RA_A2_S17_qp23_s0_f130</t>
  </si>
  <si>
    <t>cpu-used0_T2RA_A2_S17_qp31_s0_f130</t>
  </si>
  <si>
    <t>cpu-used0_T2RA_A2_S17_qp39_s0_f130</t>
  </si>
  <si>
    <t>cpu-used0_T2RA_A2_S17_qp47_s0_f130</t>
  </si>
  <si>
    <t>cpu-used0_T2RA_A2_S17_qp55_s0_f130</t>
  </si>
  <si>
    <t>cpu-used0_T2RA_A2_S17_qp63_s0_f130</t>
  </si>
  <si>
    <t>cpu-used0_T2RA_A2_S18_qp23_s0_f130</t>
  </si>
  <si>
    <t>cpu-used0_T2RA_A2_S18_qp31_s0_f130</t>
  </si>
  <si>
    <t>cpu-used0_T2RA_A2_S18_qp39_s0_f130</t>
  </si>
  <si>
    <t>cpu-used0_T2RA_A2_S18_qp47_s0_f130</t>
  </si>
  <si>
    <t>cpu-used0_T2RA_A2_S18_qp55_s0_f130</t>
  </si>
  <si>
    <t>cpu-used0_T2RA_A2_S18_qp63_s0_f130</t>
  </si>
  <si>
    <t>cpu-used0_T2RA_A2_S19_qp23_s0_f130</t>
  </si>
  <si>
    <t>cpu-used0_T2RA_A2_S19_qp31_s0_f130</t>
  </si>
  <si>
    <t>cpu-used0_T2RA_A2_S19_qp39_s0_f130</t>
  </si>
  <si>
    <t>cpu-used0_T2RA_A2_S19_qp47_s0_f130</t>
  </si>
  <si>
    <t>cpu-used0_T2RA_A2_S19_qp55_s0_f130</t>
  </si>
  <si>
    <t>cpu-used0_T2RA_A2_S19_qp63_s0_f130</t>
  </si>
  <si>
    <t>cpu-used0_T2RA_A2_S20_qp23_s0_f130</t>
  </si>
  <si>
    <t>cpu-used0_T2RA_A2_S20_qp31_s0_f130</t>
  </si>
  <si>
    <t>cpu-used0_T2RA_A2_S20_qp39_s0_f130</t>
  </si>
  <si>
    <t>cpu-used0_T2RA_A2_S20_qp47_s0_f130</t>
  </si>
  <si>
    <t>cpu-used0_T2RA_A2_S20_qp55_s0_f130</t>
  </si>
  <si>
    <t>cpu-used0_T2RA_A2_S20_qp63_s0_f130</t>
  </si>
  <si>
    <t>cpu-used0_T2RA_A2_S21_qp23_s0_f130</t>
  </si>
  <si>
    <t>cpu-used0_T2RA_A2_S21_qp31_s0_f130</t>
  </si>
  <si>
    <t>cpu-used0_T2RA_A2_S21_qp39_s0_f130</t>
  </si>
  <si>
    <t>cpu-used0_T2RA_A2_S21_qp47_s0_f130</t>
  </si>
  <si>
    <t>cpu-used0_T2RA_A2_S21_qp55_s0_f130</t>
  </si>
  <si>
    <t>cpu-used0_T2RA_A2_S21_qp63_s0_f130</t>
  </si>
  <si>
    <t>cpu-used0_T2RA_A2_S22_qp23_s0_f130</t>
  </si>
  <si>
    <t>cpu-used0_T2RA_A2_S22_qp31_s0_f130</t>
  </si>
  <si>
    <t>cpu-used0_T2RA_A2_S22_qp39_s0_f130</t>
  </si>
  <si>
    <t>cpu-used0_T2RA_A2_S22_qp47_s0_f130</t>
  </si>
  <si>
    <t>cpu-used0_T2RA_A2_S22_qp55_s0_f130</t>
  </si>
  <si>
    <t>cpu-used0_T2RA_A2_S22_qp63_s0_f130</t>
  </si>
  <si>
    <t>cpu-used0_T2RA_A3_S01_qp23_s0_f130</t>
  </si>
  <si>
    <t>cpu-used0_T2RA_A3_S01_qp31_s0_f130</t>
  </si>
  <si>
    <t>cpu-used0_T2RA_A3_S01_qp39_s0_f130</t>
  </si>
  <si>
    <t>cpu-used0_T2RA_A3_S01_qp47_s0_f130</t>
  </si>
  <si>
    <t>cpu-used0_T2RA_A3_S01_qp55_s0_f130</t>
  </si>
  <si>
    <t>cpu-used0_T2RA_A3_S01_qp63_s0_f130</t>
  </si>
  <si>
    <t>cpu-used0_T2RA_A3_S02_qp23_s0_f130</t>
  </si>
  <si>
    <t>cpu-used0_T2RA_A3_S02_qp31_s0_f130</t>
  </si>
  <si>
    <t>cpu-used0_T2RA_A3_S02_qp39_s0_f130</t>
  </si>
  <si>
    <t>cpu-used0_T2RA_A3_S02_qp47_s0_f130</t>
  </si>
  <si>
    <t>cpu-used0_T2RA_A3_S02_qp55_s0_f130</t>
  </si>
  <si>
    <t>cpu-used0_T2RA_A3_S02_qp63_s0_f130</t>
  </si>
  <si>
    <t>cpu-used0_T2RA_A3_S03_qp23_s0_f130</t>
  </si>
  <si>
    <t>cpu-used0_T2RA_A3_S03_qp31_s0_f130</t>
  </si>
  <si>
    <t>cpu-used0_T2RA_A3_S03_qp39_s0_f130</t>
  </si>
  <si>
    <t>cpu-used0_T2RA_A3_S03_qp47_s0_f130</t>
  </si>
  <si>
    <t>cpu-used0_T2RA_A3_S03_qp55_s0_f130</t>
  </si>
  <si>
    <t>cpu-used0_T2RA_A3_S03_qp63_s0_f130</t>
  </si>
  <si>
    <t>cpu-used0_T2RA_A3_S04_qp23_s0_f130</t>
  </si>
  <si>
    <t>cpu-used0_T2RA_A3_S04_qp31_s0_f130</t>
  </si>
  <si>
    <t>cpu-used0_T2RA_A3_S04_qp39_s0_f130</t>
  </si>
  <si>
    <t>cpu-used0_T2RA_A3_S04_qp47_s0_f130</t>
  </si>
  <si>
    <t>cpu-used0_T2RA_A3_S04_qp55_s0_f130</t>
  </si>
  <si>
    <t>cpu-used0_T2RA_A3_S04_qp63_s0_f130</t>
  </si>
  <si>
    <t>cpu-used0_T2RA_A3_S05_qp23_s0_f130</t>
  </si>
  <si>
    <t>cpu-used0_T2RA_A3_S05_qp31_s0_f130</t>
  </si>
  <si>
    <t>cpu-used0_T2RA_A3_S05_qp39_s0_f130</t>
  </si>
  <si>
    <t>cpu-used0_T2RA_A3_S05_qp47_s0_f130</t>
  </si>
  <si>
    <t>cpu-used0_T2RA_A3_S05_qp55_s0_f130</t>
  </si>
  <si>
    <t>cpu-used0_T2RA_A3_S05_qp63_s0_f130</t>
  </si>
  <si>
    <t>cpu-used0_T2RA_A3_S06_qp23_s0_f130</t>
  </si>
  <si>
    <t>cpu-used0_T2RA_A3_S06_qp31_s0_f130</t>
  </si>
  <si>
    <t>cpu-used0_T2RA_A3_S06_qp39_s0_f130</t>
  </si>
  <si>
    <t>cpu-used0_T2RA_A3_S06_qp47_s0_f130</t>
  </si>
  <si>
    <t>cpu-used0_T2RA_A3_S06_qp55_s0_f130</t>
  </si>
  <si>
    <t>cpu-used0_T2RA_A3_S06_qp63_s0_f130</t>
  </si>
  <si>
    <t>cpu-used0_T2RA_A3_S07_qp23_s0_f130</t>
  </si>
  <si>
    <t>cpu-used0_T2RA_A3_S07_qp31_s0_f130</t>
  </si>
  <si>
    <t>cpu-used0_T2RA_A3_S07_qp39_s0_f130</t>
  </si>
  <si>
    <t>cpu-used0_T2RA_A3_S07_qp47_s0_f130</t>
  </si>
  <si>
    <t>cpu-used0_T2RA_A3_S07_qp55_s0_f130</t>
  </si>
  <si>
    <t>cpu-used0_T2RA_A3_S07_qp63_s0_f130</t>
  </si>
  <si>
    <t>cpu-used0_T2RA_A3_S08_qp23_s0_f130</t>
  </si>
  <si>
    <t>cpu-used0_T2RA_A3_S08_qp31_s0_f130</t>
  </si>
  <si>
    <t>cpu-used0_T2RA_A3_S08_qp39_s0_f130</t>
  </si>
  <si>
    <t>cpu-used0_T2RA_A3_S08_qp47_s0_f130</t>
  </si>
  <si>
    <t>cpu-used0_T2RA_A3_S08_qp55_s0_f130</t>
  </si>
  <si>
    <t>cpu-used0_T2RA_A3_S08_qp63_s0_f130</t>
  </si>
  <si>
    <t>cpu-used0_T2RA_A4_S01_qp23_s0_f130</t>
  </si>
  <si>
    <t>cpu-used0_T2RA_A4_S01_qp31_s0_f130</t>
  </si>
  <si>
    <t>cpu-used0_T2RA_A4_S01_qp39_s0_f130</t>
  </si>
  <si>
    <t>cpu-used0_T2RA_A4_S01_qp47_s0_f130</t>
  </si>
  <si>
    <t>cpu-used0_T2RA_A4_S01_qp55_s0_f130</t>
  </si>
  <si>
    <t>cpu-used0_T2RA_A4_S01_qp63_s0_f130</t>
  </si>
  <si>
    <t>cpu-used0_T2RA_A4_S02_qp23_s0_f130</t>
  </si>
  <si>
    <t>cpu-used0_T2RA_A4_S02_qp31_s0_f130</t>
  </si>
  <si>
    <t>cpu-used0_T2RA_A4_S02_qp39_s0_f130</t>
  </si>
  <si>
    <t>cpu-used0_T2RA_A4_S02_qp47_s0_f130</t>
  </si>
  <si>
    <t>cpu-used0_T2RA_A4_S02_qp55_s0_f130</t>
  </si>
  <si>
    <t>cpu-used0_T2RA_A4_S02_qp63_s0_f130</t>
  </si>
  <si>
    <t>cpu-used0_T2RA_A4_S03_qp23_s0_f130</t>
  </si>
  <si>
    <t>cpu-used0_T2RA_A4_S03_qp31_s0_f130</t>
  </si>
  <si>
    <t>cpu-used0_T2RA_A4_S03_qp39_s0_f130</t>
  </si>
  <si>
    <t>cpu-used0_T2RA_A4_S03_qp47_s0_f130</t>
  </si>
  <si>
    <t>cpu-used0_T2RA_A4_S03_qp55_s0_f130</t>
  </si>
  <si>
    <t>cpu-used0_T2RA_A4_S03_qp63_s0_f130</t>
  </si>
  <si>
    <t>cpu-used0_T2RA_A4_S04_qp23_s0_f130</t>
  </si>
  <si>
    <t>cpu-used0_T2RA_A4_S04_qp31_s0_f130</t>
  </si>
  <si>
    <t>cpu-used0_T2RA_A4_S04_qp39_s0_f130</t>
  </si>
  <si>
    <t>cpu-used0_T2RA_A4_S04_qp47_s0_f130</t>
  </si>
  <si>
    <t>cpu-used0_T2RA_A4_S04_qp55_s0_f130</t>
  </si>
  <si>
    <t>cpu-used0_T2RA_A4_S04_qp63_s0_f130</t>
  </si>
  <si>
    <t>cpu-used0_T2RA_A4_S05_qp23_s0_f130</t>
  </si>
  <si>
    <t>cpu-used0_T2RA_A4_S05_qp31_s0_f130</t>
  </si>
  <si>
    <t>cpu-used0_T2RA_A4_S05_qp39_s0_f130</t>
  </si>
  <si>
    <t>cpu-used0_T2RA_A4_S05_qp47_s0_f130</t>
  </si>
  <si>
    <t>cpu-used0_T2RA_A4_S05_qp55_s0_f130</t>
  </si>
  <si>
    <t>cpu-used0_T2RA_A4_S05_qp63_s0_f130</t>
  </si>
  <si>
    <t>cpu-used0_T2RA_A4_S06_qp23_s0_f130</t>
  </si>
  <si>
    <t>cpu-used0_T2RA_A4_S06_qp31_s0_f130</t>
  </si>
  <si>
    <t>cpu-used0_T2RA_A4_S06_qp39_s0_f130</t>
  </si>
  <si>
    <t>cpu-used0_T2RA_A4_S06_qp47_s0_f130</t>
  </si>
  <si>
    <t>cpu-used0_T2RA_A4_S06_qp55_s0_f130</t>
  </si>
  <si>
    <t>cpu-used0_T2RA_A4_S06_qp63_s0_f130</t>
  </si>
  <si>
    <t>cpu-used0_T2RA_A5_S01_qp23_s0_f130</t>
  </si>
  <si>
    <t>cpu-used0_T2RA_A5_S01_qp31_s0_f130</t>
  </si>
  <si>
    <t>cpu-used0_T2RA_A5_S01_qp39_s0_f130</t>
  </si>
  <si>
    <t>cpu-used0_T2RA_A5_S01_qp47_s0_f130</t>
  </si>
  <si>
    <t>cpu-used0_T2RA_A5_S01_qp55_s0_f130</t>
  </si>
  <si>
    <t>cpu-used0_T2RA_A5_S01_qp63_s0_f130</t>
  </si>
  <si>
    <t>cpu-used0_T2RA_A5_S02_qp23_s0_f130</t>
  </si>
  <si>
    <t>cpu-used0_T2RA_A5_S02_qp31_s0_f130</t>
  </si>
  <si>
    <t>cpu-used0_T2RA_A5_S02_qp39_s0_f130</t>
  </si>
  <si>
    <t>cpu-used0_T2RA_A5_S02_qp47_s0_f130</t>
  </si>
  <si>
    <t>cpu-used0_T2RA_A5_S02_qp55_s0_f130</t>
  </si>
  <si>
    <t>cpu-used0_T2RA_A5_S02_qp63_s0_f130</t>
  </si>
  <si>
    <t>cpu-used0_T2RA_A5_S03_qp23_s0_f130</t>
  </si>
  <si>
    <t>cpu-used0_T2RA_A5_S03_qp31_s0_f130</t>
  </si>
  <si>
    <t>cpu-used0_T2RA_A5_S03_qp39_s0_f130</t>
  </si>
  <si>
    <t>cpu-used0_T2RA_A5_S03_qp47_s0_f130</t>
  </si>
  <si>
    <t>cpu-used0_T2RA_A5_S03_qp55_s0_f130</t>
  </si>
  <si>
    <t>cpu-used0_T2RA_A5_S03_qp63_s0_f130</t>
  </si>
  <si>
    <t>cpu-used0_T2RA_A5_S04_qp23_s0_f130</t>
  </si>
  <si>
    <t>cpu-used0_T2RA_A5_S04_qp31_s0_f130</t>
  </si>
  <si>
    <t>cpu-used0_T2RA_A5_S04_qp39_s0_f130</t>
  </si>
  <si>
    <t>cpu-used0_T2RA_A5_S04_qp47_s0_f130</t>
  </si>
  <si>
    <t>cpu-used0_T2RA_A5_S04_qp55_s0_f130</t>
  </si>
  <si>
    <t>cpu-used0_T2RA_A5_S04_qp63_s0_f130</t>
  </si>
  <si>
    <t>cpu-used0_T2RA_B1_S01_qp23_s0_f130</t>
  </si>
  <si>
    <t>cpu-used0_T2RA_B1_S01_qp31_s0_f130</t>
  </si>
  <si>
    <t>cpu-used0_T2RA_B1_S01_qp39_s0_f130</t>
  </si>
  <si>
    <t>cpu-used0_T2RA_B1_S01_qp47_s0_f130</t>
  </si>
  <si>
    <t>cpu-used0_T2RA_B1_S01_qp55_s0_f130</t>
  </si>
  <si>
    <t>cpu-used0_T2RA_B1_S01_qp63_s0_f130</t>
  </si>
  <si>
    <t>cpu-used0_T2RA_B1_S02_qp23_s0_f130</t>
  </si>
  <si>
    <t>cpu-used0_T2RA_B1_S02_qp31_s0_f130</t>
  </si>
  <si>
    <t>cpu-used0_T2RA_B1_S02_qp39_s0_f130</t>
  </si>
  <si>
    <t>cpu-used0_T2RA_B1_S02_qp47_s0_f130</t>
  </si>
  <si>
    <t>cpu-used0_T2RA_B1_S02_qp55_s0_f130</t>
  </si>
  <si>
    <t>cpu-used0_T2RA_B1_S02_qp63_s0_f130</t>
  </si>
  <si>
    <t>cpu-used0_T2RA_B1_S03_qp23_s0_f130</t>
  </si>
  <si>
    <t>cpu-used0_T2RA_B1_S03_qp31_s0_f130</t>
  </si>
  <si>
    <t>cpu-used0_T2RA_B1_S03_qp39_s0_f130</t>
  </si>
  <si>
    <t>cpu-used0_T2RA_B1_S03_qp47_s0_f130</t>
  </si>
  <si>
    <t>cpu-used0_T2RA_B1_S03_qp55_s0_f130</t>
  </si>
  <si>
    <t>cpu-used0_T2RA_B1_S03_qp63_s0_f130</t>
  </si>
  <si>
    <t>cpu-used0_T2RA_B1_S04_qp23_s0_f130</t>
  </si>
  <si>
    <t>cpu-used0_T2RA_B1_S04_qp31_s0_f130</t>
  </si>
  <si>
    <t>cpu-used0_T2RA_B1_S04_qp39_s0_f130</t>
  </si>
  <si>
    <t>cpu-used0_T2RA_B1_S04_qp47_s0_f130</t>
  </si>
  <si>
    <t>cpu-used0_T2RA_B1_S04_qp55_s0_f130</t>
  </si>
  <si>
    <t>cpu-used0_T2RA_B1_S04_qp63_s0_f130</t>
  </si>
  <si>
    <t>cpu-used0_T2RA_B1_S05_qp23_s0_f130</t>
  </si>
  <si>
    <t>cpu-used0_T2RA_B1_S05_qp31_s0_f130</t>
  </si>
  <si>
    <t>cpu-used0_T2RA_B1_S05_qp39_s0_f130</t>
  </si>
  <si>
    <t>cpu-used0_T2RA_B1_S05_qp47_s0_f130</t>
  </si>
  <si>
    <t>cpu-used0_T2RA_B1_S05_qp55_s0_f130</t>
  </si>
  <si>
    <t>cpu-used0_T2RA_B1_S05_qp63_s0_f130</t>
  </si>
  <si>
    <t>cpu-used0_T2RA_B1_S06_qp23_s0_f130</t>
  </si>
  <si>
    <t>cpu-used0_T2RA_B1_S06_qp31_s0_f130</t>
  </si>
  <si>
    <t>cpu-used0_T2RA_B1_S06_qp39_s0_f130</t>
  </si>
  <si>
    <t>cpu-used0_T2RA_B1_S06_qp47_s0_f130</t>
  </si>
  <si>
    <t>cpu-used0_T2RA_B1_S06_qp55_s0_f130</t>
  </si>
  <si>
    <t>cpu-used0_T2RA_B1_S06_qp63_s0_f130</t>
  </si>
  <si>
    <t>cpu-used0_T2RA_B1_S07_qp23_s0_f130</t>
  </si>
  <si>
    <t>cpu-used0_T2RA_B1_S07_qp31_s0_f130</t>
  </si>
  <si>
    <t>cpu-used0_T2RA_B1_S07_qp39_s0_f130</t>
  </si>
  <si>
    <t>cpu-used0_T2RA_B1_S07_qp47_s0_f130</t>
  </si>
  <si>
    <t>cpu-used0_T2RA_B1_S07_qp55_s0_f130</t>
  </si>
  <si>
    <t>cpu-used0_T2RA_B1_S07_qp63_s0_f130</t>
  </si>
  <si>
    <t>cpu-used0_T2RA_B1_S08_qp23_s0_f130</t>
  </si>
  <si>
    <t>cpu-used0_T2RA_B1_S08_qp31_s0_f130</t>
  </si>
  <si>
    <t>cpu-used0_T2RA_B1_S08_qp39_s0_f130</t>
  </si>
  <si>
    <t>cpu-used0_T2RA_B1_S08_qp47_s0_f130</t>
  </si>
  <si>
    <t>cpu-used0_T2RA_B1_S08_qp55_s0_f130</t>
  </si>
  <si>
    <t>cpu-used0_T2RA_B1_S08_qp63_s0_f130</t>
  </si>
  <si>
    <t>cpu-used0_T2RA_B1_S09_qp23_s0_f130</t>
  </si>
  <si>
    <t>cpu-used0_T2RA_B1_S09_qp31_s0_f130</t>
  </si>
  <si>
    <t>cpu-used0_T2RA_B1_S09_qp39_s0_f130</t>
  </si>
  <si>
    <t>cpu-used0_T2RA_B1_S09_qp47_s0_f130</t>
  </si>
  <si>
    <t>cpu-used0_T2RA_B1_S09_qp55_s0_f130</t>
  </si>
  <si>
    <t>cpu-used0_T2RA_B1_S09_qp63_s0_f130</t>
  </si>
  <si>
    <t>cpu-used0_T2RA_B1_S10_qp23_s0_f130</t>
  </si>
  <si>
    <t>cpu-used0_T2RA_B1_S10_qp31_s0_f130</t>
  </si>
  <si>
    <t>cpu-used0_T2RA_B1_S10_qp39_s0_f130</t>
  </si>
  <si>
    <t>cpu-used0_T2RA_B1_S10_qp47_s0_f130</t>
  </si>
  <si>
    <t>cpu-used0_T2RA_B1_S10_qp55_s0_f130</t>
  </si>
  <si>
    <t>cpu-used0_T2RA_B1_S10_qp63_s0_f130</t>
  </si>
  <si>
    <t>cpu-used0_T2RA_B1_S11_qp23_s0_f130</t>
  </si>
  <si>
    <t>cpu-used0_T2RA_B1_S11_qp31_s0_f130</t>
  </si>
  <si>
    <t>cpu-used0_T2RA_B1_S11_qp39_s0_f130</t>
  </si>
  <si>
    <t>cpu-used0_T2RA_B1_S11_qp47_s0_f130</t>
  </si>
  <si>
    <t>cpu-used0_T2RA_B1_S11_qp55_s0_f130</t>
  </si>
  <si>
    <t>cpu-used0_T2RA_B1_S11_qp63_s0_f130</t>
  </si>
  <si>
    <t>cpu-used0_T2RA_B1_S12_qp23_s0_f130</t>
  </si>
  <si>
    <t>cpu-used0_T2RA_B1_S12_qp31_s0_f130</t>
  </si>
  <si>
    <t>cpu-used0_T2RA_B1_S12_qp39_s0_f130</t>
  </si>
  <si>
    <t>cpu-used0_T2RA_B1_S12_qp47_s0_f130</t>
  </si>
  <si>
    <t>cpu-used0_T2RA_B1_S12_qp55_s0_f130</t>
  </si>
  <si>
    <t>cpu-used0_T2RA_B1_S12_qp63_s0_f130</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</si>
  <si>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</si>
  <si>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</si>
  <si>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</si>
  <si>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</si>
  <si>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</si>
  <si>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</si>
  <si>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</si>
  <si>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</si>
  <si>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</si>
  <si>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</si>
  <si>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</si>
  <si>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</si>
  <si>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</si>
  <si>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</si>
  <si>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</si>
  <si>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</si>
  <si>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</si>
  <si>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</si>
  <si>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</si>
  <si>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</si>
  <si>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</si>
  <si>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</si>
  <si>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</si>
  <si>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</si>
  <si>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</si>
  <si>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</si>
  <si>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</si>
  <si>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</si>
  <si>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</si>
  <si>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</si>
  <si>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</si>
  <si>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</si>
  <si>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Matinkaaren_silta</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</si>
  <si>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</si>
  <si>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</si>
  <si>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</si>
  <si>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</si>
  <si>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</si>
  <si>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</si>
  <si>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</si>
  <si>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</si>
  <si>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</si>
  <si>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</si>
  <si>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</si>
  <si>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</si>
  <si>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</si>
  <si>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</si>
  <si>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</si>
  <si>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</si>
  <si>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</si>
  <si>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</si>
  <si>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</si>
  <si>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</si>
  <si>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</si>
  <si>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</si>
  <si>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</si>
  <si>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</si>
  <si>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</si>
  <si>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KellermanBallfieldMefisto</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</si>
  <si>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</si>
  <si>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</si>
  <si>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</si>
  <si>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</si>
  <si>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</si>
  <si>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</si>
  <si>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</si>
  <si>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</si>
  <si>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</si>
  <si>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</si>
  <si>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</si>
  <si>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</si>
  <si>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</si>
  <si>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</si>
  <si>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</si>
  <si>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</si>
  <si>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</si>
  <si>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</si>
  <si>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</si>
  <si>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</si>
  <si>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</si>
  <si>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</si>
  <si>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</si>
  <si>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</si>
  <si>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</si>
  <si>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</si>
  <si>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</si>
  <si>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</si>
  <si>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</si>
  <si>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</si>
  <si>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</si>
  <si>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</si>
  <si>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</si>
  <si>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</si>
  <si>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</si>
  <si>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</si>
  <si>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</si>
  <si>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</si>
  <si>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1296x828</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</si>
  <si>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</si>
  <si>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</si>
  <si>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</si>
  <si>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</si>
  <si>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</si>
  <si>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</si>
  <si>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</si>
  <si>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</si>
  <si>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</si>
  <si>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</si>
  <si>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</si>
  <si>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</si>
  <si>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</si>
  <si>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</si>
  <si>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 Image</t>
  </si>
  <si>
    <t xml:space="preserve">           cpu-used0_F1_S01_qp18</t>
  </si>
  <si>
    <t xml:space="preserve">           cpu-used0_F1_S01_qp27</t>
  </si>
  <si>
    <t xml:space="preserve">           cpu-used0_F1_S01_qp36</t>
  </si>
  <si>
    <t xml:space="preserve">           cpu-used0_F1_S01_qp45</t>
  </si>
  <si>
    <t xml:space="preserve">           cpu-used0_F1_S01_qp54</t>
  </si>
  <si>
    <t xml:space="preserve">           cpu-used0_F1_S01_qp63</t>
  </si>
  <si>
    <t xml:space="preserve">           cpu-used0_F1_S02_qp18</t>
  </si>
  <si>
    <t xml:space="preserve">           cpu-used0_F1_S02_qp27</t>
  </si>
  <si>
    <t xml:space="preserve">           cpu-used0_F1_S02_qp36</t>
  </si>
  <si>
    <t xml:space="preserve">           cpu-used0_F1_S02_qp45</t>
  </si>
  <si>
    <t xml:space="preserve">           cpu-used0_F1_S02_qp54</t>
  </si>
  <si>
    <t xml:space="preserve">           cpu-used0_F1_S02_qp63</t>
  </si>
  <si>
    <t xml:space="preserve">           cpu-used0_F1_S03_qp18</t>
  </si>
  <si>
    <t xml:space="preserve">           cpu-used0_F1_S03_qp27</t>
  </si>
  <si>
    <t xml:space="preserve">           cpu-used0_F1_S03_qp36</t>
  </si>
  <si>
    <t xml:space="preserve">           cpu-used0_F1_S03_qp45</t>
  </si>
  <si>
    <t xml:space="preserve">           cpu-used0_F1_S03_qp54</t>
  </si>
  <si>
    <t xml:space="preserve">           cpu-used0_F1_S03_qp63</t>
  </si>
  <si>
    <t xml:space="preserve">           cpu-used0_F1_S04_qp18</t>
  </si>
  <si>
    <t xml:space="preserve">           cpu-used0_F1_S04_qp27</t>
  </si>
  <si>
    <t xml:space="preserve">           cpu-used0_F1_S04_qp36</t>
  </si>
  <si>
    <t xml:space="preserve">           cpu-used0_F1_S04_qp45</t>
  </si>
  <si>
    <t xml:space="preserve">           cpu-used0_F1_S04_qp54</t>
  </si>
  <si>
    <t xml:space="preserve">           cpu-used0_F1_S04_qp63</t>
  </si>
  <si>
    <t xml:space="preserve">           cpu-used0_F1_S05_qp18</t>
  </si>
  <si>
    <t xml:space="preserve">           cpu-used0_F1_S05_qp27</t>
  </si>
  <si>
    <t xml:space="preserve">           cpu-used0_F1_S05_qp36</t>
  </si>
  <si>
    <t xml:space="preserve">           cpu-used0_F1_S05_qp45</t>
  </si>
  <si>
    <t xml:space="preserve">           cpu-used0_F1_S05_qp54</t>
  </si>
  <si>
    <t xml:space="preserve">           cpu-used0_F1_S05_qp63</t>
  </si>
  <si>
    <t xml:space="preserve">           cpu-used0_F1_S06_qp18</t>
  </si>
  <si>
    <t xml:space="preserve">           cpu-used0_F1_S06_qp27</t>
  </si>
  <si>
    <t xml:space="preserve">           cpu-used0_F1_S06_qp36</t>
  </si>
  <si>
    <t xml:space="preserve">           cpu-used0_F1_S06_qp45</t>
  </si>
  <si>
    <t xml:space="preserve">           cpu-used0_F1_S06_qp54</t>
  </si>
  <si>
    <t xml:space="preserve">           cpu-used0_F1_S06_qp63</t>
  </si>
  <si>
    <t xml:space="preserve">           cpu-used0_F1_S07_qp18</t>
  </si>
  <si>
    <t xml:space="preserve">           cpu-used0_F1_S07_qp27</t>
  </si>
  <si>
    <t xml:space="preserve">           cpu-used0_F1_S07_qp36</t>
  </si>
  <si>
    <t xml:space="preserve">           cpu-used0_F1_S07_qp45</t>
  </si>
  <si>
    <t xml:space="preserve">           cpu-used0_F1_S07_qp54</t>
  </si>
  <si>
    <t xml:space="preserve">           cpu-used0_F1_S07_qp63</t>
  </si>
  <si>
    <t xml:space="preserve">           cpu-used0_F1_S08_qp18</t>
  </si>
  <si>
    <t xml:space="preserve">           cpu-used0_F1_S08_qp27</t>
  </si>
  <si>
    <t xml:space="preserve">           cpu-used0_F1_S08_qp36</t>
  </si>
  <si>
    <t xml:space="preserve">           cpu-used0_F1_S08_qp45</t>
  </si>
  <si>
    <t xml:space="preserve">           cpu-used0_F1_S08_qp54</t>
  </si>
  <si>
    <t xml:space="preserve">           cpu-used0_F1_S08_qp63</t>
  </si>
  <si>
    <t xml:space="preserve">           cpu-used0_F1_S09_qp18</t>
  </si>
  <si>
    <t xml:space="preserve">           cpu-used0_F1_S09_qp27</t>
  </si>
  <si>
    <t xml:space="preserve">           cpu-used0_F1_S09_qp36</t>
  </si>
  <si>
    <t xml:space="preserve">           cpu-used0_F1_S09_qp45</t>
  </si>
  <si>
    <t xml:space="preserve">           cpu-used0_F1_S09_qp54</t>
  </si>
  <si>
    <t xml:space="preserve">           cpu-used0_F1_S09_qp63</t>
  </si>
  <si>
    <t xml:space="preserve">           cpu-used0_F1_S10_qp18</t>
  </si>
  <si>
    <t xml:space="preserve">           cpu-used0_F1_S10_qp27</t>
  </si>
  <si>
    <t xml:space="preserve">           cpu-used0_F1_S10_qp36</t>
  </si>
  <si>
    <t xml:space="preserve">           cpu-used0_F1_S10_qp45</t>
  </si>
  <si>
    <t xml:space="preserve">           cpu-used0_F1_S10_qp54</t>
  </si>
  <si>
    <t xml:space="preserve">           cpu-used0_F1_S10_qp63</t>
  </si>
  <si>
    <t xml:space="preserve">           cpu-used0_F1_S11_qp18</t>
  </si>
  <si>
    <t xml:space="preserve">           cpu-used0_F1_S11_qp27</t>
  </si>
  <si>
    <t xml:space="preserve">           cpu-used0_F1_S11_qp36</t>
  </si>
  <si>
    <t xml:space="preserve">           cpu-used0_F1_S11_qp45</t>
  </si>
  <si>
    <t xml:space="preserve">           cpu-used0_F1_S11_qp54</t>
  </si>
  <si>
    <t xml:space="preserve">           cpu-used0_F1_S11_qp63</t>
  </si>
  <si>
    <t xml:space="preserve">           cpu-used0_F1_S12_qp18</t>
  </si>
  <si>
    <t xml:space="preserve">           cpu-used0_F1_S12_qp27</t>
  </si>
  <si>
    <t xml:space="preserve">           cpu-used0_F1_S12_qp36</t>
  </si>
  <si>
    <t xml:space="preserve">           cpu-used0_F1_S12_qp45</t>
  </si>
  <si>
    <t xml:space="preserve">           cpu-used0_F1_S12_qp54</t>
  </si>
  <si>
    <t xml:space="preserve">           cpu-used0_F1_S12_qp63</t>
  </si>
  <si>
    <t xml:space="preserve">           cpu-used0_F1_S13_qp18</t>
  </si>
  <si>
    <t xml:space="preserve">           cpu-used0_F1_S13_qp27</t>
  </si>
  <si>
    <t xml:space="preserve">           cpu-used0_F1_S13_qp36</t>
  </si>
  <si>
    <t xml:space="preserve">           cpu-used0_F1_S13_qp45</t>
  </si>
  <si>
    <t xml:space="preserve">           cpu-used0_F1_S13_qp54</t>
  </si>
  <si>
    <t xml:space="preserve">           cpu-used0_F1_S13_qp63</t>
  </si>
  <si>
    <t xml:space="preserve">           cpu-used0_F1_S14_qp18</t>
  </si>
  <si>
    <t xml:space="preserve">           cpu-used0_F1_S14_qp27</t>
  </si>
  <si>
    <t xml:space="preserve">           cpu-used0_F1_S14_qp36</t>
  </si>
  <si>
    <t xml:space="preserve">           cpu-used0_F1_S14_qp45</t>
  </si>
  <si>
    <t xml:space="preserve">           cpu-used0_F1_S14_qp54</t>
  </si>
  <si>
    <t xml:space="preserve">           cpu-used0_F1_S14_qp63</t>
  </si>
  <si>
    <t xml:space="preserve">           cpu-used0_F1_S15_qp18</t>
  </si>
  <si>
    <t xml:space="preserve">           cpu-used0_F1_S15_qp27</t>
  </si>
  <si>
    <t xml:space="preserve">           cpu-used0_F1_S15_qp36</t>
  </si>
  <si>
    <t xml:space="preserve">           cpu-used0_F1_S15_qp45</t>
  </si>
  <si>
    <t xml:space="preserve">           cpu-used0_F1_S15_qp54</t>
  </si>
  <si>
    <t xml:space="preserve">           cpu-used0_F1_S15_qp63</t>
  </si>
  <si>
    <t xml:space="preserve">           cpu-used0_F1_S16_qp18</t>
  </si>
  <si>
    <t xml:space="preserve">           cpu-used0_F1_S16_qp27</t>
  </si>
  <si>
    <t xml:space="preserve">           cpu-used0_F1_S16_qp36</t>
  </si>
  <si>
    <t xml:space="preserve">           cpu-used0_F1_S16_qp45</t>
  </si>
  <si>
    <t xml:space="preserve">           cpu-used0_F1_S16_qp54</t>
  </si>
  <si>
    <t xml:space="preserve">           cpu-used0_F1_S16_qp63</t>
  </si>
  <si>
    <t xml:space="preserve">           cpu-used0_F1_S17_qp18</t>
  </si>
  <si>
    <t xml:space="preserve">           cpu-used0_F1_S17_qp27</t>
  </si>
  <si>
    <t xml:space="preserve">           cpu-used0_F1_S17_qp36</t>
  </si>
  <si>
    <t xml:space="preserve">           cpu-used0_F1_S17_qp45</t>
  </si>
  <si>
    <t xml:space="preserve">           cpu-used0_F1_S17_qp54</t>
  </si>
  <si>
    <t xml:space="preserve">           cpu-used0_F1_S17_qp63</t>
  </si>
  <si>
    <t xml:space="preserve">           cpu-used0_F1_S18_qp18</t>
  </si>
  <si>
    <t xml:space="preserve">           cpu-used0_F1_S18_qp27</t>
  </si>
  <si>
    <t xml:space="preserve">           cpu-used0_F1_S18_qp36</t>
  </si>
  <si>
    <t xml:space="preserve">           cpu-used0_F1_S18_qp45</t>
  </si>
  <si>
    <t xml:space="preserve">           cpu-used0_F1_S18_qp54</t>
  </si>
  <si>
    <t xml:space="preserve">           cpu-used0_F1_S18_qp63</t>
  </si>
  <si>
    <t xml:space="preserve">           cpu-used0_F1_S19_qp18</t>
  </si>
  <si>
    <t xml:space="preserve">           cpu-used0_F1_S19_qp27</t>
  </si>
  <si>
    <t xml:space="preserve">           cpu-used0_F1_S19_qp36</t>
  </si>
  <si>
    <t xml:space="preserve">           cpu-used0_F1_S19_qp45</t>
  </si>
  <si>
    <t xml:space="preserve">           cpu-used0_F1_S19_qp54</t>
  </si>
  <si>
    <t xml:space="preserve">           cpu-used0_F1_S19_qp63</t>
  </si>
  <si>
    <t xml:space="preserve">           cpu-used0_F1_S20_qp18</t>
  </si>
  <si>
    <t xml:space="preserve">           cpu-used0_F1_S20_qp27</t>
  </si>
  <si>
    <t xml:space="preserve">           cpu-used0_F1_S20_qp36</t>
  </si>
  <si>
    <t xml:space="preserve">           cpu-used0_F1_S20_qp45</t>
  </si>
  <si>
    <t xml:space="preserve">           cpu-used0_F1_S20_qp54</t>
  </si>
  <si>
    <t xml:space="preserve">           cpu-used0_F1_S20_qp63</t>
  </si>
  <si>
    <t xml:space="preserve">           cpu-used0_F1_S21_qp18</t>
  </si>
  <si>
    <t xml:space="preserve">           cpu-used0_F1_S21_qp27</t>
  </si>
  <si>
    <t xml:space="preserve">           cpu-used0_F1_S21_qp36</t>
  </si>
  <si>
    <t xml:space="preserve">           cpu-used0_F1_S21_qp45</t>
  </si>
  <si>
    <t xml:space="preserve">           cpu-used0_F1_S21_qp54</t>
  </si>
  <si>
    <t xml:space="preserve">           cpu-used0_F1_S21_qp63</t>
  </si>
  <si>
    <t xml:space="preserve">           cpu-used0_F1_S22_qp18</t>
  </si>
  <si>
    <t xml:space="preserve">           cpu-used0_F1_S22_qp27</t>
  </si>
  <si>
    <t xml:space="preserve">           cpu-used0_F1_S22_qp36</t>
  </si>
  <si>
    <t xml:space="preserve">           cpu-used0_F1_S22_qp45</t>
  </si>
  <si>
    <t xml:space="preserve">           cpu-used0_F1_S22_qp54</t>
  </si>
  <si>
    <t xml:space="preserve">           cpu-used0_F1_S22_qp63</t>
  </si>
  <si>
    <t xml:space="preserve">           cpu-used0_F1_S23_qp18</t>
  </si>
  <si>
    <t xml:space="preserve">           cpu-used0_F1_S23_qp27</t>
  </si>
  <si>
    <t xml:space="preserve">           cpu-used0_F1_S23_qp36</t>
  </si>
  <si>
    <t xml:space="preserve">           cpu-used0_F1_S23_qp45</t>
  </si>
  <si>
    <t xml:space="preserve">           cpu-used0_F1_S23_qp54</t>
  </si>
  <si>
    <t xml:space="preserve">           cpu-used0_F1_S23_qp63</t>
  </si>
  <si>
    <t xml:space="preserve">           cpu-used0_F1_S24_qp18</t>
  </si>
  <si>
    <t xml:space="preserve">           cpu-used0_F1_S24_qp27</t>
  </si>
  <si>
    <t xml:space="preserve">           cpu-used0_F1_S24_qp36</t>
  </si>
  <si>
    <t xml:space="preserve">           cpu-used0_F1_S24_qp45</t>
  </si>
  <si>
    <t xml:space="preserve">           cpu-used0_F1_S24_qp54</t>
  </si>
  <si>
    <t xml:space="preserve">           cpu-used0_F1_S24_qp63</t>
  </si>
  <si>
    <t xml:space="preserve">           cpu-used0_F1_S25_qp18</t>
  </si>
  <si>
    <t xml:space="preserve">           cpu-used0_F1_S25_qp27</t>
  </si>
  <si>
    <t xml:space="preserve">           cpu-used0_F1_S25_qp36</t>
  </si>
  <si>
    <t xml:space="preserve">           cpu-used0_F1_S25_qp45</t>
  </si>
  <si>
    <t xml:space="preserve">           cpu-used0_F1_S25_qp54</t>
  </si>
  <si>
    <t xml:space="preserve">           cpu-used0_F1_S25_qp63</t>
  </si>
  <si>
    <t xml:space="preserve">           cpu-used0_F1_S26_qp18</t>
  </si>
  <si>
    <t xml:space="preserve">           cpu-used0_F1_S26_qp27</t>
  </si>
  <si>
    <t xml:space="preserve">           cpu-used0_F1_S26_qp36</t>
  </si>
  <si>
    <t xml:space="preserve">           cpu-used0_F1_S26_qp45</t>
  </si>
  <si>
    <t xml:space="preserve">           cpu-used0_F1_S26_qp54</t>
  </si>
  <si>
    <t xml:space="preserve">           cpu-used0_F1_S26_qp63</t>
  </si>
  <si>
    <t xml:space="preserve">           cpu-used0_F1_S27_qp18</t>
  </si>
  <si>
    <t xml:space="preserve">           cpu-used0_F1_S27_qp27</t>
  </si>
  <si>
    <t xml:space="preserve">           cpu-used0_F1_S27_qp36</t>
  </si>
  <si>
    <t xml:space="preserve">           cpu-used0_F1_S27_qp45</t>
  </si>
  <si>
    <t xml:space="preserve">           cpu-used0_F1_S27_qp54</t>
  </si>
  <si>
    <t xml:space="preserve">           cpu-used0_F1_S27_qp63</t>
  </si>
  <si>
    <t xml:space="preserve">           cpu-used0_F1_S28_qp18</t>
  </si>
  <si>
    <t xml:space="preserve">           cpu-used0_F1_S28_qp27</t>
  </si>
  <si>
    <t xml:space="preserve">           cpu-used0_F1_S28_qp36</t>
  </si>
  <si>
    <t xml:space="preserve">           cpu-used0_F1_S28_qp45</t>
  </si>
  <si>
    <t xml:space="preserve">           cpu-used0_F1_S28_qp54</t>
  </si>
  <si>
    <t xml:space="preserve">           cpu-used0_F1_S28_qp63</t>
  </si>
  <si>
    <t xml:space="preserve">           cpu-used0_F1_S29_qp18</t>
  </si>
  <si>
    <t xml:space="preserve">           cpu-used0_F1_S29_qp27</t>
  </si>
  <si>
    <t xml:space="preserve">           cpu-used0_F1_S29_qp36</t>
  </si>
  <si>
    <t xml:space="preserve">           cpu-used0_F1_S29_qp45</t>
  </si>
  <si>
    <t xml:space="preserve">           cpu-used0_F1_S29_qp54</t>
  </si>
  <si>
    <t xml:space="preserve">           cpu-used0_F1_S29_qp63</t>
  </si>
  <si>
    <t xml:space="preserve">           cpu-used0_F2_S01_qp18</t>
  </si>
  <si>
    <t xml:space="preserve">           cpu-used0_F2_S01_qp27</t>
  </si>
  <si>
    <t xml:space="preserve">           cpu-used0_F2_S01_qp36</t>
  </si>
  <si>
    <t xml:space="preserve">           cpu-used0_F2_S01_qp45</t>
  </si>
  <si>
    <t xml:space="preserve">           cpu-used0_F2_S01_qp54</t>
  </si>
  <si>
    <t xml:space="preserve">           cpu-used0_F2_S01_qp63</t>
  </si>
  <si>
    <t xml:space="preserve">           cpu-used0_F2_S02_qp18</t>
  </si>
  <si>
    <t xml:space="preserve">           cpu-used0_F2_S02_qp27</t>
  </si>
  <si>
    <t xml:space="preserve">           cpu-used0_F2_S02_qp36</t>
  </si>
  <si>
    <t xml:space="preserve">           cpu-used0_F2_S02_qp45</t>
  </si>
  <si>
    <t xml:space="preserve">           cpu-used0_F2_S02_qp54</t>
  </si>
  <si>
    <t xml:space="preserve">           cpu-used0_F2_S02_qp63</t>
  </si>
  <si>
    <t xml:space="preserve">           cpu-used0_F2_S03_qp18</t>
  </si>
  <si>
    <t xml:space="preserve">           cpu-used0_F2_S03_qp27</t>
  </si>
  <si>
    <t xml:space="preserve">           cpu-used0_F2_S03_qp36</t>
  </si>
  <si>
    <t xml:space="preserve">           cpu-used0_F2_S03_qp45</t>
  </si>
  <si>
    <t xml:space="preserve">           cpu-used0_F2_S03_qp54</t>
  </si>
  <si>
    <t xml:space="preserve">           cpu-used0_F2_S03_qp63</t>
  </si>
  <si>
    <t xml:space="preserve">           cpu-used0_F2_S04_qp18</t>
  </si>
  <si>
    <t xml:space="preserve">           cpu-used0_F2_S04_qp27</t>
  </si>
  <si>
    <t xml:space="preserve">           cpu-used0_F2_S04_qp36</t>
  </si>
  <si>
    <t xml:space="preserve">           cpu-used0_F2_S04_qp45</t>
  </si>
  <si>
    <t xml:space="preserve">           cpu-used0_F2_S04_qp54</t>
  </si>
  <si>
    <t xml:space="preserve">           cpu-used0_F2_S04_qp63</t>
  </si>
  <si>
    <t xml:space="preserve">           cpu-used0_F2_S05_qp18</t>
  </si>
  <si>
    <t xml:space="preserve">           cpu-used0_F2_S05_qp27</t>
  </si>
  <si>
    <t xml:space="preserve">           cpu-used0_F2_S05_qp36</t>
  </si>
  <si>
    <t xml:space="preserve">           cpu-used0_F2_S05_qp45</t>
  </si>
  <si>
    <t xml:space="preserve">           cpu-used0_F2_S05_qp54</t>
  </si>
  <si>
    <t xml:space="preserve">           cpu-used0_F2_S05_qp63</t>
  </si>
  <si>
    <t xml:space="preserve">           cpu-used0_F2_S06_qp18</t>
  </si>
  <si>
    <t xml:space="preserve">           cpu-used0_F2_S06_qp27</t>
  </si>
  <si>
    <t xml:space="preserve">           cpu-used0_F2_S06_qp36</t>
  </si>
  <si>
    <t xml:space="preserve">           cpu-used0_F2_S06_qp45</t>
  </si>
  <si>
    <t xml:space="preserve">           cpu-used0_F2_S06_qp54</t>
  </si>
  <si>
    <t xml:space="preserve">           cpu-used0_F2_S06_qp63</t>
  </si>
  <si>
    <t xml:space="preserve">           cpu-used0_F2_S07_qp18</t>
  </si>
  <si>
    <t xml:space="preserve">           cpu-used0_F2_S07_qp27</t>
  </si>
  <si>
    <t xml:space="preserve">           cpu-used0_F2_S07_qp36</t>
  </si>
  <si>
    <t xml:space="preserve">           cpu-used0_F2_S07_qp45</t>
  </si>
  <si>
    <t xml:space="preserve">           cpu-used0_F2_S07_qp54</t>
  </si>
  <si>
    <t xml:space="preserve">           cpu-used0_F2_S07_qp63</t>
  </si>
  <si>
    <t xml:space="preserve">           cpu-used0_F2_S08_qp18</t>
  </si>
  <si>
    <t xml:space="preserve">           cpu-used0_F2_S08_qp27</t>
  </si>
  <si>
    <t xml:space="preserve">           cpu-used0_F2_S08_qp36</t>
  </si>
  <si>
    <t xml:space="preserve">           cpu-used0_F2_S08_qp45</t>
  </si>
  <si>
    <t xml:space="preserve">           cpu-used0_F2_S08_qp54</t>
  </si>
  <si>
    <t xml:space="preserve">           cpu-used0_F2_S08_qp63</t>
  </si>
  <si>
    <t xml:space="preserve">           cpu-used0_F2_S09_qp18</t>
  </si>
  <si>
    <t xml:space="preserve">           cpu-used0_F2_S09_qp27</t>
  </si>
  <si>
    <t xml:space="preserve">           cpu-used0_F2_S09_qp36</t>
  </si>
  <si>
    <t xml:space="preserve">           cpu-used0_F2_S09_qp45</t>
  </si>
  <si>
    <t xml:space="preserve">           cpu-used0_F2_S09_qp54</t>
  </si>
  <si>
    <t xml:space="preserve">           cpu-used0_F2_S09_qp63</t>
  </si>
  <si>
    <t xml:space="preserve">           cpu-used0_F2_S10_qp18</t>
  </si>
  <si>
    <t xml:space="preserve">           cpu-used0_F2_S10_qp27</t>
  </si>
  <si>
    <t xml:space="preserve">           cpu-used0_F2_S10_qp36</t>
  </si>
  <si>
    <t xml:space="preserve">           cpu-used0_F2_S10_qp45</t>
  </si>
  <si>
    <t xml:space="preserve">           cpu-used0_F2_S10_qp54</t>
  </si>
  <si>
    <t xml:space="preserve">           cpu-used0_F2_S10_qp63</t>
  </si>
  <si>
    <t xml:space="preserve">           cpu-used0_F2_S11_qp18</t>
  </si>
  <si>
    <t xml:space="preserve">           cpu-used0_F2_S11_qp27</t>
  </si>
  <si>
    <t xml:space="preserve">           cpu-used0_F2_S11_qp36</t>
  </si>
  <si>
    <t xml:space="preserve">           cpu-used0_F2_S11_qp45</t>
  </si>
  <si>
    <t xml:space="preserve">           cpu-used0_F2_S11_qp54</t>
  </si>
  <si>
    <t xml:space="preserve">           cpu-used0_F2_S11_qp63</t>
  </si>
  <si>
    <t xml:space="preserve">           cpu-used0_F2_S12_qp18</t>
  </si>
  <si>
    <t xml:space="preserve">           cpu-used0_F2_S12_qp27</t>
  </si>
  <si>
    <t xml:space="preserve">           cpu-used0_F2_S12_qp36</t>
  </si>
  <si>
    <t xml:space="preserve">           cpu-used0_F2_S12_qp45</t>
  </si>
  <si>
    <t xml:space="preserve">           cpu-used0_F2_S12_qp54</t>
  </si>
  <si>
    <t xml:space="preserve">           cpu-used0_F2_S12_qp63</t>
  </si>
  <si>
    <t xml:space="preserve">           cpu-used0_F2_S13_qp18</t>
  </si>
  <si>
    <t xml:space="preserve">           cpu-used0_F2_S13_qp27</t>
  </si>
  <si>
    <t xml:space="preserve">           cpu-used0_F2_S13_qp36</t>
  </si>
  <si>
    <t xml:space="preserve">           cpu-used0_F2_S13_qp45</t>
  </si>
  <si>
    <t xml:space="preserve">           cpu-used0_F2_S13_qp54</t>
  </si>
  <si>
    <t xml:space="preserve">           cpu-used0_F2_S13_qp63</t>
  </si>
  <si>
    <t xml:space="preserve">           cpu-used0_F2_S14_qp18</t>
  </si>
  <si>
    <t xml:space="preserve">           cpu-used0_F2_S14_qp27</t>
  </si>
  <si>
    <t xml:space="preserve">           cpu-used0_F2_S14_qp36</t>
  </si>
  <si>
    <t xml:space="preserve">           cpu-used0_F2_S14_qp45</t>
  </si>
  <si>
    <t xml:space="preserve">           cpu-used0_F2_S14_qp54</t>
  </si>
  <si>
    <t xml:space="preserve">           cpu-used0_F2_S14_qp63</t>
  </si>
  <si>
    <t xml:space="preserve">           cpu-used0_F2_S15_qp18</t>
  </si>
  <si>
    <t xml:space="preserve">           cpu-used0_F2_S15_qp27</t>
  </si>
  <si>
    <t xml:space="preserve">           cpu-used0_F2_S15_qp36</t>
  </si>
  <si>
    <t xml:space="preserve">           cpu-used0_F2_S15_qp45</t>
  </si>
  <si>
    <t xml:space="preserve">           cpu-used0_F2_S15_qp54</t>
  </si>
  <si>
    <t xml:space="preserve">           cpu-used0_F2_S15_qp63</t>
  </si>
  <si>
    <t xml:space="preserve">           cpu-used0_F2_S16_qp18</t>
  </si>
  <si>
    <t xml:space="preserve">           cpu-used0_F2_S16_qp27</t>
  </si>
  <si>
    <t xml:space="preserve">           cpu-used0_F2_S16_qp36</t>
  </si>
  <si>
    <t xml:space="preserve">           cpu-used0_F2_S16_qp45</t>
  </si>
  <si>
    <t xml:space="preserve">           cpu-used0_F2_S16_qp54</t>
  </si>
  <si>
    <t xml:space="preserve">           cpu-used0_F2_S16_qp63</t>
  </si>
  <si>
    <t xml:space="preserve">           cpu-used0_F2_S17_qp18</t>
  </si>
  <si>
    <t xml:space="preserve">           cpu-used0_F2_S17_qp27</t>
  </si>
  <si>
    <t xml:space="preserve">           cpu-used0_F2_S17_qp36</t>
  </si>
  <si>
    <t xml:space="preserve">           cpu-used0_F2_S17_qp45</t>
  </si>
  <si>
    <t xml:space="preserve">           cpu-used0_F2_S17_qp54</t>
  </si>
  <si>
    <t xml:space="preserve">           cpu-used0_F2_S17_qp63</t>
  </si>
  <si>
    <t xml:space="preserve">           cpu-used0_F2_S18_qp18</t>
  </si>
  <si>
    <t xml:space="preserve">           cpu-used0_F2_S18_qp27</t>
  </si>
  <si>
    <t xml:space="preserve">           cpu-used0_F2_S18_qp36</t>
  </si>
  <si>
    <t xml:space="preserve">           cpu-used0_F2_S18_qp45</t>
  </si>
  <si>
    <t xml:space="preserve">           cpu-used0_F2_S18_qp54</t>
  </si>
  <si>
    <t xml:space="preserve">           cpu-used0_F2_S18_qp63</t>
  </si>
  <si>
    <t xml:space="preserve">           cpu-used0_F2_S19_qp18</t>
  </si>
  <si>
    <t xml:space="preserve">           cpu-used0_F2_S19_qp27</t>
  </si>
  <si>
    <t xml:space="preserve">           cpu-used0_F2_S19_qp36</t>
  </si>
  <si>
    <t xml:space="preserve">           cpu-used0_F2_S19_qp45</t>
  </si>
  <si>
    <t xml:space="preserve">           cpu-used0_F2_S19_qp54</t>
  </si>
  <si>
    <t xml:space="preserve">           cpu-used0_F2_S19_qp63</t>
  </si>
  <si>
    <t xml:space="preserve">           cpu-used0_F2_S20_qp18</t>
  </si>
  <si>
    <t xml:space="preserve">           cpu-used0_F2_S20_qp27</t>
  </si>
  <si>
    <t xml:space="preserve">           cpu-used0_F2_S20_qp36</t>
  </si>
  <si>
    <t xml:space="preserve">           cpu-used0_F2_S20_qp45</t>
  </si>
  <si>
    <t xml:space="preserve">           cpu-used0_F2_S20_qp54</t>
  </si>
  <si>
    <t xml:space="preserve">           cpu-used0_F2_S20_qp63</t>
  </si>
  <si>
    <t xml:space="preserve">           cpu-used0_F2_S21_qp18</t>
  </si>
  <si>
    <t xml:space="preserve">           cpu-used0_F2_S21_qp27</t>
  </si>
  <si>
    <t xml:space="preserve">           cpu-used0_F2_S21_qp36</t>
  </si>
  <si>
    <t xml:space="preserve">           cpu-used0_F2_S21_qp45</t>
  </si>
  <si>
    <t xml:space="preserve">           cpu-used0_F2_S21_qp54</t>
  </si>
  <si>
    <t xml:space="preserve">           cpu-used0_F2_S21_qp63</t>
  </si>
  <si>
    <t xml:space="preserve">           cpu-used0_F2_S22_qp18</t>
  </si>
  <si>
    <t xml:space="preserve">           cpu-used0_F2_S22_qp27</t>
  </si>
  <si>
    <t xml:space="preserve">           cpu-used0_F2_S22_qp36</t>
  </si>
  <si>
    <t xml:space="preserve">           cpu-used0_F2_S22_qp45</t>
  </si>
  <si>
    <t xml:space="preserve">           cpu-used0_F2_S22_qp54</t>
  </si>
  <si>
    <t xml:space="preserve">           cpu-used0_F2_S22_qp63</t>
  </si>
  <si>
    <t xml:space="preserve">           cpu-used0_F2_S23_qp18</t>
  </si>
  <si>
    <t xml:space="preserve">           cpu-used0_F2_S23_qp27</t>
  </si>
  <si>
    <t xml:space="preserve">           cpu-used0_F2_S23_qp36</t>
  </si>
  <si>
    <t xml:space="preserve">           cpu-used0_F2_S23_qp45</t>
  </si>
  <si>
    <t xml:space="preserve">           cpu-used0_F2_S23_qp54</t>
  </si>
  <si>
    <t xml:space="preserve">           cpu-used0_F2_S23_qp63</t>
  </si>
  <si>
    <t xml:space="preserve">           cpu-used0_F2_S24_qp18</t>
  </si>
  <si>
    <t xml:space="preserve">           cpu-used0_F2_S24_qp27</t>
  </si>
  <si>
    <t xml:space="preserve">           cpu-used0_F2_S24_qp36</t>
  </si>
  <si>
    <t xml:space="preserve">           cpu-used0_F2_S24_qp45</t>
  </si>
  <si>
    <t xml:space="preserve">           cpu-used0_F2_S24_qp54</t>
  </si>
  <si>
    <t xml:space="preserve">           cpu-used0_F2_S24_qp63</t>
  </si>
  <si>
    <t xml:space="preserve">           cpu-used0_F2_S25_qp18</t>
  </si>
  <si>
    <t xml:space="preserve">           cpu-used0_F2_S25_qp27</t>
  </si>
  <si>
    <t xml:space="preserve">           cpu-used0_F2_S25_qp36</t>
  </si>
  <si>
    <t xml:space="preserve">           cpu-used0_F2_S25_qp45</t>
  </si>
  <si>
    <t xml:space="preserve">           cpu-used0_F2_S25_qp54</t>
  </si>
  <si>
    <t xml:space="preserve">           cpu-used0_F2_S25_qp63</t>
  </si>
  <si>
    <t xml:space="preserve">           cpu-used0_F2_S26_qp18</t>
  </si>
  <si>
    <t xml:space="preserve">           cpu-used0_F2_S26_qp27</t>
  </si>
  <si>
    <t xml:space="preserve">           cpu-used0_F2_S26_qp36</t>
  </si>
  <si>
    <t xml:space="preserve">           cpu-used0_F2_S26_qp45</t>
  </si>
  <si>
    <t xml:space="preserve">           cpu-used0_F2_S26_qp54</t>
  </si>
  <si>
    <t xml:space="preserve">           cpu-used0_F2_S26_qp63</t>
  </si>
  <si>
    <t xml:space="preserve">           cpu-used0_F2_S27_qp18</t>
  </si>
  <si>
    <t xml:space="preserve">           cpu-used0_F2_S27_qp27</t>
  </si>
  <si>
    <t xml:space="preserve">           cpu-used0_F2_S27_qp36</t>
  </si>
  <si>
    <t xml:space="preserve">           cpu-used0_F2_S27_qp45</t>
  </si>
  <si>
    <t xml:space="preserve">           cpu-used0_F2_S27_qp54</t>
  </si>
  <si>
    <t xml:space="preserve">           cpu-used0_F2_S27_qp63</t>
  </si>
  <si>
    <t xml:space="preserve">           cpu-used0_F2_S28_qp18</t>
  </si>
  <si>
    <t xml:space="preserve">           cpu-used0_F2_S28_qp27</t>
  </si>
  <si>
    <t xml:space="preserve">           cpu-used0_F2_S28_qp36</t>
  </si>
  <si>
    <t xml:space="preserve">           cpu-used0_F2_S28_qp45</t>
  </si>
  <si>
    <t xml:space="preserve">           cpu-used0_F2_S28_qp54</t>
  </si>
  <si>
    <t xml:space="preserve">           cpu-used0_F2_S28_qp63</t>
  </si>
  <si>
    <t xml:space="preserve">           cpu-used0_F2_S29_qp18</t>
  </si>
  <si>
    <t xml:space="preserve">           cpu-used0_F2_S29_qp27</t>
  </si>
  <si>
    <t xml:space="preserve">           cpu-used0_F2_S29_qp36</t>
  </si>
  <si>
    <t xml:space="preserve">           cpu-used0_F2_S29_qp45</t>
  </si>
  <si>
    <t xml:space="preserve">           cpu-used0_F2_S29_qp54</t>
  </si>
  <si>
    <t xml:space="preserve">           cpu-used0_F2_S29_qp63</t>
  </si>
  <si>
    <t xml:space="preserve">           cpu-used0_F2_S30_qp18</t>
  </si>
  <si>
    <t xml:space="preserve">           cpu-used0_F2_S30_qp27</t>
  </si>
  <si>
    <t xml:space="preserve">           cpu-used0_F2_S30_qp36</t>
  </si>
  <si>
    <t xml:space="preserve">           cpu-used0_F2_S30_qp45</t>
  </si>
  <si>
    <t xml:space="preserve">           cpu-used0_F2_S30_qp54</t>
  </si>
  <si>
    <t xml:space="preserve">           cpu-used0_F2_S30_qp63</t>
  </si>
  <si>
    <t>`</t>
  </si>
  <si>
    <t>Still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</si>
</sst>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
    <numFmt numFmtId="165" formatCode="0.0"/>
  </numFmts>
  <fonts count="13"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9"/>
      <color indexed="8"/>
      <name val="Arial"/>
      <family val="2"/>
    </font>
    <font>
      <b/>
      <sz val="12"/>
      <color theme="0"/>
      <name val="Calibri"/>
      <family val="2"/>
      <scheme val="minor"/>
    </font>
    <font>
      <b/>
      <sz val="14"/>
      <color indexed="8"/>
      <name val="Arial"/>
      <family val="2"/>
    </font>
    <font>
      <sz val="9"/>
      <color theme="0"/>
      <name val="Arial"/>
      <family val="2"/>
    </font>
    <font>
      <b/>
      <sz val="9"/>
      <color theme="0"/>
      <name val="Arial"/>
      <family val="2"/>
    </font>
    <font>
      <sz val="11"/>
      <color theme="1"/>
      <name val="Calibri"/>
      <family val="2"/>
      <scheme val="minor"/>
    </font>
    <font>
      <sz val="10"/>
      <color indexed="8"/>
      <name val="Calibri"/>
      <family val="2"/>
    </font>
  </fonts>
  <fills count="21">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5"/>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3"/>
      </left>
      <right/>
      <top style="medium">
        <color indexed="63"/>
      </top>
      <bottom style="medium">
        <color indexed="63"/>
      </bottom>
      <diagonal/>
    </border>
    <border>
      <left/>
      <right/>
      <top style="medium">
        <color indexed="63"/>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3"/>
      </right>
      <top/>
      <bottom style="medium">
        <color indexed="64"/>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medium">
        <color indexed="63"/>
      </bottom>
      <diagonal/>
    </border>
    <border>
      <left/>
      <right/>
      <top style="medium">
        <color indexed="64"/>
      </top>
      <bottom style="thin">
        <color indexed="64"/>
      </bottom>
      <diagonal/>
    </border>
    <border>
      <left/>
      <right/>
      <top style="thin">
        <color indexed="64"/>
      </top>
      <bottom style="medium">
        <color indexed="64"/>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11" fillId="0" borderId="0"/>
  </cellStyleXfs>
  <cellXfs count="487">
    <xf numFmtId="0" fontId="0" fillId="0" borderId="0" xfId="0"/>
    <xf numFmtId="10" fontId="0" fillId="0" borderId="1" xfId="0" applyNumberFormat="1" applyBorder="1"/>
    <xf numFmtId="10" fontId="0" fillId="0" borderId="8" xfId="0" applyNumberFormat="1" applyBorder="1"/>
    <xf numFmtId="10" fontId="0" fillId="0" borderId="9" xfId="0" applyNumberFormat="1" applyBorder="1"/>
    <xf numFmtId="0" fontId="5" fillId="0" borderId="0" xfId="0" applyFont="1" applyAlignment="1">
      <alignment vertical="center"/>
    </xf>
    <xf numFmtId="0" fontId="6" fillId="0" borderId="0" xfId="0" applyFont="1" applyAlignment="1">
      <alignment horizontal="center" vertical="center"/>
    </xf>
    <xf numFmtId="0" fontId="5" fillId="0" borderId="0" xfId="0" applyFont="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4" xfId="0" applyFont="1" applyBorder="1" applyAlignment="1">
      <alignment vertical="center"/>
    </xf>
    <xf numFmtId="0" fontId="5" fillId="0" borderId="25" xfId="0" applyFont="1" applyBorder="1" applyAlignment="1">
      <alignment vertical="center"/>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5" fillId="0" borderId="17" xfId="0" applyFont="1" applyBorder="1" applyAlignment="1">
      <alignment horizontal="center" vertical="center"/>
    </xf>
    <xf numFmtId="0" fontId="5" fillId="0" borderId="30" xfId="0" applyFont="1" applyBorder="1" applyAlignment="1">
      <alignment vertical="center"/>
    </xf>
    <xf numFmtId="0" fontId="5" fillId="0" borderId="0" xfId="0" applyFont="1" applyBorder="1" applyAlignment="1">
      <alignment vertical="center"/>
    </xf>
    <xf numFmtId="2" fontId="5" fillId="0" borderId="0" xfId="0" applyNumberFormat="1" applyFont="1" applyBorder="1" applyAlignment="1">
      <alignment vertical="center"/>
    </xf>
    <xf numFmtId="0" fontId="5" fillId="0" borderId="35" xfId="0" applyFont="1" applyBorder="1" applyAlignment="1">
      <alignment vertical="center"/>
    </xf>
    <xf numFmtId="0" fontId="5" fillId="0" borderId="34" xfId="0" applyFont="1" applyBorder="1" applyAlignment="1">
      <alignment horizontal="center" vertical="center"/>
    </xf>
    <xf numFmtId="0" fontId="5" fillId="0" borderId="17" xfId="0" applyFont="1" applyBorder="1" applyAlignment="1">
      <alignment horizontal="center" vertical="center"/>
    </xf>
    <xf numFmtId="0" fontId="5" fillId="0" borderId="34" xfId="0" applyFont="1" applyBorder="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6" xfId="0" applyFont="1" applyBorder="1" applyAlignment="1">
      <alignment vertical="center"/>
    </xf>
    <xf numFmtId="0" fontId="5" fillId="0" borderId="25" xfId="0" applyFont="1" applyBorder="1" applyAlignment="1">
      <alignment horizontal="center" vertical="center"/>
    </xf>
    <xf numFmtId="10" fontId="5" fillId="0" borderId="0"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6" xfId="0" applyNumberFormat="1" applyFont="1" applyBorder="1" applyAlignment="1">
      <alignment horizontal="center" vertical="center"/>
    </xf>
    <xf numFmtId="10" fontId="5" fillId="0" borderId="7"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64" fontId="5" fillId="4" borderId="13" xfId="0" applyNumberFormat="1" applyFont="1" applyFill="1" applyBorder="1" applyAlignment="1">
      <alignment horizontal="center" vertical="center"/>
    </xf>
    <xf numFmtId="164" fontId="5" fillId="4" borderId="14" xfId="0" applyNumberFormat="1" applyFont="1" applyFill="1" applyBorder="1" applyAlignment="1">
      <alignment horizontal="center" vertical="center"/>
    </xf>
    <xf numFmtId="164" fontId="5" fillId="4" borderId="15" xfId="0" applyNumberFormat="1" applyFont="1" applyFill="1" applyBorder="1" applyAlignment="1">
      <alignment horizontal="center" vertical="center"/>
    </xf>
    <xf numFmtId="164" fontId="5" fillId="4" borderId="18" xfId="0" applyNumberFormat="1" applyFont="1" applyFill="1" applyBorder="1" applyAlignment="1">
      <alignment horizontal="center" vertical="center"/>
    </xf>
    <xf numFmtId="164" fontId="5" fillId="4" borderId="19" xfId="0" applyNumberFormat="1" applyFont="1" applyFill="1" applyBorder="1" applyAlignment="1">
      <alignment horizontal="center" vertical="center"/>
    </xf>
    <xf numFmtId="164" fontId="5" fillId="4" borderId="21" xfId="0" applyNumberFormat="1" applyFont="1" applyFill="1" applyBorder="1" applyAlignment="1">
      <alignment horizontal="center" vertical="center"/>
    </xf>
    <xf numFmtId="164" fontId="5" fillId="4" borderId="22" xfId="0" applyNumberFormat="1" applyFont="1" applyFill="1" applyBorder="1" applyAlignment="1">
      <alignment horizontal="center" vertical="center"/>
    </xf>
    <xf numFmtId="164" fontId="5" fillId="4" borderId="23" xfId="0" applyNumberFormat="1" applyFont="1" applyFill="1" applyBorder="1" applyAlignment="1">
      <alignment horizontal="center" vertical="center"/>
    </xf>
    <xf numFmtId="164" fontId="5" fillId="4" borderId="0" xfId="0" applyNumberFormat="1" applyFont="1" applyFill="1" applyBorder="1" applyAlignment="1">
      <alignment horizontal="center" vertical="center"/>
    </xf>
    <xf numFmtId="164" fontId="5" fillId="4" borderId="33" xfId="0" applyNumberFormat="1" applyFont="1" applyFill="1" applyBorder="1" applyAlignment="1">
      <alignment horizontal="center" vertical="center"/>
    </xf>
    <xf numFmtId="2" fontId="5" fillId="0" borderId="0" xfId="0" applyNumberFormat="1" applyFont="1" applyAlignment="1">
      <alignment horizontal="center" vertical="center"/>
    </xf>
    <xf numFmtId="2" fontId="5" fillId="0" borderId="25" xfId="0" applyNumberFormat="1" applyFont="1" applyBorder="1" applyAlignment="1">
      <alignment horizontal="center" vertical="center"/>
    </xf>
    <xf numFmtId="0" fontId="5" fillId="0" borderId="52" xfId="0" applyFont="1" applyBorder="1" applyAlignment="1">
      <alignment horizontal="center" vertical="center"/>
    </xf>
    <xf numFmtId="0" fontId="5" fillId="0" borderId="31" xfId="0" applyFont="1" applyBorder="1" applyAlignment="1">
      <alignment horizontal="center" vertical="center"/>
    </xf>
    <xf numFmtId="164" fontId="5" fillId="4" borderId="53" xfId="0" applyNumberFormat="1" applyFont="1" applyFill="1" applyBorder="1" applyAlignment="1">
      <alignment vertical="center"/>
    </xf>
    <xf numFmtId="164" fontId="5" fillId="4" borderId="38" xfId="0" applyNumberFormat="1" applyFont="1" applyFill="1" applyBorder="1" applyAlignment="1">
      <alignment vertical="center"/>
    </xf>
    <xf numFmtId="164" fontId="5" fillId="4" borderId="54" xfId="0" applyNumberFormat="1" applyFont="1" applyFill="1" applyBorder="1" applyAlignment="1">
      <alignment vertical="center"/>
    </xf>
    <xf numFmtId="164" fontId="5" fillId="4" borderId="32" xfId="0" applyNumberFormat="1" applyFont="1" applyFill="1" applyBorder="1" applyAlignment="1">
      <alignment vertical="center"/>
    </xf>
    <xf numFmtId="164" fontId="5" fillId="4" borderId="55" xfId="0" applyNumberFormat="1" applyFont="1" applyFill="1" applyBorder="1" applyAlignment="1">
      <alignment vertical="center"/>
    </xf>
    <xf numFmtId="164" fontId="5" fillId="4" borderId="36" xfId="0" applyNumberFormat="1" applyFont="1" applyFill="1" applyBorder="1" applyAlignment="1">
      <alignment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14" xfId="0" applyFont="1" applyBorder="1" applyAlignment="1">
      <alignment horizontal="center" vertical="center"/>
    </xf>
    <xf numFmtId="0" fontId="5" fillId="0" borderId="0" xfId="0" applyFont="1" applyBorder="1" applyAlignment="1">
      <alignment horizontal="center" vertical="center"/>
    </xf>
    <xf numFmtId="10" fontId="5" fillId="0" borderId="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45" xfId="0" applyNumberFormat="1" applyFont="1" applyBorder="1" applyAlignment="1">
      <alignment horizontal="center" vertical="center"/>
    </xf>
    <xf numFmtId="0" fontId="5" fillId="5" borderId="44" xfId="0" applyFont="1" applyFill="1" applyBorder="1" applyAlignment="1">
      <alignment horizontal="center" vertical="center"/>
    </xf>
    <xf numFmtId="0" fontId="5" fillId="5" borderId="45" xfId="0" applyFont="1" applyFill="1" applyBorder="1" applyAlignment="1">
      <alignment horizontal="center" vertical="center"/>
    </xf>
    <xf numFmtId="10" fontId="5" fillId="0" borderId="49" xfId="0" applyNumberFormat="1" applyFont="1" applyBorder="1" applyAlignment="1">
      <alignment horizontal="center" vertical="center"/>
    </xf>
    <xf numFmtId="0" fontId="9" fillId="6" borderId="8" xfId="0" applyFont="1" applyFill="1" applyBorder="1" applyAlignment="1">
      <alignment vertical="center"/>
    </xf>
    <xf numFmtId="0" fontId="9" fillId="6" borderId="43" xfId="0" applyFont="1" applyFill="1" applyBorder="1" applyAlignment="1">
      <alignment vertical="center"/>
    </xf>
    <xf numFmtId="2" fontId="5" fillId="6" borderId="0" xfId="0" applyNumberFormat="1" applyFont="1" applyFill="1" applyBorder="1" applyAlignment="1">
      <alignment vertical="center"/>
    </xf>
    <xf numFmtId="10" fontId="10" fillId="6" borderId="0" xfId="0" applyNumberFormat="1" applyFont="1" applyFill="1" applyBorder="1" applyAlignment="1">
      <alignment horizontal="center" vertical="center"/>
    </xf>
    <xf numFmtId="0" fontId="9" fillId="6" borderId="64" xfId="0" applyFont="1" applyFill="1" applyBorder="1" applyAlignment="1">
      <alignment vertical="center"/>
    </xf>
    <xf numFmtId="0" fontId="9" fillId="6" borderId="65" xfId="0" applyFont="1" applyFill="1" applyBorder="1" applyAlignment="1">
      <alignment vertical="center"/>
    </xf>
    <xf numFmtId="0" fontId="8" fillId="0" borderId="0" xfId="0" applyFont="1" applyFill="1" applyBorder="1" applyAlignment="1">
      <alignment horizontal="center" vertical="center" textRotation="90"/>
    </xf>
    <xf numFmtId="0" fontId="5" fillId="0" borderId="0" xfId="0" applyFont="1" applyFill="1" applyBorder="1" applyAlignment="1">
      <alignment horizontal="center" vertical="center"/>
    </xf>
    <xf numFmtId="0" fontId="0" fillId="0" borderId="0" xfId="0" applyFill="1" applyBorder="1" applyAlignment="1">
      <alignment horizontal="center" vertical="center"/>
    </xf>
    <xf numFmtId="164" fontId="5" fillId="0" borderId="0" xfId="0" applyNumberFormat="1" applyFont="1" applyFill="1" applyBorder="1" applyAlignment="1">
      <alignment horizontal="center" vertical="center"/>
    </xf>
    <xf numFmtId="0" fontId="5" fillId="0" borderId="0" xfId="0" applyFont="1" applyFill="1" applyBorder="1" applyAlignment="1">
      <alignment vertical="center"/>
    </xf>
    <xf numFmtId="164" fontId="5" fillId="0" borderId="0" xfId="0" applyNumberFormat="1" applyFont="1" applyFill="1" applyBorder="1" applyAlignment="1">
      <alignment vertical="center"/>
    </xf>
    <xf numFmtId="0" fontId="6" fillId="0" borderId="0" xfId="0" applyFont="1" applyFill="1" applyBorder="1" applyAlignment="1">
      <alignment vertical="center"/>
    </xf>
    <xf numFmtId="164" fontId="6" fillId="0" borderId="0" xfId="0" applyNumberFormat="1" applyFont="1" applyFill="1" applyBorder="1" applyAlignment="1">
      <alignment horizontal="center" vertical="center"/>
    </xf>
    <xf numFmtId="164" fontId="6" fillId="0" borderId="0" xfId="0" applyNumberFormat="1" applyFont="1" applyFill="1" applyBorder="1" applyAlignment="1">
      <alignment vertical="center"/>
    </xf>
    <xf numFmtId="0" fontId="5" fillId="0" borderId="30"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5" fillId="0" borderId="0" xfId="0" applyFont="1" applyFill="1" applyAlignment="1">
      <alignment vertical="center"/>
    </xf>
    <xf numFmtId="0" fontId="5" fillId="0" borderId="0" xfId="0" applyFont="1" applyFill="1" applyAlignment="1">
      <alignment horizontal="center" vertical="center"/>
    </xf>
    <xf numFmtId="2" fontId="5" fillId="0" borderId="0" xfId="0" applyNumberFormat="1" applyFont="1" applyFill="1" applyAlignment="1">
      <alignment horizontal="center" vertical="center"/>
    </xf>
    <xf numFmtId="0" fontId="5" fillId="0" borderId="0" xfId="0" applyFont="1" applyFill="1" applyBorder="1" applyAlignment="1">
      <alignment horizontal="center" vertical="center" textRotation="90"/>
    </xf>
    <xf numFmtId="0" fontId="9" fillId="0" borderId="0" xfId="0" applyFont="1" applyFill="1" applyBorder="1" applyAlignment="1">
      <alignment vertical="center"/>
    </xf>
    <xf numFmtId="0" fontId="9" fillId="0" borderId="0" xfId="0" applyFont="1" applyFill="1" applyBorder="1" applyAlignment="1">
      <alignment horizontal="center" vertical="center" textRotation="90"/>
    </xf>
    <xf numFmtId="10" fontId="5" fillId="0" borderId="0" xfId="0" applyNumberFormat="1" applyFont="1" applyFill="1" applyBorder="1" applyAlignment="1">
      <alignment horizontal="center" vertical="center"/>
    </xf>
    <xf numFmtId="10" fontId="3" fillId="0" borderId="0" xfId="3" applyNumberFormat="1" applyFill="1" applyBorder="1" applyAlignment="1">
      <alignment horizontal="center" vertical="center"/>
    </xf>
    <xf numFmtId="2" fontId="5" fillId="0" borderId="0" xfId="0" applyNumberFormat="1" applyFont="1" applyFill="1" applyBorder="1" applyAlignment="1">
      <alignment horizontal="center" vertical="center"/>
    </xf>
    <xf numFmtId="2" fontId="5" fillId="0" borderId="52" xfId="0" applyNumberFormat="1" applyFont="1" applyBorder="1" applyAlignment="1">
      <alignment vertical="center"/>
    </xf>
    <xf numFmtId="2" fontId="5" fillId="6" borderId="30" xfId="0" applyNumberFormat="1" applyFont="1" applyFill="1" applyBorder="1" applyAlignment="1">
      <alignment vertical="center"/>
    </xf>
    <xf numFmtId="2" fontId="10" fillId="6" borderId="30" xfId="0" applyNumberFormat="1" applyFont="1" applyFill="1" applyBorder="1" applyAlignment="1">
      <alignment vertical="center"/>
    </xf>
    <xf numFmtId="2" fontId="5" fillId="0" borderId="54" xfId="0" applyNumberFormat="1" applyFont="1" applyBorder="1" applyAlignment="1">
      <alignment vertical="center"/>
    </xf>
    <xf numFmtId="10" fontId="10" fillId="6" borderId="32" xfId="0" applyNumberFormat="1" applyFont="1" applyFill="1" applyBorder="1" applyAlignment="1">
      <alignment horizontal="center" vertical="center"/>
    </xf>
    <xf numFmtId="0" fontId="5" fillId="0" borderId="68" xfId="0" applyFont="1" applyFill="1" applyBorder="1" applyAlignment="1">
      <alignment vertical="center"/>
    </xf>
    <xf numFmtId="0" fontId="5" fillId="0" borderId="68" xfId="0" applyFont="1" applyFill="1" applyBorder="1" applyAlignment="1">
      <alignment horizontal="center" vertical="center"/>
    </xf>
    <xf numFmtId="2" fontId="5" fillId="0" borderId="68" xfId="0" applyNumberFormat="1" applyFont="1" applyFill="1" applyBorder="1" applyAlignment="1">
      <alignment horizontal="center" vertical="center"/>
    </xf>
    <xf numFmtId="0" fontId="5" fillId="0" borderId="68" xfId="0" applyFont="1" applyFill="1" applyBorder="1" applyAlignment="1">
      <alignment horizontal="center" vertical="center" textRotation="90"/>
    </xf>
    <xf numFmtId="0" fontId="9" fillId="0" borderId="68" xfId="0" applyFont="1" applyFill="1" applyBorder="1" applyAlignment="1">
      <alignment vertical="center"/>
    </xf>
    <xf numFmtId="0" fontId="9" fillId="0" borderId="68" xfId="0" applyFont="1" applyFill="1" applyBorder="1" applyAlignment="1">
      <alignment horizontal="center" vertical="center" textRotation="90"/>
    </xf>
    <xf numFmtId="10" fontId="5" fillId="0" borderId="68" xfId="0" applyNumberFormat="1" applyFont="1" applyFill="1" applyBorder="1" applyAlignment="1">
      <alignment horizontal="center" vertical="center"/>
    </xf>
    <xf numFmtId="10" fontId="3" fillId="0" borderId="68" xfId="3" applyNumberFormat="1" applyFill="1" applyBorder="1" applyAlignment="1">
      <alignment horizontal="center" vertical="center"/>
    </xf>
    <xf numFmtId="0" fontId="5" fillId="0" borderId="69" xfId="0" applyFont="1" applyFill="1" applyBorder="1" applyAlignment="1">
      <alignment vertical="center"/>
    </xf>
    <xf numFmtId="0" fontId="5" fillId="0" borderId="69" xfId="0" applyFont="1" applyFill="1" applyBorder="1" applyAlignment="1">
      <alignment horizontal="center" vertical="center"/>
    </xf>
    <xf numFmtId="2" fontId="5" fillId="0" borderId="69" xfId="0" applyNumberFormat="1" applyFont="1" applyFill="1" applyBorder="1" applyAlignment="1">
      <alignment horizontal="center" vertical="center"/>
    </xf>
    <xf numFmtId="0" fontId="5" fillId="0" borderId="69" xfId="0" applyFont="1" applyFill="1" applyBorder="1" applyAlignment="1">
      <alignment horizontal="center" vertical="center" textRotation="90"/>
    </xf>
    <xf numFmtId="0" fontId="9" fillId="0" borderId="69" xfId="0" applyFont="1" applyFill="1" applyBorder="1" applyAlignment="1">
      <alignment vertical="center"/>
    </xf>
    <xf numFmtId="0" fontId="9" fillId="0" borderId="69" xfId="0" applyFont="1" applyFill="1" applyBorder="1" applyAlignment="1">
      <alignment horizontal="center" vertical="center" textRotation="90"/>
    </xf>
    <xf numFmtId="10" fontId="5" fillId="0" borderId="69" xfId="0" applyNumberFormat="1" applyFont="1" applyFill="1" applyBorder="1" applyAlignment="1">
      <alignment horizontal="center" vertical="center"/>
    </xf>
    <xf numFmtId="10" fontId="3" fillId="0" borderId="69" xfId="3" applyNumberFormat="1" applyFill="1" applyBorder="1" applyAlignment="1">
      <alignment horizontal="center" vertical="center"/>
    </xf>
    <xf numFmtId="9" fontId="5" fillId="0" borderId="0" xfId="1" applyFont="1" applyAlignment="1">
      <alignment horizontal="center" vertical="center"/>
    </xf>
    <xf numFmtId="0" fontId="0" fillId="0" borderId="0" xfId="0" applyAlignment="1">
      <alignment horizontal="center"/>
    </xf>
    <xf numFmtId="10" fontId="0" fillId="0" borderId="1" xfId="1" applyNumberFormat="1" applyFont="1" applyBorder="1" applyAlignment="1">
      <alignment horizontal="center"/>
    </xf>
    <xf numFmtId="0" fontId="4" fillId="14" borderId="8" xfId="0" applyFont="1" applyFill="1" applyBorder="1" applyAlignment="1">
      <alignment horizontal="center"/>
    </xf>
    <xf numFmtId="0" fontId="0" fillId="0" borderId="54" xfId="0" applyBorder="1" applyAlignment="1">
      <alignment horizontal="center" vertical="center" textRotation="90"/>
    </xf>
    <xf numFmtId="10" fontId="4" fillId="10" borderId="11" xfId="1" applyNumberFormat="1" applyFont="1" applyFill="1" applyBorder="1" applyAlignment="1">
      <alignment horizontal="center"/>
    </xf>
    <xf numFmtId="10" fontId="4" fillId="0" borderId="0" xfId="1" applyNumberFormat="1" applyFont="1" applyFill="1" applyBorder="1" applyAlignment="1">
      <alignment horizontal="center"/>
    </xf>
    <xf numFmtId="10" fontId="0" fillId="0" borderId="6" xfId="1" applyNumberFormat="1" applyFont="1" applyBorder="1" applyAlignment="1">
      <alignment horizontal="center"/>
    </xf>
    <xf numFmtId="0" fontId="4" fillId="12" borderId="11" xfId="0" applyFont="1" applyFill="1" applyBorder="1" applyAlignment="1">
      <alignment horizontal="center"/>
    </xf>
    <xf numFmtId="0" fontId="0" fillId="0" borderId="0" xfId="0" applyFill="1" applyBorder="1"/>
    <xf numFmtId="0" fontId="4" fillId="0" borderId="0" xfId="0" applyFont="1" applyFill="1" applyBorder="1" applyAlignment="1">
      <alignment horizontal="center"/>
    </xf>
    <xf numFmtId="10" fontId="0" fillId="0" borderId="0" xfId="1" applyNumberFormat="1" applyFont="1" applyFill="1" applyBorder="1" applyAlignment="1">
      <alignment horizontal="center"/>
    </xf>
    <xf numFmtId="10" fontId="0" fillId="0" borderId="5" xfId="1" applyNumberFormat="1" applyFont="1" applyBorder="1" applyAlignment="1">
      <alignment horizontal="center"/>
    </xf>
    <xf numFmtId="10" fontId="0" fillId="0" borderId="7" xfId="1" applyNumberFormat="1" applyFont="1" applyBorder="1" applyAlignment="1">
      <alignment horizontal="center"/>
    </xf>
    <xf numFmtId="10" fontId="0" fillId="0" borderId="8" xfId="1" applyNumberFormat="1" applyFont="1" applyBorder="1" applyAlignment="1">
      <alignment horizontal="center"/>
    </xf>
    <xf numFmtId="10" fontId="0" fillId="0" borderId="9" xfId="1" applyNumberFormat="1" applyFont="1" applyBorder="1" applyAlignment="1">
      <alignment horizontal="center"/>
    </xf>
    <xf numFmtId="10" fontId="4" fillId="10" borderId="10" xfId="1" applyNumberFormat="1" applyFont="1" applyFill="1" applyBorder="1" applyAlignment="1">
      <alignment horizontal="center"/>
    </xf>
    <xf numFmtId="10" fontId="4" fillId="10" borderId="12" xfId="1" applyNumberFormat="1" applyFont="1" applyFill="1" applyBorder="1" applyAlignment="1">
      <alignment horizontal="center"/>
    </xf>
    <xf numFmtId="10" fontId="4" fillId="0" borderId="54" xfId="1" applyNumberFormat="1" applyFont="1" applyFill="1" applyBorder="1" applyAlignment="1">
      <alignment horizontal="center"/>
    </xf>
    <xf numFmtId="10" fontId="4" fillId="0" borderId="32" xfId="1" applyNumberFormat="1" applyFont="1" applyFill="1" applyBorder="1" applyAlignment="1">
      <alignment horizontal="center"/>
    </xf>
    <xf numFmtId="0" fontId="0" fillId="0" borderId="52" xfId="0" applyBorder="1"/>
    <xf numFmtId="0" fontId="0" fillId="0" borderId="54" xfId="0" applyBorder="1"/>
    <xf numFmtId="0" fontId="4" fillId="12" borderId="10" xfId="0" applyFont="1" applyFill="1" applyBorder="1" applyAlignment="1">
      <alignment horizontal="center"/>
    </xf>
    <xf numFmtId="0" fontId="4" fillId="12" borderId="12" xfId="0" applyFont="1" applyFill="1" applyBorder="1" applyAlignment="1">
      <alignment horizontal="center"/>
    </xf>
    <xf numFmtId="10" fontId="0" fillId="5" borderId="5" xfId="1" applyNumberFormat="1" applyFont="1" applyFill="1" applyBorder="1" applyAlignment="1">
      <alignment horizontal="center"/>
    </xf>
    <xf numFmtId="10" fontId="0" fillId="5" borderId="6" xfId="1" applyNumberFormat="1" applyFont="1" applyFill="1" applyBorder="1" applyAlignment="1">
      <alignment horizontal="center"/>
    </xf>
    <xf numFmtId="10" fontId="0" fillId="5" borderId="7" xfId="1" applyNumberFormat="1" applyFont="1" applyFill="1" applyBorder="1" applyAlignment="1">
      <alignment horizontal="center"/>
    </xf>
    <xf numFmtId="0" fontId="4" fillId="12" borderId="1" xfId="0" applyFont="1" applyFill="1" applyBorder="1" applyAlignment="1">
      <alignment horizontal="center"/>
    </xf>
    <xf numFmtId="0" fontId="4" fillId="12" borderId="9" xfId="0" applyFont="1" applyFill="1" applyBorder="1" applyAlignment="1">
      <alignment horizontal="center"/>
    </xf>
    <xf numFmtId="0" fontId="4" fillId="9" borderId="1" xfId="0" applyFont="1" applyFill="1" applyBorder="1" applyAlignment="1">
      <alignment horizontal="center"/>
    </xf>
    <xf numFmtId="0" fontId="4" fillId="13" borderId="9" xfId="0" applyFont="1" applyFill="1" applyBorder="1" applyAlignment="1">
      <alignment horizontal="center"/>
    </xf>
    <xf numFmtId="0" fontId="4" fillId="14" borderId="9" xfId="0" applyFont="1" applyFill="1" applyBorder="1" applyAlignment="1">
      <alignment horizontal="center"/>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49" xfId="0" applyNumberFormat="1" applyFont="1" applyBorder="1" applyAlignment="1">
      <alignment horizontal="center" vertical="center"/>
    </xf>
    <xf numFmtId="0" fontId="6" fillId="0" borderId="14" xfId="0"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0" borderId="0" xfId="0" applyFont="1" applyBorder="1" applyAlignment="1">
      <alignment horizontal="center" vertical="center"/>
    </xf>
    <xf numFmtId="0" fontId="4" fillId="9" borderId="67" xfId="0" applyFont="1" applyFill="1" applyBorder="1" applyAlignment="1">
      <alignment horizontal="center"/>
    </xf>
    <xf numFmtId="10" fontId="0" fillId="0" borderId="58" xfId="1" applyNumberFormat="1" applyFont="1" applyBorder="1" applyAlignment="1">
      <alignment horizontal="center"/>
    </xf>
    <xf numFmtId="10" fontId="0" fillId="0" borderId="59" xfId="1" applyNumberFormat="1" applyFont="1" applyBorder="1" applyAlignment="1">
      <alignment horizontal="center"/>
    </xf>
    <xf numFmtId="10" fontId="0" fillId="0" borderId="49" xfId="1" applyNumberFormat="1" applyFont="1" applyBorder="1" applyAlignment="1">
      <alignment horizontal="center"/>
    </xf>
    <xf numFmtId="0" fontId="4" fillId="16" borderId="1" xfId="0" applyFont="1" applyFill="1" applyBorder="1" applyAlignment="1">
      <alignment horizontal="center"/>
    </xf>
    <xf numFmtId="0" fontId="4" fillId="10" borderId="1" xfId="0" applyFont="1" applyFill="1" applyBorder="1" applyAlignment="1">
      <alignment horizontal="center"/>
    </xf>
    <xf numFmtId="0" fontId="4" fillId="12" borderId="2" xfId="0" applyFont="1" applyFill="1" applyBorder="1" applyAlignment="1">
      <alignment horizontal="center"/>
    </xf>
    <xf numFmtId="0" fontId="4" fillId="14" borderId="67" xfId="0" applyFont="1" applyFill="1" applyBorder="1" applyAlignment="1">
      <alignment horizontal="center"/>
    </xf>
    <xf numFmtId="0" fontId="4" fillId="9" borderId="2" xfId="0" applyFont="1" applyFill="1" applyBorder="1" applyAlignment="1">
      <alignment horizontal="center" vertical="center"/>
    </xf>
    <xf numFmtId="0" fontId="7" fillId="9" borderId="70" xfId="0" applyFont="1" applyFill="1" applyBorder="1" applyAlignment="1">
      <alignment horizontal="center"/>
    </xf>
    <xf numFmtId="0" fontId="7" fillId="9" borderId="3" xfId="0" applyFont="1" applyFill="1" applyBorder="1" applyAlignment="1">
      <alignment horizontal="center"/>
    </xf>
    <xf numFmtId="0" fontId="7" fillId="11" borderId="68" xfId="0" applyFont="1" applyFill="1" applyBorder="1" applyAlignment="1">
      <alignment horizontal="center"/>
    </xf>
    <xf numFmtId="0" fontId="7" fillId="0" borderId="0" xfId="0" applyFont="1" applyFill="1" applyBorder="1" applyAlignment="1">
      <alignment horizontal="center"/>
    </xf>
    <xf numFmtId="0" fontId="7" fillId="11" borderId="71" xfId="0" applyFont="1" applyFill="1" applyBorder="1" applyAlignment="1">
      <alignment horizontal="center"/>
    </xf>
    <xf numFmtId="0" fontId="0" fillId="0" borderId="0" xfId="0" applyBorder="1"/>
    <xf numFmtId="0" fontId="0" fillId="0" borderId="0" xfId="0" applyBorder="1" applyAlignment="1">
      <alignment horizontal="center" vertical="center" textRotation="90"/>
    </xf>
    <xf numFmtId="10" fontId="4" fillId="14" borderId="44" xfId="0" applyNumberFormat="1" applyFont="1" applyFill="1" applyBorder="1"/>
    <xf numFmtId="10" fontId="4" fillId="14" borderId="45" xfId="0" applyNumberFormat="1" applyFont="1" applyFill="1" applyBorder="1"/>
    <xf numFmtId="10" fontId="4" fillId="15" borderId="43" xfId="0" applyNumberFormat="1" applyFont="1" applyFill="1" applyBorder="1"/>
    <xf numFmtId="10" fontId="4" fillId="15" borderId="44" xfId="0" applyNumberFormat="1" applyFont="1" applyFill="1" applyBorder="1"/>
    <xf numFmtId="10" fontId="4" fillId="15" borderId="45" xfId="0" applyNumberFormat="1" applyFont="1" applyFill="1" applyBorder="1"/>
    <xf numFmtId="0" fontId="4" fillId="12" borderId="74" xfId="0" applyFont="1" applyFill="1" applyBorder="1" applyAlignment="1">
      <alignment horizontal="center"/>
    </xf>
    <xf numFmtId="0" fontId="4" fillId="12" borderId="44" xfId="0" applyFont="1" applyFill="1" applyBorder="1" applyAlignment="1">
      <alignment horizontal="center"/>
    </xf>
    <xf numFmtId="10" fontId="4" fillId="10" borderId="43" xfId="1" applyNumberFormat="1" applyFont="1" applyFill="1" applyBorder="1" applyAlignment="1">
      <alignment horizontal="center"/>
    </xf>
    <xf numFmtId="10" fontId="4" fillId="10" borderId="44" xfId="1" applyNumberFormat="1" applyFont="1" applyFill="1" applyBorder="1" applyAlignment="1">
      <alignment horizontal="center"/>
    </xf>
    <xf numFmtId="10" fontId="4" fillId="10" borderId="45" xfId="1" applyNumberFormat="1" applyFont="1" applyFill="1" applyBorder="1" applyAlignment="1">
      <alignment horizontal="center"/>
    </xf>
    <xf numFmtId="0" fontId="0" fillId="0" borderId="30" xfId="0" applyBorder="1"/>
    <xf numFmtId="0" fontId="4" fillId="16" borderId="9" xfId="0" applyFont="1" applyFill="1" applyBorder="1" applyAlignment="1">
      <alignment horizontal="center"/>
    </xf>
    <xf numFmtId="0" fontId="5" fillId="0" borderId="22" xfId="0" applyFont="1" applyFill="1" applyBorder="1" applyAlignment="1">
      <alignment horizontal="center" vertical="center"/>
    </xf>
    <xf numFmtId="2" fontId="5" fillId="0" borderId="0" xfId="0" applyNumberFormat="1" applyFont="1" applyBorder="1" applyAlignment="1">
      <alignment horizontal="center" vertical="center"/>
    </xf>
    <xf numFmtId="0" fontId="5" fillId="0" borderId="73" xfId="0" applyFont="1" applyFill="1" applyBorder="1" applyAlignment="1">
      <alignment horizontal="center" vertical="center"/>
    </xf>
    <xf numFmtId="0" fontId="5" fillId="0" borderId="73" xfId="0" applyFont="1" applyFill="1" applyBorder="1" applyAlignment="1">
      <alignment vertical="center"/>
    </xf>
    <xf numFmtId="0" fontId="5" fillId="0" borderId="68" xfId="0" applyFont="1" applyBorder="1" applyAlignment="1">
      <alignment vertical="center"/>
    </xf>
    <xf numFmtId="2" fontId="5" fillId="0" borderId="73" xfId="0" applyNumberFormat="1" applyFont="1" applyFill="1" applyBorder="1" applyAlignment="1">
      <alignment horizontal="center" vertical="center"/>
    </xf>
    <xf numFmtId="0" fontId="7" fillId="9" borderId="1" xfId="0" applyFont="1" applyFill="1" applyBorder="1" applyAlignment="1">
      <alignment horizontal="center"/>
    </xf>
    <xf numFmtId="0" fontId="7" fillId="11" borderId="1" xfId="0" applyFont="1" applyFill="1" applyBorder="1" applyAlignment="1">
      <alignment horizontal="center"/>
    </xf>
    <xf numFmtId="9" fontId="4" fillId="9" borderId="1" xfId="1" applyFont="1" applyFill="1" applyBorder="1" applyAlignment="1">
      <alignment horizontal="center"/>
    </xf>
    <xf numFmtId="9" fontId="0" fillId="0" borderId="1" xfId="1" applyFont="1" applyBorder="1" applyAlignment="1">
      <alignment horizontal="center"/>
    </xf>
    <xf numFmtId="9" fontId="4" fillId="10" borderId="1" xfId="1" applyFont="1" applyFill="1" applyBorder="1" applyAlignment="1">
      <alignment horizontal="center"/>
    </xf>
    <xf numFmtId="9" fontId="0" fillId="0" borderId="0" xfId="1" applyFont="1" applyAlignment="1">
      <alignment horizontal="center"/>
    </xf>
    <xf numFmtId="9" fontId="0" fillId="17" borderId="1" xfId="1" applyFont="1" applyFill="1" applyBorder="1" applyAlignment="1">
      <alignment horizontal="center"/>
    </xf>
    <xf numFmtId="0" fontId="5" fillId="0" borderId="0" xfId="0" applyFont="1" applyBorder="1" applyAlignment="1">
      <alignment horizontal="center" vertical="center"/>
    </xf>
    <xf numFmtId="164" fontId="6" fillId="0" borderId="0" xfId="0" applyNumberFormat="1" applyFont="1" applyFill="1" applyBorder="1" applyAlignment="1">
      <alignment horizontal="center" vertical="center"/>
    </xf>
    <xf numFmtId="0" fontId="4" fillId="9" borderId="1" xfId="0" applyFont="1" applyFill="1" applyBorder="1" applyAlignment="1">
      <alignment horizontal="center"/>
    </xf>
    <xf numFmtId="0" fontId="4" fillId="12" borderId="8" xfId="0" applyFont="1" applyFill="1" applyBorder="1" applyAlignment="1">
      <alignment horizontal="center"/>
    </xf>
    <xf numFmtId="0" fontId="4" fillId="12" borderId="1" xfId="0" applyFont="1" applyFill="1" applyBorder="1" applyAlignment="1">
      <alignment horizontal="center"/>
    </xf>
    <xf numFmtId="0" fontId="4" fillId="12" borderId="2" xfId="0" applyFont="1" applyFill="1" applyBorder="1" applyAlignment="1">
      <alignment horizontal="center"/>
    </xf>
    <xf numFmtId="0" fontId="4" fillId="13" borderId="8" xfId="0" applyFont="1" applyFill="1" applyBorder="1" applyAlignment="1">
      <alignment horizontal="center"/>
    </xf>
    <xf numFmtId="0" fontId="4" fillId="13" borderId="1" xfId="0" applyFont="1" applyFill="1" applyBorder="1" applyAlignment="1">
      <alignment horizontal="center"/>
    </xf>
    <xf numFmtId="0" fontId="4" fillId="13" borderId="2" xfId="0" applyFont="1" applyFill="1" applyBorder="1" applyAlignment="1">
      <alignment horizontal="center"/>
    </xf>
    <xf numFmtId="0" fontId="4" fillId="14" borderId="4" xfId="0" applyFont="1" applyFill="1" applyBorder="1" applyAlignment="1">
      <alignment horizontal="center"/>
    </xf>
    <xf numFmtId="0" fontId="4" fillId="14" borderId="1" xfId="0" applyFont="1" applyFill="1" applyBorder="1" applyAlignment="1">
      <alignment horizontal="center"/>
    </xf>
    <xf numFmtId="0" fontId="0" fillId="0" borderId="0" xfId="0" applyAlignment="1">
      <alignment vertical="center"/>
    </xf>
    <xf numFmtId="0" fontId="0" fillId="18" borderId="0" xfId="0" applyFill="1"/>
    <xf numFmtId="0" fontId="5" fillId="0" borderId="0" xfId="0" applyFont="1"/>
    <xf numFmtId="0" fontId="5" fillId="0" borderId="0" xfId="0" applyFont="1" applyBorder="1" applyAlignment="1">
      <alignment horizontal="center"/>
    </xf>
    <xf numFmtId="10" fontId="0" fillId="0" borderId="8" xfId="0" applyNumberFormat="1" applyBorder="1" applyAlignment="1">
      <alignment horizontal="center"/>
    </xf>
    <xf numFmtId="10" fontId="0" fillId="0" borderId="1" xfId="0" applyNumberFormat="1" applyBorder="1" applyAlignment="1">
      <alignment horizontal="center"/>
    </xf>
    <xf numFmtId="10" fontId="4" fillId="14" borderId="43" xfId="0" applyNumberFormat="1" applyFont="1" applyFill="1" applyBorder="1" applyAlignment="1">
      <alignment horizontal="center"/>
    </xf>
    <xf numFmtId="10" fontId="4" fillId="14" borderId="44" xfId="0" applyNumberFormat="1" applyFont="1" applyFill="1" applyBorder="1" applyAlignment="1">
      <alignment horizontal="center"/>
    </xf>
    <xf numFmtId="10" fontId="4" fillId="15" borderId="43" xfId="0" applyNumberFormat="1" applyFont="1" applyFill="1" applyBorder="1" applyAlignment="1">
      <alignment horizontal="center"/>
    </xf>
    <xf numFmtId="10" fontId="4" fillId="15" borderId="44" xfId="0" applyNumberFormat="1" applyFont="1" applyFill="1" applyBorder="1" applyAlignment="1">
      <alignment horizontal="center"/>
    </xf>
    <xf numFmtId="10" fontId="0" fillId="0" borderId="2" xfId="0" applyNumberFormat="1" applyBorder="1"/>
    <xf numFmtId="10" fontId="4" fillId="14" borderId="1" xfId="0" applyNumberFormat="1" applyFont="1" applyFill="1" applyBorder="1"/>
    <xf numFmtId="10" fontId="4" fillId="0" borderId="1" xfId="0" applyNumberFormat="1" applyFont="1" applyFill="1" applyBorder="1"/>
    <xf numFmtId="10" fontId="0" fillId="5" borderId="1" xfId="0" applyNumberFormat="1" applyFill="1" applyBorder="1"/>
    <xf numFmtId="10" fontId="4" fillId="14" borderId="9" xfId="0" applyNumberFormat="1" applyFont="1" applyFill="1" applyBorder="1"/>
    <xf numFmtId="10" fontId="4" fillId="0" borderId="8" xfId="0" applyNumberFormat="1" applyFont="1" applyFill="1" applyBorder="1"/>
    <xf numFmtId="10" fontId="4" fillId="0" borderId="9" xfId="0" applyNumberFormat="1" applyFont="1" applyFill="1" applyBorder="1"/>
    <xf numFmtId="10" fontId="0" fillId="5" borderId="8" xfId="0" applyNumberFormat="1" applyFill="1" applyBorder="1"/>
    <xf numFmtId="10" fontId="0" fillId="5" borderId="9" xfId="0" applyNumberFormat="1" applyFill="1" applyBorder="1"/>
    <xf numFmtId="10" fontId="0" fillId="0" borderId="2" xfId="0" applyNumberFormat="1" applyBorder="1" applyAlignment="1">
      <alignment horizontal="center"/>
    </xf>
    <xf numFmtId="10" fontId="0" fillId="0" borderId="4" xfId="0" applyNumberFormat="1" applyBorder="1"/>
    <xf numFmtId="10" fontId="4" fillId="14" borderId="4" xfId="0" applyNumberFormat="1" applyFont="1" applyFill="1" applyBorder="1"/>
    <xf numFmtId="10" fontId="4" fillId="0" borderId="4" xfId="0" applyNumberFormat="1" applyFont="1" applyFill="1" applyBorder="1"/>
    <xf numFmtId="10" fontId="0" fillId="5" borderId="4" xfId="0" applyNumberFormat="1" applyFill="1" applyBorder="1"/>
    <xf numFmtId="10" fontId="4" fillId="14" borderId="63" xfId="0" applyNumberFormat="1" applyFont="1" applyFill="1" applyBorder="1"/>
    <xf numFmtId="10" fontId="4" fillId="14" borderId="1" xfId="0" applyNumberFormat="1" applyFont="1" applyFill="1" applyBorder="1" applyAlignment="1">
      <alignment horizontal="center"/>
    </xf>
    <xf numFmtId="10" fontId="4" fillId="0" borderId="1" xfId="0" applyNumberFormat="1" applyFont="1" applyFill="1" applyBorder="1" applyAlignment="1">
      <alignment horizontal="center"/>
    </xf>
    <xf numFmtId="10" fontId="0" fillId="5" borderId="1" xfId="0" applyNumberFormat="1" applyFill="1" applyBorder="1" applyAlignment="1">
      <alignment horizontal="center"/>
    </xf>
    <xf numFmtId="10" fontId="4" fillId="14" borderId="8" xfId="0" applyNumberFormat="1" applyFont="1" applyFill="1" applyBorder="1" applyAlignment="1">
      <alignment horizontal="center"/>
    </xf>
    <xf numFmtId="10" fontId="4" fillId="0" borderId="8" xfId="0" applyNumberFormat="1" applyFont="1" applyFill="1" applyBorder="1" applyAlignment="1">
      <alignment horizontal="center"/>
    </xf>
    <xf numFmtId="10" fontId="0" fillId="5" borderId="8" xfId="0" applyNumberFormat="1" applyFill="1" applyBorder="1" applyAlignment="1">
      <alignment horizontal="center"/>
    </xf>
    <xf numFmtId="0" fontId="4" fillId="14" borderId="85" xfId="0" applyFont="1" applyFill="1" applyBorder="1" applyAlignment="1">
      <alignment horizontal="center"/>
    </xf>
    <xf numFmtId="0" fontId="4" fillId="14" borderId="61" xfId="0" applyFont="1" applyFill="1" applyBorder="1" applyAlignment="1">
      <alignment horizontal="center"/>
    </xf>
    <xf numFmtId="10" fontId="0" fillId="0" borderId="4" xfId="0" applyNumberFormat="1" applyBorder="1" applyAlignment="1">
      <alignment horizontal="center"/>
    </xf>
    <xf numFmtId="10" fontId="4" fillId="14" borderId="4" xfId="0" applyNumberFormat="1" applyFont="1" applyFill="1" applyBorder="1" applyAlignment="1">
      <alignment horizontal="center"/>
    </xf>
    <xf numFmtId="10" fontId="4" fillId="0" borderId="4" xfId="0" applyNumberFormat="1" applyFont="1" applyFill="1" applyBorder="1" applyAlignment="1">
      <alignment horizontal="center"/>
    </xf>
    <xf numFmtId="10" fontId="0" fillId="5" borderId="4" xfId="0" applyNumberFormat="1" applyFill="1" applyBorder="1" applyAlignment="1">
      <alignment horizontal="center"/>
    </xf>
    <xf numFmtId="10" fontId="4" fillId="14" borderId="63" xfId="0" applyNumberFormat="1" applyFont="1" applyFill="1" applyBorder="1" applyAlignment="1">
      <alignment horizontal="center"/>
    </xf>
    <xf numFmtId="10" fontId="0" fillId="0" borderId="9" xfId="0" applyNumberFormat="1" applyBorder="1" applyAlignment="1">
      <alignment horizontal="center"/>
    </xf>
    <xf numFmtId="10" fontId="4" fillId="14" borderId="9" xfId="0" applyNumberFormat="1" applyFont="1" applyFill="1" applyBorder="1" applyAlignment="1">
      <alignment horizontal="center"/>
    </xf>
    <xf numFmtId="10" fontId="4" fillId="0" borderId="9" xfId="0" applyNumberFormat="1" applyFont="1" applyFill="1" applyBorder="1" applyAlignment="1">
      <alignment horizontal="center"/>
    </xf>
    <xf numFmtId="10" fontId="0" fillId="5" borderId="9" xfId="0" applyNumberFormat="1" applyFill="1" applyBorder="1" applyAlignment="1">
      <alignment horizontal="center"/>
    </xf>
    <xf numFmtId="10" fontId="4" fillId="14" borderId="45" xfId="0" applyNumberFormat="1" applyFont="1" applyFill="1" applyBorder="1" applyAlignment="1">
      <alignment horizontal="center"/>
    </xf>
    <xf numFmtId="0" fontId="4" fillId="13" borderId="85" xfId="0" applyFont="1" applyFill="1" applyBorder="1" applyAlignment="1">
      <alignment horizontal="center"/>
    </xf>
    <xf numFmtId="0" fontId="4" fillId="13" borderId="67" xfId="0" applyFont="1" applyFill="1" applyBorder="1" applyAlignment="1">
      <alignment horizontal="center"/>
    </xf>
    <xf numFmtId="0" fontId="4" fillId="13" borderId="61" xfId="0" applyFont="1" applyFill="1" applyBorder="1" applyAlignment="1">
      <alignment horizontal="center"/>
    </xf>
    <xf numFmtId="10" fontId="4" fillId="15" borderId="1" xfId="0" applyNumberFormat="1" applyFont="1" applyFill="1" applyBorder="1" applyAlignment="1">
      <alignment horizontal="center"/>
    </xf>
    <xf numFmtId="10" fontId="4" fillId="15" borderId="8" xfId="0" applyNumberFormat="1" applyFont="1" applyFill="1" applyBorder="1" applyAlignment="1">
      <alignment horizontal="center"/>
    </xf>
    <xf numFmtId="10" fontId="4" fillId="15" borderId="2" xfId="0" applyNumberFormat="1" applyFont="1" applyFill="1" applyBorder="1" applyAlignment="1">
      <alignment horizontal="center"/>
    </xf>
    <xf numFmtId="10" fontId="4" fillId="0" borderId="2" xfId="0" applyNumberFormat="1" applyFont="1" applyFill="1" applyBorder="1" applyAlignment="1">
      <alignment horizontal="center"/>
    </xf>
    <xf numFmtId="10" fontId="0" fillId="5" borderId="2" xfId="0" applyNumberFormat="1" applyFill="1" applyBorder="1" applyAlignment="1">
      <alignment horizontal="center"/>
    </xf>
    <xf numFmtId="10" fontId="4" fillId="15" borderId="61" xfId="0" applyNumberFormat="1" applyFont="1" applyFill="1" applyBorder="1" applyAlignment="1">
      <alignment horizontal="center"/>
    </xf>
    <xf numFmtId="10" fontId="4" fillId="15" borderId="1" xfId="0" applyNumberFormat="1" applyFont="1" applyFill="1" applyBorder="1"/>
    <xf numFmtId="10" fontId="4" fillId="15" borderId="9" xfId="0" applyNumberFormat="1" applyFont="1" applyFill="1" applyBorder="1"/>
    <xf numFmtId="10" fontId="4" fillId="15" borderId="2" xfId="0" applyNumberFormat="1" applyFont="1" applyFill="1" applyBorder="1"/>
    <xf numFmtId="10" fontId="4" fillId="0" borderId="2" xfId="0" applyNumberFormat="1" applyFont="1" applyFill="1" applyBorder="1"/>
    <xf numFmtId="10" fontId="0" fillId="5" borderId="2" xfId="0" applyNumberFormat="1" applyFill="1" applyBorder="1"/>
    <xf numFmtId="10" fontId="4" fillId="15" borderId="61" xfId="0" applyNumberFormat="1" applyFont="1" applyFill="1" applyBorder="1"/>
    <xf numFmtId="10" fontId="4" fillId="15" borderId="8" xfId="0" applyNumberFormat="1" applyFont="1" applyFill="1" applyBorder="1"/>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164" fontId="5" fillId="19" borderId="13" xfId="0" applyNumberFormat="1" applyFont="1" applyFill="1" applyBorder="1" applyAlignment="1">
      <alignment horizontal="center" vertical="center"/>
    </xf>
    <xf numFmtId="164" fontId="5" fillId="19" borderId="14" xfId="0" applyNumberFormat="1" applyFont="1" applyFill="1" applyBorder="1" applyAlignment="1">
      <alignment horizontal="center" vertical="center"/>
    </xf>
    <xf numFmtId="164" fontId="5" fillId="19" borderId="15" xfId="0" applyNumberFormat="1" applyFont="1" applyFill="1" applyBorder="1" applyAlignment="1">
      <alignment horizontal="center" vertical="center"/>
    </xf>
    <xf numFmtId="0" fontId="5" fillId="20" borderId="0" xfId="0" applyFont="1" applyFill="1" applyBorder="1" applyAlignment="1">
      <alignment vertical="center"/>
    </xf>
    <xf numFmtId="164" fontId="5" fillId="19" borderId="18" xfId="0" applyNumberFormat="1" applyFont="1" applyFill="1" applyBorder="1" applyAlignment="1">
      <alignment horizontal="center" vertical="center"/>
    </xf>
    <xf numFmtId="164" fontId="5" fillId="19" borderId="0" xfId="0" applyNumberFormat="1" applyFont="1" applyFill="1" applyBorder="1" applyAlignment="1">
      <alignment horizontal="center" vertical="center"/>
    </xf>
    <xf numFmtId="164" fontId="5" fillId="19" borderId="19" xfId="0" applyNumberFormat="1" applyFont="1" applyFill="1" applyBorder="1" applyAlignment="1">
      <alignment horizontal="center" vertical="center"/>
    </xf>
    <xf numFmtId="164" fontId="5" fillId="19" borderId="21" xfId="0" applyNumberFormat="1" applyFont="1" applyFill="1" applyBorder="1" applyAlignment="1">
      <alignment horizontal="center" vertical="center"/>
    </xf>
    <xf numFmtId="164" fontId="5" fillId="19" borderId="22" xfId="0" applyNumberFormat="1" applyFont="1" applyFill="1" applyBorder="1" applyAlignment="1">
      <alignment horizontal="center" vertical="center"/>
    </xf>
    <xf numFmtId="164" fontId="5" fillId="19" borderId="23" xfId="0" applyNumberFormat="1" applyFont="1" applyFill="1" applyBorder="1" applyAlignment="1">
      <alignment horizontal="center" vertical="center"/>
    </xf>
    <xf numFmtId="0" fontId="5" fillId="5" borderId="80" xfId="0" applyFont="1" applyFill="1" applyBorder="1" applyAlignment="1">
      <alignment horizontal="center" vertical="center"/>
    </xf>
    <xf numFmtId="0" fontId="9" fillId="20" borderId="1" xfId="0" applyFont="1" applyFill="1" applyBorder="1" applyAlignment="1">
      <alignment horizontal="center"/>
    </xf>
    <xf numFmtId="0" fontId="0" fillId="0" borderId="1" xfId="0" applyBorder="1" applyAlignment="1">
      <alignment horizontal="center"/>
    </xf>
    <xf numFmtId="2" fontId="12" fillId="0" borderId="0" xfId="0" applyNumberFormat="1" applyFont="1" applyAlignment="1">
      <alignment horizontal="center"/>
    </xf>
    <xf numFmtId="0" fontId="12" fillId="0" borderId="0" xfId="0" applyFont="1" applyAlignment="1">
      <alignment horizontal="center"/>
    </xf>
    <xf numFmtId="165" fontId="12" fillId="0" borderId="0" xfId="0" applyNumberFormat="1" applyFont="1" applyAlignment="1">
      <alignment horizontal="center"/>
    </xf>
    <xf numFmtId="0" fontId="0" fillId="0" borderId="0" xfId="0" applyAlignment="1">
      <alignment horizontal="left"/>
    </xf>
    <xf numFmtId="0" fontId="4" fillId="9" borderId="1" xfId="0" applyFont="1" applyFill="1" applyBorder="1" applyAlignment="1">
      <alignment horizontal="center"/>
    </xf>
    <xf numFmtId="0" fontId="4" fillId="10" borderId="1" xfId="0" applyFont="1" applyFill="1" applyBorder="1" applyAlignment="1">
      <alignment horizontal="center"/>
    </xf>
    <xf numFmtId="0" fontId="4" fillId="16" borderId="1" xfId="0" applyFont="1" applyFill="1" applyBorder="1" applyAlignment="1">
      <alignment horizontal="center"/>
    </xf>
    <xf numFmtId="0" fontId="9" fillId="20" borderId="4" xfId="0" applyFont="1" applyFill="1"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10" fillId="6" borderId="30" xfId="0" applyNumberFormat="1" applyFont="1" applyFill="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0" borderId="0" xfId="0" applyFont="1" applyBorder="1" applyAlignment="1">
      <alignment horizontal="center" vertical="center"/>
    </xf>
    <xf numFmtId="0" fontId="5" fillId="5" borderId="11" xfId="0" applyFont="1" applyFill="1" applyBorder="1" applyAlignment="1">
      <alignment horizontal="center" vertical="center"/>
    </xf>
    <xf numFmtId="0" fontId="5" fillId="5" borderId="80" xfId="0" applyFont="1" applyFill="1" applyBorder="1" applyAlignment="1">
      <alignment horizontal="center" vertical="center"/>
    </xf>
    <xf numFmtId="0" fontId="5" fillId="5" borderId="58" xfId="0" applyFont="1" applyFill="1" applyBorder="1" applyAlignment="1">
      <alignment horizontal="center" vertical="center"/>
    </xf>
    <xf numFmtId="0" fontId="5" fillId="5" borderId="59" xfId="0" applyFont="1" applyFill="1" applyBorder="1" applyAlignment="1">
      <alignment horizontal="center" vertical="center"/>
    </xf>
    <xf numFmtId="0" fontId="9" fillId="20" borderId="0" xfId="0" applyFont="1" applyFill="1" applyBorder="1" applyAlignment="1">
      <alignment horizontal="center"/>
    </xf>
    <xf numFmtId="0" fontId="0" fillId="0" borderId="0" xfId="0"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0" fontId="5" fillId="0" borderId="0"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5" borderId="44" xfId="0" applyFont="1" applyFill="1" applyBorder="1" applyAlignment="1">
      <alignment horizontal="center" vertical="center"/>
    </xf>
    <xf numFmtId="0" fontId="9" fillId="20" borderId="4" xfId="0" applyFont="1" applyFill="1" applyBorder="1" applyAlignment="1">
      <alignment horizont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49"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84" xfId="0" applyNumberFormat="1" applyFont="1" applyBorder="1" applyAlignment="1">
      <alignment horizontal="center" vertical="center"/>
    </xf>
    <xf numFmtId="10" fontId="5" fillId="0" borderId="80" xfId="0" applyNumberFormat="1" applyFont="1" applyBorder="1" applyAlignment="1">
      <alignment horizontal="center" vertical="center"/>
    </xf>
    <xf numFmtId="10" fontId="5" fillId="0" borderId="83" xfId="0" applyNumberFormat="1" applyFont="1" applyBorder="1" applyAlignment="1">
      <alignment horizontal="center" vertical="center"/>
    </xf>
    <xf numFmtId="0" fontId="7" fillId="9" borderId="70" xfId="0" applyFont="1" applyFill="1" applyBorder="1" applyAlignment="1">
      <alignment horizontal="center" wrapText="1"/>
    </xf>
    <xf numFmtId="0" fontId="7" fillId="9" borderId="3" xfId="0" applyFont="1" applyFill="1" applyBorder="1" applyAlignment="1">
      <alignment horizontal="center" wrapText="1"/>
    </xf>
    <xf numFmtId="0" fontId="0" fillId="0" borderId="5" xfId="0" applyBorder="1" applyAlignment="1">
      <alignment horizontal="center" vertical="center" textRotation="90"/>
    </xf>
    <xf numFmtId="0" fontId="0" fillId="0" borderId="8" xfId="0" applyBorder="1" applyAlignment="1">
      <alignment horizontal="center" vertical="center" textRotation="90"/>
    </xf>
    <xf numFmtId="0" fontId="4" fillId="16" borderId="81" xfId="0" applyFont="1" applyFill="1" applyBorder="1" applyAlignment="1">
      <alignment horizontal="center"/>
    </xf>
    <xf numFmtId="0" fontId="4" fillId="16" borderId="78" xfId="0" applyFont="1" applyFill="1" applyBorder="1" applyAlignment="1">
      <alignment horizontal="center"/>
    </xf>
    <xf numFmtId="0" fontId="4" fillId="16" borderId="79" xfId="0" applyFont="1" applyFill="1" applyBorder="1" applyAlignment="1">
      <alignment horizontal="center"/>
    </xf>
    <xf numFmtId="0" fontId="4" fillId="9" borderId="2" xfId="0" applyFont="1" applyFill="1" applyBorder="1" applyAlignment="1">
      <alignment horizontal="center"/>
    </xf>
    <xf numFmtId="0" fontId="4" fillId="9" borderId="3" xfId="0" applyFont="1" applyFill="1" applyBorder="1" applyAlignment="1">
      <alignment horizontal="center"/>
    </xf>
    <xf numFmtId="0" fontId="4" fillId="9" borderId="4" xfId="0" applyFont="1" applyFill="1" applyBorder="1" applyAlignment="1">
      <alignment horizontal="center"/>
    </xf>
    <xf numFmtId="0" fontId="4" fillId="10" borderId="2" xfId="0" applyFont="1" applyFill="1" applyBorder="1" applyAlignment="1">
      <alignment horizontal="center"/>
    </xf>
    <xf numFmtId="0" fontId="4" fillId="10" borderId="3" xfId="0" applyFont="1" applyFill="1" applyBorder="1" applyAlignment="1">
      <alignment horizontal="center"/>
    </xf>
    <xf numFmtId="0" fontId="4" fillId="10" borderId="4" xfId="0" applyFont="1" applyFill="1" applyBorder="1" applyAlignment="1">
      <alignment horizontal="center"/>
    </xf>
    <xf numFmtId="0" fontId="4" fillId="16" borderId="2" xfId="0" applyFont="1" applyFill="1" applyBorder="1" applyAlignment="1">
      <alignment horizontal="center"/>
    </xf>
    <xf numFmtId="0" fontId="4" fillId="16" borderId="3" xfId="0" applyFont="1" applyFill="1" applyBorder="1" applyAlignment="1">
      <alignment horizontal="center"/>
    </xf>
    <xf numFmtId="0" fontId="4" fillId="16" borderId="4" xfId="0" applyFont="1" applyFill="1" applyBorder="1" applyAlignment="1">
      <alignment horizontal="center"/>
    </xf>
    <xf numFmtId="0" fontId="4" fillId="12" borderId="82" xfId="0" applyFont="1" applyFill="1" applyBorder="1" applyAlignment="1">
      <alignment horizontal="center"/>
    </xf>
    <xf numFmtId="0" fontId="4" fillId="12" borderId="78" xfId="0" applyFont="1" applyFill="1" applyBorder="1" applyAlignment="1">
      <alignment horizontal="center"/>
    </xf>
    <xf numFmtId="0" fontId="4" fillId="12" borderId="79" xfId="0" applyFont="1" applyFill="1" applyBorder="1" applyAlignment="1">
      <alignment horizontal="center"/>
    </xf>
    <xf numFmtId="0" fontId="4" fillId="12" borderId="81" xfId="0" applyFont="1" applyFill="1" applyBorder="1" applyAlignment="1">
      <alignment horizontal="center"/>
    </xf>
    <xf numFmtId="0" fontId="4" fillId="9" borderId="81" xfId="0" applyFont="1" applyFill="1" applyBorder="1" applyAlignment="1">
      <alignment horizontal="center"/>
    </xf>
    <xf numFmtId="0" fontId="4" fillId="9" borderId="78" xfId="0" applyFont="1" applyFill="1" applyBorder="1" applyAlignment="1">
      <alignment horizontal="center"/>
    </xf>
    <xf numFmtId="0" fontId="4" fillId="9" borderId="79" xfId="0" applyFont="1" applyFill="1" applyBorder="1" applyAlignment="1">
      <alignment horizontal="center"/>
    </xf>
    <xf numFmtId="0" fontId="4" fillId="10" borderId="81" xfId="0" applyFont="1" applyFill="1" applyBorder="1" applyAlignment="1">
      <alignment horizontal="center"/>
    </xf>
    <xf numFmtId="0" fontId="4" fillId="10" borderId="78" xfId="0" applyFont="1" applyFill="1" applyBorder="1" applyAlignment="1">
      <alignment horizontal="center"/>
    </xf>
    <xf numFmtId="0" fontId="4" fillId="10" borderId="79" xfId="0" applyFont="1" applyFill="1" applyBorder="1" applyAlignment="1">
      <alignment horizontal="center"/>
    </xf>
    <xf numFmtId="0" fontId="4" fillId="14" borderId="79" xfId="0" applyFont="1" applyFill="1" applyBorder="1" applyAlignment="1">
      <alignment horizontal="center"/>
    </xf>
    <xf numFmtId="0" fontId="4" fillId="14" borderId="80" xfId="0" applyFont="1" applyFill="1" applyBorder="1" applyAlignment="1">
      <alignment horizontal="center"/>
    </xf>
    <xf numFmtId="0" fontId="4" fillId="14" borderId="84" xfId="0" applyFont="1" applyFill="1" applyBorder="1" applyAlignment="1">
      <alignment horizontal="center"/>
    </xf>
    <xf numFmtId="0" fontId="4" fillId="13" borderId="83" xfId="0" applyFont="1" applyFill="1" applyBorder="1" applyAlignment="1">
      <alignment horizontal="center"/>
    </xf>
    <xf numFmtId="0" fontId="4" fillId="13" borderId="80" xfId="0" applyFont="1" applyFill="1" applyBorder="1" applyAlignment="1">
      <alignment horizontal="center"/>
    </xf>
    <xf numFmtId="0" fontId="4" fillId="13" borderId="81" xfId="0" applyFont="1" applyFill="1" applyBorder="1" applyAlignment="1">
      <alignment horizontal="center"/>
    </xf>
    <xf numFmtId="0" fontId="4" fillId="13" borderId="84" xfId="0" applyFont="1" applyFill="1" applyBorder="1" applyAlignment="1">
      <alignment horizontal="center"/>
    </xf>
    <xf numFmtId="0" fontId="4" fillId="14" borderId="83" xfId="0" applyFont="1" applyFill="1" applyBorder="1" applyAlignment="1">
      <alignment horizontal="center"/>
    </xf>
    <xf numFmtId="0" fontId="0" fillId="0" borderId="26" xfId="0" applyBorder="1" applyAlignment="1">
      <alignment horizontal="center" vertical="center" textRotation="90"/>
    </xf>
    <xf numFmtId="0" fontId="0" fillId="0" borderId="27" xfId="0" applyBorder="1" applyAlignment="1">
      <alignment horizontal="center" vertical="center" textRotation="90"/>
    </xf>
    <xf numFmtId="0" fontId="0" fillId="0" borderId="42" xfId="0" applyBorder="1" applyAlignment="1">
      <alignment horizontal="center" vertical="center" textRotation="90"/>
    </xf>
    <xf numFmtId="0" fontId="0" fillId="0" borderId="43" xfId="0" applyBorder="1" applyAlignment="1">
      <alignment horizontal="center" vertical="center" textRotation="90"/>
    </xf>
    <xf numFmtId="0" fontId="0" fillId="0" borderId="31" xfId="0" applyBorder="1" applyAlignment="1">
      <alignment horizontal="center" vertical="center" textRotation="90"/>
    </xf>
    <xf numFmtId="0" fontId="0" fillId="0" borderId="32" xfId="0" applyBorder="1" applyAlignment="1">
      <alignment horizontal="center" vertical="center" textRotation="90"/>
    </xf>
    <xf numFmtId="0" fontId="0" fillId="0" borderId="36" xfId="0" applyBorder="1" applyAlignment="1">
      <alignment horizontal="center" vertical="center" textRotation="90"/>
    </xf>
    <xf numFmtId="0" fontId="0" fillId="18" borderId="0" xfId="0" applyFill="1" applyAlignment="1">
      <alignment horizontal="center"/>
    </xf>
    <xf numFmtId="0" fontId="9" fillId="20" borderId="2" xfId="0" applyFont="1" applyFill="1" applyBorder="1" applyAlignment="1">
      <alignment horizontal="center"/>
    </xf>
    <xf numFmtId="0" fontId="9" fillId="20" borderId="3" xfId="0" applyFont="1" applyFill="1" applyBorder="1" applyAlignment="1">
      <alignment horizontal="center"/>
    </xf>
    <xf numFmtId="0" fontId="9" fillId="20" borderId="4" xfId="0" applyFont="1" applyFill="1" applyBorder="1" applyAlignment="1">
      <alignment horizontal="center"/>
    </xf>
    <xf numFmtId="10" fontId="5" fillId="0" borderId="59"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62" xfId="0" applyNumberFormat="1" applyFont="1" applyBorder="1" applyAlignment="1">
      <alignment horizontal="center" vertical="center"/>
    </xf>
    <xf numFmtId="10" fontId="5" fillId="0" borderId="4" xfId="0" applyNumberFormat="1" applyFont="1" applyBorder="1" applyAlignment="1">
      <alignment horizontal="center" vertical="center"/>
    </xf>
    <xf numFmtId="2" fontId="5" fillId="5" borderId="27" xfId="0" applyNumberFormat="1" applyFont="1" applyFill="1" applyBorder="1" applyAlignment="1">
      <alignment horizontal="center" vertical="center" textRotation="90"/>
    </xf>
    <xf numFmtId="10" fontId="5" fillId="0" borderId="8" xfId="0" applyNumberFormat="1" applyFont="1" applyBorder="1" applyAlignment="1">
      <alignment horizontal="center" vertical="center"/>
    </xf>
    <xf numFmtId="2" fontId="5" fillId="5" borderId="42" xfId="0" applyNumberFormat="1" applyFont="1" applyFill="1" applyBorder="1" applyAlignment="1">
      <alignment horizontal="center" vertical="center" textRotation="90"/>
    </xf>
    <xf numFmtId="10" fontId="5" fillId="0" borderId="43" xfId="0" applyNumberFormat="1" applyFont="1" applyBorder="1" applyAlignment="1">
      <alignment horizontal="center" vertical="center"/>
    </xf>
    <xf numFmtId="10" fontId="5" fillId="0" borderId="63" xfId="0" applyNumberFormat="1" applyFont="1" applyBorder="1" applyAlignment="1">
      <alignment horizontal="center" vertical="center"/>
    </xf>
    <xf numFmtId="0" fontId="8" fillId="0" borderId="26" xfId="0" applyFont="1" applyBorder="1" applyAlignment="1">
      <alignment horizontal="center" vertical="center" textRotation="90"/>
    </xf>
    <xf numFmtId="0" fontId="8" fillId="0" borderId="27" xfId="0" applyFont="1" applyBorder="1" applyAlignment="1">
      <alignment horizontal="center" vertical="center" textRotation="90"/>
    </xf>
    <xf numFmtId="0" fontId="8" fillId="0" borderId="42" xfId="0" applyFont="1" applyBorder="1" applyAlignment="1">
      <alignment horizontal="center" vertical="center" textRotation="90"/>
    </xf>
    <xf numFmtId="0" fontId="5" fillId="0" borderId="14" xfId="0" applyFont="1" applyBorder="1" applyAlignment="1">
      <alignment horizontal="center" vertical="center"/>
    </xf>
    <xf numFmtId="0" fontId="5" fillId="0" borderId="0" xfId="0" applyFont="1" applyBorder="1" applyAlignment="1">
      <alignment horizontal="center" vertical="center"/>
    </xf>
    <xf numFmtId="0" fontId="5" fillId="0" borderId="22" xfId="0" applyFont="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42" xfId="0" applyBorder="1" applyAlignment="1">
      <alignment horizontal="center" vertical="center"/>
    </xf>
    <xf numFmtId="0" fontId="5" fillId="0" borderId="40" xfId="0" applyFont="1" applyBorder="1" applyAlignment="1">
      <alignment horizontal="center" vertical="center"/>
    </xf>
    <xf numFmtId="0" fontId="5" fillId="0" borderId="37" xfId="0" applyFont="1" applyBorder="1" applyAlignment="1">
      <alignment horizontal="center" vertical="center"/>
    </xf>
    <xf numFmtId="0" fontId="5" fillId="0" borderId="41"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58"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60" xfId="0" applyNumberFormat="1" applyFont="1" applyBorder="1" applyAlignment="1">
      <alignment horizontal="center" vertical="center"/>
    </xf>
    <xf numFmtId="10" fontId="5" fillId="0" borderId="2" xfId="0" applyNumberFormat="1" applyFont="1" applyBorder="1" applyAlignment="1">
      <alignment horizontal="center" vertical="center"/>
    </xf>
    <xf numFmtId="10" fontId="5" fillId="0" borderId="61" xfId="0" applyNumberFormat="1" applyFont="1" applyBorder="1" applyAlignment="1">
      <alignment horizontal="center" vertical="center"/>
    </xf>
    <xf numFmtId="0" fontId="5" fillId="0" borderId="26" xfId="0" applyFont="1" applyBorder="1" applyAlignment="1">
      <alignment horizontal="center" vertical="center"/>
    </xf>
    <xf numFmtId="0" fontId="5" fillId="0" borderId="27" xfId="0" applyFont="1" applyBorder="1" applyAlignment="1">
      <alignment horizontal="center" vertical="center"/>
    </xf>
    <xf numFmtId="0" fontId="5" fillId="0" borderId="51" xfId="0" applyFont="1" applyBorder="1" applyAlignment="1">
      <alignment horizontal="center" vertical="center"/>
    </xf>
    <xf numFmtId="0" fontId="5" fillId="0" borderId="50" xfId="0" applyFont="1" applyBorder="1" applyAlignment="1">
      <alignment horizontal="center" vertical="center"/>
    </xf>
    <xf numFmtId="0" fontId="5" fillId="0" borderId="42" xfId="0" applyFont="1" applyBorder="1" applyAlignment="1">
      <alignment horizontal="center" vertical="center"/>
    </xf>
    <xf numFmtId="0" fontId="5" fillId="0" borderId="35" xfId="0" applyFont="1" applyBorder="1" applyAlignment="1">
      <alignment horizontal="center" vertical="center"/>
    </xf>
    <xf numFmtId="0" fontId="6" fillId="0" borderId="76" xfId="0" applyFont="1" applyBorder="1" applyAlignment="1">
      <alignment horizontal="center" vertical="center"/>
    </xf>
    <xf numFmtId="0" fontId="6" fillId="0" borderId="75" xfId="0" applyFont="1" applyBorder="1" applyAlignment="1">
      <alignment horizontal="center" vertical="center"/>
    </xf>
    <xf numFmtId="0" fontId="6" fillId="0" borderId="77" xfId="0" applyFont="1" applyBorder="1" applyAlignment="1">
      <alignment horizontal="center" vertical="center"/>
    </xf>
    <xf numFmtId="0" fontId="8" fillId="0" borderId="50" xfId="0" applyFont="1" applyBorder="1" applyAlignment="1">
      <alignment horizontal="center" vertical="center" textRotation="90"/>
    </xf>
    <xf numFmtId="0" fontId="5" fillId="0" borderId="39" xfId="0" applyFont="1" applyBorder="1" applyAlignment="1">
      <alignment horizontal="center" vertical="center"/>
    </xf>
    <xf numFmtId="0" fontId="5" fillId="0" borderId="34" xfId="0" applyFont="1" applyBorder="1" applyAlignment="1">
      <alignment horizontal="center" vertical="center"/>
    </xf>
    <xf numFmtId="0" fontId="6" fillId="5" borderId="1" xfId="0" applyFont="1" applyFill="1" applyBorder="1" applyAlignment="1">
      <alignment horizontal="center" vertical="center"/>
    </xf>
    <xf numFmtId="0" fontId="6" fillId="5" borderId="9" xfId="0" applyFont="1" applyFill="1" applyBorder="1" applyAlignment="1">
      <alignment horizontal="center" vertical="center"/>
    </xf>
    <xf numFmtId="0" fontId="5" fillId="0" borderId="27" xfId="0" applyFont="1" applyBorder="1" applyAlignment="1">
      <alignment horizontal="center" vertical="center" textRotation="90"/>
    </xf>
    <xf numFmtId="0" fontId="9" fillId="8" borderId="64" xfId="0" applyFont="1" applyFill="1" applyBorder="1" applyAlignment="1">
      <alignment horizontal="center" vertical="center" textRotation="90"/>
    </xf>
    <xf numFmtId="0" fontId="9" fillId="8" borderId="65" xfId="0" applyFont="1" applyFill="1" applyBorder="1" applyAlignment="1">
      <alignment horizontal="center" vertical="center" textRotation="90"/>
    </xf>
    <xf numFmtId="0" fontId="9" fillId="8" borderId="66" xfId="0" applyFont="1" applyFill="1" applyBorder="1" applyAlignment="1">
      <alignment horizontal="center" vertical="center" textRotation="90"/>
    </xf>
    <xf numFmtId="0" fontId="9" fillId="7" borderId="64" xfId="0" applyFont="1" applyFill="1" applyBorder="1" applyAlignment="1">
      <alignment horizontal="center" vertical="center" textRotation="90"/>
    </xf>
    <xf numFmtId="0" fontId="9" fillId="7" borderId="65" xfId="0" applyFont="1" applyFill="1" applyBorder="1" applyAlignment="1">
      <alignment horizontal="center" vertical="center" textRotation="90"/>
    </xf>
    <xf numFmtId="0" fontId="9" fillId="7" borderId="66" xfId="0" applyFont="1" applyFill="1" applyBorder="1" applyAlignment="1">
      <alignment horizontal="center" vertical="center" textRotation="90"/>
    </xf>
    <xf numFmtId="0" fontId="9" fillId="6" borderId="60" xfId="0" applyFont="1" applyFill="1" applyBorder="1" applyAlignment="1">
      <alignment horizontal="center" vertical="center" textRotation="90"/>
    </xf>
    <xf numFmtId="0" fontId="9" fillId="6" borderId="2" xfId="0" applyFont="1" applyFill="1" applyBorder="1" applyAlignment="1">
      <alignment horizontal="center" vertical="center" textRotation="90"/>
    </xf>
    <xf numFmtId="0" fontId="9" fillId="6" borderId="61" xfId="0" applyFont="1" applyFill="1" applyBorder="1" applyAlignment="1">
      <alignment horizontal="center" vertical="center" textRotation="90"/>
    </xf>
    <xf numFmtId="10" fontId="10" fillId="6" borderId="30" xfId="0" applyNumberFormat="1" applyFont="1" applyFill="1" applyBorder="1" applyAlignment="1">
      <alignment horizontal="center" vertical="center"/>
    </xf>
    <xf numFmtId="10" fontId="10" fillId="6" borderId="31" xfId="0" applyNumberFormat="1"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0" borderId="42" xfId="0" applyFont="1" applyBorder="1" applyAlignment="1">
      <alignment horizontal="center" vertical="center" textRotation="90"/>
    </xf>
    <xf numFmtId="10" fontId="3" fillId="3" borderId="46" xfId="3" applyNumberFormat="1" applyBorder="1" applyAlignment="1">
      <alignment horizontal="center" vertical="center"/>
    </xf>
    <xf numFmtId="10" fontId="3" fillId="3" borderId="47" xfId="3" applyNumberFormat="1" applyBorder="1" applyAlignment="1">
      <alignment horizontal="center" vertical="center"/>
    </xf>
    <xf numFmtId="10" fontId="3" fillId="3" borderId="48" xfId="3" applyNumberFormat="1" applyBorder="1" applyAlignment="1">
      <alignment horizontal="center" vertical="center"/>
    </xf>
    <xf numFmtId="2" fontId="5" fillId="5" borderId="26" xfId="0" applyNumberFormat="1" applyFont="1" applyFill="1" applyBorder="1" applyAlignment="1">
      <alignment horizontal="center" vertical="center" textRotation="90"/>
    </xf>
    <xf numFmtId="0" fontId="2" fillId="2" borderId="26" xfId="2" applyBorder="1" applyAlignment="1">
      <alignment horizontal="center" vertical="center" textRotation="90"/>
    </xf>
    <xf numFmtId="0" fontId="2" fillId="2" borderId="27" xfId="2" applyBorder="1" applyAlignment="1">
      <alignment horizontal="center" vertical="center" textRotation="90"/>
    </xf>
    <xf numFmtId="0" fontId="2" fillId="2" borderId="42" xfId="2" applyBorder="1" applyAlignment="1">
      <alignment horizontal="center" vertical="center" textRotation="90"/>
    </xf>
    <xf numFmtId="0" fontId="5" fillId="5" borderId="43" xfId="0" applyFont="1" applyFill="1" applyBorder="1" applyAlignment="1">
      <alignment horizontal="center" vertical="center"/>
    </xf>
    <xf numFmtId="0" fontId="5" fillId="5" borderId="44" xfId="0" applyFont="1" applyFill="1" applyBorder="1" applyAlignment="1">
      <alignment horizontal="center" vertical="center"/>
    </xf>
    <xf numFmtId="10" fontId="3" fillId="3" borderId="85" xfId="3" applyNumberFormat="1" applyBorder="1" applyAlignment="1">
      <alignment horizontal="center" vertical="center"/>
    </xf>
    <xf numFmtId="10" fontId="3" fillId="3" borderId="30" xfId="3" applyNumberFormat="1" applyBorder="1" applyAlignment="1">
      <alignment horizontal="center" vertical="center"/>
    </xf>
    <xf numFmtId="10" fontId="3" fillId="3" borderId="56" xfId="3" applyNumberFormat="1" applyBorder="1" applyAlignment="1">
      <alignment horizontal="center" vertical="center"/>
    </xf>
    <xf numFmtId="10" fontId="3" fillId="3" borderId="0" xfId="3" applyNumberFormat="1" applyBorder="1" applyAlignment="1">
      <alignment horizontal="center" vertical="center"/>
    </xf>
    <xf numFmtId="10" fontId="3" fillId="3" borderId="57" xfId="3" applyNumberFormat="1" applyBorder="1" applyAlignment="1">
      <alignment horizontal="center" vertical="center"/>
    </xf>
    <xf numFmtId="10" fontId="3" fillId="3" borderId="35" xfId="3" applyNumberFormat="1" applyBorder="1" applyAlignment="1">
      <alignment horizontal="center" vertical="center"/>
    </xf>
    <xf numFmtId="0" fontId="6" fillId="0" borderId="72" xfId="0" applyFont="1" applyBorder="1" applyAlignment="1">
      <alignment horizontal="center" vertical="center"/>
    </xf>
    <xf numFmtId="0" fontId="6" fillId="5" borderId="65"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60" xfId="0" applyFont="1" applyFill="1" applyBorder="1" applyAlignment="1">
      <alignment horizontal="center" vertical="center"/>
    </xf>
    <xf numFmtId="0" fontId="6" fillId="5" borderId="73" xfId="0" applyFont="1" applyFill="1" applyBorder="1" applyAlignment="1">
      <alignment horizontal="center" vertical="center"/>
    </xf>
    <xf numFmtId="0" fontId="6" fillId="5" borderId="54" xfId="0" applyFont="1" applyFill="1" applyBorder="1" applyAlignment="1">
      <alignment horizontal="center" vertical="center"/>
    </xf>
    <xf numFmtId="0" fontId="6" fillId="5" borderId="0" xfId="0" applyFont="1" applyFill="1" applyBorder="1" applyAlignment="1">
      <alignment horizontal="center" vertical="center"/>
    </xf>
    <xf numFmtId="2" fontId="5" fillId="5" borderId="54" xfId="0" applyNumberFormat="1" applyFont="1" applyFill="1" applyBorder="1" applyAlignment="1">
      <alignment horizontal="center" vertical="center" textRotation="90"/>
    </xf>
    <xf numFmtId="2" fontId="5" fillId="5" borderId="86" xfId="0" applyNumberFormat="1" applyFont="1" applyFill="1" applyBorder="1" applyAlignment="1">
      <alignment horizontal="center" vertical="center" textRotation="90"/>
    </xf>
    <xf numFmtId="2" fontId="5" fillId="5" borderId="55" xfId="0" applyNumberFormat="1" applyFont="1" applyFill="1" applyBorder="1" applyAlignment="1">
      <alignment horizontal="center" vertical="center" textRotation="90"/>
    </xf>
    <xf numFmtId="10" fontId="5" fillId="0" borderId="80" xfId="0" applyNumberFormat="1" applyFont="1" applyBorder="1" applyAlignment="1">
      <alignment horizontal="center" vertical="center"/>
    </xf>
    <xf numFmtId="0" fontId="5" fillId="5" borderId="11" xfId="0" applyFont="1" applyFill="1" applyBorder="1" applyAlignment="1">
      <alignment horizontal="center" vertical="center"/>
    </xf>
    <xf numFmtId="10" fontId="5" fillId="0" borderId="83" xfId="0" applyNumberFormat="1" applyFont="1" applyBorder="1" applyAlignment="1">
      <alignment horizontal="center" vertical="center"/>
    </xf>
    <xf numFmtId="10" fontId="5" fillId="0" borderId="84" xfId="0" applyNumberFormat="1" applyFont="1" applyBorder="1" applyAlignment="1">
      <alignment horizontal="center" vertical="center"/>
    </xf>
    <xf numFmtId="0" fontId="6" fillId="5" borderId="2" xfId="0" applyFont="1" applyFill="1" applyBorder="1" applyAlignment="1">
      <alignment horizontal="center" vertical="center"/>
    </xf>
    <xf numFmtId="2" fontId="5" fillId="5" borderId="8" xfId="0" applyNumberFormat="1" applyFont="1" applyFill="1" applyBorder="1" applyAlignment="1">
      <alignment horizontal="center" vertical="center" textRotation="90"/>
    </xf>
    <xf numFmtId="2" fontId="5" fillId="5" borderId="43" xfId="0" applyNumberFormat="1" applyFont="1" applyFill="1" applyBorder="1" applyAlignment="1">
      <alignment horizontal="center" vertical="center" textRotation="90"/>
    </xf>
    <xf numFmtId="0" fontId="5" fillId="5" borderId="83" xfId="0" applyFont="1" applyFill="1" applyBorder="1" applyAlignment="1">
      <alignment horizontal="center" vertical="center"/>
    </xf>
    <xf numFmtId="0" fontId="5" fillId="5" borderId="80"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12" xfId="0" applyFont="1" applyFill="1" applyBorder="1" applyAlignment="1">
      <alignment horizontal="center" vertical="center"/>
    </xf>
    <xf numFmtId="0" fontId="6" fillId="5" borderId="66" xfId="0" applyFont="1" applyFill="1" applyBorder="1" applyAlignment="1">
      <alignment horizontal="center" vertical="center"/>
    </xf>
    <xf numFmtId="0" fontId="6" fillId="5" borderId="71" xfId="0" applyFont="1" applyFill="1" applyBorder="1" applyAlignment="1">
      <alignment horizontal="center" vertical="center"/>
    </xf>
    <xf numFmtId="0" fontId="6" fillId="5" borderId="63" xfId="0" applyFont="1" applyFill="1" applyBorder="1" applyAlignment="1">
      <alignment horizontal="center" vertical="center"/>
    </xf>
    <xf numFmtId="10" fontId="5" fillId="0" borderId="82" xfId="0" applyNumberFormat="1" applyFont="1" applyBorder="1" applyAlignment="1">
      <alignment horizontal="center" vertical="center"/>
    </xf>
    <xf numFmtId="10" fontId="5" fillId="0" borderId="65" xfId="0" applyNumberFormat="1" applyFont="1" applyBorder="1" applyAlignment="1">
      <alignment horizontal="center" vertical="center"/>
    </xf>
    <xf numFmtId="10" fontId="5" fillId="0" borderId="66" xfId="0" applyNumberFormat="1" applyFont="1" applyBorder="1" applyAlignment="1">
      <alignment horizontal="center" vertical="center"/>
    </xf>
    <xf numFmtId="10" fontId="5" fillId="0" borderId="87" xfId="0" applyNumberFormat="1" applyFont="1" applyBorder="1" applyAlignment="1">
      <alignment horizontal="center" vertical="center"/>
    </xf>
    <xf numFmtId="10" fontId="3" fillId="3" borderId="86" xfId="3" applyNumberFormat="1" applyBorder="1" applyAlignment="1">
      <alignment horizontal="center" vertical="center"/>
    </xf>
    <xf numFmtId="10" fontId="3" fillId="3" borderId="31" xfId="3" applyNumberFormat="1" applyBorder="1" applyAlignment="1">
      <alignment horizontal="center" vertical="center"/>
    </xf>
    <xf numFmtId="10" fontId="3" fillId="3" borderId="54" xfId="3" applyNumberFormat="1" applyBorder="1" applyAlignment="1">
      <alignment horizontal="center" vertical="center"/>
    </xf>
    <xf numFmtId="10" fontId="3" fillId="3" borderId="32" xfId="3" applyNumberFormat="1" applyBorder="1" applyAlignment="1">
      <alignment horizontal="center" vertical="center"/>
    </xf>
    <xf numFmtId="10" fontId="3" fillId="3" borderId="55" xfId="3" applyNumberFormat="1" applyBorder="1" applyAlignment="1">
      <alignment horizontal="center" vertical="center"/>
    </xf>
    <xf numFmtId="10" fontId="3" fillId="3" borderId="36" xfId="3" applyNumberFormat="1" applyBorder="1" applyAlignment="1">
      <alignment horizontal="center" vertical="center"/>
    </xf>
  </cellXfs>
  <cellStyles count="5">
    <cellStyle name="Good" xfId="2" builtinId="26"/>
    <cellStyle name="Neutral" xfId="3" builtinId="28"/>
    <cellStyle name="Normal" xfId="0" builtinId="0"/>
    <cellStyle name="Normal 2" xfId="4" xr:uid="{CFEBB226-4467-5443-B3EF-EA6E992B68DF}"/>
    <cellStyle name="Percent" xfId="1" builtinId="5"/>
  </cellStyles>
  <dxfs count="3102">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Plots!$AE$5:$AE$10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Plots!$AV$5:$AV$10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3.5"/>
          <c:min val="35.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Plots!$AF$5:$AF$10</c:f>
              <c:numCache>
                <c:formatCode>General</c:formatCode>
                <c:ptCount val="6"/>
                <c:pt idx="0">
                  <c:v>49.060400000000001</c:v>
                </c:pt>
                <c:pt idx="1">
                  <c:v>48.248399999999997</c:v>
                </c:pt>
                <c:pt idx="2">
                  <c:v>47.168999999999997</c:v>
                </c:pt>
                <c:pt idx="3">
                  <c:v>45.814999999999998</c:v>
                </c:pt>
                <c:pt idx="4">
                  <c:v>44.2378</c:v>
                </c:pt>
                <c:pt idx="5">
                  <c:v>40.2712</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Plots!$AW$5:$AW$10</c:f>
              <c:numCache>
                <c:formatCode>General</c:formatCode>
                <c:ptCount val="6"/>
                <c:pt idx="0">
                  <c:v>49.060400000000001</c:v>
                </c:pt>
                <c:pt idx="1">
                  <c:v>48.248399999999997</c:v>
                </c:pt>
                <c:pt idx="2">
                  <c:v>47.168999999999997</c:v>
                </c:pt>
                <c:pt idx="3">
                  <c:v>45.814999999999998</c:v>
                </c:pt>
                <c:pt idx="4">
                  <c:v>44.2378</c:v>
                </c:pt>
                <c:pt idx="5">
                  <c:v>40.2712</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9.5"/>
          <c:min val="4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Plots!$AG$5:$AG$10</c:f>
              <c:numCache>
                <c:formatCode>General</c:formatCode>
                <c:ptCount val="6"/>
                <c:pt idx="0">
                  <c:v>52.413499999999999</c:v>
                </c:pt>
                <c:pt idx="1">
                  <c:v>51.416400000000003</c:v>
                </c:pt>
                <c:pt idx="2">
                  <c:v>50.046100000000003</c:v>
                </c:pt>
                <c:pt idx="3">
                  <c:v>48.344900000000003</c:v>
                </c:pt>
                <c:pt idx="4">
                  <c:v>46.4129</c:v>
                </c:pt>
                <c:pt idx="5">
                  <c:v>41.453699999999998</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Plots!$AX$5:$AX$10</c:f>
              <c:numCache>
                <c:formatCode>General</c:formatCode>
                <c:ptCount val="6"/>
                <c:pt idx="0">
                  <c:v>52.413499999999999</c:v>
                </c:pt>
                <c:pt idx="1">
                  <c:v>51.416400000000003</c:v>
                </c:pt>
                <c:pt idx="2">
                  <c:v>50.046100000000003</c:v>
                </c:pt>
                <c:pt idx="3">
                  <c:v>48.344900000000003</c:v>
                </c:pt>
                <c:pt idx="4">
                  <c:v>46.4129</c:v>
                </c:pt>
                <c:pt idx="5">
                  <c:v>41.453699999999998</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3"/>
          <c:min val="4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Plots!$AE$5:$AE$10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Plots!$AV$5:$AV$10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3.5"/>
          <c:min val="35.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Plots!$AI$5:$AI$10</c:f>
              <c:numCache>
                <c:formatCode>General</c:formatCode>
                <c:ptCount val="6"/>
                <c:pt idx="0">
                  <c:v>30.451599999999999</c:v>
                </c:pt>
                <c:pt idx="1">
                  <c:v>27.8109</c:v>
                </c:pt>
                <c:pt idx="2">
                  <c:v>24.700399999999998</c:v>
                </c:pt>
                <c:pt idx="3">
                  <c:v>21.235900000000001</c:v>
                </c:pt>
                <c:pt idx="4">
                  <c:v>17.8</c:v>
                </c:pt>
                <c:pt idx="5">
                  <c:v>12.978999999999999</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Plots!$AZ$5:$AZ$10</c:f>
              <c:numCache>
                <c:formatCode>General</c:formatCode>
                <c:ptCount val="6"/>
                <c:pt idx="0">
                  <c:v>30.451599999999999</c:v>
                </c:pt>
                <c:pt idx="1">
                  <c:v>27.8109</c:v>
                </c:pt>
                <c:pt idx="2">
                  <c:v>24.700399999999998</c:v>
                </c:pt>
                <c:pt idx="3">
                  <c:v>21.235900000000001</c:v>
                </c:pt>
                <c:pt idx="4">
                  <c:v>17.8</c:v>
                </c:pt>
                <c:pt idx="5">
                  <c:v>12.978999999999999</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31"/>
          <c:min val="1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Plots!$AJ$5:$AJ$10</c:f>
              <c:numCache>
                <c:formatCode>General</c:formatCode>
                <c:ptCount val="6"/>
                <c:pt idx="0">
                  <c:v>20.532800000000002</c:v>
                </c:pt>
                <c:pt idx="1">
                  <c:v>19.781099999999999</c:v>
                </c:pt>
                <c:pt idx="2">
                  <c:v>18.754799999999999</c:v>
                </c:pt>
                <c:pt idx="3">
                  <c:v>17.317699999999999</c:v>
                </c:pt>
                <c:pt idx="4">
                  <c:v>15.578200000000001</c:v>
                </c:pt>
                <c:pt idx="5">
                  <c:v>12.5581</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Plots!$BA$5:$BA$10</c:f>
              <c:numCache>
                <c:formatCode>General</c:formatCode>
                <c:ptCount val="6"/>
                <c:pt idx="0">
                  <c:v>20.532800000000002</c:v>
                </c:pt>
                <c:pt idx="1">
                  <c:v>19.781099999999999</c:v>
                </c:pt>
                <c:pt idx="2">
                  <c:v>18.754799999999999</c:v>
                </c:pt>
                <c:pt idx="3">
                  <c:v>17.317699999999999</c:v>
                </c:pt>
                <c:pt idx="4">
                  <c:v>15.578200000000001</c:v>
                </c:pt>
                <c:pt idx="5">
                  <c:v>12.5581</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1"/>
          <c:min val="12"/>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Plots!$AK$5:$AK$10</c:f>
              <c:numCache>
                <c:formatCode>General</c:formatCode>
                <c:ptCount val="6"/>
                <c:pt idx="0">
                  <c:v>97.691599999999994</c:v>
                </c:pt>
                <c:pt idx="1">
                  <c:v>94.027799999999999</c:v>
                </c:pt>
                <c:pt idx="2">
                  <c:v>87.641900000000007</c:v>
                </c:pt>
                <c:pt idx="3">
                  <c:v>76.791600000000003</c:v>
                </c:pt>
                <c:pt idx="4">
                  <c:v>61.8005</c:v>
                </c:pt>
                <c:pt idx="5">
                  <c:v>34.381300000000003</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Plots!$BB$5:$BB$10</c:f>
              <c:numCache>
                <c:formatCode>General</c:formatCode>
                <c:ptCount val="6"/>
                <c:pt idx="0">
                  <c:v>97.691599999999994</c:v>
                </c:pt>
                <c:pt idx="1">
                  <c:v>94.027799999999999</c:v>
                </c:pt>
                <c:pt idx="2">
                  <c:v>87.641900000000007</c:v>
                </c:pt>
                <c:pt idx="3">
                  <c:v>76.791600000000003</c:v>
                </c:pt>
                <c:pt idx="4">
                  <c:v>61.8005</c:v>
                </c:pt>
                <c:pt idx="5">
                  <c:v>34.381300000000003</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8"/>
          <c:min val="34"/>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2038-A348-893A-7EBFCCD60BF0}"/>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'Plot-Stills'!$AV$5:$AV$10</c:f>
              <c:numCache>
                <c:formatCode>General</c:formatCode>
                <c:ptCount val="6"/>
                <c:pt idx="0">
                  <c:v>39.884900000000002</c:v>
                </c:pt>
                <c:pt idx="1">
                  <c:v>36.066899999999997</c:v>
                </c:pt>
                <c:pt idx="2">
                  <c:v>32.565600000000003</c:v>
                </c:pt>
                <c:pt idx="3">
                  <c:v>29.755299999999998</c:v>
                </c:pt>
                <c:pt idx="4">
                  <c:v>27.1189</c:v>
                </c:pt>
                <c:pt idx="5">
                  <c:v>22.6843</c:v>
                </c:pt>
              </c:numCache>
            </c:numRef>
          </c:yVal>
          <c:smooth val="1"/>
          <c:extLst>
            <c:ext xmlns:c16="http://schemas.microsoft.com/office/drawing/2014/chart" uri="{C3380CC4-5D6E-409C-BE32-E72D297353CC}">
              <c16:uniqueId val="{00000001-2038-A348-893A-7EBFCCD60BF0}"/>
            </c:ext>
          </c:extLst>
        </c:ser>
        <c:dLbls>
          <c:showLegendKey val="0"/>
          <c:showVal val="0"/>
          <c:showCatName val="0"/>
          <c:showSerName val="0"/>
          <c:showPercent val="0"/>
          <c:showBubbleSize val="0"/>
        </c:dLbls>
        <c:axId val="241048576"/>
        <c:axId val="241120384"/>
      </c:scatterChart>
      <c:valAx>
        <c:axId val="241048576"/>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xVal>
            <c:numRef>
              <c:f>'Plot-Stills'!$AD$5:$AD$10</c:f>
              <c:numCache>
                <c:formatCode>General</c:formatCode>
                <c:ptCount val="6"/>
                <c:pt idx="0">
                  <c:v>0</c:v>
                </c:pt>
                <c:pt idx="1">
                  <c:v>0</c:v>
                </c:pt>
                <c:pt idx="2">
                  <c:v>0</c:v>
                </c:pt>
                <c:pt idx="3">
                  <c:v>0</c:v>
                </c:pt>
                <c:pt idx="4">
                  <c:v>0</c:v>
                </c:pt>
                <c:pt idx="5">
                  <c:v>0</c:v>
                </c:pt>
              </c:numCache>
            </c:numRef>
          </c:xVal>
          <c:yVal>
            <c:numRef>
              <c:f>'Plot-Stills'!$AF$5:$AF$10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F43-994C-92F8-A6F30B7FA2E7}"/>
            </c:ext>
          </c:extLst>
        </c:ser>
        <c:ser>
          <c:idx val="3"/>
          <c:order val="1"/>
          <c:tx>
            <c:strRef>
              <c:f>'Plot-Stills'!$AU$2</c:f>
              <c:strCache>
                <c:ptCount val="1"/>
                <c:pt idx="0">
                  <c:v>Line 2 - Test</c:v>
                </c:pt>
              </c:strCache>
            </c:strRef>
          </c:tx>
          <c:spPr>
            <a:ln w="12700">
              <a:solidFill>
                <a:srgbClr val="DD2D32"/>
              </a:solidFill>
              <a:prstDash val="solid"/>
            </a:ln>
          </c:spP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'Plot-Stills'!$AW$5:$AW$10</c:f>
              <c:numCache>
                <c:formatCode>General</c:formatCode>
                <c:ptCount val="6"/>
                <c:pt idx="0">
                  <c:v>44.044400000000003</c:v>
                </c:pt>
                <c:pt idx="1">
                  <c:v>41.906500000000001</c:v>
                </c:pt>
                <c:pt idx="2">
                  <c:v>39.735199999999999</c:v>
                </c:pt>
                <c:pt idx="3">
                  <c:v>37.686999999999998</c:v>
                </c:pt>
                <c:pt idx="4">
                  <c:v>35.456899999999997</c:v>
                </c:pt>
                <c:pt idx="5">
                  <c:v>32.223999999999997</c:v>
                </c:pt>
              </c:numCache>
            </c:numRef>
          </c:yVal>
          <c:smooth val="1"/>
          <c:extLst>
            <c:ext xmlns:c16="http://schemas.microsoft.com/office/drawing/2014/chart" uri="{C3380CC4-5D6E-409C-BE32-E72D297353CC}">
              <c16:uniqueId val="{00000001-9F43-994C-92F8-A6F30B7FA2E7}"/>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4211688.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88C-4042-B028-55EB95715E85}"/>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'Plot-Stills'!$AX$5:$AX$10</c:f>
              <c:numCache>
                <c:formatCode>General</c:formatCode>
                <c:ptCount val="6"/>
                <c:pt idx="0">
                  <c:v>46.824199999999998</c:v>
                </c:pt>
                <c:pt idx="1">
                  <c:v>44.944800000000001</c:v>
                </c:pt>
                <c:pt idx="2">
                  <c:v>42.955199999999998</c:v>
                </c:pt>
                <c:pt idx="3">
                  <c:v>40.8613</c:v>
                </c:pt>
                <c:pt idx="4">
                  <c:v>37.659100000000002</c:v>
                </c:pt>
                <c:pt idx="5">
                  <c:v>34.526899999999998</c:v>
                </c:pt>
              </c:numCache>
            </c:numRef>
          </c:yVal>
          <c:smooth val="1"/>
          <c:extLst>
            <c:ext xmlns:c16="http://schemas.microsoft.com/office/drawing/2014/chart" uri="{C3380CC4-5D6E-409C-BE32-E72D297353CC}">
              <c16:uniqueId val="{00000001-B88C-4042-B028-55EB95715E85}"/>
            </c:ext>
          </c:extLst>
        </c:ser>
        <c:dLbls>
          <c:showLegendKey val="0"/>
          <c:showVal val="0"/>
          <c:showCatName val="0"/>
          <c:showSerName val="0"/>
          <c:showPercent val="0"/>
          <c:showBubbleSize val="0"/>
        </c:dLbls>
        <c:axId val="237316352"/>
        <c:axId val="237330816"/>
      </c:scatterChart>
      <c:valAx>
        <c:axId val="237316352"/>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4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4FA-6E49-9D4D-38C61DA49B7F}"/>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'Plot-Stills'!$AV$5:$AV$10</c:f>
              <c:numCache>
                <c:formatCode>General</c:formatCode>
                <c:ptCount val="6"/>
                <c:pt idx="0">
                  <c:v>39.884900000000002</c:v>
                </c:pt>
                <c:pt idx="1">
                  <c:v>36.066899999999997</c:v>
                </c:pt>
                <c:pt idx="2">
                  <c:v>32.565600000000003</c:v>
                </c:pt>
                <c:pt idx="3">
                  <c:v>29.755299999999998</c:v>
                </c:pt>
                <c:pt idx="4">
                  <c:v>27.1189</c:v>
                </c:pt>
                <c:pt idx="5">
                  <c:v>22.6843</c:v>
                </c:pt>
              </c:numCache>
            </c:numRef>
          </c:yVal>
          <c:smooth val="1"/>
          <c:extLst>
            <c:ext xmlns:c16="http://schemas.microsoft.com/office/drawing/2014/chart" uri="{C3380CC4-5D6E-409C-BE32-E72D297353CC}">
              <c16:uniqueId val="{00000001-D4FA-6E49-9D4D-38C61DA49B7F}"/>
            </c:ext>
          </c:extLst>
        </c:ser>
        <c:dLbls>
          <c:showLegendKey val="0"/>
          <c:showVal val="0"/>
          <c:showCatName val="0"/>
          <c:showSerName val="0"/>
          <c:showPercent val="0"/>
          <c:showBubbleSize val="0"/>
        </c:dLbls>
        <c:axId val="241451008"/>
        <c:axId val="241452928"/>
      </c:scatterChart>
      <c:valAx>
        <c:axId val="241451008"/>
        <c:scaling>
          <c:logBase val="10"/>
          <c:orientation val="minMax"/>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EB6-754C-9A09-2E22FAA940FA}"/>
            </c:ext>
          </c:extLst>
        </c:ser>
        <c:ser>
          <c:idx val="3"/>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'Plot-Stills'!$AZ$5:$AZ$10</c:f>
              <c:numCache>
                <c:formatCode>General</c:formatCode>
                <c:ptCount val="6"/>
                <c:pt idx="0">
                  <c:v>42.122999999999998</c:v>
                </c:pt>
                <c:pt idx="1">
                  <c:v>37.948099999999997</c:v>
                </c:pt>
                <c:pt idx="2">
                  <c:v>33.149500000000003</c:v>
                </c:pt>
                <c:pt idx="3">
                  <c:v>28.3386</c:v>
                </c:pt>
                <c:pt idx="4">
                  <c:v>23.742599999999999</c:v>
                </c:pt>
                <c:pt idx="5">
                  <c:v>15.9262</c:v>
                </c:pt>
              </c:numCache>
            </c:numRef>
          </c:yVal>
          <c:smooth val="1"/>
          <c:extLst>
            <c:ext xmlns:c16="http://schemas.microsoft.com/office/drawing/2014/chart" uri="{C3380CC4-5D6E-409C-BE32-E72D297353CC}">
              <c16:uniqueId val="{00000001-9EB6-754C-9A09-2E22FAA940F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7.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AFC8-8B40-A5F9-4E91D790991A}"/>
            </c:ext>
          </c:extLst>
        </c:ser>
        <c:ser>
          <c:idx val="3"/>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'Plot-Stills'!$BA$5:$BA$10</c:f>
              <c:numCache>
                <c:formatCode>General</c:formatCode>
                <c:ptCount val="6"/>
                <c:pt idx="0">
                  <c:v>25.275700000000001</c:v>
                </c:pt>
                <c:pt idx="1">
                  <c:v>21.3477</c:v>
                </c:pt>
                <c:pt idx="2">
                  <c:v>17.912600000000001</c:v>
                </c:pt>
                <c:pt idx="3">
                  <c:v>15.259499999999999</c:v>
                </c:pt>
                <c:pt idx="4">
                  <c:v>12.585900000000001</c:v>
                </c:pt>
                <c:pt idx="5">
                  <c:v>7.8685</c:v>
                </c:pt>
              </c:numCache>
            </c:numRef>
          </c:yVal>
          <c:smooth val="1"/>
          <c:extLst>
            <c:ext xmlns:c16="http://schemas.microsoft.com/office/drawing/2014/chart" uri="{C3380CC4-5D6E-409C-BE32-E72D297353CC}">
              <c16:uniqueId val="{00000001-AFC8-8B40-A5F9-4E91D790991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EE-2B4D-9F6A-C2276AF08E92}"/>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'Plot-Stills'!$BB$5:$BB$10</c:f>
              <c:numCache>
                <c:formatCode>General</c:formatCode>
                <c:ptCount val="6"/>
                <c:pt idx="0">
                  <c:v>95.506600000000006</c:v>
                </c:pt>
                <c:pt idx="1">
                  <c:v>93.696399999999997</c:v>
                </c:pt>
                <c:pt idx="2">
                  <c:v>89.392099999999999</c:v>
                </c:pt>
                <c:pt idx="3">
                  <c:v>79.6982</c:v>
                </c:pt>
                <c:pt idx="4">
                  <c:v>63.966999999999999</c:v>
                </c:pt>
                <c:pt idx="5">
                  <c:v>29.054200000000002</c:v>
                </c:pt>
              </c:numCache>
            </c:numRef>
          </c:yVal>
          <c:smooth val="1"/>
          <c:extLst>
            <c:ext xmlns:c16="http://schemas.microsoft.com/office/drawing/2014/chart" uri="{C3380CC4-5D6E-409C-BE32-E72D297353CC}">
              <c16:uniqueId val="{00000001-14EE-2B4D-9F6A-C2276AF08E92}"/>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0AB-1042-9DDA-24EA285797DC}"/>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C0AB-1042-9DDA-24EA285797DC}"/>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4E8-6D47-BDC1-37D586D2B86B}"/>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4E8-6D47-BDC1-37D586D2B86B}"/>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873-FE42-A7E8-86FDC08D56CE}"/>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873-FE42-A7E8-86FDC08D56CE}"/>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05B-2849-B084-C864CF90009A}"/>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05B-2849-B084-C864CF90009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7660E7F6-CE58-DE43-B3F9-A11E2518B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8EA7AEDB-65FD-444A-B8A6-2901505FA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F0157A0C-39E3-2347-80B9-1F52A8D14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961C3B65-071C-7649-8805-46B7AEF50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F661FDB8-B7B2-774E-81C3-1000069E1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30E4F493-7390-DA4D-BE38-13427B470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8DFA70CC-705B-8F4D-8CEC-EF40887D5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2A5D45B3-BD88-9C46-9E1F-00F11CBB8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D8CF7BB1-880D-EF4D-86CA-F1C165BAE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9A1042A3-0F2B-8F46-B418-D16250B6A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20B986-6D02-D546-B4A0-6B1F35D8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CU141"/>
  <sheetViews>
    <sheetView workbookViewId="0">
      <selection activeCell="C38" sqref="C38"/>
    </sheetView>
  </sheetViews>
  <sheetFormatPr baseColWidth="10" defaultColWidth="10.6640625" defaultRowHeight="16" x14ac:dyDescent="0.2"/>
  <cols>
    <col min="1" max="1" width="1.1640625" customWidth="1"/>
    <col min="2" max="2" width="13.83203125" bestFit="1" customWidth="1"/>
    <col min="3" max="3" width="10.6640625" style="196"/>
    <col min="4" max="4" width="1.33203125" customWidth="1"/>
    <col min="5" max="6" width="3.6640625" bestFit="1" customWidth="1"/>
    <col min="7" max="7" width="13.83203125" style="114" bestFit="1" customWidth="1"/>
    <col min="8" max="19" width="10.6640625" style="114"/>
    <col min="44" max="44" width="9.5" style="122" bestFit="1" customWidth="1"/>
    <col min="50" max="50" width="10.6640625" style="114"/>
    <col min="69" max="69" width="1" style="122" customWidth="1"/>
    <col min="94" max="94" width="1" style="122" customWidth="1"/>
  </cols>
  <sheetData>
    <row r="1" spans="2:99" ht="17" thickBot="1" x14ac:dyDescent="0.25"/>
    <row r="2" spans="2:99" x14ac:dyDescent="0.2">
      <c r="E2" s="333" t="s">
        <v>128</v>
      </c>
      <c r="F2" s="183"/>
      <c r="G2" s="351" t="s">
        <v>119</v>
      </c>
      <c r="H2" s="352"/>
      <c r="I2" s="352"/>
      <c r="J2" s="352"/>
      <c r="K2" s="352"/>
      <c r="L2" s="352"/>
      <c r="M2" s="352"/>
      <c r="N2" s="352"/>
      <c r="O2" s="352"/>
      <c r="P2" s="352"/>
      <c r="Q2" s="352"/>
      <c r="R2" s="352"/>
      <c r="S2" s="352"/>
      <c r="T2" s="352"/>
      <c r="U2" s="353"/>
      <c r="V2" s="354" t="s">
        <v>132</v>
      </c>
      <c r="W2" s="355"/>
      <c r="X2" s="355"/>
      <c r="Y2" s="355"/>
      <c r="Z2" s="355"/>
      <c r="AA2" s="355"/>
      <c r="AB2" s="355"/>
      <c r="AC2" s="355"/>
      <c r="AD2" s="355"/>
      <c r="AE2" s="355"/>
      <c r="AF2" s="355"/>
      <c r="AG2" s="355"/>
      <c r="AH2" s="355"/>
      <c r="AI2" s="356"/>
      <c r="AJ2" s="335" t="s">
        <v>133</v>
      </c>
      <c r="AK2" s="336"/>
      <c r="AL2" s="336"/>
      <c r="AM2" s="336"/>
      <c r="AN2" s="336"/>
      <c r="AO2" s="336"/>
      <c r="AP2" s="336"/>
      <c r="AQ2" s="336"/>
      <c r="AR2" s="336"/>
      <c r="AS2" s="336"/>
      <c r="AT2" s="336"/>
      <c r="AU2" s="336"/>
      <c r="AV2" s="336"/>
      <c r="AW2" s="337"/>
      <c r="AX2"/>
      <c r="BC2" s="114"/>
      <c r="BQ2"/>
      <c r="BV2" s="123"/>
      <c r="CP2"/>
      <c r="CU2" s="123"/>
    </row>
    <row r="3" spans="2:99" x14ac:dyDescent="0.2">
      <c r="E3" s="334"/>
      <c r="F3" s="171"/>
      <c r="G3" s="165"/>
      <c r="H3" s="338" t="s">
        <v>3</v>
      </c>
      <c r="I3" s="339"/>
      <c r="J3" s="339"/>
      <c r="K3" s="340"/>
      <c r="L3" s="200" t="s">
        <v>1</v>
      </c>
      <c r="M3" s="200" t="s">
        <v>113</v>
      </c>
      <c r="N3" s="200" t="s">
        <v>0</v>
      </c>
      <c r="O3" s="200" t="s">
        <v>145</v>
      </c>
      <c r="P3" s="200" t="s">
        <v>147</v>
      </c>
      <c r="Q3" s="200" t="s">
        <v>148</v>
      </c>
      <c r="R3" s="338" t="s">
        <v>144</v>
      </c>
      <c r="S3" s="339"/>
      <c r="T3" s="339"/>
      <c r="U3" s="340"/>
      <c r="V3" s="341" t="s">
        <v>3</v>
      </c>
      <c r="W3" s="342"/>
      <c r="X3" s="342"/>
      <c r="Y3" s="343"/>
      <c r="Z3" s="162" t="s">
        <v>1</v>
      </c>
      <c r="AA3" s="162" t="s">
        <v>113</v>
      </c>
      <c r="AB3" s="162" t="s">
        <v>0</v>
      </c>
      <c r="AC3" s="162" t="s">
        <v>145</v>
      </c>
      <c r="AD3" s="162" t="s">
        <v>147</v>
      </c>
      <c r="AE3" s="162" t="s">
        <v>148</v>
      </c>
      <c r="AF3" s="341" t="s">
        <v>144</v>
      </c>
      <c r="AG3" s="342"/>
      <c r="AH3" s="342"/>
      <c r="AI3" s="343"/>
      <c r="AJ3" s="344" t="s">
        <v>3</v>
      </c>
      <c r="AK3" s="345"/>
      <c r="AL3" s="345"/>
      <c r="AM3" s="346"/>
      <c r="AN3" s="161" t="s">
        <v>1</v>
      </c>
      <c r="AO3" s="161" t="s">
        <v>113</v>
      </c>
      <c r="AP3" s="161" t="s">
        <v>0</v>
      </c>
      <c r="AQ3" s="184" t="s">
        <v>145</v>
      </c>
      <c r="AR3" s="161" t="s">
        <v>147</v>
      </c>
      <c r="AS3" s="161" t="s">
        <v>148</v>
      </c>
      <c r="AT3" s="344" t="s">
        <v>144</v>
      </c>
      <c r="AU3" s="345"/>
      <c r="AV3" s="345"/>
      <c r="AW3" s="346"/>
      <c r="AX3"/>
      <c r="BC3" s="114"/>
      <c r="BQ3"/>
      <c r="BV3" s="123"/>
      <c r="CP3"/>
      <c r="CU3" s="123"/>
    </row>
    <row r="4" spans="2:99" ht="17" thickBot="1" x14ac:dyDescent="0.25">
      <c r="B4" s="142" t="s">
        <v>150</v>
      </c>
      <c r="C4" s="193" t="s">
        <v>149</v>
      </c>
      <c r="E4" s="334"/>
      <c r="F4" s="171"/>
      <c r="G4" s="157" t="s">
        <v>5</v>
      </c>
      <c r="H4" s="200" t="s">
        <v>15</v>
      </c>
      <c r="I4" s="200" t="s">
        <v>16</v>
      </c>
      <c r="J4" s="200" t="s">
        <v>17</v>
      </c>
      <c r="K4" s="287" t="s">
        <v>1191</v>
      </c>
      <c r="L4" s="200" t="s">
        <v>15</v>
      </c>
      <c r="M4" s="200" t="s">
        <v>15</v>
      </c>
      <c r="N4" s="200" t="s">
        <v>15</v>
      </c>
      <c r="O4" s="200" t="s">
        <v>15</v>
      </c>
      <c r="P4" s="200" t="s">
        <v>15</v>
      </c>
      <c r="Q4" s="200"/>
      <c r="R4" s="200" t="s">
        <v>15</v>
      </c>
      <c r="S4" s="200" t="s">
        <v>16</v>
      </c>
      <c r="T4" s="200" t="s">
        <v>17</v>
      </c>
      <c r="U4" s="287" t="s">
        <v>1191</v>
      </c>
      <c r="V4" s="162" t="s">
        <v>15</v>
      </c>
      <c r="W4" s="162" t="s">
        <v>16</v>
      </c>
      <c r="X4" s="162" t="s">
        <v>17</v>
      </c>
      <c r="Y4" s="288" t="s">
        <v>1191</v>
      </c>
      <c r="Z4" s="162" t="s">
        <v>15</v>
      </c>
      <c r="AA4" s="162" t="s">
        <v>15</v>
      </c>
      <c r="AB4" s="162" t="s">
        <v>15</v>
      </c>
      <c r="AC4" s="162" t="s">
        <v>15</v>
      </c>
      <c r="AD4" s="162" t="s">
        <v>15</v>
      </c>
      <c r="AE4" s="162"/>
      <c r="AF4" s="162" t="s">
        <v>15</v>
      </c>
      <c r="AG4" s="162" t="s">
        <v>16</v>
      </c>
      <c r="AH4" s="162" t="s">
        <v>17</v>
      </c>
      <c r="AI4" s="288" t="s">
        <v>1191</v>
      </c>
      <c r="AJ4" s="161" t="s">
        <v>15</v>
      </c>
      <c r="AK4" s="161" t="s">
        <v>16</v>
      </c>
      <c r="AL4" s="161" t="s">
        <v>17</v>
      </c>
      <c r="AM4" s="289" t="s">
        <v>1191</v>
      </c>
      <c r="AN4" s="161" t="s">
        <v>15</v>
      </c>
      <c r="AO4" s="161" t="s">
        <v>15</v>
      </c>
      <c r="AP4" s="161" t="s">
        <v>15</v>
      </c>
      <c r="AQ4" s="184" t="s">
        <v>15</v>
      </c>
      <c r="AR4" s="161" t="s">
        <v>15</v>
      </c>
      <c r="AS4" s="161"/>
      <c r="AT4" s="161" t="s">
        <v>15</v>
      </c>
      <c r="AU4" s="161" t="s">
        <v>16</v>
      </c>
      <c r="AV4" s="161" t="s">
        <v>17</v>
      </c>
      <c r="AW4" s="289" t="s">
        <v>1191</v>
      </c>
      <c r="AX4"/>
      <c r="BC4" s="114"/>
      <c r="BQ4"/>
      <c r="BV4" s="123"/>
      <c r="CP4"/>
      <c r="CU4" s="123"/>
    </row>
    <row r="5" spans="2:99" ht="16" customHeight="1" x14ac:dyDescent="0.2">
      <c r="B5" s="191" t="str">
        <f>Intra!C433</f>
        <v>Class A1_4K</v>
      </c>
      <c r="C5" s="194">
        <f>Intra!AR432</f>
        <v>1</v>
      </c>
      <c r="E5" s="334"/>
      <c r="F5" s="369" t="s">
        <v>134</v>
      </c>
      <c r="G5" s="166" t="str">
        <f>Intra!C433</f>
        <v>Class A1_4K</v>
      </c>
      <c r="H5" s="160">
        <f>Intra!AX433</f>
        <v>-6.2499967151194435E-4</v>
      </c>
      <c r="I5" s="158">
        <f>Intra!AY433</f>
        <v>-6.2499966535134455E-4</v>
      </c>
      <c r="J5" s="158">
        <f>Intra!AZ433</f>
        <v>-6.2499961998244147E-4</v>
      </c>
      <c r="K5" s="158" t="e">
        <f>Intra!BA433</f>
        <v>#VALUE!</v>
      </c>
      <c r="L5" s="158">
        <f>Intra!BC433</f>
        <v>-6.2499985170441641E-4</v>
      </c>
      <c r="M5" s="158">
        <f>Intra!BE433</f>
        <v>-6.2499977006744145E-4</v>
      </c>
      <c r="N5" s="158">
        <f>Intra!BG433</f>
        <v>-6.2499972729158915E-4</v>
      </c>
      <c r="O5" s="158" t="e">
        <f>Intra!BI433</f>
        <v>#VALUE!</v>
      </c>
      <c r="P5" s="158" t="e">
        <f>Intra!BK433</f>
        <v>#VALUE!</v>
      </c>
      <c r="Q5" s="158" t="e">
        <f>Intra!BM433</f>
        <v>#VALUE!</v>
      </c>
      <c r="R5" s="158" t="e">
        <f>Intra!BO433</f>
        <v>#VALUE!</v>
      </c>
      <c r="S5" s="158" t="e">
        <f>Intra!BP433</f>
        <v>#VALUE!</v>
      </c>
      <c r="T5" s="158" t="e">
        <f>Intra!BQ433</f>
        <v>#VALUE!</v>
      </c>
      <c r="U5" s="158" t="e">
        <f>Intra!BR433</f>
        <v>#VALUE!</v>
      </c>
      <c r="V5" s="158">
        <f>Intra!AX434</f>
        <v>-1.0000023329608254E-3</v>
      </c>
      <c r="W5" s="158">
        <f>Intra!AY434</f>
        <v>-1.0000023756780996E-3</v>
      </c>
      <c r="X5" s="158">
        <f>Intra!AZ434</f>
        <v>-1.0000022421674526E-3</v>
      </c>
      <c r="Y5" s="158" t="e">
        <f>Intra!BA434</f>
        <v>#VALUE!</v>
      </c>
      <c r="Z5" s="158">
        <f>Intra!BC434</f>
        <v>-1.0000019216124256E-3</v>
      </c>
      <c r="AA5" s="158">
        <f>Intra!BE434</f>
        <v>-1.0000020559388645E-3</v>
      </c>
      <c r="AB5" s="158">
        <f>Intra!BG434</f>
        <v>-1.000002592463245E-3</v>
      </c>
      <c r="AC5" s="158" t="e">
        <f>Intra!BI434</f>
        <v>#VALUE!</v>
      </c>
      <c r="AD5" s="158" t="e">
        <f>Intra!BK434</f>
        <v>#VALUE!</v>
      </c>
      <c r="AE5" s="158" t="e">
        <f>Intra!BM434</f>
        <v>#VALUE!</v>
      </c>
      <c r="AF5" s="158" t="e">
        <f>Intra!BO434</f>
        <v>#VALUE!</v>
      </c>
      <c r="AG5" s="158" t="e">
        <f>Intra!BP434</f>
        <v>#VALUE!</v>
      </c>
      <c r="AH5" s="158" t="e">
        <f>Intra!BQ434</f>
        <v>#VALUE!</v>
      </c>
      <c r="AI5" s="158" t="e">
        <f>Intra!BR434</f>
        <v>#VALUE!</v>
      </c>
      <c r="AJ5" s="158">
        <f>Intra!AX435</f>
        <v>0</v>
      </c>
      <c r="AK5" s="158">
        <f>Intra!AY435</f>
        <v>0</v>
      </c>
      <c r="AL5" s="158">
        <f>Intra!AZ435</f>
        <v>0</v>
      </c>
      <c r="AM5" s="158" t="e">
        <f>Intra!BA435</f>
        <v>#VALUE!</v>
      </c>
      <c r="AN5" s="158">
        <f>Intra!BC435</f>
        <v>0</v>
      </c>
      <c r="AO5" s="158">
        <f>Intra!BE435</f>
        <v>0</v>
      </c>
      <c r="AP5" s="158">
        <f>Intra!BG435</f>
        <v>0</v>
      </c>
      <c r="AQ5" s="159" t="e">
        <f>Intra!BI435</f>
        <v>#VALUE!</v>
      </c>
      <c r="AR5" s="158" t="e">
        <f>Intra!BK435</f>
        <v>#VALUE!</v>
      </c>
      <c r="AS5" s="158" t="e">
        <f>Intra!BM435</f>
        <v>#VALUE!</v>
      </c>
      <c r="AT5" s="158" t="e">
        <f>Intra!BO435</f>
        <v>#VALUE!</v>
      </c>
      <c r="AU5" s="158" t="e">
        <f>Intra!BP435</f>
        <v>#VALUE!</v>
      </c>
      <c r="AV5" s="158" t="e">
        <f>Intra!BQ435</f>
        <v>#VALUE!</v>
      </c>
      <c r="AW5" s="158" t="e">
        <f>Intra!BR435</f>
        <v>#VALUE!</v>
      </c>
      <c r="AX5"/>
      <c r="BC5" s="114"/>
      <c r="BQ5"/>
      <c r="BV5" s="124"/>
      <c r="CP5"/>
      <c r="CU5" s="124"/>
    </row>
    <row r="6" spans="2:99" x14ac:dyDescent="0.2">
      <c r="B6" s="191" t="str">
        <f>Intra!C442</f>
        <v>Class A1_2K</v>
      </c>
      <c r="C6" s="194">
        <f>Intra!AR441</f>
        <v>1</v>
      </c>
      <c r="E6" s="334"/>
      <c r="F6" s="370"/>
      <c r="G6" s="167" t="str">
        <f>Intra!C442</f>
        <v>Class A1_2K</v>
      </c>
      <c r="H6" s="127">
        <f>Intra!AX442</f>
        <v>0</v>
      </c>
      <c r="I6" s="115">
        <f>Intra!AY442</f>
        <v>0</v>
      </c>
      <c r="J6" s="115">
        <f>Intra!AZ442</f>
        <v>0</v>
      </c>
      <c r="K6" s="115" t="e">
        <f>Intra!BA442</f>
        <v>#VALUE!</v>
      </c>
      <c r="L6" s="115">
        <f>Intra!BC442</f>
        <v>0</v>
      </c>
      <c r="M6" s="115">
        <f>Intra!BE442</f>
        <v>0</v>
      </c>
      <c r="N6" s="115">
        <f>Intra!BG442</f>
        <v>0</v>
      </c>
      <c r="O6" s="115" t="e">
        <f>Intra!BI442</f>
        <v>#VALUE!</v>
      </c>
      <c r="P6" s="115" t="e">
        <f>Intra!BK442</f>
        <v>#VALUE!</v>
      </c>
      <c r="Q6" s="115" t="e">
        <f>Intra!BM442</f>
        <v>#VALUE!</v>
      </c>
      <c r="R6" s="115" t="e">
        <f>Intra!BO442</f>
        <v>#VALUE!</v>
      </c>
      <c r="S6" s="115" t="e">
        <f>Intra!BP442</f>
        <v>#VALUE!</v>
      </c>
      <c r="T6" s="115" t="e">
        <f>Intra!BQ442</f>
        <v>#VALUE!</v>
      </c>
      <c r="U6" s="115" t="e">
        <f>Intra!BR442</f>
        <v>#VALUE!</v>
      </c>
      <c r="V6" s="115">
        <f>Intra!AX443</f>
        <v>0</v>
      </c>
      <c r="W6" s="115">
        <f>Intra!AY443</f>
        <v>0</v>
      </c>
      <c r="X6" s="115">
        <f>Intra!AZ443</f>
        <v>0</v>
      </c>
      <c r="Y6" s="115" t="e">
        <f>Intra!BA443</f>
        <v>#VALUE!</v>
      </c>
      <c r="Z6" s="115">
        <f>Intra!BC443</f>
        <v>0</v>
      </c>
      <c r="AA6" s="115">
        <f>Intra!BE443</f>
        <v>0</v>
      </c>
      <c r="AB6" s="115">
        <f>Intra!BG443</f>
        <v>0</v>
      </c>
      <c r="AC6" s="115" t="e">
        <f>Intra!BI443</f>
        <v>#VALUE!</v>
      </c>
      <c r="AD6" s="115" t="e">
        <f>Intra!BK443</f>
        <v>#VALUE!</v>
      </c>
      <c r="AE6" s="115" t="e">
        <f>Intra!BM443</f>
        <v>#VALUE!</v>
      </c>
      <c r="AF6" s="115" t="e">
        <f>Intra!BO443</f>
        <v>#VALUE!</v>
      </c>
      <c r="AG6" s="115" t="e">
        <f>Intra!BP443</f>
        <v>#VALUE!</v>
      </c>
      <c r="AH6" s="115" t="e">
        <f>Intra!BQ443</f>
        <v>#VALUE!</v>
      </c>
      <c r="AI6" s="115" t="e">
        <f>Intra!BR443</f>
        <v>#VALUE!</v>
      </c>
      <c r="AJ6" s="115">
        <f>Intra!AX444</f>
        <v>0</v>
      </c>
      <c r="AK6" s="115">
        <f>Intra!AY444</f>
        <v>0</v>
      </c>
      <c r="AL6" s="115">
        <f>Intra!AZ444</f>
        <v>0</v>
      </c>
      <c r="AM6" s="115" t="e">
        <f>Intra!BA444</f>
        <v>#VALUE!</v>
      </c>
      <c r="AN6" s="115">
        <f>Intra!BC444</f>
        <v>0</v>
      </c>
      <c r="AO6" s="115">
        <f>Intra!BE444</f>
        <v>0</v>
      </c>
      <c r="AP6" s="115">
        <f>Intra!BG444</f>
        <v>0</v>
      </c>
      <c r="AQ6" s="128" t="e">
        <f>Intra!BI444</f>
        <v>#VALUE!</v>
      </c>
      <c r="AR6" s="115" t="e">
        <f>Intra!BK444</f>
        <v>#VALUE!</v>
      </c>
      <c r="AS6" s="115" t="e">
        <f>Intra!BM444</f>
        <v>#VALUE!</v>
      </c>
      <c r="AT6" s="115" t="e">
        <f>Intra!BO444</f>
        <v>#VALUE!</v>
      </c>
      <c r="AU6" s="115" t="e">
        <f>Intra!BP444</f>
        <v>#VALUE!</v>
      </c>
      <c r="AV6" s="115" t="e">
        <f>Intra!BQ444</f>
        <v>#VALUE!</v>
      </c>
      <c r="AW6" s="115" t="e">
        <f>Intra!BR444</f>
        <v>#VALUE!</v>
      </c>
      <c r="AX6"/>
      <c r="BC6" s="114"/>
      <c r="BQ6"/>
      <c r="BV6" s="124"/>
      <c r="CP6"/>
      <c r="CU6" s="124"/>
    </row>
    <row r="7" spans="2:99" x14ac:dyDescent="0.2">
      <c r="B7" s="191" t="str">
        <f>Intra!C451</f>
        <v>Class A3_720p</v>
      </c>
      <c r="C7" s="194">
        <f>Intra!AR450</f>
        <v>1</v>
      </c>
      <c r="E7" s="334"/>
      <c r="F7" s="370"/>
      <c r="G7" s="167" t="str">
        <f>Intra!C451</f>
        <v>Class A3_720p</v>
      </c>
      <c r="H7" s="127">
        <f>Intra!AX451</f>
        <v>0</v>
      </c>
      <c r="I7" s="115">
        <f>Intra!AY451</f>
        <v>0</v>
      </c>
      <c r="J7" s="115">
        <f>Intra!AZ451</f>
        <v>0</v>
      </c>
      <c r="K7" s="115" t="e">
        <f>Intra!BA451</f>
        <v>#VALUE!</v>
      </c>
      <c r="L7" s="115">
        <f>Intra!BC451</f>
        <v>0</v>
      </c>
      <c r="M7" s="115">
        <f>Intra!BE451</f>
        <v>0</v>
      </c>
      <c r="N7" s="115">
        <f>Intra!BG451</f>
        <v>0</v>
      </c>
      <c r="O7" s="115" t="e">
        <f>Intra!BI451</f>
        <v>#VALUE!</v>
      </c>
      <c r="P7" s="115" t="e">
        <f>Intra!BK451</f>
        <v>#VALUE!</v>
      </c>
      <c r="Q7" s="115" t="e">
        <f>Intra!BM451</f>
        <v>#VALUE!</v>
      </c>
      <c r="R7" s="115" t="e">
        <f>Intra!BO451</f>
        <v>#VALUE!</v>
      </c>
      <c r="S7" s="115" t="e">
        <f>Intra!BP451</f>
        <v>#VALUE!</v>
      </c>
      <c r="T7" s="115" t="e">
        <f>Intra!BQ451</f>
        <v>#VALUE!</v>
      </c>
      <c r="U7" s="115" t="e">
        <f>Intra!BR451</f>
        <v>#VALUE!</v>
      </c>
      <c r="V7" s="115">
        <f>Intra!AX452</f>
        <v>0</v>
      </c>
      <c r="W7" s="115">
        <f>Intra!AY452</f>
        <v>0</v>
      </c>
      <c r="X7" s="115">
        <f>Intra!AZ452</f>
        <v>0</v>
      </c>
      <c r="Y7" s="115" t="e">
        <f>Intra!BA452</f>
        <v>#VALUE!</v>
      </c>
      <c r="Z7" s="115">
        <f>Intra!BC452</f>
        <v>0</v>
      </c>
      <c r="AA7" s="115">
        <f>Intra!BE452</f>
        <v>0</v>
      </c>
      <c r="AB7" s="115">
        <f>Intra!BG452</f>
        <v>0</v>
      </c>
      <c r="AC7" s="115" t="e">
        <f>Intra!BI452</f>
        <v>#VALUE!</v>
      </c>
      <c r="AD7" s="115" t="e">
        <f>Intra!BK452</f>
        <v>#VALUE!</v>
      </c>
      <c r="AE7" s="115" t="e">
        <f>Intra!BM452</f>
        <v>#VALUE!</v>
      </c>
      <c r="AF7" s="115" t="e">
        <f>Intra!BO452</f>
        <v>#VALUE!</v>
      </c>
      <c r="AG7" s="115" t="e">
        <f>Intra!BP452</f>
        <v>#VALUE!</v>
      </c>
      <c r="AH7" s="115" t="e">
        <f>Intra!BQ452</f>
        <v>#VALUE!</v>
      </c>
      <c r="AI7" s="115" t="e">
        <f>Intra!BR452</f>
        <v>#VALUE!</v>
      </c>
      <c r="AJ7" s="115">
        <f>Intra!AX453</f>
        <v>0</v>
      </c>
      <c r="AK7" s="115">
        <f>Intra!AY453</f>
        <v>0</v>
      </c>
      <c r="AL7" s="115">
        <f>Intra!AZ453</f>
        <v>0</v>
      </c>
      <c r="AM7" s="115" t="e">
        <f>Intra!BA453</f>
        <v>#VALUE!</v>
      </c>
      <c r="AN7" s="115">
        <f>Intra!BC453</f>
        <v>0</v>
      </c>
      <c r="AO7" s="115">
        <f>Intra!BE453</f>
        <v>0</v>
      </c>
      <c r="AP7" s="115">
        <f>Intra!BG453</f>
        <v>0</v>
      </c>
      <c r="AQ7" s="128" t="e">
        <f>Intra!BI453</f>
        <v>#VALUE!</v>
      </c>
      <c r="AR7" s="115" t="e">
        <f>Intra!BK453</f>
        <v>#VALUE!</v>
      </c>
      <c r="AS7" s="115" t="e">
        <f>Intra!BM453</f>
        <v>#VALUE!</v>
      </c>
      <c r="AT7" s="115" t="e">
        <f>Intra!BO453</f>
        <v>#VALUE!</v>
      </c>
      <c r="AU7" s="115" t="e">
        <f>Intra!BP453</f>
        <v>#VALUE!</v>
      </c>
      <c r="AV7" s="115" t="e">
        <f>Intra!BQ453</f>
        <v>#VALUE!</v>
      </c>
      <c r="AW7" s="115" t="e">
        <f>Intra!BR453</f>
        <v>#VALUE!</v>
      </c>
      <c r="AX7"/>
      <c r="BC7" s="114"/>
      <c r="BQ7"/>
      <c r="BV7" s="124"/>
      <c r="CP7"/>
      <c r="CU7" s="124"/>
    </row>
    <row r="8" spans="2:99" x14ac:dyDescent="0.2">
      <c r="B8" s="191" t="str">
        <f>Intra!C460</f>
        <v>Class A4_360p</v>
      </c>
      <c r="C8" s="194">
        <f>Intra!AR459</f>
        <v>1</v>
      </c>
      <c r="E8" s="334"/>
      <c r="F8" s="370"/>
      <c r="G8" s="167" t="str">
        <f>Intra!C460</f>
        <v>Class A4_360p</v>
      </c>
      <c r="H8" s="127">
        <f>Intra!AX460</f>
        <v>0</v>
      </c>
      <c r="I8" s="115">
        <f>Intra!AY460</f>
        <v>0</v>
      </c>
      <c r="J8" s="115">
        <f>Intra!AZ460</f>
        <v>0</v>
      </c>
      <c r="K8" s="115" t="e">
        <f>Intra!BA460</f>
        <v>#VALUE!</v>
      </c>
      <c r="L8" s="115">
        <f>Intra!BC460</f>
        <v>0</v>
      </c>
      <c r="M8" s="115">
        <f>Intra!BE460</f>
        <v>0</v>
      </c>
      <c r="N8" s="115">
        <f>Intra!BG460</f>
        <v>0</v>
      </c>
      <c r="O8" s="115" t="e">
        <f>Intra!BI460</f>
        <v>#VALUE!</v>
      </c>
      <c r="P8" s="115" t="e">
        <f>Intra!BK460</f>
        <v>#VALUE!</v>
      </c>
      <c r="Q8" s="115" t="e">
        <f>Intra!BM460</f>
        <v>#VALUE!</v>
      </c>
      <c r="R8" s="115" t="e">
        <f>Intra!BO460</f>
        <v>#VALUE!</v>
      </c>
      <c r="S8" s="115" t="e">
        <f>Intra!BP460</f>
        <v>#VALUE!</v>
      </c>
      <c r="T8" s="115" t="e">
        <f>Intra!BQ460</f>
        <v>#VALUE!</v>
      </c>
      <c r="U8" s="115" t="e">
        <f>Intra!BR460</f>
        <v>#VALUE!</v>
      </c>
      <c r="V8" s="115">
        <f>Intra!AX461</f>
        <v>0</v>
      </c>
      <c r="W8" s="115">
        <f>Intra!AY461</f>
        <v>0</v>
      </c>
      <c r="X8" s="115">
        <f>Intra!AZ461</f>
        <v>0</v>
      </c>
      <c r="Y8" s="115" t="e">
        <f>Intra!BA461</f>
        <v>#VALUE!</v>
      </c>
      <c r="Z8" s="115">
        <f>Intra!BC461</f>
        <v>0</v>
      </c>
      <c r="AA8" s="115">
        <f>Intra!BE461</f>
        <v>0</v>
      </c>
      <c r="AB8" s="115">
        <f>Intra!BG461</f>
        <v>0</v>
      </c>
      <c r="AC8" s="115" t="e">
        <f>Intra!BI461</f>
        <v>#VALUE!</v>
      </c>
      <c r="AD8" s="115" t="e">
        <f>Intra!BK461</f>
        <v>#VALUE!</v>
      </c>
      <c r="AE8" s="115" t="e">
        <f>Intra!BM461</f>
        <v>#VALUE!</v>
      </c>
      <c r="AF8" s="115" t="e">
        <f>Intra!BO461</f>
        <v>#VALUE!</v>
      </c>
      <c r="AG8" s="115" t="e">
        <f>Intra!BP461</f>
        <v>#VALUE!</v>
      </c>
      <c r="AH8" s="115" t="e">
        <f>Intra!BQ461</f>
        <v>#VALUE!</v>
      </c>
      <c r="AI8" s="115" t="e">
        <f>Intra!BR461</f>
        <v>#VALUE!</v>
      </c>
      <c r="AJ8" s="115">
        <f>Intra!AX462</f>
        <v>0</v>
      </c>
      <c r="AK8" s="115">
        <f>Intra!AY462</f>
        <v>0</v>
      </c>
      <c r="AL8" s="115">
        <f>Intra!AZ462</f>
        <v>0</v>
      </c>
      <c r="AM8" s="115" t="e">
        <f>Intra!BA462</f>
        <v>#VALUE!</v>
      </c>
      <c r="AN8" s="115">
        <f>Intra!BC462</f>
        <v>0</v>
      </c>
      <c r="AO8" s="115">
        <f>Intra!BE462</f>
        <v>0</v>
      </c>
      <c r="AP8" s="115">
        <f>Intra!BG462</f>
        <v>0</v>
      </c>
      <c r="AQ8" s="128" t="e">
        <f>Intra!BI462</f>
        <v>#VALUE!</v>
      </c>
      <c r="AR8" s="115" t="e">
        <f>Intra!BK462</f>
        <v>#VALUE!</v>
      </c>
      <c r="AS8" s="115" t="e">
        <f>Intra!BM462</f>
        <v>#VALUE!</v>
      </c>
      <c r="AT8" s="115" t="e">
        <f>Intra!BO462</f>
        <v>#VALUE!</v>
      </c>
      <c r="AU8" s="115" t="e">
        <f>Intra!BP462</f>
        <v>#VALUE!</v>
      </c>
      <c r="AV8" s="115" t="e">
        <f>Intra!BQ462</f>
        <v>#VALUE!</v>
      </c>
      <c r="AW8" s="115" t="e">
        <f>Intra!BR462</f>
        <v>#VALUE!</v>
      </c>
      <c r="AX8"/>
      <c r="BC8" s="114"/>
      <c r="BQ8"/>
      <c r="BV8" s="124"/>
      <c r="CP8"/>
      <c r="CU8" s="124"/>
    </row>
    <row r="9" spans="2:99" x14ac:dyDescent="0.2">
      <c r="B9" s="191" t="str">
        <f>Intra!C469</f>
        <v>Class A5_270p</v>
      </c>
      <c r="C9" s="194">
        <f>Intra!AR468</f>
        <v>1</v>
      </c>
      <c r="E9" s="334"/>
      <c r="F9" s="370"/>
      <c r="G9" s="167" t="str">
        <f>Intra!C469</f>
        <v>Class A5_270p</v>
      </c>
      <c r="H9" s="127">
        <f>Intra!AX460</f>
        <v>0</v>
      </c>
      <c r="I9" s="115">
        <f>Intra!AY469</f>
        <v>0</v>
      </c>
      <c r="J9" s="115">
        <f>Intra!AZ469</f>
        <v>0</v>
      </c>
      <c r="K9" s="115" t="e">
        <f>Intra!BA469</f>
        <v>#VALUE!</v>
      </c>
      <c r="L9" s="115">
        <f>Intra!BC469</f>
        <v>0</v>
      </c>
      <c r="M9" s="115">
        <f>Intra!BE469</f>
        <v>0</v>
      </c>
      <c r="N9" s="115">
        <f>Intra!BG469</f>
        <v>0</v>
      </c>
      <c r="O9" s="115" t="e">
        <f>Intra!BI469</f>
        <v>#VALUE!</v>
      </c>
      <c r="P9" s="115" t="e">
        <f>Intra!BK469</f>
        <v>#VALUE!</v>
      </c>
      <c r="Q9" s="115" t="e">
        <f>Intra!BM469</f>
        <v>#VALUE!</v>
      </c>
      <c r="R9" s="115" t="e">
        <f>Intra!BO469</f>
        <v>#VALUE!</v>
      </c>
      <c r="S9" s="115" t="e">
        <f>Intra!BP469</f>
        <v>#VALUE!</v>
      </c>
      <c r="T9" s="115" t="e">
        <f>Intra!BQ469</f>
        <v>#VALUE!</v>
      </c>
      <c r="U9" s="115" t="e">
        <f>Intra!BR469</f>
        <v>#VALUE!</v>
      </c>
      <c r="V9" s="115">
        <f>Intra!AX470</f>
        <v>0</v>
      </c>
      <c r="W9" s="115">
        <f>Intra!AY470</f>
        <v>0</v>
      </c>
      <c r="X9" s="115">
        <f>Intra!AZ470</f>
        <v>0</v>
      </c>
      <c r="Y9" s="115" t="e">
        <f>Intra!BA470</f>
        <v>#VALUE!</v>
      </c>
      <c r="Z9" s="115">
        <f>Intra!BC470</f>
        <v>0</v>
      </c>
      <c r="AA9" s="115">
        <f>Intra!BE470</f>
        <v>0</v>
      </c>
      <c r="AB9" s="115">
        <f>Intra!BG470</f>
        <v>0</v>
      </c>
      <c r="AC9" s="115" t="e">
        <f>Intra!BI470</f>
        <v>#VALUE!</v>
      </c>
      <c r="AD9" s="115" t="e">
        <f>Intra!BK470</f>
        <v>#VALUE!</v>
      </c>
      <c r="AE9" s="115" t="e">
        <f>Intra!BM470</f>
        <v>#VALUE!</v>
      </c>
      <c r="AF9" s="115" t="e">
        <f>Intra!BO470</f>
        <v>#VALUE!</v>
      </c>
      <c r="AG9" s="115" t="e">
        <f>Intra!BP470</f>
        <v>#VALUE!</v>
      </c>
      <c r="AH9" s="115" t="e">
        <f>Intra!BQ470</f>
        <v>#VALUE!</v>
      </c>
      <c r="AI9" s="115" t="e">
        <f>Intra!BR470</f>
        <v>#VALUE!</v>
      </c>
      <c r="AJ9" s="115">
        <f>Intra!AX471</f>
        <v>0</v>
      </c>
      <c r="AK9" s="115">
        <f>Intra!AY471</f>
        <v>0</v>
      </c>
      <c r="AL9" s="115">
        <f>Intra!AZ471</f>
        <v>0</v>
      </c>
      <c r="AM9" s="115" t="e">
        <f>Intra!BA471</f>
        <v>#VALUE!</v>
      </c>
      <c r="AN9" s="115">
        <f>Intra!BC471</f>
        <v>0</v>
      </c>
      <c r="AO9" s="115">
        <f>Intra!BE471</f>
        <v>0</v>
      </c>
      <c r="AP9" s="115">
        <f>Intra!BG471</f>
        <v>0</v>
      </c>
      <c r="AQ9" s="128" t="e">
        <f>Intra!BI471</f>
        <v>#VALUE!</v>
      </c>
      <c r="AR9" s="115" t="e">
        <f>Intra!BK471</f>
        <v>#VALUE!</v>
      </c>
      <c r="AS9" s="115" t="e">
        <f>Intra!BM471</f>
        <v>#VALUE!</v>
      </c>
      <c r="AT9" s="115" t="e">
        <f>Intra!BO471</f>
        <v>#VALUE!</v>
      </c>
      <c r="AU9" s="115" t="e">
        <f>Intra!BP471</f>
        <v>#VALUE!</v>
      </c>
      <c r="AV9" s="115" t="e">
        <f>Intra!BQ471</f>
        <v>#VALUE!</v>
      </c>
      <c r="AW9" s="115" t="e">
        <f>Intra!BR471</f>
        <v>#VALUE!</v>
      </c>
      <c r="AX9"/>
      <c r="BC9" s="114"/>
      <c r="BQ9"/>
      <c r="BV9" s="124"/>
      <c r="CP9"/>
      <c r="CU9" s="124"/>
    </row>
    <row r="10" spans="2:99" x14ac:dyDescent="0.2">
      <c r="B10" s="191" t="str">
        <f>Intra!C478</f>
        <v>Class B1_SYN</v>
      </c>
      <c r="C10" s="194">
        <f>Intra!AR477</f>
        <v>1</v>
      </c>
      <c r="E10" s="334"/>
      <c r="F10" s="370"/>
      <c r="G10" s="167" t="str">
        <f>Intra!C478</f>
        <v>Class B1_SYN</v>
      </c>
      <c r="H10" s="127">
        <f>Intra!AX478</f>
        <v>0</v>
      </c>
      <c r="I10" s="115">
        <f>Intra!AY478</f>
        <v>0</v>
      </c>
      <c r="J10" s="115">
        <f>Intra!AZ478</f>
        <v>0</v>
      </c>
      <c r="K10" s="115" t="e">
        <f>Intra!BA478</f>
        <v>#VALUE!</v>
      </c>
      <c r="L10" s="115">
        <f>Intra!BC478</f>
        <v>0</v>
      </c>
      <c r="M10" s="115">
        <f>Intra!BE478</f>
        <v>0</v>
      </c>
      <c r="N10" s="115">
        <f>Intra!BG478</f>
        <v>0</v>
      </c>
      <c r="O10" s="115" t="e">
        <f>Intra!BI478</f>
        <v>#VALUE!</v>
      </c>
      <c r="P10" s="115" t="e">
        <f>Intra!BK478</f>
        <v>#VALUE!</v>
      </c>
      <c r="Q10" s="115" t="e">
        <f>Intra!BM478</f>
        <v>#VALUE!</v>
      </c>
      <c r="R10" s="115" t="e">
        <f>Intra!BO478</f>
        <v>#VALUE!</v>
      </c>
      <c r="S10" s="115" t="e">
        <f>Intra!BP478</f>
        <v>#VALUE!</v>
      </c>
      <c r="T10" s="115" t="e">
        <f>Intra!BQ478</f>
        <v>#VALUE!</v>
      </c>
      <c r="U10" s="115" t="e">
        <f>Intra!BR478</f>
        <v>#VALUE!</v>
      </c>
      <c r="V10" s="115">
        <f>Intra!AX479</f>
        <v>0</v>
      </c>
      <c r="W10" s="115">
        <f>Intra!AY479</f>
        <v>0</v>
      </c>
      <c r="X10" s="115">
        <f>Intra!AZ479</f>
        <v>0</v>
      </c>
      <c r="Y10" s="115" t="e">
        <f>Intra!BA479</f>
        <v>#VALUE!</v>
      </c>
      <c r="Z10" s="115">
        <f>Intra!BC479</f>
        <v>0</v>
      </c>
      <c r="AA10" s="115">
        <f>Intra!BE479</f>
        <v>0</v>
      </c>
      <c r="AB10" s="115">
        <f>Intra!BG479</f>
        <v>0</v>
      </c>
      <c r="AC10" s="115" t="e">
        <f>Intra!BI479</f>
        <v>#VALUE!</v>
      </c>
      <c r="AD10" s="115" t="e">
        <f>Intra!BK479</f>
        <v>#VALUE!</v>
      </c>
      <c r="AE10" s="115" t="e">
        <f>Intra!BM479</f>
        <v>#VALUE!</v>
      </c>
      <c r="AF10" s="115" t="e">
        <f>Intra!BO479</f>
        <v>#VALUE!</v>
      </c>
      <c r="AG10" s="115" t="e">
        <f>Intra!BP479</f>
        <v>#VALUE!</v>
      </c>
      <c r="AH10" s="115" t="e">
        <f>Intra!BQ479</f>
        <v>#VALUE!</v>
      </c>
      <c r="AI10" s="115" t="e">
        <f>Intra!BR479</f>
        <v>#VALUE!</v>
      </c>
      <c r="AJ10" s="115">
        <f>Intra!AX480</f>
        <v>0</v>
      </c>
      <c r="AK10" s="115">
        <f>Intra!AY480</f>
        <v>0</v>
      </c>
      <c r="AL10" s="115">
        <f>Intra!AZ480</f>
        <v>0</v>
      </c>
      <c r="AM10" s="115" t="e">
        <f>Intra!BA480</f>
        <v>#VALUE!</v>
      </c>
      <c r="AN10" s="115">
        <f>Intra!BC480</f>
        <v>0</v>
      </c>
      <c r="AO10" s="115">
        <f>Intra!BE480</f>
        <v>0</v>
      </c>
      <c r="AP10" s="115">
        <f>Intra!BG480</f>
        <v>0</v>
      </c>
      <c r="AQ10" s="128" t="e">
        <f>Intra!BI480</f>
        <v>#VALUE!</v>
      </c>
      <c r="AR10" s="115" t="e">
        <f>Intra!BK480</f>
        <v>#VALUE!</v>
      </c>
      <c r="AS10" s="115" t="e">
        <f>Intra!BM480</f>
        <v>#VALUE!</v>
      </c>
      <c r="AT10" s="115" t="e">
        <f>Intra!BO480</f>
        <v>#VALUE!</v>
      </c>
      <c r="AU10" s="115" t="e">
        <f>Intra!BP480</f>
        <v>#VALUE!</v>
      </c>
      <c r="AV10" s="115" t="e">
        <f>Intra!BQ480</f>
        <v>#VALUE!</v>
      </c>
      <c r="AW10" s="115" t="e">
        <f>Intra!BR480</f>
        <v>#VALUE!</v>
      </c>
      <c r="AX10"/>
      <c r="BC10" s="114"/>
      <c r="BQ10"/>
      <c r="BV10" s="124"/>
      <c r="CP10"/>
      <c r="CU10" s="124"/>
    </row>
    <row r="11" spans="2:99" x14ac:dyDescent="0.2">
      <c r="B11" s="191" t="str">
        <f>Intra!C487</f>
        <v>Class HDR1_4K</v>
      </c>
      <c r="C11" s="194">
        <f>Intra!AR486</f>
        <v>0</v>
      </c>
      <c r="E11" s="334"/>
      <c r="F11" s="370"/>
      <c r="G11" s="167" t="str">
        <f>Intra!C487</f>
        <v>Class HDR1_4K</v>
      </c>
      <c r="H11" s="127" t="e">
        <f>Intra!AX487</f>
        <v>#VALUE!</v>
      </c>
      <c r="I11" s="115" t="e">
        <f>Intra!AY487</f>
        <v>#VALUE!</v>
      </c>
      <c r="J11" s="115" t="e">
        <f>Intra!AZ487</f>
        <v>#VALUE!</v>
      </c>
      <c r="K11" s="115" t="e">
        <f>Intra!BA487</f>
        <v>#VALUE!</v>
      </c>
      <c r="L11" s="115" t="e">
        <f>Intra!BC487</f>
        <v>#VALUE!</v>
      </c>
      <c r="M11" s="115" t="e">
        <f>Intra!BE487</f>
        <v>#VALUE!</v>
      </c>
      <c r="N11" s="115" t="e">
        <f>Intra!BG487</f>
        <v>#VALUE!</v>
      </c>
      <c r="O11" s="115" t="e">
        <f>Intra!BI487</f>
        <v>#VALUE!</v>
      </c>
      <c r="P11" s="115" t="e">
        <f>Intra!BK487</f>
        <v>#VALUE!</v>
      </c>
      <c r="Q11" s="115" t="e">
        <f>Intra!BM487</f>
        <v>#VALUE!</v>
      </c>
      <c r="R11" s="115" t="e">
        <f>Intra!BO487</f>
        <v>#VALUE!</v>
      </c>
      <c r="S11" s="115" t="e">
        <f>Intra!BP487</f>
        <v>#VALUE!</v>
      </c>
      <c r="T11" s="115" t="e">
        <f>Intra!BQ487</f>
        <v>#VALUE!</v>
      </c>
      <c r="U11" s="115" t="e">
        <f>Intra!BR487</f>
        <v>#VALUE!</v>
      </c>
      <c r="V11" s="115" t="e">
        <f>Intra!AX488</f>
        <v>#VALUE!</v>
      </c>
      <c r="W11" s="115" t="e">
        <f>Intra!AY488</f>
        <v>#VALUE!</v>
      </c>
      <c r="X11" s="115" t="e">
        <f>Intra!AZ488</f>
        <v>#VALUE!</v>
      </c>
      <c r="Y11" s="115" t="e">
        <f>Intra!BA488</f>
        <v>#VALUE!</v>
      </c>
      <c r="Z11" s="115" t="e">
        <f>Intra!BC488</f>
        <v>#VALUE!</v>
      </c>
      <c r="AA11" s="115" t="e">
        <f>Intra!BE488</f>
        <v>#VALUE!</v>
      </c>
      <c r="AB11" s="115" t="e">
        <f>Intra!BG488</f>
        <v>#VALUE!</v>
      </c>
      <c r="AC11" s="115" t="e">
        <f>Intra!BI488</f>
        <v>#VALUE!</v>
      </c>
      <c r="AD11" s="115" t="e">
        <f>Intra!BK488</f>
        <v>#VALUE!</v>
      </c>
      <c r="AE11" s="115" t="e">
        <f>Intra!BM488</f>
        <v>#VALUE!</v>
      </c>
      <c r="AF11" s="115" t="e">
        <f>Intra!BO488</f>
        <v>#VALUE!</v>
      </c>
      <c r="AG11" s="115" t="e">
        <f>Intra!BP488</f>
        <v>#VALUE!</v>
      </c>
      <c r="AH11" s="115" t="e">
        <f>Intra!BQ488</f>
        <v>#VALUE!</v>
      </c>
      <c r="AI11" s="115" t="e">
        <f>Intra!BR488</f>
        <v>#VALUE!</v>
      </c>
      <c r="AJ11" s="115" t="e">
        <f>Intra!AX489</f>
        <v>#VALUE!</v>
      </c>
      <c r="AK11" s="115" t="e">
        <f>Intra!AY489</f>
        <v>#VALUE!</v>
      </c>
      <c r="AL11" s="115" t="e">
        <f>Intra!AZ489</f>
        <v>#VALUE!</v>
      </c>
      <c r="AM11" s="115" t="e">
        <f>Intra!BA489</f>
        <v>#VALUE!</v>
      </c>
      <c r="AN11" s="115" t="e">
        <f>Intra!BC489</f>
        <v>#VALUE!</v>
      </c>
      <c r="AO11" s="115" t="e">
        <f>Intra!BE489</f>
        <v>#VALUE!</v>
      </c>
      <c r="AP11" s="115" t="e">
        <f>Intra!BG489</f>
        <v>#VALUE!</v>
      </c>
      <c r="AQ11" s="128" t="e">
        <f>Intra!BI489</f>
        <v>#VALUE!</v>
      </c>
      <c r="AR11" s="115" t="e">
        <f>Intra!BK489</f>
        <v>#VALUE!</v>
      </c>
      <c r="AS11" s="115" t="e">
        <f>Intra!BM489</f>
        <v>#VALUE!</v>
      </c>
      <c r="AT11" s="115" t="e">
        <f>Intra!BO489</f>
        <v>#VALUE!</v>
      </c>
      <c r="AU11" s="115" t="e">
        <f>Intra!BP489</f>
        <v>#VALUE!</v>
      </c>
      <c r="AV11" s="115" t="e">
        <f>Intra!BQ489</f>
        <v>#VALUE!</v>
      </c>
      <c r="AW11" s="115" t="e">
        <f>Intra!BR489</f>
        <v>#VALUE!</v>
      </c>
      <c r="AX11"/>
      <c r="BC11" s="114"/>
      <c r="BQ11"/>
      <c r="BV11" s="124"/>
      <c r="CP11"/>
      <c r="CU11" s="124"/>
    </row>
    <row r="12" spans="2:99" x14ac:dyDescent="0.2">
      <c r="B12" s="191" t="str">
        <f>Intra!C496</f>
        <v>Class HDR2_2K</v>
      </c>
      <c r="C12" s="194">
        <f>Intra!AR495</f>
        <v>0</v>
      </c>
      <c r="E12" s="334"/>
      <c r="F12" s="370"/>
      <c r="G12" s="167" t="str">
        <f>Intra!C496</f>
        <v>Class HDR2_2K</v>
      </c>
      <c r="H12" s="127" t="e">
        <f>Intra!AX496</f>
        <v>#VALUE!</v>
      </c>
      <c r="I12" s="115" t="e">
        <f>Intra!AY496</f>
        <v>#VALUE!</v>
      </c>
      <c r="J12" s="115" t="e">
        <f>Intra!AZ496</f>
        <v>#VALUE!</v>
      </c>
      <c r="K12" s="115" t="e">
        <f>Intra!BA496</f>
        <v>#VALUE!</v>
      </c>
      <c r="L12" s="115" t="e">
        <f>Intra!BC496</f>
        <v>#VALUE!</v>
      </c>
      <c r="M12" s="115" t="e">
        <f>Intra!BE496</f>
        <v>#VALUE!</v>
      </c>
      <c r="N12" s="115" t="e">
        <f>Intra!BG496</f>
        <v>#VALUE!</v>
      </c>
      <c r="O12" s="115" t="e">
        <f>Intra!BI496</f>
        <v>#VALUE!</v>
      </c>
      <c r="P12" s="115" t="e">
        <f>Intra!BK496</f>
        <v>#VALUE!</v>
      </c>
      <c r="Q12" s="115" t="e">
        <f>Intra!BM496</f>
        <v>#VALUE!</v>
      </c>
      <c r="R12" s="115" t="e">
        <f>Intra!BO496</f>
        <v>#VALUE!</v>
      </c>
      <c r="S12" s="115" t="e">
        <f>Intra!BP496</f>
        <v>#VALUE!</v>
      </c>
      <c r="T12" s="115" t="e">
        <f>Intra!BQ496</f>
        <v>#VALUE!</v>
      </c>
      <c r="U12" s="115" t="e">
        <f>Intra!BR496</f>
        <v>#VALUE!</v>
      </c>
      <c r="V12" s="115" t="e">
        <f>Intra!AX497</f>
        <v>#VALUE!</v>
      </c>
      <c r="W12" s="115" t="e">
        <f>Intra!AY497</f>
        <v>#VALUE!</v>
      </c>
      <c r="X12" s="115" t="e">
        <f>Intra!AZ497</f>
        <v>#VALUE!</v>
      </c>
      <c r="Y12" s="115" t="e">
        <f>Intra!BA497</f>
        <v>#VALUE!</v>
      </c>
      <c r="Z12" s="115" t="e">
        <f>Intra!BC497</f>
        <v>#VALUE!</v>
      </c>
      <c r="AA12" s="115" t="e">
        <f>Intra!BE497</f>
        <v>#VALUE!</v>
      </c>
      <c r="AB12" s="115" t="e">
        <f>Intra!BG497</f>
        <v>#VALUE!</v>
      </c>
      <c r="AC12" s="115" t="e">
        <f>Intra!BI497</f>
        <v>#VALUE!</v>
      </c>
      <c r="AD12" s="115" t="e">
        <f>Intra!BK497</f>
        <v>#VALUE!</v>
      </c>
      <c r="AE12" s="115" t="e">
        <f>Intra!BM497</f>
        <v>#VALUE!</v>
      </c>
      <c r="AF12" s="115" t="e">
        <f>Intra!BO497</f>
        <v>#VALUE!</v>
      </c>
      <c r="AG12" s="115" t="e">
        <f>Intra!BP497</f>
        <v>#VALUE!</v>
      </c>
      <c r="AH12" s="115" t="e">
        <f>Intra!BQ497</f>
        <v>#VALUE!</v>
      </c>
      <c r="AI12" s="115" t="e">
        <f>Intra!BR497</f>
        <v>#VALUE!</v>
      </c>
      <c r="AJ12" s="115" t="e">
        <f>Intra!AX498</f>
        <v>#VALUE!</v>
      </c>
      <c r="AK12" s="115" t="e">
        <f>Intra!AY498</f>
        <v>#VALUE!</v>
      </c>
      <c r="AL12" s="115" t="e">
        <f>Intra!AZ498</f>
        <v>#VALUE!</v>
      </c>
      <c r="AM12" s="115" t="e">
        <f>Intra!BA498</f>
        <v>#VALUE!</v>
      </c>
      <c r="AN12" s="115" t="e">
        <f>Intra!BC498</f>
        <v>#VALUE!</v>
      </c>
      <c r="AO12" s="115" t="e">
        <f>Intra!BE498</f>
        <v>#VALUE!</v>
      </c>
      <c r="AP12" s="115" t="e">
        <f>Intra!BG498</f>
        <v>#VALUE!</v>
      </c>
      <c r="AQ12" s="128" t="e">
        <f>Intra!BI498</f>
        <v>#VALUE!</v>
      </c>
      <c r="AR12" s="115" t="e">
        <f>Intra!BK498</f>
        <v>#VALUE!</v>
      </c>
      <c r="AS12" s="115" t="e">
        <f>Intra!BM498</f>
        <v>#VALUE!</v>
      </c>
      <c r="AT12" s="115" t="e">
        <f>Intra!BO498</f>
        <v>#VALUE!</v>
      </c>
      <c r="AU12" s="115" t="e">
        <f>Intra!BP498</f>
        <v>#VALUE!</v>
      </c>
      <c r="AV12" s="115" t="e">
        <f>Intra!BQ498</f>
        <v>#VALUE!</v>
      </c>
      <c r="AW12" s="115" t="e">
        <f>Intra!BR498</f>
        <v>#VALUE!</v>
      </c>
      <c r="AX12"/>
      <c r="BC12" s="114"/>
      <c r="BQ12"/>
      <c r="BV12" s="124"/>
      <c r="CP12"/>
      <c r="CU12" s="124"/>
    </row>
    <row r="13" spans="2:99" ht="17" thickBot="1" x14ac:dyDescent="0.25">
      <c r="B13" s="192" t="str">
        <f>Intra!C507</f>
        <v>Overall</v>
      </c>
      <c r="C13" s="195">
        <f>Intra!AR506</f>
        <v>0.84507042253521125</v>
      </c>
      <c r="E13" s="334"/>
      <c r="F13" s="371"/>
      <c r="G13" s="168" t="str">
        <f>Intra!C507</f>
        <v>Overall</v>
      </c>
      <c r="H13" s="129" t="e">
        <f>Intra!AX507</f>
        <v>#VALUE!</v>
      </c>
      <c r="I13" s="118" t="e">
        <f>Intra!AY507</f>
        <v>#VALUE!</v>
      </c>
      <c r="J13" s="118" t="e">
        <f>Intra!AZ507</f>
        <v>#VALUE!</v>
      </c>
      <c r="K13" s="118" t="e">
        <f>Intra!BA507</f>
        <v>#VALUE!</v>
      </c>
      <c r="L13" s="118" t="e">
        <f>Intra!BC507</f>
        <v>#VALUE!</v>
      </c>
      <c r="M13" s="118" t="e">
        <f>Intra!BE507</f>
        <v>#VALUE!</v>
      </c>
      <c r="N13" s="118" t="e">
        <f>Intra!BG507</f>
        <v>#VALUE!</v>
      </c>
      <c r="O13" s="118" t="e">
        <f>Intra!BI507</f>
        <v>#VALUE!</v>
      </c>
      <c r="P13" s="118" t="e">
        <f>Intra!BK507</f>
        <v>#VALUE!</v>
      </c>
      <c r="Q13" s="118" t="e">
        <f>Intra!BM507</f>
        <v>#VALUE!</v>
      </c>
      <c r="R13" s="118" t="e">
        <f>Intra!BO507</f>
        <v>#VALUE!</v>
      </c>
      <c r="S13" s="118" t="e">
        <f>Intra!BP507</f>
        <v>#VALUE!</v>
      </c>
      <c r="T13" s="118" t="e">
        <f>Intra!BQ507</f>
        <v>#VALUE!</v>
      </c>
      <c r="U13" s="118" t="e">
        <f>Intra!BR507</f>
        <v>#VALUE!</v>
      </c>
      <c r="V13" s="118" t="e">
        <f>Intra!AX508</f>
        <v>#VALUE!</v>
      </c>
      <c r="W13" s="118" t="e">
        <f>Intra!AY508</f>
        <v>#VALUE!</v>
      </c>
      <c r="X13" s="118" t="e">
        <f>Intra!AZ508</f>
        <v>#VALUE!</v>
      </c>
      <c r="Y13" s="118" t="e">
        <f>Intra!BA508</f>
        <v>#VALUE!</v>
      </c>
      <c r="Z13" s="118" t="e">
        <f>Intra!BC508</f>
        <v>#VALUE!</v>
      </c>
      <c r="AA13" s="118" t="e">
        <f>Intra!BE508</f>
        <v>#VALUE!</v>
      </c>
      <c r="AB13" s="118" t="e">
        <f>Intra!BG508</f>
        <v>#VALUE!</v>
      </c>
      <c r="AC13" s="118" t="e">
        <f>Intra!BI508</f>
        <v>#VALUE!</v>
      </c>
      <c r="AD13" s="118" t="e">
        <f>Intra!BK508</f>
        <v>#VALUE!</v>
      </c>
      <c r="AE13" s="118" t="e">
        <f>Intra!BM508</f>
        <v>#VALUE!</v>
      </c>
      <c r="AF13" s="118" t="e">
        <f>Intra!BO508</f>
        <v>#VALUE!</v>
      </c>
      <c r="AG13" s="118" t="e">
        <f>Intra!BP508</f>
        <v>#VALUE!</v>
      </c>
      <c r="AH13" s="118" t="e">
        <f>Intra!BQ508</f>
        <v>#VALUE!</v>
      </c>
      <c r="AI13" s="118" t="e">
        <f>Intra!BR508</f>
        <v>#VALUE!</v>
      </c>
      <c r="AJ13" s="118" t="e">
        <f>Intra!AX509</f>
        <v>#VALUE!</v>
      </c>
      <c r="AK13" s="118" t="e">
        <f>Intra!AY509</f>
        <v>#VALUE!</v>
      </c>
      <c r="AL13" s="118" t="e">
        <f>Intra!AZ509</f>
        <v>#VALUE!</v>
      </c>
      <c r="AM13" s="118" t="e">
        <f>Intra!BA509</f>
        <v>#VALUE!</v>
      </c>
      <c r="AN13" s="118" t="e">
        <f>Intra!BC509</f>
        <v>#VALUE!</v>
      </c>
      <c r="AO13" s="118" t="e">
        <f>Intra!BE509</f>
        <v>#VALUE!</v>
      </c>
      <c r="AP13" s="118" t="e">
        <f>Intra!BG509</f>
        <v>#VALUE!</v>
      </c>
      <c r="AQ13" s="130" t="e">
        <f>Intra!BI509</f>
        <v>#VALUE!</v>
      </c>
      <c r="AR13" s="118" t="e">
        <f>Intra!BK509</f>
        <v>#VALUE!</v>
      </c>
      <c r="AS13" s="118" t="e">
        <f>Intra!BM509</f>
        <v>#VALUE!</v>
      </c>
      <c r="AT13" s="118" t="e">
        <f>Intra!BO509</f>
        <v>#VALUE!</v>
      </c>
      <c r="AU13" s="118" t="e">
        <f>Intra!BP509</f>
        <v>#VALUE!</v>
      </c>
      <c r="AV13" s="118" t="e">
        <f>Intra!BQ509</f>
        <v>#VALUE!</v>
      </c>
      <c r="AW13" s="118" t="e">
        <f>Intra!BR509</f>
        <v>#VALUE!</v>
      </c>
      <c r="AX13"/>
      <c r="BC13" s="114"/>
      <c r="BQ13"/>
      <c r="BV13" s="119"/>
      <c r="CP13"/>
      <c r="CU13" s="119"/>
    </row>
    <row r="14" spans="2:99" ht="7" customHeight="1" thickBot="1" x14ac:dyDescent="0.25">
      <c r="B14" s="191"/>
      <c r="C14" s="194"/>
      <c r="E14" s="334"/>
      <c r="F14" s="172"/>
      <c r="G14" s="169"/>
      <c r="H14" s="131"/>
      <c r="I14" s="119"/>
      <c r="J14" s="119"/>
      <c r="K14" s="119"/>
      <c r="L14" s="119"/>
      <c r="M14" s="119"/>
      <c r="N14" s="119"/>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32"/>
      <c r="AR14" s="119"/>
      <c r="AS14" s="119"/>
      <c r="AT14" s="119"/>
      <c r="AU14" s="119"/>
      <c r="AV14" s="119"/>
      <c r="AW14" s="119"/>
      <c r="AX14"/>
      <c r="BC14" s="114"/>
      <c r="BQ14"/>
      <c r="BV14" s="119"/>
      <c r="CP14"/>
      <c r="CU14" s="119"/>
    </row>
    <row r="15" spans="2:99" x14ac:dyDescent="0.2">
      <c r="B15" s="191" t="str">
        <f>RA!C433</f>
        <v>Class A1_4K</v>
      </c>
      <c r="C15" s="194">
        <f>RA!AR432</f>
        <v>0</v>
      </c>
      <c r="E15" s="334"/>
      <c r="F15" s="369" t="s">
        <v>135</v>
      </c>
      <c r="G15" s="166" t="str">
        <f>RA!C433</f>
        <v>Class A1_4K</v>
      </c>
      <c r="H15" s="125">
        <f>RA!AX433</f>
        <v>1</v>
      </c>
      <c r="I15" s="120">
        <f>RA!AY433</f>
        <v>1</v>
      </c>
      <c r="J15" s="120">
        <f>RA!AZ433</f>
        <v>1</v>
      </c>
      <c r="K15" s="120" t="e">
        <f>RA!BA433</f>
        <v>#VALUE!</v>
      </c>
      <c r="L15" s="120">
        <f>RA!BC433</f>
        <v>1</v>
      </c>
      <c r="M15" s="120">
        <f>RA!BE433</f>
        <v>1</v>
      </c>
      <c r="N15" s="120">
        <f>RA!BG433</f>
        <v>1</v>
      </c>
      <c r="O15" s="120" t="e">
        <f>RA!BI433</f>
        <v>#VALUE!</v>
      </c>
      <c r="P15" s="120" t="e">
        <f>RA!BK433</f>
        <v>#VALUE!</v>
      </c>
      <c r="Q15" s="120" t="e">
        <f>RA!BM433</f>
        <v>#VALUE!</v>
      </c>
      <c r="R15" s="120" t="e">
        <f>RA!BO433</f>
        <v>#VALUE!</v>
      </c>
      <c r="S15" s="120" t="e">
        <f>RA!BP433</f>
        <v>#VALUE!</v>
      </c>
      <c r="T15" s="120" t="e">
        <f>RA!BQ433</f>
        <v>#VALUE!</v>
      </c>
      <c r="U15" s="120" t="e">
        <f>RA!BR433</f>
        <v>#VALUE!</v>
      </c>
      <c r="V15" s="120">
        <f>RA!AX434</f>
        <v>1</v>
      </c>
      <c r="W15" s="120">
        <f>RA!AY434</f>
        <v>1</v>
      </c>
      <c r="X15" s="120">
        <f>RA!AZ434</f>
        <v>1</v>
      </c>
      <c r="Y15" s="120" t="e">
        <f>RA!BA434</f>
        <v>#VALUE!</v>
      </c>
      <c r="Z15" s="120">
        <f>RA!BC434</f>
        <v>1</v>
      </c>
      <c r="AA15" s="120">
        <f>RA!BE434</f>
        <v>1</v>
      </c>
      <c r="AB15" s="120">
        <f>RA!BG434</f>
        <v>1</v>
      </c>
      <c r="AC15" s="120" t="e">
        <f>RA!BI434</f>
        <v>#VALUE!</v>
      </c>
      <c r="AD15" s="120" t="e">
        <f>RA!BK434</f>
        <v>#VALUE!</v>
      </c>
      <c r="AE15" s="120" t="e">
        <f>RA!BM434</f>
        <v>#VALUE!</v>
      </c>
      <c r="AF15" s="120" t="e">
        <f>RA!BO434</f>
        <v>#VALUE!</v>
      </c>
      <c r="AG15" s="120" t="e">
        <f>RA!BP434</f>
        <v>#VALUE!</v>
      </c>
      <c r="AH15" s="120" t="e">
        <f>RA!BQ434</f>
        <v>#VALUE!</v>
      </c>
      <c r="AI15" s="120" t="e">
        <f>RA!BR434</f>
        <v>#VALUE!</v>
      </c>
      <c r="AJ15" s="120">
        <f>RA!AX435</f>
        <v>1</v>
      </c>
      <c r="AK15" s="120">
        <f>RA!AY435</f>
        <v>1</v>
      </c>
      <c r="AL15" s="120">
        <f>RA!AZ435</f>
        <v>1</v>
      </c>
      <c r="AM15" s="120" t="e">
        <f>RA!BA435</f>
        <v>#VALUE!</v>
      </c>
      <c r="AN15" s="120">
        <f>RA!BC435</f>
        <v>1</v>
      </c>
      <c r="AO15" s="120">
        <f>RA!BE435</f>
        <v>1</v>
      </c>
      <c r="AP15" s="120">
        <f>RA!BG435</f>
        <v>1</v>
      </c>
      <c r="AQ15" s="126" t="e">
        <f>RA!BI435</f>
        <v>#VALUE!</v>
      </c>
      <c r="AR15" s="120" t="e">
        <f>RA!BK435</f>
        <v>#VALUE!</v>
      </c>
      <c r="AS15" s="120" t="e">
        <f>RA!BM435</f>
        <v>#VALUE!</v>
      </c>
      <c r="AT15" s="120" t="e">
        <f>RA!BO435</f>
        <v>#VALUE!</v>
      </c>
      <c r="AU15" s="120" t="e">
        <f>RA!BP435</f>
        <v>#VALUE!</v>
      </c>
      <c r="AV15" s="120" t="e">
        <f>RA!BQ435</f>
        <v>#VALUE!</v>
      </c>
      <c r="AW15" s="120" t="e">
        <f>RA!BR435</f>
        <v>#VALUE!</v>
      </c>
      <c r="AX15"/>
      <c r="BC15" s="114"/>
      <c r="BQ15"/>
      <c r="BV15" s="124"/>
      <c r="CP15"/>
      <c r="CU15" s="124"/>
    </row>
    <row r="16" spans="2:99" x14ac:dyDescent="0.2">
      <c r="B16" s="191" t="str">
        <f>RA!C442</f>
        <v>Class A1_2K</v>
      </c>
      <c r="C16" s="194">
        <f>RA!AR441</f>
        <v>0</v>
      </c>
      <c r="E16" s="334"/>
      <c r="F16" s="370"/>
      <c r="G16" s="167" t="str">
        <f>RA!C442</f>
        <v>Class A1_2K</v>
      </c>
      <c r="H16" s="127">
        <f>RA!AX442</f>
        <v>1</v>
      </c>
      <c r="I16" s="115">
        <f>RA!AY442</f>
        <v>1</v>
      </c>
      <c r="J16" s="115">
        <f>RA!AZ442</f>
        <v>1</v>
      </c>
      <c r="K16" s="115" t="e">
        <f>RA!BA442</f>
        <v>#VALUE!</v>
      </c>
      <c r="L16" s="115">
        <f>RA!BC442</f>
        <v>1</v>
      </c>
      <c r="M16" s="115">
        <f>RA!BE442</f>
        <v>1</v>
      </c>
      <c r="N16" s="115">
        <f>RA!BG442</f>
        <v>1</v>
      </c>
      <c r="O16" s="115" t="e">
        <f>RA!BI442</f>
        <v>#VALUE!</v>
      </c>
      <c r="P16" s="115" t="e">
        <f>RA!BK442</f>
        <v>#VALUE!</v>
      </c>
      <c r="Q16" s="115" t="e">
        <f>RA!BM442</f>
        <v>#VALUE!</v>
      </c>
      <c r="R16" s="115" t="e">
        <f>RA!BO442</f>
        <v>#VALUE!</v>
      </c>
      <c r="S16" s="115" t="e">
        <f>RA!BP442</f>
        <v>#VALUE!</v>
      </c>
      <c r="T16" s="115" t="e">
        <f>RA!BQ442</f>
        <v>#VALUE!</v>
      </c>
      <c r="U16" s="115" t="e">
        <f>RA!BR442</f>
        <v>#VALUE!</v>
      </c>
      <c r="V16" s="115">
        <f>RA!AX443</f>
        <v>1</v>
      </c>
      <c r="W16" s="115">
        <f>RA!AY443</f>
        <v>1</v>
      </c>
      <c r="X16" s="115">
        <f>RA!AZ443</f>
        <v>1</v>
      </c>
      <c r="Y16" s="115" t="e">
        <f>RA!BA443</f>
        <v>#VALUE!</v>
      </c>
      <c r="Z16" s="115">
        <f>RA!BC443</f>
        <v>1</v>
      </c>
      <c r="AA16" s="115">
        <f>RA!BE443</f>
        <v>1</v>
      </c>
      <c r="AB16" s="115">
        <f>RA!BG443</f>
        <v>1</v>
      </c>
      <c r="AC16" s="115" t="e">
        <f>RA!BI443</f>
        <v>#VALUE!</v>
      </c>
      <c r="AD16" s="115" t="e">
        <f>RA!BK443</f>
        <v>#VALUE!</v>
      </c>
      <c r="AE16" s="115" t="e">
        <f>RA!BM443</f>
        <v>#VALUE!</v>
      </c>
      <c r="AF16" s="115" t="e">
        <f>RA!BO443</f>
        <v>#VALUE!</v>
      </c>
      <c r="AG16" s="115" t="e">
        <f>RA!BP443</f>
        <v>#VALUE!</v>
      </c>
      <c r="AH16" s="115" t="e">
        <f>RA!BQ443</f>
        <v>#VALUE!</v>
      </c>
      <c r="AI16" s="115" t="e">
        <f>RA!BR443</f>
        <v>#VALUE!</v>
      </c>
      <c r="AJ16" s="115">
        <f>RA!AX444</f>
        <v>1</v>
      </c>
      <c r="AK16" s="115">
        <f>RA!AY444</f>
        <v>1</v>
      </c>
      <c r="AL16" s="115">
        <f>RA!AZ444</f>
        <v>1</v>
      </c>
      <c r="AM16" s="115" t="e">
        <f>RA!BA444</f>
        <v>#VALUE!</v>
      </c>
      <c r="AN16" s="115">
        <f>RA!BC444</f>
        <v>1</v>
      </c>
      <c r="AO16" s="115">
        <f>RA!BE444</f>
        <v>1</v>
      </c>
      <c r="AP16" s="115">
        <f>RA!BG444</f>
        <v>1</v>
      </c>
      <c r="AQ16" s="128" t="e">
        <f>RA!BI444</f>
        <v>#VALUE!</v>
      </c>
      <c r="AR16" s="115" t="e">
        <f>RA!BK444</f>
        <v>#VALUE!</v>
      </c>
      <c r="AS16" s="115" t="e">
        <f>RA!BM444</f>
        <v>#VALUE!</v>
      </c>
      <c r="AT16" s="115" t="e">
        <f>RA!BO444</f>
        <v>#VALUE!</v>
      </c>
      <c r="AU16" s="115" t="e">
        <f>RA!BP444</f>
        <v>#VALUE!</v>
      </c>
      <c r="AV16" s="115" t="e">
        <f>RA!BQ444</f>
        <v>#VALUE!</v>
      </c>
      <c r="AW16" s="115" t="e">
        <f>RA!BR444</f>
        <v>#VALUE!</v>
      </c>
      <c r="AX16"/>
      <c r="BC16" s="114"/>
      <c r="BQ16"/>
      <c r="BV16" s="124"/>
      <c r="CP16"/>
      <c r="CU16" s="124"/>
    </row>
    <row r="17" spans="2:99" x14ac:dyDescent="0.2">
      <c r="B17" s="191" t="str">
        <f>RA!C451</f>
        <v>Class A3_720p</v>
      </c>
      <c r="C17" s="194">
        <f>RA!AR450</f>
        <v>0</v>
      </c>
      <c r="E17" s="334"/>
      <c r="F17" s="370"/>
      <c r="G17" s="167" t="str">
        <f>RA!C451</f>
        <v>Class A3_720p</v>
      </c>
      <c r="H17" s="127">
        <f>RA!AX451</f>
        <v>1</v>
      </c>
      <c r="I17" s="115">
        <f>RA!AY451</f>
        <v>1</v>
      </c>
      <c r="J17" s="115">
        <f>RA!AZ451</f>
        <v>1</v>
      </c>
      <c r="K17" s="115" t="e">
        <f>RA!BA451</f>
        <v>#VALUE!</v>
      </c>
      <c r="L17" s="115">
        <f>RA!BC451</f>
        <v>1</v>
      </c>
      <c r="M17" s="115">
        <f>RA!BE451</f>
        <v>1</v>
      </c>
      <c r="N17" s="115">
        <f>RA!BG451</f>
        <v>1</v>
      </c>
      <c r="O17" s="115" t="e">
        <f>RA!BI451</f>
        <v>#VALUE!</v>
      </c>
      <c r="P17" s="115" t="e">
        <f>RA!BK451</f>
        <v>#VALUE!</v>
      </c>
      <c r="Q17" s="115" t="e">
        <f>RA!BM451</f>
        <v>#VALUE!</v>
      </c>
      <c r="R17" s="115" t="e">
        <f>RA!BO451</f>
        <v>#VALUE!</v>
      </c>
      <c r="S17" s="115" t="e">
        <f>RA!BP451</f>
        <v>#VALUE!</v>
      </c>
      <c r="T17" s="115" t="e">
        <f>RA!BQ451</f>
        <v>#VALUE!</v>
      </c>
      <c r="U17" s="115" t="e">
        <f>RA!BR451</f>
        <v>#VALUE!</v>
      </c>
      <c r="V17" s="115">
        <f>RA!AX452</f>
        <v>1</v>
      </c>
      <c r="W17" s="115">
        <f>RA!AY452</f>
        <v>1</v>
      </c>
      <c r="X17" s="115">
        <f>RA!AZ452</f>
        <v>1</v>
      </c>
      <c r="Y17" s="115" t="e">
        <f>RA!BA452</f>
        <v>#VALUE!</v>
      </c>
      <c r="Z17" s="115">
        <f>RA!BC452</f>
        <v>1</v>
      </c>
      <c r="AA17" s="115">
        <f>RA!BE452</f>
        <v>1</v>
      </c>
      <c r="AB17" s="115">
        <f>RA!BG452</f>
        <v>1</v>
      </c>
      <c r="AC17" s="115" t="e">
        <f>RA!BI452</f>
        <v>#VALUE!</v>
      </c>
      <c r="AD17" s="115" t="e">
        <f>RA!BK452</f>
        <v>#VALUE!</v>
      </c>
      <c r="AE17" s="115" t="e">
        <f>RA!BM452</f>
        <v>#VALUE!</v>
      </c>
      <c r="AF17" s="115" t="e">
        <f>RA!BO452</f>
        <v>#VALUE!</v>
      </c>
      <c r="AG17" s="115" t="e">
        <f>RA!BP452</f>
        <v>#VALUE!</v>
      </c>
      <c r="AH17" s="115" t="e">
        <f>RA!BQ452</f>
        <v>#VALUE!</v>
      </c>
      <c r="AI17" s="115" t="e">
        <f>RA!BR452</f>
        <v>#VALUE!</v>
      </c>
      <c r="AJ17" s="115">
        <f>RA!AX453</f>
        <v>1</v>
      </c>
      <c r="AK17" s="115">
        <f>RA!AY453</f>
        <v>1</v>
      </c>
      <c r="AL17" s="115">
        <f>RA!AZ453</f>
        <v>1</v>
      </c>
      <c r="AM17" s="115" t="e">
        <f>RA!BA453</f>
        <v>#VALUE!</v>
      </c>
      <c r="AN17" s="115">
        <f>RA!BC453</f>
        <v>1</v>
      </c>
      <c r="AO17" s="115">
        <f>RA!BE453</f>
        <v>1</v>
      </c>
      <c r="AP17" s="115">
        <f>RA!BG453</f>
        <v>1</v>
      </c>
      <c r="AQ17" s="128" t="e">
        <f>RA!BI453</f>
        <v>#VALUE!</v>
      </c>
      <c r="AR17" s="115" t="e">
        <f>RA!BK453</f>
        <v>#VALUE!</v>
      </c>
      <c r="AS17" s="115" t="e">
        <f>RA!BM453</f>
        <v>#VALUE!</v>
      </c>
      <c r="AT17" s="115" t="e">
        <f>RA!BO453</f>
        <v>#VALUE!</v>
      </c>
      <c r="AU17" s="115" t="e">
        <f>RA!BP453</f>
        <v>#VALUE!</v>
      </c>
      <c r="AV17" s="115" t="e">
        <f>RA!BQ453</f>
        <v>#VALUE!</v>
      </c>
      <c r="AW17" s="115" t="e">
        <f>RA!BR453</f>
        <v>#VALUE!</v>
      </c>
      <c r="AX17"/>
      <c r="BC17" s="114"/>
      <c r="BQ17"/>
      <c r="BV17" s="124"/>
      <c r="CP17"/>
      <c r="CU17" s="124"/>
    </row>
    <row r="18" spans="2:99" x14ac:dyDescent="0.2">
      <c r="B18" s="191" t="str">
        <f>RA!C460</f>
        <v>Class A4_360p</v>
      </c>
      <c r="C18" s="194">
        <f>RA!AR459</f>
        <v>0</v>
      </c>
      <c r="E18" s="334"/>
      <c r="F18" s="370"/>
      <c r="G18" s="167" t="str">
        <f>RA!C460</f>
        <v>Class A4_360p</v>
      </c>
      <c r="H18" s="127">
        <f>RA!AX460</f>
        <v>1</v>
      </c>
      <c r="I18" s="115">
        <f>RA!AY460</f>
        <v>1</v>
      </c>
      <c r="J18" s="115">
        <f>RA!AZ460</f>
        <v>1</v>
      </c>
      <c r="K18" s="115" t="e">
        <f>RA!BA460</f>
        <v>#VALUE!</v>
      </c>
      <c r="L18" s="115">
        <f>RA!BC460</f>
        <v>1</v>
      </c>
      <c r="M18" s="115">
        <f>RA!BE460</f>
        <v>1</v>
      </c>
      <c r="N18" s="115">
        <f>RA!BG460</f>
        <v>1</v>
      </c>
      <c r="O18" s="115" t="e">
        <f>RA!BI460</f>
        <v>#VALUE!</v>
      </c>
      <c r="P18" s="115" t="e">
        <f>RA!BK460</f>
        <v>#VALUE!</v>
      </c>
      <c r="Q18" s="115" t="e">
        <f>RA!BM460</f>
        <v>#VALUE!</v>
      </c>
      <c r="R18" s="115" t="e">
        <f>RA!BO460</f>
        <v>#VALUE!</v>
      </c>
      <c r="S18" s="115" t="e">
        <f>RA!BP460</f>
        <v>#VALUE!</v>
      </c>
      <c r="T18" s="115" t="e">
        <f>RA!BQ460</f>
        <v>#VALUE!</v>
      </c>
      <c r="U18" s="115" t="e">
        <f>RA!BR460</f>
        <v>#VALUE!</v>
      </c>
      <c r="V18" s="115">
        <f>RA!AX461</f>
        <v>1</v>
      </c>
      <c r="W18" s="115">
        <f>RA!AY461</f>
        <v>1</v>
      </c>
      <c r="X18" s="115">
        <f>RA!AZ461</f>
        <v>1</v>
      </c>
      <c r="Y18" s="115" t="e">
        <f>RA!BA461</f>
        <v>#VALUE!</v>
      </c>
      <c r="Z18" s="115">
        <f>RA!BC461</f>
        <v>1</v>
      </c>
      <c r="AA18" s="115">
        <f>RA!BE461</f>
        <v>1</v>
      </c>
      <c r="AB18" s="115">
        <f>RA!BG461</f>
        <v>1</v>
      </c>
      <c r="AC18" s="115" t="e">
        <f>RA!BI461</f>
        <v>#VALUE!</v>
      </c>
      <c r="AD18" s="115" t="e">
        <f>RA!BK461</f>
        <v>#VALUE!</v>
      </c>
      <c r="AE18" s="115" t="e">
        <f>RA!BM461</f>
        <v>#VALUE!</v>
      </c>
      <c r="AF18" s="115" t="e">
        <f>RA!BO461</f>
        <v>#VALUE!</v>
      </c>
      <c r="AG18" s="115" t="e">
        <f>RA!BP461</f>
        <v>#VALUE!</v>
      </c>
      <c r="AH18" s="115" t="e">
        <f>RA!BQ461</f>
        <v>#VALUE!</v>
      </c>
      <c r="AI18" s="115" t="e">
        <f>RA!BR461</f>
        <v>#VALUE!</v>
      </c>
      <c r="AJ18" s="115">
        <f>RA!AX462</f>
        <v>1</v>
      </c>
      <c r="AK18" s="115">
        <f>RA!AY462</f>
        <v>1</v>
      </c>
      <c r="AL18" s="115">
        <f>RA!AZ462</f>
        <v>1</v>
      </c>
      <c r="AM18" s="115" t="e">
        <f>RA!BA462</f>
        <v>#VALUE!</v>
      </c>
      <c r="AN18" s="115">
        <f>RA!BC462</f>
        <v>1</v>
      </c>
      <c r="AO18" s="115">
        <f>RA!BE462</f>
        <v>1</v>
      </c>
      <c r="AP18" s="115">
        <f>RA!BG462</f>
        <v>1</v>
      </c>
      <c r="AQ18" s="128" t="e">
        <f>RA!BI462</f>
        <v>#VALUE!</v>
      </c>
      <c r="AR18" s="115" t="e">
        <f>RA!BK462</f>
        <v>#VALUE!</v>
      </c>
      <c r="AS18" s="115" t="e">
        <f>RA!BM462</f>
        <v>#VALUE!</v>
      </c>
      <c r="AT18" s="115" t="e">
        <f>RA!BO462</f>
        <v>#VALUE!</v>
      </c>
      <c r="AU18" s="115" t="e">
        <f>RA!BP462</f>
        <v>#VALUE!</v>
      </c>
      <c r="AV18" s="115" t="e">
        <f>RA!BQ462</f>
        <v>#VALUE!</v>
      </c>
      <c r="AW18" s="115" t="e">
        <f>RA!BR462</f>
        <v>#VALUE!</v>
      </c>
      <c r="AX18"/>
      <c r="BC18" s="114"/>
      <c r="BQ18"/>
      <c r="BV18" s="124"/>
      <c r="CP18"/>
      <c r="CU18" s="124"/>
    </row>
    <row r="19" spans="2:99" x14ac:dyDescent="0.2">
      <c r="B19" s="191" t="str">
        <f>RA!C469</f>
        <v>Class A5_270p</v>
      </c>
      <c r="C19" s="194">
        <f>RA!AR468</f>
        <v>0</v>
      </c>
      <c r="E19" s="334"/>
      <c r="F19" s="370"/>
      <c r="G19" s="167" t="str">
        <f>RA!C469</f>
        <v>Class A5_270p</v>
      </c>
      <c r="H19" s="127">
        <f>RA!AX460</f>
        <v>1</v>
      </c>
      <c r="I19" s="115">
        <f>RA!AY469</f>
        <v>1</v>
      </c>
      <c r="J19" s="115">
        <f>RA!AZ469</f>
        <v>1</v>
      </c>
      <c r="K19" s="115" t="e">
        <f>RA!BA469</f>
        <v>#VALUE!</v>
      </c>
      <c r="L19" s="115">
        <f>RA!BC469</f>
        <v>1</v>
      </c>
      <c r="M19" s="115">
        <f>RA!BE469</f>
        <v>1</v>
      </c>
      <c r="N19" s="115">
        <f>RA!BG469</f>
        <v>1</v>
      </c>
      <c r="O19" s="115" t="e">
        <f>RA!BI469</f>
        <v>#VALUE!</v>
      </c>
      <c r="P19" s="115" t="e">
        <f>RA!BK469</f>
        <v>#VALUE!</v>
      </c>
      <c r="Q19" s="115" t="e">
        <f>RA!BM469</f>
        <v>#VALUE!</v>
      </c>
      <c r="R19" s="115" t="e">
        <f>RA!BO469</f>
        <v>#VALUE!</v>
      </c>
      <c r="S19" s="115" t="e">
        <f>RA!BP469</f>
        <v>#VALUE!</v>
      </c>
      <c r="T19" s="115" t="e">
        <f>RA!BQ469</f>
        <v>#VALUE!</v>
      </c>
      <c r="U19" s="115" t="e">
        <f>RA!BR469</f>
        <v>#VALUE!</v>
      </c>
      <c r="V19" s="115">
        <f>RA!AX470</f>
        <v>1</v>
      </c>
      <c r="W19" s="115">
        <f>RA!AY470</f>
        <v>1</v>
      </c>
      <c r="X19" s="115">
        <f>RA!AZ470</f>
        <v>1</v>
      </c>
      <c r="Y19" s="115" t="e">
        <f>RA!BA470</f>
        <v>#VALUE!</v>
      </c>
      <c r="Z19" s="115">
        <f>RA!BC470</f>
        <v>1</v>
      </c>
      <c r="AA19" s="115">
        <f>RA!BE470</f>
        <v>1</v>
      </c>
      <c r="AB19" s="115">
        <f>RA!BG470</f>
        <v>1</v>
      </c>
      <c r="AC19" s="115" t="e">
        <f>RA!BI470</f>
        <v>#VALUE!</v>
      </c>
      <c r="AD19" s="115" t="e">
        <f>RA!BK470</f>
        <v>#VALUE!</v>
      </c>
      <c r="AE19" s="115" t="e">
        <f>RA!BM470</f>
        <v>#VALUE!</v>
      </c>
      <c r="AF19" s="115" t="e">
        <f>RA!BO470</f>
        <v>#VALUE!</v>
      </c>
      <c r="AG19" s="115" t="e">
        <f>RA!BP470</f>
        <v>#VALUE!</v>
      </c>
      <c r="AH19" s="115" t="e">
        <f>RA!BQ470</f>
        <v>#VALUE!</v>
      </c>
      <c r="AI19" s="115" t="e">
        <f>RA!BR470</f>
        <v>#VALUE!</v>
      </c>
      <c r="AJ19" s="115">
        <f>RA!AX471</f>
        <v>1</v>
      </c>
      <c r="AK19" s="115">
        <f>RA!AY471</f>
        <v>1</v>
      </c>
      <c r="AL19" s="115">
        <f>RA!AZ471</f>
        <v>1</v>
      </c>
      <c r="AM19" s="115" t="e">
        <f>RA!BA471</f>
        <v>#VALUE!</v>
      </c>
      <c r="AN19" s="115">
        <f>RA!BC471</f>
        <v>1</v>
      </c>
      <c r="AO19" s="115">
        <f>RA!BE471</f>
        <v>1</v>
      </c>
      <c r="AP19" s="115">
        <f>RA!BG471</f>
        <v>1</v>
      </c>
      <c r="AQ19" s="128" t="e">
        <f>RA!BI471</f>
        <v>#VALUE!</v>
      </c>
      <c r="AR19" s="115" t="e">
        <f>RA!BK471</f>
        <v>#VALUE!</v>
      </c>
      <c r="AS19" s="115" t="e">
        <f>RA!BM471</f>
        <v>#VALUE!</v>
      </c>
      <c r="AT19" s="115" t="e">
        <f>RA!BO471</f>
        <v>#VALUE!</v>
      </c>
      <c r="AU19" s="115" t="e">
        <f>RA!BP471</f>
        <v>#VALUE!</v>
      </c>
      <c r="AV19" s="115" t="e">
        <f>RA!BQ471</f>
        <v>#VALUE!</v>
      </c>
      <c r="AW19" s="115" t="e">
        <f>RA!BR471</f>
        <v>#VALUE!</v>
      </c>
      <c r="AX19"/>
      <c r="BC19" s="114"/>
      <c r="BQ19"/>
      <c r="BV19" s="124"/>
      <c r="CP19"/>
      <c r="CU19" s="124"/>
    </row>
    <row r="20" spans="2:99" x14ac:dyDescent="0.2">
      <c r="B20" s="191" t="str">
        <f>RA!C478</f>
        <v>Class B1_SYN</v>
      </c>
      <c r="C20" s="194">
        <f>RA!AR477</f>
        <v>0</v>
      </c>
      <c r="E20" s="334"/>
      <c r="F20" s="370"/>
      <c r="G20" s="167" t="str">
        <f>RA!C478</f>
        <v>Class B1_SYN</v>
      </c>
      <c r="H20" s="127">
        <f>RA!AX478</f>
        <v>1</v>
      </c>
      <c r="I20" s="115">
        <f>RA!AY478</f>
        <v>1</v>
      </c>
      <c r="J20" s="115">
        <f>RA!AZ478</f>
        <v>1</v>
      </c>
      <c r="K20" s="115" t="e">
        <f>RA!BA478</f>
        <v>#VALUE!</v>
      </c>
      <c r="L20" s="115">
        <f>RA!BC478</f>
        <v>1</v>
      </c>
      <c r="M20" s="115">
        <f>RA!BE478</f>
        <v>1</v>
      </c>
      <c r="N20" s="115">
        <f>RA!BG478</f>
        <v>1</v>
      </c>
      <c r="O20" s="115" t="e">
        <f>RA!BI478</f>
        <v>#VALUE!</v>
      </c>
      <c r="P20" s="115" t="e">
        <f>RA!BK478</f>
        <v>#VALUE!</v>
      </c>
      <c r="Q20" s="115" t="e">
        <f>RA!BM478</f>
        <v>#VALUE!</v>
      </c>
      <c r="R20" s="115" t="e">
        <f>RA!BO478</f>
        <v>#VALUE!</v>
      </c>
      <c r="S20" s="115" t="e">
        <f>RA!BP478</f>
        <v>#VALUE!</v>
      </c>
      <c r="T20" s="115" t="e">
        <f>RA!BQ478</f>
        <v>#VALUE!</v>
      </c>
      <c r="U20" s="115" t="e">
        <f>RA!BR478</f>
        <v>#VALUE!</v>
      </c>
      <c r="V20" s="115">
        <f>RA!AX479</f>
        <v>1</v>
      </c>
      <c r="W20" s="115">
        <f>RA!AY479</f>
        <v>1</v>
      </c>
      <c r="X20" s="115">
        <f>RA!AZ479</f>
        <v>1</v>
      </c>
      <c r="Y20" s="115" t="e">
        <f>RA!BA479</f>
        <v>#VALUE!</v>
      </c>
      <c r="Z20" s="115">
        <f>RA!BC479</f>
        <v>1</v>
      </c>
      <c r="AA20" s="115">
        <f>RA!BE479</f>
        <v>1</v>
      </c>
      <c r="AB20" s="115">
        <f>RA!BG479</f>
        <v>1</v>
      </c>
      <c r="AC20" s="115" t="e">
        <f>RA!BI479</f>
        <v>#VALUE!</v>
      </c>
      <c r="AD20" s="115" t="e">
        <f>RA!BK479</f>
        <v>#VALUE!</v>
      </c>
      <c r="AE20" s="115" t="e">
        <f>RA!BM479</f>
        <v>#VALUE!</v>
      </c>
      <c r="AF20" s="115" t="e">
        <f>RA!BO479</f>
        <v>#VALUE!</v>
      </c>
      <c r="AG20" s="115" t="e">
        <f>RA!BP479</f>
        <v>#VALUE!</v>
      </c>
      <c r="AH20" s="115" t="e">
        <f>RA!BQ479</f>
        <v>#VALUE!</v>
      </c>
      <c r="AI20" s="115" t="e">
        <f>RA!BR479</f>
        <v>#VALUE!</v>
      </c>
      <c r="AJ20" s="115">
        <f>RA!AX480</f>
        <v>1</v>
      </c>
      <c r="AK20" s="115">
        <f>RA!AY480</f>
        <v>1</v>
      </c>
      <c r="AL20" s="115">
        <f>RA!AZ480</f>
        <v>1</v>
      </c>
      <c r="AM20" s="115" t="e">
        <f>RA!BA480</f>
        <v>#VALUE!</v>
      </c>
      <c r="AN20" s="115">
        <f>RA!BC480</f>
        <v>1</v>
      </c>
      <c r="AO20" s="115">
        <f>RA!BE480</f>
        <v>1</v>
      </c>
      <c r="AP20" s="115">
        <f>RA!BG480</f>
        <v>1</v>
      </c>
      <c r="AQ20" s="128" t="e">
        <f>RA!BI480</f>
        <v>#VALUE!</v>
      </c>
      <c r="AR20" s="115" t="e">
        <f>RA!BK480</f>
        <v>#VALUE!</v>
      </c>
      <c r="AS20" s="115" t="e">
        <f>RA!BM480</f>
        <v>#VALUE!</v>
      </c>
      <c r="AT20" s="115" t="e">
        <f>RA!BO480</f>
        <v>#VALUE!</v>
      </c>
      <c r="AU20" s="115" t="e">
        <f>RA!BP480</f>
        <v>#VALUE!</v>
      </c>
      <c r="AV20" s="115" t="e">
        <f>RA!BQ480</f>
        <v>#VALUE!</v>
      </c>
      <c r="AW20" s="115" t="e">
        <f>RA!BR480</f>
        <v>#VALUE!</v>
      </c>
      <c r="AX20"/>
      <c r="BC20" s="114"/>
      <c r="BQ20"/>
      <c r="BV20" s="124"/>
      <c r="CP20"/>
      <c r="CU20" s="124"/>
    </row>
    <row r="21" spans="2:99" x14ac:dyDescent="0.2">
      <c r="B21" s="191" t="str">
        <f>RA!C487</f>
        <v>Class HDR1_4K</v>
      </c>
      <c r="C21" s="194">
        <f>RA!AR486</f>
        <v>0</v>
      </c>
      <c r="E21" s="334"/>
      <c r="F21" s="370"/>
      <c r="G21" s="167" t="str">
        <f>RA!C487</f>
        <v>Class HDR1_4K</v>
      </c>
      <c r="H21" s="127" t="e">
        <f>RA!AX487</f>
        <v>#VALUE!</v>
      </c>
      <c r="I21" s="115" t="e">
        <f>RA!AY487</f>
        <v>#VALUE!</v>
      </c>
      <c r="J21" s="115" t="e">
        <f>RA!AZ487</f>
        <v>#VALUE!</v>
      </c>
      <c r="K21" s="115" t="e">
        <f>RA!BA487</f>
        <v>#VALUE!</v>
      </c>
      <c r="L21" s="115" t="e">
        <f>RA!BC487</f>
        <v>#VALUE!</v>
      </c>
      <c r="M21" s="115" t="e">
        <f>RA!BE487</f>
        <v>#VALUE!</v>
      </c>
      <c r="N21" s="115" t="e">
        <f>RA!BG487</f>
        <v>#VALUE!</v>
      </c>
      <c r="O21" s="115" t="e">
        <f>RA!BI487</f>
        <v>#VALUE!</v>
      </c>
      <c r="P21" s="115" t="e">
        <f>RA!BK487</f>
        <v>#VALUE!</v>
      </c>
      <c r="Q21" s="115" t="e">
        <f>RA!BM487</f>
        <v>#VALUE!</v>
      </c>
      <c r="R21" s="115" t="e">
        <f>RA!BO487</f>
        <v>#VALUE!</v>
      </c>
      <c r="S21" s="115" t="e">
        <f>RA!BP487</f>
        <v>#VALUE!</v>
      </c>
      <c r="T21" s="115" t="e">
        <f>RA!BQ487</f>
        <v>#VALUE!</v>
      </c>
      <c r="U21" s="115" t="e">
        <f>RA!BR487</f>
        <v>#VALUE!</v>
      </c>
      <c r="V21" s="115" t="e">
        <f>RA!AX488</f>
        <v>#VALUE!</v>
      </c>
      <c r="W21" s="115" t="e">
        <f>RA!AY488</f>
        <v>#VALUE!</v>
      </c>
      <c r="X21" s="115" t="e">
        <f>RA!AZ488</f>
        <v>#VALUE!</v>
      </c>
      <c r="Y21" s="115" t="e">
        <f>RA!BA488</f>
        <v>#VALUE!</v>
      </c>
      <c r="Z21" s="115" t="e">
        <f>RA!BC488</f>
        <v>#VALUE!</v>
      </c>
      <c r="AA21" s="115" t="e">
        <f>RA!BE488</f>
        <v>#VALUE!</v>
      </c>
      <c r="AB21" s="115" t="e">
        <f>RA!BG488</f>
        <v>#VALUE!</v>
      </c>
      <c r="AC21" s="115" t="e">
        <f>RA!BI488</f>
        <v>#VALUE!</v>
      </c>
      <c r="AD21" s="115" t="e">
        <f>RA!BK488</f>
        <v>#VALUE!</v>
      </c>
      <c r="AE21" s="115" t="e">
        <f>RA!BM488</f>
        <v>#VALUE!</v>
      </c>
      <c r="AF21" s="115" t="e">
        <f>RA!BO488</f>
        <v>#VALUE!</v>
      </c>
      <c r="AG21" s="115" t="e">
        <f>RA!BP488</f>
        <v>#VALUE!</v>
      </c>
      <c r="AH21" s="115" t="e">
        <f>RA!BQ488</f>
        <v>#VALUE!</v>
      </c>
      <c r="AI21" s="115" t="e">
        <f>RA!BR488</f>
        <v>#VALUE!</v>
      </c>
      <c r="AJ21" s="115" t="e">
        <f>RA!AX489</f>
        <v>#VALUE!</v>
      </c>
      <c r="AK21" s="115" t="e">
        <f>RA!AY489</f>
        <v>#VALUE!</v>
      </c>
      <c r="AL21" s="115" t="e">
        <f>RA!AZ489</f>
        <v>#VALUE!</v>
      </c>
      <c r="AM21" s="115" t="e">
        <f>RA!BA489</f>
        <v>#VALUE!</v>
      </c>
      <c r="AN21" s="115" t="e">
        <f>RA!BC489</f>
        <v>#VALUE!</v>
      </c>
      <c r="AO21" s="115" t="e">
        <f>RA!BE489</f>
        <v>#VALUE!</v>
      </c>
      <c r="AP21" s="115" t="e">
        <f>RA!BG489</f>
        <v>#VALUE!</v>
      </c>
      <c r="AQ21" s="128" t="e">
        <f>RA!BI489</f>
        <v>#VALUE!</v>
      </c>
      <c r="AR21" s="115" t="e">
        <f>RA!BK489</f>
        <v>#VALUE!</v>
      </c>
      <c r="AS21" s="115" t="e">
        <f>RA!BM489</f>
        <v>#VALUE!</v>
      </c>
      <c r="AT21" s="115" t="e">
        <f>RA!BO489</f>
        <v>#VALUE!</v>
      </c>
      <c r="AU21" s="115" t="e">
        <f>RA!BP489</f>
        <v>#VALUE!</v>
      </c>
      <c r="AV21" s="115" t="e">
        <f>RA!BQ489</f>
        <v>#VALUE!</v>
      </c>
      <c r="AW21" s="115" t="e">
        <f>RA!BR489</f>
        <v>#VALUE!</v>
      </c>
      <c r="AX21"/>
      <c r="BC21" s="114"/>
      <c r="BQ21"/>
      <c r="BV21" s="124"/>
      <c r="CP21"/>
      <c r="CU21" s="124"/>
    </row>
    <row r="22" spans="2:99" x14ac:dyDescent="0.2">
      <c r="B22" s="191" t="str">
        <f>RA!C496</f>
        <v>Class HDR2_2K</v>
      </c>
      <c r="C22" s="194">
        <f>RA!AR495</f>
        <v>0</v>
      </c>
      <c r="E22" s="334"/>
      <c r="F22" s="370"/>
      <c r="G22" s="167" t="str">
        <f>RA!C496</f>
        <v>Class HDR2_2K</v>
      </c>
      <c r="H22" s="127" t="e">
        <f>RA!AX496</f>
        <v>#VALUE!</v>
      </c>
      <c r="I22" s="115" t="e">
        <f>RA!AY496</f>
        <v>#VALUE!</v>
      </c>
      <c r="J22" s="115" t="e">
        <f>RA!AZ496</f>
        <v>#VALUE!</v>
      </c>
      <c r="K22" s="115" t="e">
        <f>RA!BA496</f>
        <v>#VALUE!</v>
      </c>
      <c r="L22" s="115" t="e">
        <f>RA!BC496</f>
        <v>#VALUE!</v>
      </c>
      <c r="M22" s="115" t="e">
        <f>RA!BE496</f>
        <v>#VALUE!</v>
      </c>
      <c r="N22" s="115" t="e">
        <f>RA!BG496</f>
        <v>#VALUE!</v>
      </c>
      <c r="O22" s="115" t="e">
        <f>RA!BI496</f>
        <v>#VALUE!</v>
      </c>
      <c r="P22" s="115" t="e">
        <f>RA!BK496</f>
        <v>#VALUE!</v>
      </c>
      <c r="Q22" s="115" t="e">
        <f>RA!BM496</f>
        <v>#VALUE!</v>
      </c>
      <c r="R22" s="115" t="e">
        <f>RA!BO496</f>
        <v>#VALUE!</v>
      </c>
      <c r="S22" s="115" t="e">
        <f>RA!BP496</f>
        <v>#VALUE!</v>
      </c>
      <c r="T22" s="115" t="e">
        <f>RA!BQ496</f>
        <v>#VALUE!</v>
      </c>
      <c r="U22" s="115" t="e">
        <f>RA!BR496</f>
        <v>#VALUE!</v>
      </c>
      <c r="V22" s="115" t="e">
        <f>RA!AX497</f>
        <v>#VALUE!</v>
      </c>
      <c r="W22" s="115" t="e">
        <f>RA!AY497</f>
        <v>#VALUE!</v>
      </c>
      <c r="X22" s="115" t="e">
        <f>RA!AZ497</f>
        <v>#VALUE!</v>
      </c>
      <c r="Y22" s="115" t="e">
        <f>RA!BA497</f>
        <v>#VALUE!</v>
      </c>
      <c r="Z22" s="115" t="e">
        <f>RA!BC497</f>
        <v>#VALUE!</v>
      </c>
      <c r="AA22" s="115" t="e">
        <f>RA!BE497</f>
        <v>#VALUE!</v>
      </c>
      <c r="AB22" s="115" t="e">
        <f>RA!BG497</f>
        <v>#VALUE!</v>
      </c>
      <c r="AC22" s="115" t="e">
        <f>RA!BI497</f>
        <v>#VALUE!</v>
      </c>
      <c r="AD22" s="115" t="e">
        <f>RA!BK497</f>
        <v>#VALUE!</v>
      </c>
      <c r="AE22" s="115" t="e">
        <f>RA!BM497</f>
        <v>#VALUE!</v>
      </c>
      <c r="AF22" s="115" t="e">
        <f>RA!BO497</f>
        <v>#VALUE!</v>
      </c>
      <c r="AG22" s="115" t="e">
        <f>RA!BP497</f>
        <v>#VALUE!</v>
      </c>
      <c r="AH22" s="115" t="e">
        <f>RA!BQ497</f>
        <v>#VALUE!</v>
      </c>
      <c r="AI22" s="115" t="e">
        <f>RA!BR497</f>
        <v>#VALUE!</v>
      </c>
      <c r="AJ22" s="115" t="e">
        <f>RA!AX498</f>
        <v>#VALUE!</v>
      </c>
      <c r="AK22" s="115" t="e">
        <f>RA!AY498</f>
        <v>#VALUE!</v>
      </c>
      <c r="AL22" s="115" t="e">
        <f>RA!AZ498</f>
        <v>#VALUE!</v>
      </c>
      <c r="AM22" s="115" t="e">
        <f>RA!BA498</f>
        <v>#VALUE!</v>
      </c>
      <c r="AN22" s="115" t="e">
        <f>RA!BC498</f>
        <v>#VALUE!</v>
      </c>
      <c r="AO22" s="115" t="e">
        <f>RA!BE498</f>
        <v>#VALUE!</v>
      </c>
      <c r="AP22" s="115" t="e">
        <f>RA!BG498</f>
        <v>#VALUE!</v>
      </c>
      <c r="AQ22" s="128" t="e">
        <f>RA!BI498</f>
        <v>#VALUE!</v>
      </c>
      <c r="AR22" s="115" t="e">
        <f>RA!BK498</f>
        <v>#VALUE!</v>
      </c>
      <c r="AS22" s="115" t="e">
        <f>RA!BM498</f>
        <v>#VALUE!</v>
      </c>
      <c r="AT22" s="115" t="e">
        <f>RA!BO498</f>
        <v>#VALUE!</v>
      </c>
      <c r="AU22" s="115" t="e">
        <f>RA!BP498</f>
        <v>#VALUE!</v>
      </c>
      <c r="AV22" s="115" t="e">
        <f>RA!BQ498</f>
        <v>#VALUE!</v>
      </c>
      <c r="AW22" s="115" t="e">
        <f>RA!BR498</f>
        <v>#VALUE!</v>
      </c>
      <c r="AX22"/>
      <c r="BC22" s="114"/>
      <c r="BQ22"/>
      <c r="BV22" s="124"/>
      <c r="CP22"/>
      <c r="CU22" s="124"/>
    </row>
    <row r="23" spans="2:99" ht="17" thickBot="1" x14ac:dyDescent="0.25">
      <c r="B23" s="192" t="str">
        <f>RA!C507</f>
        <v>Overall</v>
      </c>
      <c r="C23" s="195">
        <f>RA!AR506</f>
        <v>0</v>
      </c>
      <c r="E23" s="334"/>
      <c r="F23" s="371"/>
      <c r="G23" s="170" t="str">
        <f>RA!C507</f>
        <v>Overall</v>
      </c>
      <c r="H23" s="129" t="e">
        <f>RA!AX507</f>
        <v>#VALUE!</v>
      </c>
      <c r="I23" s="118" t="e">
        <f>RA!AY507</f>
        <v>#VALUE!</v>
      </c>
      <c r="J23" s="118" t="e">
        <f>RA!AZ507</f>
        <v>#VALUE!</v>
      </c>
      <c r="K23" s="118" t="e">
        <f>RA!BA507</f>
        <v>#VALUE!</v>
      </c>
      <c r="L23" s="118" t="e">
        <f>RA!BC507</f>
        <v>#VALUE!</v>
      </c>
      <c r="M23" s="118" t="e">
        <f>RA!BE507</f>
        <v>#VALUE!</v>
      </c>
      <c r="N23" s="118" t="e">
        <f>RA!BG507</f>
        <v>#VALUE!</v>
      </c>
      <c r="O23" s="118" t="e">
        <f>RA!BI507</f>
        <v>#VALUE!</v>
      </c>
      <c r="P23" s="118" t="e">
        <f>RA!BK507</f>
        <v>#VALUE!</v>
      </c>
      <c r="Q23" s="118" t="e">
        <f>RA!BM507</f>
        <v>#VALUE!</v>
      </c>
      <c r="R23" s="118" t="e">
        <f>RA!BO507</f>
        <v>#VALUE!</v>
      </c>
      <c r="S23" s="118" t="e">
        <f>RA!BP507</f>
        <v>#VALUE!</v>
      </c>
      <c r="T23" s="118" t="e">
        <f>RA!BQ507</f>
        <v>#VALUE!</v>
      </c>
      <c r="U23" s="118" t="e">
        <f>RA!BR507</f>
        <v>#VALUE!</v>
      </c>
      <c r="V23" s="118" t="e">
        <f>RA!AX508</f>
        <v>#VALUE!</v>
      </c>
      <c r="W23" s="118" t="e">
        <f>RA!AY508</f>
        <v>#VALUE!</v>
      </c>
      <c r="X23" s="118" t="e">
        <f>RA!AZ508</f>
        <v>#VALUE!</v>
      </c>
      <c r="Y23" s="118" t="e">
        <f>RA!BA508</f>
        <v>#VALUE!</v>
      </c>
      <c r="Z23" s="118" t="e">
        <f>RA!BC508</f>
        <v>#VALUE!</v>
      </c>
      <c r="AA23" s="118" t="e">
        <f>RA!BE508</f>
        <v>#VALUE!</v>
      </c>
      <c r="AB23" s="118" t="e">
        <f>RA!BG508</f>
        <v>#VALUE!</v>
      </c>
      <c r="AC23" s="118" t="e">
        <f>RA!BI508</f>
        <v>#VALUE!</v>
      </c>
      <c r="AD23" s="118" t="e">
        <f>RA!BK508</f>
        <v>#VALUE!</v>
      </c>
      <c r="AE23" s="118" t="e">
        <f>RA!BM508</f>
        <v>#VALUE!</v>
      </c>
      <c r="AF23" s="118" t="e">
        <f>RA!BO508</f>
        <v>#VALUE!</v>
      </c>
      <c r="AG23" s="118" t="e">
        <f>RA!BP508</f>
        <v>#VALUE!</v>
      </c>
      <c r="AH23" s="118" t="e">
        <f>RA!BQ508</f>
        <v>#VALUE!</v>
      </c>
      <c r="AI23" s="118" t="e">
        <f>RA!BR508</f>
        <v>#VALUE!</v>
      </c>
      <c r="AJ23" s="118" t="e">
        <f>RA!AX509</f>
        <v>#VALUE!</v>
      </c>
      <c r="AK23" s="118" t="e">
        <f>RA!AY509</f>
        <v>#VALUE!</v>
      </c>
      <c r="AL23" s="118" t="e">
        <f>RA!AZ509</f>
        <v>#VALUE!</v>
      </c>
      <c r="AM23" s="118" t="e">
        <f>RA!BA509</f>
        <v>#VALUE!</v>
      </c>
      <c r="AN23" s="118" t="e">
        <f>RA!BC509</f>
        <v>#VALUE!</v>
      </c>
      <c r="AO23" s="118" t="e">
        <f>RA!BE509</f>
        <v>#VALUE!</v>
      </c>
      <c r="AP23" s="118" t="e">
        <f>RA!BG509</f>
        <v>#VALUE!</v>
      </c>
      <c r="AQ23" s="130" t="e">
        <f>RA!BI509</f>
        <v>#VALUE!</v>
      </c>
      <c r="AR23" s="118" t="e">
        <f>RA!BK509</f>
        <v>#VALUE!</v>
      </c>
      <c r="AS23" s="118" t="e">
        <f>RA!BM509</f>
        <v>#VALUE!</v>
      </c>
      <c r="AT23" s="118" t="e">
        <f>RA!BO509</f>
        <v>#VALUE!</v>
      </c>
      <c r="AU23" s="118" t="e">
        <f>RA!BP509</f>
        <v>#VALUE!</v>
      </c>
      <c r="AV23" s="118" t="e">
        <f>RA!BQ509</f>
        <v>#VALUE!</v>
      </c>
      <c r="AW23" s="118" t="e">
        <f>RA!BR509</f>
        <v>#VALUE!</v>
      </c>
      <c r="AX23"/>
      <c r="BC23" s="114"/>
      <c r="BQ23"/>
      <c r="BV23" s="119"/>
      <c r="CP23"/>
      <c r="CU23" s="119"/>
    </row>
    <row r="24" spans="2:99" ht="8" customHeight="1" thickBot="1" x14ac:dyDescent="0.25">
      <c r="B24" s="191"/>
      <c r="C24" s="194"/>
      <c r="E24" s="334"/>
      <c r="F24" s="172"/>
      <c r="G24" s="169"/>
      <c r="H24" s="131"/>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32"/>
      <c r="AR24" s="119"/>
      <c r="AS24" s="119"/>
      <c r="AT24" s="119"/>
      <c r="AU24" s="119"/>
      <c r="AV24" s="119"/>
      <c r="AW24" s="119"/>
      <c r="AX24"/>
      <c r="BC24" s="114"/>
      <c r="BQ24"/>
      <c r="BV24" s="119"/>
      <c r="CP24"/>
      <c r="CU24" s="119"/>
    </row>
    <row r="25" spans="2:99" x14ac:dyDescent="0.2">
      <c r="B25" s="191" t="str">
        <f>LD!C433</f>
        <v>Class A1_4K</v>
      </c>
      <c r="C25" s="197"/>
      <c r="E25" s="334"/>
      <c r="F25" s="369" t="s">
        <v>141</v>
      </c>
      <c r="G25" s="166" t="str">
        <f>LD!C433</f>
        <v>Class A1_4K</v>
      </c>
      <c r="H25" s="137"/>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9"/>
      <c r="AR25" s="138"/>
      <c r="AS25" s="138"/>
      <c r="AT25" s="138"/>
      <c r="AU25" s="138"/>
      <c r="AV25" s="138"/>
      <c r="AW25" s="138"/>
      <c r="AX25"/>
      <c r="BC25" s="114"/>
      <c r="BQ25"/>
      <c r="BV25" s="124"/>
      <c r="CP25"/>
      <c r="CU25" s="124"/>
    </row>
    <row r="26" spans="2:99" x14ac:dyDescent="0.2">
      <c r="B26" s="191" t="str">
        <f>LD!C442</f>
        <v>Class A1_2K</v>
      </c>
      <c r="C26" s="194">
        <f>LD!AR441</f>
        <v>0</v>
      </c>
      <c r="E26" s="334"/>
      <c r="F26" s="370"/>
      <c r="G26" s="167" t="str">
        <f>LD!C442</f>
        <v>Class A1_2K</v>
      </c>
      <c r="H26" s="127">
        <f>LD!AX442</f>
        <v>1</v>
      </c>
      <c r="I26" s="115">
        <f>LD!AY442</f>
        <v>1</v>
      </c>
      <c r="J26" s="115">
        <f>LD!AZ442</f>
        <v>1</v>
      </c>
      <c r="K26" s="115" t="e">
        <f>LD!BA442</f>
        <v>#VALUE!</v>
      </c>
      <c r="L26" s="115">
        <f>LD!BC442</f>
        <v>1</v>
      </c>
      <c r="M26" s="115">
        <f>LD!BE442</f>
        <v>1</v>
      </c>
      <c r="N26" s="115">
        <f>LD!BG442</f>
        <v>1</v>
      </c>
      <c r="O26" s="115" t="e">
        <f>LD!BI442</f>
        <v>#VALUE!</v>
      </c>
      <c r="P26" s="115" t="e">
        <f>LD!BK442</f>
        <v>#VALUE!</v>
      </c>
      <c r="Q26" s="115" t="e">
        <f>LD!BM442</f>
        <v>#VALUE!</v>
      </c>
      <c r="R26" s="115" t="e">
        <f>LD!BO442</f>
        <v>#VALUE!</v>
      </c>
      <c r="S26" s="115" t="e">
        <f>LD!BP442</f>
        <v>#VALUE!</v>
      </c>
      <c r="T26" s="115" t="e">
        <f>LD!BQ442</f>
        <v>#VALUE!</v>
      </c>
      <c r="U26" s="115" t="e">
        <f>LD!BR442</f>
        <v>#VALUE!</v>
      </c>
      <c r="V26" s="115">
        <f>LD!AX443</f>
        <v>1</v>
      </c>
      <c r="W26" s="115">
        <f>LD!AY443</f>
        <v>1</v>
      </c>
      <c r="X26" s="115">
        <f>LD!AZ443</f>
        <v>1</v>
      </c>
      <c r="Y26" s="115" t="e">
        <f>LD!BA443</f>
        <v>#VALUE!</v>
      </c>
      <c r="Z26" s="115">
        <f>LD!BC443</f>
        <v>1</v>
      </c>
      <c r="AA26" s="115">
        <f>LD!BE443</f>
        <v>1</v>
      </c>
      <c r="AB26" s="115">
        <f>LD!BG443</f>
        <v>1</v>
      </c>
      <c r="AC26" s="115" t="e">
        <f>LD!BI443</f>
        <v>#VALUE!</v>
      </c>
      <c r="AD26" s="115" t="e">
        <f>LD!BK443</f>
        <v>#VALUE!</v>
      </c>
      <c r="AE26" s="115" t="e">
        <f>LD!BM443</f>
        <v>#VALUE!</v>
      </c>
      <c r="AF26" s="115" t="e">
        <f>LD!BO443</f>
        <v>#VALUE!</v>
      </c>
      <c r="AG26" s="115" t="e">
        <f>LD!BP443</f>
        <v>#VALUE!</v>
      </c>
      <c r="AH26" s="115" t="e">
        <f>LD!BQ443</f>
        <v>#VALUE!</v>
      </c>
      <c r="AI26" s="115" t="e">
        <f>LD!BR443</f>
        <v>#VALUE!</v>
      </c>
      <c r="AJ26" s="115">
        <f>LD!AX444</f>
        <v>1</v>
      </c>
      <c r="AK26" s="115">
        <f>LD!AY444</f>
        <v>1</v>
      </c>
      <c r="AL26" s="115">
        <f>LD!AZ444</f>
        <v>1</v>
      </c>
      <c r="AM26" s="115" t="e">
        <f>LD!BA444</f>
        <v>#VALUE!</v>
      </c>
      <c r="AN26" s="115">
        <f>LD!BC444</f>
        <v>1</v>
      </c>
      <c r="AO26" s="115">
        <f>LD!BE444</f>
        <v>1</v>
      </c>
      <c r="AP26" s="115">
        <f>LD!BG444</f>
        <v>1</v>
      </c>
      <c r="AQ26" s="128" t="e">
        <f>LD!BI444</f>
        <v>#VALUE!</v>
      </c>
      <c r="AR26" s="115" t="e">
        <f>LD!BK444</f>
        <v>#VALUE!</v>
      </c>
      <c r="AS26" s="115" t="e">
        <f>LD!BM444</f>
        <v>#VALUE!</v>
      </c>
      <c r="AT26" s="115" t="e">
        <f>LD!BO444</f>
        <v>#VALUE!</v>
      </c>
      <c r="AU26" s="115" t="e">
        <f>LD!BP444</f>
        <v>#VALUE!</v>
      </c>
      <c r="AV26" s="115" t="e">
        <f>LD!BQ444</f>
        <v>#VALUE!</v>
      </c>
      <c r="AW26" s="115" t="e">
        <f>LD!BR444</f>
        <v>#VALUE!</v>
      </c>
      <c r="AX26"/>
      <c r="BC26" s="114"/>
      <c r="BQ26"/>
      <c r="BV26" s="124"/>
      <c r="CP26"/>
      <c r="CU26" s="124"/>
    </row>
    <row r="27" spans="2:99" x14ac:dyDescent="0.2">
      <c r="B27" s="191" t="str">
        <f>LD!C451</f>
        <v>Class A3_720p</v>
      </c>
      <c r="C27" s="194">
        <f>LD!AR450</f>
        <v>0</v>
      </c>
      <c r="E27" s="334"/>
      <c r="F27" s="370"/>
      <c r="G27" s="167" t="str">
        <f>LD!C451</f>
        <v>Class A3_720p</v>
      </c>
      <c r="H27" s="127">
        <f>LD!AX451</f>
        <v>1</v>
      </c>
      <c r="I27" s="115">
        <f>LD!AY451</f>
        <v>1</v>
      </c>
      <c r="J27" s="115">
        <f>LD!AZ451</f>
        <v>1</v>
      </c>
      <c r="K27" s="115" t="e">
        <f>LD!BA451</f>
        <v>#VALUE!</v>
      </c>
      <c r="L27" s="115">
        <f>LD!BC451</f>
        <v>1</v>
      </c>
      <c r="M27" s="115">
        <f>LD!BE451</f>
        <v>1</v>
      </c>
      <c r="N27" s="115">
        <f>LD!BG451</f>
        <v>1</v>
      </c>
      <c r="O27" s="115" t="e">
        <f>LD!BI451</f>
        <v>#VALUE!</v>
      </c>
      <c r="P27" s="115" t="e">
        <f>LD!BK451</f>
        <v>#VALUE!</v>
      </c>
      <c r="Q27" s="115" t="e">
        <f>LD!BM451</f>
        <v>#VALUE!</v>
      </c>
      <c r="R27" s="115" t="e">
        <f>LD!BO451</f>
        <v>#VALUE!</v>
      </c>
      <c r="S27" s="115" t="e">
        <f>LD!BP451</f>
        <v>#VALUE!</v>
      </c>
      <c r="T27" s="115" t="e">
        <f>LD!BQ451</f>
        <v>#VALUE!</v>
      </c>
      <c r="U27" s="115" t="e">
        <f>LD!BR451</f>
        <v>#VALUE!</v>
      </c>
      <c r="V27" s="115">
        <f>LD!AX452</f>
        <v>1</v>
      </c>
      <c r="W27" s="115">
        <f>LD!AY452</f>
        <v>1</v>
      </c>
      <c r="X27" s="115">
        <f>LD!AZ452</f>
        <v>1</v>
      </c>
      <c r="Y27" s="115" t="e">
        <f>LD!BA452</f>
        <v>#VALUE!</v>
      </c>
      <c r="Z27" s="115">
        <f>LD!BC452</f>
        <v>1</v>
      </c>
      <c r="AA27" s="115">
        <f>LD!BE452</f>
        <v>1</v>
      </c>
      <c r="AB27" s="115">
        <f>LD!BG452</f>
        <v>1</v>
      </c>
      <c r="AC27" s="115" t="e">
        <f>LD!BI452</f>
        <v>#VALUE!</v>
      </c>
      <c r="AD27" s="115" t="e">
        <f>LD!BK452</f>
        <v>#VALUE!</v>
      </c>
      <c r="AE27" s="115" t="e">
        <f>LD!BM452</f>
        <v>#VALUE!</v>
      </c>
      <c r="AF27" s="115" t="e">
        <f>LD!BO452</f>
        <v>#VALUE!</v>
      </c>
      <c r="AG27" s="115" t="e">
        <f>LD!BP452</f>
        <v>#VALUE!</v>
      </c>
      <c r="AH27" s="115" t="e">
        <f>LD!BQ452</f>
        <v>#VALUE!</v>
      </c>
      <c r="AI27" s="115" t="e">
        <f>LD!BR452</f>
        <v>#VALUE!</v>
      </c>
      <c r="AJ27" s="115">
        <f>LD!AX453</f>
        <v>1</v>
      </c>
      <c r="AK27" s="115">
        <f>LD!AY453</f>
        <v>1</v>
      </c>
      <c r="AL27" s="115">
        <f>LD!AZ453</f>
        <v>1</v>
      </c>
      <c r="AM27" s="115" t="e">
        <f>LD!BA453</f>
        <v>#VALUE!</v>
      </c>
      <c r="AN27" s="115">
        <f>LD!BC453</f>
        <v>1</v>
      </c>
      <c r="AO27" s="115">
        <f>LD!BE453</f>
        <v>1</v>
      </c>
      <c r="AP27" s="115">
        <f>LD!BG453</f>
        <v>1</v>
      </c>
      <c r="AQ27" s="128" t="e">
        <f>LD!BI453</f>
        <v>#VALUE!</v>
      </c>
      <c r="AR27" s="115" t="e">
        <f>LD!BK453</f>
        <v>#VALUE!</v>
      </c>
      <c r="AS27" s="115" t="e">
        <f>LD!BM453</f>
        <v>#VALUE!</v>
      </c>
      <c r="AT27" s="115" t="e">
        <f>LD!BO453</f>
        <v>#VALUE!</v>
      </c>
      <c r="AU27" s="115" t="e">
        <f>LD!BP453</f>
        <v>#VALUE!</v>
      </c>
      <c r="AV27" s="115" t="e">
        <f>LD!BQ453</f>
        <v>#VALUE!</v>
      </c>
      <c r="AW27" s="115" t="e">
        <f>LD!BR453</f>
        <v>#VALUE!</v>
      </c>
      <c r="AX27"/>
      <c r="BC27" s="114"/>
      <c r="BQ27"/>
      <c r="BV27" s="124"/>
      <c r="CP27"/>
      <c r="CU27" s="124"/>
    </row>
    <row r="28" spans="2:99" x14ac:dyDescent="0.2">
      <c r="B28" s="191" t="str">
        <f>LD!C460</f>
        <v>Class A4_360p</v>
      </c>
      <c r="C28" s="194">
        <f>LD!AR459</f>
        <v>0</v>
      </c>
      <c r="E28" s="334"/>
      <c r="F28" s="370"/>
      <c r="G28" s="167" t="str">
        <f>LD!C460</f>
        <v>Class A4_360p</v>
      </c>
      <c r="H28" s="127">
        <f>LD!AX460</f>
        <v>1</v>
      </c>
      <c r="I28" s="115">
        <f>LD!AY460</f>
        <v>1</v>
      </c>
      <c r="J28" s="115">
        <f>LD!AZ460</f>
        <v>1</v>
      </c>
      <c r="K28" s="115" t="e">
        <f>LD!BA460</f>
        <v>#VALUE!</v>
      </c>
      <c r="L28" s="115">
        <f>LD!BC460</f>
        <v>1</v>
      </c>
      <c r="M28" s="115">
        <f>LD!BE460</f>
        <v>1</v>
      </c>
      <c r="N28" s="115">
        <f>LD!BG460</f>
        <v>1</v>
      </c>
      <c r="O28" s="115" t="e">
        <f>LD!BI460</f>
        <v>#VALUE!</v>
      </c>
      <c r="P28" s="115" t="e">
        <f>LD!BK460</f>
        <v>#VALUE!</v>
      </c>
      <c r="Q28" s="115" t="e">
        <f>LD!BM460</f>
        <v>#VALUE!</v>
      </c>
      <c r="R28" s="115" t="e">
        <f>LD!BO460</f>
        <v>#VALUE!</v>
      </c>
      <c r="S28" s="115" t="e">
        <f>LD!BP460</f>
        <v>#VALUE!</v>
      </c>
      <c r="T28" s="115" t="e">
        <f>LD!BQ460</f>
        <v>#VALUE!</v>
      </c>
      <c r="U28" s="115" t="e">
        <f>LD!BR460</f>
        <v>#VALUE!</v>
      </c>
      <c r="V28" s="115">
        <f>LD!AX461</f>
        <v>1</v>
      </c>
      <c r="W28" s="115">
        <f>LD!AY461</f>
        <v>1</v>
      </c>
      <c r="X28" s="115">
        <f>LD!AZ461</f>
        <v>1</v>
      </c>
      <c r="Y28" s="115" t="e">
        <f>LD!BA461</f>
        <v>#VALUE!</v>
      </c>
      <c r="Z28" s="115">
        <f>LD!BC461</f>
        <v>1</v>
      </c>
      <c r="AA28" s="115">
        <f>LD!BE461</f>
        <v>1</v>
      </c>
      <c r="AB28" s="115">
        <f>LD!BG461</f>
        <v>1</v>
      </c>
      <c r="AC28" s="115" t="e">
        <f>LD!BI461</f>
        <v>#VALUE!</v>
      </c>
      <c r="AD28" s="115" t="e">
        <f>LD!BK461</f>
        <v>#VALUE!</v>
      </c>
      <c r="AE28" s="115" t="e">
        <f>LD!BM461</f>
        <v>#VALUE!</v>
      </c>
      <c r="AF28" s="115" t="e">
        <f>LD!BO461</f>
        <v>#VALUE!</v>
      </c>
      <c r="AG28" s="115" t="e">
        <f>LD!BP461</f>
        <v>#VALUE!</v>
      </c>
      <c r="AH28" s="115" t="e">
        <f>LD!BQ461</f>
        <v>#VALUE!</v>
      </c>
      <c r="AI28" s="115" t="e">
        <f>LD!BR461</f>
        <v>#VALUE!</v>
      </c>
      <c r="AJ28" s="115">
        <f>LD!AX462</f>
        <v>1</v>
      </c>
      <c r="AK28" s="115">
        <f>LD!AY462</f>
        <v>1</v>
      </c>
      <c r="AL28" s="115">
        <f>LD!AZ462</f>
        <v>1</v>
      </c>
      <c r="AM28" s="115" t="e">
        <f>LD!BA462</f>
        <v>#VALUE!</v>
      </c>
      <c r="AN28" s="115">
        <f>LD!BC462</f>
        <v>1</v>
      </c>
      <c r="AO28" s="115">
        <f>LD!BE462</f>
        <v>1</v>
      </c>
      <c r="AP28" s="115">
        <f>LD!BG462</f>
        <v>1</v>
      </c>
      <c r="AQ28" s="128" t="e">
        <f>LD!BI462</f>
        <v>#VALUE!</v>
      </c>
      <c r="AR28" s="115" t="e">
        <f>LD!BK462</f>
        <v>#VALUE!</v>
      </c>
      <c r="AS28" s="115" t="e">
        <f>LD!BM462</f>
        <v>#VALUE!</v>
      </c>
      <c r="AT28" s="115" t="e">
        <f>LD!BO462</f>
        <v>#VALUE!</v>
      </c>
      <c r="AU28" s="115" t="e">
        <f>LD!BP462</f>
        <v>#VALUE!</v>
      </c>
      <c r="AV28" s="115" t="e">
        <f>LD!BQ462</f>
        <v>#VALUE!</v>
      </c>
      <c r="AW28" s="115" t="e">
        <f>LD!BR462</f>
        <v>#VALUE!</v>
      </c>
      <c r="AX28"/>
      <c r="BC28" s="114"/>
      <c r="BQ28"/>
      <c r="BV28" s="124"/>
      <c r="CP28"/>
      <c r="CU28" s="124"/>
    </row>
    <row r="29" spans="2:99" x14ac:dyDescent="0.2">
      <c r="B29" s="191" t="str">
        <f>LD!C469</f>
        <v>Class A5_270p</v>
      </c>
      <c r="C29" s="194">
        <f>LD!AR468</f>
        <v>0</v>
      </c>
      <c r="E29" s="334"/>
      <c r="F29" s="370"/>
      <c r="G29" s="167" t="str">
        <f>LD!C469</f>
        <v>Class A5_270p</v>
      </c>
      <c r="H29" s="127">
        <f>LD!AX460</f>
        <v>1</v>
      </c>
      <c r="I29" s="115">
        <f>LD!AY469</f>
        <v>1</v>
      </c>
      <c r="J29" s="115">
        <f>LD!AZ469</f>
        <v>1</v>
      </c>
      <c r="K29" s="115" t="e">
        <f>LD!BA469</f>
        <v>#VALUE!</v>
      </c>
      <c r="L29" s="115">
        <f>LD!BC469</f>
        <v>1</v>
      </c>
      <c r="M29" s="115">
        <f>LD!BE469</f>
        <v>1</v>
      </c>
      <c r="N29" s="115">
        <f>LD!BG469</f>
        <v>1</v>
      </c>
      <c r="O29" s="115" t="e">
        <f>LD!BI469</f>
        <v>#VALUE!</v>
      </c>
      <c r="P29" s="115" t="e">
        <f>LD!BK469</f>
        <v>#VALUE!</v>
      </c>
      <c r="Q29" s="115" t="e">
        <f>LD!BM469</f>
        <v>#VALUE!</v>
      </c>
      <c r="R29" s="115" t="e">
        <f>LD!BO469</f>
        <v>#VALUE!</v>
      </c>
      <c r="S29" s="115" t="e">
        <f>LD!BP469</f>
        <v>#VALUE!</v>
      </c>
      <c r="T29" s="115" t="e">
        <f>LD!BQ469</f>
        <v>#VALUE!</v>
      </c>
      <c r="U29" s="115" t="e">
        <f>LD!BR469</f>
        <v>#VALUE!</v>
      </c>
      <c r="V29" s="115">
        <f>LD!AX470</f>
        <v>1</v>
      </c>
      <c r="W29" s="115">
        <f>LD!AY470</f>
        <v>1</v>
      </c>
      <c r="X29" s="115">
        <f>LD!AZ470</f>
        <v>1</v>
      </c>
      <c r="Y29" s="115" t="e">
        <f>LD!BA470</f>
        <v>#VALUE!</v>
      </c>
      <c r="Z29" s="115">
        <f>LD!BC470</f>
        <v>1</v>
      </c>
      <c r="AA29" s="115">
        <f>LD!BE470</f>
        <v>1</v>
      </c>
      <c r="AB29" s="115">
        <f>LD!BG470</f>
        <v>1</v>
      </c>
      <c r="AC29" s="115" t="e">
        <f>LD!BI470</f>
        <v>#VALUE!</v>
      </c>
      <c r="AD29" s="115" t="e">
        <f>LD!BK470</f>
        <v>#VALUE!</v>
      </c>
      <c r="AE29" s="115" t="e">
        <f>LD!BM470</f>
        <v>#VALUE!</v>
      </c>
      <c r="AF29" s="115" t="e">
        <f>LD!BO470</f>
        <v>#VALUE!</v>
      </c>
      <c r="AG29" s="115" t="e">
        <f>LD!BP470</f>
        <v>#VALUE!</v>
      </c>
      <c r="AH29" s="115" t="e">
        <f>LD!BQ470</f>
        <v>#VALUE!</v>
      </c>
      <c r="AI29" s="115" t="e">
        <f>LD!BR470</f>
        <v>#VALUE!</v>
      </c>
      <c r="AJ29" s="115">
        <f>LD!AX471</f>
        <v>1</v>
      </c>
      <c r="AK29" s="115">
        <f>LD!AY471</f>
        <v>1</v>
      </c>
      <c r="AL29" s="115">
        <f>LD!AZ471</f>
        <v>1</v>
      </c>
      <c r="AM29" s="115" t="e">
        <f>LD!BA471</f>
        <v>#VALUE!</v>
      </c>
      <c r="AN29" s="115">
        <f>LD!BC471</f>
        <v>1</v>
      </c>
      <c r="AO29" s="115">
        <f>LD!BE471</f>
        <v>1</v>
      </c>
      <c r="AP29" s="115">
        <f>LD!BG471</f>
        <v>1</v>
      </c>
      <c r="AQ29" s="128" t="e">
        <f>LD!BI471</f>
        <v>#VALUE!</v>
      </c>
      <c r="AR29" s="115" t="e">
        <f>LD!BK471</f>
        <v>#VALUE!</v>
      </c>
      <c r="AS29" s="115" t="e">
        <f>LD!BM471</f>
        <v>#VALUE!</v>
      </c>
      <c r="AT29" s="115" t="e">
        <f>LD!BO471</f>
        <v>#VALUE!</v>
      </c>
      <c r="AU29" s="115" t="e">
        <f>LD!BP471</f>
        <v>#VALUE!</v>
      </c>
      <c r="AV29" s="115" t="e">
        <f>LD!BQ471</f>
        <v>#VALUE!</v>
      </c>
      <c r="AW29" s="115" t="e">
        <f>LD!BR471</f>
        <v>#VALUE!</v>
      </c>
      <c r="AX29"/>
      <c r="BC29" s="114"/>
      <c r="BQ29"/>
      <c r="BV29" s="124"/>
      <c r="CP29"/>
      <c r="CU29" s="124"/>
    </row>
    <row r="30" spans="2:99" x14ac:dyDescent="0.2">
      <c r="B30" s="191" t="str">
        <f>LD!C478</f>
        <v>Class B1_SYN</v>
      </c>
      <c r="C30" s="194">
        <f>LD!AR477</f>
        <v>0</v>
      </c>
      <c r="E30" s="334"/>
      <c r="F30" s="370"/>
      <c r="G30" s="167" t="str">
        <f>LD!C478</f>
        <v>Class B1_SYN</v>
      </c>
      <c r="H30" s="127">
        <f>LD!AX478</f>
        <v>1</v>
      </c>
      <c r="I30" s="115">
        <f>LD!AY478</f>
        <v>1</v>
      </c>
      <c r="J30" s="115">
        <f>LD!AZ478</f>
        <v>1</v>
      </c>
      <c r="K30" s="115" t="e">
        <f>LD!BA478</f>
        <v>#VALUE!</v>
      </c>
      <c r="L30" s="115">
        <f>LD!BC478</f>
        <v>1</v>
      </c>
      <c r="M30" s="115">
        <f>LD!BE478</f>
        <v>1</v>
      </c>
      <c r="N30" s="115">
        <f>LD!BG478</f>
        <v>1</v>
      </c>
      <c r="O30" s="115" t="e">
        <f>LD!BI478</f>
        <v>#VALUE!</v>
      </c>
      <c r="P30" s="115" t="e">
        <f>LD!BK478</f>
        <v>#VALUE!</v>
      </c>
      <c r="Q30" s="115" t="e">
        <f>LD!BM478</f>
        <v>#VALUE!</v>
      </c>
      <c r="R30" s="115" t="e">
        <f>LD!BO478</f>
        <v>#VALUE!</v>
      </c>
      <c r="S30" s="115" t="e">
        <f>LD!BP478</f>
        <v>#VALUE!</v>
      </c>
      <c r="T30" s="115" t="e">
        <f>LD!BQ478</f>
        <v>#VALUE!</v>
      </c>
      <c r="U30" s="115" t="e">
        <f>LD!BR478</f>
        <v>#VALUE!</v>
      </c>
      <c r="V30" s="115">
        <f>LD!AX479</f>
        <v>1</v>
      </c>
      <c r="W30" s="115">
        <f>LD!AY479</f>
        <v>1</v>
      </c>
      <c r="X30" s="115">
        <f>LD!AZ479</f>
        <v>1</v>
      </c>
      <c r="Y30" s="115" t="e">
        <f>LD!BA479</f>
        <v>#VALUE!</v>
      </c>
      <c r="Z30" s="115">
        <f>LD!BC479</f>
        <v>1</v>
      </c>
      <c r="AA30" s="115">
        <f>LD!BE479</f>
        <v>1</v>
      </c>
      <c r="AB30" s="115">
        <f>LD!BG479</f>
        <v>1</v>
      </c>
      <c r="AC30" s="115" t="e">
        <f>LD!BI479</f>
        <v>#VALUE!</v>
      </c>
      <c r="AD30" s="115" t="e">
        <f>LD!BK479</f>
        <v>#VALUE!</v>
      </c>
      <c r="AE30" s="115" t="e">
        <f>LD!BM479</f>
        <v>#VALUE!</v>
      </c>
      <c r="AF30" s="115" t="e">
        <f>LD!BO479</f>
        <v>#VALUE!</v>
      </c>
      <c r="AG30" s="115" t="e">
        <f>LD!BP479</f>
        <v>#VALUE!</v>
      </c>
      <c r="AH30" s="115" t="e">
        <f>LD!BQ479</f>
        <v>#VALUE!</v>
      </c>
      <c r="AI30" s="115" t="e">
        <f>LD!BR479</f>
        <v>#VALUE!</v>
      </c>
      <c r="AJ30" s="115">
        <f>LD!AX480</f>
        <v>1</v>
      </c>
      <c r="AK30" s="115">
        <f>LD!AY480</f>
        <v>1</v>
      </c>
      <c r="AL30" s="115">
        <f>LD!AZ480</f>
        <v>1</v>
      </c>
      <c r="AM30" s="115" t="e">
        <f>LD!BA480</f>
        <v>#VALUE!</v>
      </c>
      <c r="AN30" s="115">
        <f>LD!BC480</f>
        <v>1</v>
      </c>
      <c r="AO30" s="115">
        <f>LD!BE480</f>
        <v>1</v>
      </c>
      <c r="AP30" s="115">
        <f>LD!BG480</f>
        <v>1</v>
      </c>
      <c r="AQ30" s="128" t="e">
        <f>LD!BI480</f>
        <v>#VALUE!</v>
      </c>
      <c r="AR30" s="115" t="e">
        <f>LD!BK480</f>
        <v>#VALUE!</v>
      </c>
      <c r="AS30" s="115" t="e">
        <f>LD!BM480</f>
        <v>#VALUE!</v>
      </c>
      <c r="AT30" s="115" t="e">
        <f>LD!BO480</f>
        <v>#VALUE!</v>
      </c>
      <c r="AU30" s="115" t="e">
        <f>LD!BP480</f>
        <v>#VALUE!</v>
      </c>
      <c r="AV30" s="115" t="e">
        <f>LD!BQ480</f>
        <v>#VALUE!</v>
      </c>
      <c r="AW30" s="115" t="e">
        <f>LD!BR480</f>
        <v>#VALUE!</v>
      </c>
      <c r="AX30"/>
      <c r="BC30" s="114"/>
      <c r="BQ30"/>
      <c r="BV30" s="124"/>
      <c r="CP30"/>
      <c r="CU30" s="124"/>
    </row>
    <row r="31" spans="2:99" x14ac:dyDescent="0.2">
      <c r="B31" s="191" t="str">
        <f>LD!C487</f>
        <v>Class HDR1_4K</v>
      </c>
      <c r="C31" s="194">
        <f>LD!AR486</f>
        <v>0</v>
      </c>
      <c r="E31" s="334"/>
      <c r="F31" s="370"/>
      <c r="G31" s="167" t="str">
        <f>LD!C487</f>
        <v>Class HDR1_4K</v>
      </c>
      <c r="H31" s="127" t="e">
        <f>LD!AX487</f>
        <v>#VALUE!</v>
      </c>
      <c r="I31" s="115" t="e">
        <f>LD!AY487</f>
        <v>#VALUE!</v>
      </c>
      <c r="J31" s="115" t="e">
        <f>LD!AZ487</f>
        <v>#VALUE!</v>
      </c>
      <c r="K31" s="115" t="e">
        <f>LD!BA487</f>
        <v>#VALUE!</v>
      </c>
      <c r="L31" s="115" t="e">
        <f>LD!BC487</f>
        <v>#VALUE!</v>
      </c>
      <c r="M31" s="115" t="e">
        <f>LD!BE487</f>
        <v>#VALUE!</v>
      </c>
      <c r="N31" s="115" t="e">
        <f>LD!BG487</f>
        <v>#VALUE!</v>
      </c>
      <c r="O31" s="115" t="e">
        <f>LD!BI487</f>
        <v>#VALUE!</v>
      </c>
      <c r="P31" s="115" t="e">
        <f>LD!BK487</f>
        <v>#VALUE!</v>
      </c>
      <c r="Q31" s="115" t="e">
        <f>LD!BM487</f>
        <v>#VALUE!</v>
      </c>
      <c r="R31" s="115" t="e">
        <f>LD!BO487</f>
        <v>#VALUE!</v>
      </c>
      <c r="S31" s="115" t="e">
        <f>LD!BP487</f>
        <v>#VALUE!</v>
      </c>
      <c r="T31" s="115" t="e">
        <f>LD!BQ487</f>
        <v>#VALUE!</v>
      </c>
      <c r="U31" s="115" t="e">
        <f>LD!BR487</f>
        <v>#VALUE!</v>
      </c>
      <c r="V31" s="115" t="e">
        <f>LD!AX488</f>
        <v>#VALUE!</v>
      </c>
      <c r="W31" s="115" t="e">
        <f>LD!AY488</f>
        <v>#VALUE!</v>
      </c>
      <c r="X31" s="115" t="e">
        <f>LD!AZ488</f>
        <v>#VALUE!</v>
      </c>
      <c r="Y31" s="115" t="e">
        <f>LD!BA488</f>
        <v>#VALUE!</v>
      </c>
      <c r="Z31" s="115" t="e">
        <f>LD!BC488</f>
        <v>#VALUE!</v>
      </c>
      <c r="AA31" s="115" t="e">
        <f>LD!BE488</f>
        <v>#VALUE!</v>
      </c>
      <c r="AB31" s="115" t="e">
        <f>LD!BG488</f>
        <v>#VALUE!</v>
      </c>
      <c r="AC31" s="115" t="e">
        <f>LD!BI488</f>
        <v>#VALUE!</v>
      </c>
      <c r="AD31" s="115" t="e">
        <f>LD!BK488</f>
        <v>#VALUE!</v>
      </c>
      <c r="AE31" s="115" t="e">
        <f>LD!BM488</f>
        <v>#VALUE!</v>
      </c>
      <c r="AF31" s="115" t="e">
        <f>LD!BO488</f>
        <v>#VALUE!</v>
      </c>
      <c r="AG31" s="115" t="e">
        <f>LD!BP488</f>
        <v>#VALUE!</v>
      </c>
      <c r="AH31" s="115" t="e">
        <f>LD!BQ488</f>
        <v>#VALUE!</v>
      </c>
      <c r="AI31" s="115" t="e">
        <f>LD!BR488</f>
        <v>#VALUE!</v>
      </c>
      <c r="AJ31" s="115" t="e">
        <f>LD!AX489</f>
        <v>#VALUE!</v>
      </c>
      <c r="AK31" s="115" t="e">
        <f>LD!AY489</f>
        <v>#VALUE!</v>
      </c>
      <c r="AL31" s="115" t="e">
        <f>LD!AZ489</f>
        <v>#VALUE!</v>
      </c>
      <c r="AM31" s="115" t="e">
        <f>LD!BA489</f>
        <v>#VALUE!</v>
      </c>
      <c r="AN31" s="115" t="e">
        <f>LD!BC489</f>
        <v>#VALUE!</v>
      </c>
      <c r="AO31" s="115" t="e">
        <f>LD!BE489</f>
        <v>#VALUE!</v>
      </c>
      <c r="AP31" s="115" t="e">
        <f>LD!BG489</f>
        <v>#VALUE!</v>
      </c>
      <c r="AQ31" s="128" t="e">
        <f>LD!BI489</f>
        <v>#VALUE!</v>
      </c>
      <c r="AR31" s="115" t="e">
        <f>LD!BK489</f>
        <v>#VALUE!</v>
      </c>
      <c r="AS31" s="115" t="e">
        <f>LD!BM489</f>
        <v>#VALUE!</v>
      </c>
      <c r="AT31" s="115" t="e">
        <f>LD!BO489</f>
        <v>#VALUE!</v>
      </c>
      <c r="AU31" s="115" t="e">
        <f>LD!BP489</f>
        <v>#VALUE!</v>
      </c>
      <c r="AV31" s="115" t="e">
        <f>LD!BQ489</f>
        <v>#VALUE!</v>
      </c>
      <c r="AW31" s="115" t="e">
        <f>LD!BR489</f>
        <v>#VALUE!</v>
      </c>
      <c r="AX31"/>
      <c r="BC31" s="114"/>
      <c r="BQ31"/>
      <c r="BV31" s="124"/>
      <c r="CP31"/>
      <c r="CU31" s="124"/>
    </row>
    <row r="32" spans="2:99" x14ac:dyDescent="0.2">
      <c r="B32" s="191" t="str">
        <f>LD!C496</f>
        <v>Class HDR2_2K</v>
      </c>
      <c r="C32" s="194">
        <f>LD!AR495</f>
        <v>0</v>
      </c>
      <c r="E32" s="334"/>
      <c r="F32" s="370"/>
      <c r="G32" s="167" t="str">
        <f>LD!C496</f>
        <v>Class HDR2_2K</v>
      </c>
      <c r="H32" s="127" t="e">
        <f>LD!AX496</f>
        <v>#VALUE!</v>
      </c>
      <c r="I32" s="115" t="e">
        <f>LD!AY496</f>
        <v>#VALUE!</v>
      </c>
      <c r="J32" s="115" t="e">
        <f>LD!AZ496</f>
        <v>#VALUE!</v>
      </c>
      <c r="K32" s="115" t="e">
        <f>LD!BA496</f>
        <v>#VALUE!</v>
      </c>
      <c r="L32" s="115" t="e">
        <f>LD!BC496</f>
        <v>#VALUE!</v>
      </c>
      <c r="M32" s="115" t="e">
        <f>LD!BE496</f>
        <v>#VALUE!</v>
      </c>
      <c r="N32" s="115" t="e">
        <f>LD!BG496</f>
        <v>#VALUE!</v>
      </c>
      <c r="O32" s="115" t="e">
        <f>LD!BI496</f>
        <v>#VALUE!</v>
      </c>
      <c r="P32" s="115" t="e">
        <f>LD!BK496</f>
        <v>#VALUE!</v>
      </c>
      <c r="Q32" s="115" t="e">
        <f>LD!BM496</f>
        <v>#VALUE!</v>
      </c>
      <c r="R32" s="115" t="e">
        <f>LD!BO496</f>
        <v>#VALUE!</v>
      </c>
      <c r="S32" s="115" t="e">
        <f>LD!BP496</f>
        <v>#VALUE!</v>
      </c>
      <c r="T32" s="115" t="e">
        <f>LD!BQ496</f>
        <v>#VALUE!</v>
      </c>
      <c r="U32" s="115" t="e">
        <f>LD!BR496</f>
        <v>#VALUE!</v>
      </c>
      <c r="V32" s="115" t="e">
        <f>LD!AX497</f>
        <v>#VALUE!</v>
      </c>
      <c r="W32" s="115" t="e">
        <f>LD!AY497</f>
        <v>#VALUE!</v>
      </c>
      <c r="X32" s="115" t="e">
        <f>LD!AZ497</f>
        <v>#VALUE!</v>
      </c>
      <c r="Y32" s="115" t="e">
        <f>LD!BA497</f>
        <v>#VALUE!</v>
      </c>
      <c r="Z32" s="115" t="e">
        <f>LD!BC497</f>
        <v>#VALUE!</v>
      </c>
      <c r="AA32" s="115" t="e">
        <f>LD!BE497</f>
        <v>#VALUE!</v>
      </c>
      <c r="AB32" s="115" t="e">
        <f>LD!BG497</f>
        <v>#VALUE!</v>
      </c>
      <c r="AC32" s="115" t="e">
        <f>LD!BI497</f>
        <v>#VALUE!</v>
      </c>
      <c r="AD32" s="115" t="e">
        <f>LD!BK497</f>
        <v>#VALUE!</v>
      </c>
      <c r="AE32" s="115" t="e">
        <f>LD!BM497</f>
        <v>#VALUE!</v>
      </c>
      <c r="AF32" s="115" t="e">
        <f>LD!BO497</f>
        <v>#VALUE!</v>
      </c>
      <c r="AG32" s="115" t="e">
        <f>LD!BP497</f>
        <v>#VALUE!</v>
      </c>
      <c r="AH32" s="115" t="e">
        <f>LD!BQ497</f>
        <v>#VALUE!</v>
      </c>
      <c r="AI32" s="115" t="e">
        <f>LD!BR497</f>
        <v>#VALUE!</v>
      </c>
      <c r="AJ32" s="115" t="e">
        <f>LD!AX498</f>
        <v>#VALUE!</v>
      </c>
      <c r="AK32" s="115" t="e">
        <f>LD!AY498</f>
        <v>#VALUE!</v>
      </c>
      <c r="AL32" s="115" t="e">
        <f>LD!AZ498</f>
        <v>#VALUE!</v>
      </c>
      <c r="AM32" s="115" t="e">
        <f>LD!BA498</f>
        <v>#VALUE!</v>
      </c>
      <c r="AN32" s="115" t="e">
        <f>LD!BC498</f>
        <v>#VALUE!</v>
      </c>
      <c r="AO32" s="115" t="e">
        <f>LD!BE498</f>
        <v>#VALUE!</v>
      </c>
      <c r="AP32" s="115" t="e">
        <f>LD!BG498</f>
        <v>#VALUE!</v>
      </c>
      <c r="AQ32" s="128" t="e">
        <f>LD!BI498</f>
        <v>#VALUE!</v>
      </c>
      <c r="AR32" s="115" t="e">
        <f>LD!BK498</f>
        <v>#VALUE!</v>
      </c>
      <c r="AS32" s="115" t="e">
        <f>LD!BM498</f>
        <v>#VALUE!</v>
      </c>
      <c r="AT32" s="115" t="e">
        <f>LD!BO498</f>
        <v>#VALUE!</v>
      </c>
      <c r="AU32" s="115" t="e">
        <f>LD!BP498</f>
        <v>#VALUE!</v>
      </c>
      <c r="AV32" s="115" t="e">
        <f>LD!BQ498</f>
        <v>#VALUE!</v>
      </c>
      <c r="AW32" s="115" t="e">
        <f>LD!BR498</f>
        <v>#VALUE!</v>
      </c>
      <c r="AX32"/>
      <c r="BC32" s="114"/>
      <c r="BQ32"/>
      <c r="BV32" s="124"/>
      <c r="CP32"/>
      <c r="CU32" s="124"/>
    </row>
    <row r="33" spans="2:99" ht="17" thickBot="1" x14ac:dyDescent="0.25">
      <c r="B33" s="192" t="str">
        <f>LD!C507</f>
        <v>Overall</v>
      </c>
      <c r="C33" s="195">
        <f>LD!AR506</f>
        <v>0</v>
      </c>
      <c r="E33" s="368"/>
      <c r="F33" s="371"/>
      <c r="G33" s="170" t="str">
        <f>LD!C507</f>
        <v>Overall</v>
      </c>
      <c r="H33" s="180" t="e">
        <f>LD!AX507</f>
        <v>#VALUE!</v>
      </c>
      <c r="I33" s="181" t="e">
        <f>LD!AY507</f>
        <v>#VALUE!</v>
      </c>
      <c r="J33" s="181" t="e">
        <f>LD!AZ507</f>
        <v>#VALUE!</v>
      </c>
      <c r="K33" s="181" t="e">
        <f>LD!BA507</f>
        <v>#VALUE!</v>
      </c>
      <c r="L33" s="181" t="e">
        <f>LD!BC507</f>
        <v>#VALUE!</v>
      </c>
      <c r="M33" s="181" t="e">
        <f>LD!BE507</f>
        <v>#VALUE!</v>
      </c>
      <c r="N33" s="181" t="e">
        <f>LD!BG507</f>
        <v>#VALUE!</v>
      </c>
      <c r="O33" s="181" t="e">
        <f>LD!BI507</f>
        <v>#VALUE!</v>
      </c>
      <c r="P33" s="181" t="e">
        <f>LD!BK507</f>
        <v>#VALUE!</v>
      </c>
      <c r="Q33" s="181" t="e">
        <f>LD!BM507</f>
        <v>#VALUE!</v>
      </c>
      <c r="R33" s="181" t="e">
        <f>LD!BO507</f>
        <v>#VALUE!</v>
      </c>
      <c r="S33" s="181" t="e">
        <f>LD!BP507</f>
        <v>#VALUE!</v>
      </c>
      <c r="T33" s="181" t="e">
        <f>LD!BQ507</f>
        <v>#VALUE!</v>
      </c>
      <c r="U33" s="181" t="e">
        <f>LD!BR507</f>
        <v>#VALUE!</v>
      </c>
      <c r="V33" s="181" t="e">
        <f>LD!AX508</f>
        <v>#VALUE!</v>
      </c>
      <c r="W33" s="181" t="e">
        <f>LD!AY508</f>
        <v>#VALUE!</v>
      </c>
      <c r="X33" s="181" t="e">
        <f>LD!AZ508</f>
        <v>#VALUE!</v>
      </c>
      <c r="Y33" s="181" t="e">
        <f>LD!BA508</f>
        <v>#VALUE!</v>
      </c>
      <c r="Z33" s="181" t="e">
        <f>LD!BC508</f>
        <v>#VALUE!</v>
      </c>
      <c r="AA33" s="181" t="e">
        <f>LD!BE508</f>
        <v>#VALUE!</v>
      </c>
      <c r="AB33" s="181" t="e">
        <f>LD!BG508</f>
        <v>#VALUE!</v>
      </c>
      <c r="AC33" s="181" t="e">
        <f>LD!BI508</f>
        <v>#VALUE!</v>
      </c>
      <c r="AD33" s="181" t="e">
        <f>LD!BK508</f>
        <v>#VALUE!</v>
      </c>
      <c r="AE33" s="181" t="e">
        <f>LD!BM508</f>
        <v>#VALUE!</v>
      </c>
      <c r="AF33" s="181" t="e">
        <f>LD!BO508</f>
        <v>#VALUE!</v>
      </c>
      <c r="AG33" s="181" t="e">
        <f>LD!BP508</f>
        <v>#VALUE!</v>
      </c>
      <c r="AH33" s="181" t="e">
        <f>LD!BQ508</f>
        <v>#VALUE!</v>
      </c>
      <c r="AI33" s="181" t="e">
        <f>LD!BR508</f>
        <v>#VALUE!</v>
      </c>
      <c r="AJ33" s="181" t="e">
        <f>LD!AX509</f>
        <v>#VALUE!</v>
      </c>
      <c r="AK33" s="181" t="e">
        <f>LD!AY509</f>
        <v>#VALUE!</v>
      </c>
      <c r="AL33" s="181" t="e">
        <f>LD!AZ509</f>
        <v>#VALUE!</v>
      </c>
      <c r="AM33" s="181" t="e">
        <f>LD!BA509</f>
        <v>#VALUE!</v>
      </c>
      <c r="AN33" s="181" t="e">
        <f>LD!BC509</f>
        <v>#VALUE!</v>
      </c>
      <c r="AO33" s="181" t="e">
        <f>LD!BE509</f>
        <v>#VALUE!</v>
      </c>
      <c r="AP33" s="181" t="e">
        <f>LD!BG509</f>
        <v>#VALUE!</v>
      </c>
      <c r="AQ33" s="182" t="e">
        <f>LD!BI509</f>
        <v>#VALUE!</v>
      </c>
      <c r="AR33" s="181" t="e">
        <f>LD!BK509</f>
        <v>#VALUE!</v>
      </c>
      <c r="AS33" s="181" t="e">
        <f>LD!BM509</f>
        <v>#VALUE!</v>
      </c>
      <c r="AT33" s="181" t="e">
        <f>LD!BO509</f>
        <v>#VALUE!</v>
      </c>
      <c r="AU33" s="181" t="e">
        <f>LD!BP509</f>
        <v>#VALUE!</v>
      </c>
      <c r="AV33" s="181" t="e">
        <f>LD!BQ509</f>
        <v>#VALUE!</v>
      </c>
      <c r="AW33" s="181" t="e">
        <f>LD!BR509</f>
        <v>#VALUE!</v>
      </c>
      <c r="AX33"/>
      <c r="BC33" s="114"/>
      <c r="BQ33"/>
      <c r="BV33" s="119"/>
      <c r="CP33"/>
      <c r="CU33" s="119"/>
    </row>
    <row r="34" spans="2:99" ht="17" thickBot="1" x14ac:dyDescent="0.25"/>
    <row r="35" spans="2:99" x14ac:dyDescent="0.2">
      <c r="E35" s="333" t="s">
        <v>128</v>
      </c>
      <c r="F35" s="333" t="s">
        <v>1295</v>
      </c>
      <c r="G35" s="351" t="s">
        <v>119</v>
      </c>
      <c r="H35" s="352"/>
      <c r="I35" s="352"/>
      <c r="J35" s="352"/>
      <c r="K35" s="352"/>
      <c r="L35" s="352"/>
      <c r="M35" s="352"/>
      <c r="N35" s="352"/>
      <c r="O35" s="352"/>
      <c r="P35" s="352"/>
      <c r="Q35" s="352"/>
      <c r="R35" s="352"/>
      <c r="S35" s="352"/>
      <c r="T35" s="352"/>
      <c r="U35" s="353"/>
      <c r="V35" s="354" t="s">
        <v>132</v>
      </c>
      <c r="W35" s="355"/>
      <c r="X35" s="355"/>
      <c r="Y35" s="355"/>
      <c r="Z35" s="355"/>
      <c r="AA35" s="355"/>
      <c r="AB35" s="355"/>
      <c r="AC35" s="355"/>
      <c r="AD35" s="355"/>
      <c r="AE35" s="355"/>
      <c r="AF35" s="355"/>
      <c r="AG35" s="355"/>
      <c r="AH35" s="355"/>
      <c r="AI35" s="356"/>
      <c r="AJ35" s="335" t="s">
        <v>133</v>
      </c>
      <c r="AK35" s="336"/>
      <c r="AL35" s="336"/>
      <c r="AM35" s="336"/>
      <c r="AN35" s="336"/>
      <c r="AO35" s="336"/>
      <c r="AP35" s="336"/>
      <c r="AQ35" s="336"/>
      <c r="AR35" s="336"/>
      <c r="AS35" s="336"/>
      <c r="AT35" s="336"/>
      <c r="AU35" s="336"/>
      <c r="AV35" s="336"/>
      <c r="AW35" s="337"/>
    </row>
    <row r="36" spans="2:99" x14ac:dyDescent="0.2">
      <c r="E36" s="334"/>
      <c r="F36" s="334"/>
      <c r="G36" s="165"/>
      <c r="H36" s="338" t="s">
        <v>3</v>
      </c>
      <c r="I36" s="339"/>
      <c r="J36" s="339"/>
      <c r="K36" s="340"/>
      <c r="L36" s="287" t="s">
        <v>1</v>
      </c>
      <c r="M36" s="287" t="s">
        <v>113</v>
      </c>
      <c r="N36" s="287" t="s">
        <v>0</v>
      </c>
      <c r="O36" s="287" t="s">
        <v>145</v>
      </c>
      <c r="P36" s="287" t="s">
        <v>147</v>
      </c>
      <c r="Q36" s="287" t="s">
        <v>148</v>
      </c>
      <c r="R36" s="338" t="s">
        <v>144</v>
      </c>
      <c r="S36" s="339"/>
      <c r="T36" s="339"/>
      <c r="U36" s="340"/>
      <c r="V36" s="341" t="s">
        <v>3</v>
      </c>
      <c r="W36" s="342"/>
      <c r="X36" s="342"/>
      <c r="Y36" s="343"/>
      <c r="Z36" s="288" t="s">
        <v>1</v>
      </c>
      <c r="AA36" s="288" t="s">
        <v>113</v>
      </c>
      <c r="AB36" s="288" t="s">
        <v>0</v>
      </c>
      <c r="AC36" s="288" t="s">
        <v>145</v>
      </c>
      <c r="AD36" s="288" t="s">
        <v>147</v>
      </c>
      <c r="AE36" s="288" t="s">
        <v>148</v>
      </c>
      <c r="AF36" s="341" t="s">
        <v>144</v>
      </c>
      <c r="AG36" s="342"/>
      <c r="AH36" s="342"/>
      <c r="AI36" s="343"/>
      <c r="AJ36" s="344" t="s">
        <v>3</v>
      </c>
      <c r="AK36" s="345"/>
      <c r="AL36" s="345"/>
      <c r="AM36" s="346"/>
      <c r="AN36" s="289" t="s">
        <v>1</v>
      </c>
      <c r="AO36" s="289" t="s">
        <v>113</v>
      </c>
      <c r="AP36" s="289" t="s">
        <v>0</v>
      </c>
      <c r="AQ36" s="184" t="s">
        <v>145</v>
      </c>
      <c r="AR36" s="289" t="s">
        <v>147</v>
      </c>
      <c r="AS36" s="289" t="s">
        <v>148</v>
      </c>
      <c r="AT36" s="344" t="s">
        <v>144</v>
      </c>
      <c r="AU36" s="345"/>
      <c r="AV36" s="345"/>
      <c r="AW36" s="346"/>
    </row>
    <row r="37" spans="2:99" ht="17" thickBot="1" x14ac:dyDescent="0.25">
      <c r="B37" s="287" t="s">
        <v>150</v>
      </c>
      <c r="C37" s="193" t="s">
        <v>149</v>
      </c>
      <c r="E37" s="334"/>
      <c r="F37" s="334"/>
      <c r="G37" s="157" t="s">
        <v>5</v>
      </c>
      <c r="H37" s="287" t="s">
        <v>15</v>
      </c>
      <c r="I37" s="287" t="s">
        <v>16</v>
      </c>
      <c r="J37" s="287" t="s">
        <v>17</v>
      </c>
      <c r="K37" s="287" t="s">
        <v>1191</v>
      </c>
      <c r="L37" s="287" t="s">
        <v>15</v>
      </c>
      <c r="M37" s="287" t="s">
        <v>15</v>
      </c>
      <c r="N37" s="287" t="s">
        <v>15</v>
      </c>
      <c r="O37" s="287" t="s">
        <v>15</v>
      </c>
      <c r="P37" s="287" t="s">
        <v>15</v>
      </c>
      <c r="Q37" s="287"/>
      <c r="R37" s="287" t="s">
        <v>15</v>
      </c>
      <c r="S37" s="287" t="s">
        <v>16</v>
      </c>
      <c r="T37" s="287" t="s">
        <v>17</v>
      </c>
      <c r="U37" s="287" t="s">
        <v>1191</v>
      </c>
      <c r="V37" s="288" t="s">
        <v>15</v>
      </c>
      <c r="W37" s="288" t="s">
        <v>16</v>
      </c>
      <c r="X37" s="288" t="s">
        <v>17</v>
      </c>
      <c r="Y37" s="288" t="s">
        <v>1191</v>
      </c>
      <c r="Z37" s="288" t="s">
        <v>15</v>
      </c>
      <c r="AA37" s="288" t="s">
        <v>15</v>
      </c>
      <c r="AB37" s="288" t="s">
        <v>15</v>
      </c>
      <c r="AC37" s="288" t="s">
        <v>15</v>
      </c>
      <c r="AD37" s="288" t="s">
        <v>15</v>
      </c>
      <c r="AE37" s="288"/>
      <c r="AF37" s="288" t="s">
        <v>15</v>
      </c>
      <c r="AG37" s="288" t="s">
        <v>16</v>
      </c>
      <c r="AH37" s="288" t="s">
        <v>17</v>
      </c>
      <c r="AI37" s="288" t="s">
        <v>1191</v>
      </c>
      <c r="AJ37" s="289" t="s">
        <v>15</v>
      </c>
      <c r="AK37" s="289" t="s">
        <v>16</v>
      </c>
      <c r="AL37" s="289" t="s">
        <v>17</v>
      </c>
      <c r="AM37" s="289" t="s">
        <v>1191</v>
      </c>
      <c r="AN37" s="289" t="s">
        <v>15</v>
      </c>
      <c r="AO37" s="289" t="s">
        <v>15</v>
      </c>
      <c r="AP37" s="289" t="s">
        <v>15</v>
      </c>
      <c r="AQ37" s="184" t="s">
        <v>15</v>
      </c>
      <c r="AR37" s="289" t="s">
        <v>15</v>
      </c>
      <c r="AS37" s="289"/>
      <c r="AT37" s="289" t="s">
        <v>15</v>
      </c>
      <c r="AU37" s="289" t="s">
        <v>16</v>
      </c>
      <c r="AV37" s="289" t="s">
        <v>17</v>
      </c>
      <c r="AW37" s="289" t="s">
        <v>1191</v>
      </c>
    </row>
    <row r="38" spans="2:99" ht="34" x14ac:dyDescent="0.2">
      <c r="B38" s="331" t="str">
        <f>Still!A4</f>
        <v>F1 High Resolutions</v>
      </c>
      <c r="C38" s="194" t="s">
        <v>1650</v>
      </c>
      <c r="E38" s="334"/>
      <c r="F38" s="334"/>
      <c r="G38" s="331" t="str">
        <f>Still!A4</f>
        <v>F1 High Resolutions</v>
      </c>
      <c r="H38" s="115">
        <f>Still!AX362</f>
        <v>-1</v>
      </c>
      <c r="I38" s="115">
        <f>Still!AY362</f>
        <v>-1</v>
      </c>
      <c r="J38" s="115">
        <f>Still!AZ362</f>
        <v>-1</v>
      </c>
      <c r="K38" s="115" t="e">
        <f>Still!BA362</f>
        <v>#VALUE!</v>
      </c>
      <c r="L38" s="115">
        <f>Still!BC362</f>
        <v>-1</v>
      </c>
      <c r="M38" s="115">
        <f>Still!BE362</f>
        <v>-1</v>
      </c>
      <c r="N38" s="115">
        <f>Still!BG362</f>
        <v>-1</v>
      </c>
      <c r="O38" s="115" t="e">
        <f>Still!BI362</f>
        <v>#VALUE!</v>
      </c>
      <c r="P38" s="115" t="e">
        <f>Still!BK362</f>
        <v>#VALUE!</v>
      </c>
      <c r="Q38" s="115" t="e">
        <f>Still!BM362</f>
        <v>#VALUE!</v>
      </c>
      <c r="R38" s="115" t="e">
        <f>Still!BO362</f>
        <v>#VALUE!</v>
      </c>
      <c r="S38" s="115" t="e">
        <f>Still!BP362</f>
        <v>#VALUE!</v>
      </c>
      <c r="T38" s="115" t="e">
        <f>Still!BQ362</f>
        <v>#VALUE!</v>
      </c>
      <c r="U38" s="115" t="e">
        <f>Still!BR362</f>
        <v>#VALUE!</v>
      </c>
      <c r="V38" s="115">
        <f>Still!AX363</f>
        <v>-1</v>
      </c>
      <c r="W38" s="115">
        <f>Still!AY363</f>
        <v>-1</v>
      </c>
      <c r="X38" s="115">
        <f>Still!AZ363</f>
        <v>-1</v>
      </c>
      <c r="Y38" s="115" t="e">
        <f>Still!BA363</f>
        <v>#VALUE!</v>
      </c>
      <c r="Z38" s="115">
        <f>Still!BC363</f>
        <v>-1</v>
      </c>
      <c r="AA38" s="115">
        <f>Still!BE363</f>
        <v>-1</v>
      </c>
      <c r="AB38" s="115">
        <f>Still!BG363</f>
        <v>-1</v>
      </c>
      <c r="AC38" s="115" t="e">
        <f>Still!BI363</f>
        <v>#VALUE!</v>
      </c>
      <c r="AD38" s="115" t="e">
        <f>Still!BK363</f>
        <v>#VALUE!</v>
      </c>
      <c r="AE38" s="115" t="e">
        <f>Still!BM363</f>
        <v>#VALUE!</v>
      </c>
      <c r="AF38" s="115" t="e">
        <f>Still!BO363</f>
        <v>#VALUE!</v>
      </c>
      <c r="AG38" s="115" t="e">
        <f>Still!BP363</f>
        <v>#VALUE!</v>
      </c>
      <c r="AH38" s="115" t="e">
        <f>Still!BQ363</f>
        <v>#VALUE!</v>
      </c>
      <c r="AI38" s="115" t="e">
        <f>Still!BR363</f>
        <v>#VALUE!</v>
      </c>
      <c r="AJ38" s="115">
        <f>Still!AX364</f>
        <v>-1</v>
      </c>
      <c r="AK38" s="115">
        <f>Still!AY364</f>
        <v>-1</v>
      </c>
      <c r="AL38" s="115">
        <f>Still!AZ364</f>
        <v>-1</v>
      </c>
      <c r="AM38" s="115" t="e">
        <f>Still!BA364</f>
        <v>#VALUE!</v>
      </c>
      <c r="AN38" s="115">
        <f>Still!BC364</f>
        <v>-1</v>
      </c>
      <c r="AO38" s="115">
        <f>Still!BE364</f>
        <v>-1</v>
      </c>
      <c r="AP38" s="115">
        <f>Still!BG364</f>
        <v>-1</v>
      </c>
      <c r="AQ38" s="128" t="e">
        <f>Still!BI364</f>
        <v>#VALUE!</v>
      </c>
      <c r="AR38" s="115" t="e">
        <f>Still!BK364</f>
        <v>#VALUE!</v>
      </c>
      <c r="AS38" s="115" t="e">
        <f>Still!BM364</f>
        <v>#VALUE!</v>
      </c>
      <c r="AT38" s="115" t="e">
        <f>Still!BO364</f>
        <v>#VALUE!</v>
      </c>
      <c r="AU38" s="115" t="e">
        <f>Still!BP364</f>
        <v>#VALUE!</v>
      </c>
      <c r="AV38" s="115" t="e">
        <f>Still!BQ364</f>
        <v>#VALUE!</v>
      </c>
      <c r="AW38" s="115" t="e">
        <f>Still!BR364</f>
        <v>#VALUE!</v>
      </c>
    </row>
    <row r="39" spans="2:99" ht="34" x14ac:dyDescent="0.2">
      <c r="B39" s="332" t="str">
        <f>Still!A178</f>
        <v>F2 Medium Resolution</v>
      </c>
      <c r="C39" s="194" t="e">
        <f>Still!AR370</f>
        <v>#DIV/0!</v>
      </c>
      <c r="E39" s="334"/>
      <c r="F39" s="334"/>
      <c r="G39" s="332" t="str">
        <f>Still!A178</f>
        <v>F2 Medium Resolution</v>
      </c>
      <c r="H39" s="115">
        <f>Still!AX371</f>
        <v>-1</v>
      </c>
      <c r="I39" s="115">
        <f>Still!AY371</f>
        <v>-1</v>
      </c>
      <c r="J39" s="115">
        <f>Still!AZ371</f>
        <v>-1</v>
      </c>
      <c r="K39" s="115" t="e">
        <f>Still!BA371</f>
        <v>#VALUE!</v>
      </c>
      <c r="L39" s="115">
        <f>Still!BC371</f>
        <v>-1</v>
      </c>
      <c r="M39" s="115">
        <f>Still!BE371</f>
        <v>-1</v>
      </c>
      <c r="N39" s="115">
        <f>Still!BG371</f>
        <v>-1</v>
      </c>
      <c r="O39" s="115" t="e">
        <f>Still!BI371</f>
        <v>#VALUE!</v>
      </c>
      <c r="P39" s="115" t="e">
        <f>Still!BK371</f>
        <v>#VALUE!</v>
      </c>
      <c r="Q39" s="115" t="e">
        <f>Still!BM371</f>
        <v>#VALUE!</v>
      </c>
      <c r="R39" s="115" t="e">
        <f>Still!BO371</f>
        <v>#VALUE!</v>
      </c>
      <c r="S39" s="115" t="e">
        <f>Still!BP371</f>
        <v>#VALUE!</v>
      </c>
      <c r="T39" s="115" t="e">
        <f>Still!BQ371</f>
        <v>#VALUE!</v>
      </c>
      <c r="U39" s="115" t="e">
        <f>Still!BR371</f>
        <v>#VALUE!</v>
      </c>
      <c r="V39" s="115">
        <f>Still!AX372</f>
        <v>-1</v>
      </c>
      <c r="W39" s="115">
        <f>Still!AY372</f>
        <v>-1</v>
      </c>
      <c r="X39" s="115">
        <f>Still!AZ372</f>
        <v>-1</v>
      </c>
      <c r="Y39" s="115" t="e">
        <f>Still!BA372</f>
        <v>#VALUE!</v>
      </c>
      <c r="Z39" s="115">
        <f>Still!BC372</f>
        <v>-1</v>
      </c>
      <c r="AA39" s="115">
        <f>Still!BE372</f>
        <v>-1</v>
      </c>
      <c r="AB39" s="115">
        <f>Still!BG372</f>
        <v>-1</v>
      </c>
      <c r="AC39" s="115" t="e">
        <f>Still!BI372</f>
        <v>#VALUE!</v>
      </c>
      <c r="AD39" s="115" t="e">
        <f>Still!BK372</f>
        <v>#VALUE!</v>
      </c>
      <c r="AE39" s="115" t="e">
        <f>Still!BM372</f>
        <v>#VALUE!</v>
      </c>
      <c r="AF39" s="115" t="e">
        <f>Still!BO372</f>
        <v>#VALUE!</v>
      </c>
      <c r="AG39" s="115" t="e">
        <f>Still!BP372</f>
        <v>#VALUE!</v>
      </c>
      <c r="AH39" s="115" t="e">
        <f>Still!BQ372</f>
        <v>#VALUE!</v>
      </c>
      <c r="AI39" s="115" t="e">
        <f>Still!BR372</f>
        <v>#VALUE!</v>
      </c>
      <c r="AJ39" s="115">
        <f>Still!AX373</f>
        <v>-1</v>
      </c>
      <c r="AK39" s="115">
        <f>Still!AY373</f>
        <v>-1</v>
      </c>
      <c r="AL39" s="115">
        <f>Still!AZ373</f>
        <v>-1</v>
      </c>
      <c r="AM39" s="115" t="e">
        <f>Still!BA373</f>
        <v>#VALUE!</v>
      </c>
      <c r="AN39" s="115">
        <f>Still!BC373</f>
        <v>-1</v>
      </c>
      <c r="AO39" s="115">
        <f>Still!BE373</f>
        <v>-1</v>
      </c>
      <c r="AP39" s="115">
        <f>Still!BG373</f>
        <v>-1</v>
      </c>
      <c r="AQ39" s="128" t="e">
        <f>Still!BI373</f>
        <v>#VALUE!</v>
      </c>
      <c r="AR39" s="115" t="e">
        <f>Still!BK373</f>
        <v>#VALUE!</v>
      </c>
      <c r="AS39" s="115" t="e">
        <f>Still!BM373</f>
        <v>#VALUE!</v>
      </c>
      <c r="AT39" s="115" t="e">
        <f>Still!BO373</f>
        <v>#VALUE!</v>
      </c>
      <c r="AU39" s="115" t="e">
        <f>Still!BP373</f>
        <v>#VALUE!</v>
      </c>
      <c r="AV39" s="115" t="e">
        <f>Still!BQ373</f>
        <v>#VALUE!</v>
      </c>
      <c r="AW39" s="115" t="e">
        <f>Still!BR373</f>
        <v>#VALUE!</v>
      </c>
    </row>
    <row r="41" spans="2:99" ht="16" customHeight="1" thickBot="1" x14ac:dyDescent="0.25"/>
    <row r="42" spans="2:99" x14ac:dyDescent="0.2">
      <c r="E42" s="333" t="s">
        <v>123</v>
      </c>
      <c r="F42" s="133"/>
      <c r="G42" s="178"/>
      <c r="H42" s="347" t="s">
        <v>119</v>
      </c>
      <c r="I42" s="348"/>
      <c r="J42" s="348"/>
      <c r="K42" s="348"/>
      <c r="L42" s="348"/>
      <c r="M42" s="348"/>
      <c r="N42" s="348"/>
      <c r="O42" s="349"/>
      <c r="P42" s="350" t="s">
        <v>132</v>
      </c>
      <c r="Q42" s="348"/>
      <c r="R42" s="348"/>
      <c r="S42" s="348"/>
      <c r="T42" s="348"/>
      <c r="U42" s="348"/>
      <c r="V42" s="348"/>
      <c r="W42" s="349"/>
      <c r="X42" s="350" t="s">
        <v>133</v>
      </c>
      <c r="Y42" s="348"/>
      <c r="Z42" s="348"/>
      <c r="AA42" s="348"/>
      <c r="AB42" s="348"/>
      <c r="AC42" s="348"/>
      <c r="AD42" s="348"/>
      <c r="AE42" s="348"/>
    </row>
    <row r="43" spans="2:99" x14ac:dyDescent="0.2">
      <c r="E43" s="334"/>
      <c r="F43" s="134"/>
      <c r="G43" s="121"/>
      <c r="H43" s="201" t="s">
        <v>3</v>
      </c>
      <c r="I43" s="202" t="s">
        <v>1</v>
      </c>
      <c r="J43" s="202" t="s">
        <v>113</v>
      </c>
      <c r="K43" s="202" t="s">
        <v>0</v>
      </c>
      <c r="L43" s="202" t="s">
        <v>145</v>
      </c>
      <c r="M43" s="202" t="s">
        <v>147</v>
      </c>
      <c r="N43" s="202" t="s">
        <v>148</v>
      </c>
      <c r="O43" s="203" t="s">
        <v>144</v>
      </c>
      <c r="P43" s="202" t="s">
        <v>3</v>
      </c>
      <c r="Q43" s="202" t="s">
        <v>1</v>
      </c>
      <c r="R43" s="202" t="s">
        <v>113</v>
      </c>
      <c r="S43" s="140" t="s">
        <v>0</v>
      </c>
      <c r="T43" s="140" t="s">
        <v>145</v>
      </c>
      <c r="U43" s="202" t="s">
        <v>147</v>
      </c>
      <c r="V43" s="140" t="s">
        <v>148</v>
      </c>
      <c r="W43" s="163" t="s">
        <v>144</v>
      </c>
      <c r="X43" s="140" t="s">
        <v>3</v>
      </c>
      <c r="Y43" s="140" t="s">
        <v>1</v>
      </c>
      <c r="Z43" s="140" t="s">
        <v>113</v>
      </c>
      <c r="AA43" s="141" t="s">
        <v>0</v>
      </c>
      <c r="AB43" s="141" t="s">
        <v>145</v>
      </c>
      <c r="AC43" s="140" t="s">
        <v>147</v>
      </c>
      <c r="AD43" s="140" t="s">
        <v>148</v>
      </c>
      <c r="AE43" s="163" t="s">
        <v>144</v>
      </c>
    </row>
    <row r="44" spans="2:99" ht="17" thickBot="1" x14ac:dyDescent="0.25">
      <c r="E44" s="334"/>
      <c r="F44" s="134"/>
      <c r="G44" s="121" t="s">
        <v>5</v>
      </c>
      <c r="H44" s="135" t="s">
        <v>15</v>
      </c>
      <c r="I44" s="121" t="s">
        <v>15</v>
      </c>
      <c r="J44" s="121" t="s">
        <v>15</v>
      </c>
      <c r="K44" s="121" t="s">
        <v>15</v>
      </c>
      <c r="L44" s="121" t="s">
        <v>15</v>
      </c>
      <c r="M44" s="121" t="s">
        <v>15</v>
      </c>
      <c r="N44" s="121"/>
      <c r="O44" s="121" t="s">
        <v>15</v>
      </c>
      <c r="P44" s="121" t="s">
        <v>15</v>
      </c>
      <c r="Q44" s="121" t="s">
        <v>15</v>
      </c>
      <c r="R44" s="121" t="s">
        <v>15</v>
      </c>
      <c r="S44" s="121" t="s">
        <v>15</v>
      </c>
      <c r="T44" s="121" t="s">
        <v>15</v>
      </c>
      <c r="U44" s="121" t="s">
        <v>15</v>
      </c>
      <c r="V44" s="121"/>
      <c r="W44" s="121" t="s">
        <v>15</v>
      </c>
      <c r="X44" s="121" t="s">
        <v>15</v>
      </c>
      <c r="Y44" s="121" t="s">
        <v>15</v>
      </c>
      <c r="Z44" s="121" t="s">
        <v>15</v>
      </c>
      <c r="AA44" s="136" t="s">
        <v>15</v>
      </c>
      <c r="AB44" s="136" t="s">
        <v>15</v>
      </c>
      <c r="AC44" s="121" t="s">
        <v>15</v>
      </c>
      <c r="AD44" s="121"/>
      <c r="AE44" s="121" t="s">
        <v>15</v>
      </c>
    </row>
    <row r="45" spans="2:99" x14ac:dyDescent="0.2">
      <c r="E45" s="334"/>
      <c r="F45" s="365" t="s">
        <v>134</v>
      </c>
      <c r="G45" s="121" t="str">
        <f>Intra!C433</f>
        <v>Class A1_4K</v>
      </c>
      <c r="H45" s="125">
        <f>Intra!AW433</f>
        <v>-6.2500005812032855E-4</v>
      </c>
      <c r="I45" s="120">
        <f>Intra!BB433</f>
        <v>-6.2500002255348741E-4</v>
      </c>
      <c r="J45" s="120">
        <f>Intra!BD433</f>
        <v>-6.2500003210061439E-4</v>
      </c>
      <c r="K45" s="120">
        <f>Intra!BF433</f>
        <v>-6.25000250378413E-4</v>
      </c>
      <c r="L45" s="120" t="e">
        <f>Intra!BH433</f>
        <v>#VALUE!</v>
      </c>
      <c r="M45" s="120" t="e">
        <f>Intra!BJ433</f>
        <v>#VALUE!</v>
      </c>
      <c r="N45" s="120" t="e">
        <f>Intra!BL433</f>
        <v>#VALUE!</v>
      </c>
      <c r="O45" s="120" t="e">
        <f>Intra!BN433</f>
        <v>#VALUE!</v>
      </c>
      <c r="P45" s="120">
        <f>Intra!AW434</f>
        <v>-1.0000009900319462E-3</v>
      </c>
      <c r="Q45" s="120">
        <f>Intra!BB434</f>
        <v>-1.0000009070897375E-3</v>
      </c>
      <c r="R45" s="120">
        <f>Intra!BD434</f>
        <v>-1.0000008833810359E-3</v>
      </c>
      <c r="S45" s="120">
        <f>Intra!BF434</f>
        <v>-1.0000012965193372E-3</v>
      </c>
      <c r="T45" s="120" t="e">
        <f>Intra!BH434</f>
        <v>#VALUE!</v>
      </c>
      <c r="U45" s="120" t="e">
        <f>Intra!BJ434</f>
        <v>#VALUE!</v>
      </c>
      <c r="V45" s="120" t="e">
        <f>Intra!BL434</f>
        <v>#VALUE!</v>
      </c>
      <c r="W45" s="120" t="e">
        <f>Intra!BN434</f>
        <v>#VALUE!</v>
      </c>
      <c r="X45" s="120">
        <f>Intra!AW435</f>
        <v>0</v>
      </c>
      <c r="Y45" s="120">
        <f>Intra!BB435</f>
        <v>0</v>
      </c>
      <c r="Z45" s="120">
        <f>Intra!BD435</f>
        <v>0</v>
      </c>
      <c r="AA45" s="120">
        <f>Intra!BF435</f>
        <v>0</v>
      </c>
      <c r="AB45" s="126" t="e">
        <f>Intra!BH435</f>
        <v>#VALUE!</v>
      </c>
      <c r="AC45" s="120" t="e">
        <f>Intra!BJ435</f>
        <v>#VALUE!</v>
      </c>
      <c r="AD45" s="120" t="e">
        <f>Intra!BL435</f>
        <v>#VALUE!</v>
      </c>
      <c r="AE45" s="120" t="e">
        <f>Intra!BN435</f>
        <v>#VALUE!</v>
      </c>
    </row>
    <row r="46" spans="2:99" x14ac:dyDescent="0.2">
      <c r="E46" s="334"/>
      <c r="F46" s="366"/>
      <c r="G46" s="121" t="str">
        <f>Intra!C442</f>
        <v>Class A1_2K</v>
      </c>
      <c r="H46" s="127">
        <f>Intra!AW442</f>
        <v>0</v>
      </c>
      <c r="I46" s="115">
        <f>Intra!BB442</f>
        <v>0</v>
      </c>
      <c r="J46" s="115">
        <f>Intra!BD442</f>
        <v>0</v>
      </c>
      <c r="K46" s="115">
        <f>Intra!BF442</f>
        <v>0</v>
      </c>
      <c r="L46" s="115" t="e">
        <f>Intra!BH442</f>
        <v>#VALUE!</v>
      </c>
      <c r="M46" s="115" t="e">
        <f>Intra!BJ442</f>
        <v>#VALUE!</v>
      </c>
      <c r="N46" s="115" t="e">
        <f>Intra!BL442</f>
        <v>#VALUE!</v>
      </c>
      <c r="O46" s="115" t="e">
        <f>Intra!BN442</f>
        <v>#VALUE!</v>
      </c>
      <c r="P46" s="115">
        <f>Intra!AW443</f>
        <v>0</v>
      </c>
      <c r="Q46" s="115">
        <f>Intra!BB443</f>
        <v>0</v>
      </c>
      <c r="R46" s="115">
        <f>Intra!BD443</f>
        <v>0</v>
      </c>
      <c r="S46" s="115">
        <f>Intra!BF443</f>
        <v>0</v>
      </c>
      <c r="T46" s="115" t="e">
        <f>Intra!BH443</f>
        <v>#VALUE!</v>
      </c>
      <c r="U46" s="115" t="e">
        <f>Intra!BJ443</f>
        <v>#VALUE!</v>
      </c>
      <c r="V46" s="115" t="e">
        <f>Intra!BL443</f>
        <v>#VALUE!</v>
      </c>
      <c r="W46" s="115" t="e">
        <f>Intra!BN443</f>
        <v>#VALUE!</v>
      </c>
      <c r="X46" s="115">
        <f>Intra!AW444</f>
        <v>0</v>
      </c>
      <c r="Y46" s="115">
        <f>Intra!BB444</f>
        <v>0</v>
      </c>
      <c r="Z46" s="115">
        <f>Intra!BD444</f>
        <v>0</v>
      </c>
      <c r="AA46" s="115">
        <f>Intra!BF444</f>
        <v>0</v>
      </c>
      <c r="AB46" s="128" t="e">
        <f>Intra!BH444</f>
        <v>#VALUE!</v>
      </c>
      <c r="AC46" s="115" t="e">
        <f>Intra!BJ444</f>
        <v>#VALUE!</v>
      </c>
      <c r="AD46" s="115" t="e">
        <f>Intra!BL444</f>
        <v>#VALUE!</v>
      </c>
      <c r="AE46" s="115" t="e">
        <f>Intra!BN444</f>
        <v>#VALUE!</v>
      </c>
    </row>
    <row r="47" spans="2:99" x14ac:dyDescent="0.2">
      <c r="E47" s="334"/>
      <c r="F47" s="366"/>
      <c r="G47" s="121" t="str">
        <f>Intra!C451</f>
        <v>Class A3_720p</v>
      </c>
      <c r="H47" s="127">
        <f>Intra!AW451</f>
        <v>0</v>
      </c>
      <c r="I47" s="115">
        <f>Intra!BB451</f>
        <v>0</v>
      </c>
      <c r="J47" s="115">
        <f>Intra!BD451</f>
        <v>0</v>
      </c>
      <c r="K47" s="115">
        <f>Intra!BF451</f>
        <v>0</v>
      </c>
      <c r="L47" s="115" t="e">
        <f>Intra!BH451</f>
        <v>#VALUE!</v>
      </c>
      <c r="M47" s="115" t="e">
        <f>Intra!BJ451</f>
        <v>#VALUE!</v>
      </c>
      <c r="N47" s="115" t="e">
        <f>Intra!BL451</f>
        <v>#VALUE!</v>
      </c>
      <c r="O47" s="115" t="e">
        <f>Intra!BN451</f>
        <v>#VALUE!</v>
      </c>
      <c r="P47" s="115">
        <f>Intra!AW452</f>
        <v>0</v>
      </c>
      <c r="Q47" s="115">
        <f>Intra!BB452</f>
        <v>0</v>
      </c>
      <c r="R47" s="115">
        <f>Intra!BD452</f>
        <v>0</v>
      </c>
      <c r="S47" s="115">
        <f>Intra!BF452</f>
        <v>0</v>
      </c>
      <c r="T47" s="115" t="e">
        <f>Intra!BH452</f>
        <v>#VALUE!</v>
      </c>
      <c r="U47" s="115" t="e">
        <f>Intra!BJ452</f>
        <v>#VALUE!</v>
      </c>
      <c r="V47" s="115" t="e">
        <f>Intra!BL452</f>
        <v>#VALUE!</v>
      </c>
      <c r="W47" s="115" t="e">
        <f>Intra!BN452</f>
        <v>#VALUE!</v>
      </c>
      <c r="X47" s="115">
        <f>Intra!AW453</f>
        <v>0</v>
      </c>
      <c r="Y47" s="115">
        <f>Intra!BB453</f>
        <v>0</v>
      </c>
      <c r="Z47" s="115">
        <f>Intra!BD453</f>
        <v>0</v>
      </c>
      <c r="AA47" s="115">
        <f>Intra!BF453</f>
        <v>0</v>
      </c>
      <c r="AB47" s="128" t="e">
        <f>Intra!BH453</f>
        <v>#VALUE!</v>
      </c>
      <c r="AC47" s="115" t="e">
        <f>Intra!BJ453</f>
        <v>#VALUE!</v>
      </c>
      <c r="AD47" s="115" t="e">
        <f>Intra!BL453</f>
        <v>#VALUE!</v>
      </c>
      <c r="AE47" s="115" t="e">
        <f>Intra!BN453</f>
        <v>#VALUE!</v>
      </c>
    </row>
    <row r="48" spans="2:99" x14ac:dyDescent="0.2">
      <c r="E48" s="334"/>
      <c r="F48" s="366"/>
      <c r="G48" s="121" t="str">
        <f>Intra!C460</f>
        <v>Class A4_360p</v>
      </c>
      <c r="H48" s="127">
        <f>Intra!AW460</f>
        <v>0</v>
      </c>
      <c r="I48" s="115">
        <f>Intra!BB460</f>
        <v>0</v>
      </c>
      <c r="J48" s="115">
        <f>Intra!BD460</f>
        <v>0</v>
      </c>
      <c r="K48" s="115">
        <f>Intra!BF460</f>
        <v>0</v>
      </c>
      <c r="L48" s="115" t="e">
        <f>Intra!BH460</f>
        <v>#VALUE!</v>
      </c>
      <c r="M48" s="115" t="e">
        <f>Intra!BJ460</f>
        <v>#VALUE!</v>
      </c>
      <c r="N48" s="115" t="e">
        <f>Intra!BL460</f>
        <v>#VALUE!</v>
      </c>
      <c r="O48" s="115" t="e">
        <f>Intra!BN460</f>
        <v>#VALUE!</v>
      </c>
      <c r="P48" s="115">
        <f>Intra!AW461</f>
        <v>0</v>
      </c>
      <c r="Q48" s="115">
        <f>Intra!BB461</f>
        <v>0</v>
      </c>
      <c r="R48" s="115">
        <f>Intra!BD461</f>
        <v>0</v>
      </c>
      <c r="S48" s="115">
        <f>Intra!BF461</f>
        <v>0</v>
      </c>
      <c r="T48" s="115" t="e">
        <f>Intra!BH461</f>
        <v>#VALUE!</v>
      </c>
      <c r="U48" s="115" t="e">
        <f>Intra!BJ461</f>
        <v>#VALUE!</v>
      </c>
      <c r="V48" s="115" t="e">
        <f>Intra!BL461</f>
        <v>#VALUE!</v>
      </c>
      <c r="W48" s="115" t="e">
        <f>Intra!BN461</f>
        <v>#VALUE!</v>
      </c>
      <c r="X48" s="115">
        <f>Intra!AW462</f>
        <v>0</v>
      </c>
      <c r="Y48" s="115">
        <f>Intra!BB462</f>
        <v>0</v>
      </c>
      <c r="Z48" s="115">
        <f>Intra!BD462</f>
        <v>0</v>
      </c>
      <c r="AA48" s="115">
        <f>Intra!BF462</f>
        <v>0</v>
      </c>
      <c r="AB48" s="128" t="e">
        <f>Intra!BH462</f>
        <v>#VALUE!</v>
      </c>
      <c r="AC48" s="115" t="e">
        <f>Intra!BJ462</f>
        <v>#VALUE!</v>
      </c>
      <c r="AD48" s="115" t="e">
        <f>Intra!BL462</f>
        <v>#VALUE!</v>
      </c>
      <c r="AE48" s="115" t="e">
        <f>Intra!BN462</f>
        <v>#VALUE!</v>
      </c>
    </row>
    <row r="49" spans="5:31" x14ac:dyDescent="0.2">
      <c r="E49" s="334"/>
      <c r="F49" s="366"/>
      <c r="G49" s="121" t="str">
        <f>Intra!C469</f>
        <v>Class A5_270p</v>
      </c>
      <c r="H49" s="127">
        <f>Intra!AW469</f>
        <v>0</v>
      </c>
      <c r="I49" s="115">
        <f>Intra!BB469</f>
        <v>0</v>
      </c>
      <c r="J49" s="115">
        <f>Intra!BD469</f>
        <v>0</v>
      </c>
      <c r="K49" s="115">
        <f>Intra!BF469</f>
        <v>0</v>
      </c>
      <c r="L49" s="115" t="e">
        <f>Intra!BH469</f>
        <v>#VALUE!</v>
      </c>
      <c r="M49" s="115" t="e">
        <f>Intra!BJ469</f>
        <v>#VALUE!</v>
      </c>
      <c r="N49" s="115" t="e">
        <f>Intra!BL469</f>
        <v>#VALUE!</v>
      </c>
      <c r="O49" s="115" t="e">
        <f>Intra!BN469</f>
        <v>#VALUE!</v>
      </c>
      <c r="P49" s="115">
        <f>Intra!AW470</f>
        <v>0</v>
      </c>
      <c r="Q49" s="115">
        <f>Intra!BB470</f>
        <v>0</v>
      </c>
      <c r="R49" s="115">
        <f>Intra!BD470</f>
        <v>0</v>
      </c>
      <c r="S49" s="115">
        <f>Intra!BF470</f>
        <v>0</v>
      </c>
      <c r="T49" s="115" t="e">
        <f>Intra!BH470</f>
        <v>#VALUE!</v>
      </c>
      <c r="U49" s="115" t="e">
        <f>Intra!BJ470</f>
        <v>#VALUE!</v>
      </c>
      <c r="V49" s="115" t="e">
        <f>Intra!BL470</f>
        <v>#VALUE!</v>
      </c>
      <c r="W49" s="115" t="e">
        <f>Intra!BN470</f>
        <v>#VALUE!</v>
      </c>
      <c r="X49" s="115">
        <f>Intra!AW471</f>
        <v>0</v>
      </c>
      <c r="Y49" s="115">
        <f>Intra!BB471</f>
        <v>0</v>
      </c>
      <c r="Z49" s="115">
        <f>Intra!BD471</f>
        <v>0</v>
      </c>
      <c r="AA49" s="115">
        <f>Intra!BF471</f>
        <v>0</v>
      </c>
      <c r="AB49" s="128" t="e">
        <f>Intra!BH471</f>
        <v>#VALUE!</v>
      </c>
      <c r="AC49" s="115" t="e">
        <f>Intra!BJ471</f>
        <v>#VALUE!</v>
      </c>
      <c r="AD49" s="115" t="e">
        <f>Intra!BL471</f>
        <v>#VALUE!</v>
      </c>
      <c r="AE49" s="115" t="e">
        <f>Intra!BN471</f>
        <v>#VALUE!</v>
      </c>
    </row>
    <row r="50" spans="5:31" x14ac:dyDescent="0.2">
      <c r="E50" s="334"/>
      <c r="F50" s="366"/>
      <c r="G50" s="121" t="str">
        <f>Intra!C478</f>
        <v>Class B1_SYN</v>
      </c>
      <c r="H50" s="127">
        <f>Intra!AW478</f>
        <v>0</v>
      </c>
      <c r="I50" s="115">
        <f>Intra!BB478</f>
        <v>0</v>
      </c>
      <c r="J50" s="115">
        <f>Intra!BD478</f>
        <v>0</v>
      </c>
      <c r="K50" s="115">
        <f>Intra!BF478</f>
        <v>0</v>
      </c>
      <c r="L50" s="115" t="e">
        <f>Intra!BH478</f>
        <v>#VALUE!</v>
      </c>
      <c r="M50" s="115" t="e">
        <f>Intra!BJ478</f>
        <v>#VALUE!</v>
      </c>
      <c r="N50" s="115" t="e">
        <f>Intra!BL478</f>
        <v>#VALUE!</v>
      </c>
      <c r="O50" s="115" t="e">
        <f>Intra!BN478</f>
        <v>#VALUE!</v>
      </c>
      <c r="P50" s="115">
        <f>Intra!AW479</f>
        <v>0</v>
      </c>
      <c r="Q50" s="115">
        <f>Intra!BB479</f>
        <v>0</v>
      </c>
      <c r="R50" s="115">
        <f>Intra!BD479</f>
        <v>0</v>
      </c>
      <c r="S50" s="115">
        <f>Intra!BF479</f>
        <v>0</v>
      </c>
      <c r="T50" s="115" t="e">
        <f>Intra!BH479</f>
        <v>#VALUE!</v>
      </c>
      <c r="U50" s="115" t="e">
        <f>Intra!BJ479</f>
        <v>#VALUE!</v>
      </c>
      <c r="V50" s="115" t="e">
        <f>Intra!BL479</f>
        <v>#VALUE!</v>
      </c>
      <c r="W50" s="115" t="e">
        <f>Intra!BN479</f>
        <v>#VALUE!</v>
      </c>
      <c r="X50" s="115">
        <f>Intra!AW480</f>
        <v>0</v>
      </c>
      <c r="Y50" s="115">
        <f>Intra!BB480</f>
        <v>0</v>
      </c>
      <c r="Z50" s="115">
        <f>Intra!BD480</f>
        <v>0</v>
      </c>
      <c r="AA50" s="115">
        <f>Intra!BF480</f>
        <v>0</v>
      </c>
      <c r="AB50" s="128" t="e">
        <f>Intra!BH480</f>
        <v>#VALUE!</v>
      </c>
      <c r="AC50" s="115" t="e">
        <f>Intra!BJ480</f>
        <v>#VALUE!</v>
      </c>
      <c r="AD50" s="115" t="e">
        <f>Intra!BL480</f>
        <v>#VALUE!</v>
      </c>
      <c r="AE50" s="115" t="e">
        <f>Intra!BN480</f>
        <v>#VALUE!</v>
      </c>
    </row>
    <row r="51" spans="5:31" ht="16" customHeight="1" x14ac:dyDescent="0.2">
      <c r="E51" s="334"/>
      <c r="F51" s="366"/>
      <c r="G51" s="121" t="str">
        <f>Intra!C487</f>
        <v>Class HDR1_4K</v>
      </c>
      <c r="H51" s="127" t="e">
        <f>Intra!AW487</f>
        <v>#VALUE!</v>
      </c>
      <c r="I51" s="115" t="e">
        <f>Intra!BB487</f>
        <v>#VALUE!</v>
      </c>
      <c r="J51" s="115" t="e">
        <f>Intra!BD487</f>
        <v>#VALUE!</v>
      </c>
      <c r="K51" s="115" t="e">
        <f>Intra!BF487</f>
        <v>#VALUE!</v>
      </c>
      <c r="L51" s="115" t="e">
        <f>Intra!BH487</f>
        <v>#VALUE!</v>
      </c>
      <c r="M51" s="115" t="e">
        <f>Intra!BJ487</f>
        <v>#VALUE!</v>
      </c>
      <c r="N51" s="115" t="e">
        <f>Intra!BL487</f>
        <v>#VALUE!</v>
      </c>
      <c r="O51" s="115" t="e">
        <f>Intra!BN487</f>
        <v>#VALUE!</v>
      </c>
      <c r="P51" s="115" t="e">
        <f>Intra!AW488</f>
        <v>#VALUE!</v>
      </c>
      <c r="Q51" s="115" t="e">
        <f>Intra!BB488</f>
        <v>#VALUE!</v>
      </c>
      <c r="R51" s="115" t="e">
        <f>Intra!BD488</f>
        <v>#VALUE!</v>
      </c>
      <c r="S51" s="115" t="e">
        <f>Intra!BF488</f>
        <v>#VALUE!</v>
      </c>
      <c r="T51" s="115" t="e">
        <f>Intra!BH488</f>
        <v>#VALUE!</v>
      </c>
      <c r="U51" s="115" t="e">
        <f>Intra!BJ488</f>
        <v>#VALUE!</v>
      </c>
      <c r="V51" s="115" t="e">
        <f>Intra!BL488</f>
        <v>#VALUE!</v>
      </c>
      <c r="W51" s="115" t="e">
        <f>Intra!BN488</f>
        <v>#VALUE!</v>
      </c>
      <c r="X51" s="115" t="e">
        <f>Intra!AW489</f>
        <v>#VALUE!</v>
      </c>
      <c r="Y51" s="115" t="e">
        <f>Intra!BB489</f>
        <v>#VALUE!</v>
      </c>
      <c r="Z51" s="115" t="e">
        <f>Intra!BD489</f>
        <v>#VALUE!</v>
      </c>
      <c r="AA51" s="115" t="e">
        <f>Intra!BF489</f>
        <v>#VALUE!</v>
      </c>
      <c r="AB51" s="128" t="e">
        <f>Intra!BH489</f>
        <v>#VALUE!</v>
      </c>
      <c r="AC51" s="115" t="e">
        <f>Intra!BJ489</f>
        <v>#VALUE!</v>
      </c>
      <c r="AD51" s="115" t="e">
        <f>Intra!BL489</f>
        <v>#VALUE!</v>
      </c>
      <c r="AE51" s="115" t="e">
        <f>Intra!BN489</f>
        <v>#VALUE!</v>
      </c>
    </row>
    <row r="52" spans="5:31" x14ac:dyDescent="0.2">
      <c r="E52" s="334"/>
      <c r="F52" s="366"/>
      <c r="G52" s="121" t="str">
        <f>Intra!C496</f>
        <v>Class HDR2_2K</v>
      </c>
      <c r="H52" s="127" t="e">
        <f>Intra!AW496</f>
        <v>#VALUE!</v>
      </c>
      <c r="I52" s="115" t="e">
        <f>Intra!BB496</f>
        <v>#VALUE!</v>
      </c>
      <c r="J52" s="115" t="e">
        <f>Intra!BD496</f>
        <v>#VALUE!</v>
      </c>
      <c r="K52" s="115" t="e">
        <f>Intra!BF496</f>
        <v>#VALUE!</v>
      </c>
      <c r="L52" s="115" t="e">
        <f>Intra!BH496</f>
        <v>#VALUE!</v>
      </c>
      <c r="M52" s="115" t="e">
        <f>Intra!BJ496</f>
        <v>#VALUE!</v>
      </c>
      <c r="N52" s="115" t="e">
        <f>Intra!BL496</f>
        <v>#VALUE!</v>
      </c>
      <c r="O52" s="115" t="e">
        <f>Intra!BN496</f>
        <v>#VALUE!</v>
      </c>
      <c r="P52" s="115" t="e">
        <f>Intra!AW497</f>
        <v>#VALUE!</v>
      </c>
      <c r="Q52" s="115" t="e">
        <f>Intra!BB497</f>
        <v>#VALUE!</v>
      </c>
      <c r="R52" s="115" t="e">
        <f>Intra!BD497</f>
        <v>#VALUE!</v>
      </c>
      <c r="S52" s="115" t="e">
        <f>Intra!BF497</f>
        <v>#VALUE!</v>
      </c>
      <c r="T52" s="115" t="e">
        <f>Intra!BH497</f>
        <v>#VALUE!</v>
      </c>
      <c r="U52" s="115" t="e">
        <f>Intra!BJ497</f>
        <v>#VALUE!</v>
      </c>
      <c r="V52" s="115" t="e">
        <f>Intra!BL497</f>
        <v>#VALUE!</v>
      </c>
      <c r="W52" s="115" t="e">
        <f>Intra!BN497</f>
        <v>#VALUE!</v>
      </c>
      <c r="X52" s="115" t="e">
        <f>Intra!AW498</f>
        <v>#VALUE!</v>
      </c>
      <c r="Y52" s="115" t="e">
        <f>Intra!BB498</f>
        <v>#VALUE!</v>
      </c>
      <c r="Z52" s="115" t="e">
        <f>Intra!BD498</f>
        <v>#VALUE!</v>
      </c>
      <c r="AA52" s="115" t="e">
        <f>Intra!BF498</f>
        <v>#VALUE!</v>
      </c>
      <c r="AB52" s="128" t="e">
        <f>Intra!BH498</f>
        <v>#VALUE!</v>
      </c>
      <c r="AC52" s="115" t="e">
        <f>Intra!BJ498</f>
        <v>#VALUE!</v>
      </c>
      <c r="AD52" s="115" t="e">
        <f>Intra!BL498</f>
        <v>#VALUE!</v>
      </c>
      <c r="AE52" s="115" t="e">
        <f>Intra!BN498</f>
        <v>#VALUE!</v>
      </c>
    </row>
    <row r="53" spans="5:31" ht="17" thickBot="1" x14ac:dyDescent="0.25">
      <c r="E53" s="334"/>
      <c r="F53" s="367"/>
      <c r="G53" s="121" t="str">
        <f>Intra!C507</f>
        <v>Overall</v>
      </c>
      <c r="H53" s="129" t="e">
        <f>Intra!AW507</f>
        <v>#VALUE!</v>
      </c>
      <c r="I53" s="118" t="e">
        <f>Intra!BB507</f>
        <v>#VALUE!</v>
      </c>
      <c r="J53" s="118" t="e">
        <f>Intra!BD507</f>
        <v>#VALUE!</v>
      </c>
      <c r="K53" s="118" t="e">
        <f>Intra!BF507</f>
        <v>#VALUE!</v>
      </c>
      <c r="L53" s="118" t="e">
        <f>Intra!BH507</f>
        <v>#VALUE!</v>
      </c>
      <c r="M53" s="118" t="e">
        <f>Intra!BJ507</f>
        <v>#VALUE!</v>
      </c>
      <c r="N53" s="118" t="e">
        <f>Intra!BL507</f>
        <v>#VALUE!</v>
      </c>
      <c r="O53" s="118" t="e">
        <f>Intra!BN507</f>
        <v>#VALUE!</v>
      </c>
      <c r="P53" s="118" t="e">
        <f>Intra!AW508</f>
        <v>#VALUE!</v>
      </c>
      <c r="Q53" s="118" t="e">
        <f>Intra!BB508</f>
        <v>#VALUE!</v>
      </c>
      <c r="R53" s="118" t="e">
        <f>Intra!BD508</f>
        <v>#VALUE!</v>
      </c>
      <c r="S53" s="118" t="e">
        <f>Intra!BF508</f>
        <v>#VALUE!</v>
      </c>
      <c r="T53" s="118" t="e">
        <f>Intra!BH508</f>
        <v>#VALUE!</v>
      </c>
      <c r="U53" s="118" t="e">
        <f>Intra!BJ508</f>
        <v>#VALUE!</v>
      </c>
      <c r="V53" s="118" t="e">
        <f>Intra!BL508</f>
        <v>#VALUE!</v>
      </c>
      <c r="W53" s="118" t="e">
        <f>Intra!BN508</f>
        <v>#VALUE!</v>
      </c>
      <c r="X53" s="118" t="e">
        <f>Intra!AW509</f>
        <v>#VALUE!</v>
      </c>
      <c r="Y53" s="118" t="e">
        <f>Intra!BB509</f>
        <v>#VALUE!</v>
      </c>
      <c r="Z53" s="118" t="e">
        <f>Intra!BD509</f>
        <v>#VALUE!</v>
      </c>
      <c r="AA53" s="118" t="e">
        <f>Intra!BF509</f>
        <v>#VALUE!</v>
      </c>
      <c r="AB53" s="130" t="e">
        <f>Intra!BH509</f>
        <v>#VALUE!</v>
      </c>
      <c r="AC53" s="118" t="e">
        <f>Intra!BJ509</f>
        <v>#VALUE!</v>
      </c>
      <c r="AD53" s="118" t="e">
        <f>Intra!BL509</f>
        <v>#VALUE!</v>
      </c>
      <c r="AE53" s="118" t="e">
        <f>Intra!BN509</f>
        <v>#VALUE!</v>
      </c>
    </row>
    <row r="54" spans="5:31" ht="17" thickBot="1" x14ac:dyDescent="0.25">
      <c r="E54" s="334"/>
      <c r="F54" s="117"/>
      <c r="G54" s="169"/>
      <c r="H54" s="131"/>
      <c r="I54" s="119"/>
      <c r="J54" s="119"/>
      <c r="K54" s="119"/>
      <c r="L54" s="119"/>
      <c r="M54" s="119"/>
      <c r="N54" s="119"/>
      <c r="O54" s="119"/>
      <c r="P54" s="119"/>
      <c r="Q54" s="119"/>
      <c r="R54" s="119"/>
      <c r="S54" s="119"/>
      <c r="T54" s="119"/>
      <c r="U54" s="119"/>
      <c r="V54" s="119"/>
      <c r="W54" s="119"/>
      <c r="X54" s="119"/>
      <c r="Y54" s="119"/>
      <c r="Z54" s="119"/>
      <c r="AA54" s="119"/>
      <c r="AB54" s="132"/>
      <c r="AC54" s="119"/>
      <c r="AD54" s="119"/>
      <c r="AE54" s="119"/>
    </row>
    <row r="55" spans="5:31" x14ac:dyDescent="0.2">
      <c r="E55" s="334"/>
      <c r="F55" s="365" t="s">
        <v>135</v>
      </c>
      <c r="G55" s="121" t="str">
        <f>RA!C433</f>
        <v>Class A1_4K</v>
      </c>
      <c r="H55" s="125">
        <f>RA!AW433</f>
        <v>1</v>
      </c>
      <c r="I55" s="120">
        <f>RA!BB433</f>
        <v>1</v>
      </c>
      <c r="J55" s="120">
        <f>RA!BD433</f>
        <v>1</v>
      </c>
      <c r="K55" s="120">
        <f>RA!BF433</f>
        <v>1</v>
      </c>
      <c r="L55" s="120" t="e">
        <f>RA!BH433</f>
        <v>#VALUE!</v>
      </c>
      <c r="M55" s="120" t="e">
        <f>RA!BJ433</f>
        <v>#VALUE!</v>
      </c>
      <c r="N55" s="120" t="e">
        <f>RA!BL433</f>
        <v>#VALUE!</v>
      </c>
      <c r="O55" s="120" t="e">
        <f>RA!BN433</f>
        <v>#VALUE!</v>
      </c>
      <c r="P55" s="120">
        <f>RA!AW434</f>
        <v>1</v>
      </c>
      <c r="Q55" s="120">
        <f>RA!BB434</f>
        <v>1</v>
      </c>
      <c r="R55" s="120">
        <f>RA!BD434</f>
        <v>1</v>
      </c>
      <c r="S55" s="120">
        <f>RA!BF434</f>
        <v>1</v>
      </c>
      <c r="T55" s="120" t="e">
        <f>RA!BH434</f>
        <v>#VALUE!</v>
      </c>
      <c r="U55" s="120" t="e">
        <f>RA!BJ434</f>
        <v>#VALUE!</v>
      </c>
      <c r="V55" s="120" t="e">
        <f>RA!BL434</f>
        <v>#VALUE!</v>
      </c>
      <c r="W55" s="120" t="e">
        <f>RA!BN434</f>
        <v>#VALUE!</v>
      </c>
      <c r="X55" s="120">
        <f>RA!AW435</f>
        <v>1</v>
      </c>
      <c r="Y55" s="120">
        <f>RA!BB435</f>
        <v>1</v>
      </c>
      <c r="Z55" s="120">
        <f>RA!BD435</f>
        <v>1</v>
      </c>
      <c r="AA55" s="120">
        <f>RA!BF435</f>
        <v>1</v>
      </c>
      <c r="AB55" s="126" t="e">
        <f>RA!BH435</f>
        <v>#VALUE!</v>
      </c>
      <c r="AC55" s="120" t="e">
        <f>RA!BJ435</f>
        <v>#VALUE!</v>
      </c>
      <c r="AD55" s="120" t="e">
        <f>RA!BL435</f>
        <v>#VALUE!</v>
      </c>
      <c r="AE55" s="120" t="e">
        <f>RA!BN435</f>
        <v>#VALUE!</v>
      </c>
    </row>
    <row r="56" spans="5:31" x14ac:dyDescent="0.2">
      <c r="E56" s="334"/>
      <c r="F56" s="366"/>
      <c r="G56" s="121" t="str">
        <f>RA!C442</f>
        <v>Class A1_2K</v>
      </c>
      <c r="H56" s="127">
        <f>RA!AW442</f>
        <v>1</v>
      </c>
      <c r="I56" s="115">
        <f>RA!BB442</f>
        <v>1</v>
      </c>
      <c r="J56" s="115">
        <f>RA!BD442</f>
        <v>1</v>
      </c>
      <c r="K56" s="115">
        <f>RA!BF442</f>
        <v>1</v>
      </c>
      <c r="L56" s="115" t="e">
        <f>RA!BH442</f>
        <v>#VALUE!</v>
      </c>
      <c r="M56" s="115" t="e">
        <f>RA!BJ442</f>
        <v>#VALUE!</v>
      </c>
      <c r="N56" s="115" t="e">
        <f>RA!BL442</f>
        <v>#VALUE!</v>
      </c>
      <c r="O56" s="115" t="e">
        <f>RA!BN442</f>
        <v>#VALUE!</v>
      </c>
      <c r="P56" s="115">
        <f>RA!AW443</f>
        <v>1</v>
      </c>
      <c r="Q56" s="115">
        <f>RA!BB443</f>
        <v>1</v>
      </c>
      <c r="R56" s="115">
        <f>RA!BD443</f>
        <v>1</v>
      </c>
      <c r="S56" s="115">
        <f>RA!BF443</f>
        <v>1</v>
      </c>
      <c r="T56" s="115" t="e">
        <f>RA!BH443</f>
        <v>#VALUE!</v>
      </c>
      <c r="U56" s="115" t="e">
        <f>RA!BJ443</f>
        <v>#VALUE!</v>
      </c>
      <c r="V56" s="115" t="e">
        <f>RA!BL443</f>
        <v>#VALUE!</v>
      </c>
      <c r="W56" s="115" t="e">
        <f>RA!BN443</f>
        <v>#VALUE!</v>
      </c>
      <c r="X56" s="115">
        <f>RA!AW444</f>
        <v>1</v>
      </c>
      <c r="Y56" s="115">
        <f>RA!BB444</f>
        <v>1</v>
      </c>
      <c r="Z56" s="115">
        <f>RA!BD444</f>
        <v>1</v>
      </c>
      <c r="AA56" s="115">
        <f>RA!BF444</f>
        <v>1</v>
      </c>
      <c r="AB56" s="128" t="e">
        <f>RA!BH444</f>
        <v>#VALUE!</v>
      </c>
      <c r="AC56" s="115" t="e">
        <f>RA!BJ444</f>
        <v>#VALUE!</v>
      </c>
      <c r="AD56" s="115" t="e">
        <f>RA!BL444</f>
        <v>#VALUE!</v>
      </c>
      <c r="AE56" s="115" t="e">
        <f>RA!BN444</f>
        <v>#VALUE!</v>
      </c>
    </row>
    <row r="57" spans="5:31" x14ac:dyDescent="0.2">
      <c r="E57" s="334"/>
      <c r="F57" s="366"/>
      <c r="G57" s="121" t="str">
        <f>RA!C451</f>
        <v>Class A3_720p</v>
      </c>
      <c r="H57" s="127">
        <f>RA!AW451</f>
        <v>1</v>
      </c>
      <c r="I57" s="115">
        <f>RA!BB451</f>
        <v>1</v>
      </c>
      <c r="J57" s="115">
        <f>RA!BD451</f>
        <v>1</v>
      </c>
      <c r="K57" s="115">
        <f>RA!BF451</f>
        <v>1</v>
      </c>
      <c r="L57" s="115" t="e">
        <f>RA!BH451</f>
        <v>#VALUE!</v>
      </c>
      <c r="M57" s="115" t="e">
        <f>RA!BJ451</f>
        <v>#VALUE!</v>
      </c>
      <c r="N57" s="115" t="e">
        <f>RA!BL451</f>
        <v>#VALUE!</v>
      </c>
      <c r="O57" s="115" t="e">
        <f>RA!BN451</f>
        <v>#VALUE!</v>
      </c>
      <c r="P57" s="115">
        <f>RA!AW452</f>
        <v>1</v>
      </c>
      <c r="Q57" s="115">
        <f>RA!BB452</f>
        <v>1</v>
      </c>
      <c r="R57" s="115">
        <f>RA!BD452</f>
        <v>1</v>
      </c>
      <c r="S57" s="115">
        <f>RA!BF452</f>
        <v>1</v>
      </c>
      <c r="T57" s="115" t="e">
        <f>RA!BH452</f>
        <v>#VALUE!</v>
      </c>
      <c r="U57" s="115" t="e">
        <f>RA!BJ452</f>
        <v>#VALUE!</v>
      </c>
      <c r="V57" s="115" t="e">
        <f>RA!BL452</f>
        <v>#VALUE!</v>
      </c>
      <c r="W57" s="115" t="e">
        <f>RA!BN452</f>
        <v>#VALUE!</v>
      </c>
      <c r="X57" s="115">
        <f>RA!AW453</f>
        <v>1</v>
      </c>
      <c r="Y57" s="115">
        <f>RA!BB453</f>
        <v>1</v>
      </c>
      <c r="Z57" s="115">
        <f>RA!BD453</f>
        <v>1</v>
      </c>
      <c r="AA57" s="115">
        <f>RA!BF453</f>
        <v>1</v>
      </c>
      <c r="AB57" s="128" t="e">
        <f>RA!BH453</f>
        <v>#VALUE!</v>
      </c>
      <c r="AC57" s="115" t="e">
        <f>RA!BJ453</f>
        <v>#VALUE!</v>
      </c>
      <c r="AD57" s="115" t="e">
        <f>RA!BL453</f>
        <v>#VALUE!</v>
      </c>
      <c r="AE57" s="115" t="e">
        <f>RA!BN453</f>
        <v>#VALUE!</v>
      </c>
    </row>
    <row r="58" spans="5:31" x14ac:dyDescent="0.2">
      <c r="E58" s="334"/>
      <c r="F58" s="366"/>
      <c r="G58" s="121" t="str">
        <f>RA!C460</f>
        <v>Class A4_360p</v>
      </c>
      <c r="H58" s="127">
        <f>RA!AW460</f>
        <v>1</v>
      </c>
      <c r="I58" s="115">
        <f>RA!BB460</f>
        <v>1</v>
      </c>
      <c r="J58" s="115">
        <f>RA!BD460</f>
        <v>1</v>
      </c>
      <c r="K58" s="115">
        <f>RA!BF460</f>
        <v>1</v>
      </c>
      <c r="L58" s="115" t="e">
        <f>RA!BH460</f>
        <v>#VALUE!</v>
      </c>
      <c r="M58" s="115" t="e">
        <f>RA!BJ460</f>
        <v>#VALUE!</v>
      </c>
      <c r="N58" s="115" t="e">
        <f>RA!BL460</f>
        <v>#VALUE!</v>
      </c>
      <c r="O58" s="115" t="e">
        <f>RA!BN460</f>
        <v>#VALUE!</v>
      </c>
      <c r="P58" s="115">
        <f>RA!AW461</f>
        <v>1</v>
      </c>
      <c r="Q58" s="115">
        <f>RA!BB461</f>
        <v>1</v>
      </c>
      <c r="R58" s="115">
        <f>RA!BD461</f>
        <v>1</v>
      </c>
      <c r="S58" s="115">
        <f>RA!BF461</f>
        <v>1</v>
      </c>
      <c r="T58" s="115" t="e">
        <f>RA!BH461</f>
        <v>#VALUE!</v>
      </c>
      <c r="U58" s="115" t="e">
        <f>RA!BJ461</f>
        <v>#VALUE!</v>
      </c>
      <c r="V58" s="115" t="e">
        <f>RA!BL461</f>
        <v>#VALUE!</v>
      </c>
      <c r="W58" s="115" t="e">
        <f>RA!BN461</f>
        <v>#VALUE!</v>
      </c>
      <c r="X58" s="115">
        <f>RA!AW462</f>
        <v>1</v>
      </c>
      <c r="Y58" s="115">
        <f>RA!BB462</f>
        <v>1</v>
      </c>
      <c r="Z58" s="115">
        <f>RA!BD462</f>
        <v>1</v>
      </c>
      <c r="AA58" s="115">
        <f>RA!BF462</f>
        <v>1</v>
      </c>
      <c r="AB58" s="128" t="e">
        <f>RA!BH462</f>
        <v>#VALUE!</v>
      </c>
      <c r="AC58" s="115" t="e">
        <f>RA!BJ462</f>
        <v>#VALUE!</v>
      </c>
      <c r="AD58" s="115" t="e">
        <f>RA!BL462</f>
        <v>#VALUE!</v>
      </c>
      <c r="AE58" s="115" t="e">
        <f>RA!BN462</f>
        <v>#VALUE!</v>
      </c>
    </row>
    <row r="59" spans="5:31" x14ac:dyDescent="0.2">
      <c r="E59" s="334"/>
      <c r="F59" s="366"/>
      <c r="G59" s="121" t="str">
        <f>RA!C469</f>
        <v>Class A5_270p</v>
      </c>
      <c r="H59" s="127">
        <f>RA!AW469</f>
        <v>1</v>
      </c>
      <c r="I59" s="115">
        <f>RA!BB469</f>
        <v>1</v>
      </c>
      <c r="J59" s="115">
        <f>RA!BD469</f>
        <v>1</v>
      </c>
      <c r="K59" s="115">
        <f>RA!BF469</f>
        <v>1</v>
      </c>
      <c r="L59" s="115" t="e">
        <f>RA!BH469</f>
        <v>#VALUE!</v>
      </c>
      <c r="M59" s="115" t="e">
        <f>RA!BJ469</f>
        <v>#VALUE!</v>
      </c>
      <c r="N59" s="115" t="e">
        <f>RA!BL469</f>
        <v>#VALUE!</v>
      </c>
      <c r="O59" s="115" t="e">
        <f>RA!BN469</f>
        <v>#VALUE!</v>
      </c>
      <c r="P59" s="115">
        <f>RA!AW470</f>
        <v>1</v>
      </c>
      <c r="Q59" s="115">
        <f>RA!BB470</f>
        <v>1</v>
      </c>
      <c r="R59" s="115">
        <f>RA!BD470</f>
        <v>1</v>
      </c>
      <c r="S59" s="115">
        <f>RA!BF470</f>
        <v>1</v>
      </c>
      <c r="T59" s="115" t="e">
        <f>RA!BH470</f>
        <v>#VALUE!</v>
      </c>
      <c r="U59" s="115" t="e">
        <f>RA!BJ470</f>
        <v>#VALUE!</v>
      </c>
      <c r="V59" s="115" t="e">
        <f>RA!BL470</f>
        <v>#VALUE!</v>
      </c>
      <c r="W59" s="115" t="e">
        <f>RA!BN470</f>
        <v>#VALUE!</v>
      </c>
      <c r="X59" s="115">
        <f>RA!AW471</f>
        <v>1</v>
      </c>
      <c r="Y59" s="115">
        <f>RA!BB471</f>
        <v>1</v>
      </c>
      <c r="Z59" s="115">
        <f>RA!BD471</f>
        <v>1</v>
      </c>
      <c r="AA59" s="115">
        <f>RA!BF471</f>
        <v>1</v>
      </c>
      <c r="AB59" s="128" t="e">
        <f>RA!BH471</f>
        <v>#VALUE!</v>
      </c>
      <c r="AC59" s="115" t="e">
        <f>RA!BJ471</f>
        <v>#VALUE!</v>
      </c>
      <c r="AD59" s="115" t="e">
        <f>RA!BL471</f>
        <v>#VALUE!</v>
      </c>
      <c r="AE59" s="115" t="e">
        <f>RA!BN471</f>
        <v>#VALUE!</v>
      </c>
    </row>
    <row r="60" spans="5:31" x14ac:dyDescent="0.2">
      <c r="E60" s="334"/>
      <c r="F60" s="366"/>
      <c r="G60" s="121" t="str">
        <f>RA!C478</f>
        <v>Class B1_SYN</v>
      </c>
      <c r="H60" s="127">
        <f>RA!AW478</f>
        <v>1</v>
      </c>
      <c r="I60" s="115">
        <f>RA!BB478</f>
        <v>1</v>
      </c>
      <c r="J60" s="115">
        <f>RA!BD478</f>
        <v>1</v>
      </c>
      <c r="K60" s="115">
        <f>RA!BF478</f>
        <v>1</v>
      </c>
      <c r="L60" s="115" t="e">
        <f>RA!BH478</f>
        <v>#VALUE!</v>
      </c>
      <c r="M60" s="115" t="e">
        <f>RA!BJ478</f>
        <v>#VALUE!</v>
      </c>
      <c r="N60" s="115" t="e">
        <f>RA!BL478</f>
        <v>#VALUE!</v>
      </c>
      <c r="O60" s="115" t="e">
        <f>RA!BN478</f>
        <v>#VALUE!</v>
      </c>
      <c r="P60" s="115">
        <f>RA!AW479</f>
        <v>1</v>
      </c>
      <c r="Q60" s="115">
        <f>RA!BB479</f>
        <v>1</v>
      </c>
      <c r="R60" s="115">
        <f>RA!BD479</f>
        <v>1</v>
      </c>
      <c r="S60" s="115">
        <f>RA!BF479</f>
        <v>1</v>
      </c>
      <c r="T60" s="115" t="e">
        <f>RA!BH479</f>
        <v>#VALUE!</v>
      </c>
      <c r="U60" s="115" t="e">
        <f>RA!BJ479</f>
        <v>#VALUE!</v>
      </c>
      <c r="V60" s="115" t="e">
        <f>RA!BL479</f>
        <v>#VALUE!</v>
      </c>
      <c r="W60" s="115" t="e">
        <f>RA!BN479</f>
        <v>#VALUE!</v>
      </c>
      <c r="X60" s="115">
        <f>RA!AW480</f>
        <v>1</v>
      </c>
      <c r="Y60" s="115">
        <f>RA!BB480</f>
        <v>1</v>
      </c>
      <c r="Z60" s="115">
        <f>RA!BD480</f>
        <v>1</v>
      </c>
      <c r="AA60" s="115">
        <f>RA!BF480</f>
        <v>1</v>
      </c>
      <c r="AB60" s="128" t="e">
        <f>RA!BH480</f>
        <v>#VALUE!</v>
      </c>
      <c r="AC60" s="115" t="e">
        <f>RA!BJ480</f>
        <v>#VALUE!</v>
      </c>
      <c r="AD60" s="115" t="e">
        <f>RA!BL480</f>
        <v>#VALUE!</v>
      </c>
      <c r="AE60" s="115" t="e">
        <f>RA!BN480</f>
        <v>#VALUE!</v>
      </c>
    </row>
    <row r="61" spans="5:31" ht="16" customHeight="1" x14ac:dyDescent="0.2">
      <c r="E61" s="334"/>
      <c r="F61" s="366"/>
      <c r="G61" s="121" t="str">
        <f>RA!C487</f>
        <v>Class HDR1_4K</v>
      </c>
      <c r="H61" s="127" t="e">
        <f>RA!AW487</f>
        <v>#VALUE!</v>
      </c>
      <c r="I61" s="115" t="e">
        <f>RA!BB487</f>
        <v>#VALUE!</v>
      </c>
      <c r="J61" s="115" t="e">
        <f>RA!BD487</f>
        <v>#VALUE!</v>
      </c>
      <c r="K61" s="115" t="e">
        <f>RA!BF487</f>
        <v>#VALUE!</v>
      </c>
      <c r="L61" s="115" t="e">
        <f>RA!BH487</f>
        <v>#VALUE!</v>
      </c>
      <c r="M61" s="115" t="e">
        <f>RA!BJ487</f>
        <v>#VALUE!</v>
      </c>
      <c r="N61" s="115" t="e">
        <f>RA!BL487</f>
        <v>#VALUE!</v>
      </c>
      <c r="O61" s="115" t="e">
        <f>RA!BN487</f>
        <v>#VALUE!</v>
      </c>
      <c r="P61" s="115" t="e">
        <f>RA!AW488</f>
        <v>#VALUE!</v>
      </c>
      <c r="Q61" s="115" t="e">
        <f>RA!BB488</f>
        <v>#VALUE!</v>
      </c>
      <c r="R61" s="115" t="e">
        <f>RA!BD488</f>
        <v>#VALUE!</v>
      </c>
      <c r="S61" s="115" t="e">
        <f>RA!BF488</f>
        <v>#VALUE!</v>
      </c>
      <c r="T61" s="115" t="e">
        <f>RA!BH488</f>
        <v>#VALUE!</v>
      </c>
      <c r="U61" s="115" t="e">
        <f>RA!BJ488</f>
        <v>#VALUE!</v>
      </c>
      <c r="V61" s="115" t="e">
        <f>RA!BL488</f>
        <v>#VALUE!</v>
      </c>
      <c r="W61" s="115" t="e">
        <f>RA!BN488</f>
        <v>#VALUE!</v>
      </c>
      <c r="X61" s="115" t="e">
        <f>RA!AW489</f>
        <v>#VALUE!</v>
      </c>
      <c r="Y61" s="115" t="e">
        <f>RA!BB489</f>
        <v>#VALUE!</v>
      </c>
      <c r="Z61" s="115" t="e">
        <f>RA!BD489</f>
        <v>#VALUE!</v>
      </c>
      <c r="AA61" s="115" t="e">
        <f>RA!BF489</f>
        <v>#VALUE!</v>
      </c>
      <c r="AB61" s="128" t="e">
        <f>RA!BH489</f>
        <v>#VALUE!</v>
      </c>
      <c r="AC61" s="115" t="e">
        <f>RA!BJ489</f>
        <v>#VALUE!</v>
      </c>
      <c r="AD61" s="115" t="e">
        <f>RA!BL489</f>
        <v>#VALUE!</v>
      </c>
      <c r="AE61" s="115" t="e">
        <f>RA!BN489</f>
        <v>#VALUE!</v>
      </c>
    </row>
    <row r="62" spans="5:31" x14ac:dyDescent="0.2">
      <c r="E62" s="334"/>
      <c r="F62" s="366"/>
      <c r="G62" s="121" t="str">
        <f>RA!C496</f>
        <v>Class HDR2_2K</v>
      </c>
      <c r="H62" s="127" t="e">
        <f>RA!AW496</f>
        <v>#VALUE!</v>
      </c>
      <c r="I62" s="115" t="e">
        <f>RA!BB496</f>
        <v>#VALUE!</v>
      </c>
      <c r="J62" s="115" t="e">
        <f>RA!BD496</f>
        <v>#VALUE!</v>
      </c>
      <c r="K62" s="115" t="e">
        <f>RA!BF496</f>
        <v>#VALUE!</v>
      </c>
      <c r="L62" s="115" t="e">
        <f>RA!BH496</f>
        <v>#VALUE!</v>
      </c>
      <c r="M62" s="115" t="e">
        <f>RA!BJ496</f>
        <v>#VALUE!</v>
      </c>
      <c r="N62" s="115" t="e">
        <f>RA!BL496</f>
        <v>#VALUE!</v>
      </c>
      <c r="O62" s="115" t="e">
        <f>RA!BN496</f>
        <v>#VALUE!</v>
      </c>
      <c r="P62" s="115" t="e">
        <f>RA!AW497</f>
        <v>#VALUE!</v>
      </c>
      <c r="Q62" s="115" t="e">
        <f>RA!BB497</f>
        <v>#VALUE!</v>
      </c>
      <c r="R62" s="115" t="e">
        <f>RA!BD497</f>
        <v>#VALUE!</v>
      </c>
      <c r="S62" s="115" t="e">
        <f>RA!BF497</f>
        <v>#VALUE!</v>
      </c>
      <c r="T62" s="115" t="e">
        <f>RA!BH497</f>
        <v>#VALUE!</v>
      </c>
      <c r="U62" s="115" t="e">
        <f>RA!BJ497</f>
        <v>#VALUE!</v>
      </c>
      <c r="V62" s="115" t="e">
        <f>RA!BL497</f>
        <v>#VALUE!</v>
      </c>
      <c r="W62" s="115" t="e">
        <f>RA!BN497</f>
        <v>#VALUE!</v>
      </c>
      <c r="X62" s="115" t="e">
        <f>RA!AW498</f>
        <v>#VALUE!</v>
      </c>
      <c r="Y62" s="115" t="e">
        <f>RA!BB498</f>
        <v>#VALUE!</v>
      </c>
      <c r="Z62" s="115" t="e">
        <f>RA!BD498</f>
        <v>#VALUE!</v>
      </c>
      <c r="AA62" s="115" t="e">
        <f>RA!BF498</f>
        <v>#VALUE!</v>
      </c>
      <c r="AB62" s="128" t="e">
        <f>RA!BH498</f>
        <v>#VALUE!</v>
      </c>
      <c r="AC62" s="115" t="e">
        <f>RA!BJ498</f>
        <v>#VALUE!</v>
      </c>
      <c r="AD62" s="115" t="e">
        <f>RA!BL498</f>
        <v>#VALUE!</v>
      </c>
      <c r="AE62" s="115" t="e">
        <f>RA!BN498</f>
        <v>#VALUE!</v>
      </c>
    </row>
    <row r="63" spans="5:31" ht="17" thickBot="1" x14ac:dyDescent="0.25">
      <c r="E63" s="334"/>
      <c r="F63" s="367"/>
      <c r="G63" s="121" t="str">
        <f>RA!C507</f>
        <v>Overall</v>
      </c>
      <c r="H63" s="129" t="e">
        <f>RA!AW507</f>
        <v>#VALUE!</v>
      </c>
      <c r="I63" s="118" t="e">
        <f>RA!BB507</f>
        <v>#VALUE!</v>
      </c>
      <c r="J63" s="118" t="e">
        <f>RA!BD507</f>
        <v>#VALUE!</v>
      </c>
      <c r="K63" s="118" t="e">
        <f>RA!BF507</f>
        <v>#VALUE!</v>
      </c>
      <c r="L63" s="118" t="e">
        <f>RA!BH507</f>
        <v>#VALUE!</v>
      </c>
      <c r="M63" s="118" t="e">
        <f>RA!BJ507</f>
        <v>#VALUE!</v>
      </c>
      <c r="N63" s="118" t="e">
        <f>RA!BL507</f>
        <v>#VALUE!</v>
      </c>
      <c r="O63" s="118" t="e">
        <f>RA!BN507</f>
        <v>#VALUE!</v>
      </c>
      <c r="P63" s="118" t="e">
        <f>RA!AW508</f>
        <v>#VALUE!</v>
      </c>
      <c r="Q63" s="118" t="e">
        <f>RA!BB508</f>
        <v>#VALUE!</v>
      </c>
      <c r="R63" s="118" t="e">
        <f>RA!BD508</f>
        <v>#VALUE!</v>
      </c>
      <c r="S63" s="118" t="e">
        <f>RA!BF508</f>
        <v>#VALUE!</v>
      </c>
      <c r="T63" s="118" t="e">
        <f>RA!BH508</f>
        <v>#VALUE!</v>
      </c>
      <c r="U63" s="118" t="e">
        <f>RA!BJ508</f>
        <v>#VALUE!</v>
      </c>
      <c r="V63" s="118" t="e">
        <f>RA!BL508</f>
        <v>#VALUE!</v>
      </c>
      <c r="W63" s="118" t="e">
        <f>RA!BN508</f>
        <v>#VALUE!</v>
      </c>
      <c r="X63" s="118" t="e">
        <f>RA!AW509</f>
        <v>#VALUE!</v>
      </c>
      <c r="Y63" s="118" t="e">
        <f>RA!BB509</f>
        <v>#VALUE!</v>
      </c>
      <c r="Z63" s="118" t="e">
        <f>RA!BD509</f>
        <v>#VALUE!</v>
      </c>
      <c r="AA63" s="118" t="e">
        <f>RA!BF509</f>
        <v>#VALUE!</v>
      </c>
      <c r="AB63" s="130" t="e">
        <f>RA!BH509</f>
        <v>#VALUE!</v>
      </c>
      <c r="AC63" s="118" t="e">
        <f>RA!BJ509</f>
        <v>#VALUE!</v>
      </c>
      <c r="AD63" s="118" t="e">
        <f>RA!BL509</f>
        <v>#VALUE!</v>
      </c>
      <c r="AE63" s="118" t="e">
        <f>RA!BN509</f>
        <v>#VALUE!</v>
      </c>
    </row>
    <row r="64" spans="5:31" ht="17" thickBot="1" x14ac:dyDescent="0.25">
      <c r="E64" s="334"/>
      <c r="F64" s="117"/>
      <c r="G64" s="169"/>
      <c r="H64" s="131"/>
      <c r="I64" s="119"/>
      <c r="J64" s="119"/>
      <c r="K64" s="119"/>
      <c r="L64" s="119"/>
      <c r="M64" s="119"/>
      <c r="N64" s="119"/>
      <c r="O64" s="119"/>
      <c r="P64" s="119"/>
      <c r="Q64" s="119"/>
      <c r="R64" s="119"/>
      <c r="S64" s="119"/>
      <c r="T64" s="119"/>
      <c r="U64" s="119"/>
      <c r="V64" s="119"/>
      <c r="W64" s="119"/>
      <c r="X64" s="119"/>
      <c r="Y64" s="119"/>
      <c r="Z64" s="119"/>
      <c r="AA64" s="119"/>
      <c r="AB64" s="132"/>
      <c r="AC64" s="119"/>
      <c r="AD64" s="119"/>
      <c r="AE64" s="119"/>
    </row>
    <row r="65" spans="5:31" x14ac:dyDescent="0.2">
      <c r="E65" s="334"/>
      <c r="F65" s="365" t="s">
        <v>141</v>
      </c>
      <c r="G65" s="121" t="str">
        <f>LD!C433</f>
        <v>Class A1_4K</v>
      </c>
      <c r="H65" s="137"/>
      <c r="I65" s="138"/>
      <c r="J65" s="138"/>
      <c r="K65" s="138"/>
      <c r="L65" s="138"/>
      <c r="M65" s="138"/>
      <c r="N65" s="138"/>
      <c r="O65" s="138"/>
      <c r="P65" s="138"/>
      <c r="Q65" s="138"/>
      <c r="R65" s="138"/>
      <c r="S65" s="138"/>
      <c r="T65" s="138"/>
      <c r="U65" s="138"/>
      <c r="V65" s="138"/>
      <c r="W65" s="138"/>
      <c r="X65" s="138"/>
      <c r="Y65" s="138"/>
      <c r="Z65" s="138"/>
      <c r="AA65" s="138"/>
      <c r="AB65" s="139"/>
      <c r="AC65" s="138"/>
      <c r="AD65" s="138"/>
      <c r="AE65" s="138"/>
    </row>
    <row r="66" spans="5:31" x14ac:dyDescent="0.2">
      <c r="E66" s="334"/>
      <c r="F66" s="366"/>
      <c r="G66" s="121" t="str">
        <f>LD!C442</f>
        <v>Class A1_2K</v>
      </c>
      <c r="H66" s="127">
        <f>LD!AW442</f>
        <v>1</v>
      </c>
      <c r="I66" s="115">
        <f>LD!BB442</f>
        <v>1</v>
      </c>
      <c r="J66" s="115">
        <f>LD!BD442</f>
        <v>1</v>
      </c>
      <c r="K66" s="115">
        <f>LD!BF442</f>
        <v>1</v>
      </c>
      <c r="L66" s="115" t="e">
        <f>LD!BH442</f>
        <v>#VALUE!</v>
      </c>
      <c r="M66" s="115" t="e">
        <f>LD!BJ442</f>
        <v>#VALUE!</v>
      </c>
      <c r="N66" s="115" t="e">
        <f>LD!BL442</f>
        <v>#VALUE!</v>
      </c>
      <c r="O66" s="115" t="e">
        <f>LD!BN442</f>
        <v>#VALUE!</v>
      </c>
      <c r="P66" s="115">
        <f>LD!AW443</f>
        <v>1</v>
      </c>
      <c r="Q66" s="115">
        <f>LD!BB443</f>
        <v>1</v>
      </c>
      <c r="R66" s="115">
        <f>LD!BD443</f>
        <v>1</v>
      </c>
      <c r="S66" s="115">
        <f>LD!BF443</f>
        <v>1</v>
      </c>
      <c r="T66" s="115" t="e">
        <f>LD!BH443</f>
        <v>#VALUE!</v>
      </c>
      <c r="U66" s="115" t="e">
        <f>LD!BJ443</f>
        <v>#VALUE!</v>
      </c>
      <c r="V66" s="115" t="e">
        <f>LD!BL443</f>
        <v>#VALUE!</v>
      </c>
      <c r="W66" s="115" t="e">
        <f>LD!BN443</f>
        <v>#VALUE!</v>
      </c>
      <c r="X66" s="115">
        <f>LD!AW444</f>
        <v>1</v>
      </c>
      <c r="Y66" s="115">
        <f>LD!BB444</f>
        <v>1</v>
      </c>
      <c r="Z66" s="115">
        <f>LD!BD444</f>
        <v>1</v>
      </c>
      <c r="AA66" s="115">
        <f>LD!BF444</f>
        <v>1</v>
      </c>
      <c r="AB66" s="128" t="e">
        <f>LD!BH444</f>
        <v>#VALUE!</v>
      </c>
      <c r="AC66" s="115" t="e">
        <f>LD!BJ444</f>
        <v>#VALUE!</v>
      </c>
      <c r="AD66" s="115" t="e">
        <f>LD!BL444</f>
        <v>#VALUE!</v>
      </c>
      <c r="AE66" s="115" t="e">
        <f>LD!BN444</f>
        <v>#VALUE!</v>
      </c>
    </row>
    <row r="67" spans="5:31" x14ac:dyDescent="0.2">
      <c r="E67" s="334"/>
      <c r="F67" s="366"/>
      <c r="G67" s="121" t="str">
        <f>LD!C451</f>
        <v>Class A3_720p</v>
      </c>
      <c r="H67" s="127">
        <f>LD!AW451</f>
        <v>1</v>
      </c>
      <c r="I67" s="115">
        <f>LD!BB451</f>
        <v>1</v>
      </c>
      <c r="J67" s="115">
        <f>LD!BD451</f>
        <v>1</v>
      </c>
      <c r="K67" s="115">
        <f>LD!BF451</f>
        <v>1</v>
      </c>
      <c r="L67" s="115" t="e">
        <f>LD!BH451</f>
        <v>#VALUE!</v>
      </c>
      <c r="M67" s="115" t="e">
        <f>LD!BJ451</f>
        <v>#VALUE!</v>
      </c>
      <c r="N67" s="115" t="e">
        <f>LD!BL451</f>
        <v>#VALUE!</v>
      </c>
      <c r="O67" s="115" t="e">
        <f>LD!BN451</f>
        <v>#VALUE!</v>
      </c>
      <c r="P67" s="115">
        <f>LD!AW452</f>
        <v>1</v>
      </c>
      <c r="Q67" s="115">
        <f>LD!BB452</f>
        <v>1</v>
      </c>
      <c r="R67" s="115">
        <f>LD!BD452</f>
        <v>1</v>
      </c>
      <c r="S67" s="115">
        <f>LD!BF452</f>
        <v>1</v>
      </c>
      <c r="T67" s="115" t="e">
        <f>LD!BH452</f>
        <v>#VALUE!</v>
      </c>
      <c r="U67" s="115" t="e">
        <f>LD!BJ452</f>
        <v>#VALUE!</v>
      </c>
      <c r="V67" s="115" t="e">
        <f>LD!BL452</f>
        <v>#VALUE!</v>
      </c>
      <c r="W67" s="115" t="e">
        <f>LD!BN452</f>
        <v>#VALUE!</v>
      </c>
      <c r="X67" s="115">
        <f>LD!AW453</f>
        <v>1</v>
      </c>
      <c r="Y67" s="115">
        <f>LD!BB453</f>
        <v>1</v>
      </c>
      <c r="Z67" s="115">
        <f>LD!BD453</f>
        <v>1</v>
      </c>
      <c r="AA67" s="115">
        <f>LD!BF453</f>
        <v>1</v>
      </c>
      <c r="AB67" s="128" t="e">
        <f>LD!BH453</f>
        <v>#VALUE!</v>
      </c>
      <c r="AC67" s="115" t="e">
        <f>LD!BJ453</f>
        <v>#VALUE!</v>
      </c>
      <c r="AD67" s="115" t="e">
        <f>LD!BL453</f>
        <v>#VALUE!</v>
      </c>
      <c r="AE67" s="115" t="e">
        <f>LD!BN453</f>
        <v>#VALUE!</v>
      </c>
    </row>
    <row r="68" spans="5:31" x14ac:dyDescent="0.2">
      <c r="E68" s="334"/>
      <c r="F68" s="366"/>
      <c r="G68" s="121" t="str">
        <f>LD!C460</f>
        <v>Class A4_360p</v>
      </c>
      <c r="H68" s="127">
        <f>LD!AW460</f>
        <v>1</v>
      </c>
      <c r="I68" s="115">
        <f>LD!BB460</f>
        <v>1</v>
      </c>
      <c r="J68" s="115">
        <f>LD!BD460</f>
        <v>1</v>
      </c>
      <c r="K68" s="115">
        <f>LD!BF460</f>
        <v>1</v>
      </c>
      <c r="L68" s="115" t="e">
        <f>LD!BH460</f>
        <v>#VALUE!</v>
      </c>
      <c r="M68" s="115" t="e">
        <f>LD!BJ460</f>
        <v>#VALUE!</v>
      </c>
      <c r="N68" s="115" t="e">
        <f>LD!BL460</f>
        <v>#VALUE!</v>
      </c>
      <c r="O68" s="115" t="e">
        <f>LD!BN460</f>
        <v>#VALUE!</v>
      </c>
      <c r="P68" s="115">
        <f>LD!AW461</f>
        <v>1</v>
      </c>
      <c r="Q68" s="115">
        <f>LD!BB461</f>
        <v>1</v>
      </c>
      <c r="R68" s="115">
        <f>LD!BD461</f>
        <v>1</v>
      </c>
      <c r="S68" s="115">
        <f>LD!BF461</f>
        <v>1</v>
      </c>
      <c r="T68" s="115" t="e">
        <f>LD!BH461</f>
        <v>#VALUE!</v>
      </c>
      <c r="U68" s="115" t="e">
        <f>LD!BJ461</f>
        <v>#VALUE!</v>
      </c>
      <c r="V68" s="115" t="e">
        <f>LD!BL461</f>
        <v>#VALUE!</v>
      </c>
      <c r="W68" s="115" t="e">
        <f>LD!BN461</f>
        <v>#VALUE!</v>
      </c>
      <c r="X68" s="115">
        <f>LD!AW462</f>
        <v>1</v>
      </c>
      <c r="Y68" s="115">
        <f>LD!BB462</f>
        <v>1</v>
      </c>
      <c r="Z68" s="115">
        <f>LD!BD462</f>
        <v>1</v>
      </c>
      <c r="AA68" s="115">
        <f>LD!BF462</f>
        <v>1</v>
      </c>
      <c r="AB68" s="128" t="e">
        <f>LD!BH462</f>
        <v>#VALUE!</v>
      </c>
      <c r="AC68" s="115" t="e">
        <f>LD!BJ462</f>
        <v>#VALUE!</v>
      </c>
      <c r="AD68" s="115" t="e">
        <f>LD!BL462</f>
        <v>#VALUE!</v>
      </c>
      <c r="AE68" s="115" t="e">
        <f>LD!BN462</f>
        <v>#VALUE!</v>
      </c>
    </row>
    <row r="69" spans="5:31" x14ac:dyDescent="0.2">
      <c r="E69" s="334"/>
      <c r="F69" s="366"/>
      <c r="G69" s="121" t="str">
        <f>LD!C469</f>
        <v>Class A5_270p</v>
      </c>
      <c r="H69" s="127">
        <f>LD!AW469</f>
        <v>1</v>
      </c>
      <c r="I69" s="115">
        <f>LD!BB469</f>
        <v>1</v>
      </c>
      <c r="J69" s="115">
        <f>LD!BD469</f>
        <v>1</v>
      </c>
      <c r="K69" s="115">
        <f>LD!BF469</f>
        <v>1</v>
      </c>
      <c r="L69" s="115" t="e">
        <f>LD!BH469</f>
        <v>#VALUE!</v>
      </c>
      <c r="M69" s="115" t="e">
        <f>LD!BJ469</f>
        <v>#VALUE!</v>
      </c>
      <c r="N69" s="115" t="e">
        <f>LD!BL469</f>
        <v>#VALUE!</v>
      </c>
      <c r="O69" s="115" t="e">
        <f>LD!BN469</f>
        <v>#VALUE!</v>
      </c>
      <c r="P69" s="115">
        <f>LD!AW470</f>
        <v>1</v>
      </c>
      <c r="Q69" s="115">
        <f>LD!BB470</f>
        <v>1</v>
      </c>
      <c r="R69" s="115">
        <f>LD!BD470</f>
        <v>1</v>
      </c>
      <c r="S69" s="115">
        <f>LD!BF470</f>
        <v>1</v>
      </c>
      <c r="T69" s="115" t="e">
        <f>LD!BH470</f>
        <v>#VALUE!</v>
      </c>
      <c r="U69" s="115" t="e">
        <f>LD!BJ470</f>
        <v>#VALUE!</v>
      </c>
      <c r="V69" s="115" t="e">
        <f>LD!BL470</f>
        <v>#VALUE!</v>
      </c>
      <c r="W69" s="115" t="e">
        <f>LD!BN470</f>
        <v>#VALUE!</v>
      </c>
      <c r="X69" s="115">
        <f>LD!AW471</f>
        <v>1</v>
      </c>
      <c r="Y69" s="115">
        <f>LD!BB471</f>
        <v>1</v>
      </c>
      <c r="Z69" s="115">
        <f>LD!BD471</f>
        <v>1</v>
      </c>
      <c r="AA69" s="115">
        <f>LD!BF471</f>
        <v>1</v>
      </c>
      <c r="AB69" s="128" t="e">
        <f>LD!BH471</f>
        <v>#VALUE!</v>
      </c>
      <c r="AC69" s="115" t="e">
        <f>LD!BJ471</f>
        <v>#VALUE!</v>
      </c>
      <c r="AD69" s="115" t="e">
        <f>LD!BL471</f>
        <v>#VALUE!</v>
      </c>
      <c r="AE69" s="115" t="e">
        <f>LD!BN471</f>
        <v>#VALUE!</v>
      </c>
    </row>
    <row r="70" spans="5:31" x14ac:dyDescent="0.2">
      <c r="E70" s="334"/>
      <c r="F70" s="366"/>
      <c r="G70" s="121" t="str">
        <f>LD!C478</f>
        <v>Class B1_SYN</v>
      </c>
      <c r="H70" s="127">
        <f>LD!AW478</f>
        <v>1</v>
      </c>
      <c r="I70" s="115">
        <f>LD!BB478</f>
        <v>1</v>
      </c>
      <c r="J70" s="115">
        <f>LD!BD478</f>
        <v>1</v>
      </c>
      <c r="K70" s="115">
        <f>LD!BF478</f>
        <v>1</v>
      </c>
      <c r="L70" s="115" t="e">
        <f>LD!BH478</f>
        <v>#VALUE!</v>
      </c>
      <c r="M70" s="115" t="e">
        <f>LD!BJ478</f>
        <v>#VALUE!</v>
      </c>
      <c r="N70" s="115" t="e">
        <f>LD!BL478</f>
        <v>#VALUE!</v>
      </c>
      <c r="O70" s="115" t="e">
        <f>LD!BN478</f>
        <v>#VALUE!</v>
      </c>
      <c r="P70" s="115">
        <f>LD!AW479</f>
        <v>1</v>
      </c>
      <c r="Q70" s="115">
        <f>LD!BB479</f>
        <v>1</v>
      </c>
      <c r="R70" s="115">
        <f>LD!BD479</f>
        <v>1</v>
      </c>
      <c r="S70" s="115">
        <f>LD!BF479</f>
        <v>1</v>
      </c>
      <c r="T70" s="115" t="e">
        <f>LD!BH479</f>
        <v>#VALUE!</v>
      </c>
      <c r="U70" s="115" t="e">
        <f>LD!BJ479</f>
        <v>#VALUE!</v>
      </c>
      <c r="V70" s="115" t="e">
        <f>LD!BL479</f>
        <v>#VALUE!</v>
      </c>
      <c r="W70" s="115" t="e">
        <f>LD!BN479</f>
        <v>#VALUE!</v>
      </c>
      <c r="X70" s="115">
        <f>LD!AW480</f>
        <v>1</v>
      </c>
      <c r="Y70" s="115">
        <f>LD!BB480</f>
        <v>1</v>
      </c>
      <c r="Z70" s="115">
        <f>LD!BD480</f>
        <v>1</v>
      </c>
      <c r="AA70" s="115">
        <f>LD!BF480</f>
        <v>1</v>
      </c>
      <c r="AB70" s="128" t="e">
        <f>LD!BH480</f>
        <v>#VALUE!</v>
      </c>
      <c r="AC70" s="115" t="e">
        <f>LD!BJ480</f>
        <v>#VALUE!</v>
      </c>
      <c r="AD70" s="115" t="e">
        <f>LD!BL480</f>
        <v>#VALUE!</v>
      </c>
      <c r="AE70" s="115" t="e">
        <f>LD!BN480</f>
        <v>#VALUE!</v>
      </c>
    </row>
    <row r="71" spans="5:31" x14ac:dyDescent="0.2">
      <c r="E71" s="334"/>
      <c r="F71" s="366"/>
      <c r="G71" s="121" t="str">
        <f>LD!C487</f>
        <v>Class HDR1_4K</v>
      </c>
      <c r="H71" s="127" t="e">
        <f>LD!AW487</f>
        <v>#VALUE!</v>
      </c>
      <c r="I71" s="115" t="e">
        <f>LD!BB487</f>
        <v>#VALUE!</v>
      </c>
      <c r="J71" s="115" t="e">
        <f>LD!BD487</f>
        <v>#VALUE!</v>
      </c>
      <c r="K71" s="115" t="e">
        <f>LD!BF487</f>
        <v>#VALUE!</v>
      </c>
      <c r="L71" s="115" t="e">
        <f>LD!BH487</f>
        <v>#VALUE!</v>
      </c>
      <c r="M71" s="115" t="e">
        <f>LD!BJ487</f>
        <v>#VALUE!</v>
      </c>
      <c r="N71" s="115" t="e">
        <f>LD!BL487</f>
        <v>#VALUE!</v>
      </c>
      <c r="O71" s="115" t="e">
        <f>LD!BN487</f>
        <v>#VALUE!</v>
      </c>
      <c r="P71" s="115" t="e">
        <f>LD!AW488</f>
        <v>#VALUE!</v>
      </c>
      <c r="Q71" s="115" t="e">
        <f>LD!BB488</f>
        <v>#VALUE!</v>
      </c>
      <c r="R71" s="115" t="e">
        <f>LD!BD488</f>
        <v>#VALUE!</v>
      </c>
      <c r="S71" s="115" t="e">
        <f>LD!BF488</f>
        <v>#VALUE!</v>
      </c>
      <c r="T71" s="115" t="e">
        <f>LD!BH488</f>
        <v>#VALUE!</v>
      </c>
      <c r="U71" s="115" t="e">
        <f>LD!BJ488</f>
        <v>#VALUE!</v>
      </c>
      <c r="V71" s="115" t="e">
        <f>LD!BL488</f>
        <v>#VALUE!</v>
      </c>
      <c r="W71" s="115" t="e">
        <f>LD!BN488</f>
        <v>#VALUE!</v>
      </c>
      <c r="X71" s="115" t="e">
        <f>LD!AW489</f>
        <v>#VALUE!</v>
      </c>
      <c r="Y71" s="115" t="e">
        <f>LD!BB489</f>
        <v>#VALUE!</v>
      </c>
      <c r="Z71" s="115" t="e">
        <f>LD!BD489</f>
        <v>#VALUE!</v>
      </c>
      <c r="AA71" s="115" t="e">
        <f>LD!BF489</f>
        <v>#VALUE!</v>
      </c>
      <c r="AB71" s="128" t="e">
        <f>LD!BH489</f>
        <v>#VALUE!</v>
      </c>
      <c r="AC71" s="115" t="e">
        <f>LD!BJ489</f>
        <v>#VALUE!</v>
      </c>
      <c r="AD71" s="115" t="e">
        <f>LD!BL489</f>
        <v>#VALUE!</v>
      </c>
      <c r="AE71" s="115" t="e">
        <f>LD!BN489</f>
        <v>#VALUE!</v>
      </c>
    </row>
    <row r="72" spans="5:31" x14ac:dyDescent="0.2">
      <c r="E72" s="334"/>
      <c r="F72" s="366"/>
      <c r="G72" s="121" t="str">
        <f>LD!C496</f>
        <v>Class HDR2_2K</v>
      </c>
      <c r="H72" s="127" t="e">
        <f>LD!AW496</f>
        <v>#VALUE!</v>
      </c>
      <c r="I72" s="115" t="e">
        <f>LD!BB496</f>
        <v>#VALUE!</v>
      </c>
      <c r="J72" s="115" t="e">
        <f>LD!BD496</f>
        <v>#VALUE!</v>
      </c>
      <c r="K72" s="115" t="e">
        <f>LD!BF496</f>
        <v>#VALUE!</v>
      </c>
      <c r="L72" s="115" t="e">
        <f>LD!BH496</f>
        <v>#VALUE!</v>
      </c>
      <c r="M72" s="115" t="e">
        <f>LD!BJ496</f>
        <v>#VALUE!</v>
      </c>
      <c r="N72" s="115" t="e">
        <f>LD!BL496</f>
        <v>#VALUE!</v>
      </c>
      <c r="O72" s="115" t="e">
        <f>LD!BN496</f>
        <v>#VALUE!</v>
      </c>
      <c r="P72" s="115" t="e">
        <f>LD!AW497</f>
        <v>#VALUE!</v>
      </c>
      <c r="Q72" s="115" t="e">
        <f>LD!BB497</f>
        <v>#VALUE!</v>
      </c>
      <c r="R72" s="115" t="e">
        <f>LD!BD497</f>
        <v>#VALUE!</v>
      </c>
      <c r="S72" s="115" t="e">
        <f>LD!BF497</f>
        <v>#VALUE!</v>
      </c>
      <c r="T72" s="115" t="e">
        <f>LD!BH497</f>
        <v>#VALUE!</v>
      </c>
      <c r="U72" s="115" t="e">
        <f>LD!BJ497</f>
        <v>#VALUE!</v>
      </c>
      <c r="V72" s="115" t="e">
        <f>LD!BL497</f>
        <v>#VALUE!</v>
      </c>
      <c r="W72" s="115" t="e">
        <f>LD!BN497</f>
        <v>#VALUE!</v>
      </c>
      <c r="X72" s="115" t="e">
        <f>LD!AW498</f>
        <v>#VALUE!</v>
      </c>
      <c r="Y72" s="115" t="e">
        <f>LD!BB498</f>
        <v>#VALUE!</v>
      </c>
      <c r="Z72" s="115" t="e">
        <f>LD!BD498</f>
        <v>#VALUE!</v>
      </c>
      <c r="AA72" s="115" t="e">
        <f>LD!BF498</f>
        <v>#VALUE!</v>
      </c>
      <c r="AB72" s="128" t="e">
        <f>LD!BH498</f>
        <v>#VALUE!</v>
      </c>
      <c r="AC72" s="115" t="e">
        <f>LD!BJ498</f>
        <v>#VALUE!</v>
      </c>
      <c r="AD72" s="115" t="e">
        <f>LD!BL498</f>
        <v>#VALUE!</v>
      </c>
      <c r="AE72" s="115" t="e">
        <f>LD!BN498</f>
        <v>#VALUE!</v>
      </c>
    </row>
    <row r="73" spans="5:31" ht="17" thickBot="1" x14ac:dyDescent="0.25">
      <c r="E73" s="368"/>
      <c r="F73" s="367"/>
      <c r="G73" s="179" t="str">
        <f>LD!C507</f>
        <v>Overall</v>
      </c>
      <c r="H73" s="180" t="e">
        <f>LD!AW507</f>
        <v>#VALUE!</v>
      </c>
      <c r="I73" s="181" t="e">
        <f>LD!BB507</f>
        <v>#VALUE!</v>
      </c>
      <c r="J73" s="181" t="e">
        <f>LD!BD507</f>
        <v>#VALUE!</v>
      </c>
      <c r="K73" s="181" t="e">
        <f>LD!BF507</f>
        <v>#VALUE!</v>
      </c>
      <c r="L73" s="181" t="e">
        <f>LD!BH507</f>
        <v>#VALUE!</v>
      </c>
      <c r="M73" s="181" t="e">
        <f>LD!BJ507</f>
        <v>#VALUE!</v>
      </c>
      <c r="N73" s="181" t="e">
        <f>LD!BL507</f>
        <v>#VALUE!</v>
      </c>
      <c r="O73" s="181" t="e">
        <f>LD!BN507</f>
        <v>#VALUE!</v>
      </c>
      <c r="P73" s="181" t="e">
        <f>LD!AW508</f>
        <v>#VALUE!</v>
      </c>
      <c r="Q73" s="181" t="e">
        <f>LD!BB508</f>
        <v>#VALUE!</v>
      </c>
      <c r="R73" s="181" t="e">
        <f>LD!BD508</f>
        <v>#VALUE!</v>
      </c>
      <c r="S73" s="181" t="e">
        <f>LD!BF508</f>
        <v>#VALUE!</v>
      </c>
      <c r="T73" s="181" t="e">
        <f>LD!BH508</f>
        <v>#VALUE!</v>
      </c>
      <c r="U73" s="181" t="e">
        <f>LD!BJ508</f>
        <v>#VALUE!</v>
      </c>
      <c r="V73" s="181" t="e">
        <f>LD!BL508</f>
        <v>#VALUE!</v>
      </c>
      <c r="W73" s="181" t="e">
        <f>LD!BN508</f>
        <v>#VALUE!</v>
      </c>
      <c r="X73" s="181" t="e">
        <f>LD!AW509</f>
        <v>#VALUE!</v>
      </c>
      <c r="Y73" s="181" t="e">
        <f>LD!BB509</f>
        <v>#VALUE!</v>
      </c>
      <c r="Z73" s="181" t="e">
        <f>LD!BD509</f>
        <v>#VALUE!</v>
      </c>
      <c r="AA73" s="181" t="e">
        <f>LD!BF509</f>
        <v>#VALUE!</v>
      </c>
      <c r="AB73" s="182" t="e">
        <f>LD!BH509</f>
        <v>#VALUE!</v>
      </c>
      <c r="AC73" s="181" t="e">
        <f>LD!BJ509</f>
        <v>#VALUE!</v>
      </c>
      <c r="AD73" s="181" t="e">
        <f>LD!BL509</f>
        <v>#VALUE!</v>
      </c>
      <c r="AE73" s="181" t="e">
        <f>LD!BN509</f>
        <v>#VALUE!</v>
      </c>
    </row>
    <row r="75" spans="5:31" ht="17" thickBot="1" x14ac:dyDescent="0.25"/>
    <row r="76" spans="5:31" x14ac:dyDescent="0.2">
      <c r="E76" s="333" t="s">
        <v>136</v>
      </c>
      <c r="F76" s="133"/>
      <c r="G76" s="240"/>
      <c r="H76" s="364" t="s">
        <v>119</v>
      </c>
      <c r="I76" s="358"/>
      <c r="J76" s="358"/>
      <c r="K76" s="358"/>
      <c r="L76" s="358"/>
      <c r="M76" s="358"/>
      <c r="N76" s="358"/>
      <c r="O76" s="359"/>
      <c r="P76" s="357" t="s">
        <v>132</v>
      </c>
      <c r="Q76" s="358"/>
      <c r="R76" s="358"/>
      <c r="S76" s="358"/>
      <c r="T76" s="358"/>
      <c r="U76" s="358"/>
      <c r="V76" s="358"/>
      <c r="W76" s="359"/>
      <c r="X76" s="357" t="s">
        <v>133</v>
      </c>
      <c r="Y76" s="358"/>
      <c r="Z76" s="358"/>
      <c r="AA76" s="358"/>
      <c r="AB76" s="358"/>
      <c r="AC76" s="358"/>
      <c r="AD76" s="358"/>
      <c r="AE76" s="359"/>
    </row>
    <row r="77" spans="5:31" x14ac:dyDescent="0.2">
      <c r="E77" s="334"/>
      <c r="F77" s="134"/>
      <c r="G77" s="164"/>
      <c r="H77" s="116" t="s">
        <v>3</v>
      </c>
      <c r="I77" s="208" t="s">
        <v>1</v>
      </c>
      <c r="J77" s="208" t="s">
        <v>113</v>
      </c>
      <c r="K77" s="208" t="s">
        <v>0</v>
      </c>
      <c r="L77" s="208" t="s">
        <v>145</v>
      </c>
      <c r="M77" s="208" t="s">
        <v>147</v>
      </c>
      <c r="N77" s="208" t="s">
        <v>148</v>
      </c>
      <c r="O77" s="144" t="s">
        <v>144</v>
      </c>
      <c r="P77" s="207" t="s">
        <v>3</v>
      </c>
      <c r="Q77" s="208" t="s">
        <v>1</v>
      </c>
      <c r="R77" s="208" t="s">
        <v>113</v>
      </c>
      <c r="S77" s="208" t="s">
        <v>0</v>
      </c>
      <c r="T77" s="208" t="s">
        <v>145</v>
      </c>
      <c r="U77" s="208" t="s">
        <v>147</v>
      </c>
      <c r="V77" s="208" t="s">
        <v>148</v>
      </c>
      <c r="W77" s="144" t="s">
        <v>144</v>
      </c>
      <c r="X77" s="207" t="s">
        <v>3</v>
      </c>
      <c r="Y77" s="208" t="s">
        <v>1</v>
      </c>
      <c r="Z77" s="208" t="s">
        <v>113</v>
      </c>
      <c r="AA77" s="208" t="s">
        <v>0</v>
      </c>
      <c r="AB77" s="208" t="s">
        <v>145</v>
      </c>
      <c r="AC77" s="208" t="s">
        <v>147</v>
      </c>
      <c r="AD77" s="208" t="s">
        <v>148</v>
      </c>
      <c r="AE77" s="144" t="s">
        <v>144</v>
      </c>
    </row>
    <row r="78" spans="5:31" ht="17" thickBot="1" x14ac:dyDescent="0.25">
      <c r="E78" s="334"/>
      <c r="F78" s="134"/>
      <c r="G78" s="164" t="s">
        <v>5</v>
      </c>
      <c r="H78" s="116" t="s">
        <v>15</v>
      </c>
      <c r="I78" s="208" t="s">
        <v>15</v>
      </c>
      <c r="J78" s="208" t="s">
        <v>15</v>
      </c>
      <c r="K78" s="208" t="s">
        <v>15</v>
      </c>
      <c r="L78" s="208" t="s">
        <v>15</v>
      </c>
      <c r="M78" s="208" t="s">
        <v>15</v>
      </c>
      <c r="N78" s="208"/>
      <c r="O78" s="144" t="s">
        <v>15</v>
      </c>
      <c r="P78" s="207" t="s">
        <v>15</v>
      </c>
      <c r="Q78" s="208" t="s">
        <v>15</v>
      </c>
      <c r="R78" s="208" t="s">
        <v>15</v>
      </c>
      <c r="S78" s="208" t="s">
        <v>15</v>
      </c>
      <c r="T78" s="208" t="s">
        <v>15</v>
      </c>
      <c r="U78" s="208" t="s">
        <v>15</v>
      </c>
      <c r="V78" s="208"/>
      <c r="W78" s="144" t="s">
        <v>15</v>
      </c>
      <c r="X78" s="207" t="s">
        <v>15</v>
      </c>
      <c r="Y78" s="208" t="s">
        <v>15</v>
      </c>
      <c r="Z78" s="208" t="s">
        <v>15</v>
      </c>
      <c r="AA78" s="208" t="s">
        <v>15</v>
      </c>
      <c r="AB78" s="208" t="s">
        <v>15</v>
      </c>
      <c r="AC78" s="208" t="s">
        <v>15</v>
      </c>
      <c r="AD78" s="208"/>
      <c r="AE78" s="144" t="s">
        <v>15</v>
      </c>
    </row>
    <row r="79" spans="5:31" x14ac:dyDescent="0.2">
      <c r="E79" s="334"/>
      <c r="F79" s="365" t="s">
        <v>134</v>
      </c>
      <c r="G79" s="164" t="str">
        <f>Intra!C433</f>
        <v>Class A1_4K</v>
      </c>
      <c r="H79" s="213">
        <f>Intra!AW436</f>
        <v>-6.2500052780074811E-4</v>
      </c>
      <c r="I79" s="214">
        <f>Intra!BB436</f>
        <v>-6.2500039262748663E-4</v>
      </c>
      <c r="J79" s="214">
        <f>Intra!BD436</f>
        <v>-6.2500046594879399E-4</v>
      </c>
      <c r="K79" s="214">
        <f>Intra!BF436</f>
        <v>-6.2500063865368605E-4</v>
      </c>
      <c r="L79" s="214" t="e">
        <f>Intra!BH436</f>
        <v>#VALUE!</v>
      </c>
      <c r="M79" s="214" t="e">
        <f>Intra!BJ436</f>
        <v>#VALUE!</v>
      </c>
      <c r="N79" s="214" t="e">
        <f>Intra!BL436</f>
        <v>#VALUE!</v>
      </c>
      <c r="O79" s="247" t="e">
        <f>Intra!BN436</f>
        <v>#VALUE!</v>
      </c>
      <c r="P79" s="242">
        <f>Intra!AW437</f>
        <v>-1.0000026150664976E-3</v>
      </c>
      <c r="Q79" s="214">
        <f>Intra!BB437</f>
        <v>-1.0000021602369902E-3</v>
      </c>
      <c r="R79" s="214">
        <f>Intra!BD437</f>
        <v>-1.000002388025667E-3</v>
      </c>
      <c r="S79" s="1">
        <f>Intra!BF437</f>
        <v>-1.0000027319070348E-3</v>
      </c>
      <c r="T79" s="1" t="e">
        <f>Intra!BH437</f>
        <v>#VALUE!</v>
      </c>
      <c r="U79" s="214" t="e">
        <f>Intra!BJ437</f>
        <v>#VALUE!</v>
      </c>
      <c r="V79" s="1" t="e">
        <f>Intra!BL437</f>
        <v>#VALUE!</v>
      </c>
      <c r="W79" s="3" t="e">
        <f>Intra!BN437</f>
        <v>#VALUE!</v>
      </c>
      <c r="X79" s="229">
        <f>Intra!AW438</f>
        <v>0</v>
      </c>
      <c r="Y79" s="1">
        <f>Intra!BB438</f>
        <v>0</v>
      </c>
      <c r="Z79" s="1">
        <f>Intra!BD438</f>
        <v>0</v>
      </c>
      <c r="AA79" s="1">
        <f>Intra!BF438</f>
        <v>0</v>
      </c>
      <c r="AB79" s="1" t="e">
        <f>Intra!BH438</f>
        <v>#VALUE!</v>
      </c>
      <c r="AC79" s="1" t="e">
        <f>Intra!BJ438</f>
        <v>#VALUE!</v>
      </c>
      <c r="AD79" s="1" t="e">
        <f>Intra!BL438</f>
        <v>#VALUE!</v>
      </c>
      <c r="AE79" s="3" t="e">
        <f>Intra!BN438</f>
        <v>#VALUE!</v>
      </c>
    </row>
    <row r="80" spans="5:31" x14ac:dyDescent="0.2">
      <c r="E80" s="334"/>
      <c r="F80" s="366"/>
      <c r="G80" s="164" t="str">
        <f>Intra!C442</f>
        <v>Class A1_2K</v>
      </c>
      <c r="H80" s="213">
        <f>Intra!AW445</f>
        <v>0</v>
      </c>
      <c r="I80" s="214">
        <f>Intra!BB445</f>
        <v>0</v>
      </c>
      <c r="J80" s="214">
        <f>Intra!BD445</f>
        <v>0</v>
      </c>
      <c r="K80" s="214">
        <f>Intra!BF445</f>
        <v>0</v>
      </c>
      <c r="L80" s="214" t="e">
        <f>Intra!BH445</f>
        <v>#VALUE!</v>
      </c>
      <c r="M80" s="214" t="e">
        <f>Intra!BJ445</f>
        <v>#VALUE!</v>
      </c>
      <c r="N80" s="214" t="e">
        <f>Intra!BL445</f>
        <v>#VALUE!</v>
      </c>
      <c r="O80" s="247" t="e">
        <f>Intra!BN445</f>
        <v>#VALUE!</v>
      </c>
      <c r="P80" s="242">
        <f>Intra!AW446</f>
        <v>0</v>
      </c>
      <c r="Q80" s="214">
        <f>Intra!BB446</f>
        <v>0</v>
      </c>
      <c r="R80" s="214">
        <f>Intra!BD446</f>
        <v>0</v>
      </c>
      <c r="S80" s="1">
        <f>Intra!BF446</f>
        <v>0</v>
      </c>
      <c r="T80" s="1" t="e">
        <f>Intra!BH446</f>
        <v>#VALUE!</v>
      </c>
      <c r="U80" s="214" t="e">
        <f>Intra!BJ446</f>
        <v>#VALUE!</v>
      </c>
      <c r="V80" s="1" t="e">
        <f>Intra!BL446</f>
        <v>#VALUE!</v>
      </c>
      <c r="W80" s="3" t="e">
        <f>Intra!BN446</f>
        <v>#VALUE!</v>
      </c>
      <c r="X80" s="229">
        <f>Intra!AW447</f>
        <v>0</v>
      </c>
      <c r="Y80" s="1">
        <f>Intra!BB447</f>
        <v>0</v>
      </c>
      <c r="Z80" s="1">
        <f>Intra!BD447</f>
        <v>0</v>
      </c>
      <c r="AA80" s="1">
        <f>Intra!BF447</f>
        <v>0</v>
      </c>
      <c r="AB80" s="1" t="e">
        <f>Intra!BH447</f>
        <v>#VALUE!</v>
      </c>
      <c r="AC80" s="1" t="e">
        <f>Intra!BJ447</f>
        <v>#VALUE!</v>
      </c>
      <c r="AD80" s="1" t="e">
        <f>Intra!BL447</f>
        <v>#VALUE!</v>
      </c>
      <c r="AE80" s="3" t="e">
        <f>Intra!BN447</f>
        <v>#VALUE!</v>
      </c>
    </row>
    <row r="81" spans="5:31" x14ac:dyDescent="0.2">
      <c r="E81" s="334"/>
      <c r="F81" s="366"/>
      <c r="G81" s="164" t="str">
        <f>Intra!C451</f>
        <v>Class A3_720p</v>
      </c>
      <c r="H81" s="213">
        <f>Intra!AW454</f>
        <v>0</v>
      </c>
      <c r="I81" s="214">
        <f>Intra!BB454</f>
        <v>0</v>
      </c>
      <c r="J81" s="214">
        <f>Intra!BD454</f>
        <v>0</v>
      </c>
      <c r="K81" s="214">
        <f>Intra!BF454</f>
        <v>0</v>
      </c>
      <c r="L81" s="214" t="e">
        <f>Intra!BH454</f>
        <v>#VALUE!</v>
      </c>
      <c r="M81" s="214" t="e">
        <f>Intra!BJ454</f>
        <v>#VALUE!</v>
      </c>
      <c r="N81" s="214" t="e">
        <f>Intra!BL454</f>
        <v>#VALUE!</v>
      </c>
      <c r="O81" s="247" t="e">
        <f>Intra!BN454</f>
        <v>#VALUE!</v>
      </c>
      <c r="P81" s="242">
        <f>Intra!AW455</f>
        <v>0</v>
      </c>
      <c r="Q81" s="214">
        <f>Intra!BB455</f>
        <v>0</v>
      </c>
      <c r="R81" s="214">
        <f>Intra!BD455</f>
        <v>0</v>
      </c>
      <c r="S81" s="1">
        <f>Intra!BF455</f>
        <v>0</v>
      </c>
      <c r="T81" s="1" t="e">
        <f>Intra!BH455</f>
        <v>#VALUE!</v>
      </c>
      <c r="U81" s="214" t="e">
        <f>Intra!BJ455</f>
        <v>#VALUE!</v>
      </c>
      <c r="V81" s="1" t="e">
        <f>Intra!BL455</f>
        <v>#VALUE!</v>
      </c>
      <c r="W81" s="3" t="e">
        <f>Intra!BN455</f>
        <v>#VALUE!</v>
      </c>
      <c r="X81" s="229">
        <f>Intra!AW456</f>
        <v>0</v>
      </c>
      <c r="Y81" s="1">
        <f>Intra!BB456</f>
        <v>0</v>
      </c>
      <c r="Z81" s="1">
        <f>Intra!BD456</f>
        <v>0</v>
      </c>
      <c r="AA81" s="1">
        <f>Intra!BF456</f>
        <v>0</v>
      </c>
      <c r="AB81" s="1" t="e">
        <f>Intra!BH456</f>
        <v>#VALUE!</v>
      </c>
      <c r="AC81" s="1" t="e">
        <f>Intra!BJ456</f>
        <v>#VALUE!</v>
      </c>
      <c r="AD81" s="1" t="e">
        <f>Intra!BL456</f>
        <v>#VALUE!</v>
      </c>
      <c r="AE81" s="3" t="e">
        <f>Intra!BN456</f>
        <v>#VALUE!</v>
      </c>
    </row>
    <row r="82" spans="5:31" x14ac:dyDescent="0.2">
      <c r="E82" s="334"/>
      <c r="F82" s="366"/>
      <c r="G82" s="164" t="str">
        <f>Intra!C460</f>
        <v>Class A4_360p</v>
      </c>
      <c r="H82" s="213">
        <f>Intra!AW463</f>
        <v>0</v>
      </c>
      <c r="I82" s="214">
        <f>Intra!BB463</f>
        <v>0</v>
      </c>
      <c r="J82" s="214">
        <f>Intra!BD463</f>
        <v>0</v>
      </c>
      <c r="K82" s="214">
        <f>Intra!BF463</f>
        <v>0</v>
      </c>
      <c r="L82" s="214" t="e">
        <f>Intra!BH463</f>
        <v>#VALUE!</v>
      </c>
      <c r="M82" s="214" t="e">
        <f>Intra!BJ463</f>
        <v>#VALUE!</v>
      </c>
      <c r="N82" s="214" t="e">
        <f>Intra!BL463</f>
        <v>#VALUE!</v>
      </c>
      <c r="O82" s="247" t="e">
        <f>Intra!BN463</f>
        <v>#VALUE!</v>
      </c>
      <c r="P82" s="242">
        <f>Intra!AW464</f>
        <v>0</v>
      </c>
      <c r="Q82" s="214">
        <f>Intra!BB464</f>
        <v>0</v>
      </c>
      <c r="R82" s="214">
        <f>Intra!BD464</f>
        <v>0</v>
      </c>
      <c r="S82" s="1">
        <f>Intra!BF464</f>
        <v>0</v>
      </c>
      <c r="T82" s="1" t="e">
        <f>Intra!BH464</f>
        <v>#VALUE!</v>
      </c>
      <c r="U82" s="214" t="e">
        <f>Intra!BJ464</f>
        <v>#VALUE!</v>
      </c>
      <c r="V82" s="1" t="e">
        <f>Intra!BL464</f>
        <v>#VALUE!</v>
      </c>
      <c r="W82" s="3" t="e">
        <f>Intra!BN464</f>
        <v>#VALUE!</v>
      </c>
      <c r="X82" s="229">
        <f>Intra!AW465</f>
        <v>0</v>
      </c>
      <c r="Y82" s="1">
        <f>Intra!BB465</f>
        <v>0</v>
      </c>
      <c r="Z82" s="1">
        <f>Intra!BD465</f>
        <v>0</v>
      </c>
      <c r="AA82" s="1">
        <f>Intra!BF465</f>
        <v>0</v>
      </c>
      <c r="AB82" s="1" t="e">
        <f>Intra!BH465</f>
        <v>#VALUE!</v>
      </c>
      <c r="AC82" s="1" t="e">
        <f>Intra!BJ465</f>
        <v>#VALUE!</v>
      </c>
      <c r="AD82" s="1" t="e">
        <f>Intra!BL465</f>
        <v>#VALUE!</v>
      </c>
      <c r="AE82" s="3" t="e">
        <f>Intra!BN465</f>
        <v>#VALUE!</v>
      </c>
    </row>
    <row r="83" spans="5:31" x14ac:dyDescent="0.2">
      <c r="E83" s="334"/>
      <c r="F83" s="366"/>
      <c r="G83" s="164" t="str">
        <f>Intra!C469</f>
        <v>Class A5_270p</v>
      </c>
      <c r="H83" s="213">
        <f>Intra!AW472</f>
        <v>0</v>
      </c>
      <c r="I83" s="214">
        <f>Intra!BB472</f>
        <v>0</v>
      </c>
      <c r="J83" s="214">
        <f>Intra!BD472</f>
        <v>0</v>
      </c>
      <c r="K83" s="214">
        <f>Intra!BF472</f>
        <v>0</v>
      </c>
      <c r="L83" s="214" t="e">
        <f>Intra!BH472</f>
        <v>#VALUE!</v>
      </c>
      <c r="M83" s="214" t="e">
        <f>Intra!BJ472</f>
        <v>#VALUE!</v>
      </c>
      <c r="N83" s="214" t="e">
        <f>Intra!BL472</f>
        <v>#VALUE!</v>
      </c>
      <c r="O83" s="247" t="e">
        <f>Intra!BN472</f>
        <v>#VALUE!</v>
      </c>
      <c r="P83" s="242">
        <f>Intra!AW473</f>
        <v>0</v>
      </c>
      <c r="Q83" s="214">
        <f>Intra!BB473</f>
        <v>0</v>
      </c>
      <c r="R83" s="214">
        <f>Intra!BD473</f>
        <v>0</v>
      </c>
      <c r="S83" s="1">
        <f>Intra!BF473</f>
        <v>0</v>
      </c>
      <c r="T83" s="1" t="e">
        <f>Intra!BH473</f>
        <v>#VALUE!</v>
      </c>
      <c r="U83" s="214" t="e">
        <f>Intra!BJ473</f>
        <v>#VALUE!</v>
      </c>
      <c r="V83" s="1" t="e">
        <f>Intra!BL473</f>
        <v>#VALUE!</v>
      </c>
      <c r="W83" s="3" t="e">
        <f>Intra!BN473</f>
        <v>#VALUE!</v>
      </c>
      <c r="X83" s="229">
        <f>Intra!AW474</f>
        <v>0</v>
      </c>
      <c r="Y83" s="1">
        <f>Intra!BB474</f>
        <v>0</v>
      </c>
      <c r="Z83" s="1">
        <f>Intra!BD474</f>
        <v>0</v>
      </c>
      <c r="AA83" s="1">
        <f>Intra!BF474</f>
        <v>0</v>
      </c>
      <c r="AB83" s="1" t="e">
        <f>Intra!BH474</f>
        <v>#VALUE!</v>
      </c>
      <c r="AC83" s="1" t="e">
        <f>Intra!BJ474</f>
        <v>#VALUE!</v>
      </c>
      <c r="AD83" s="1" t="e">
        <f>Intra!BL474</f>
        <v>#VALUE!</v>
      </c>
      <c r="AE83" s="3" t="e">
        <f>Intra!BN474</f>
        <v>#VALUE!</v>
      </c>
    </row>
    <row r="84" spans="5:31" x14ac:dyDescent="0.2">
      <c r="E84" s="334"/>
      <c r="F84" s="366"/>
      <c r="G84" s="164" t="str">
        <f>Intra!C478</f>
        <v>Class B1_SYN</v>
      </c>
      <c r="H84" s="213">
        <f>Intra!AW481</f>
        <v>0</v>
      </c>
      <c r="I84" s="214">
        <f>Intra!BB481</f>
        <v>0</v>
      </c>
      <c r="J84" s="214">
        <f>Intra!BD481</f>
        <v>0</v>
      </c>
      <c r="K84" s="214">
        <f>Intra!BF481</f>
        <v>0</v>
      </c>
      <c r="L84" s="214" t="e">
        <f>Intra!BH481</f>
        <v>#VALUE!</v>
      </c>
      <c r="M84" s="214" t="e">
        <f>Intra!BJ481</f>
        <v>#VALUE!</v>
      </c>
      <c r="N84" s="214" t="e">
        <f>Intra!BL481</f>
        <v>#VALUE!</v>
      </c>
      <c r="O84" s="247" t="e">
        <f>Intra!BN481</f>
        <v>#VALUE!</v>
      </c>
      <c r="P84" s="242">
        <f>Intra!AW482</f>
        <v>0</v>
      </c>
      <c r="Q84" s="214">
        <f>Intra!BB482</f>
        <v>0</v>
      </c>
      <c r="R84" s="214">
        <f>Intra!BD482</f>
        <v>0</v>
      </c>
      <c r="S84" s="1">
        <f>Intra!BF482</f>
        <v>0</v>
      </c>
      <c r="T84" s="1" t="e">
        <f>Intra!BH482</f>
        <v>#VALUE!</v>
      </c>
      <c r="U84" s="214" t="e">
        <f>Intra!BJ482</f>
        <v>#VALUE!</v>
      </c>
      <c r="V84" s="1" t="e">
        <f>Intra!BL482</f>
        <v>#VALUE!</v>
      </c>
      <c r="W84" s="3" t="e">
        <f>Intra!BN482</f>
        <v>#VALUE!</v>
      </c>
      <c r="X84" s="229">
        <f>Intra!AW483</f>
        <v>0</v>
      </c>
      <c r="Y84" s="1">
        <f>Intra!BB483</f>
        <v>0</v>
      </c>
      <c r="Z84" s="1">
        <f>Intra!BD483</f>
        <v>0</v>
      </c>
      <c r="AA84" s="1">
        <f>Intra!BF483</f>
        <v>0</v>
      </c>
      <c r="AB84" s="1" t="e">
        <f>Intra!BH483</f>
        <v>#VALUE!</v>
      </c>
      <c r="AC84" s="1" t="e">
        <f>Intra!BJ483</f>
        <v>#VALUE!</v>
      </c>
      <c r="AD84" s="1" t="e">
        <f>Intra!BL483</f>
        <v>#VALUE!</v>
      </c>
      <c r="AE84" s="3" t="e">
        <f>Intra!BN483</f>
        <v>#VALUE!</v>
      </c>
    </row>
    <row r="85" spans="5:31" x14ac:dyDescent="0.2">
      <c r="E85" s="334"/>
      <c r="F85" s="366"/>
      <c r="G85" s="164" t="str">
        <f>Intra!C487</f>
        <v>Class HDR1_4K</v>
      </c>
      <c r="H85" s="213" t="e">
        <f>Intra!AW490</f>
        <v>#VALUE!</v>
      </c>
      <c r="I85" s="214" t="e">
        <f>Intra!BB490</f>
        <v>#VALUE!</v>
      </c>
      <c r="J85" s="214" t="e">
        <f>Intra!BD490</f>
        <v>#VALUE!</v>
      </c>
      <c r="K85" s="214" t="e">
        <f>Intra!BF490</f>
        <v>#VALUE!</v>
      </c>
      <c r="L85" s="214" t="e">
        <f>Intra!BH490</f>
        <v>#VALUE!</v>
      </c>
      <c r="M85" s="214" t="e">
        <f>Intra!BJ490</f>
        <v>#VALUE!</v>
      </c>
      <c r="N85" s="214" t="e">
        <f>Intra!BL490</f>
        <v>#VALUE!</v>
      </c>
      <c r="O85" s="247" t="e">
        <f>Intra!BN490</f>
        <v>#VALUE!</v>
      </c>
      <c r="P85" s="242" t="e">
        <f>Intra!AW491</f>
        <v>#VALUE!</v>
      </c>
      <c r="Q85" s="214" t="e">
        <f>Intra!BB491</f>
        <v>#VALUE!</v>
      </c>
      <c r="R85" s="214" t="e">
        <f>Intra!BD491</f>
        <v>#VALUE!</v>
      </c>
      <c r="S85" s="1" t="e">
        <f>Intra!BF491</f>
        <v>#VALUE!</v>
      </c>
      <c r="T85" s="1" t="e">
        <f>Intra!BH491</f>
        <v>#VALUE!</v>
      </c>
      <c r="U85" s="214" t="e">
        <f>Intra!BJ491</f>
        <v>#VALUE!</v>
      </c>
      <c r="V85" s="1" t="e">
        <f>Intra!BL491</f>
        <v>#VALUE!</v>
      </c>
      <c r="W85" s="3" t="e">
        <f>Intra!BN491</f>
        <v>#VALUE!</v>
      </c>
      <c r="X85" s="229" t="e">
        <f>Intra!AW492</f>
        <v>#VALUE!</v>
      </c>
      <c r="Y85" s="1" t="e">
        <f>Intra!BB492</f>
        <v>#VALUE!</v>
      </c>
      <c r="Z85" s="1" t="e">
        <f>Intra!BD492</f>
        <v>#VALUE!</v>
      </c>
      <c r="AA85" s="1" t="e">
        <f>Intra!BF492</f>
        <v>#VALUE!</v>
      </c>
      <c r="AB85" s="1" t="e">
        <f>Intra!BH492</f>
        <v>#VALUE!</v>
      </c>
      <c r="AC85" s="1" t="e">
        <f>Intra!BJ492</f>
        <v>#VALUE!</v>
      </c>
      <c r="AD85" s="1" t="e">
        <f>Intra!BL492</f>
        <v>#VALUE!</v>
      </c>
      <c r="AE85" s="3" t="e">
        <f>Intra!BN492</f>
        <v>#VALUE!</v>
      </c>
    </row>
    <row r="86" spans="5:31" x14ac:dyDescent="0.2">
      <c r="E86" s="334"/>
      <c r="F86" s="366"/>
      <c r="G86" s="164" t="str">
        <f>Intra!C496</f>
        <v>Class HDR2_2K</v>
      </c>
      <c r="H86" s="213" t="e">
        <f>Intra!AW499</f>
        <v>#VALUE!</v>
      </c>
      <c r="I86" s="214" t="e">
        <f>Intra!BB499</f>
        <v>#VALUE!</v>
      </c>
      <c r="J86" s="214" t="e">
        <f>Intra!BD499</f>
        <v>#VALUE!</v>
      </c>
      <c r="K86" s="214" t="e">
        <f>Intra!BF499</f>
        <v>#VALUE!</v>
      </c>
      <c r="L86" s="214" t="e">
        <f>Intra!BH499</f>
        <v>#VALUE!</v>
      </c>
      <c r="M86" s="214" t="e">
        <f>Intra!BJ499</f>
        <v>#VALUE!</v>
      </c>
      <c r="N86" s="214" t="e">
        <f>Intra!BL499</f>
        <v>#VALUE!</v>
      </c>
      <c r="O86" s="247" t="e">
        <f>Intra!BN499</f>
        <v>#VALUE!</v>
      </c>
      <c r="P86" s="242" t="e">
        <f>Intra!AW500</f>
        <v>#VALUE!</v>
      </c>
      <c r="Q86" s="214" t="e">
        <f>Intra!BB500</f>
        <v>#VALUE!</v>
      </c>
      <c r="R86" s="214" t="e">
        <f>Intra!BD500</f>
        <v>#VALUE!</v>
      </c>
      <c r="S86" s="1" t="e">
        <f>Intra!BF500</f>
        <v>#VALUE!</v>
      </c>
      <c r="T86" s="1" t="e">
        <f>Intra!BH500</f>
        <v>#VALUE!</v>
      </c>
      <c r="U86" s="214" t="e">
        <f>Intra!BJ500</f>
        <v>#VALUE!</v>
      </c>
      <c r="V86" s="1" t="e">
        <f>Intra!BL500</f>
        <v>#VALUE!</v>
      </c>
      <c r="W86" s="3" t="e">
        <f>Intra!BN500</f>
        <v>#VALUE!</v>
      </c>
      <c r="X86" s="229" t="e">
        <f>Intra!AW501</f>
        <v>#VALUE!</v>
      </c>
      <c r="Y86" s="1" t="e">
        <f>Intra!BB501</f>
        <v>#VALUE!</v>
      </c>
      <c r="Z86" s="1" t="e">
        <f>Intra!BD501</f>
        <v>#VALUE!</v>
      </c>
      <c r="AA86" s="1" t="e">
        <f>Intra!BF501</f>
        <v>#VALUE!</v>
      </c>
      <c r="AB86" s="1" t="e">
        <f>Intra!BH501</f>
        <v>#VALUE!</v>
      </c>
      <c r="AC86" s="1" t="e">
        <f>Intra!BJ501</f>
        <v>#VALUE!</v>
      </c>
      <c r="AD86" s="1" t="e">
        <f>Intra!BL501</f>
        <v>#VALUE!</v>
      </c>
      <c r="AE86" s="3" t="e">
        <f>Intra!BN501</f>
        <v>#VALUE!</v>
      </c>
    </row>
    <row r="87" spans="5:31" ht="17" thickBot="1" x14ac:dyDescent="0.25">
      <c r="E87" s="334"/>
      <c r="F87" s="367"/>
      <c r="G87" s="164" t="str">
        <f>Intra!C507</f>
        <v>Overall</v>
      </c>
      <c r="H87" s="237" t="e">
        <f>Intra!AW510</f>
        <v>#VALUE!</v>
      </c>
      <c r="I87" s="234" t="e">
        <f>Intra!BB510</f>
        <v>#VALUE!</v>
      </c>
      <c r="J87" s="234" t="e">
        <f>Intra!BD510</f>
        <v>#VALUE!</v>
      </c>
      <c r="K87" s="234" t="e">
        <f>Intra!BF510</f>
        <v>#VALUE!</v>
      </c>
      <c r="L87" s="234" t="e">
        <f>Intra!BH510</f>
        <v>#VALUE!</v>
      </c>
      <c r="M87" s="234" t="e">
        <f>Intra!BJ510</f>
        <v>#VALUE!</v>
      </c>
      <c r="N87" s="234" t="e">
        <f>Intra!BL510</f>
        <v>#VALUE!</v>
      </c>
      <c r="O87" s="248" t="e">
        <f>Intra!BN510</f>
        <v>#VALUE!</v>
      </c>
      <c r="P87" s="243" t="e">
        <f>Intra!AW511</f>
        <v>#VALUE!</v>
      </c>
      <c r="Q87" s="234" t="e">
        <f>Intra!BB511</f>
        <v>#VALUE!</v>
      </c>
      <c r="R87" s="234" t="e">
        <f>Intra!BD511</f>
        <v>#VALUE!</v>
      </c>
      <c r="S87" s="220" t="e">
        <f>Intra!BF511</f>
        <v>#VALUE!</v>
      </c>
      <c r="T87" s="220" t="e">
        <f>Intra!BH511</f>
        <v>#VALUE!</v>
      </c>
      <c r="U87" s="234" t="e">
        <f>Intra!BJ511</f>
        <v>#VALUE!</v>
      </c>
      <c r="V87" s="220" t="e">
        <f>Intra!BL511</f>
        <v>#VALUE!</v>
      </c>
      <c r="W87" s="223" t="e">
        <f>Intra!BN511</f>
        <v>#VALUE!</v>
      </c>
      <c r="X87" s="230" t="e">
        <f>Intra!AW512</f>
        <v>#VALUE!</v>
      </c>
      <c r="Y87" s="220" t="e">
        <f>Intra!BB512</f>
        <v>#VALUE!</v>
      </c>
      <c r="Z87" s="220" t="e">
        <f>Intra!BD512</f>
        <v>#VALUE!</v>
      </c>
      <c r="AA87" s="220" t="e">
        <f>Intra!BF512</f>
        <v>#VALUE!</v>
      </c>
      <c r="AB87" s="220" t="e">
        <f>Intra!BH512</f>
        <v>#VALUE!</v>
      </c>
      <c r="AC87" s="220" t="e">
        <f>Intra!BJ512</f>
        <v>#VALUE!</v>
      </c>
      <c r="AD87" s="220" t="e">
        <f>Intra!BL512</f>
        <v>#VALUE!</v>
      </c>
      <c r="AE87" s="223" t="e">
        <f>Intra!BN512</f>
        <v>#VALUE!</v>
      </c>
    </row>
    <row r="88" spans="5:31" ht="17" thickBot="1" x14ac:dyDescent="0.25">
      <c r="E88" s="334"/>
      <c r="F88" s="117"/>
      <c r="G88" s="169"/>
      <c r="H88" s="238"/>
      <c r="I88" s="235"/>
      <c r="J88" s="235"/>
      <c r="K88" s="235"/>
      <c r="L88" s="235"/>
      <c r="M88" s="235"/>
      <c r="N88" s="235"/>
      <c r="O88" s="249"/>
      <c r="P88" s="244"/>
      <c r="Q88" s="235"/>
      <c r="R88" s="235"/>
      <c r="S88" s="221"/>
      <c r="T88" s="221"/>
      <c r="U88" s="235"/>
      <c r="V88" s="221"/>
      <c r="W88" s="225"/>
      <c r="X88" s="231"/>
      <c r="Y88" s="221"/>
      <c r="Z88" s="221"/>
      <c r="AA88" s="221"/>
      <c r="AB88" s="221"/>
      <c r="AC88" s="221"/>
      <c r="AD88" s="221"/>
      <c r="AE88" s="225"/>
    </row>
    <row r="89" spans="5:31" x14ac:dyDescent="0.2">
      <c r="E89" s="334"/>
      <c r="F89" s="365" t="s">
        <v>135</v>
      </c>
      <c r="G89" s="164" t="str">
        <f>RA!C433</f>
        <v>Class A1_4K</v>
      </c>
      <c r="H89" s="213">
        <f>RA!AW436</f>
        <v>1</v>
      </c>
      <c r="I89" s="214">
        <f>RA!BB436</f>
        <v>1</v>
      </c>
      <c r="J89" s="214">
        <f>RA!BD436</f>
        <v>1</v>
      </c>
      <c r="K89" s="214">
        <f>RA!BF436</f>
        <v>1</v>
      </c>
      <c r="L89" s="214" t="e">
        <f>RA!BH436</f>
        <v>#VALUE!</v>
      </c>
      <c r="M89" s="214" t="e">
        <f>RA!BJ436</f>
        <v>#VALUE!</v>
      </c>
      <c r="N89" s="214" t="e">
        <f>RA!BL436</f>
        <v>#VALUE!</v>
      </c>
      <c r="O89" s="247" t="e">
        <f>RA!BN436</f>
        <v>#VALUE!</v>
      </c>
      <c r="P89" s="242">
        <f>RA!AW437</f>
        <v>1</v>
      </c>
      <c r="Q89" s="214">
        <f>RA!BB437</f>
        <v>1</v>
      </c>
      <c r="R89" s="214">
        <f>RA!BD437</f>
        <v>1</v>
      </c>
      <c r="S89" s="1">
        <f>RA!BF437</f>
        <v>1</v>
      </c>
      <c r="T89" s="1" t="e">
        <f>RA!BH437</f>
        <v>#VALUE!</v>
      </c>
      <c r="U89" s="214" t="e">
        <f>RA!BJ437</f>
        <v>#VALUE!</v>
      </c>
      <c r="V89" s="1" t="e">
        <f>RA!BL437</f>
        <v>#VALUE!</v>
      </c>
      <c r="W89" s="3" t="e">
        <f>RA!BN437</f>
        <v>#VALUE!</v>
      </c>
      <c r="X89" s="229">
        <f>RA!AW438</f>
        <v>1</v>
      </c>
      <c r="Y89" s="1">
        <f>RA!BB438</f>
        <v>1</v>
      </c>
      <c r="Z89" s="1">
        <f>RA!BD438</f>
        <v>1</v>
      </c>
      <c r="AA89" s="1">
        <f>RA!BF438</f>
        <v>1</v>
      </c>
      <c r="AB89" s="1" t="e">
        <f>RA!BH438</f>
        <v>#VALUE!</v>
      </c>
      <c r="AC89" s="1" t="e">
        <f>RA!BJ438</f>
        <v>#VALUE!</v>
      </c>
      <c r="AD89" s="1" t="e">
        <f>RA!BL438</f>
        <v>#VALUE!</v>
      </c>
      <c r="AE89" s="3" t="e">
        <f>RA!BN438</f>
        <v>#VALUE!</v>
      </c>
    </row>
    <row r="90" spans="5:31" x14ac:dyDescent="0.2">
      <c r="E90" s="334"/>
      <c r="F90" s="366"/>
      <c r="G90" s="164" t="str">
        <f>RA!C442</f>
        <v>Class A1_2K</v>
      </c>
      <c r="H90" s="213">
        <f>RA!AW445</f>
        <v>1</v>
      </c>
      <c r="I90" s="214">
        <f>RA!BB445</f>
        <v>1</v>
      </c>
      <c r="J90" s="214">
        <f>RA!BD445</f>
        <v>1</v>
      </c>
      <c r="K90" s="214">
        <f>RA!BF445</f>
        <v>1</v>
      </c>
      <c r="L90" s="214" t="e">
        <f>RA!BH445</f>
        <v>#VALUE!</v>
      </c>
      <c r="M90" s="214" t="e">
        <f>RA!BJ445</f>
        <v>#VALUE!</v>
      </c>
      <c r="N90" s="214" t="e">
        <f>RA!BL445</f>
        <v>#VALUE!</v>
      </c>
      <c r="O90" s="247" t="e">
        <f>RA!BN445</f>
        <v>#VALUE!</v>
      </c>
      <c r="P90" s="242">
        <f>RA!AW446</f>
        <v>1</v>
      </c>
      <c r="Q90" s="214">
        <f>RA!BB446</f>
        <v>1</v>
      </c>
      <c r="R90" s="214">
        <f>RA!BD446</f>
        <v>1</v>
      </c>
      <c r="S90" s="1">
        <f>RA!BF446</f>
        <v>1</v>
      </c>
      <c r="T90" s="1" t="e">
        <f>RA!BH446</f>
        <v>#VALUE!</v>
      </c>
      <c r="U90" s="214" t="e">
        <f>RA!BJ446</f>
        <v>#VALUE!</v>
      </c>
      <c r="V90" s="1" t="e">
        <f>RA!BL446</f>
        <v>#VALUE!</v>
      </c>
      <c r="W90" s="3" t="e">
        <f>RA!BN446</f>
        <v>#VALUE!</v>
      </c>
      <c r="X90" s="229">
        <f>RA!AW447</f>
        <v>1</v>
      </c>
      <c r="Y90" s="1">
        <f>RA!BB447</f>
        <v>1</v>
      </c>
      <c r="Z90" s="1">
        <f>RA!BD447</f>
        <v>1</v>
      </c>
      <c r="AA90" s="1">
        <f>RA!BF447</f>
        <v>1</v>
      </c>
      <c r="AB90" s="1" t="e">
        <f>RA!BH447</f>
        <v>#VALUE!</v>
      </c>
      <c r="AC90" s="1" t="e">
        <f>RA!BJ447</f>
        <v>#VALUE!</v>
      </c>
      <c r="AD90" s="1" t="e">
        <f>RA!BL447</f>
        <v>#VALUE!</v>
      </c>
      <c r="AE90" s="3" t="e">
        <f>RA!BN447</f>
        <v>#VALUE!</v>
      </c>
    </row>
    <row r="91" spans="5:31" x14ac:dyDescent="0.2">
      <c r="E91" s="334"/>
      <c r="F91" s="366"/>
      <c r="G91" s="164" t="str">
        <f>RA!C451</f>
        <v>Class A3_720p</v>
      </c>
      <c r="H91" s="213">
        <f>RA!AW454</f>
        <v>1</v>
      </c>
      <c r="I91" s="214">
        <f>RA!BB454</f>
        <v>1</v>
      </c>
      <c r="J91" s="214">
        <f>RA!BD454</f>
        <v>1</v>
      </c>
      <c r="K91" s="214">
        <f>RA!BF454</f>
        <v>1</v>
      </c>
      <c r="L91" s="214" t="e">
        <f>RA!BH454</f>
        <v>#VALUE!</v>
      </c>
      <c r="M91" s="214" t="e">
        <f>RA!BJ454</f>
        <v>#VALUE!</v>
      </c>
      <c r="N91" s="214" t="e">
        <f>RA!BL454</f>
        <v>#VALUE!</v>
      </c>
      <c r="O91" s="247" t="e">
        <f>RA!BN454</f>
        <v>#VALUE!</v>
      </c>
      <c r="P91" s="242">
        <f>RA!AW455</f>
        <v>1</v>
      </c>
      <c r="Q91" s="214">
        <f>RA!BB455</f>
        <v>1</v>
      </c>
      <c r="R91" s="214">
        <f>RA!BD455</f>
        <v>1</v>
      </c>
      <c r="S91" s="1">
        <f>RA!BF455</f>
        <v>1</v>
      </c>
      <c r="T91" s="1" t="e">
        <f>RA!BH455</f>
        <v>#VALUE!</v>
      </c>
      <c r="U91" s="214" t="e">
        <f>RA!BJ455</f>
        <v>#VALUE!</v>
      </c>
      <c r="V91" s="1" t="e">
        <f>RA!BL455</f>
        <v>#VALUE!</v>
      </c>
      <c r="W91" s="3" t="e">
        <f>RA!BN455</f>
        <v>#VALUE!</v>
      </c>
      <c r="X91" s="229">
        <f>RA!AW456</f>
        <v>1</v>
      </c>
      <c r="Y91" s="1">
        <f>RA!BB456</f>
        <v>1</v>
      </c>
      <c r="Z91" s="1">
        <f>RA!BD456</f>
        <v>1</v>
      </c>
      <c r="AA91" s="1">
        <f>RA!BF456</f>
        <v>1</v>
      </c>
      <c r="AB91" s="1" t="e">
        <f>RA!BH456</f>
        <v>#VALUE!</v>
      </c>
      <c r="AC91" s="1" t="e">
        <f>RA!BJ456</f>
        <v>#VALUE!</v>
      </c>
      <c r="AD91" s="1" t="e">
        <f>RA!BL456</f>
        <v>#VALUE!</v>
      </c>
      <c r="AE91" s="3" t="e">
        <f>RA!BN456</f>
        <v>#VALUE!</v>
      </c>
    </row>
    <row r="92" spans="5:31" x14ac:dyDescent="0.2">
      <c r="E92" s="334"/>
      <c r="F92" s="366"/>
      <c r="G92" s="164" t="str">
        <f>RA!C460</f>
        <v>Class A4_360p</v>
      </c>
      <c r="H92" s="213">
        <f>RA!AW463</f>
        <v>1</v>
      </c>
      <c r="I92" s="214">
        <f>RA!BB463</f>
        <v>1</v>
      </c>
      <c r="J92" s="214">
        <f>RA!BD463</f>
        <v>1</v>
      </c>
      <c r="K92" s="214">
        <f>RA!BF463</f>
        <v>1</v>
      </c>
      <c r="L92" s="214" t="e">
        <f>RA!BH463</f>
        <v>#VALUE!</v>
      </c>
      <c r="M92" s="214" t="e">
        <f>RA!BJ463</f>
        <v>#VALUE!</v>
      </c>
      <c r="N92" s="214" t="e">
        <f>RA!BL463</f>
        <v>#VALUE!</v>
      </c>
      <c r="O92" s="247" t="e">
        <f>RA!BN463</f>
        <v>#VALUE!</v>
      </c>
      <c r="P92" s="242">
        <f>RA!AW464</f>
        <v>1</v>
      </c>
      <c r="Q92" s="214">
        <f>RA!BB464</f>
        <v>1</v>
      </c>
      <c r="R92" s="214">
        <f>RA!BD464</f>
        <v>1</v>
      </c>
      <c r="S92" s="1">
        <f>RA!BF464</f>
        <v>1</v>
      </c>
      <c r="T92" s="1" t="e">
        <f>RA!BH464</f>
        <v>#VALUE!</v>
      </c>
      <c r="U92" s="214" t="e">
        <f>RA!BJ464</f>
        <v>#VALUE!</v>
      </c>
      <c r="V92" s="1" t="e">
        <f>RA!BL464</f>
        <v>#VALUE!</v>
      </c>
      <c r="W92" s="3" t="e">
        <f>RA!BN464</f>
        <v>#VALUE!</v>
      </c>
      <c r="X92" s="229">
        <f>RA!AW465</f>
        <v>1</v>
      </c>
      <c r="Y92" s="1">
        <f>RA!BB465</f>
        <v>1</v>
      </c>
      <c r="Z92" s="1">
        <f>RA!BD465</f>
        <v>1</v>
      </c>
      <c r="AA92" s="1">
        <f>RA!BF465</f>
        <v>1</v>
      </c>
      <c r="AB92" s="1" t="e">
        <f>RA!BH465</f>
        <v>#VALUE!</v>
      </c>
      <c r="AC92" s="1" t="e">
        <f>RA!BJ465</f>
        <v>#VALUE!</v>
      </c>
      <c r="AD92" s="1" t="e">
        <f>RA!BL465</f>
        <v>#VALUE!</v>
      </c>
      <c r="AE92" s="3" t="e">
        <f>RA!BN465</f>
        <v>#VALUE!</v>
      </c>
    </row>
    <row r="93" spans="5:31" x14ac:dyDescent="0.2">
      <c r="E93" s="334"/>
      <c r="F93" s="366"/>
      <c r="G93" s="164" t="str">
        <f>RA!C469</f>
        <v>Class A5_270p</v>
      </c>
      <c r="H93" s="213">
        <f>RA!AW472</f>
        <v>1</v>
      </c>
      <c r="I93" s="214">
        <f>RA!BB472</f>
        <v>1</v>
      </c>
      <c r="J93" s="214">
        <f>RA!BD472</f>
        <v>1</v>
      </c>
      <c r="K93" s="214">
        <f>RA!BF472</f>
        <v>1</v>
      </c>
      <c r="L93" s="214" t="e">
        <f>RA!BH472</f>
        <v>#VALUE!</v>
      </c>
      <c r="M93" s="214" t="e">
        <f>RA!BJ472</f>
        <v>#VALUE!</v>
      </c>
      <c r="N93" s="214" t="e">
        <f>RA!BL472</f>
        <v>#VALUE!</v>
      </c>
      <c r="O93" s="247" t="e">
        <f>RA!BN472</f>
        <v>#VALUE!</v>
      </c>
      <c r="P93" s="242">
        <f>RA!AW473</f>
        <v>1</v>
      </c>
      <c r="Q93" s="214">
        <f>RA!BB473</f>
        <v>1</v>
      </c>
      <c r="R93" s="214">
        <f>RA!BD473</f>
        <v>1</v>
      </c>
      <c r="S93" s="1">
        <f>RA!BF473</f>
        <v>1</v>
      </c>
      <c r="T93" s="1" t="e">
        <f>RA!BH473</f>
        <v>#VALUE!</v>
      </c>
      <c r="U93" s="214" t="e">
        <f>RA!BJ473</f>
        <v>#VALUE!</v>
      </c>
      <c r="V93" s="1" t="e">
        <f>RA!BL473</f>
        <v>#VALUE!</v>
      </c>
      <c r="W93" s="3" t="e">
        <f>RA!BN473</f>
        <v>#VALUE!</v>
      </c>
      <c r="X93" s="229">
        <f>RA!AW474</f>
        <v>1</v>
      </c>
      <c r="Y93" s="1">
        <f>RA!BB474</f>
        <v>1</v>
      </c>
      <c r="Z93" s="1">
        <f>RA!BD474</f>
        <v>1</v>
      </c>
      <c r="AA93" s="1">
        <f>RA!BF474</f>
        <v>1</v>
      </c>
      <c r="AB93" s="1" t="e">
        <f>RA!BH474</f>
        <v>#VALUE!</v>
      </c>
      <c r="AC93" s="1" t="e">
        <f>RA!BJ474</f>
        <v>#VALUE!</v>
      </c>
      <c r="AD93" s="1" t="e">
        <f>RA!BL474</f>
        <v>#VALUE!</v>
      </c>
      <c r="AE93" s="3" t="e">
        <f>RA!BN474</f>
        <v>#VALUE!</v>
      </c>
    </row>
    <row r="94" spans="5:31" x14ac:dyDescent="0.2">
      <c r="E94" s="334"/>
      <c r="F94" s="366"/>
      <c r="G94" s="164" t="str">
        <f>RA!C478</f>
        <v>Class B1_SYN</v>
      </c>
      <c r="H94" s="213">
        <f>RA!AW481</f>
        <v>1</v>
      </c>
      <c r="I94" s="214">
        <f>RA!BB481</f>
        <v>1</v>
      </c>
      <c r="J94" s="214">
        <f>RA!BD481</f>
        <v>1</v>
      </c>
      <c r="K94" s="214">
        <f>RA!BF481</f>
        <v>1</v>
      </c>
      <c r="L94" s="214" t="e">
        <f>RA!BH481</f>
        <v>#VALUE!</v>
      </c>
      <c r="M94" s="214" t="e">
        <f>RA!BJ481</f>
        <v>#VALUE!</v>
      </c>
      <c r="N94" s="214" t="e">
        <f>RA!BL481</f>
        <v>#VALUE!</v>
      </c>
      <c r="O94" s="247" t="e">
        <f>RA!BN481</f>
        <v>#VALUE!</v>
      </c>
      <c r="P94" s="242">
        <f>RA!AW482</f>
        <v>1</v>
      </c>
      <c r="Q94" s="214">
        <f>RA!BB482</f>
        <v>1</v>
      </c>
      <c r="R94" s="214">
        <f>RA!BD482</f>
        <v>1</v>
      </c>
      <c r="S94" s="1">
        <f>RA!BF482</f>
        <v>1</v>
      </c>
      <c r="T94" s="1" t="e">
        <f>RA!BH482</f>
        <v>#VALUE!</v>
      </c>
      <c r="U94" s="214" t="e">
        <f>RA!BJ482</f>
        <v>#VALUE!</v>
      </c>
      <c r="V94" s="1" t="e">
        <f>RA!BL482</f>
        <v>#VALUE!</v>
      </c>
      <c r="W94" s="3" t="e">
        <f>RA!BN482</f>
        <v>#VALUE!</v>
      </c>
      <c r="X94" s="229">
        <f>RA!AW483</f>
        <v>1</v>
      </c>
      <c r="Y94" s="1">
        <f>RA!BB483</f>
        <v>1</v>
      </c>
      <c r="Z94" s="1">
        <f>RA!BD483</f>
        <v>1</v>
      </c>
      <c r="AA94" s="1">
        <f>RA!BF483</f>
        <v>1</v>
      </c>
      <c r="AB94" s="1" t="e">
        <f>RA!BH483</f>
        <v>#VALUE!</v>
      </c>
      <c r="AC94" s="1" t="e">
        <f>RA!BJ483</f>
        <v>#VALUE!</v>
      </c>
      <c r="AD94" s="1" t="e">
        <f>RA!BL483</f>
        <v>#VALUE!</v>
      </c>
      <c r="AE94" s="3" t="e">
        <f>RA!BN483</f>
        <v>#VALUE!</v>
      </c>
    </row>
    <row r="95" spans="5:31" x14ac:dyDescent="0.2">
      <c r="E95" s="334"/>
      <c r="F95" s="366"/>
      <c r="G95" s="164" t="str">
        <f>RA!C487</f>
        <v>Class HDR1_4K</v>
      </c>
      <c r="H95" s="213" t="e">
        <f>RA!AW490</f>
        <v>#VALUE!</v>
      </c>
      <c r="I95" s="214" t="e">
        <f>RA!BB490</f>
        <v>#VALUE!</v>
      </c>
      <c r="J95" s="214" t="e">
        <f>RA!BD490</f>
        <v>#VALUE!</v>
      </c>
      <c r="K95" s="214" t="e">
        <f>RA!BF490</f>
        <v>#VALUE!</v>
      </c>
      <c r="L95" s="214" t="e">
        <f>RA!BH490</f>
        <v>#VALUE!</v>
      </c>
      <c r="M95" s="214" t="e">
        <f>RA!BJ490</f>
        <v>#VALUE!</v>
      </c>
      <c r="N95" s="214" t="e">
        <f>RA!BL490</f>
        <v>#VALUE!</v>
      </c>
      <c r="O95" s="247" t="e">
        <f>RA!BN490</f>
        <v>#VALUE!</v>
      </c>
      <c r="P95" s="242" t="e">
        <f>RA!AW491</f>
        <v>#VALUE!</v>
      </c>
      <c r="Q95" s="214" t="e">
        <f>RA!BB491</f>
        <v>#VALUE!</v>
      </c>
      <c r="R95" s="214" t="e">
        <f>RA!BD491</f>
        <v>#VALUE!</v>
      </c>
      <c r="S95" s="1" t="e">
        <f>RA!BF491</f>
        <v>#VALUE!</v>
      </c>
      <c r="T95" s="1" t="e">
        <f>RA!BH491</f>
        <v>#VALUE!</v>
      </c>
      <c r="U95" s="214" t="e">
        <f>RA!BJ491</f>
        <v>#VALUE!</v>
      </c>
      <c r="V95" s="1" t="e">
        <f>RA!BL491</f>
        <v>#VALUE!</v>
      </c>
      <c r="W95" s="3" t="e">
        <f>RA!BN491</f>
        <v>#VALUE!</v>
      </c>
      <c r="X95" s="229" t="e">
        <f>RA!AW492</f>
        <v>#VALUE!</v>
      </c>
      <c r="Y95" s="1" t="e">
        <f>RA!BB492</f>
        <v>#VALUE!</v>
      </c>
      <c r="Z95" s="1" t="e">
        <f>RA!BD492</f>
        <v>#VALUE!</v>
      </c>
      <c r="AA95" s="1" t="e">
        <f>RA!BF492</f>
        <v>#VALUE!</v>
      </c>
      <c r="AB95" s="1" t="e">
        <f>RA!BH492</f>
        <v>#VALUE!</v>
      </c>
      <c r="AC95" s="1" t="e">
        <f>RA!BJ492</f>
        <v>#VALUE!</v>
      </c>
      <c r="AD95" s="1" t="e">
        <f>RA!BL492</f>
        <v>#VALUE!</v>
      </c>
      <c r="AE95" s="3" t="e">
        <f>RA!BN492</f>
        <v>#VALUE!</v>
      </c>
    </row>
    <row r="96" spans="5:31" x14ac:dyDescent="0.2">
      <c r="E96" s="334"/>
      <c r="F96" s="366"/>
      <c r="G96" s="164" t="str">
        <f>RA!C496</f>
        <v>Class HDR2_2K</v>
      </c>
      <c r="H96" s="213" t="e">
        <f>RA!AW499</f>
        <v>#VALUE!</v>
      </c>
      <c r="I96" s="214" t="e">
        <f>RA!BB499</f>
        <v>#VALUE!</v>
      </c>
      <c r="J96" s="214" t="e">
        <f>RA!BD499</f>
        <v>#VALUE!</v>
      </c>
      <c r="K96" s="214" t="e">
        <f>RA!BF499</f>
        <v>#VALUE!</v>
      </c>
      <c r="L96" s="214" t="e">
        <f>RA!BH499</f>
        <v>#VALUE!</v>
      </c>
      <c r="M96" s="214" t="e">
        <f>RA!BJ499</f>
        <v>#VALUE!</v>
      </c>
      <c r="N96" s="214" t="e">
        <f>RA!BL499</f>
        <v>#VALUE!</v>
      </c>
      <c r="O96" s="247" t="e">
        <f>RA!BN499</f>
        <v>#VALUE!</v>
      </c>
      <c r="P96" s="242" t="e">
        <f>RA!AW500</f>
        <v>#VALUE!</v>
      </c>
      <c r="Q96" s="214" t="e">
        <f>RA!BB500</f>
        <v>#VALUE!</v>
      </c>
      <c r="R96" s="214" t="e">
        <f>RA!BD500</f>
        <v>#VALUE!</v>
      </c>
      <c r="S96" s="1" t="e">
        <f>RA!BF500</f>
        <v>#VALUE!</v>
      </c>
      <c r="T96" s="1" t="e">
        <f>RA!BH500</f>
        <v>#VALUE!</v>
      </c>
      <c r="U96" s="214" t="e">
        <f>RA!BJ500</f>
        <v>#VALUE!</v>
      </c>
      <c r="V96" s="1" t="e">
        <f>RA!BL500</f>
        <v>#VALUE!</v>
      </c>
      <c r="W96" s="3" t="e">
        <f>RA!BN500</f>
        <v>#VALUE!</v>
      </c>
      <c r="X96" s="229" t="e">
        <f>RA!AW501</f>
        <v>#VALUE!</v>
      </c>
      <c r="Y96" s="1" t="e">
        <f>RA!BB501</f>
        <v>#VALUE!</v>
      </c>
      <c r="Z96" s="1" t="e">
        <f>RA!BD501</f>
        <v>#VALUE!</v>
      </c>
      <c r="AA96" s="1" t="e">
        <f>RA!BF501</f>
        <v>#VALUE!</v>
      </c>
      <c r="AB96" s="1" t="e">
        <f>RA!BH501</f>
        <v>#VALUE!</v>
      </c>
      <c r="AC96" s="1" t="e">
        <f>RA!BJ501</f>
        <v>#VALUE!</v>
      </c>
      <c r="AD96" s="1" t="e">
        <f>RA!BL501</f>
        <v>#VALUE!</v>
      </c>
      <c r="AE96" s="3" t="e">
        <f>RA!BN501</f>
        <v>#VALUE!</v>
      </c>
    </row>
    <row r="97" spans="5:31" ht="17" thickBot="1" x14ac:dyDescent="0.25">
      <c r="E97" s="334"/>
      <c r="F97" s="367"/>
      <c r="G97" s="164" t="str">
        <f>RA!C507</f>
        <v>Overall</v>
      </c>
      <c r="H97" s="237" t="e">
        <f>RA!AW510</f>
        <v>#VALUE!</v>
      </c>
      <c r="I97" s="234" t="e">
        <f>RA!BB510</f>
        <v>#VALUE!</v>
      </c>
      <c r="J97" s="234" t="e">
        <f>RA!BD510</f>
        <v>#VALUE!</v>
      </c>
      <c r="K97" s="234" t="e">
        <f>RA!BF510</f>
        <v>#VALUE!</v>
      </c>
      <c r="L97" s="234" t="e">
        <f>RA!BH510</f>
        <v>#VALUE!</v>
      </c>
      <c r="M97" s="234" t="e">
        <f>RA!BJ510</f>
        <v>#VALUE!</v>
      </c>
      <c r="N97" s="234" t="e">
        <f>RA!BL510</f>
        <v>#VALUE!</v>
      </c>
      <c r="O97" s="248" t="e">
        <f>RA!BN510</f>
        <v>#VALUE!</v>
      </c>
      <c r="P97" s="243" t="e">
        <f>RA!AW511</f>
        <v>#VALUE!</v>
      </c>
      <c r="Q97" s="234" t="e">
        <f>RA!BB511</f>
        <v>#VALUE!</v>
      </c>
      <c r="R97" s="234" t="e">
        <f>RA!BD511</f>
        <v>#VALUE!</v>
      </c>
      <c r="S97" s="220" t="e">
        <f>RA!BF511</f>
        <v>#VALUE!</v>
      </c>
      <c r="T97" s="220" t="e">
        <f>RA!BH511</f>
        <v>#VALUE!</v>
      </c>
      <c r="U97" s="234" t="e">
        <f>RA!BJ511</f>
        <v>#VALUE!</v>
      </c>
      <c r="V97" s="220" t="e">
        <f>RA!BL511</f>
        <v>#VALUE!</v>
      </c>
      <c r="W97" s="223" t="e">
        <f>RA!BN511</f>
        <v>#VALUE!</v>
      </c>
      <c r="X97" s="230" t="e">
        <f>RA!AW512</f>
        <v>#VALUE!</v>
      </c>
      <c r="Y97" s="220" t="e">
        <f>RA!BB512</f>
        <v>#VALUE!</v>
      </c>
      <c r="Z97" s="220" t="e">
        <f>RA!BD512</f>
        <v>#VALUE!</v>
      </c>
      <c r="AA97" s="220" t="e">
        <f>RA!BF512</f>
        <v>#VALUE!</v>
      </c>
      <c r="AB97" s="220" t="e">
        <f>RA!BH512</f>
        <v>#VALUE!</v>
      </c>
      <c r="AC97" s="220" t="e">
        <f>RA!BJ512</f>
        <v>#VALUE!</v>
      </c>
      <c r="AD97" s="220" t="e">
        <f>RA!BL512</f>
        <v>#VALUE!</v>
      </c>
      <c r="AE97" s="223" t="e">
        <f>RA!BN512</f>
        <v>#VALUE!</v>
      </c>
    </row>
    <row r="98" spans="5:31" ht="17" thickBot="1" x14ac:dyDescent="0.25">
      <c r="E98" s="334"/>
      <c r="F98" s="117"/>
      <c r="G98" s="169"/>
      <c r="H98" s="238"/>
      <c r="I98" s="235"/>
      <c r="J98" s="235"/>
      <c r="K98" s="235"/>
      <c r="L98" s="235"/>
      <c r="M98" s="235"/>
      <c r="N98" s="235"/>
      <c r="O98" s="249"/>
      <c r="P98" s="244"/>
      <c r="Q98" s="235"/>
      <c r="R98" s="235"/>
      <c r="S98" s="221"/>
      <c r="T98" s="221"/>
      <c r="U98" s="235"/>
      <c r="V98" s="221"/>
      <c r="W98" s="225"/>
      <c r="X98" s="231"/>
      <c r="Y98" s="221"/>
      <c r="Z98" s="221"/>
      <c r="AA98" s="221"/>
      <c r="AB98" s="221"/>
      <c r="AC98" s="221"/>
      <c r="AD98" s="221"/>
      <c r="AE98" s="225"/>
    </row>
    <row r="99" spans="5:31" x14ac:dyDescent="0.2">
      <c r="E99" s="334"/>
      <c r="F99" s="365" t="s">
        <v>141</v>
      </c>
      <c r="G99" s="164" t="str">
        <f>LD!C433</f>
        <v>Class A1_4K</v>
      </c>
      <c r="H99" s="239"/>
      <c r="I99" s="236"/>
      <c r="J99" s="236"/>
      <c r="K99" s="236"/>
      <c r="L99" s="236"/>
      <c r="M99" s="236"/>
      <c r="N99" s="236"/>
      <c r="O99" s="250"/>
      <c r="P99" s="245"/>
      <c r="Q99" s="236"/>
      <c r="R99" s="236"/>
      <c r="S99" s="222"/>
      <c r="T99" s="222"/>
      <c r="U99" s="236"/>
      <c r="V99" s="222"/>
      <c r="W99" s="227"/>
      <c r="X99" s="232"/>
      <c r="Y99" s="222"/>
      <c r="Z99" s="222"/>
      <c r="AA99" s="222"/>
      <c r="AB99" s="222"/>
      <c r="AC99" s="222"/>
      <c r="AD99" s="222"/>
      <c r="AE99" s="227"/>
    </row>
    <row r="100" spans="5:31" x14ac:dyDescent="0.2">
      <c r="E100" s="334"/>
      <c r="F100" s="366"/>
      <c r="G100" s="164" t="str">
        <f>LD!C442</f>
        <v>Class A1_2K</v>
      </c>
      <c r="H100" s="213">
        <f>LD!AW445</f>
        <v>1</v>
      </c>
      <c r="I100" s="214">
        <f>LD!BB445</f>
        <v>1</v>
      </c>
      <c r="J100" s="214">
        <f>LD!BD445</f>
        <v>1</v>
      </c>
      <c r="K100" s="214">
        <f>LD!BF445</f>
        <v>1</v>
      </c>
      <c r="L100" s="214" t="e">
        <f>LD!BH445</f>
        <v>#VALUE!</v>
      </c>
      <c r="M100" s="214" t="e">
        <f>LD!BJ445</f>
        <v>#VALUE!</v>
      </c>
      <c r="N100" s="214" t="e">
        <f>LD!BL445</f>
        <v>#VALUE!</v>
      </c>
      <c r="O100" s="247" t="e">
        <f>LD!BN445</f>
        <v>#VALUE!</v>
      </c>
      <c r="P100" s="242">
        <f>LD!AW446</f>
        <v>1</v>
      </c>
      <c r="Q100" s="214">
        <f>LD!BB446</f>
        <v>1</v>
      </c>
      <c r="R100" s="214">
        <f>LD!BD446</f>
        <v>1</v>
      </c>
      <c r="S100" s="1">
        <f>LD!BF446</f>
        <v>1</v>
      </c>
      <c r="T100" s="1" t="e">
        <f>LD!BH446</f>
        <v>#VALUE!</v>
      </c>
      <c r="U100" s="214" t="e">
        <f>LD!BJ446</f>
        <v>#VALUE!</v>
      </c>
      <c r="V100" s="1" t="e">
        <f>LD!BL446</f>
        <v>#VALUE!</v>
      </c>
      <c r="W100" s="3" t="e">
        <f>LD!BN446</f>
        <v>#VALUE!</v>
      </c>
      <c r="X100" s="229">
        <f>LD!AW447</f>
        <v>1</v>
      </c>
      <c r="Y100" s="1">
        <f>LD!BB447</f>
        <v>1</v>
      </c>
      <c r="Z100" s="1">
        <f>LD!BD447</f>
        <v>1</v>
      </c>
      <c r="AA100" s="1">
        <f>LD!BF447</f>
        <v>1</v>
      </c>
      <c r="AB100" s="1" t="e">
        <f>LD!BH447</f>
        <v>#VALUE!</v>
      </c>
      <c r="AC100" s="1" t="e">
        <f>LD!BJ447</f>
        <v>#VALUE!</v>
      </c>
      <c r="AD100" s="1" t="e">
        <f>LD!BL447</f>
        <v>#VALUE!</v>
      </c>
      <c r="AE100" s="3" t="e">
        <f>LD!BN447</f>
        <v>#VALUE!</v>
      </c>
    </row>
    <row r="101" spans="5:31" x14ac:dyDescent="0.2">
      <c r="E101" s="334"/>
      <c r="F101" s="366"/>
      <c r="G101" s="164" t="str">
        <f>LD!C451</f>
        <v>Class A3_720p</v>
      </c>
      <c r="H101" s="213">
        <f>LD!AW454</f>
        <v>1</v>
      </c>
      <c r="I101" s="214">
        <f>LD!BB454</f>
        <v>1</v>
      </c>
      <c r="J101" s="214">
        <f>LD!BD454</f>
        <v>1</v>
      </c>
      <c r="K101" s="214">
        <f>LD!BF454</f>
        <v>1</v>
      </c>
      <c r="L101" s="214" t="e">
        <f>LD!BH454</f>
        <v>#VALUE!</v>
      </c>
      <c r="M101" s="214" t="e">
        <f>LD!BJ454</f>
        <v>#VALUE!</v>
      </c>
      <c r="N101" s="214" t="e">
        <f>LD!BL454</f>
        <v>#VALUE!</v>
      </c>
      <c r="O101" s="247" t="e">
        <f>LD!BN454</f>
        <v>#VALUE!</v>
      </c>
      <c r="P101" s="242">
        <f>LD!AW455</f>
        <v>1</v>
      </c>
      <c r="Q101" s="214">
        <f>LD!BB455</f>
        <v>1</v>
      </c>
      <c r="R101" s="214">
        <f>LD!BD455</f>
        <v>1</v>
      </c>
      <c r="S101" s="1">
        <f>LD!BF455</f>
        <v>1</v>
      </c>
      <c r="T101" s="1" t="e">
        <f>LD!BH455</f>
        <v>#VALUE!</v>
      </c>
      <c r="U101" s="214" t="e">
        <f>LD!BJ455</f>
        <v>#VALUE!</v>
      </c>
      <c r="V101" s="1" t="e">
        <f>LD!BL455</f>
        <v>#VALUE!</v>
      </c>
      <c r="W101" s="3" t="e">
        <f>LD!BN455</f>
        <v>#VALUE!</v>
      </c>
      <c r="X101" s="229">
        <f>LD!AW456</f>
        <v>1</v>
      </c>
      <c r="Y101" s="1">
        <f>LD!BB456</f>
        <v>1</v>
      </c>
      <c r="Z101" s="1">
        <f>LD!BD456</f>
        <v>1</v>
      </c>
      <c r="AA101" s="1">
        <f>LD!BF456</f>
        <v>1</v>
      </c>
      <c r="AB101" s="1" t="e">
        <f>LD!BH456</f>
        <v>#VALUE!</v>
      </c>
      <c r="AC101" s="1" t="e">
        <f>LD!BJ456</f>
        <v>#VALUE!</v>
      </c>
      <c r="AD101" s="1" t="e">
        <f>LD!BL456</f>
        <v>#VALUE!</v>
      </c>
      <c r="AE101" s="3" t="e">
        <f>LD!BN456</f>
        <v>#VALUE!</v>
      </c>
    </row>
    <row r="102" spans="5:31" x14ac:dyDescent="0.2">
      <c r="E102" s="334"/>
      <c r="F102" s="366"/>
      <c r="G102" s="164" t="str">
        <f>LD!C460</f>
        <v>Class A4_360p</v>
      </c>
      <c r="H102" s="213">
        <f>LD!AW463</f>
        <v>1</v>
      </c>
      <c r="I102" s="214">
        <f>LD!BB463</f>
        <v>1</v>
      </c>
      <c r="J102" s="214">
        <f>LD!BD463</f>
        <v>1</v>
      </c>
      <c r="K102" s="214">
        <f>LD!BF463</f>
        <v>1</v>
      </c>
      <c r="L102" s="214" t="e">
        <f>LD!BH463</f>
        <v>#VALUE!</v>
      </c>
      <c r="M102" s="214" t="e">
        <f>LD!BJ463</f>
        <v>#VALUE!</v>
      </c>
      <c r="N102" s="214" t="e">
        <f>LD!BL463</f>
        <v>#VALUE!</v>
      </c>
      <c r="O102" s="247" t="e">
        <f>LD!BN463</f>
        <v>#VALUE!</v>
      </c>
      <c r="P102" s="242">
        <f>LD!AW464</f>
        <v>1</v>
      </c>
      <c r="Q102" s="214">
        <f>LD!BB464</f>
        <v>1</v>
      </c>
      <c r="R102" s="214">
        <f>LD!BD464</f>
        <v>1</v>
      </c>
      <c r="S102" s="1">
        <f>LD!BF464</f>
        <v>1</v>
      </c>
      <c r="T102" s="1" t="e">
        <f>LD!BH464</f>
        <v>#VALUE!</v>
      </c>
      <c r="U102" s="214" t="e">
        <f>LD!BJ464</f>
        <v>#VALUE!</v>
      </c>
      <c r="V102" s="1" t="e">
        <f>LD!BL464</f>
        <v>#VALUE!</v>
      </c>
      <c r="W102" s="3" t="e">
        <f>LD!BN464</f>
        <v>#VALUE!</v>
      </c>
      <c r="X102" s="229">
        <f>LD!AW465</f>
        <v>1</v>
      </c>
      <c r="Y102" s="1">
        <f>LD!BB465</f>
        <v>1</v>
      </c>
      <c r="Z102" s="1">
        <f>LD!BD465</f>
        <v>1</v>
      </c>
      <c r="AA102" s="1">
        <f>LD!BF465</f>
        <v>1</v>
      </c>
      <c r="AB102" s="1" t="e">
        <f>LD!BH465</f>
        <v>#VALUE!</v>
      </c>
      <c r="AC102" s="1" t="e">
        <f>LD!BJ465</f>
        <v>#VALUE!</v>
      </c>
      <c r="AD102" s="1" t="e">
        <f>LD!BL465</f>
        <v>#VALUE!</v>
      </c>
      <c r="AE102" s="3" t="e">
        <f>LD!BN465</f>
        <v>#VALUE!</v>
      </c>
    </row>
    <row r="103" spans="5:31" x14ac:dyDescent="0.2">
      <c r="E103" s="334"/>
      <c r="F103" s="366"/>
      <c r="G103" s="164" t="str">
        <f>LD!C469</f>
        <v>Class A5_270p</v>
      </c>
      <c r="H103" s="213">
        <f>LD!AW472</f>
        <v>1</v>
      </c>
      <c r="I103" s="214">
        <f>LD!BB472</f>
        <v>1</v>
      </c>
      <c r="J103" s="214">
        <f>LD!BD472</f>
        <v>1</v>
      </c>
      <c r="K103" s="214">
        <f>LD!BF472</f>
        <v>1</v>
      </c>
      <c r="L103" s="214" t="e">
        <f>LD!BH472</f>
        <v>#VALUE!</v>
      </c>
      <c r="M103" s="214" t="e">
        <f>LD!BJ472</f>
        <v>#VALUE!</v>
      </c>
      <c r="N103" s="214" t="e">
        <f>LD!BL472</f>
        <v>#VALUE!</v>
      </c>
      <c r="O103" s="247" t="e">
        <f>LD!BN472</f>
        <v>#VALUE!</v>
      </c>
      <c r="P103" s="242">
        <f>LD!AW473</f>
        <v>1</v>
      </c>
      <c r="Q103" s="214">
        <f>LD!BB473</f>
        <v>1</v>
      </c>
      <c r="R103" s="214">
        <f>LD!BD473</f>
        <v>1</v>
      </c>
      <c r="S103" s="1">
        <f>LD!BF473</f>
        <v>1</v>
      </c>
      <c r="T103" s="1" t="e">
        <f>LD!BH473</f>
        <v>#VALUE!</v>
      </c>
      <c r="U103" s="214" t="e">
        <f>LD!BJ473</f>
        <v>#VALUE!</v>
      </c>
      <c r="V103" s="1" t="e">
        <f>LD!BL473</f>
        <v>#VALUE!</v>
      </c>
      <c r="W103" s="3" t="e">
        <f>LD!BN473</f>
        <v>#VALUE!</v>
      </c>
      <c r="X103" s="229">
        <f>LD!AW474</f>
        <v>1</v>
      </c>
      <c r="Y103" s="1">
        <f>LD!BB474</f>
        <v>1</v>
      </c>
      <c r="Z103" s="1">
        <f>LD!BD474</f>
        <v>1</v>
      </c>
      <c r="AA103" s="1">
        <f>LD!BF474</f>
        <v>1</v>
      </c>
      <c r="AB103" s="1" t="e">
        <f>LD!BH474</f>
        <v>#VALUE!</v>
      </c>
      <c r="AC103" s="1" t="e">
        <f>LD!BJ474</f>
        <v>#VALUE!</v>
      </c>
      <c r="AD103" s="1" t="e">
        <f>LD!BL474</f>
        <v>#VALUE!</v>
      </c>
      <c r="AE103" s="3" t="e">
        <f>LD!BN474</f>
        <v>#VALUE!</v>
      </c>
    </row>
    <row r="104" spans="5:31" x14ac:dyDescent="0.2">
      <c r="E104" s="334"/>
      <c r="F104" s="366"/>
      <c r="G104" s="164" t="str">
        <f>LD!C478</f>
        <v>Class B1_SYN</v>
      </c>
      <c r="H104" s="213">
        <f>LD!AW481</f>
        <v>1</v>
      </c>
      <c r="I104" s="214">
        <f>LD!BB481</f>
        <v>1</v>
      </c>
      <c r="J104" s="214">
        <f>LD!BD481</f>
        <v>1</v>
      </c>
      <c r="K104" s="214">
        <f>LD!BF481</f>
        <v>1</v>
      </c>
      <c r="L104" s="214" t="e">
        <f>LD!BH481</f>
        <v>#VALUE!</v>
      </c>
      <c r="M104" s="214" t="e">
        <f>LD!BJ481</f>
        <v>#VALUE!</v>
      </c>
      <c r="N104" s="214" t="e">
        <f>LD!BL481</f>
        <v>#VALUE!</v>
      </c>
      <c r="O104" s="247" t="e">
        <f>LD!BN481</f>
        <v>#VALUE!</v>
      </c>
      <c r="P104" s="242">
        <f>LD!AW482</f>
        <v>1</v>
      </c>
      <c r="Q104" s="214">
        <f>LD!BB482</f>
        <v>1</v>
      </c>
      <c r="R104" s="214">
        <f>LD!BD482</f>
        <v>1</v>
      </c>
      <c r="S104" s="1">
        <f>LD!BF482</f>
        <v>1</v>
      </c>
      <c r="T104" s="1" t="e">
        <f>LD!BH482</f>
        <v>#VALUE!</v>
      </c>
      <c r="U104" s="214" t="e">
        <f>LD!BJ482</f>
        <v>#VALUE!</v>
      </c>
      <c r="V104" s="1" t="e">
        <f>LD!BL482</f>
        <v>#VALUE!</v>
      </c>
      <c r="W104" s="3" t="e">
        <f>LD!BN482</f>
        <v>#VALUE!</v>
      </c>
      <c r="X104" s="229">
        <f>LD!AW483</f>
        <v>1</v>
      </c>
      <c r="Y104" s="1">
        <f>LD!BB483</f>
        <v>1</v>
      </c>
      <c r="Z104" s="1">
        <f>LD!BD483</f>
        <v>1</v>
      </c>
      <c r="AA104" s="1">
        <f>LD!BF483</f>
        <v>1</v>
      </c>
      <c r="AB104" s="1" t="e">
        <f>LD!BH483</f>
        <v>#VALUE!</v>
      </c>
      <c r="AC104" s="1" t="e">
        <f>LD!BJ483</f>
        <v>#VALUE!</v>
      </c>
      <c r="AD104" s="1" t="e">
        <f>LD!BL483</f>
        <v>#VALUE!</v>
      </c>
      <c r="AE104" s="3" t="e">
        <f>LD!BN483</f>
        <v>#VALUE!</v>
      </c>
    </row>
    <row r="105" spans="5:31" x14ac:dyDescent="0.2">
      <c r="E105" s="334"/>
      <c r="F105" s="366"/>
      <c r="G105" s="164" t="str">
        <f>LD!C487</f>
        <v>Class HDR1_4K</v>
      </c>
      <c r="H105" s="213" t="e">
        <f>LD!AW490</f>
        <v>#VALUE!</v>
      </c>
      <c r="I105" s="214" t="e">
        <f>LD!BB490</f>
        <v>#VALUE!</v>
      </c>
      <c r="J105" s="214" t="e">
        <f>LD!BD490</f>
        <v>#VALUE!</v>
      </c>
      <c r="K105" s="214" t="e">
        <f>LD!BF490</f>
        <v>#VALUE!</v>
      </c>
      <c r="L105" s="214" t="e">
        <f>LD!BH490</f>
        <v>#VALUE!</v>
      </c>
      <c r="M105" s="214" t="e">
        <f>LD!BJ490</f>
        <v>#VALUE!</v>
      </c>
      <c r="N105" s="214" t="e">
        <f>LD!BL490</f>
        <v>#VALUE!</v>
      </c>
      <c r="O105" s="247" t="e">
        <f>LD!BN490</f>
        <v>#VALUE!</v>
      </c>
      <c r="P105" s="242" t="e">
        <f>LD!AW491</f>
        <v>#VALUE!</v>
      </c>
      <c r="Q105" s="214" t="e">
        <f>LD!BB491</f>
        <v>#VALUE!</v>
      </c>
      <c r="R105" s="214" t="e">
        <f>LD!BD491</f>
        <v>#VALUE!</v>
      </c>
      <c r="S105" s="1" t="e">
        <f>LD!BF491</f>
        <v>#VALUE!</v>
      </c>
      <c r="T105" s="1" t="e">
        <f>LD!BH491</f>
        <v>#VALUE!</v>
      </c>
      <c r="U105" s="214" t="e">
        <f>LD!BJ491</f>
        <v>#VALUE!</v>
      </c>
      <c r="V105" s="1" t="e">
        <f>LD!BL491</f>
        <v>#VALUE!</v>
      </c>
      <c r="W105" s="3" t="e">
        <f>LD!BN491</f>
        <v>#VALUE!</v>
      </c>
      <c r="X105" s="229" t="e">
        <f>LD!AW492</f>
        <v>#VALUE!</v>
      </c>
      <c r="Y105" s="1" t="e">
        <f>LD!BB492</f>
        <v>#VALUE!</v>
      </c>
      <c r="Z105" s="1" t="e">
        <f>LD!BD492</f>
        <v>#VALUE!</v>
      </c>
      <c r="AA105" s="1" t="e">
        <f>LD!BF492</f>
        <v>#VALUE!</v>
      </c>
      <c r="AB105" s="1" t="e">
        <f>LD!BH492</f>
        <v>#VALUE!</v>
      </c>
      <c r="AC105" s="1" t="e">
        <f>LD!BJ492</f>
        <v>#VALUE!</v>
      </c>
      <c r="AD105" s="1" t="e">
        <f>LD!BL492</f>
        <v>#VALUE!</v>
      </c>
      <c r="AE105" s="3" t="e">
        <f>LD!BN492</f>
        <v>#VALUE!</v>
      </c>
    </row>
    <row r="106" spans="5:31" x14ac:dyDescent="0.2">
      <c r="E106" s="334"/>
      <c r="F106" s="366"/>
      <c r="G106" s="164" t="str">
        <f>LD!C496</f>
        <v>Class HDR2_2K</v>
      </c>
      <c r="H106" s="213" t="e">
        <f>LD!AW499</f>
        <v>#VALUE!</v>
      </c>
      <c r="I106" s="214" t="e">
        <f>LD!BB499</f>
        <v>#VALUE!</v>
      </c>
      <c r="J106" s="214" t="e">
        <f>LD!BD499</f>
        <v>#VALUE!</v>
      </c>
      <c r="K106" s="214" t="e">
        <f>LD!BF499</f>
        <v>#VALUE!</v>
      </c>
      <c r="L106" s="214" t="e">
        <f>LD!BH499</f>
        <v>#VALUE!</v>
      </c>
      <c r="M106" s="214" t="e">
        <f>LD!BJ499</f>
        <v>#VALUE!</v>
      </c>
      <c r="N106" s="214" t="e">
        <f>LD!BL499</f>
        <v>#VALUE!</v>
      </c>
      <c r="O106" s="247" t="e">
        <f>LD!BN499</f>
        <v>#VALUE!</v>
      </c>
      <c r="P106" s="242" t="e">
        <f>LD!AW500</f>
        <v>#VALUE!</v>
      </c>
      <c r="Q106" s="214" t="e">
        <f>LD!BB500</f>
        <v>#VALUE!</v>
      </c>
      <c r="R106" s="214" t="e">
        <f>LD!BD500</f>
        <v>#VALUE!</v>
      </c>
      <c r="S106" s="1" t="e">
        <f>LD!BF500</f>
        <v>#VALUE!</v>
      </c>
      <c r="T106" s="1" t="e">
        <f>LD!BH500</f>
        <v>#VALUE!</v>
      </c>
      <c r="U106" s="214" t="e">
        <f>LD!BJ500</f>
        <v>#VALUE!</v>
      </c>
      <c r="V106" s="1" t="e">
        <f>LD!BL500</f>
        <v>#VALUE!</v>
      </c>
      <c r="W106" s="3" t="e">
        <f>LD!BN500</f>
        <v>#VALUE!</v>
      </c>
      <c r="X106" s="229" t="e">
        <f>LD!AW501</f>
        <v>#VALUE!</v>
      </c>
      <c r="Y106" s="1" t="e">
        <f>LD!BB501</f>
        <v>#VALUE!</v>
      </c>
      <c r="Z106" s="1" t="e">
        <f>LD!BD501</f>
        <v>#VALUE!</v>
      </c>
      <c r="AA106" s="1" t="e">
        <f>LD!BF501</f>
        <v>#VALUE!</v>
      </c>
      <c r="AB106" s="1" t="e">
        <f>LD!BH501</f>
        <v>#VALUE!</v>
      </c>
      <c r="AC106" s="1" t="e">
        <f>LD!BJ501</f>
        <v>#VALUE!</v>
      </c>
      <c r="AD106" s="1" t="e">
        <f>LD!BL501</f>
        <v>#VALUE!</v>
      </c>
      <c r="AE106" s="3" t="e">
        <f>LD!BN501</f>
        <v>#VALUE!</v>
      </c>
    </row>
    <row r="107" spans="5:31" ht="17" thickBot="1" x14ac:dyDescent="0.25">
      <c r="E107" s="368"/>
      <c r="F107" s="367"/>
      <c r="G107" s="241" t="str">
        <f>LD!C507</f>
        <v>Overall</v>
      </c>
      <c r="H107" s="215" t="e">
        <f>LD!AW510</f>
        <v>#VALUE!</v>
      </c>
      <c r="I107" s="216" t="e">
        <f>LD!BB510</f>
        <v>#VALUE!</v>
      </c>
      <c r="J107" s="216" t="e">
        <f>LD!BD510</f>
        <v>#VALUE!</v>
      </c>
      <c r="K107" s="216" t="e">
        <f>LD!BF510</f>
        <v>#VALUE!</v>
      </c>
      <c r="L107" s="216" t="e">
        <f>LD!BH510</f>
        <v>#VALUE!</v>
      </c>
      <c r="M107" s="216" t="e">
        <f>LD!BJ510</f>
        <v>#VALUE!</v>
      </c>
      <c r="N107" s="216" t="e">
        <f>LD!BL510</f>
        <v>#VALUE!</v>
      </c>
      <c r="O107" s="251" t="e">
        <f>LD!BN510</f>
        <v>#VALUE!</v>
      </c>
      <c r="P107" s="246" t="e">
        <f>LD!AW511</f>
        <v>#VALUE!</v>
      </c>
      <c r="Q107" s="216" t="e">
        <f>LD!BB511</f>
        <v>#VALUE!</v>
      </c>
      <c r="R107" s="216" t="e">
        <f>LD!BD511</f>
        <v>#VALUE!</v>
      </c>
      <c r="S107" s="173" t="e">
        <f>LD!BF511</f>
        <v>#VALUE!</v>
      </c>
      <c r="T107" s="173" t="e">
        <f>LD!BH511</f>
        <v>#VALUE!</v>
      </c>
      <c r="U107" s="216" t="e">
        <f>LD!BJ511</f>
        <v>#VALUE!</v>
      </c>
      <c r="V107" s="173" t="e">
        <f>LD!BL511</f>
        <v>#VALUE!</v>
      </c>
      <c r="W107" s="174" t="e">
        <f>LD!BN511</f>
        <v>#VALUE!</v>
      </c>
      <c r="X107" s="233" t="e">
        <f>LD!AW512</f>
        <v>#VALUE!</v>
      </c>
      <c r="Y107" s="173" t="e">
        <f>LD!BB512</f>
        <v>#VALUE!</v>
      </c>
      <c r="Z107" s="173" t="e">
        <f>LD!BD512</f>
        <v>#VALUE!</v>
      </c>
      <c r="AA107" s="173" t="e">
        <f>LD!BF512</f>
        <v>#VALUE!</v>
      </c>
      <c r="AB107" s="173" t="e">
        <f>LD!BH512</f>
        <v>#VALUE!</v>
      </c>
      <c r="AC107" s="173" t="e">
        <f>LD!BJ512</f>
        <v>#VALUE!</v>
      </c>
      <c r="AD107" s="173" t="e">
        <f>LD!BL512</f>
        <v>#VALUE!</v>
      </c>
      <c r="AE107" s="174" t="e">
        <f>LD!BN512</f>
        <v>#VALUE!</v>
      </c>
    </row>
    <row r="108" spans="5:31" x14ac:dyDescent="0.2">
      <c r="S108"/>
      <c r="U108" s="114"/>
    </row>
    <row r="109" spans="5:31" ht="17" thickBot="1" x14ac:dyDescent="0.25">
      <c r="S109"/>
      <c r="U109" s="114"/>
    </row>
    <row r="110" spans="5:31" x14ac:dyDescent="0.2">
      <c r="E110" s="333" t="s">
        <v>125</v>
      </c>
      <c r="F110" s="133"/>
      <c r="G110" s="252"/>
      <c r="H110" s="360" t="s">
        <v>119</v>
      </c>
      <c r="I110" s="361"/>
      <c r="J110" s="361"/>
      <c r="K110" s="361"/>
      <c r="L110" s="361"/>
      <c r="M110" s="361"/>
      <c r="N110" s="361"/>
      <c r="O110" s="362"/>
      <c r="P110" s="360" t="s">
        <v>132</v>
      </c>
      <c r="Q110" s="361"/>
      <c r="R110" s="361"/>
      <c r="S110" s="361"/>
      <c r="T110" s="361"/>
      <c r="U110" s="361"/>
      <c r="V110" s="361"/>
      <c r="W110" s="362"/>
      <c r="X110" s="360" t="s">
        <v>133</v>
      </c>
      <c r="Y110" s="361"/>
      <c r="Z110" s="361"/>
      <c r="AA110" s="361"/>
      <c r="AB110" s="361"/>
      <c r="AC110" s="361"/>
      <c r="AD110" s="361"/>
      <c r="AE110" s="363"/>
    </row>
    <row r="111" spans="5:31" x14ac:dyDescent="0.2">
      <c r="E111" s="334"/>
      <c r="F111" s="134"/>
      <c r="G111" s="253"/>
      <c r="H111" s="204" t="s">
        <v>3</v>
      </c>
      <c r="I111" s="205" t="s">
        <v>1</v>
      </c>
      <c r="J111" s="205" t="s">
        <v>113</v>
      </c>
      <c r="K111" s="205" t="s">
        <v>0</v>
      </c>
      <c r="L111" s="205" t="s">
        <v>145</v>
      </c>
      <c r="M111" s="205" t="s">
        <v>147</v>
      </c>
      <c r="N111" s="205" t="s">
        <v>143</v>
      </c>
      <c r="O111" s="206" t="s">
        <v>144</v>
      </c>
      <c r="P111" s="204" t="s">
        <v>3</v>
      </c>
      <c r="Q111" s="205" t="s">
        <v>1</v>
      </c>
      <c r="R111" s="205" t="s">
        <v>113</v>
      </c>
      <c r="S111" s="205" t="s">
        <v>0</v>
      </c>
      <c r="T111" s="205" t="s">
        <v>145</v>
      </c>
      <c r="U111" s="205" t="s">
        <v>147</v>
      </c>
      <c r="V111" s="205" t="s">
        <v>143</v>
      </c>
      <c r="W111" s="206" t="s">
        <v>144</v>
      </c>
      <c r="X111" s="204" t="s">
        <v>3</v>
      </c>
      <c r="Y111" s="205" t="s">
        <v>1</v>
      </c>
      <c r="Z111" s="205" t="s">
        <v>113</v>
      </c>
      <c r="AA111" s="205" t="s">
        <v>0</v>
      </c>
      <c r="AB111" s="205" t="s">
        <v>145</v>
      </c>
      <c r="AC111" s="205" t="s">
        <v>147</v>
      </c>
      <c r="AD111" s="205" t="s">
        <v>143</v>
      </c>
      <c r="AE111" s="143" t="s">
        <v>144</v>
      </c>
    </row>
    <row r="112" spans="5:31" ht="17" thickBot="1" x14ac:dyDescent="0.25">
      <c r="E112" s="334"/>
      <c r="F112" s="134"/>
      <c r="G112" s="253" t="s">
        <v>5</v>
      </c>
      <c r="H112" s="204" t="s">
        <v>15</v>
      </c>
      <c r="I112" s="205" t="s">
        <v>15</v>
      </c>
      <c r="J112" s="205" t="s">
        <v>15</v>
      </c>
      <c r="K112" s="205" t="s">
        <v>15</v>
      </c>
      <c r="L112" s="205" t="s">
        <v>15</v>
      </c>
      <c r="M112" s="205" t="s">
        <v>15</v>
      </c>
      <c r="N112" s="205"/>
      <c r="O112" s="206" t="s">
        <v>15</v>
      </c>
      <c r="P112" s="204" t="s">
        <v>15</v>
      </c>
      <c r="Q112" s="205" t="s">
        <v>15</v>
      </c>
      <c r="R112" s="205" t="s">
        <v>15</v>
      </c>
      <c r="S112" s="205" t="s">
        <v>15</v>
      </c>
      <c r="T112" s="205" t="s">
        <v>15</v>
      </c>
      <c r="U112" s="205" t="s">
        <v>15</v>
      </c>
      <c r="V112" s="205"/>
      <c r="W112" s="206" t="s">
        <v>15</v>
      </c>
      <c r="X112" s="204" t="s">
        <v>15</v>
      </c>
      <c r="Y112" s="205" t="s">
        <v>15</v>
      </c>
      <c r="Z112" s="205" t="s">
        <v>15</v>
      </c>
      <c r="AA112" s="205" t="s">
        <v>15</v>
      </c>
      <c r="AB112" s="205" t="s">
        <v>15</v>
      </c>
      <c r="AC112" s="205" t="s">
        <v>15</v>
      </c>
      <c r="AD112" s="205"/>
      <c r="AE112" s="143" t="s">
        <v>15</v>
      </c>
    </row>
    <row r="113" spans="5:31" x14ac:dyDescent="0.2">
      <c r="E113" s="334"/>
      <c r="F113" s="365" t="s">
        <v>134</v>
      </c>
      <c r="G113" s="253" t="str">
        <f>Intra!C433</f>
        <v>Class A1_4K</v>
      </c>
      <c r="H113" s="213">
        <f>Intra!AW439</f>
        <v>-6.2499967810003554E-4</v>
      </c>
      <c r="I113" s="214">
        <f>Intra!BB439</f>
        <v>-6.2499994312432972E-4</v>
      </c>
      <c r="J113" s="214">
        <f>Intra!BD439</f>
        <v>-6.2499983048540375E-4</v>
      </c>
      <c r="K113" s="214">
        <f>Intra!BF439</f>
        <v>-6.2499970290501305E-4</v>
      </c>
      <c r="L113" s="214" t="e">
        <f>Intra!BH439</f>
        <v>#VALUE!</v>
      </c>
      <c r="M113" s="214" t="e">
        <f>Intra!BJ439</f>
        <v>#VALUE!</v>
      </c>
      <c r="N113" s="214" t="e">
        <f>Intra!BL439</f>
        <v>#VALUE!</v>
      </c>
      <c r="O113" s="228" t="e">
        <f>Intra!BN439</f>
        <v>#VALUE!</v>
      </c>
      <c r="P113" s="213">
        <f>Intra!AW440</f>
        <v>-1.0000029009682443E-3</v>
      </c>
      <c r="Q113" s="214">
        <f>Intra!BB440</f>
        <v>-1.000002828277835E-3</v>
      </c>
      <c r="R113" s="214">
        <f>Intra!BD440</f>
        <v>-1.0000028737441324E-3</v>
      </c>
      <c r="S113" s="1">
        <f>Intra!BF440</f>
        <v>-1.0000029212617889E-3</v>
      </c>
      <c r="T113" s="1" t="e">
        <f>Intra!BH440</f>
        <v>#VALUE!</v>
      </c>
      <c r="U113" s="214" t="e">
        <f>Intra!BJ440</f>
        <v>#VALUE!</v>
      </c>
      <c r="V113" s="1" t="e">
        <f>Intra!BL440</f>
        <v>#VALUE!</v>
      </c>
      <c r="W113" s="219" t="e">
        <f>Intra!BN440</f>
        <v>#VALUE!</v>
      </c>
      <c r="X113" s="2">
        <f>Intra!AW441</f>
        <v>0</v>
      </c>
      <c r="Y113" s="1">
        <f>Intra!BB441</f>
        <v>0</v>
      </c>
      <c r="Z113" s="1">
        <f>Intra!BD441</f>
        <v>0</v>
      </c>
      <c r="AA113" s="1">
        <f>Intra!BF441</f>
        <v>0</v>
      </c>
      <c r="AB113" s="1" t="e">
        <f>Intra!BH441</f>
        <v>#VALUE!</v>
      </c>
      <c r="AC113" s="1" t="e">
        <f>Intra!BJ441</f>
        <v>#VALUE!</v>
      </c>
      <c r="AD113" s="1" t="e">
        <f>Intra!BL441</f>
        <v>#VALUE!</v>
      </c>
      <c r="AE113" s="3" t="e">
        <f>Intra!BN441</f>
        <v>#VALUE!</v>
      </c>
    </row>
    <row r="114" spans="5:31" x14ac:dyDescent="0.2">
      <c r="E114" s="334"/>
      <c r="F114" s="366"/>
      <c r="G114" s="253" t="str">
        <f>Intra!C442</f>
        <v>Class A1_2K</v>
      </c>
      <c r="H114" s="213">
        <f>Intra!AW448</f>
        <v>0</v>
      </c>
      <c r="I114" s="214">
        <f>Intra!BB448</f>
        <v>0</v>
      </c>
      <c r="J114" s="214">
        <f>Intra!BD448</f>
        <v>0</v>
      </c>
      <c r="K114" s="214">
        <f>Intra!BF448</f>
        <v>0</v>
      </c>
      <c r="L114" s="214" t="e">
        <f>Intra!BH448</f>
        <v>#VALUE!</v>
      </c>
      <c r="M114" s="214" t="e">
        <f>Intra!BJ448</f>
        <v>#VALUE!</v>
      </c>
      <c r="N114" s="214" t="e">
        <f>Intra!BL448</f>
        <v>#VALUE!</v>
      </c>
      <c r="O114" s="228" t="e">
        <f>Intra!BN448</f>
        <v>#VALUE!</v>
      </c>
      <c r="P114" s="213">
        <f>Intra!AW449</f>
        <v>0</v>
      </c>
      <c r="Q114" s="214">
        <f>Intra!BB449</f>
        <v>0</v>
      </c>
      <c r="R114" s="214">
        <f>Intra!BD449</f>
        <v>0</v>
      </c>
      <c r="S114" s="1">
        <f>Intra!BF449</f>
        <v>0</v>
      </c>
      <c r="T114" s="1" t="e">
        <f>Intra!BH449</f>
        <v>#VALUE!</v>
      </c>
      <c r="U114" s="214" t="e">
        <f>Intra!BJ449</f>
        <v>#VALUE!</v>
      </c>
      <c r="V114" s="1" t="e">
        <f>Intra!BL449</f>
        <v>#VALUE!</v>
      </c>
      <c r="W114" s="219" t="e">
        <f>Intra!BN449</f>
        <v>#VALUE!</v>
      </c>
      <c r="X114" s="2">
        <f>Intra!AW450</f>
        <v>0</v>
      </c>
      <c r="Y114" s="1">
        <f>Intra!BB450</f>
        <v>0</v>
      </c>
      <c r="Z114" s="1">
        <f>Intra!BD450</f>
        <v>0</v>
      </c>
      <c r="AA114" s="1">
        <f>Intra!BF450</f>
        <v>0</v>
      </c>
      <c r="AB114" s="1" t="e">
        <f>Intra!BH450</f>
        <v>#VALUE!</v>
      </c>
      <c r="AC114" s="1" t="e">
        <f>Intra!BJ450</f>
        <v>#VALUE!</v>
      </c>
      <c r="AD114" s="1" t="e">
        <f>Intra!BL450</f>
        <v>#VALUE!</v>
      </c>
      <c r="AE114" s="3" t="e">
        <f>Intra!BN450</f>
        <v>#VALUE!</v>
      </c>
    </row>
    <row r="115" spans="5:31" x14ac:dyDescent="0.2">
      <c r="E115" s="334"/>
      <c r="F115" s="366"/>
      <c r="G115" s="253" t="str">
        <f>Intra!C451</f>
        <v>Class A3_720p</v>
      </c>
      <c r="H115" s="213">
        <f>Intra!AW457</f>
        <v>0</v>
      </c>
      <c r="I115" s="214">
        <f>Intra!BB457</f>
        <v>0</v>
      </c>
      <c r="J115" s="214">
        <f>Intra!BD457</f>
        <v>0</v>
      </c>
      <c r="K115" s="214">
        <f>Intra!BF457</f>
        <v>0</v>
      </c>
      <c r="L115" s="214" t="e">
        <f>Intra!BH457</f>
        <v>#VALUE!</v>
      </c>
      <c r="M115" s="214" t="e">
        <f>Intra!BJ457</f>
        <v>#VALUE!</v>
      </c>
      <c r="N115" s="214" t="e">
        <f>Intra!BL457</f>
        <v>#VALUE!</v>
      </c>
      <c r="O115" s="228" t="e">
        <f>Intra!BN457</f>
        <v>#VALUE!</v>
      </c>
      <c r="P115" s="213">
        <f>Intra!AW458</f>
        <v>0</v>
      </c>
      <c r="Q115" s="214">
        <f>Intra!BB458</f>
        <v>0</v>
      </c>
      <c r="R115" s="214">
        <f>Intra!BD458</f>
        <v>0</v>
      </c>
      <c r="S115" s="1">
        <f>Intra!BF458</f>
        <v>0</v>
      </c>
      <c r="T115" s="1" t="e">
        <f>Intra!BH458</f>
        <v>#VALUE!</v>
      </c>
      <c r="U115" s="214" t="e">
        <f>Intra!BJ458</f>
        <v>#VALUE!</v>
      </c>
      <c r="V115" s="1" t="e">
        <f>Intra!BL458</f>
        <v>#VALUE!</v>
      </c>
      <c r="W115" s="219" t="e">
        <f>Intra!BN458</f>
        <v>#VALUE!</v>
      </c>
      <c r="X115" s="2">
        <f>Intra!AW459</f>
        <v>0</v>
      </c>
      <c r="Y115" s="1">
        <f>Intra!BB459</f>
        <v>0</v>
      </c>
      <c r="Z115" s="1">
        <f>Intra!BD459</f>
        <v>0</v>
      </c>
      <c r="AA115" s="1">
        <f>Intra!BF459</f>
        <v>0</v>
      </c>
      <c r="AB115" s="1" t="e">
        <f>Intra!BH459</f>
        <v>#VALUE!</v>
      </c>
      <c r="AC115" s="1" t="e">
        <f>Intra!BJ459</f>
        <v>#VALUE!</v>
      </c>
      <c r="AD115" s="1" t="e">
        <f>Intra!BL459</f>
        <v>#VALUE!</v>
      </c>
      <c r="AE115" s="3" t="e">
        <f>Intra!BN459</f>
        <v>#VALUE!</v>
      </c>
    </row>
    <row r="116" spans="5:31" x14ac:dyDescent="0.2">
      <c r="E116" s="334"/>
      <c r="F116" s="366"/>
      <c r="G116" s="253" t="str">
        <f>Intra!C460</f>
        <v>Class A4_360p</v>
      </c>
      <c r="H116" s="213">
        <f>Intra!AW466</f>
        <v>0</v>
      </c>
      <c r="I116" s="214">
        <f>Intra!BB466</f>
        <v>0</v>
      </c>
      <c r="J116" s="214">
        <f>Intra!BD466</f>
        <v>0</v>
      </c>
      <c r="K116" s="214">
        <f>Intra!BF466</f>
        <v>0</v>
      </c>
      <c r="L116" s="214" t="e">
        <f>Intra!BH466</f>
        <v>#VALUE!</v>
      </c>
      <c r="M116" s="214" t="e">
        <f>Intra!BJ466</f>
        <v>#VALUE!</v>
      </c>
      <c r="N116" s="214" t="e">
        <f>Intra!BL466</f>
        <v>#VALUE!</v>
      </c>
      <c r="O116" s="228" t="e">
        <f>Intra!BN466</f>
        <v>#VALUE!</v>
      </c>
      <c r="P116" s="213">
        <f>Intra!AW467</f>
        <v>0</v>
      </c>
      <c r="Q116" s="214">
        <f>Intra!BB467</f>
        <v>0</v>
      </c>
      <c r="R116" s="214">
        <f>Intra!BD467</f>
        <v>0</v>
      </c>
      <c r="S116" s="1">
        <f>Intra!BF467</f>
        <v>0</v>
      </c>
      <c r="T116" s="1" t="e">
        <f>Intra!BH467</f>
        <v>#VALUE!</v>
      </c>
      <c r="U116" s="214" t="e">
        <f>Intra!BJ467</f>
        <v>#VALUE!</v>
      </c>
      <c r="V116" s="1" t="e">
        <f>Intra!BL467</f>
        <v>#VALUE!</v>
      </c>
      <c r="W116" s="219" t="e">
        <f>Intra!BN467</f>
        <v>#VALUE!</v>
      </c>
      <c r="X116" s="2">
        <f>Intra!AW468</f>
        <v>0</v>
      </c>
      <c r="Y116" s="1">
        <f>Intra!BB468</f>
        <v>0</v>
      </c>
      <c r="Z116" s="1">
        <f>Intra!BD468</f>
        <v>0</v>
      </c>
      <c r="AA116" s="1">
        <f>Intra!BF468</f>
        <v>0</v>
      </c>
      <c r="AB116" s="1" t="e">
        <f>Intra!BH468</f>
        <v>#VALUE!</v>
      </c>
      <c r="AC116" s="1" t="e">
        <f>Intra!BJ468</f>
        <v>#VALUE!</v>
      </c>
      <c r="AD116" s="1" t="e">
        <f>Intra!BL468</f>
        <v>#VALUE!</v>
      </c>
      <c r="AE116" s="3" t="e">
        <f>Intra!BN468</f>
        <v>#VALUE!</v>
      </c>
    </row>
    <row r="117" spans="5:31" x14ac:dyDescent="0.2">
      <c r="E117" s="334"/>
      <c r="F117" s="366"/>
      <c r="G117" s="253" t="str">
        <f>Intra!C469</f>
        <v>Class A5_270p</v>
      </c>
      <c r="H117" s="213">
        <f>Intra!AW475</f>
        <v>0</v>
      </c>
      <c r="I117" s="214">
        <f>Intra!BB475</f>
        <v>0</v>
      </c>
      <c r="J117" s="214">
        <f>Intra!BD475</f>
        <v>0</v>
      </c>
      <c r="K117" s="214">
        <f>Intra!BF475</f>
        <v>0</v>
      </c>
      <c r="L117" s="214" t="e">
        <f>Intra!BH475</f>
        <v>#VALUE!</v>
      </c>
      <c r="M117" s="214" t="e">
        <f>Intra!BJ475</f>
        <v>#VALUE!</v>
      </c>
      <c r="N117" s="214" t="e">
        <f>Intra!BL475</f>
        <v>#VALUE!</v>
      </c>
      <c r="O117" s="228" t="e">
        <f>Intra!BN475</f>
        <v>#VALUE!</v>
      </c>
      <c r="P117" s="213">
        <f>Intra!AW476</f>
        <v>0</v>
      </c>
      <c r="Q117" s="214">
        <f>Intra!BB476</f>
        <v>0</v>
      </c>
      <c r="R117" s="214">
        <f>Intra!BD476</f>
        <v>0</v>
      </c>
      <c r="S117" s="1">
        <f>Intra!BF476</f>
        <v>0</v>
      </c>
      <c r="T117" s="1" t="e">
        <f>Intra!BH476</f>
        <v>#VALUE!</v>
      </c>
      <c r="U117" s="214" t="e">
        <f>Intra!BJ476</f>
        <v>#VALUE!</v>
      </c>
      <c r="V117" s="1" t="e">
        <f>Intra!BL476</f>
        <v>#VALUE!</v>
      </c>
      <c r="W117" s="219" t="e">
        <f>Intra!BN476</f>
        <v>#VALUE!</v>
      </c>
      <c r="X117" s="2">
        <f>Intra!AW477</f>
        <v>0</v>
      </c>
      <c r="Y117" s="1">
        <f>Intra!BB477</f>
        <v>0</v>
      </c>
      <c r="Z117" s="1">
        <f>Intra!BD477</f>
        <v>0</v>
      </c>
      <c r="AA117" s="1">
        <f>Intra!BF477</f>
        <v>0</v>
      </c>
      <c r="AB117" s="1" t="e">
        <f>Intra!BH477</f>
        <v>#VALUE!</v>
      </c>
      <c r="AC117" s="1" t="e">
        <f>Intra!BJ477</f>
        <v>#VALUE!</v>
      </c>
      <c r="AD117" s="1" t="e">
        <f>Intra!BL477</f>
        <v>#VALUE!</v>
      </c>
      <c r="AE117" s="3" t="e">
        <f>Intra!BN477</f>
        <v>#VALUE!</v>
      </c>
    </row>
    <row r="118" spans="5:31" x14ac:dyDescent="0.2">
      <c r="E118" s="334"/>
      <c r="F118" s="366"/>
      <c r="G118" s="253" t="str">
        <f>Intra!C478</f>
        <v>Class B1_SYN</v>
      </c>
      <c r="H118" s="213">
        <f>Intra!AW484</f>
        <v>0</v>
      </c>
      <c r="I118" s="214">
        <f>Intra!BB484</f>
        <v>0</v>
      </c>
      <c r="J118" s="214">
        <f>Intra!BD484</f>
        <v>0</v>
      </c>
      <c r="K118" s="214">
        <f>Intra!BF484</f>
        <v>0</v>
      </c>
      <c r="L118" s="214" t="e">
        <f>Intra!BH484</f>
        <v>#VALUE!</v>
      </c>
      <c r="M118" s="214" t="e">
        <f>Intra!BJ484</f>
        <v>#VALUE!</v>
      </c>
      <c r="N118" s="214" t="e">
        <f>Intra!BL484</f>
        <v>#VALUE!</v>
      </c>
      <c r="O118" s="228" t="e">
        <f>Intra!BN484</f>
        <v>#VALUE!</v>
      </c>
      <c r="P118" s="213">
        <f>Intra!AW485</f>
        <v>0</v>
      </c>
      <c r="Q118" s="214">
        <f>Intra!BB485</f>
        <v>0</v>
      </c>
      <c r="R118" s="214">
        <f>Intra!BD485</f>
        <v>0</v>
      </c>
      <c r="S118" s="1">
        <f>Intra!BF485</f>
        <v>0</v>
      </c>
      <c r="T118" s="1" t="e">
        <f>Intra!BH485</f>
        <v>#VALUE!</v>
      </c>
      <c r="U118" s="214" t="e">
        <f>Intra!BJ485</f>
        <v>#VALUE!</v>
      </c>
      <c r="V118" s="1" t="e">
        <f>Intra!BL485</f>
        <v>#VALUE!</v>
      </c>
      <c r="W118" s="219" t="e">
        <f>Intra!BN485</f>
        <v>#VALUE!</v>
      </c>
      <c r="X118" s="2">
        <f>Intra!AW486</f>
        <v>0</v>
      </c>
      <c r="Y118" s="1">
        <f>Intra!BB486</f>
        <v>0</v>
      </c>
      <c r="Z118" s="1">
        <f>Intra!BD486</f>
        <v>0</v>
      </c>
      <c r="AA118" s="1">
        <f>Intra!BF486</f>
        <v>0</v>
      </c>
      <c r="AB118" s="1" t="e">
        <f>Intra!BH486</f>
        <v>#VALUE!</v>
      </c>
      <c r="AC118" s="1" t="e">
        <f>Intra!BJ486</f>
        <v>#VALUE!</v>
      </c>
      <c r="AD118" s="1" t="e">
        <f>Intra!BL486</f>
        <v>#VALUE!</v>
      </c>
      <c r="AE118" s="3" t="e">
        <f>Intra!BN486</f>
        <v>#VALUE!</v>
      </c>
    </row>
    <row r="119" spans="5:31" x14ac:dyDescent="0.2">
      <c r="E119" s="334"/>
      <c r="F119" s="366"/>
      <c r="G119" s="253" t="str">
        <f>Intra!C487</f>
        <v>Class HDR1_4K</v>
      </c>
      <c r="H119" s="213" t="e">
        <f>Intra!AW493</f>
        <v>#VALUE!</v>
      </c>
      <c r="I119" s="214" t="e">
        <f>Intra!BB493</f>
        <v>#VALUE!</v>
      </c>
      <c r="J119" s="214" t="e">
        <f>Intra!BD493</f>
        <v>#VALUE!</v>
      </c>
      <c r="K119" s="214" t="e">
        <f>Intra!BF493</f>
        <v>#VALUE!</v>
      </c>
      <c r="L119" s="214" t="e">
        <f>Intra!BH493</f>
        <v>#VALUE!</v>
      </c>
      <c r="M119" s="214" t="e">
        <f>Intra!BJ493</f>
        <v>#VALUE!</v>
      </c>
      <c r="N119" s="214" t="e">
        <f>Intra!BL493</f>
        <v>#VALUE!</v>
      </c>
      <c r="O119" s="228" t="e">
        <f>Intra!BN493</f>
        <v>#VALUE!</v>
      </c>
      <c r="P119" s="213" t="e">
        <f>Intra!AW494</f>
        <v>#VALUE!</v>
      </c>
      <c r="Q119" s="214" t="e">
        <f>Intra!BB494</f>
        <v>#VALUE!</v>
      </c>
      <c r="R119" s="214" t="e">
        <f>Intra!BD494</f>
        <v>#VALUE!</v>
      </c>
      <c r="S119" s="1" t="e">
        <f>Intra!BF494</f>
        <v>#VALUE!</v>
      </c>
      <c r="T119" s="1" t="e">
        <f>Intra!BH494</f>
        <v>#VALUE!</v>
      </c>
      <c r="U119" s="214" t="e">
        <f>Intra!BJ494</f>
        <v>#VALUE!</v>
      </c>
      <c r="V119" s="1" t="e">
        <f>Intra!BL494</f>
        <v>#VALUE!</v>
      </c>
      <c r="W119" s="219" t="e">
        <f>Intra!BN494</f>
        <v>#VALUE!</v>
      </c>
      <c r="X119" s="2" t="e">
        <f>Intra!AW495</f>
        <v>#VALUE!</v>
      </c>
      <c r="Y119" s="1" t="e">
        <f>Intra!BB495</f>
        <v>#VALUE!</v>
      </c>
      <c r="Z119" s="1" t="e">
        <f>Intra!BD495</f>
        <v>#VALUE!</v>
      </c>
      <c r="AA119" s="1" t="e">
        <f>Intra!BF495</f>
        <v>#VALUE!</v>
      </c>
      <c r="AB119" s="1" t="e">
        <f>Intra!BH495</f>
        <v>#VALUE!</v>
      </c>
      <c r="AC119" s="1" t="e">
        <f>Intra!BJ495</f>
        <v>#VALUE!</v>
      </c>
      <c r="AD119" s="1" t="e">
        <f>Intra!BL495</f>
        <v>#VALUE!</v>
      </c>
      <c r="AE119" s="3" t="e">
        <f>Intra!BN495</f>
        <v>#VALUE!</v>
      </c>
    </row>
    <row r="120" spans="5:31" x14ac:dyDescent="0.2">
      <c r="E120" s="334"/>
      <c r="F120" s="366"/>
      <c r="G120" s="253" t="str">
        <f>Intra!C496</f>
        <v>Class HDR2_2K</v>
      </c>
      <c r="H120" s="213" t="e">
        <f>Intra!AW502</f>
        <v>#VALUE!</v>
      </c>
      <c r="I120" s="214" t="e">
        <f>Intra!BB502</f>
        <v>#VALUE!</v>
      </c>
      <c r="J120" s="214" t="e">
        <f>Intra!BD502</f>
        <v>#VALUE!</v>
      </c>
      <c r="K120" s="214" t="e">
        <f>Intra!BF502</f>
        <v>#VALUE!</v>
      </c>
      <c r="L120" s="214" t="e">
        <f>Intra!BH502</f>
        <v>#VALUE!</v>
      </c>
      <c r="M120" s="214" t="e">
        <f>Intra!BJ502</f>
        <v>#VALUE!</v>
      </c>
      <c r="N120" s="214" t="e">
        <f>Intra!BL502</f>
        <v>#VALUE!</v>
      </c>
      <c r="O120" s="228" t="e">
        <f>Intra!BN502</f>
        <v>#VALUE!</v>
      </c>
      <c r="P120" s="213" t="e">
        <f>Intra!AW503</f>
        <v>#VALUE!</v>
      </c>
      <c r="Q120" s="214" t="e">
        <f>Intra!BB503</f>
        <v>#VALUE!</v>
      </c>
      <c r="R120" s="214" t="e">
        <f>Intra!BD503</f>
        <v>#VALUE!</v>
      </c>
      <c r="S120" s="1" t="e">
        <f>Intra!BF503</f>
        <v>#VALUE!</v>
      </c>
      <c r="T120" s="1" t="e">
        <f>Intra!BH503</f>
        <v>#VALUE!</v>
      </c>
      <c r="U120" s="214" t="e">
        <f>Intra!BJ503</f>
        <v>#VALUE!</v>
      </c>
      <c r="V120" s="1" t="e">
        <f>Intra!BL503</f>
        <v>#VALUE!</v>
      </c>
      <c r="W120" s="219" t="e">
        <f>Intra!BN503</f>
        <v>#VALUE!</v>
      </c>
      <c r="X120" s="2" t="e">
        <f>Intra!AW504</f>
        <v>#VALUE!</v>
      </c>
      <c r="Y120" s="1" t="e">
        <f>Intra!BB504</f>
        <v>#VALUE!</v>
      </c>
      <c r="Z120" s="1" t="e">
        <f>Intra!BD504</f>
        <v>#VALUE!</v>
      </c>
      <c r="AA120" s="1" t="e">
        <f>Intra!BF504</f>
        <v>#VALUE!</v>
      </c>
      <c r="AB120" s="1" t="e">
        <f>Intra!BH504</f>
        <v>#VALUE!</v>
      </c>
      <c r="AC120" s="1" t="e">
        <f>Intra!BJ504</f>
        <v>#VALUE!</v>
      </c>
      <c r="AD120" s="1" t="e">
        <f>Intra!BL504</f>
        <v>#VALUE!</v>
      </c>
      <c r="AE120" s="3" t="e">
        <f>Intra!BN504</f>
        <v>#VALUE!</v>
      </c>
    </row>
    <row r="121" spans="5:31" ht="17" thickBot="1" x14ac:dyDescent="0.25">
      <c r="E121" s="334"/>
      <c r="F121" s="367"/>
      <c r="G121" s="253" t="str">
        <f>Intra!C507</f>
        <v>Overall</v>
      </c>
      <c r="H121" s="256" t="e">
        <f>Intra!AW513</f>
        <v>#VALUE!</v>
      </c>
      <c r="I121" s="255" t="e">
        <f>Intra!BB513</f>
        <v>#VALUE!</v>
      </c>
      <c r="J121" s="255" t="e">
        <f>Intra!BD513</f>
        <v>#VALUE!</v>
      </c>
      <c r="K121" s="255" t="e">
        <f>Intra!BF513</f>
        <v>#VALUE!</v>
      </c>
      <c r="L121" s="255" t="e">
        <f>Intra!BH513</f>
        <v>#VALUE!</v>
      </c>
      <c r="M121" s="255" t="e">
        <f>Intra!BJ513</f>
        <v>#VALUE!</v>
      </c>
      <c r="N121" s="255" t="e">
        <f>Intra!BL513</f>
        <v>#VALUE!</v>
      </c>
      <c r="O121" s="257" t="e">
        <f>Intra!BN513</f>
        <v>#VALUE!</v>
      </c>
      <c r="P121" s="256" t="e">
        <f>Intra!AW514</f>
        <v>#VALUE!</v>
      </c>
      <c r="Q121" s="255" t="e">
        <f>Intra!BB514</f>
        <v>#VALUE!</v>
      </c>
      <c r="R121" s="255" t="e">
        <f>Intra!BD514</f>
        <v>#VALUE!</v>
      </c>
      <c r="S121" s="261" t="e">
        <f>Intra!BF514</f>
        <v>#VALUE!</v>
      </c>
      <c r="T121" s="261" t="e">
        <f>Intra!BH514</f>
        <v>#VALUE!</v>
      </c>
      <c r="U121" s="255" t="e">
        <f>Intra!BJ514</f>
        <v>#VALUE!</v>
      </c>
      <c r="V121" s="261" t="e">
        <f>Intra!BL514</f>
        <v>#VALUE!</v>
      </c>
      <c r="W121" s="263" t="e">
        <f>Intra!BN514</f>
        <v>#VALUE!</v>
      </c>
      <c r="X121" s="267" t="e">
        <f>Intra!AW515</f>
        <v>#VALUE!</v>
      </c>
      <c r="Y121" s="261" t="e">
        <f>Intra!BB515</f>
        <v>#VALUE!</v>
      </c>
      <c r="Z121" s="261" t="e">
        <f>Intra!BD515</f>
        <v>#VALUE!</v>
      </c>
      <c r="AA121" s="261" t="e">
        <f>Intra!BF515</f>
        <v>#VALUE!</v>
      </c>
      <c r="AB121" s="261" t="e">
        <f>Intra!BH515</f>
        <v>#VALUE!</v>
      </c>
      <c r="AC121" s="261" t="e">
        <f>Intra!BJ515</f>
        <v>#VALUE!</v>
      </c>
      <c r="AD121" s="261" t="e">
        <f>Intra!BL515</f>
        <v>#VALUE!</v>
      </c>
      <c r="AE121" s="262" t="e">
        <f>Intra!BN515</f>
        <v>#VALUE!</v>
      </c>
    </row>
    <row r="122" spans="5:31" ht="17" thickBot="1" x14ac:dyDescent="0.25">
      <c r="E122" s="334"/>
      <c r="F122" s="117"/>
      <c r="G122" s="169"/>
      <c r="H122" s="238"/>
      <c r="I122" s="235"/>
      <c r="J122" s="235"/>
      <c r="K122" s="235"/>
      <c r="L122" s="235"/>
      <c r="M122" s="235"/>
      <c r="N122" s="235"/>
      <c r="O122" s="258"/>
      <c r="P122" s="238"/>
      <c r="Q122" s="235"/>
      <c r="R122" s="235"/>
      <c r="S122" s="221"/>
      <c r="T122" s="221"/>
      <c r="U122" s="235"/>
      <c r="V122" s="221"/>
      <c r="W122" s="264"/>
      <c r="X122" s="224"/>
      <c r="Y122" s="221"/>
      <c r="Z122" s="221"/>
      <c r="AA122" s="221"/>
      <c r="AB122" s="221"/>
      <c r="AC122" s="221"/>
      <c r="AD122" s="221"/>
      <c r="AE122" s="225"/>
    </row>
    <row r="123" spans="5:31" x14ac:dyDescent="0.2">
      <c r="E123" s="334"/>
      <c r="F123" s="365" t="s">
        <v>135</v>
      </c>
      <c r="G123" s="253" t="str">
        <f>RA!C433</f>
        <v>Class A1_4K</v>
      </c>
      <c r="H123" s="213">
        <f>RA!AW439</f>
        <v>1</v>
      </c>
      <c r="I123" s="214">
        <f>RA!BB439</f>
        <v>1</v>
      </c>
      <c r="J123" s="214">
        <f>RA!BD439</f>
        <v>1</v>
      </c>
      <c r="K123" s="214">
        <f>RA!BF439</f>
        <v>1</v>
      </c>
      <c r="L123" s="214" t="e">
        <f>RA!BH439</f>
        <v>#VALUE!</v>
      </c>
      <c r="M123" s="214" t="e">
        <f>RA!BJ439</f>
        <v>#VALUE!</v>
      </c>
      <c r="N123" s="214" t="e">
        <f>RA!BL439</f>
        <v>#VALUE!</v>
      </c>
      <c r="O123" s="228" t="e">
        <f>RA!BN439</f>
        <v>#VALUE!</v>
      </c>
      <c r="P123" s="213">
        <f>RA!AW440</f>
        <v>1</v>
      </c>
      <c r="Q123" s="214">
        <f>RA!BB440</f>
        <v>1</v>
      </c>
      <c r="R123" s="214">
        <f>RA!BD440</f>
        <v>1</v>
      </c>
      <c r="S123" s="1">
        <f>RA!BF440</f>
        <v>1</v>
      </c>
      <c r="T123" s="1" t="e">
        <f>RA!BH440</f>
        <v>#VALUE!</v>
      </c>
      <c r="U123" s="214" t="e">
        <f>RA!BJ440</f>
        <v>#VALUE!</v>
      </c>
      <c r="V123" s="1" t="e">
        <f>RA!BL440</f>
        <v>#VALUE!</v>
      </c>
      <c r="W123" s="219" t="e">
        <f>RA!BN440</f>
        <v>#VALUE!</v>
      </c>
      <c r="X123" s="2">
        <f>RA!AW441</f>
        <v>1</v>
      </c>
      <c r="Y123" s="1">
        <f>RA!BB441</f>
        <v>1</v>
      </c>
      <c r="Z123" s="1">
        <f>RA!BD441</f>
        <v>1</v>
      </c>
      <c r="AA123" s="1">
        <f>RA!BF441</f>
        <v>1</v>
      </c>
      <c r="AB123" s="1" t="e">
        <f>RA!BH441</f>
        <v>#VALUE!</v>
      </c>
      <c r="AC123" s="1" t="e">
        <f>RA!BJ441</f>
        <v>#VALUE!</v>
      </c>
      <c r="AD123" s="1" t="e">
        <f>RA!BL441</f>
        <v>#VALUE!</v>
      </c>
      <c r="AE123" s="3" t="e">
        <f>RA!BN441</f>
        <v>#VALUE!</v>
      </c>
    </row>
    <row r="124" spans="5:31" x14ac:dyDescent="0.2">
      <c r="E124" s="334"/>
      <c r="F124" s="366"/>
      <c r="G124" s="253" t="str">
        <f>RA!C442</f>
        <v>Class A1_2K</v>
      </c>
      <c r="H124" s="213">
        <f>RA!AW448</f>
        <v>1</v>
      </c>
      <c r="I124" s="214">
        <f>RA!BB448</f>
        <v>1</v>
      </c>
      <c r="J124" s="214">
        <f>RA!BD448</f>
        <v>1</v>
      </c>
      <c r="K124" s="214">
        <f>RA!BF448</f>
        <v>1</v>
      </c>
      <c r="L124" s="214" t="e">
        <f>RA!BH448</f>
        <v>#VALUE!</v>
      </c>
      <c r="M124" s="214" t="e">
        <f>RA!BJ448</f>
        <v>#VALUE!</v>
      </c>
      <c r="N124" s="214" t="e">
        <f>RA!BL448</f>
        <v>#VALUE!</v>
      </c>
      <c r="O124" s="228" t="e">
        <f>RA!BN448</f>
        <v>#VALUE!</v>
      </c>
      <c r="P124" s="213">
        <f>RA!AW449</f>
        <v>1</v>
      </c>
      <c r="Q124" s="214">
        <f>RA!BB449</f>
        <v>1</v>
      </c>
      <c r="R124" s="214">
        <f>RA!BD449</f>
        <v>1</v>
      </c>
      <c r="S124" s="1">
        <f>RA!BF449</f>
        <v>1</v>
      </c>
      <c r="T124" s="1" t="e">
        <f>RA!BH449</f>
        <v>#VALUE!</v>
      </c>
      <c r="U124" s="214" t="e">
        <f>RA!BJ449</f>
        <v>#VALUE!</v>
      </c>
      <c r="V124" s="1" t="e">
        <f>RA!BL449</f>
        <v>#VALUE!</v>
      </c>
      <c r="W124" s="219" t="e">
        <f>RA!BN449</f>
        <v>#VALUE!</v>
      </c>
      <c r="X124" s="2">
        <f>RA!AW450</f>
        <v>1</v>
      </c>
      <c r="Y124" s="1">
        <f>RA!BB450</f>
        <v>1</v>
      </c>
      <c r="Z124" s="1">
        <f>RA!BD450</f>
        <v>1</v>
      </c>
      <c r="AA124" s="1">
        <f>RA!BF450</f>
        <v>1</v>
      </c>
      <c r="AB124" s="1" t="e">
        <f>RA!BH450</f>
        <v>#VALUE!</v>
      </c>
      <c r="AC124" s="1" t="e">
        <f>RA!BJ450</f>
        <v>#VALUE!</v>
      </c>
      <c r="AD124" s="1" t="e">
        <f>RA!BL450</f>
        <v>#VALUE!</v>
      </c>
      <c r="AE124" s="3" t="e">
        <f>RA!BN450</f>
        <v>#VALUE!</v>
      </c>
    </row>
    <row r="125" spans="5:31" x14ac:dyDescent="0.2">
      <c r="E125" s="334"/>
      <c r="F125" s="366"/>
      <c r="G125" s="253" t="str">
        <f>RA!C451</f>
        <v>Class A3_720p</v>
      </c>
      <c r="H125" s="213">
        <f>RA!AW457</f>
        <v>1</v>
      </c>
      <c r="I125" s="214">
        <f>RA!BB457</f>
        <v>1</v>
      </c>
      <c r="J125" s="214">
        <f>RA!BD457</f>
        <v>1</v>
      </c>
      <c r="K125" s="214">
        <f>RA!BF457</f>
        <v>1</v>
      </c>
      <c r="L125" s="214" t="e">
        <f>RA!BH457</f>
        <v>#VALUE!</v>
      </c>
      <c r="M125" s="214" t="e">
        <f>RA!BJ457</f>
        <v>#VALUE!</v>
      </c>
      <c r="N125" s="214" t="e">
        <f>RA!BL457</f>
        <v>#VALUE!</v>
      </c>
      <c r="O125" s="228" t="e">
        <f>RA!BN457</f>
        <v>#VALUE!</v>
      </c>
      <c r="P125" s="213">
        <f>RA!AW458</f>
        <v>1</v>
      </c>
      <c r="Q125" s="214">
        <f>RA!BB458</f>
        <v>1</v>
      </c>
      <c r="R125" s="214">
        <f>RA!BD458</f>
        <v>1</v>
      </c>
      <c r="S125" s="1">
        <f>RA!BF458</f>
        <v>1</v>
      </c>
      <c r="T125" s="1" t="e">
        <f>RA!BH458</f>
        <v>#VALUE!</v>
      </c>
      <c r="U125" s="214" t="e">
        <f>RA!BJ458</f>
        <v>#VALUE!</v>
      </c>
      <c r="V125" s="1" t="e">
        <f>RA!BL458</f>
        <v>#VALUE!</v>
      </c>
      <c r="W125" s="219" t="e">
        <f>RA!BN458</f>
        <v>#VALUE!</v>
      </c>
      <c r="X125" s="2">
        <f>RA!AW459</f>
        <v>1</v>
      </c>
      <c r="Y125" s="1">
        <f>RA!BB459</f>
        <v>1</v>
      </c>
      <c r="Z125" s="1">
        <f>RA!BD459</f>
        <v>1</v>
      </c>
      <c r="AA125" s="1">
        <f>RA!BF459</f>
        <v>1</v>
      </c>
      <c r="AB125" s="1" t="e">
        <f>RA!BH459</f>
        <v>#VALUE!</v>
      </c>
      <c r="AC125" s="1" t="e">
        <f>RA!BJ459</f>
        <v>#VALUE!</v>
      </c>
      <c r="AD125" s="1" t="e">
        <f>RA!BL459</f>
        <v>#VALUE!</v>
      </c>
      <c r="AE125" s="3" t="e">
        <f>RA!BN459</f>
        <v>#VALUE!</v>
      </c>
    </row>
    <row r="126" spans="5:31" x14ac:dyDescent="0.2">
      <c r="E126" s="334"/>
      <c r="F126" s="366"/>
      <c r="G126" s="253" t="str">
        <f>RA!C460</f>
        <v>Class A4_360p</v>
      </c>
      <c r="H126" s="213">
        <f>RA!AW466</f>
        <v>1</v>
      </c>
      <c r="I126" s="214">
        <f>RA!BB466</f>
        <v>1</v>
      </c>
      <c r="J126" s="214">
        <f>RA!BD466</f>
        <v>1</v>
      </c>
      <c r="K126" s="214">
        <f>RA!BF466</f>
        <v>1</v>
      </c>
      <c r="L126" s="214" t="e">
        <f>RA!BH466</f>
        <v>#VALUE!</v>
      </c>
      <c r="M126" s="214" t="e">
        <f>RA!BJ466</f>
        <v>#VALUE!</v>
      </c>
      <c r="N126" s="214" t="e">
        <f>RA!BL466</f>
        <v>#VALUE!</v>
      </c>
      <c r="O126" s="228" t="e">
        <f>RA!BN466</f>
        <v>#VALUE!</v>
      </c>
      <c r="P126" s="213">
        <f>RA!AW467</f>
        <v>1</v>
      </c>
      <c r="Q126" s="214">
        <f>RA!BB467</f>
        <v>1</v>
      </c>
      <c r="R126" s="214">
        <f>RA!BD467</f>
        <v>1</v>
      </c>
      <c r="S126" s="1">
        <f>RA!BF467</f>
        <v>1</v>
      </c>
      <c r="T126" s="1" t="e">
        <f>RA!BH467</f>
        <v>#VALUE!</v>
      </c>
      <c r="U126" s="214" t="e">
        <f>RA!BJ467</f>
        <v>#VALUE!</v>
      </c>
      <c r="V126" s="1" t="e">
        <f>RA!BL467</f>
        <v>#VALUE!</v>
      </c>
      <c r="W126" s="219" t="e">
        <f>RA!BN467</f>
        <v>#VALUE!</v>
      </c>
      <c r="X126" s="2">
        <f>RA!AW468</f>
        <v>1</v>
      </c>
      <c r="Y126" s="1">
        <f>RA!BB468</f>
        <v>1</v>
      </c>
      <c r="Z126" s="1">
        <f>RA!BD468</f>
        <v>1</v>
      </c>
      <c r="AA126" s="1">
        <f>RA!BF468</f>
        <v>1</v>
      </c>
      <c r="AB126" s="1" t="e">
        <f>RA!BH468</f>
        <v>#VALUE!</v>
      </c>
      <c r="AC126" s="1" t="e">
        <f>RA!BJ468</f>
        <v>#VALUE!</v>
      </c>
      <c r="AD126" s="1" t="e">
        <f>RA!BL468</f>
        <v>#VALUE!</v>
      </c>
      <c r="AE126" s="3" t="e">
        <f>RA!BN468</f>
        <v>#VALUE!</v>
      </c>
    </row>
    <row r="127" spans="5:31" x14ac:dyDescent="0.2">
      <c r="E127" s="334"/>
      <c r="F127" s="366"/>
      <c r="G127" s="253" t="str">
        <f>RA!C469</f>
        <v>Class A5_270p</v>
      </c>
      <c r="H127" s="213">
        <f>RA!AW475</f>
        <v>1</v>
      </c>
      <c r="I127" s="214">
        <f>RA!BB475</f>
        <v>1</v>
      </c>
      <c r="J127" s="214">
        <f>RA!BD475</f>
        <v>1</v>
      </c>
      <c r="K127" s="214">
        <f>RA!BF475</f>
        <v>1</v>
      </c>
      <c r="L127" s="214" t="e">
        <f>RA!BH475</f>
        <v>#VALUE!</v>
      </c>
      <c r="M127" s="214" t="e">
        <f>RA!BJ475</f>
        <v>#VALUE!</v>
      </c>
      <c r="N127" s="214" t="e">
        <f>RA!BL475</f>
        <v>#VALUE!</v>
      </c>
      <c r="O127" s="228" t="e">
        <f>RA!BN475</f>
        <v>#VALUE!</v>
      </c>
      <c r="P127" s="213">
        <f>RA!AW476</f>
        <v>1</v>
      </c>
      <c r="Q127" s="214">
        <f>RA!BB476</f>
        <v>1</v>
      </c>
      <c r="R127" s="214">
        <f>RA!BD476</f>
        <v>1</v>
      </c>
      <c r="S127" s="1">
        <f>RA!BF476</f>
        <v>1</v>
      </c>
      <c r="T127" s="1" t="e">
        <f>RA!BH476</f>
        <v>#VALUE!</v>
      </c>
      <c r="U127" s="214" t="e">
        <f>RA!BJ476</f>
        <v>#VALUE!</v>
      </c>
      <c r="V127" s="1" t="e">
        <f>RA!BL476</f>
        <v>#VALUE!</v>
      </c>
      <c r="W127" s="219" t="e">
        <f>RA!BN476</f>
        <v>#VALUE!</v>
      </c>
      <c r="X127" s="2">
        <f>RA!AW477</f>
        <v>1</v>
      </c>
      <c r="Y127" s="1">
        <f>RA!BB477</f>
        <v>1</v>
      </c>
      <c r="Z127" s="1">
        <f>RA!BD477</f>
        <v>1</v>
      </c>
      <c r="AA127" s="1">
        <f>RA!BF477</f>
        <v>1</v>
      </c>
      <c r="AB127" s="1" t="e">
        <f>RA!BH477</f>
        <v>#VALUE!</v>
      </c>
      <c r="AC127" s="1" t="e">
        <f>RA!BJ477</f>
        <v>#VALUE!</v>
      </c>
      <c r="AD127" s="1" t="e">
        <f>RA!BL477</f>
        <v>#VALUE!</v>
      </c>
      <c r="AE127" s="3" t="e">
        <f>RA!BN477</f>
        <v>#VALUE!</v>
      </c>
    </row>
    <row r="128" spans="5:31" x14ac:dyDescent="0.2">
      <c r="E128" s="334"/>
      <c r="F128" s="366"/>
      <c r="G128" s="253" t="str">
        <f>RA!C478</f>
        <v>Class B1_SYN</v>
      </c>
      <c r="H128" s="213">
        <f>RA!AW484</f>
        <v>1</v>
      </c>
      <c r="I128" s="214">
        <f>RA!BB484</f>
        <v>1</v>
      </c>
      <c r="J128" s="214">
        <f>RA!BD484</f>
        <v>1</v>
      </c>
      <c r="K128" s="214">
        <f>RA!BF484</f>
        <v>1</v>
      </c>
      <c r="L128" s="214" t="e">
        <f>RA!BH484</f>
        <v>#VALUE!</v>
      </c>
      <c r="M128" s="214" t="e">
        <f>RA!BJ484</f>
        <v>#VALUE!</v>
      </c>
      <c r="N128" s="214" t="e">
        <f>RA!BL484</f>
        <v>#VALUE!</v>
      </c>
      <c r="O128" s="228" t="e">
        <f>RA!BN484</f>
        <v>#VALUE!</v>
      </c>
      <c r="P128" s="213">
        <f>RA!AW485</f>
        <v>1</v>
      </c>
      <c r="Q128" s="214">
        <f>RA!BB485</f>
        <v>1</v>
      </c>
      <c r="R128" s="214">
        <f>RA!BD485</f>
        <v>1</v>
      </c>
      <c r="S128" s="1">
        <f>RA!BF485</f>
        <v>1</v>
      </c>
      <c r="T128" s="1" t="e">
        <f>RA!BH485</f>
        <v>#VALUE!</v>
      </c>
      <c r="U128" s="214" t="e">
        <f>RA!BJ485</f>
        <v>#VALUE!</v>
      </c>
      <c r="V128" s="1" t="e">
        <f>RA!BL485</f>
        <v>#VALUE!</v>
      </c>
      <c r="W128" s="219" t="e">
        <f>RA!BN485</f>
        <v>#VALUE!</v>
      </c>
      <c r="X128" s="2">
        <f>RA!AW486</f>
        <v>1</v>
      </c>
      <c r="Y128" s="1">
        <f>RA!BB486</f>
        <v>1</v>
      </c>
      <c r="Z128" s="1">
        <f>RA!BD486</f>
        <v>1</v>
      </c>
      <c r="AA128" s="1">
        <f>RA!BF486</f>
        <v>1</v>
      </c>
      <c r="AB128" s="1" t="e">
        <f>RA!BH486</f>
        <v>#VALUE!</v>
      </c>
      <c r="AC128" s="1" t="e">
        <f>RA!BJ486</f>
        <v>#VALUE!</v>
      </c>
      <c r="AD128" s="1" t="e">
        <f>RA!BL486</f>
        <v>#VALUE!</v>
      </c>
      <c r="AE128" s="3" t="e">
        <f>RA!BN486</f>
        <v>#VALUE!</v>
      </c>
    </row>
    <row r="129" spans="5:31" x14ac:dyDescent="0.2">
      <c r="E129" s="334"/>
      <c r="F129" s="366"/>
      <c r="G129" s="253" t="str">
        <f>RA!C487</f>
        <v>Class HDR1_4K</v>
      </c>
      <c r="H129" s="213" t="e">
        <f>RA!AW493</f>
        <v>#VALUE!</v>
      </c>
      <c r="I129" s="214" t="e">
        <f>RA!BB493</f>
        <v>#VALUE!</v>
      </c>
      <c r="J129" s="214" t="e">
        <f>RA!BD493</f>
        <v>#VALUE!</v>
      </c>
      <c r="K129" s="214" t="e">
        <f>RA!BF493</f>
        <v>#VALUE!</v>
      </c>
      <c r="L129" s="214" t="e">
        <f>RA!BH493</f>
        <v>#VALUE!</v>
      </c>
      <c r="M129" s="214" t="e">
        <f>RA!BJ493</f>
        <v>#VALUE!</v>
      </c>
      <c r="N129" s="214" t="e">
        <f>RA!BL493</f>
        <v>#VALUE!</v>
      </c>
      <c r="O129" s="228" t="e">
        <f>RA!BN493</f>
        <v>#VALUE!</v>
      </c>
      <c r="P129" s="213" t="e">
        <f>RA!AW494</f>
        <v>#VALUE!</v>
      </c>
      <c r="Q129" s="214" t="e">
        <f>RA!BB494</f>
        <v>#VALUE!</v>
      </c>
      <c r="R129" s="214" t="e">
        <f>RA!BD494</f>
        <v>#VALUE!</v>
      </c>
      <c r="S129" s="1" t="e">
        <f>RA!BF494</f>
        <v>#VALUE!</v>
      </c>
      <c r="T129" s="1" t="e">
        <f>RA!BH494</f>
        <v>#VALUE!</v>
      </c>
      <c r="U129" s="214" t="e">
        <f>RA!BJ494</f>
        <v>#VALUE!</v>
      </c>
      <c r="V129" s="1" t="e">
        <f>RA!BL494</f>
        <v>#VALUE!</v>
      </c>
      <c r="W129" s="219" t="e">
        <f>RA!BN494</f>
        <v>#VALUE!</v>
      </c>
      <c r="X129" s="2" t="e">
        <f>RA!AW495</f>
        <v>#VALUE!</v>
      </c>
      <c r="Y129" s="1" t="e">
        <f>RA!BB495</f>
        <v>#VALUE!</v>
      </c>
      <c r="Z129" s="1" t="e">
        <f>RA!BD495</f>
        <v>#VALUE!</v>
      </c>
      <c r="AA129" s="1" t="e">
        <f>RA!BF495</f>
        <v>#VALUE!</v>
      </c>
      <c r="AB129" s="1" t="e">
        <f>RA!BH495</f>
        <v>#VALUE!</v>
      </c>
      <c r="AC129" s="1" t="e">
        <f>RA!BJ495</f>
        <v>#VALUE!</v>
      </c>
      <c r="AD129" s="1" t="e">
        <f>RA!BL495</f>
        <v>#VALUE!</v>
      </c>
      <c r="AE129" s="3" t="e">
        <f>RA!BN495</f>
        <v>#VALUE!</v>
      </c>
    </row>
    <row r="130" spans="5:31" x14ac:dyDescent="0.2">
      <c r="E130" s="334"/>
      <c r="F130" s="366"/>
      <c r="G130" s="253" t="str">
        <f>RA!C496</f>
        <v>Class HDR2_2K</v>
      </c>
      <c r="H130" s="213" t="e">
        <f>RA!AW502</f>
        <v>#VALUE!</v>
      </c>
      <c r="I130" s="214" t="e">
        <f>RA!BB502</f>
        <v>#VALUE!</v>
      </c>
      <c r="J130" s="214" t="e">
        <f>RA!BD502</f>
        <v>#VALUE!</v>
      </c>
      <c r="K130" s="214" t="e">
        <f>RA!BF502</f>
        <v>#VALUE!</v>
      </c>
      <c r="L130" s="214" t="e">
        <f>RA!BH502</f>
        <v>#VALUE!</v>
      </c>
      <c r="M130" s="214" t="e">
        <f>RA!BJ502</f>
        <v>#VALUE!</v>
      </c>
      <c r="N130" s="214" t="e">
        <f>RA!BL502</f>
        <v>#VALUE!</v>
      </c>
      <c r="O130" s="228" t="e">
        <f>RA!BN502</f>
        <v>#VALUE!</v>
      </c>
      <c r="P130" s="213" t="e">
        <f>RA!AW503</f>
        <v>#VALUE!</v>
      </c>
      <c r="Q130" s="214" t="e">
        <f>RA!BB503</f>
        <v>#VALUE!</v>
      </c>
      <c r="R130" s="214" t="e">
        <f>RA!BD503</f>
        <v>#VALUE!</v>
      </c>
      <c r="S130" s="1" t="e">
        <f>RA!BF503</f>
        <v>#VALUE!</v>
      </c>
      <c r="T130" s="1" t="e">
        <f>RA!BH503</f>
        <v>#VALUE!</v>
      </c>
      <c r="U130" s="214" t="e">
        <f>RA!BJ503</f>
        <v>#VALUE!</v>
      </c>
      <c r="V130" s="1" t="e">
        <f>RA!BL503</f>
        <v>#VALUE!</v>
      </c>
      <c r="W130" s="219" t="e">
        <f>RA!BN503</f>
        <v>#VALUE!</v>
      </c>
      <c r="X130" s="2" t="e">
        <f>RA!AW504</f>
        <v>#VALUE!</v>
      </c>
      <c r="Y130" s="1" t="e">
        <f>RA!BB504</f>
        <v>#VALUE!</v>
      </c>
      <c r="Z130" s="1" t="e">
        <f>RA!BD504</f>
        <v>#VALUE!</v>
      </c>
      <c r="AA130" s="1" t="e">
        <f>RA!BF504</f>
        <v>#VALUE!</v>
      </c>
      <c r="AB130" s="1" t="e">
        <f>RA!BH504</f>
        <v>#VALUE!</v>
      </c>
      <c r="AC130" s="1" t="e">
        <f>RA!BJ504</f>
        <v>#VALUE!</v>
      </c>
      <c r="AD130" s="1" t="e">
        <f>RA!BL504</f>
        <v>#VALUE!</v>
      </c>
      <c r="AE130" s="3" t="e">
        <f>RA!BN504</f>
        <v>#VALUE!</v>
      </c>
    </row>
    <row r="131" spans="5:31" ht="17" thickBot="1" x14ac:dyDescent="0.25">
      <c r="E131" s="334"/>
      <c r="F131" s="367"/>
      <c r="G131" s="253" t="str">
        <f>RA!C507</f>
        <v>Overall</v>
      </c>
      <c r="H131" s="256" t="e">
        <f>RA!AW513</f>
        <v>#VALUE!</v>
      </c>
      <c r="I131" s="255" t="e">
        <f>RA!BB513</f>
        <v>#VALUE!</v>
      </c>
      <c r="J131" s="255" t="e">
        <f>RA!BD513</f>
        <v>#VALUE!</v>
      </c>
      <c r="K131" s="255" t="e">
        <f>RA!BF513</f>
        <v>#VALUE!</v>
      </c>
      <c r="L131" s="255" t="e">
        <f>RA!BH513</f>
        <v>#VALUE!</v>
      </c>
      <c r="M131" s="255" t="e">
        <f>RA!BJ513</f>
        <v>#VALUE!</v>
      </c>
      <c r="N131" s="255" t="e">
        <f>RA!BL513</f>
        <v>#VALUE!</v>
      </c>
      <c r="O131" s="257" t="e">
        <f>RA!BN513</f>
        <v>#VALUE!</v>
      </c>
      <c r="P131" s="256" t="e">
        <f>RA!AW514</f>
        <v>#VALUE!</v>
      </c>
      <c r="Q131" s="255" t="e">
        <f>RA!BB514</f>
        <v>#VALUE!</v>
      </c>
      <c r="R131" s="255" t="e">
        <f>RA!BD514</f>
        <v>#VALUE!</v>
      </c>
      <c r="S131" s="261" t="e">
        <f>RA!BF514</f>
        <v>#VALUE!</v>
      </c>
      <c r="T131" s="261" t="e">
        <f>RA!BH514</f>
        <v>#VALUE!</v>
      </c>
      <c r="U131" s="255" t="e">
        <f>RA!BJ514</f>
        <v>#VALUE!</v>
      </c>
      <c r="V131" s="261" t="e">
        <f>RA!BL514</f>
        <v>#VALUE!</v>
      </c>
      <c r="W131" s="263" t="e">
        <f>RA!BN514</f>
        <v>#VALUE!</v>
      </c>
      <c r="X131" s="267" t="e">
        <f>RA!AW515</f>
        <v>#VALUE!</v>
      </c>
      <c r="Y131" s="261" t="e">
        <f>RA!BB515</f>
        <v>#VALUE!</v>
      </c>
      <c r="Z131" s="261" t="e">
        <f>RA!BD515</f>
        <v>#VALUE!</v>
      </c>
      <c r="AA131" s="261" t="e">
        <f>RA!BF515</f>
        <v>#VALUE!</v>
      </c>
      <c r="AB131" s="261" t="e">
        <f>RA!BH515</f>
        <v>#VALUE!</v>
      </c>
      <c r="AC131" s="261" t="e">
        <f>RA!BJ515</f>
        <v>#VALUE!</v>
      </c>
      <c r="AD131" s="261" t="e">
        <f>RA!BL515</f>
        <v>#VALUE!</v>
      </c>
      <c r="AE131" s="262" t="e">
        <f>RA!BN515</f>
        <v>#VALUE!</v>
      </c>
    </row>
    <row r="132" spans="5:31" ht="17" thickBot="1" x14ac:dyDescent="0.25">
      <c r="E132" s="334"/>
      <c r="F132" s="117"/>
      <c r="G132" s="169"/>
      <c r="H132" s="238"/>
      <c r="I132" s="235"/>
      <c r="J132" s="235"/>
      <c r="K132" s="235"/>
      <c r="L132" s="235"/>
      <c r="M132" s="235"/>
      <c r="N132" s="235"/>
      <c r="O132" s="258"/>
      <c r="P132" s="238"/>
      <c r="Q132" s="235"/>
      <c r="R132" s="235"/>
      <c r="S132" s="221"/>
      <c r="T132" s="221"/>
      <c r="U132" s="235"/>
      <c r="V132" s="221"/>
      <c r="W132" s="264"/>
      <c r="X132" s="224"/>
      <c r="Y132" s="221"/>
      <c r="Z132" s="221"/>
      <c r="AA132" s="221"/>
      <c r="AB132" s="221"/>
      <c r="AC132" s="221"/>
      <c r="AD132" s="221"/>
      <c r="AE132" s="225"/>
    </row>
    <row r="133" spans="5:31" x14ac:dyDescent="0.2">
      <c r="E133" s="334"/>
      <c r="F133" s="365" t="s">
        <v>141</v>
      </c>
      <c r="G133" s="253" t="str">
        <f>LD!C433</f>
        <v>Class A1_4K</v>
      </c>
      <c r="H133" s="239"/>
      <c r="I133" s="236"/>
      <c r="J133" s="236"/>
      <c r="K133" s="236"/>
      <c r="L133" s="236"/>
      <c r="M133" s="236"/>
      <c r="N133" s="236"/>
      <c r="O133" s="259"/>
      <c r="P133" s="239"/>
      <c r="Q133" s="236"/>
      <c r="R133" s="236"/>
      <c r="S133" s="222"/>
      <c r="T133" s="222"/>
      <c r="U133" s="236"/>
      <c r="V133" s="222"/>
      <c r="W133" s="265"/>
      <c r="X133" s="226"/>
      <c r="Y133" s="222"/>
      <c r="Z133" s="222"/>
      <c r="AA133" s="222"/>
      <c r="AB133" s="222"/>
      <c r="AC133" s="222"/>
      <c r="AD133" s="222"/>
      <c r="AE133" s="227"/>
    </row>
    <row r="134" spans="5:31" x14ac:dyDescent="0.2">
      <c r="E134" s="334"/>
      <c r="F134" s="366"/>
      <c r="G134" s="253" t="str">
        <f>LD!C442</f>
        <v>Class A1_2K</v>
      </c>
      <c r="H134" s="213">
        <f>LD!AW448</f>
        <v>1</v>
      </c>
      <c r="I134" s="214">
        <f>LD!BB448</f>
        <v>1</v>
      </c>
      <c r="J134" s="214">
        <f>LD!BD448</f>
        <v>1</v>
      </c>
      <c r="K134" s="214">
        <f>LD!BF448</f>
        <v>1</v>
      </c>
      <c r="L134" s="214" t="e">
        <f>LD!BH448</f>
        <v>#VALUE!</v>
      </c>
      <c r="M134" s="214" t="e">
        <f>LD!BJ448</f>
        <v>#VALUE!</v>
      </c>
      <c r="N134" s="214" t="e">
        <f>LD!BL448</f>
        <v>#VALUE!</v>
      </c>
      <c r="O134" s="228" t="e">
        <f>LD!BN448</f>
        <v>#VALUE!</v>
      </c>
      <c r="P134" s="213">
        <f>LD!AW449</f>
        <v>1</v>
      </c>
      <c r="Q134" s="214">
        <f>LD!BB449</f>
        <v>1</v>
      </c>
      <c r="R134" s="214">
        <f>LD!BD449</f>
        <v>1</v>
      </c>
      <c r="S134" s="1">
        <f>LD!BF449</f>
        <v>1</v>
      </c>
      <c r="T134" s="1" t="e">
        <f>LD!BH449</f>
        <v>#VALUE!</v>
      </c>
      <c r="U134" s="214" t="e">
        <f>LD!BJ449</f>
        <v>#VALUE!</v>
      </c>
      <c r="V134" s="1" t="e">
        <f>LD!BL449</f>
        <v>#VALUE!</v>
      </c>
      <c r="W134" s="219" t="e">
        <f>LD!BN449</f>
        <v>#VALUE!</v>
      </c>
      <c r="X134" s="2">
        <f>LD!AW450</f>
        <v>1</v>
      </c>
      <c r="Y134" s="1">
        <f>LD!BB450</f>
        <v>1</v>
      </c>
      <c r="Z134" s="1">
        <f>LD!BD450</f>
        <v>1</v>
      </c>
      <c r="AA134" s="1">
        <f>LD!BF450</f>
        <v>1</v>
      </c>
      <c r="AB134" s="1" t="e">
        <f>LD!BH450</f>
        <v>#VALUE!</v>
      </c>
      <c r="AC134" s="1" t="e">
        <f>LD!BJ450</f>
        <v>#VALUE!</v>
      </c>
      <c r="AD134" s="1" t="e">
        <f>LD!BL450</f>
        <v>#VALUE!</v>
      </c>
      <c r="AE134" s="3" t="e">
        <f>LD!BN450</f>
        <v>#VALUE!</v>
      </c>
    </row>
    <row r="135" spans="5:31" x14ac:dyDescent="0.2">
      <c r="E135" s="334"/>
      <c r="F135" s="366"/>
      <c r="G135" s="253" t="str">
        <f>LD!C451</f>
        <v>Class A3_720p</v>
      </c>
      <c r="H135" s="213">
        <f>LD!AW457</f>
        <v>1</v>
      </c>
      <c r="I135" s="214">
        <f>LD!BB457</f>
        <v>1</v>
      </c>
      <c r="J135" s="214">
        <f>LD!BD457</f>
        <v>1</v>
      </c>
      <c r="K135" s="214">
        <f>LD!BF457</f>
        <v>1</v>
      </c>
      <c r="L135" s="214" t="e">
        <f>LD!BH457</f>
        <v>#VALUE!</v>
      </c>
      <c r="M135" s="214" t="e">
        <f>LD!BJ457</f>
        <v>#VALUE!</v>
      </c>
      <c r="N135" s="214" t="e">
        <f>LD!BL457</f>
        <v>#VALUE!</v>
      </c>
      <c r="O135" s="228" t="e">
        <f>LD!BN457</f>
        <v>#VALUE!</v>
      </c>
      <c r="P135" s="213">
        <f>LD!AW458</f>
        <v>1</v>
      </c>
      <c r="Q135" s="214">
        <f>LD!BB458</f>
        <v>1</v>
      </c>
      <c r="R135" s="214">
        <f>LD!BD458</f>
        <v>1</v>
      </c>
      <c r="S135" s="1">
        <f>LD!BF458</f>
        <v>1</v>
      </c>
      <c r="T135" s="1" t="e">
        <f>LD!BH458</f>
        <v>#VALUE!</v>
      </c>
      <c r="U135" s="214" t="e">
        <f>LD!BJ458</f>
        <v>#VALUE!</v>
      </c>
      <c r="V135" s="1" t="e">
        <f>LD!BL458</f>
        <v>#VALUE!</v>
      </c>
      <c r="W135" s="219" t="e">
        <f>LD!BN458</f>
        <v>#VALUE!</v>
      </c>
      <c r="X135" s="2">
        <f>LD!AW459</f>
        <v>1</v>
      </c>
      <c r="Y135" s="1">
        <f>LD!BB459</f>
        <v>1</v>
      </c>
      <c r="Z135" s="1">
        <f>LD!BD459</f>
        <v>1</v>
      </c>
      <c r="AA135" s="1">
        <f>LD!BF459</f>
        <v>1</v>
      </c>
      <c r="AB135" s="1" t="e">
        <f>LD!BH459</f>
        <v>#VALUE!</v>
      </c>
      <c r="AC135" s="1" t="e">
        <f>LD!BJ459</f>
        <v>#VALUE!</v>
      </c>
      <c r="AD135" s="1" t="e">
        <f>LD!BL459</f>
        <v>#VALUE!</v>
      </c>
      <c r="AE135" s="3" t="e">
        <f>LD!BN459</f>
        <v>#VALUE!</v>
      </c>
    </row>
    <row r="136" spans="5:31" x14ac:dyDescent="0.2">
      <c r="E136" s="334"/>
      <c r="F136" s="366"/>
      <c r="G136" s="253" t="str">
        <f>LD!C460</f>
        <v>Class A4_360p</v>
      </c>
      <c r="H136" s="213">
        <f>LD!AW466</f>
        <v>1</v>
      </c>
      <c r="I136" s="214">
        <f>LD!BB466</f>
        <v>1</v>
      </c>
      <c r="J136" s="214">
        <f>LD!BD466</f>
        <v>1</v>
      </c>
      <c r="K136" s="214">
        <f>LD!BF466</f>
        <v>1</v>
      </c>
      <c r="L136" s="214" t="e">
        <f>LD!BH466</f>
        <v>#VALUE!</v>
      </c>
      <c r="M136" s="214" t="e">
        <f>LD!BJ466</f>
        <v>#VALUE!</v>
      </c>
      <c r="N136" s="214" t="e">
        <f>LD!BL466</f>
        <v>#VALUE!</v>
      </c>
      <c r="O136" s="228" t="e">
        <f>LD!BN466</f>
        <v>#VALUE!</v>
      </c>
      <c r="P136" s="213">
        <f>LD!AW467</f>
        <v>1</v>
      </c>
      <c r="Q136" s="214">
        <f>LD!BB467</f>
        <v>1</v>
      </c>
      <c r="R136" s="214">
        <f>LD!BD467</f>
        <v>1</v>
      </c>
      <c r="S136" s="1">
        <f>LD!BF467</f>
        <v>1</v>
      </c>
      <c r="T136" s="1" t="e">
        <f>LD!BH467</f>
        <v>#VALUE!</v>
      </c>
      <c r="U136" s="214" t="e">
        <f>LD!BJ467</f>
        <v>#VALUE!</v>
      </c>
      <c r="V136" s="1" t="e">
        <f>LD!BL467</f>
        <v>#VALUE!</v>
      </c>
      <c r="W136" s="219" t="e">
        <f>LD!BN467</f>
        <v>#VALUE!</v>
      </c>
      <c r="X136" s="2">
        <f>LD!AW468</f>
        <v>1</v>
      </c>
      <c r="Y136" s="1">
        <f>LD!BB468</f>
        <v>1</v>
      </c>
      <c r="Z136" s="1">
        <f>LD!BD468</f>
        <v>1</v>
      </c>
      <c r="AA136" s="1">
        <f>LD!BF468</f>
        <v>1</v>
      </c>
      <c r="AB136" s="1" t="e">
        <f>LD!BH468</f>
        <v>#VALUE!</v>
      </c>
      <c r="AC136" s="1" t="e">
        <f>LD!BJ468</f>
        <v>#VALUE!</v>
      </c>
      <c r="AD136" s="1" t="e">
        <f>LD!BL468</f>
        <v>#VALUE!</v>
      </c>
      <c r="AE136" s="3" t="e">
        <f>LD!BN468</f>
        <v>#VALUE!</v>
      </c>
    </row>
    <row r="137" spans="5:31" x14ac:dyDescent="0.2">
      <c r="E137" s="334"/>
      <c r="F137" s="366"/>
      <c r="G137" s="253" t="str">
        <f>LD!C469</f>
        <v>Class A5_270p</v>
      </c>
      <c r="H137" s="213">
        <f>LD!AW475</f>
        <v>1</v>
      </c>
      <c r="I137" s="214">
        <f>LD!BB475</f>
        <v>1</v>
      </c>
      <c r="J137" s="214">
        <f>LD!BD475</f>
        <v>1</v>
      </c>
      <c r="K137" s="214">
        <f>LD!BF475</f>
        <v>1</v>
      </c>
      <c r="L137" s="214" t="e">
        <f>LD!BH475</f>
        <v>#VALUE!</v>
      </c>
      <c r="M137" s="214" t="e">
        <f>LD!BJ475</f>
        <v>#VALUE!</v>
      </c>
      <c r="N137" s="214" t="e">
        <f>LD!BL475</f>
        <v>#VALUE!</v>
      </c>
      <c r="O137" s="228" t="e">
        <f>LD!BN475</f>
        <v>#VALUE!</v>
      </c>
      <c r="P137" s="213">
        <f>LD!AW476</f>
        <v>1</v>
      </c>
      <c r="Q137" s="214">
        <f>LD!BB476</f>
        <v>1</v>
      </c>
      <c r="R137" s="214">
        <f>LD!BD476</f>
        <v>1</v>
      </c>
      <c r="S137" s="1">
        <f>LD!BF476</f>
        <v>1</v>
      </c>
      <c r="T137" s="1" t="e">
        <f>LD!BH476</f>
        <v>#VALUE!</v>
      </c>
      <c r="U137" s="214" t="e">
        <f>LD!BJ476</f>
        <v>#VALUE!</v>
      </c>
      <c r="V137" s="1" t="e">
        <f>LD!BL476</f>
        <v>#VALUE!</v>
      </c>
      <c r="W137" s="219" t="e">
        <f>LD!BN476</f>
        <v>#VALUE!</v>
      </c>
      <c r="X137" s="2">
        <f>LD!AW477</f>
        <v>1</v>
      </c>
      <c r="Y137" s="1">
        <f>LD!BB477</f>
        <v>1</v>
      </c>
      <c r="Z137" s="1">
        <f>LD!BD477</f>
        <v>1</v>
      </c>
      <c r="AA137" s="1">
        <f>LD!BF477</f>
        <v>1</v>
      </c>
      <c r="AB137" s="1" t="e">
        <f>LD!BH477</f>
        <v>#VALUE!</v>
      </c>
      <c r="AC137" s="1" t="e">
        <f>LD!BJ477</f>
        <v>#VALUE!</v>
      </c>
      <c r="AD137" s="1" t="e">
        <f>LD!BL477</f>
        <v>#VALUE!</v>
      </c>
      <c r="AE137" s="3" t="e">
        <f>LD!BN477</f>
        <v>#VALUE!</v>
      </c>
    </row>
    <row r="138" spans="5:31" x14ac:dyDescent="0.2">
      <c r="E138" s="334"/>
      <c r="F138" s="366"/>
      <c r="G138" s="253" t="str">
        <f>LD!C478</f>
        <v>Class B1_SYN</v>
      </c>
      <c r="H138" s="213">
        <f>LD!AW484</f>
        <v>1</v>
      </c>
      <c r="I138" s="214">
        <f>LD!BB484</f>
        <v>1</v>
      </c>
      <c r="J138" s="214">
        <f>LD!BD484</f>
        <v>1</v>
      </c>
      <c r="K138" s="214">
        <f>LD!BF484</f>
        <v>1</v>
      </c>
      <c r="L138" s="214" t="e">
        <f>LD!BH484</f>
        <v>#VALUE!</v>
      </c>
      <c r="M138" s="214" t="e">
        <f>LD!BJ484</f>
        <v>#VALUE!</v>
      </c>
      <c r="N138" s="214" t="e">
        <f>LD!BL484</f>
        <v>#VALUE!</v>
      </c>
      <c r="O138" s="228" t="e">
        <f>LD!BN484</f>
        <v>#VALUE!</v>
      </c>
      <c r="P138" s="213">
        <f>LD!AW485</f>
        <v>1</v>
      </c>
      <c r="Q138" s="214">
        <f>LD!BB485</f>
        <v>1</v>
      </c>
      <c r="R138" s="214">
        <f>LD!BD485</f>
        <v>1</v>
      </c>
      <c r="S138" s="1">
        <f>LD!BF485</f>
        <v>1</v>
      </c>
      <c r="T138" s="1" t="e">
        <f>LD!BH485</f>
        <v>#VALUE!</v>
      </c>
      <c r="U138" s="214" t="e">
        <f>LD!BJ485</f>
        <v>#VALUE!</v>
      </c>
      <c r="V138" s="1" t="e">
        <f>LD!BL485</f>
        <v>#VALUE!</v>
      </c>
      <c r="W138" s="219" t="e">
        <f>LD!BN485</f>
        <v>#VALUE!</v>
      </c>
      <c r="X138" s="2">
        <f>LD!AW486</f>
        <v>1</v>
      </c>
      <c r="Y138" s="1">
        <f>LD!BB486</f>
        <v>1</v>
      </c>
      <c r="Z138" s="1">
        <f>LD!BD486</f>
        <v>1</v>
      </c>
      <c r="AA138" s="1">
        <f>LD!BF486</f>
        <v>1</v>
      </c>
      <c r="AB138" s="1" t="e">
        <f>LD!BH486</f>
        <v>#VALUE!</v>
      </c>
      <c r="AC138" s="1" t="e">
        <f>LD!BJ486</f>
        <v>#VALUE!</v>
      </c>
      <c r="AD138" s="1" t="e">
        <f>LD!BL486</f>
        <v>#VALUE!</v>
      </c>
      <c r="AE138" s="3" t="e">
        <f>LD!BN486</f>
        <v>#VALUE!</v>
      </c>
    </row>
    <row r="139" spans="5:31" x14ac:dyDescent="0.2">
      <c r="E139" s="334"/>
      <c r="F139" s="366"/>
      <c r="G139" s="253" t="str">
        <f>LD!C487</f>
        <v>Class HDR1_4K</v>
      </c>
      <c r="H139" s="213" t="e">
        <f>LD!AW493</f>
        <v>#VALUE!</v>
      </c>
      <c r="I139" s="214" t="e">
        <f>LD!BB493</f>
        <v>#VALUE!</v>
      </c>
      <c r="J139" s="214" t="e">
        <f>LD!BD493</f>
        <v>#VALUE!</v>
      </c>
      <c r="K139" s="214" t="e">
        <f>LD!BF493</f>
        <v>#VALUE!</v>
      </c>
      <c r="L139" s="214" t="e">
        <f>LD!BH493</f>
        <v>#VALUE!</v>
      </c>
      <c r="M139" s="214" t="e">
        <f>LD!BJ493</f>
        <v>#VALUE!</v>
      </c>
      <c r="N139" s="214" t="e">
        <f>LD!BL493</f>
        <v>#VALUE!</v>
      </c>
      <c r="O139" s="228" t="e">
        <f>LD!BN493</f>
        <v>#VALUE!</v>
      </c>
      <c r="P139" s="213" t="e">
        <f>LD!AW494</f>
        <v>#VALUE!</v>
      </c>
      <c r="Q139" s="214" t="e">
        <f>LD!BB494</f>
        <v>#VALUE!</v>
      </c>
      <c r="R139" s="214" t="e">
        <f>LD!BD494</f>
        <v>#VALUE!</v>
      </c>
      <c r="S139" s="1" t="e">
        <f>LD!BF494</f>
        <v>#VALUE!</v>
      </c>
      <c r="T139" s="1" t="e">
        <f>LD!BH494</f>
        <v>#VALUE!</v>
      </c>
      <c r="U139" s="214" t="e">
        <f>LD!BJ494</f>
        <v>#VALUE!</v>
      </c>
      <c r="V139" s="1" t="e">
        <f>LD!BL494</f>
        <v>#VALUE!</v>
      </c>
      <c r="W139" s="219" t="e">
        <f>LD!BN494</f>
        <v>#VALUE!</v>
      </c>
      <c r="X139" s="2" t="e">
        <f>LD!AW495</f>
        <v>#VALUE!</v>
      </c>
      <c r="Y139" s="1" t="e">
        <f>LD!BB495</f>
        <v>#VALUE!</v>
      </c>
      <c r="Z139" s="1" t="e">
        <f>LD!BD495</f>
        <v>#VALUE!</v>
      </c>
      <c r="AA139" s="1" t="e">
        <f>LD!BF495</f>
        <v>#VALUE!</v>
      </c>
      <c r="AB139" s="1" t="e">
        <f>LD!BH495</f>
        <v>#VALUE!</v>
      </c>
      <c r="AC139" s="1" t="e">
        <f>LD!BJ495</f>
        <v>#VALUE!</v>
      </c>
      <c r="AD139" s="1" t="e">
        <f>LD!BL495</f>
        <v>#VALUE!</v>
      </c>
      <c r="AE139" s="3" t="e">
        <f>LD!BN495</f>
        <v>#VALUE!</v>
      </c>
    </row>
    <row r="140" spans="5:31" x14ac:dyDescent="0.2">
      <c r="E140" s="334"/>
      <c r="F140" s="366"/>
      <c r="G140" s="253" t="str">
        <f>LD!C496</f>
        <v>Class HDR2_2K</v>
      </c>
      <c r="H140" s="213" t="e">
        <f>LD!AW502</f>
        <v>#VALUE!</v>
      </c>
      <c r="I140" s="214" t="e">
        <f>LD!BB502</f>
        <v>#VALUE!</v>
      </c>
      <c r="J140" s="214" t="e">
        <f>LD!BD502</f>
        <v>#VALUE!</v>
      </c>
      <c r="K140" s="214" t="e">
        <f>LD!BF502</f>
        <v>#VALUE!</v>
      </c>
      <c r="L140" s="214" t="e">
        <f>LD!BH502</f>
        <v>#VALUE!</v>
      </c>
      <c r="M140" s="214" t="e">
        <f>LD!BJ502</f>
        <v>#VALUE!</v>
      </c>
      <c r="N140" s="214" t="e">
        <f>LD!BL502</f>
        <v>#VALUE!</v>
      </c>
      <c r="O140" s="228" t="e">
        <f>LD!BN502</f>
        <v>#VALUE!</v>
      </c>
      <c r="P140" s="213" t="e">
        <f>LD!AW503</f>
        <v>#VALUE!</v>
      </c>
      <c r="Q140" s="214" t="e">
        <f>LD!BB503</f>
        <v>#VALUE!</v>
      </c>
      <c r="R140" s="214" t="e">
        <f>LD!BD503</f>
        <v>#VALUE!</v>
      </c>
      <c r="S140" s="1" t="e">
        <f>LD!BF503</f>
        <v>#VALUE!</v>
      </c>
      <c r="T140" s="1" t="e">
        <f>LD!BH503</f>
        <v>#VALUE!</v>
      </c>
      <c r="U140" s="214" t="e">
        <f>LD!BJ503</f>
        <v>#VALUE!</v>
      </c>
      <c r="V140" s="1" t="e">
        <f>LD!BL503</f>
        <v>#VALUE!</v>
      </c>
      <c r="W140" s="219" t="e">
        <f>LD!BN503</f>
        <v>#VALUE!</v>
      </c>
      <c r="X140" s="2" t="e">
        <f>LD!AW504</f>
        <v>#VALUE!</v>
      </c>
      <c r="Y140" s="1" t="e">
        <f>LD!BB504</f>
        <v>#VALUE!</v>
      </c>
      <c r="Z140" s="1" t="e">
        <f>LD!BD504</f>
        <v>#VALUE!</v>
      </c>
      <c r="AA140" s="1" t="e">
        <f>LD!BF504</f>
        <v>#VALUE!</v>
      </c>
      <c r="AB140" s="1" t="e">
        <f>LD!BH504</f>
        <v>#VALUE!</v>
      </c>
      <c r="AC140" s="1" t="e">
        <f>LD!BJ504</f>
        <v>#VALUE!</v>
      </c>
      <c r="AD140" s="1" t="e">
        <f>LD!BL504</f>
        <v>#VALUE!</v>
      </c>
      <c r="AE140" s="3" t="e">
        <f>LD!BN504</f>
        <v>#VALUE!</v>
      </c>
    </row>
    <row r="141" spans="5:31" ht="17" thickBot="1" x14ac:dyDescent="0.25">
      <c r="E141" s="368"/>
      <c r="F141" s="367"/>
      <c r="G141" s="254" t="str">
        <f>LD!C507</f>
        <v>Overall</v>
      </c>
      <c r="H141" s="217" t="e">
        <f>LD!AW513</f>
        <v>#VALUE!</v>
      </c>
      <c r="I141" s="218" t="e">
        <f>LD!BB513</f>
        <v>#VALUE!</v>
      </c>
      <c r="J141" s="218" t="e">
        <f>LD!BD513</f>
        <v>#VALUE!</v>
      </c>
      <c r="K141" s="218" t="e">
        <f>LD!BJ513</f>
        <v>#VALUE!</v>
      </c>
      <c r="L141" s="218" t="e">
        <f>LD!BL513</f>
        <v>#VALUE!</v>
      </c>
      <c r="M141" s="218" t="e">
        <f>LD!BN513</f>
        <v>#VALUE!</v>
      </c>
      <c r="N141" s="218" t="e">
        <f>LD!BF513</f>
        <v>#VALUE!</v>
      </c>
      <c r="O141" s="260" t="e">
        <f>LD!BH513</f>
        <v>#VALUE!</v>
      </c>
      <c r="P141" s="217" t="e">
        <f>LD!AW514</f>
        <v>#VALUE!</v>
      </c>
      <c r="Q141" s="218" t="e">
        <f>LD!BB514</f>
        <v>#VALUE!</v>
      </c>
      <c r="R141" s="218" t="e">
        <f>LD!BD514</f>
        <v>#VALUE!</v>
      </c>
      <c r="S141" s="176" t="e">
        <f>LD!BF514</f>
        <v>#VALUE!</v>
      </c>
      <c r="T141" s="176" t="e">
        <f>LD!BH514</f>
        <v>#VALUE!</v>
      </c>
      <c r="U141" s="218" t="e">
        <f>LD!BJ514</f>
        <v>#VALUE!</v>
      </c>
      <c r="V141" s="176" t="e">
        <f>LD!BL514</f>
        <v>#VALUE!</v>
      </c>
      <c r="W141" s="266" t="e">
        <f>LD!BN514</f>
        <v>#VALUE!</v>
      </c>
      <c r="X141" s="175" t="e">
        <f>LD!AW515</f>
        <v>#VALUE!</v>
      </c>
      <c r="Y141" s="176" t="e">
        <f>LD!BB515</f>
        <v>#VALUE!</v>
      </c>
      <c r="Z141" s="176" t="e">
        <f>LD!BD515</f>
        <v>#VALUE!</v>
      </c>
      <c r="AA141" s="176" t="e">
        <f>LD!BF515</f>
        <v>#VALUE!</v>
      </c>
      <c r="AB141" s="176" t="e">
        <f>LD!BH515</f>
        <v>#VALUE!</v>
      </c>
      <c r="AC141" s="176" t="e">
        <f>LD!BJ515</f>
        <v>#VALUE!</v>
      </c>
      <c r="AD141" s="176" t="e">
        <f>LD!BL515</f>
        <v>#VALUE!</v>
      </c>
      <c r="AE141" s="177" t="e">
        <f>LD!BN515</f>
        <v>#VALUE!</v>
      </c>
    </row>
  </sheetData>
  <mergeCells count="45">
    <mergeCell ref="G2:U2"/>
    <mergeCell ref="V3:Y3"/>
    <mergeCell ref="AF3:AI3"/>
    <mergeCell ref="V2:AI2"/>
    <mergeCell ref="AJ3:AM3"/>
    <mergeCell ref="AJ2:AW2"/>
    <mergeCell ref="AT3:AW3"/>
    <mergeCell ref="F113:F121"/>
    <mergeCell ref="F123:F131"/>
    <mergeCell ref="F133:F141"/>
    <mergeCell ref="E2:E33"/>
    <mergeCell ref="E42:E73"/>
    <mergeCell ref="E76:E107"/>
    <mergeCell ref="E110:E141"/>
    <mergeCell ref="F65:F73"/>
    <mergeCell ref="F45:F53"/>
    <mergeCell ref="F55:F63"/>
    <mergeCell ref="F79:F87"/>
    <mergeCell ref="F89:F97"/>
    <mergeCell ref="F99:F107"/>
    <mergeCell ref="F5:F13"/>
    <mergeCell ref="F15:F23"/>
    <mergeCell ref="F25:F33"/>
    <mergeCell ref="X76:AE76"/>
    <mergeCell ref="H110:O110"/>
    <mergeCell ref="P110:W110"/>
    <mergeCell ref="X110:AE110"/>
    <mergeCell ref="H76:O76"/>
    <mergeCell ref="P76:W76"/>
    <mergeCell ref="H42:O42"/>
    <mergeCell ref="P42:W42"/>
    <mergeCell ref="X42:AE42"/>
    <mergeCell ref="H3:K3"/>
    <mergeCell ref="R3:U3"/>
    <mergeCell ref="G35:U35"/>
    <mergeCell ref="V35:AI35"/>
    <mergeCell ref="E35:E39"/>
    <mergeCell ref="F35:F39"/>
    <mergeCell ref="AJ35:AW35"/>
    <mergeCell ref="H36:K36"/>
    <mergeCell ref="R36:U36"/>
    <mergeCell ref="V36:Y36"/>
    <mergeCell ref="AF36:AI36"/>
    <mergeCell ref="AJ36:AM36"/>
    <mergeCell ref="AT36:AW36"/>
  </mergeCell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tabSelected="1" workbookViewId="0">
      <selection activeCell="B3" sqref="B3:F3"/>
    </sheetView>
  </sheetViews>
  <sheetFormatPr baseColWidth="10" defaultColWidth="8.83203125" defaultRowHeight="16" x14ac:dyDescent="0.2"/>
  <cols>
    <col min="2" max="2" width="21.33203125" customWidth="1"/>
    <col min="25" max="26" width="9" customWidth="1"/>
    <col min="27" max="27" width="45.5" bestFit="1" customWidth="1"/>
    <col min="28" max="29" width="9" customWidth="1"/>
    <col min="30" max="60" width="10.1640625" style="114" customWidth="1"/>
  </cols>
  <sheetData>
    <row r="1" spans="1:60" ht="16.5" customHeight="1" x14ac:dyDescent="0.2">
      <c r="A1" t="s">
        <v>1183</v>
      </c>
      <c r="AD1" s="114">
        <v>7</v>
      </c>
      <c r="AE1" s="114">
        <f>AD1+1</f>
        <v>8</v>
      </c>
      <c r="AF1" s="114">
        <f t="shared" ref="AF1:AQ1" si="0">AE1+1</f>
        <v>9</v>
      </c>
      <c r="AG1" s="114">
        <f t="shared" si="0"/>
        <v>10</v>
      </c>
      <c r="AH1" s="114">
        <f t="shared" si="0"/>
        <v>11</v>
      </c>
      <c r="AI1" s="114">
        <f>AH1+1</f>
        <v>12</v>
      </c>
      <c r="AJ1" s="114">
        <f t="shared" si="0"/>
        <v>13</v>
      </c>
      <c r="AK1" s="114">
        <f t="shared" si="0"/>
        <v>14</v>
      </c>
      <c r="AL1" s="114">
        <f t="shared" si="0"/>
        <v>15</v>
      </c>
      <c r="AM1" s="114">
        <f t="shared" si="0"/>
        <v>16</v>
      </c>
      <c r="AN1" s="114">
        <f t="shared" si="0"/>
        <v>17</v>
      </c>
      <c r="AO1" s="114">
        <f t="shared" si="0"/>
        <v>18</v>
      </c>
      <c r="AP1" s="114">
        <f t="shared" si="0"/>
        <v>19</v>
      </c>
      <c r="AQ1" s="114">
        <f t="shared" si="0"/>
        <v>20</v>
      </c>
      <c r="AU1" s="114">
        <v>26</v>
      </c>
      <c r="AV1" s="114">
        <f>AU1+1</f>
        <v>27</v>
      </c>
      <c r="AW1" s="114">
        <f t="shared" ref="AW1:BH1" si="1">AV1+1</f>
        <v>28</v>
      </c>
      <c r="AX1" s="114">
        <f t="shared" si="1"/>
        <v>29</v>
      </c>
      <c r="AY1" s="114">
        <f t="shared" si="1"/>
        <v>30</v>
      </c>
      <c r="AZ1" s="114">
        <f>AY1+1</f>
        <v>31</v>
      </c>
      <c r="BA1" s="114">
        <f t="shared" si="1"/>
        <v>32</v>
      </c>
      <c r="BB1" s="114">
        <f t="shared" si="1"/>
        <v>33</v>
      </c>
      <c r="BC1" s="114">
        <f t="shared" si="1"/>
        <v>34</v>
      </c>
      <c r="BD1" s="114">
        <f t="shared" si="1"/>
        <v>35</v>
      </c>
      <c r="BE1" s="114">
        <f t="shared" si="1"/>
        <v>36</v>
      </c>
      <c r="BF1" s="114">
        <f t="shared" si="1"/>
        <v>37</v>
      </c>
      <c r="BG1" s="114">
        <f t="shared" si="1"/>
        <v>38</v>
      </c>
      <c r="BH1" s="114">
        <f t="shared" si="1"/>
        <v>39</v>
      </c>
    </row>
    <row r="2" spans="1:60" ht="16.5" customHeight="1" x14ac:dyDescent="0.2">
      <c r="AD2" s="286" t="s">
        <v>1184</v>
      </c>
      <c r="AE2" s="286"/>
      <c r="AF2" s="286"/>
      <c r="AG2" s="286"/>
      <c r="AH2" s="286"/>
      <c r="AI2" s="286"/>
      <c r="AJ2" s="286"/>
      <c r="AK2" s="286"/>
      <c r="AL2" s="286"/>
      <c r="AM2" s="286"/>
      <c r="AN2" s="286"/>
      <c r="AO2" s="286"/>
      <c r="AP2" s="286"/>
      <c r="AQ2" s="286"/>
      <c r="AR2" s="286"/>
      <c r="AS2" s="286"/>
      <c r="AT2" s="286"/>
      <c r="AU2" s="286" t="s">
        <v>1185</v>
      </c>
    </row>
    <row r="3" spans="1:60" ht="16.5" customHeight="1" x14ac:dyDescent="0.2">
      <c r="A3" s="210" t="s">
        <v>134</v>
      </c>
      <c r="B3" s="372" t="s">
        <v>27</v>
      </c>
      <c r="C3" s="372"/>
      <c r="D3" s="372"/>
      <c r="E3" s="372"/>
      <c r="F3" s="372"/>
      <c r="AD3" s="281" t="str">
        <f>Intra!G2</f>
        <v>Bitrate</v>
      </c>
      <c r="AE3" s="373" t="str">
        <f>Intra!H2</f>
        <v>PSNR</v>
      </c>
      <c r="AF3" s="374"/>
      <c r="AG3" s="375"/>
      <c r="AH3" s="290"/>
      <c r="AI3" s="281" t="str">
        <f>Intra!L2</f>
        <v>SSIM (dB)</v>
      </c>
      <c r="AJ3" s="281" t="str">
        <f>Intra!M2</f>
        <v>MS-SSIM (dB)</v>
      </c>
      <c r="AK3" s="281" t="str">
        <f>Intra!N2</f>
        <v>VMAF</v>
      </c>
      <c r="AL3" s="281" t="str">
        <f>Intra!O2</f>
        <v>nVMAF</v>
      </c>
      <c r="AM3" s="281" t="str">
        <f>Intra!P2</f>
        <v>PSNR-HVS</v>
      </c>
      <c r="AN3" s="281" t="str">
        <f>Intra!Q2</f>
        <v>DE2K</v>
      </c>
      <c r="AO3" s="373" t="str">
        <f>Intra!R2</f>
        <v>APSNR</v>
      </c>
      <c r="AP3" s="374"/>
      <c r="AQ3" s="375"/>
      <c r="AR3" s="304"/>
      <c r="AS3" s="304"/>
      <c r="AT3" s="212"/>
      <c r="AU3" s="281" t="str">
        <f>Intra!Z2</f>
        <v>Bitrate</v>
      </c>
      <c r="AV3" s="373" t="str">
        <f>Intra!AA2</f>
        <v>PSNR</v>
      </c>
      <c r="AW3" s="374"/>
      <c r="AX3" s="375"/>
      <c r="AY3" s="290"/>
      <c r="AZ3" s="281" t="str">
        <f>Intra!AE2</f>
        <v>SSIM (dB)</v>
      </c>
      <c r="BA3" s="281" t="str">
        <f>Intra!AF2</f>
        <v>MS-SSIM (dB)</v>
      </c>
      <c r="BB3" s="281" t="str">
        <f>Intra!AG2</f>
        <v>VMAF</v>
      </c>
      <c r="BC3" s="281" t="str">
        <f>Intra!AH2</f>
        <v>nVMAF</v>
      </c>
      <c r="BD3" s="281" t="str">
        <f>Intra!AI2</f>
        <v>PSNR-HVS</v>
      </c>
      <c r="BE3" s="281" t="str">
        <f>Intra!AJ2</f>
        <v>DE2K</v>
      </c>
      <c r="BF3" s="373" t="str">
        <f>Intra!AK2</f>
        <v>APSNR</v>
      </c>
      <c r="BG3" s="374"/>
      <c r="BH3" s="375"/>
    </row>
    <row r="4" spans="1:60" x14ac:dyDescent="0.2">
      <c r="Z4" t="s">
        <v>134</v>
      </c>
      <c r="AA4" s="209" t="s">
        <v>1190</v>
      </c>
      <c r="AB4">
        <v>4</v>
      </c>
      <c r="AD4" s="281" t="str">
        <f>Intra!G3</f>
        <v>kbps</v>
      </c>
      <c r="AE4" s="281" t="str">
        <f>Intra!H3</f>
        <v>Y</v>
      </c>
      <c r="AF4" s="281" t="str">
        <f>Intra!I3</f>
        <v>U</v>
      </c>
      <c r="AG4" s="281" t="str">
        <f>Intra!J3</f>
        <v>V</v>
      </c>
      <c r="AH4" s="281" t="str">
        <f>Intra!K3</f>
        <v>YUV</v>
      </c>
      <c r="AI4" s="281" t="str">
        <f>Intra!L3</f>
        <v>Y</v>
      </c>
      <c r="AJ4" s="281" t="str">
        <f>Intra!M3</f>
        <v>Y</v>
      </c>
      <c r="AK4" s="281" t="str">
        <f>Intra!N3</f>
        <v>Y</v>
      </c>
      <c r="AL4" s="281" t="str">
        <f>Intra!O3</f>
        <v>Y</v>
      </c>
      <c r="AM4" s="281" t="str">
        <f>Intra!P3</f>
        <v>Y</v>
      </c>
      <c r="AN4" s="281">
        <f>Intra!Q3</f>
        <v>0</v>
      </c>
      <c r="AO4" s="281" t="str">
        <f>Intra!R3</f>
        <v>Y</v>
      </c>
      <c r="AP4" s="281" t="str">
        <f>Intra!S3</f>
        <v>U</v>
      </c>
      <c r="AQ4" s="281" t="str">
        <f>Intra!T3</f>
        <v>V</v>
      </c>
      <c r="AR4" s="304"/>
      <c r="AS4" s="304"/>
      <c r="AU4" s="281" t="str">
        <f>Intra!Z3</f>
        <v>kbps</v>
      </c>
      <c r="AV4" s="281" t="str">
        <f>Intra!AA3</f>
        <v>Y</v>
      </c>
      <c r="AW4" s="281" t="str">
        <f>Intra!AB3</f>
        <v>U</v>
      </c>
      <c r="AX4" s="281" t="str">
        <f>Intra!AC3</f>
        <v>V</v>
      </c>
      <c r="AY4" s="281" t="str">
        <f>Intra!AD3</f>
        <v>YUV</v>
      </c>
      <c r="AZ4" s="281" t="str">
        <f>Intra!AE3</f>
        <v>Y</v>
      </c>
      <c r="BA4" s="281" t="str">
        <f>Intra!AF3</f>
        <v>Y</v>
      </c>
      <c r="BB4" s="281" t="str">
        <f>Intra!AG3</f>
        <v>Y</v>
      </c>
      <c r="BC4" s="281" t="str">
        <f>Intra!AH3</f>
        <v>Y</v>
      </c>
      <c r="BD4" s="281" t="str">
        <f>Intra!AI3</f>
        <v>Y</v>
      </c>
      <c r="BE4" s="281">
        <f>Intra!AJ3</f>
        <v>0</v>
      </c>
      <c r="BF4" s="281" t="str">
        <f>Intra!AK3</f>
        <v>Y</v>
      </c>
      <c r="BG4" s="281" t="str">
        <f>Intra!AL3</f>
        <v>U</v>
      </c>
      <c r="BH4" s="281" t="str">
        <f>Intra!AM3</f>
        <v>V</v>
      </c>
    </row>
    <row r="5" spans="1:60" x14ac:dyDescent="0.2">
      <c r="Z5" t="s">
        <v>135</v>
      </c>
      <c r="AA5" s="209" t="s">
        <v>27</v>
      </c>
      <c r="AB5">
        <f>AB4+6</f>
        <v>10</v>
      </c>
      <c r="AC5">
        <f>VLOOKUP(B3,AA4:AB89,2,FALSE)</f>
        <v>10</v>
      </c>
      <c r="AD5" s="282">
        <f t="shared" ref="AD5:AQ10" ca="1" si="2">INDIRECT("'"&amp;$A$3&amp;"'!"&amp;ADDRESS($AC5,AD$1))</f>
        <v>44938.144</v>
      </c>
      <c r="AE5" s="282">
        <f t="shared" ca="1" si="2"/>
        <v>43.1541</v>
      </c>
      <c r="AF5" s="282">
        <f t="shared" ca="1" si="2"/>
        <v>49.060400000000001</v>
      </c>
      <c r="AG5" s="282">
        <f ca="1">INDIRECT("'"&amp;$A$3&amp;"'!"&amp;ADDRESS($AC5,AG$1))</f>
        <v>52.413499999999999</v>
      </c>
      <c r="AH5" s="282">
        <f ca="1">INDIRECT("'"&amp;$A$3&amp;"'!"&amp;ADDRESS($AC5,AH$1))</f>
        <v>0</v>
      </c>
      <c r="AI5" s="282">
        <f t="shared" ca="1" si="2"/>
        <v>30.451599999999999</v>
      </c>
      <c r="AJ5" s="282">
        <f t="shared" ca="1" si="2"/>
        <v>20.532800000000002</v>
      </c>
      <c r="AK5" s="282">
        <f t="shared" ca="1" si="2"/>
        <v>97.691599999999994</v>
      </c>
      <c r="AL5" s="282">
        <f t="shared" ca="1" si="2"/>
        <v>0</v>
      </c>
      <c r="AM5" s="282">
        <f t="shared" ca="1" si="2"/>
        <v>0</v>
      </c>
      <c r="AN5" s="282">
        <f t="shared" ca="1" si="2"/>
        <v>0</v>
      </c>
      <c r="AO5" s="282">
        <f t="shared" ca="1" si="2"/>
        <v>0</v>
      </c>
      <c r="AP5" s="282">
        <f t="shared" ca="1" si="2"/>
        <v>0</v>
      </c>
      <c r="AQ5" s="282">
        <f t="shared" ca="1" si="2"/>
        <v>0</v>
      </c>
      <c r="AR5" s="305"/>
      <c r="AS5" s="305"/>
      <c r="AU5" s="282">
        <f t="shared" ref="AU5:AU10" ca="1" si="3">INDIRECT("'"&amp;$A$3&amp;"'!"&amp;ADDRESS($AC5,AU$1))</f>
        <v>44893.205900000001</v>
      </c>
      <c r="AV5" s="282">
        <f t="shared" ref="AV5:BH10" ca="1" si="4">INDIRECT("'"&amp;$A$3&amp;"'!"&amp;ADDRESS($AC5,AV$1))</f>
        <v>43.1541</v>
      </c>
      <c r="AW5" s="282">
        <f t="shared" ca="1" si="4"/>
        <v>49.060400000000001</v>
      </c>
      <c r="AX5" s="282">
        <f t="shared" ca="1" si="4"/>
        <v>52.413499999999999</v>
      </c>
      <c r="AY5" s="282">
        <f t="shared" ca="1" si="4"/>
        <v>0</v>
      </c>
      <c r="AZ5" s="282">
        <f t="shared" ca="1" si="4"/>
        <v>30.451599999999999</v>
      </c>
      <c r="BA5" s="282">
        <f t="shared" ca="1" si="4"/>
        <v>20.532800000000002</v>
      </c>
      <c r="BB5" s="282">
        <f t="shared" ca="1" si="4"/>
        <v>97.691599999999994</v>
      </c>
      <c r="BC5" s="282">
        <f t="shared" ca="1" si="4"/>
        <v>0</v>
      </c>
      <c r="BD5" s="282">
        <f t="shared" ca="1" si="4"/>
        <v>0</v>
      </c>
      <c r="BE5" s="282">
        <f t="shared" ca="1" si="4"/>
        <v>0</v>
      </c>
      <c r="BF5" s="282">
        <f t="shared" ca="1" si="4"/>
        <v>0</v>
      </c>
      <c r="BG5" s="282">
        <f t="shared" ca="1" si="4"/>
        <v>0</v>
      </c>
      <c r="BH5" s="282">
        <f t="shared" ca="1" si="4"/>
        <v>0</v>
      </c>
    </row>
    <row r="6" spans="1:60" x14ac:dyDescent="0.2">
      <c r="Z6" t="s">
        <v>141</v>
      </c>
      <c r="AA6" s="209" t="s">
        <v>28</v>
      </c>
      <c r="AB6">
        <f t="shared" ref="AB6:AB70" si="5">AB5+6</f>
        <v>16</v>
      </c>
      <c r="AC6">
        <f>AC5+1</f>
        <v>11</v>
      </c>
      <c r="AD6" s="282">
        <f t="shared" ca="1" si="2"/>
        <v>25629.616000000002</v>
      </c>
      <c r="AE6" s="282">
        <f t="shared" ca="1" si="2"/>
        <v>42.6556</v>
      </c>
      <c r="AF6" s="282">
        <f t="shared" ca="1" si="2"/>
        <v>48.248399999999997</v>
      </c>
      <c r="AG6" s="282">
        <f t="shared" ca="1" si="2"/>
        <v>51.416400000000003</v>
      </c>
      <c r="AH6" s="282">
        <f t="shared" ca="1" si="2"/>
        <v>0</v>
      </c>
      <c r="AI6" s="282">
        <f t="shared" ca="1" si="2"/>
        <v>27.8109</v>
      </c>
      <c r="AJ6" s="282">
        <f t="shared" ca="1" si="2"/>
        <v>19.781099999999999</v>
      </c>
      <c r="AK6" s="282">
        <f t="shared" ca="1" si="2"/>
        <v>94.027799999999999</v>
      </c>
      <c r="AL6" s="282">
        <f t="shared" ca="1" si="2"/>
        <v>0</v>
      </c>
      <c r="AM6" s="282">
        <f t="shared" ca="1" si="2"/>
        <v>0</v>
      </c>
      <c r="AN6" s="282">
        <f t="shared" ca="1" si="2"/>
        <v>0</v>
      </c>
      <c r="AO6" s="282">
        <f t="shared" ca="1" si="2"/>
        <v>0</v>
      </c>
      <c r="AP6" s="282">
        <f t="shared" ca="1" si="2"/>
        <v>0</v>
      </c>
      <c r="AQ6" s="282">
        <f t="shared" ca="1" si="2"/>
        <v>0</v>
      </c>
      <c r="AR6" s="305"/>
      <c r="AS6" s="305"/>
      <c r="AU6" s="282">
        <f t="shared" ca="1" si="3"/>
        <v>25603.986400000002</v>
      </c>
      <c r="AV6" s="282">
        <f t="shared" ca="1" si="4"/>
        <v>42.6556</v>
      </c>
      <c r="AW6" s="282">
        <f t="shared" ca="1" si="4"/>
        <v>48.248399999999997</v>
      </c>
      <c r="AX6" s="282">
        <f t="shared" ca="1" si="4"/>
        <v>51.416400000000003</v>
      </c>
      <c r="AY6" s="282">
        <f t="shared" ca="1" si="4"/>
        <v>0</v>
      </c>
      <c r="AZ6" s="282">
        <f t="shared" ca="1" si="4"/>
        <v>27.8109</v>
      </c>
      <c r="BA6" s="282">
        <f t="shared" ca="1" si="4"/>
        <v>19.781099999999999</v>
      </c>
      <c r="BB6" s="282">
        <f t="shared" ca="1" si="4"/>
        <v>94.027799999999999</v>
      </c>
      <c r="BC6" s="282">
        <f t="shared" ca="1" si="4"/>
        <v>0</v>
      </c>
      <c r="BD6" s="282">
        <f t="shared" ca="1" si="4"/>
        <v>0</v>
      </c>
      <c r="BE6" s="282">
        <f t="shared" ca="1" si="4"/>
        <v>0</v>
      </c>
      <c r="BF6" s="282">
        <f t="shared" ca="1" si="4"/>
        <v>0</v>
      </c>
      <c r="BG6" s="282">
        <f t="shared" ca="1" si="4"/>
        <v>0</v>
      </c>
      <c r="BH6" s="282">
        <f t="shared" ca="1" si="4"/>
        <v>0</v>
      </c>
    </row>
    <row r="7" spans="1:60" x14ac:dyDescent="0.2">
      <c r="AA7" s="209" t="s">
        <v>29</v>
      </c>
      <c r="AB7">
        <f t="shared" si="5"/>
        <v>22</v>
      </c>
      <c r="AC7">
        <f>AC6+1</f>
        <v>12</v>
      </c>
      <c r="AD7" s="282">
        <f t="shared" ca="1" si="2"/>
        <v>15040.335999999999</v>
      </c>
      <c r="AE7" s="282">
        <f t="shared" ca="1" si="2"/>
        <v>41.923200000000001</v>
      </c>
      <c r="AF7" s="282">
        <f t="shared" ca="1" si="2"/>
        <v>47.168999999999997</v>
      </c>
      <c r="AG7" s="282">
        <f t="shared" ca="1" si="2"/>
        <v>50.046100000000003</v>
      </c>
      <c r="AH7" s="282">
        <f t="shared" ca="1" si="2"/>
        <v>0</v>
      </c>
      <c r="AI7" s="282">
        <f t="shared" ca="1" si="2"/>
        <v>24.700399999999998</v>
      </c>
      <c r="AJ7" s="282">
        <f t="shared" ca="1" si="2"/>
        <v>18.754799999999999</v>
      </c>
      <c r="AK7" s="282">
        <f t="shared" ca="1" si="2"/>
        <v>87.641900000000007</v>
      </c>
      <c r="AL7" s="282">
        <f t="shared" ca="1" si="2"/>
        <v>0</v>
      </c>
      <c r="AM7" s="282">
        <f t="shared" ca="1" si="2"/>
        <v>0</v>
      </c>
      <c r="AN7" s="282">
        <f t="shared" ca="1" si="2"/>
        <v>0</v>
      </c>
      <c r="AO7" s="282">
        <f t="shared" ca="1" si="2"/>
        <v>0</v>
      </c>
      <c r="AP7" s="282">
        <f t="shared" ca="1" si="2"/>
        <v>0</v>
      </c>
      <c r="AQ7" s="282">
        <f t="shared" ca="1" si="2"/>
        <v>0</v>
      </c>
      <c r="AR7" s="305"/>
      <c r="AS7" s="305"/>
      <c r="AU7" s="282">
        <f t="shared" ca="1" si="3"/>
        <v>15025.295700000001</v>
      </c>
      <c r="AV7" s="282">
        <f t="shared" ca="1" si="4"/>
        <v>41.923200000000001</v>
      </c>
      <c r="AW7" s="282">
        <f t="shared" ca="1" si="4"/>
        <v>47.168999999999997</v>
      </c>
      <c r="AX7" s="282">
        <f t="shared" ca="1" si="4"/>
        <v>50.046100000000003</v>
      </c>
      <c r="AY7" s="282">
        <f t="shared" ca="1" si="4"/>
        <v>0</v>
      </c>
      <c r="AZ7" s="282">
        <f t="shared" ca="1" si="4"/>
        <v>24.700399999999998</v>
      </c>
      <c r="BA7" s="282">
        <f t="shared" ca="1" si="4"/>
        <v>18.754799999999999</v>
      </c>
      <c r="BB7" s="282">
        <f t="shared" ca="1" si="4"/>
        <v>87.641900000000007</v>
      </c>
      <c r="BC7" s="282">
        <f t="shared" ca="1" si="4"/>
        <v>0</v>
      </c>
      <c r="BD7" s="282">
        <f t="shared" ca="1" si="4"/>
        <v>0</v>
      </c>
      <c r="BE7" s="282">
        <f t="shared" ca="1" si="4"/>
        <v>0</v>
      </c>
      <c r="BF7" s="282">
        <f t="shared" ca="1" si="4"/>
        <v>0</v>
      </c>
      <c r="BG7" s="282">
        <f t="shared" ca="1" si="4"/>
        <v>0</v>
      </c>
      <c r="BH7" s="282">
        <f t="shared" ca="1" si="4"/>
        <v>0</v>
      </c>
    </row>
    <row r="8" spans="1:60" x14ac:dyDescent="0.2">
      <c r="AA8" s="209" t="s">
        <v>30</v>
      </c>
      <c r="AB8">
        <f t="shared" si="5"/>
        <v>28</v>
      </c>
      <c r="AC8">
        <f>AC7+1</f>
        <v>13</v>
      </c>
      <c r="AD8" s="282">
        <f t="shared" ca="1" si="2"/>
        <v>8824.16</v>
      </c>
      <c r="AE8" s="282">
        <f t="shared" ca="1" si="2"/>
        <v>40.785699999999999</v>
      </c>
      <c r="AF8" s="282">
        <f t="shared" ca="1" si="2"/>
        <v>45.814999999999998</v>
      </c>
      <c r="AG8" s="282">
        <f t="shared" ca="1" si="2"/>
        <v>48.344900000000003</v>
      </c>
      <c r="AH8" s="282">
        <f t="shared" ca="1" si="2"/>
        <v>0</v>
      </c>
      <c r="AI8" s="282">
        <f t="shared" ca="1" si="2"/>
        <v>21.235900000000001</v>
      </c>
      <c r="AJ8" s="282">
        <f t="shared" ca="1" si="2"/>
        <v>17.317699999999999</v>
      </c>
      <c r="AK8" s="282">
        <f t="shared" ca="1" si="2"/>
        <v>76.791600000000003</v>
      </c>
      <c r="AL8" s="282">
        <f t="shared" ca="1" si="2"/>
        <v>0</v>
      </c>
      <c r="AM8" s="282">
        <f t="shared" ca="1" si="2"/>
        <v>0</v>
      </c>
      <c r="AN8" s="282">
        <f t="shared" ca="1" si="2"/>
        <v>0</v>
      </c>
      <c r="AO8" s="282">
        <f t="shared" ca="1" si="2"/>
        <v>0</v>
      </c>
      <c r="AP8" s="282">
        <f t="shared" ca="1" si="2"/>
        <v>0</v>
      </c>
      <c r="AQ8" s="282">
        <f t="shared" ca="1" si="2"/>
        <v>0</v>
      </c>
      <c r="AR8" s="305"/>
      <c r="AS8" s="305"/>
      <c r="AU8" s="282">
        <f t="shared" ca="1" si="3"/>
        <v>8815.3358000000007</v>
      </c>
      <c r="AV8" s="282">
        <f t="shared" ca="1" si="4"/>
        <v>40.785699999999999</v>
      </c>
      <c r="AW8" s="282">
        <f t="shared" ca="1" si="4"/>
        <v>45.814999999999998</v>
      </c>
      <c r="AX8" s="282">
        <f t="shared" ca="1" si="4"/>
        <v>48.344900000000003</v>
      </c>
      <c r="AY8" s="282">
        <f t="shared" ca="1" si="4"/>
        <v>0</v>
      </c>
      <c r="AZ8" s="282">
        <f t="shared" ca="1" si="4"/>
        <v>21.235900000000001</v>
      </c>
      <c r="BA8" s="282">
        <f t="shared" ca="1" si="4"/>
        <v>17.317699999999999</v>
      </c>
      <c r="BB8" s="282">
        <f t="shared" ca="1" si="4"/>
        <v>76.791600000000003</v>
      </c>
      <c r="BC8" s="282">
        <f t="shared" ca="1" si="4"/>
        <v>0</v>
      </c>
      <c r="BD8" s="282">
        <f t="shared" ca="1" si="4"/>
        <v>0</v>
      </c>
      <c r="BE8" s="282">
        <f t="shared" ca="1" si="4"/>
        <v>0</v>
      </c>
      <c r="BF8" s="282">
        <f t="shared" ca="1" si="4"/>
        <v>0</v>
      </c>
      <c r="BG8" s="282">
        <f t="shared" ca="1" si="4"/>
        <v>0</v>
      </c>
      <c r="BH8" s="282">
        <f t="shared" ca="1" si="4"/>
        <v>0</v>
      </c>
    </row>
    <row r="9" spans="1:60" x14ac:dyDescent="0.2">
      <c r="AA9" s="209" t="s">
        <v>31</v>
      </c>
      <c r="AB9">
        <f t="shared" si="5"/>
        <v>34</v>
      </c>
      <c r="AC9">
        <f>AC8+1</f>
        <v>14</v>
      </c>
      <c r="AD9" s="282">
        <f t="shared" ca="1" si="2"/>
        <v>5364.8159999999998</v>
      </c>
      <c r="AE9" s="282">
        <f t="shared" ca="1" si="2"/>
        <v>39.196899999999999</v>
      </c>
      <c r="AF9" s="282">
        <f t="shared" ca="1" si="2"/>
        <v>44.2378</v>
      </c>
      <c r="AG9" s="282">
        <f t="shared" ca="1" si="2"/>
        <v>46.4129</v>
      </c>
      <c r="AH9" s="282">
        <f t="shared" ca="1" si="2"/>
        <v>0</v>
      </c>
      <c r="AI9" s="282">
        <f t="shared" ca="1" si="2"/>
        <v>17.8</v>
      </c>
      <c r="AJ9" s="282">
        <f t="shared" ca="1" si="2"/>
        <v>15.578200000000001</v>
      </c>
      <c r="AK9" s="282">
        <f t="shared" ca="1" si="2"/>
        <v>61.8005</v>
      </c>
      <c r="AL9" s="282">
        <f t="shared" ca="1" si="2"/>
        <v>0</v>
      </c>
      <c r="AM9" s="282">
        <f t="shared" ca="1" si="2"/>
        <v>0</v>
      </c>
      <c r="AN9" s="282">
        <f t="shared" ca="1" si="2"/>
        <v>0</v>
      </c>
      <c r="AO9" s="282">
        <f t="shared" ca="1" si="2"/>
        <v>0</v>
      </c>
      <c r="AP9" s="282">
        <f t="shared" ca="1" si="2"/>
        <v>0</v>
      </c>
      <c r="AQ9" s="282">
        <f t="shared" ca="1" si="2"/>
        <v>0</v>
      </c>
      <c r="AR9" s="305"/>
      <c r="AS9" s="305"/>
      <c r="AU9" s="282">
        <f t="shared" ca="1" si="3"/>
        <v>5359.4512000000004</v>
      </c>
      <c r="AV9" s="282">
        <f t="shared" ca="1" si="4"/>
        <v>39.196899999999999</v>
      </c>
      <c r="AW9" s="282">
        <f t="shared" ca="1" si="4"/>
        <v>44.2378</v>
      </c>
      <c r="AX9" s="282">
        <f t="shared" ca="1" si="4"/>
        <v>46.4129</v>
      </c>
      <c r="AY9" s="282">
        <f t="shared" ca="1" si="4"/>
        <v>0</v>
      </c>
      <c r="AZ9" s="282">
        <f t="shared" ca="1" si="4"/>
        <v>17.8</v>
      </c>
      <c r="BA9" s="282">
        <f t="shared" ca="1" si="4"/>
        <v>15.578200000000001</v>
      </c>
      <c r="BB9" s="282">
        <f t="shared" ca="1" si="4"/>
        <v>61.8005</v>
      </c>
      <c r="BC9" s="282">
        <f t="shared" ca="1" si="4"/>
        <v>0</v>
      </c>
      <c r="BD9" s="282">
        <f t="shared" ca="1" si="4"/>
        <v>0</v>
      </c>
      <c r="BE9" s="282">
        <f t="shared" ca="1" si="4"/>
        <v>0</v>
      </c>
      <c r="BF9" s="282">
        <f t="shared" ca="1" si="4"/>
        <v>0</v>
      </c>
      <c r="BG9" s="282">
        <f t="shared" ca="1" si="4"/>
        <v>0</v>
      </c>
      <c r="BH9" s="282">
        <f t="shared" ca="1" si="4"/>
        <v>0</v>
      </c>
    </row>
    <row r="10" spans="1:60" x14ac:dyDescent="0.2">
      <c r="AA10" s="209" t="s">
        <v>32</v>
      </c>
      <c r="AB10">
        <f t="shared" si="5"/>
        <v>40</v>
      </c>
      <c r="AC10">
        <f>AC9+1</f>
        <v>15</v>
      </c>
      <c r="AD10" s="282">
        <f t="shared" ca="1" si="2"/>
        <v>2172.7359999999999</v>
      </c>
      <c r="AE10" s="282">
        <f t="shared" ca="1" si="2"/>
        <v>35.813200000000002</v>
      </c>
      <c r="AF10" s="282">
        <f t="shared" ca="1" si="2"/>
        <v>40.2712</v>
      </c>
      <c r="AG10" s="282">
        <f t="shared" ca="1" si="2"/>
        <v>41.453699999999998</v>
      </c>
      <c r="AH10" s="282">
        <f t="shared" ca="1" si="2"/>
        <v>0</v>
      </c>
      <c r="AI10" s="282">
        <f t="shared" ca="1" si="2"/>
        <v>12.978999999999999</v>
      </c>
      <c r="AJ10" s="282">
        <f t="shared" ca="1" si="2"/>
        <v>12.5581</v>
      </c>
      <c r="AK10" s="282">
        <f t="shared" ca="1" si="2"/>
        <v>34.381300000000003</v>
      </c>
      <c r="AL10" s="282">
        <f t="shared" ca="1" si="2"/>
        <v>0</v>
      </c>
      <c r="AM10" s="282">
        <f t="shared" ca="1" si="2"/>
        <v>0</v>
      </c>
      <c r="AN10" s="282">
        <f t="shared" ca="1" si="2"/>
        <v>0</v>
      </c>
      <c r="AO10" s="282">
        <f t="shared" ca="1" si="2"/>
        <v>0</v>
      </c>
      <c r="AP10" s="282">
        <f t="shared" ca="1" si="2"/>
        <v>0</v>
      </c>
      <c r="AQ10" s="282">
        <f t="shared" ca="1" si="2"/>
        <v>0</v>
      </c>
      <c r="AR10" s="305"/>
      <c r="AS10" s="305"/>
      <c r="AU10" s="282">
        <f t="shared" ca="1" si="3"/>
        <v>2170.5632999999998</v>
      </c>
      <c r="AV10" s="282">
        <f t="shared" ca="1" si="4"/>
        <v>35.813200000000002</v>
      </c>
      <c r="AW10" s="282">
        <f t="shared" ca="1" si="4"/>
        <v>40.2712</v>
      </c>
      <c r="AX10" s="282">
        <f t="shared" ca="1" si="4"/>
        <v>41.453699999999998</v>
      </c>
      <c r="AY10" s="282">
        <f t="shared" ca="1" si="4"/>
        <v>0</v>
      </c>
      <c r="AZ10" s="282">
        <f t="shared" ca="1" si="4"/>
        <v>12.978999999999999</v>
      </c>
      <c r="BA10" s="282">
        <f t="shared" ca="1" si="4"/>
        <v>12.5581</v>
      </c>
      <c r="BB10" s="282">
        <f t="shared" ca="1" si="4"/>
        <v>34.381300000000003</v>
      </c>
      <c r="BC10" s="282">
        <f t="shared" ca="1" si="4"/>
        <v>0</v>
      </c>
      <c r="BD10" s="282">
        <f t="shared" ca="1" si="4"/>
        <v>0</v>
      </c>
      <c r="BE10" s="282">
        <f t="shared" ca="1" si="4"/>
        <v>0</v>
      </c>
      <c r="BF10" s="282">
        <f t="shared" ca="1" si="4"/>
        <v>0</v>
      </c>
      <c r="BG10" s="282">
        <f t="shared" ca="1" si="4"/>
        <v>0</v>
      </c>
      <c r="BH10" s="282">
        <f t="shared" ca="1" si="4"/>
        <v>0</v>
      </c>
    </row>
    <row r="11" spans="1:60" x14ac:dyDescent="0.2">
      <c r="AA11" s="209" t="s">
        <v>33</v>
      </c>
      <c r="AB11">
        <f t="shared" si="5"/>
        <v>46</v>
      </c>
    </row>
    <row r="12" spans="1:60" x14ac:dyDescent="0.2">
      <c r="AA12" s="209" t="s">
        <v>34</v>
      </c>
      <c r="AB12">
        <f t="shared" si="5"/>
        <v>52</v>
      </c>
    </row>
    <row r="13" spans="1:60" x14ac:dyDescent="0.2">
      <c r="AA13" s="209" t="s">
        <v>35</v>
      </c>
      <c r="AB13">
        <f t="shared" si="5"/>
        <v>58</v>
      </c>
    </row>
    <row r="14" spans="1:60" x14ac:dyDescent="0.2">
      <c r="AA14" s="209" t="s">
        <v>36</v>
      </c>
      <c r="AB14">
        <f t="shared" si="5"/>
        <v>64</v>
      </c>
      <c r="AD14" s="286" t="str">
        <f>"Sequence: "&amp;B3 &amp; "     Coding Conditions: " &amp; A3</f>
        <v>Sequence: Crosswalk_3840x2160_5994fps_10bit_420     Coding Conditions: Intra</v>
      </c>
    </row>
    <row r="15" spans="1:60" x14ac:dyDescent="0.2">
      <c r="AA15" s="209" t="s">
        <v>37</v>
      </c>
      <c r="AB15">
        <f t="shared" si="5"/>
        <v>70</v>
      </c>
    </row>
    <row r="16" spans="1:60" x14ac:dyDescent="0.2">
      <c r="AA16" s="209" t="s">
        <v>38</v>
      </c>
      <c r="AB16">
        <f t="shared" si="5"/>
        <v>76</v>
      </c>
    </row>
    <row r="17" spans="27:46" x14ac:dyDescent="0.2">
      <c r="AA17" s="209" t="s">
        <v>39</v>
      </c>
      <c r="AB17">
        <f t="shared" si="5"/>
        <v>82</v>
      </c>
      <c r="AD17" s="114" t="s">
        <v>1186</v>
      </c>
      <c r="AE17" s="114" t="s">
        <v>1187</v>
      </c>
      <c r="AF17" s="114" t="s">
        <v>1188</v>
      </c>
      <c r="AG17" s="114" t="s">
        <v>1189</v>
      </c>
      <c r="AH17" s="114" t="s">
        <v>1192</v>
      </c>
    </row>
    <row r="18" spans="27:46" x14ac:dyDescent="0.2">
      <c r="AA18" s="209" t="s">
        <v>137</v>
      </c>
      <c r="AB18">
        <f t="shared" si="5"/>
        <v>88</v>
      </c>
      <c r="AD18" s="283">
        <f ca="1" xml:space="preserve"> MAX(AD5:AD10,AU5:AU10)</f>
        <v>44938.144</v>
      </c>
      <c r="AE18" s="283">
        <f ca="1" xml:space="preserve"> MAX(AE5:AE10,AV5:AV10)</f>
        <v>43.1541</v>
      </c>
      <c r="AF18" s="283">
        <f ca="1" xml:space="preserve"> MAX(AF5:AF10,AW5:AW10)</f>
        <v>49.060400000000001</v>
      </c>
      <c r="AG18" s="283">
        <f ca="1" xml:space="preserve"> MAX(AG5:AG10,AX5:AX10)</f>
        <v>52.413499999999999</v>
      </c>
      <c r="AH18" s="283">
        <f ca="1" xml:space="preserve"> MAX(AH5:AH10,AZ5:AZ10)</f>
        <v>30.451599999999999</v>
      </c>
      <c r="AI18" s="283">
        <f ca="1" xml:space="preserve"> MAX(AI5:AI10,AZ5:AZ10)</f>
        <v>30.451599999999999</v>
      </c>
      <c r="AJ18" s="283">
        <f t="shared" ref="AJ18:AQ18" ca="1" si="6">MAX(AJ5:AJ10,BA5:BA10, BJ5:BJ10)</f>
        <v>20.532800000000002</v>
      </c>
      <c r="AK18" s="283">
        <f t="shared" ca="1" si="6"/>
        <v>97.691599999999994</v>
      </c>
      <c r="AL18" s="283">
        <f t="shared" ca="1" si="6"/>
        <v>0</v>
      </c>
      <c r="AM18" s="283">
        <f t="shared" ca="1" si="6"/>
        <v>0</v>
      </c>
      <c r="AN18" s="283">
        <f t="shared" ca="1" si="6"/>
        <v>0</v>
      </c>
      <c r="AO18" s="283">
        <f t="shared" ca="1" si="6"/>
        <v>0</v>
      </c>
      <c r="AP18" s="283">
        <f t="shared" ca="1" si="6"/>
        <v>0</v>
      </c>
      <c r="AQ18" s="283">
        <f t="shared" ca="1" si="6"/>
        <v>0</v>
      </c>
      <c r="AR18" s="283"/>
      <c r="AS18" s="283"/>
    </row>
    <row r="19" spans="27:46" x14ac:dyDescent="0.2">
      <c r="AA19" s="209" t="s">
        <v>138</v>
      </c>
      <c r="AB19">
        <f t="shared" si="5"/>
        <v>94</v>
      </c>
      <c r="AD19" s="283">
        <f ca="1">MIN(AD5:AD10,AU5:AU10)</f>
        <v>2170.5632999999998</v>
      </c>
      <c r="AE19" s="283">
        <f ca="1">MIN(AE5:AE10,AV5:AV10)</f>
        <v>35.813200000000002</v>
      </c>
      <c r="AF19" s="283">
        <f ca="1">MIN(AF5:AF10,AW5:AW10)</f>
        <v>40.2712</v>
      </c>
      <c r="AG19" s="283">
        <f ca="1">MIN(AG5:AG10,AX5:AX10)</f>
        <v>41.453699999999998</v>
      </c>
      <c r="AH19" s="283">
        <f ca="1">MIN(AH5:AH10,AZ5:AZ10)</f>
        <v>0</v>
      </c>
      <c r="AI19" s="283">
        <f ca="1">MIN(AI5:AI10,AZ5:AZ10)</f>
        <v>12.978999999999999</v>
      </c>
      <c r="AJ19" s="283">
        <f t="shared" ref="AJ19:AQ19" ca="1" si="7">MIN(AJ5:AJ10,BA5:BA10,BJ5:BJ10)</f>
        <v>12.5581</v>
      </c>
      <c r="AK19" s="283">
        <f t="shared" ca="1" si="7"/>
        <v>34.381300000000003</v>
      </c>
      <c r="AL19" s="283">
        <f t="shared" ca="1" si="7"/>
        <v>0</v>
      </c>
      <c r="AM19" s="283">
        <f t="shared" ca="1" si="7"/>
        <v>0</v>
      </c>
      <c r="AN19" s="283">
        <f t="shared" ca="1" si="7"/>
        <v>0</v>
      </c>
      <c r="AO19" s="283">
        <f t="shared" ca="1" si="7"/>
        <v>0</v>
      </c>
      <c r="AP19" s="283">
        <f t="shared" ca="1" si="7"/>
        <v>0</v>
      </c>
      <c r="AQ19" s="283">
        <f t="shared" ca="1" si="7"/>
        <v>0</v>
      </c>
      <c r="AR19" s="283"/>
      <c r="AS19" s="283"/>
    </row>
    <row r="20" spans="27:46" x14ac:dyDescent="0.2">
      <c r="AA20" s="209" t="s">
        <v>40</v>
      </c>
      <c r="AB20">
        <f t="shared" si="5"/>
        <v>100</v>
      </c>
      <c r="AD20" s="284"/>
      <c r="AE20" s="284"/>
      <c r="AF20" s="284"/>
      <c r="AG20" s="284"/>
      <c r="AH20" s="284"/>
      <c r="AI20" s="284"/>
      <c r="AJ20" s="284"/>
      <c r="AK20" s="284"/>
      <c r="AL20" s="284"/>
      <c r="AM20" s="284"/>
      <c r="AN20" s="284"/>
      <c r="AO20" s="284"/>
      <c r="AP20" s="284"/>
      <c r="AQ20" s="284"/>
      <c r="AR20" s="284"/>
      <c r="AS20" s="284"/>
    </row>
    <row r="21" spans="27:46" x14ac:dyDescent="0.2">
      <c r="AA21" s="209" t="s">
        <v>41</v>
      </c>
      <c r="AB21">
        <f t="shared" si="5"/>
        <v>106</v>
      </c>
      <c r="AD21" s="284">
        <f ca="1">POWER(10,CEILING(LOG(AD18+1),1))</f>
        <v>100000</v>
      </c>
      <c r="AE21" s="285">
        <f ca="1">CEILING(AE18+0.25,0.5)</f>
        <v>43.5</v>
      </c>
      <c r="AF21" s="285">
        <f t="shared" ref="AF21:AQ21" ca="1" si="8">CEILING(AF18+0.25,0.5)</f>
        <v>49.5</v>
      </c>
      <c r="AG21" s="285">
        <f t="shared" ca="1" si="8"/>
        <v>53</v>
      </c>
      <c r="AH21" s="285">
        <f t="shared" ref="AH21" ca="1" si="9">CEILING(AH18+0.25,0.5)</f>
        <v>31</v>
      </c>
      <c r="AI21" s="285">
        <f t="shared" ca="1" si="8"/>
        <v>31</v>
      </c>
      <c r="AJ21" s="285">
        <f t="shared" ca="1" si="8"/>
        <v>21</v>
      </c>
      <c r="AK21" s="285">
        <f t="shared" ca="1" si="8"/>
        <v>98</v>
      </c>
      <c r="AL21" s="285">
        <f t="shared" ca="1" si="8"/>
        <v>0.5</v>
      </c>
      <c r="AM21" s="285">
        <f t="shared" ca="1" si="8"/>
        <v>0.5</v>
      </c>
      <c r="AN21" s="285">
        <f t="shared" ca="1" si="8"/>
        <v>0.5</v>
      </c>
      <c r="AO21" s="285">
        <f t="shared" ca="1" si="8"/>
        <v>0.5</v>
      </c>
      <c r="AP21" s="285">
        <f t="shared" ca="1" si="8"/>
        <v>0.5</v>
      </c>
      <c r="AQ21" s="285">
        <f t="shared" ca="1" si="8"/>
        <v>0.5</v>
      </c>
      <c r="AR21" s="285"/>
      <c r="AS21" s="285"/>
      <c r="AT21" s="283"/>
    </row>
    <row r="22" spans="27:46" x14ac:dyDescent="0.2">
      <c r="AA22" s="209" t="s">
        <v>42</v>
      </c>
      <c r="AB22">
        <f t="shared" si="5"/>
        <v>112</v>
      </c>
      <c r="AD22" s="284">
        <f ca="1">POWER(10,FLOOR(LOG(AD19+10),1))</f>
        <v>1000</v>
      </c>
      <c r="AE22" s="285">
        <f ca="1">FLOOR(AE19-0.25,0.5)</f>
        <v>35.5</v>
      </c>
      <c r="AF22" s="285">
        <f t="shared" ref="AF22:AQ22" ca="1" si="10">FLOOR(AF19-0.25,0.5)</f>
        <v>40</v>
      </c>
      <c r="AG22" s="285">
        <f t="shared" ca="1" si="10"/>
        <v>41</v>
      </c>
      <c r="AH22" s="285">
        <f t="shared" ref="AH22" ca="1" si="11">FLOOR(AH19-0.25,0.5)</f>
        <v>-0.5</v>
      </c>
      <c r="AI22" s="285">
        <f t="shared" ca="1" si="10"/>
        <v>12.5</v>
      </c>
      <c r="AJ22" s="285">
        <f t="shared" ca="1" si="10"/>
        <v>12</v>
      </c>
      <c r="AK22" s="285">
        <f t="shared" ca="1" si="10"/>
        <v>34</v>
      </c>
      <c r="AL22" s="285">
        <f t="shared" ca="1" si="10"/>
        <v>-0.5</v>
      </c>
      <c r="AM22" s="285">
        <f t="shared" ca="1" si="10"/>
        <v>-0.5</v>
      </c>
      <c r="AN22" s="285">
        <f t="shared" ca="1" si="10"/>
        <v>-0.5</v>
      </c>
      <c r="AO22" s="285">
        <f t="shared" ca="1" si="10"/>
        <v>-0.5</v>
      </c>
      <c r="AP22" s="285">
        <f t="shared" ca="1" si="10"/>
        <v>-0.5</v>
      </c>
      <c r="AQ22" s="285">
        <f t="shared" ca="1" si="10"/>
        <v>-0.5</v>
      </c>
      <c r="AR22" s="285"/>
      <c r="AS22" s="285"/>
      <c r="AT22" s="283"/>
    </row>
    <row r="23" spans="27:46" x14ac:dyDescent="0.2">
      <c r="AA23" s="209" t="s">
        <v>43</v>
      </c>
      <c r="AB23">
        <f t="shared" si="5"/>
        <v>118</v>
      </c>
      <c r="AT23" s="284"/>
    </row>
    <row r="24" spans="27:46" x14ac:dyDescent="0.2">
      <c r="AA24" s="209" t="s">
        <v>44</v>
      </c>
      <c r="AB24">
        <f t="shared" si="5"/>
        <v>124</v>
      </c>
      <c r="AD24" s="114">
        <f ca="1">CEILING(AD18*110%/100,1)*100</f>
        <v>49500</v>
      </c>
      <c r="AT24" s="285"/>
    </row>
    <row r="25" spans="27:46" x14ac:dyDescent="0.2">
      <c r="AA25" s="209" t="s">
        <v>45</v>
      </c>
      <c r="AB25">
        <f t="shared" si="5"/>
        <v>130</v>
      </c>
      <c r="AD25" s="114">
        <v>0</v>
      </c>
      <c r="AT25" s="285"/>
    </row>
    <row r="26" spans="27:46" x14ac:dyDescent="0.2">
      <c r="AA26" s="209" t="s">
        <v>46</v>
      </c>
      <c r="AB26">
        <f t="shared" si="5"/>
        <v>136</v>
      </c>
    </row>
    <row r="27" spans="27:46" x14ac:dyDescent="0.2">
      <c r="AA27" s="209" t="s">
        <v>139</v>
      </c>
      <c r="AB27">
        <f t="shared" si="5"/>
        <v>142</v>
      </c>
    </row>
    <row r="28" spans="27:46" x14ac:dyDescent="0.2">
      <c r="AA28" s="209" t="s">
        <v>47</v>
      </c>
      <c r="AB28">
        <f t="shared" si="5"/>
        <v>148</v>
      </c>
    </row>
    <row r="29" spans="27:46" x14ac:dyDescent="0.2">
      <c r="AA29" s="209" t="s">
        <v>48</v>
      </c>
      <c r="AB29">
        <f t="shared" si="5"/>
        <v>154</v>
      </c>
    </row>
    <row r="30" spans="27:46" x14ac:dyDescent="0.2">
      <c r="AA30" s="209" t="s">
        <v>49</v>
      </c>
      <c r="AB30">
        <f t="shared" si="5"/>
        <v>160</v>
      </c>
    </row>
    <row r="31" spans="27:46" x14ac:dyDescent="0.2">
      <c r="AA31" s="209" t="s">
        <v>50</v>
      </c>
      <c r="AB31">
        <f t="shared" si="5"/>
        <v>166</v>
      </c>
    </row>
    <row r="32" spans="27:46" x14ac:dyDescent="0.2">
      <c r="AA32" s="209" t="s">
        <v>51</v>
      </c>
      <c r="AB32">
        <f t="shared" si="5"/>
        <v>172</v>
      </c>
    </row>
    <row r="33" spans="27:28" x14ac:dyDescent="0.2">
      <c r="AA33" s="209" t="s">
        <v>52</v>
      </c>
      <c r="AB33">
        <f t="shared" si="5"/>
        <v>178</v>
      </c>
    </row>
    <row r="34" spans="27:28" x14ac:dyDescent="0.2">
      <c r="AA34" s="209" t="s">
        <v>53</v>
      </c>
      <c r="AB34">
        <f t="shared" si="5"/>
        <v>184</v>
      </c>
    </row>
    <row r="35" spans="27:28" x14ac:dyDescent="0.2">
      <c r="AA35" s="209" t="s">
        <v>54</v>
      </c>
      <c r="AB35">
        <f t="shared" si="5"/>
        <v>190</v>
      </c>
    </row>
    <row r="36" spans="27:28" x14ac:dyDescent="0.2">
      <c r="AA36" s="209" t="s">
        <v>55</v>
      </c>
      <c r="AB36">
        <f t="shared" si="5"/>
        <v>196</v>
      </c>
    </row>
    <row r="37" spans="27:28" x14ac:dyDescent="0.2">
      <c r="AA37" s="209" t="s">
        <v>56</v>
      </c>
      <c r="AB37">
        <f t="shared" si="5"/>
        <v>202</v>
      </c>
    </row>
    <row r="38" spans="27:28" x14ac:dyDescent="0.2">
      <c r="AA38" s="209" t="s">
        <v>57</v>
      </c>
      <c r="AB38">
        <f t="shared" si="5"/>
        <v>208</v>
      </c>
    </row>
    <row r="39" spans="27:28" x14ac:dyDescent="0.2">
      <c r="AA39" s="209" t="s">
        <v>58</v>
      </c>
      <c r="AB39">
        <f t="shared" si="5"/>
        <v>214</v>
      </c>
    </row>
    <row r="40" spans="27:28" x14ac:dyDescent="0.2">
      <c r="AA40" s="209" t="s">
        <v>59</v>
      </c>
      <c r="AB40">
        <f t="shared" si="5"/>
        <v>220</v>
      </c>
    </row>
    <row r="41" spans="27:28" x14ac:dyDescent="0.2">
      <c r="AA41" s="209" t="s">
        <v>60</v>
      </c>
      <c r="AB41">
        <f t="shared" si="5"/>
        <v>226</v>
      </c>
    </row>
    <row r="42" spans="27:28" x14ac:dyDescent="0.2">
      <c r="AA42" s="209" t="s">
        <v>61</v>
      </c>
      <c r="AB42">
        <f t="shared" si="5"/>
        <v>232</v>
      </c>
    </row>
    <row r="43" spans="27:28" x14ac:dyDescent="0.2">
      <c r="AA43" s="209" t="s">
        <v>62</v>
      </c>
      <c r="AB43">
        <f t="shared" si="5"/>
        <v>238</v>
      </c>
    </row>
    <row r="44" spans="27:28" x14ac:dyDescent="0.2">
      <c r="AA44" s="209" t="s">
        <v>63</v>
      </c>
      <c r="AB44">
        <f t="shared" si="5"/>
        <v>244</v>
      </c>
    </row>
    <row r="45" spans="27:28" x14ac:dyDescent="0.2">
      <c r="AA45" s="209" t="s">
        <v>64</v>
      </c>
      <c r="AB45">
        <f t="shared" si="5"/>
        <v>250</v>
      </c>
    </row>
    <row r="46" spans="27:28" x14ac:dyDescent="0.2">
      <c r="AA46" s="209" t="s">
        <v>65</v>
      </c>
      <c r="AB46">
        <f t="shared" si="5"/>
        <v>256</v>
      </c>
    </row>
    <row r="47" spans="27:28" x14ac:dyDescent="0.2">
      <c r="AA47" s="209" t="s">
        <v>66</v>
      </c>
      <c r="AB47">
        <f t="shared" si="5"/>
        <v>262</v>
      </c>
    </row>
    <row r="48" spans="27:28" x14ac:dyDescent="0.2">
      <c r="AA48" s="209" t="s">
        <v>67</v>
      </c>
      <c r="AB48">
        <f t="shared" si="5"/>
        <v>268</v>
      </c>
    </row>
    <row r="49" spans="27:28" x14ac:dyDescent="0.2">
      <c r="AA49" s="209" t="s">
        <v>68</v>
      </c>
      <c r="AB49">
        <f t="shared" si="5"/>
        <v>274</v>
      </c>
    </row>
    <row r="50" spans="27:28" x14ac:dyDescent="0.2">
      <c r="AA50" s="209" t="s">
        <v>69</v>
      </c>
      <c r="AB50">
        <f t="shared" si="5"/>
        <v>280</v>
      </c>
    </row>
    <row r="51" spans="27:28" x14ac:dyDescent="0.2">
      <c r="AA51" s="209" t="s">
        <v>70</v>
      </c>
      <c r="AB51">
        <f t="shared" si="5"/>
        <v>286</v>
      </c>
    </row>
    <row r="52" spans="27:28" x14ac:dyDescent="0.2">
      <c r="AA52" s="209" t="s">
        <v>24</v>
      </c>
      <c r="AB52">
        <f t="shared" si="5"/>
        <v>292</v>
      </c>
    </row>
    <row r="53" spans="27:28" x14ac:dyDescent="0.2">
      <c r="AA53" s="209" t="s">
        <v>71</v>
      </c>
      <c r="AB53">
        <f t="shared" si="5"/>
        <v>298</v>
      </c>
    </row>
    <row r="54" spans="27:28" x14ac:dyDescent="0.2">
      <c r="AA54" s="209" t="s">
        <v>72</v>
      </c>
      <c r="AB54">
        <f t="shared" si="5"/>
        <v>304</v>
      </c>
    </row>
    <row r="55" spans="27:28" x14ac:dyDescent="0.2">
      <c r="AA55" s="209" t="s">
        <v>73</v>
      </c>
      <c r="AB55">
        <f t="shared" si="5"/>
        <v>310</v>
      </c>
    </row>
    <row r="56" spans="27:28" x14ac:dyDescent="0.2">
      <c r="AA56" s="209" t="s">
        <v>74</v>
      </c>
      <c r="AB56">
        <f t="shared" si="5"/>
        <v>316</v>
      </c>
    </row>
    <row r="57" spans="27:28" x14ac:dyDescent="0.2">
      <c r="AA57" s="209" t="s">
        <v>75</v>
      </c>
      <c r="AB57">
        <f t="shared" si="5"/>
        <v>322</v>
      </c>
    </row>
    <row r="58" spans="27:28" x14ac:dyDescent="0.2">
      <c r="AA58" s="209" t="s">
        <v>25</v>
      </c>
      <c r="AB58">
        <f t="shared" si="5"/>
        <v>328</v>
      </c>
    </row>
    <row r="59" spans="27:28" x14ac:dyDescent="0.2">
      <c r="AA59" s="209" t="s">
        <v>26</v>
      </c>
      <c r="AB59">
        <f t="shared" si="5"/>
        <v>334</v>
      </c>
    </row>
    <row r="60" spans="27:28" x14ac:dyDescent="0.2">
      <c r="AA60" s="209" t="s">
        <v>140</v>
      </c>
      <c r="AB60">
        <f t="shared" si="5"/>
        <v>340</v>
      </c>
    </row>
    <row r="61" spans="27:28" x14ac:dyDescent="0.2">
      <c r="AA61" s="209" t="s">
        <v>76</v>
      </c>
      <c r="AB61">
        <f t="shared" si="5"/>
        <v>346</v>
      </c>
    </row>
    <row r="62" spans="27:28" x14ac:dyDescent="0.2">
      <c r="AA62" s="209" t="s">
        <v>77</v>
      </c>
      <c r="AB62">
        <f t="shared" si="5"/>
        <v>352</v>
      </c>
    </row>
    <row r="63" spans="27:28" x14ac:dyDescent="0.2">
      <c r="AA63" s="209" t="s">
        <v>78</v>
      </c>
      <c r="AB63">
        <f t="shared" si="5"/>
        <v>358</v>
      </c>
    </row>
    <row r="64" spans="27:28" x14ac:dyDescent="0.2">
      <c r="AA64" s="209" t="s">
        <v>79</v>
      </c>
      <c r="AB64">
        <f t="shared" si="5"/>
        <v>364</v>
      </c>
    </row>
    <row r="65" spans="27:28" x14ac:dyDescent="0.2">
      <c r="AA65" s="209" t="s">
        <v>80</v>
      </c>
      <c r="AB65">
        <f t="shared" si="5"/>
        <v>370</v>
      </c>
    </row>
    <row r="66" spans="27:28" x14ac:dyDescent="0.2">
      <c r="AA66" s="209" t="s">
        <v>81</v>
      </c>
      <c r="AB66">
        <f t="shared" si="5"/>
        <v>376</v>
      </c>
    </row>
    <row r="67" spans="27:28" x14ac:dyDescent="0.2">
      <c r="AA67" s="209" t="s">
        <v>82</v>
      </c>
      <c r="AB67">
        <f t="shared" si="5"/>
        <v>382</v>
      </c>
    </row>
    <row r="68" spans="27:28" x14ac:dyDescent="0.2">
      <c r="AA68" s="209" t="s">
        <v>83</v>
      </c>
      <c r="AB68">
        <f t="shared" si="5"/>
        <v>388</v>
      </c>
    </row>
    <row r="69" spans="27:28" x14ac:dyDescent="0.2">
      <c r="AA69" s="209" t="s">
        <v>84</v>
      </c>
      <c r="AB69">
        <f>AB68+6</f>
        <v>394</v>
      </c>
    </row>
    <row r="70" spans="27:28" x14ac:dyDescent="0.2">
      <c r="AA70" s="209" t="s">
        <v>85</v>
      </c>
      <c r="AB70">
        <f t="shared" si="5"/>
        <v>400</v>
      </c>
    </row>
    <row r="71" spans="27:28" x14ac:dyDescent="0.2">
      <c r="AA71" s="209" t="s">
        <v>86</v>
      </c>
      <c r="AB71">
        <f t="shared" ref="AB71:AB74" si="12">AB70+6</f>
        <v>406</v>
      </c>
    </row>
    <row r="72" spans="27:28" x14ac:dyDescent="0.2">
      <c r="AA72" s="209" t="s">
        <v>87</v>
      </c>
      <c r="AB72">
        <f t="shared" si="12"/>
        <v>412</v>
      </c>
    </row>
    <row r="73" spans="27:28" x14ac:dyDescent="0.2">
      <c r="AA73" s="209" t="s">
        <v>88</v>
      </c>
      <c r="AB73">
        <f t="shared" si="12"/>
        <v>418</v>
      </c>
    </row>
    <row r="74" spans="27:28" x14ac:dyDescent="0.2">
      <c r="AA74" s="209" t="s">
        <v>89</v>
      </c>
      <c r="AB74">
        <f t="shared" si="12"/>
        <v>424</v>
      </c>
    </row>
    <row r="75" spans="27:28" x14ac:dyDescent="0.2">
      <c r="AA75" s="209"/>
    </row>
    <row r="79" spans="27:28" x14ac:dyDescent="0.2">
      <c r="AA79" s="211"/>
    </row>
    <row r="80" spans="27:28" x14ac:dyDescent="0.2">
      <c r="AA80" s="211"/>
    </row>
    <row r="81" spans="27:27" x14ac:dyDescent="0.2">
      <c r="AA81" s="211"/>
    </row>
    <row r="82" spans="27:27" x14ac:dyDescent="0.2">
      <c r="AA82" s="211"/>
    </row>
    <row r="83" spans="27:27" x14ac:dyDescent="0.2">
      <c r="AA83" s="211"/>
    </row>
    <row r="84" spans="27:27" x14ac:dyDescent="0.2">
      <c r="AA84" s="211"/>
    </row>
    <row r="85" spans="27:27" x14ac:dyDescent="0.2">
      <c r="AA85" s="211"/>
    </row>
    <row r="86" spans="27:27" x14ac:dyDescent="0.2">
      <c r="AA86" s="211"/>
    </row>
    <row r="87" spans="27:27" x14ac:dyDescent="0.2">
      <c r="AA87" s="211"/>
    </row>
    <row r="88" spans="27:27" x14ac:dyDescent="0.2">
      <c r="AA88" s="211"/>
    </row>
    <row r="89" spans="27:27" x14ac:dyDescent="0.2">
      <c r="AA89" s="211"/>
    </row>
    <row r="90" spans="27:27" x14ac:dyDescent="0.2">
      <c r="AA90" s="211"/>
    </row>
    <row r="91" spans="27:27" x14ac:dyDescent="0.2">
      <c r="AA91" s="211"/>
    </row>
    <row r="92" spans="27:27" x14ac:dyDescent="0.2">
      <c r="AA92" s="211"/>
    </row>
    <row r="93" spans="27:27" x14ac:dyDescent="0.2">
      <c r="AA93" s="211"/>
    </row>
    <row r="94" spans="27:27" x14ac:dyDescent="0.2">
      <c r="AA94" s="211"/>
    </row>
    <row r="95" spans="27:27" x14ac:dyDescent="0.2">
      <c r="AA95" s="211"/>
    </row>
    <row r="96" spans="27:27" x14ac:dyDescent="0.2">
      <c r="AA96" s="211"/>
    </row>
    <row r="97" spans="27:27" x14ac:dyDescent="0.2">
      <c r="AA97" s="211"/>
    </row>
    <row r="98" spans="27:27" x14ac:dyDescent="0.2">
      <c r="AA98" s="211"/>
    </row>
    <row r="99" spans="27:27" x14ac:dyDescent="0.2">
      <c r="AA99" s="211"/>
    </row>
    <row r="100" spans="27:27" x14ac:dyDescent="0.2">
      <c r="AA100" s="211"/>
    </row>
    <row r="101" spans="27:27" x14ac:dyDescent="0.2">
      <c r="AA101" s="211"/>
    </row>
    <row r="102" spans="27:27" x14ac:dyDescent="0.2">
      <c r="AA102" s="211"/>
    </row>
    <row r="103" spans="27:27" x14ac:dyDescent="0.2">
      <c r="AA103" s="211"/>
    </row>
    <row r="104" spans="27:27" x14ac:dyDescent="0.2">
      <c r="AA104" s="211"/>
    </row>
    <row r="105" spans="27:27" x14ac:dyDescent="0.2">
      <c r="AA105" s="211"/>
    </row>
    <row r="106" spans="27:27" x14ac:dyDescent="0.2">
      <c r="AA106" s="211"/>
    </row>
    <row r="107" spans="27:27" x14ac:dyDescent="0.2">
      <c r="AA107" s="211"/>
    </row>
    <row r="108" spans="27:27" x14ac:dyDescent="0.2">
      <c r="AA108" s="211"/>
    </row>
    <row r="109" spans="27:27" x14ac:dyDescent="0.2">
      <c r="AA109" s="211"/>
    </row>
    <row r="110" spans="27:27" x14ac:dyDescent="0.2">
      <c r="AA110" s="211"/>
    </row>
    <row r="111" spans="27:27" x14ac:dyDescent="0.2">
      <c r="AA111" s="211"/>
    </row>
    <row r="112" spans="27:27" x14ac:dyDescent="0.2">
      <c r="AA112" s="211"/>
    </row>
    <row r="113" spans="27:27" x14ac:dyDescent="0.2">
      <c r="AA113" s="211"/>
    </row>
    <row r="114" spans="27:27" x14ac:dyDescent="0.2">
      <c r="AA114" s="211"/>
    </row>
    <row r="115" spans="27:27" x14ac:dyDescent="0.2">
      <c r="AA115" s="211"/>
    </row>
    <row r="116" spans="27:27" x14ac:dyDescent="0.2">
      <c r="AA116" s="211"/>
    </row>
    <row r="117" spans="27:27" x14ac:dyDescent="0.2">
      <c r="AA117" s="211"/>
    </row>
    <row r="118" spans="27:27" x14ac:dyDescent="0.2">
      <c r="AA118" s="211"/>
    </row>
    <row r="119" spans="27:27" x14ac:dyDescent="0.2">
      <c r="AA119" s="211"/>
    </row>
    <row r="120" spans="27:27" x14ac:dyDescent="0.2">
      <c r="AA120" s="211"/>
    </row>
    <row r="121" spans="27:27" x14ac:dyDescent="0.2">
      <c r="AA121" s="211"/>
    </row>
    <row r="122" spans="27:27" x14ac:dyDescent="0.2">
      <c r="AA122" s="211"/>
    </row>
    <row r="123" spans="27:27" x14ac:dyDescent="0.2">
      <c r="AA123" s="211"/>
    </row>
    <row r="124" spans="27:27" x14ac:dyDescent="0.2">
      <c r="AA124" s="211"/>
    </row>
    <row r="125" spans="27:27" x14ac:dyDescent="0.2">
      <c r="AA125" s="211"/>
    </row>
    <row r="126" spans="27:27" x14ac:dyDescent="0.2">
      <c r="AA126" s="211"/>
    </row>
    <row r="127" spans="27:27" x14ac:dyDescent="0.2">
      <c r="AA127" s="211"/>
    </row>
    <row r="128" spans="27:27" x14ac:dyDescent="0.2">
      <c r="AA128" s="211"/>
    </row>
    <row r="129" spans="27:27" x14ac:dyDescent="0.2">
      <c r="AA129" s="211"/>
    </row>
    <row r="130" spans="27:27" x14ac:dyDescent="0.2">
      <c r="AA130" s="211"/>
    </row>
    <row r="131" spans="27:27" x14ac:dyDescent="0.2">
      <c r="AA131" s="211"/>
    </row>
    <row r="132" spans="27:27" x14ac:dyDescent="0.2">
      <c r="AA132" s="211"/>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B8A2-8DF3-CF4F-A09A-DDB936E3A289}">
  <sheetPr codeName="Sheet11"/>
  <dimension ref="A1:BH132"/>
  <sheetViews>
    <sheetView workbookViewId="0">
      <selection activeCell="AD24" sqref="AD24"/>
    </sheetView>
  </sheetViews>
  <sheetFormatPr baseColWidth="10" defaultColWidth="8.83203125" defaultRowHeight="16" x14ac:dyDescent="0.2"/>
  <cols>
    <col min="2" max="2" width="21.33203125" customWidth="1"/>
    <col min="25" max="26" width="9" customWidth="1"/>
    <col min="27" max="27" width="45.5" bestFit="1" customWidth="1"/>
    <col min="28" max="29" width="9" customWidth="1"/>
    <col min="30" max="60" width="10.1640625" style="114" customWidth="1"/>
  </cols>
  <sheetData>
    <row r="1" spans="1:60" ht="16.5" customHeight="1" x14ac:dyDescent="0.2">
      <c r="A1" t="s">
        <v>1183</v>
      </c>
      <c r="AD1" s="114">
        <v>7</v>
      </c>
      <c r="AE1" s="114">
        <f>AD1+1</f>
        <v>8</v>
      </c>
      <c r="AF1" s="114">
        <f t="shared" ref="AF1:AQ1" si="0">AE1+1</f>
        <v>9</v>
      </c>
      <c r="AG1" s="114">
        <f t="shared" si="0"/>
        <v>10</v>
      </c>
      <c r="AH1" s="114">
        <f t="shared" si="0"/>
        <v>11</v>
      </c>
      <c r="AI1" s="114">
        <f>AH1+1</f>
        <v>12</v>
      </c>
      <c r="AJ1" s="114">
        <f t="shared" si="0"/>
        <v>13</v>
      </c>
      <c r="AK1" s="114">
        <f t="shared" si="0"/>
        <v>14</v>
      </c>
      <c r="AL1" s="114">
        <f t="shared" si="0"/>
        <v>15</v>
      </c>
      <c r="AM1" s="114">
        <f t="shared" si="0"/>
        <v>16</v>
      </c>
      <c r="AN1" s="114">
        <f t="shared" si="0"/>
        <v>17</v>
      </c>
      <c r="AO1" s="114">
        <f t="shared" si="0"/>
        <v>18</v>
      </c>
      <c r="AP1" s="114">
        <f t="shared" si="0"/>
        <v>19</v>
      </c>
      <c r="AQ1" s="114">
        <f t="shared" si="0"/>
        <v>20</v>
      </c>
      <c r="AU1" s="114">
        <v>26</v>
      </c>
      <c r="AV1" s="114">
        <f>AU1+1</f>
        <v>27</v>
      </c>
      <c r="AW1" s="114">
        <f t="shared" ref="AW1:BH1" si="1">AV1+1</f>
        <v>28</v>
      </c>
      <c r="AX1" s="114">
        <f t="shared" si="1"/>
        <v>29</v>
      </c>
      <c r="AY1" s="114">
        <f t="shared" si="1"/>
        <v>30</v>
      </c>
      <c r="AZ1" s="114">
        <f>AY1+1</f>
        <v>31</v>
      </c>
      <c r="BA1" s="114">
        <f t="shared" si="1"/>
        <v>32</v>
      </c>
      <c r="BB1" s="114">
        <f t="shared" si="1"/>
        <v>33</v>
      </c>
      <c r="BC1" s="114">
        <f t="shared" si="1"/>
        <v>34</v>
      </c>
      <c r="BD1" s="114">
        <f t="shared" si="1"/>
        <v>35</v>
      </c>
      <c r="BE1" s="114">
        <f t="shared" si="1"/>
        <v>36</v>
      </c>
      <c r="BF1" s="114">
        <f t="shared" si="1"/>
        <v>37</v>
      </c>
      <c r="BG1" s="114">
        <f t="shared" si="1"/>
        <v>38</v>
      </c>
      <c r="BH1" s="114">
        <f t="shared" si="1"/>
        <v>39</v>
      </c>
    </row>
    <row r="2" spans="1:60" ht="16.5" customHeight="1" x14ac:dyDescent="0.2">
      <c r="AD2" s="286" t="s">
        <v>1184</v>
      </c>
      <c r="AE2" s="286"/>
      <c r="AF2" s="286"/>
      <c r="AG2" s="286"/>
      <c r="AH2" s="286"/>
      <c r="AI2" s="286"/>
      <c r="AJ2" s="286"/>
      <c r="AK2" s="286"/>
      <c r="AL2" s="286"/>
      <c r="AM2" s="286"/>
      <c r="AN2" s="286"/>
      <c r="AO2" s="286"/>
      <c r="AP2" s="286"/>
      <c r="AQ2" s="286"/>
      <c r="AR2" s="286"/>
      <c r="AS2" s="286"/>
      <c r="AT2" s="286"/>
      <c r="AU2" s="286" t="s">
        <v>1185</v>
      </c>
    </row>
    <row r="3" spans="1:60" ht="16.5" customHeight="1" x14ac:dyDescent="0.2">
      <c r="A3" s="210" t="s">
        <v>1651</v>
      </c>
      <c r="B3" s="372" t="s">
        <v>1193</v>
      </c>
      <c r="C3" s="372"/>
      <c r="D3" s="372"/>
      <c r="E3" s="372"/>
      <c r="F3" s="372"/>
      <c r="AD3" s="281" t="str">
        <f>Intra!G2</f>
        <v>Bitrate</v>
      </c>
      <c r="AE3" s="373" t="str">
        <f>Intra!H2</f>
        <v>PSNR</v>
      </c>
      <c r="AF3" s="374"/>
      <c r="AG3" s="375"/>
      <c r="AH3" s="320"/>
      <c r="AI3" s="281" t="str">
        <f>Intra!L2</f>
        <v>SSIM (dB)</v>
      </c>
      <c r="AJ3" s="281" t="str">
        <f>Intra!M2</f>
        <v>MS-SSIM (dB)</v>
      </c>
      <c r="AK3" s="281" t="str">
        <f>Intra!N2</f>
        <v>VMAF</v>
      </c>
      <c r="AL3" s="281" t="str">
        <f>Intra!O2</f>
        <v>nVMAF</v>
      </c>
      <c r="AM3" s="281" t="str">
        <f>Intra!P2</f>
        <v>PSNR-HVS</v>
      </c>
      <c r="AN3" s="281" t="str">
        <f>Intra!Q2</f>
        <v>DE2K</v>
      </c>
      <c r="AO3" s="373" t="str">
        <f>Intra!R2</f>
        <v>APSNR</v>
      </c>
      <c r="AP3" s="374"/>
      <c r="AQ3" s="375"/>
      <c r="AR3" s="304"/>
      <c r="AS3" s="304"/>
      <c r="AT3" s="212"/>
      <c r="AU3" s="281" t="str">
        <f>Intra!Z2</f>
        <v>Bitrate</v>
      </c>
      <c r="AV3" s="373" t="str">
        <f>Intra!AA2</f>
        <v>PSNR</v>
      </c>
      <c r="AW3" s="374"/>
      <c r="AX3" s="375"/>
      <c r="AY3" s="320"/>
      <c r="AZ3" s="281" t="str">
        <f>Intra!AE2</f>
        <v>SSIM (dB)</v>
      </c>
      <c r="BA3" s="281" t="str">
        <f>Intra!AF2</f>
        <v>MS-SSIM (dB)</v>
      </c>
      <c r="BB3" s="281" t="str">
        <f>Intra!AG2</f>
        <v>VMAF</v>
      </c>
      <c r="BC3" s="281" t="str">
        <f>Intra!AH2</f>
        <v>nVMAF</v>
      </c>
      <c r="BD3" s="281" t="str">
        <f>Intra!AI2</f>
        <v>PSNR-HVS</v>
      </c>
      <c r="BE3" s="281" t="str">
        <f>Intra!AJ2</f>
        <v>DE2K</v>
      </c>
      <c r="BF3" s="373" t="str">
        <f>Intra!AK2</f>
        <v>APSNR</v>
      </c>
      <c r="BG3" s="374"/>
      <c r="BH3" s="375"/>
    </row>
    <row r="4" spans="1:60" x14ac:dyDescent="0.2">
      <c r="Z4" t="s">
        <v>1651</v>
      </c>
      <c r="AA4" s="209" t="s">
        <v>1193</v>
      </c>
      <c r="AB4">
        <v>4</v>
      </c>
      <c r="AD4" s="281" t="str">
        <f>Intra!G3</f>
        <v>kbps</v>
      </c>
      <c r="AE4" s="281" t="str">
        <f>Intra!H3</f>
        <v>Y</v>
      </c>
      <c r="AF4" s="281" t="str">
        <f>Intra!I3</f>
        <v>U</v>
      </c>
      <c r="AG4" s="281" t="str">
        <f>Intra!J3</f>
        <v>V</v>
      </c>
      <c r="AH4" s="281" t="str">
        <f>Intra!K3</f>
        <v>YUV</v>
      </c>
      <c r="AI4" s="281" t="str">
        <f>Intra!L3</f>
        <v>Y</v>
      </c>
      <c r="AJ4" s="281" t="str">
        <f>Intra!M3</f>
        <v>Y</v>
      </c>
      <c r="AK4" s="281" t="str">
        <f>Intra!N3</f>
        <v>Y</v>
      </c>
      <c r="AL4" s="281" t="str">
        <f>Intra!O3</f>
        <v>Y</v>
      </c>
      <c r="AM4" s="281" t="str">
        <f>Intra!P3</f>
        <v>Y</v>
      </c>
      <c r="AN4" s="281">
        <f>Intra!Q3</f>
        <v>0</v>
      </c>
      <c r="AO4" s="281" t="str">
        <f>Intra!R3</f>
        <v>Y</v>
      </c>
      <c r="AP4" s="281" t="str">
        <f>Intra!S3</f>
        <v>U</v>
      </c>
      <c r="AQ4" s="281" t="str">
        <f>Intra!T3</f>
        <v>V</v>
      </c>
      <c r="AR4" s="304"/>
      <c r="AS4" s="304"/>
      <c r="AU4" s="281" t="str">
        <f>Intra!Z3</f>
        <v>kbps</v>
      </c>
      <c r="AV4" s="281" t="str">
        <f>Intra!AA3</f>
        <v>Y</v>
      </c>
      <c r="AW4" s="281" t="str">
        <f>Intra!AB3</f>
        <v>U</v>
      </c>
      <c r="AX4" s="281" t="str">
        <f>Intra!AC3</f>
        <v>V</v>
      </c>
      <c r="AY4" s="281" t="str">
        <f>Intra!AD3</f>
        <v>YUV</v>
      </c>
      <c r="AZ4" s="281" t="str">
        <f>Intra!AE3</f>
        <v>Y</v>
      </c>
      <c r="BA4" s="281" t="str">
        <f>Intra!AF3</f>
        <v>Y</v>
      </c>
      <c r="BB4" s="281" t="str">
        <f>Intra!AG3</f>
        <v>Y</v>
      </c>
      <c r="BC4" s="281" t="str">
        <f>Intra!AH3</f>
        <v>Y</v>
      </c>
      <c r="BD4" s="281" t="str">
        <f>Intra!AI3</f>
        <v>Y</v>
      </c>
      <c r="BE4" s="281">
        <f>Intra!AJ3</f>
        <v>0</v>
      </c>
      <c r="BF4" s="281" t="str">
        <f>Intra!AK3</f>
        <v>Y</v>
      </c>
      <c r="BG4" s="281" t="str">
        <f>Intra!AL3</f>
        <v>U</v>
      </c>
      <c r="BH4" s="281" t="str">
        <f>Intra!AM3</f>
        <v>V</v>
      </c>
    </row>
    <row r="5" spans="1:60" x14ac:dyDescent="0.2">
      <c r="AA5" s="209" t="s">
        <v>1194</v>
      </c>
      <c r="AB5">
        <f>AB4+6</f>
        <v>10</v>
      </c>
      <c r="AC5">
        <f>VLOOKUP(B3,AA4:AB89,2,FALSE)</f>
        <v>4</v>
      </c>
      <c r="AD5" s="282">
        <f ca="1">INDIRECT("'"&amp;$A$3&amp;"'!"&amp;ADDRESS($AC5,AD$1))</f>
        <v>0</v>
      </c>
      <c r="AE5" s="282">
        <f t="shared" ref="AD5:AQ10" ca="1" si="2">INDIRECT("'"&amp;$A$3&amp;"'!"&amp;ADDRESS($AC5,AE$1))</f>
        <v>0</v>
      </c>
      <c r="AF5" s="282">
        <f t="shared" ca="1" si="2"/>
        <v>0</v>
      </c>
      <c r="AG5" s="282">
        <f ca="1">INDIRECT("'"&amp;$A$3&amp;"'!"&amp;ADDRESS($AC5,AG$1))</f>
        <v>0</v>
      </c>
      <c r="AH5" s="282">
        <f ca="1">INDIRECT("'"&amp;$A$3&amp;"'!"&amp;ADDRESS($AC5,AH$1))</f>
        <v>0</v>
      </c>
      <c r="AI5" s="282">
        <f t="shared" ca="1" si="2"/>
        <v>0</v>
      </c>
      <c r="AJ5" s="282">
        <f t="shared" ca="1" si="2"/>
        <v>0</v>
      </c>
      <c r="AK5" s="282">
        <f t="shared" ca="1" si="2"/>
        <v>0</v>
      </c>
      <c r="AL5" s="282">
        <f t="shared" ca="1" si="2"/>
        <v>0</v>
      </c>
      <c r="AM5" s="282">
        <f t="shared" ca="1" si="2"/>
        <v>0</v>
      </c>
      <c r="AN5" s="282">
        <f t="shared" ca="1" si="2"/>
        <v>0</v>
      </c>
      <c r="AO5" s="282">
        <f t="shared" ca="1" si="2"/>
        <v>0</v>
      </c>
      <c r="AP5" s="282">
        <f t="shared" ca="1" si="2"/>
        <v>0</v>
      </c>
      <c r="AQ5" s="282">
        <f t="shared" ca="1" si="2"/>
        <v>0</v>
      </c>
      <c r="AR5" s="305"/>
      <c r="AS5" s="305"/>
      <c r="AU5" s="282">
        <f t="shared" ref="AU5:BH10" ca="1" si="3">INDIRECT("'"&amp;$A$3&amp;"'!"&amp;ADDRESS($AC5,AU$1))</f>
        <v>24211688</v>
      </c>
      <c r="AV5" s="282">
        <f t="shared" ca="1" si="3"/>
        <v>39.884900000000002</v>
      </c>
      <c r="AW5" s="282">
        <f t="shared" ca="1" si="3"/>
        <v>44.044400000000003</v>
      </c>
      <c r="AX5" s="282">
        <f t="shared" ca="1" si="3"/>
        <v>46.824199999999998</v>
      </c>
      <c r="AY5" s="282">
        <f t="shared" ca="1" si="3"/>
        <v>0</v>
      </c>
      <c r="AZ5" s="282">
        <f t="shared" ca="1" si="3"/>
        <v>42.122999999999998</v>
      </c>
      <c r="BA5" s="282">
        <f t="shared" ca="1" si="3"/>
        <v>25.275700000000001</v>
      </c>
      <c r="BB5" s="282">
        <f t="shared" ca="1" si="3"/>
        <v>95.506600000000006</v>
      </c>
      <c r="BC5" s="282">
        <f t="shared" ca="1" si="3"/>
        <v>0</v>
      </c>
      <c r="BD5" s="282">
        <f t="shared" ca="1" si="3"/>
        <v>0</v>
      </c>
      <c r="BE5" s="282">
        <f t="shared" ca="1" si="3"/>
        <v>0</v>
      </c>
      <c r="BF5" s="282">
        <f t="shared" ca="1" si="3"/>
        <v>0</v>
      </c>
      <c r="BG5" s="282">
        <f t="shared" ca="1" si="3"/>
        <v>0</v>
      </c>
      <c r="BH5" s="282">
        <f t="shared" ca="1" si="3"/>
        <v>0</v>
      </c>
    </row>
    <row r="6" spans="1:60" x14ac:dyDescent="0.2">
      <c r="AA6" s="209" t="s">
        <v>1196</v>
      </c>
      <c r="AB6">
        <f t="shared" ref="AB6:AB68" si="4">AB5+6</f>
        <v>16</v>
      </c>
      <c r="AC6">
        <f>AC5+1</f>
        <v>5</v>
      </c>
      <c r="AD6" s="282">
        <f t="shared" ca="1" si="2"/>
        <v>0</v>
      </c>
      <c r="AE6" s="282">
        <f t="shared" ca="1" si="2"/>
        <v>0</v>
      </c>
      <c r="AF6" s="282">
        <f t="shared" ca="1" si="2"/>
        <v>0</v>
      </c>
      <c r="AG6" s="282">
        <f t="shared" ca="1" si="2"/>
        <v>0</v>
      </c>
      <c r="AH6" s="282">
        <f t="shared" ca="1" si="2"/>
        <v>0</v>
      </c>
      <c r="AI6" s="282">
        <f t="shared" ca="1" si="2"/>
        <v>0</v>
      </c>
      <c r="AJ6" s="282">
        <f t="shared" ca="1" si="2"/>
        <v>0</v>
      </c>
      <c r="AK6" s="282">
        <f t="shared" ca="1" si="2"/>
        <v>0</v>
      </c>
      <c r="AL6" s="282">
        <f t="shared" ca="1" si="2"/>
        <v>0</v>
      </c>
      <c r="AM6" s="282">
        <f t="shared" ca="1" si="2"/>
        <v>0</v>
      </c>
      <c r="AN6" s="282">
        <f t="shared" ca="1" si="2"/>
        <v>0</v>
      </c>
      <c r="AO6" s="282">
        <f t="shared" ca="1" si="2"/>
        <v>0</v>
      </c>
      <c r="AP6" s="282">
        <f t="shared" ca="1" si="2"/>
        <v>0</v>
      </c>
      <c r="AQ6" s="282">
        <f t="shared" ca="1" si="2"/>
        <v>0</v>
      </c>
      <c r="AR6" s="305"/>
      <c r="AS6" s="305"/>
      <c r="AU6" s="282">
        <f t="shared" ca="1" si="3"/>
        <v>15518976</v>
      </c>
      <c r="AV6" s="282">
        <f t="shared" ca="1" si="3"/>
        <v>36.066899999999997</v>
      </c>
      <c r="AW6" s="282">
        <f t="shared" ca="1" si="3"/>
        <v>41.906500000000001</v>
      </c>
      <c r="AX6" s="282">
        <f t="shared" ca="1" si="3"/>
        <v>44.944800000000001</v>
      </c>
      <c r="AY6" s="282">
        <f t="shared" ca="1" si="3"/>
        <v>0</v>
      </c>
      <c r="AZ6" s="282">
        <f t="shared" ca="1" si="3"/>
        <v>37.948099999999997</v>
      </c>
      <c r="BA6" s="282">
        <f t="shared" ca="1" si="3"/>
        <v>21.3477</v>
      </c>
      <c r="BB6" s="282">
        <f t="shared" ca="1" si="3"/>
        <v>93.696399999999997</v>
      </c>
      <c r="BC6" s="282">
        <f t="shared" ca="1" si="3"/>
        <v>0</v>
      </c>
      <c r="BD6" s="282">
        <f t="shared" ca="1" si="3"/>
        <v>0</v>
      </c>
      <c r="BE6" s="282">
        <f t="shared" ca="1" si="3"/>
        <v>0</v>
      </c>
      <c r="BF6" s="282">
        <f t="shared" ca="1" si="3"/>
        <v>0</v>
      </c>
      <c r="BG6" s="282">
        <f t="shared" ca="1" si="3"/>
        <v>0</v>
      </c>
      <c r="BH6" s="282">
        <f t="shared" ca="1" si="3"/>
        <v>0</v>
      </c>
    </row>
    <row r="7" spans="1:60" x14ac:dyDescent="0.2">
      <c r="AA7" s="209" t="s">
        <v>1197</v>
      </c>
      <c r="AB7">
        <f t="shared" si="4"/>
        <v>22</v>
      </c>
      <c r="AC7">
        <f>AC6+1</f>
        <v>6</v>
      </c>
      <c r="AD7" s="282">
        <f t="shared" ca="1" si="2"/>
        <v>0</v>
      </c>
      <c r="AE7" s="282">
        <f t="shared" ca="1" si="2"/>
        <v>0</v>
      </c>
      <c r="AF7" s="282">
        <f t="shared" ca="1" si="2"/>
        <v>0</v>
      </c>
      <c r="AG7" s="282">
        <f t="shared" ca="1" si="2"/>
        <v>0</v>
      </c>
      <c r="AH7" s="282">
        <f t="shared" ca="1" si="2"/>
        <v>0</v>
      </c>
      <c r="AI7" s="282">
        <f t="shared" ca="1" si="2"/>
        <v>0</v>
      </c>
      <c r="AJ7" s="282">
        <f t="shared" ca="1" si="2"/>
        <v>0</v>
      </c>
      <c r="AK7" s="282">
        <f t="shared" ca="1" si="2"/>
        <v>0</v>
      </c>
      <c r="AL7" s="282">
        <f t="shared" ca="1" si="2"/>
        <v>0</v>
      </c>
      <c r="AM7" s="282">
        <f t="shared" ca="1" si="2"/>
        <v>0</v>
      </c>
      <c r="AN7" s="282">
        <f t="shared" ca="1" si="2"/>
        <v>0</v>
      </c>
      <c r="AO7" s="282">
        <f t="shared" ca="1" si="2"/>
        <v>0</v>
      </c>
      <c r="AP7" s="282">
        <f t="shared" ca="1" si="2"/>
        <v>0</v>
      </c>
      <c r="AQ7" s="282">
        <f t="shared" ca="1" si="2"/>
        <v>0</v>
      </c>
      <c r="AR7" s="305"/>
      <c r="AS7" s="305"/>
      <c r="AU7" s="282">
        <f t="shared" ca="1" si="3"/>
        <v>8497024</v>
      </c>
      <c r="AV7" s="282">
        <f t="shared" ca="1" si="3"/>
        <v>32.565600000000003</v>
      </c>
      <c r="AW7" s="282">
        <f t="shared" ca="1" si="3"/>
        <v>39.735199999999999</v>
      </c>
      <c r="AX7" s="282">
        <f t="shared" ca="1" si="3"/>
        <v>42.955199999999998</v>
      </c>
      <c r="AY7" s="282">
        <f t="shared" ca="1" si="3"/>
        <v>0</v>
      </c>
      <c r="AZ7" s="282">
        <f t="shared" ca="1" si="3"/>
        <v>33.149500000000003</v>
      </c>
      <c r="BA7" s="282">
        <f t="shared" ca="1" si="3"/>
        <v>17.912600000000001</v>
      </c>
      <c r="BB7" s="282">
        <f t="shared" ca="1" si="3"/>
        <v>89.392099999999999</v>
      </c>
      <c r="BC7" s="282">
        <f t="shared" ca="1" si="3"/>
        <v>0</v>
      </c>
      <c r="BD7" s="282">
        <f t="shared" ca="1" si="3"/>
        <v>0</v>
      </c>
      <c r="BE7" s="282">
        <f t="shared" ca="1" si="3"/>
        <v>0</v>
      </c>
      <c r="BF7" s="282">
        <f t="shared" ca="1" si="3"/>
        <v>0</v>
      </c>
      <c r="BG7" s="282">
        <f t="shared" ca="1" si="3"/>
        <v>0</v>
      </c>
      <c r="BH7" s="282">
        <f t="shared" ca="1" si="3"/>
        <v>0</v>
      </c>
    </row>
    <row r="8" spans="1:60" x14ac:dyDescent="0.2">
      <c r="AA8" s="209" t="s">
        <v>1198</v>
      </c>
      <c r="AB8">
        <f t="shared" si="4"/>
        <v>28</v>
      </c>
      <c r="AC8">
        <f>AC7+1</f>
        <v>7</v>
      </c>
      <c r="AD8" s="282">
        <f t="shared" ca="1" si="2"/>
        <v>0</v>
      </c>
      <c r="AE8" s="282">
        <f t="shared" ca="1" si="2"/>
        <v>0</v>
      </c>
      <c r="AF8" s="282">
        <f t="shared" ca="1" si="2"/>
        <v>0</v>
      </c>
      <c r="AG8" s="282">
        <f t="shared" ca="1" si="2"/>
        <v>0</v>
      </c>
      <c r="AH8" s="282">
        <f t="shared" ca="1" si="2"/>
        <v>0</v>
      </c>
      <c r="AI8" s="282">
        <f t="shared" ca="1" si="2"/>
        <v>0</v>
      </c>
      <c r="AJ8" s="282">
        <f t="shared" ca="1" si="2"/>
        <v>0</v>
      </c>
      <c r="AK8" s="282">
        <f t="shared" ca="1" si="2"/>
        <v>0</v>
      </c>
      <c r="AL8" s="282">
        <f t="shared" ca="1" si="2"/>
        <v>0</v>
      </c>
      <c r="AM8" s="282">
        <f t="shared" ca="1" si="2"/>
        <v>0</v>
      </c>
      <c r="AN8" s="282">
        <f t="shared" ca="1" si="2"/>
        <v>0</v>
      </c>
      <c r="AO8" s="282">
        <f t="shared" ca="1" si="2"/>
        <v>0</v>
      </c>
      <c r="AP8" s="282">
        <f t="shared" ca="1" si="2"/>
        <v>0</v>
      </c>
      <c r="AQ8" s="282">
        <f t="shared" ca="1" si="2"/>
        <v>0</v>
      </c>
      <c r="AR8" s="305"/>
      <c r="AS8" s="305"/>
      <c r="AU8" s="282">
        <f t="shared" ca="1" si="3"/>
        <v>4710096</v>
      </c>
      <c r="AV8" s="282">
        <f t="shared" ca="1" si="3"/>
        <v>29.755299999999998</v>
      </c>
      <c r="AW8" s="282">
        <f t="shared" ca="1" si="3"/>
        <v>37.686999999999998</v>
      </c>
      <c r="AX8" s="282">
        <f t="shared" ca="1" si="3"/>
        <v>40.8613</v>
      </c>
      <c r="AY8" s="282">
        <f t="shared" ca="1" si="3"/>
        <v>0</v>
      </c>
      <c r="AZ8" s="282">
        <f t="shared" ca="1" si="3"/>
        <v>28.3386</v>
      </c>
      <c r="BA8" s="282">
        <f t="shared" ca="1" si="3"/>
        <v>15.259499999999999</v>
      </c>
      <c r="BB8" s="282">
        <f t="shared" ca="1" si="3"/>
        <v>79.6982</v>
      </c>
      <c r="BC8" s="282">
        <f t="shared" ca="1" si="3"/>
        <v>0</v>
      </c>
      <c r="BD8" s="282">
        <f t="shared" ca="1" si="3"/>
        <v>0</v>
      </c>
      <c r="BE8" s="282">
        <f t="shared" ca="1" si="3"/>
        <v>0</v>
      </c>
      <c r="BF8" s="282">
        <f t="shared" ca="1" si="3"/>
        <v>0</v>
      </c>
      <c r="BG8" s="282">
        <f t="shared" ca="1" si="3"/>
        <v>0</v>
      </c>
      <c r="BH8" s="282">
        <f t="shared" ca="1" si="3"/>
        <v>0</v>
      </c>
    </row>
    <row r="9" spans="1:60" x14ac:dyDescent="0.2">
      <c r="AA9" s="209" t="s">
        <v>1199</v>
      </c>
      <c r="AB9">
        <f t="shared" si="4"/>
        <v>34</v>
      </c>
      <c r="AC9">
        <f>AC8+1</f>
        <v>8</v>
      </c>
      <c r="AD9" s="282">
        <f t="shared" ca="1" si="2"/>
        <v>0</v>
      </c>
      <c r="AE9" s="282">
        <f t="shared" ca="1" si="2"/>
        <v>0</v>
      </c>
      <c r="AF9" s="282">
        <f t="shared" ca="1" si="2"/>
        <v>0</v>
      </c>
      <c r="AG9" s="282">
        <f t="shared" ca="1" si="2"/>
        <v>0</v>
      </c>
      <c r="AH9" s="282">
        <f t="shared" ca="1" si="2"/>
        <v>0</v>
      </c>
      <c r="AI9" s="282">
        <f t="shared" ca="1" si="2"/>
        <v>0</v>
      </c>
      <c r="AJ9" s="282">
        <f t="shared" ca="1" si="2"/>
        <v>0</v>
      </c>
      <c r="AK9" s="282">
        <f t="shared" ca="1" si="2"/>
        <v>0</v>
      </c>
      <c r="AL9" s="282">
        <f t="shared" ca="1" si="2"/>
        <v>0</v>
      </c>
      <c r="AM9" s="282">
        <f t="shared" ca="1" si="2"/>
        <v>0</v>
      </c>
      <c r="AN9" s="282">
        <f t="shared" ca="1" si="2"/>
        <v>0</v>
      </c>
      <c r="AO9" s="282">
        <f t="shared" ca="1" si="2"/>
        <v>0</v>
      </c>
      <c r="AP9" s="282">
        <f t="shared" ca="1" si="2"/>
        <v>0</v>
      </c>
      <c r="AQ9" s="282">
        <f t="shared" ca="1" si="2"/>
        <v>0</v>
      </c>
      <c r="AR9" s="305"/>
      <c r="AS9" s="305"/>
      <c r="AU9" s="282">
        <f t="shared" ca="1" si="3"/>
        <v>2631456</v>
      </c>
      <c r="AV9" s="282">
        <f t="shared" ca="1" si="3"/>
        <v>27.1189</v>
      </c>
      <c r="AW9" s="282">
        <f t="shared" ca="1" si="3"/>
        <v>35.456899999999997</v>
      </c>
      <c r="AX9" s="282">
        <f t="shared" ca="1" si="3"/>
        <v>37.659100000000002</v>
      </c>
      <c r="AY9" s="282">
        <f t="shared" ca="1" si="3"/>
        <v>0</v>
      </c>
      <c r="AZ9" s="282">
        <f t="shared" ca="1" si="3"/>
        <v>23.742599999999999</v>
      </c>
      <c r="BA9" s="282">
        <f t="shared" ca="1" si="3"/>
        <v>12.585900000000001</v>
      </c>
      <c r="BB9" s="282">
        <f t="shared" ca="1" si="3"/>
        <v>63.966999999999999</v>
      </c>
      <c r="BC9" s="282">
        <f t="shared" ca="1" si="3"/>
        <v>0</v>
      </c>
      <c r="BD9" s="282">
        <f t="shared" ca="1" si="3"/>
        <v>0</v>
      </c>
      <c r="BE9" s="282">
        <f t="shared" ca="1" si="3"/>
        <v>0</v>
      </c>
      <c r="BF9" s="282">
        <f t="shared" ca="1" si="3"/>
        <v>0</v>
      </c>
      <c r="BG9" s="282">
        <f t="shared" ca="1" si="3"/>
        <v>0</v>
      </c>
      <c r="BH9" s="282">
        <f t="shared" ca="1" si="3"/>
        <v>0</v>
      </c>
    </row>
    <row r="10" spans="1:60" x14ac:dyDescent="0.2">
      <c r="AA10" s="209" t="s">
        <v>1200</v>
      </c>
      <c r="AB10">
        <f t="shared" si="4"/>
        <v>40</v>
      </c>
      <c r="AC10">
        <f>AC9+1</f>
        <v>9</v>
      </c>
      <c r="AD10" s="282">
        <f t="shared" ca="1" si="2"/>
        <v>0</v>
      </c>
      <c r="AE10" s="282">
        <f t="shared" ca="1" si="2"/>
        <v>0</v>
      </c>
      <c r="AF10" s="282">
        <f t="shared" ca="1" si="2"/>
        <v>0</v>
      </c>
      <c r="AG10" s="282">
        <f t="shared" ca="1" si="2"/>
        <v>0</v>
      </c>
      <c r="AH10" s="282">
        <f t="shared" ca="1" si="2"/>
        <v>0</v>
      </c>
      <c r="AI10" s="282">
        <f t="shared" ca="1" si="2"/>
        <v>0</v>
      </c>
      <c r="AJ10" s="282">
        <f t="shared" ca="1" si="2"/>
        <v>0</v>
      </c>
      <c r="AK10" s="282">
        <f t="shared" ca="1" si="2"/>
        <v>0</v>
      </c>
      <c r="AL10" s="282">
        <f t="shared" ca="1" si="2"/>
        <v>0</v>
      </c>
      <c r="AM10" s="282">
        <f t="shared" ca="1" si="2"/>
        <v>0</v>
      </c>
      <c r="AN10" s="282">
        <f t="shared" ca="1" si="2"/>
        <v>0</v>
      </c>
      <c r="AO10" s="282">
        <f t="shared" ca="1" si="2"/>
        <v>0</v>
      </c>
      <c r="AP10" s="282">
        <f t="shared" ca="1" si="2"/>
        <v>0</v>
      </c>
      <c r="AQ10" s="282">
        <f t="shared" ca="1" si="2"/>
        <v>0</v>
      </c>
      <c r="AR10" s="305"/>
      <c r="AS10" s="305"/>
      <c r="AU10" s="282">
        <f t="shared" ca="1" si="3"/>
        <v>788392</v>
      </c>
      <c r="AV10" s="282">
        <f t="shared" ca="1" si="3"/>
        <v>22.6843</v>
      </c>
      <c r="AW10" s="282">
        <f t="shared" ca="1" si="3"/>
        <v>32.223999999999997</v>
      </c>
      <c r="AX10" s="282">
        <f t="shared" ca="1" si="3"/>
        <v>34.526899999999998</v>
      </c>
      <c r="AY10" s="282">
        <f t="shared" ca="1" si="3"/>
        <v>0</v>
      </c>
      <c r="AZ10" s="282">
        <f t="shared" ca="1" si="3"/>
        <v>15.9262</v>
      </c>
      <c r="BA10" s="282">
        <f t="shared" ca="1" si="3"/>
        <v>7.8685</v>
      </c>
      <c r="BB10" s="282">
        <f t="shared" ca="1" si="3"/>
        <v>29.054200000000002</v>
      </c>
      <c r="BC10" s="282">
        <f t="shared" ca="1" si="3"/>
        <v>0</v>
      </c>
      <c r="BD10" s="282">
        <f t="shared" ca="1" si="3"/>
        <v>0</v>
      </c>
      <c r="BE10" s="282">
        <f t="shared" ca="1" si="3"/>
        <v>0</v>
      </c>
      <c r="BF10" s="282">
        <f t="shared" ca="1" si="3"/>
        <v>0</v>
      </c>
      <c r="BG10" s="282">
        <f t="shared" ca="1" si="3"/>
        <v>0</v>
      </c>
      <c r="BH10" s="282">
        <f t="shared" ca="1" si="3"/>
        <v>0</v>
      </c>
    </row>
    <row r="11" spans="1:60" x14ac:dyDescent="0.2">
      <c r="AA11" s="209" t="s">
        <v>1201</v>
      </c>
      <c r="AB11">
        <f t="shared" si="4"/>
        <v>46</v>
      </c>
    </row>
    <row r="12" spans="1:60" x14ac:dyDescent="0.2">
      <c r="AA12" s="209" t="s">
        <v>1202</v>
      </c>
      <c r="AB12">
        <f t="shared" si="4"/>
        <v>52</v>
      </c>
    </row>
    <row r="13" spans="1:60" x14ac:dyDescent="0.2">
      <c r="AA13" s="209" t="s">
        <v>1203</v>
      </c>
      <c r="AB13">
        <f t="shared" si="4"/>
        <v>58</v>
      </c>
    </row>
    <row r="14" spans="1:60" x14ac:dyDescent="0.2">
      <c r="AA14" s="209" t="s">
        <v>1204</v>
      </c>
      <c r="AB14">
        <f t="shared" si="4"/>
        <v>64</v>
      </c>
      <c r="AD14" s="286" t="str">
        <f>"Sequence: "&amp;B3 &amp; "     Coding Conditions: " &amp; A3</f>
        <v>Sequence: Animals_00     Coding Conditions: Still</v>
      </c>
    </row>
    <row r="15" spans="1:60" x14ac:dyDescent="0.2">
      <c r="AA15" s="209" t="s">
        <v>1205</v>
      </c>
      <c r="AB15">
        <f t="shared" si="4"/>
        <v>70</v>
      </c>
    </row>
    <row r="16" spans="1:60" x14ac:dyDescent="0.2">
      <c r="AA16" s="209" t="s">
        <v>1206</v>
      </c>
      <c r="AB16">
        <f t="shared" si="4"/>
        <v>76</v>
      </c>
    </row>
    <row r="17" spans="27:46" x14ac:dyDescent="0.2">
      <c r="AA17" s="209" t="s">
        <v>1207</v>
      </c>
      <c r="AB17">
        <f t="shared" si="4"/>
        <v>82</v>
      </c>
      <c r="AD17" s="114" t="s">
        <v>1186</v>
      </c>
      <c r="AE17" s="114" t="s">
        <v>1187</v>
      </c>
      <c r="AF17" s="114" t="s">
        <v>1188</v>
      </c>
      <c r="AG17" s="114" t="s">
        <v>1189</v>
      </c>
      <c r="AH17" s="114" t="s">
        <v>1192</v>
      </c>
    </row>
    <row r="18" spans="27:46" x14ac:dyDescent="0.2">
      <c r="AA18" s="209" t="s">
        <v>1208</v>
      </c>
      <c r="AB18">
        <f t="shared" si="4"/>
        <v>88</v>
      </c>
      <c r="AD18" s="283">
        <f ca="1" xml:space="preserve"> MAX(AD5:AD10,AU5:AU10)</f>
        <v>24211688</v>
      </c>
      <c r="AE18" s="283">
        <f ca="1" xml:space="preserve"> MAX(AE5:AE10,AV5:AV10)</f>
        <v>39.884900000000002</v>
      </c>
      <c r="AF18" s="283">
        <f ca="1" xml:space="preserve"> MAX(AF5:AF10,AW5:AW10)</f>
        <v>44.044400000000003</v>
      </c>
      <c r="AG18" s="283">
        <f ca="1" xml:space="preserve"> MAX(AG5:AG10,AX5:AX10)</f>
        <v>46.824199999999998</v>
      </c>
      <c r="AH18" s="283">
        <f ca="1" xml:space="preserve"> MAX(AH5:AH10,AZ5:AZ10)</f>
        <v>42.122999999999998</v>
      </c>
      <c r="AI18" s="283">
        <f ca="1" xml:space="preserve"> MAX(AI5:AI10,AZ5:AZ10)</f>
        <v>42.122999999999998</v>
      </c>
      <c r="AJ18" s="283">
        <f t="shared" ref="AJ18:AQ18" ca="1" si="5">MAX(AJ5:AJ10,BA5:BA10, BJ5:BJ10)</f>
        <v>25.275700000000001</v>
      </c>
      <c r="AK18" s="283">
        <f t="shared" ca="1" si="5"/>
        <v>95.506600000000006</v>
      </c>
      <c r="AL18" s="283">
        <f t="shared" ca="1" si="5"/>
        <v>0</v>
      </c>
      <c r="AM18" s="283">
        <f t="shared" ca="1" si="5"/>
        <v>0</v>
      </c>
      <c r="AN18" s="283">
        <f t="shared" ca="1" si="5"/>
        <v>0</v>
      </c>
      <c r="AO18" s="283">
        <f t="shared" ca="1" si="5"/>
        <v>0</v>
      </c>
      <c r="AP18" s="283">
        <f t="shared" ca="1" si="5"/>
        <v>0</v>
      </c>
      <c r="AQ18" s="283">
        <f t="shared" ca="1" si="5"/>
        <v>0</v>
      </c>
      <c r="AR18" s="283"/>
      <c r="AS18" s="283"/>
    </row>
    <row r="19" spans="27:46" x14ac:dyDescent="0.2">
      <c r="AA19" s="209" t="s">
        <v>1209</v>
      </c>
      <c r="AB19">
        <f t="shared" si="4"/>
        <v>94</v>
      </c>
      <c r="AD19" s="283">
        <f ca="1">MIN(AD5:AD10,AU5:AU10)</f>
        <v>0</v>
      </c>
      <c r="AE19" s="283">
        <f ca="1">MIN(AE5:AE10,AV5:AV10)</f>
        <v>0</v>
      </c>
      <c r="AF19" s="283">
        <f ca="1">MIN(AF5:AF10,AW5:AW10)</f>
        <v>0</v>
      </c>
      <c r="AG19" s="283">
        <f ca="1">MIN(AG5:AG10,AX5:AX10)</f>
        <v>0</v>
      </c>
      <c r="AH19" s="283">
        <f ca="1">MIN(AH5:AH10,AZ5:AZ10)</f>
        <v>0</v>
      </c>
      <c r="AI19" s="283">
        <f ca="1">MIN(AI5:AI10,AZ5:AZ10)</f>
        <v>0</v>
      </c>
      <c r="AJ19" s="283">
        <f t="shared" ref="AJ19:AQ19" ca="1" si="6">MIN(AJ5:AJ10,BA5:BA10,BJ5:BJ10)</f>
        <v>0</v>
      </c>
      <c r="AK19" s="283">
        <f t="shared" ca="1" si="6"/>
        <v>0</v>
      </c>
      <c r="AL19" s="283">
        <f t="shared" ca="1" si="6"/>
        <v>0</v>
      </c>
      <c r="AM19" s="283">
        <f t="shared" ca="1" si="6"/>
        <v>0</v>
      </c>
      <c r="AN19" s="283">
        <f t="shared" ca="1" si="6"/>
        <v>0</v>
      </c>
      <c r="AO19" s="283">
        <f t="shared" ca="1" si="6"/>
        <v>0</v>
      </c>
      <c r="AP19" s="283">
        <f t="shared" ca="1" si="6"/>
        <v>0</v>
      </c>
      <c r="AQ19" s="283">
        <f t="shared" ca="1" si="6"/>
        <v>0</v>
      </c>
      <c r="AR19" s="283"/>
      <c r="AS19" s="283"/>
    </row>
    <row r="20" spans="27:46" x14ac:dyDescent="0.2">
      <c r="AA20" s="209" t="s">
        <v>1210</v>
      </c>
      <c r="AB20">
        <f t="shared" si="4"/>
        <v>100</v>
      </c>
      <c r="AD20" s="284"/>
      <c r="AE20" s="284"/>
      <c r="AF20" s="284"/>
      <c r="AG20" s="284"/>
      <c r="AH20" s="284"/>
      <c r="AI20" s="284"/>
      <c r="AJ20" s="284"/>
      <c r="AK20" s="284"/>
      <c r="AL20" s="284"/>
      <c r="AM20" s="284"/>
      <c r="AN20" s="284"/>
      <c r="AO20" s="284"/>
      <c r="AP20" s="284"/>
      <c r="AQ20" s="284"/>
      <c r="AR20" s="284"/>
      <c r="AS20" s="284"/>
    </row>
    <row r="21" spans="27:46" x14ac:dyDescent="0.2">
      <c r="AA21" s="209" t="s">
        <v>1211</v>
      </c>
      <c r="AB21">
        <f t="shared" si="4"/>
        <v>106</v>
      </c>
      <c r="AD21" s="284">
        <f ca="1">POWER(10,CEILING(LOG(AD18+1),1))</f>
        <v>100000000</v>
      </c>
      <c r="AE21" s="285">
        <f ca="1">CEILING(AE18+0.25,0.5)</f>
        <v>40.5</v>
      </c>
      <c r="AF21" s="285">
        <f t="shared" ref="AF21:AQ21" ca="1" si="7">CEILING(AF18+0.25,0.5)</f>
        <v>44.5</v>
      </c>
      <c r="AG21" s="285">
        <f t="shared" ca="1" si="7"/>
        <v>47.5</v>
      </c>
      <c r="AH21" s="285">
        <f t="shared" ca="1" si="7"/>
        <v>42.5</v>
      </c>
      <c r="AI21" s="285">
        <f t="shared" ca="1" si="7"/>
        <v>42.5</v>
      </c>
      <c r="AJ21" s="285">
        <f t="shared" ca="1" si="7"/>
        <v>26</v>
      </c>
      <c r="AK21" s="285">
        <f t="shared" ca="1" si="7"/>
        <v>96</v>
      </c>
      <c r="AL21" s="285">
        <f t="shared" ca="1" si="7"/>
        <v>0.5</v>
      </c>
      <c r="AM21" s="285">
        <f t="shared" ca="1" si="7"/>
        <v>0.5</v>
      </c>
      <c r="AN21" s="285">
        <f t="shared" ca="1" si="7"/>
        <v>0.5</v>
      </c>
      <c r="AO21" s="285">
        <f t="shared" ca="1" si="7"/>
        <v>0.5</v>
      </c>
      <c r="AP21" s="285">
        <f t="shared" ca="1" si="7"/>
        <v>0.5</v>
      </c>
      <c r="AQ21" s="285">
        <f t="shared" ca="1" si="7"/>
        <v>0.5</v>
      </c>
      <c r="AR21" s="285"/>
      <c r="AS21" s="285"/>
      <c r="AT21" s="283"/>
    </row>
    <row r="22" spans="27:46" x14ac:dyDescent="0.2">
      <c r="AA22" s="209" t="s">
        <v>1212</v>
      </c>
      <c r="AB22">
        <f t="shared" si="4"/>
        <v>112</v>
      </c>
      <c r="AD22" s="284">
        <f ca="1">POWER(10,FLOOR(LOG(AD19+10),1))</f>
        <v>10</v>
      </c>
      <c r="AE22" s="285">
        <f ca="1">FLOOR(AE19-0.25,0.5)</f>
        <v>-0.5</v>
      </c>
      <c r="AF22" s="285">
        <f t="shared" ref="AF22:AQ22" ca="1" si="8">FLOOR(AF19-0.25,0.5)</f>
        <v>-0.5</v>
      </c>
      <c r="AG22" s="285">
        <f t="shared" ca="1" si="8"/>
        <v>-0.5</v>
      </c>
      <c r="AH22" s="285">
        <f t="shared" ca="1" si="8"/>
        <v>-0.5</v>
      </c>
      <c r="AI22" s="285">
        <f t="shared" ca="1" si="8"/>
        <v>-0.5</v>
      </c>
      <c r="AJ22" s="285">
        <f t="shared" ca="1" si="8"/>
        <v>-0.5</v>
      </c>
      <c r="AK22" s="285">
        <f t="shared" ca="1" si="8"/>
        <v>-0.5</v>
      </c>
      <c r="AL22" s="285">
        <f t="shared" ca="1" si="8"/>
        <v>-0.5</v>
      </c>
      <c r="AM22" s="285">
        <f t="shared" ca="1" si="8"/>
        <v>-0.5</v>
      </c>
      <c r="AN22" s="285">
        <f t="shared" ca="1" si="8"/>
        <v>-0.5</v>
      </c>
      <c r="AO22" s="285">
        <f t="shared" ca="1" si="8"/>
        <v>-0.5</v>
      </c>
      <c r="AP22" s="285">
        <f t="shared" ca="1" si="8"/>
        <v>-0.5</v>
      </c>
      <c r="AQ22" s="285">
        <f t="shared" ca="1" si="8"/>
        <v>-0.5</v>
      </c>
      <c r="AR22" s="285"/>
      <c r="AS22" s="285"/>
      <c r="AT22" s="283"/>
    </row>
    <row r="23" spans="27:46" x14ac:dyDescent="0.2">
      <c r="AA23" s="209" t="s">
        <v>1213</v>
      </c>
      <c r="AB23">
        <f t="shared" si="4"/>
        <v>118</v>
      </c>
      <c r="AT23" s="284"/>
    </row>
    <row r="24" spans="27:46" x14ac:dyDescent="0.2">
      <c r="AA24" s="209" t="s">
        <v>1214</v>
      </c>
      <c r="AB24">
        <f t="shared" si="4"/>
        <v>124</v>
      </c>
      <c r="AD24" s="114">
        <f ca="1">CEILING(AD18*110%/1000,1)*1000</f>
        <v>26633000</v>
      </c>
      <c r="AT24" s="285"/>
    </row>
    <row r="25" spans="27:46" x14ac:dyDescent="0.2">
      <c r="AA25" s="209" t="s">
        <v>1215</v>
      </c>
      <c r="AB25">
        <f t="shared" si="4"/>
        <v>130</v>
      </c>
      <c r="AD25" s="114">
        <v>0</v>
      </c>
      <c r="AT25" s="285"/>
    </row>
    <row r="26" spans="27:46" x14ac:dyDescent="0.2">
      <c r="AA26" s="209" t="s">
        <v>1216</v>
      </c>
      <c r="AB26">
        <f t="shared" si="4"/>
        <v>136</v>
      </c>
    </row>
    <row r="27" spans="27:46" x14ac:dyDescent="0.2">
      <c r="AA27" s="209" t="s">
        <v>1217</v>
      </c>
      <c r="AB27">
        <f t="shared" si="4"/>
        <v>142</v>
      </c>
    </row>
    <row r="28" spans="27:46" x14ac:dyDescent="0.2">
      <c r="AA28" s="209" t="s">
        <v>1218</v>
      </c>
      <c r="AB28">
        <f t="shared" si="4"/>
        <v>148</v>
      </c>
    </row>
    <row r="29" spans="27:46" x14ac:dyDescent="0.2">
      <c r="AA29" s="209" t="s">
        <v>1219</v>
      </c>
      <c r="AB29">
        <f t="shared" si="4"/>
        <v>154</v>
      </c>
    </row>
    <row r="30" spans="27:46" x14ac:dyDescent="0.2">
      <c r="AA30" s="209" t="s">
        <v>1220</v>
      </c>
      <c r="AB30">
        <f t="shared" si="4"/>
        <v>160</v>
      </c>
    </row>
    <row r="31" spans="27:46" x14ac:dyDescent="0.2">
      <c r="AA31" s="209" t="s">
        <v>1221</v>
      </c>
      <c r="AB31">
        <f t="shared" si="4"/>
        <v>166</v>
      </c>
    </row>
    <row r="32" spans="27:46" x14ac:dyDescent="0.2">
      <c r="AA32" s="209" t="s">
        <v>1222</v>
      </c>
      <c r="AB32">
        <f t="shared" si="4"/>
        <v>172</v>
      </c>
    </row>
    <row r="33" spans="27:28" x14ac:dyDescent="0.2">
      <c r="AA33" s="209" t="s">
        <v>1224</v>
      </c>
      <c r="AB33">
        <f t="shared" si="4"/>
        <v>178</v>
      </c>
    </row>
    <row r="34" spans="27:28" x14ac:dyDescent="0.2">
      <c r="AA34" s="209" t="s">
        <v>1225</v>
      </c>
      <c r="AB34">
        <f t="shared" si="4"/>
        <v>184</v>
      </c>
    </row>
    <row r="35" spans="27:28" x14ac:dyDescent="0.2">
      <c r="AA35" s="209" t="s">
        <v>1226</v>
      </c>
      <c r="AB35">
        <f t="shared" si="4"/>
        <v>190</v>
      </c>
    </row>
    <row r="36" spans="27:28" x14ac:dyDescent="0.2">
      <c r="AA36" s="209" t="s">
        <v>1227</v>
      </c>
      <c r="AB36">
        <f t="shared" si="4"/>
        <v>196</v>
      </c>
    </row>
    <row r="37" spans="27:28" x14ac:dyDescent="0.2">
      <c r="AA37" s="209" t="s">
        <v>1228</v>
      </c>
      <c r="AB37">
        <f t="shared" si="4"/>
        <v>202</v>
      </c>
    </row>
    <row r="38" spans="27:28" x14ac:dyDescent="0.2">
      <c r="AA38" s="209" t="s">
        <v>1229</v>
      </c>
      <c r="AB38">
        <f t="shared" si="4"/>
        <v>208</v>
      </c>
    </row>
    <row r="39" spans="27:28" x14ac:dyDescent="0.2">
      <c r="AA39" s="209" t="s">
        <v>1230</v>
      </c>
      <c r="AB39">
        <f t="shared" si="4"/>
        <v>214</v>
      </c>
    </row>
    <row r="40" spans="27:28" x14ac:dyDescent="0.2">
      <c r="AA40" s="209" t="s">
        <v>1231</v>
      </c>
      <c r="AB40">
        <f t="shared" si="4"/>
        <v>220</v>
      </c>
    </row>
    <row r="41" spans="27:28" x14ac:dyDescent="0.2">
      <c r="AA41" s="209" t="s">
        <v>1232</v>
      </c>
      <c r="AB41">
        <f t="shared" si="4"/>
        <v>226</v>
      </c>
    </row>
    <row r="42" spans="27:28" x14ac:dyDescent="0.2">
      <c r="AA42" s="209" t="s">
        <v>1233</v>
      </c>
      <c r="AB42">
        <f t="shared" si="4"/>
        <v>232</v>
      </c>
    </row>
    <row r="43" spans="27:28" x14ac:dyDescent="0.2">
      <c r="AA43" s="209" t="s">
        <v>1234</v>
      </c>
      <c r="AB43">
        <f t="shared" si="4"/>
        <v>238</v>
      </c>
    </row>
    <row r="44" spans="27:28" x14ac:dyDescent="0.2">
      <c r="AA44" s="209" t="s">
        <v>1235</v>
      </c>
      <c r="AB44">
        <f t="shared" si="4"/>
        <v>244</v>
      </c>
    </row>
    <row r="45" spans="27:28" x14ac:dyDescent="0.2">
      <c r="AA45" s="209" t="s">
        <v>1236</v>
      </c>
      <c r="AB45">
        <f t="shared" si="4"/>
        <v>250</v>
      </c>
    </row>
    <row r="46" spans="27:28" x14ac:dyDescent="0.2">
      <c r="AA46" s="209" t="s">
        <v>1237</v>
      </c>
      <c r="AB46">
        <f t="shared" si="4"/>
        <v>256</v>
      </c>
    </row>
    <row r="47" spans="27:28" x14ac:dyDescent="0.2">
      <c r="AA47" s="209" t="s">
        <v>1238</v>
      </c>
      <c r="AB47">
        <f t="shared" si="4"/>
        <v>262</v>
      </c>
    </row>
    <row r="48" spans="27:28" x14ac:dyDescent="0.2">
      <c r="AA48" s="209" t="s">
        <v>1239</v>
      </c>
      <c r="AB48">
        <f t="shared" si="4"/>
        <v>268</v>
      </c>
    </row>
    <row r="49" spans="27:28" x14ac:dyDescent="0.2">
      <c r="AA49" s="209" t="s">
        <v>1240</v>
      </c>
      <c r="AB49">
        <f t="shared" si="4"/>
        <v>274</v>
      </c>
    </row>
    <row r="50" spans="27:28" x14ac:dyDescent="0.2">
      <c r="AA50" s="209" t="s">
        <v>1241</v>
      </c>
      <c r="AB50">
        <f t="shared" si="4"/>
        <v>280</v>
      </c>
    </row>
    <row r="51" spans="27:28" x14ac:dyDescent="0.2">
      <c r="AA51" s="209" t="s">
        <v>1242</v>
      </c>
      <c r="AB51">
        <f t="shared" si="4"/>
        <v>286</v>
      </c>
    </row>
    <row r="52" spans="27:28" x14ac:dyDescent="0.2">
      <c r="AA52" s="209" t="s">
        <v>1243</v>
      </c>
      <c r="AB52">
        <f t="shared" si="4"/>
        <v>292</v>
      </c>
    </row>
    <row r="53" spans="27:28" x14ac:dyDescent="0.2">
      <c r="AA53" s="209" t="s">
        <v>1244</v>
      </c>
      <c r="AB53">
        <f t="shared" si="4"/>
        <v>298</v>
      </c>
    </row>
    <row r="54" spans="27:28" x14ac:dyDescent="0.2">
      <c r="AA54" s="209" t="s">
        <v>1245</v>
      </c>
      <c r="AB54">
        <f t="shared" si="4"/>
        <v>304</v>
      </c>
    </row>
    <row r="55" spans="27:28" x14ac:dyDescent="0.2">
      <c r="AA55" s="209" t="s">
        <v>1246</v>
      </c>
      <c r="AB55">
        <f t="shared" si="4"/>
        <v>310</v>
      </c>
    </row>
    <row r="56" spans="27:28" x14ac:dyDescent="0.2">
      <c r="AA56" s="209" t="s">
        <v>1247</v>
      </c>
      <c r="AB56">
        <f t="shared" si="4"/>
        <v>316</v>
      </c>
    </row>
    <row r="57" spans="27:28" x14ac:dyDescent="0.2">
      <c r="AA57" s="209" t="s">
        <v>1248</v>
      </c>
      <c r="AB57">
        <f t="shared" si="4"/>
        <v>322</v>
      </c>
    </row>
    <row r="58" spans="27:28" x14ac:dyDescent="0.2">
      <c r="AA58" s="209" t="s">
        <v>1249</v>
      </c>
      <c r="AB58">
        <f t="shared" si="4"/>
        <v>328</v>
      </c>
    </row>
    <row r="59" spans="27:28" x14ac:dyDescent="0.2">
      <c r="AA59" s="209" t="s">
        <v>1250</v>
      </c>
      <c r="AB59">
        <f t="shared" si="4"/>
        <v>334</v>
      </c>
    </row>
    <row r="60" spans="27:28" x14ac:dyDescent="0.2">
      <c r="AA60" s="209" t="s">
        <v>1251</v>
      </c>
      <c r="AB60">
        <f t="shared" si="4"/>
        <v>340</v>
      </c>
    </row>
    <row r="61" spans="27:28" x14ac:dyDescent="0.2">
      <c r="AA61" s="209" t="s">
        <v>1252</v>
      </c>
      <c r="AB61">
        <f t="shared" si="4"/>
        <v>346</v>
      </c>
    </row>
    <row r="62" spans="27:28" x14ac:dyDescent="0.2">
      <c r="AA62" s="209" t="s">
        <v>1253</v>
      </c>
      <c r="AB62">
        <f t="shared" si="4"/>
        <v>352</v>
      </c>
    </row>
    <row r="63" spans="27:28" x14ac:dyDescent="0.2">
      <c r="AA63" s="209"/>
      <c r="AB63">
        <f t="shared" si="4"/>
        <v>358</v>
      </c>
    </row>
    <row r="64" spans="27:28" x14ac:dyDescent="0.2">
      <c r="AA64" s="209"/>
      <c r="AB64">
        <f t="shared" si="4"/>
        <v>364</v>
      </c>
    </row>
    <row r="65" spans="27:28" x14ac:dyDescent="0.2">
      <c r="AA65" s="209"/>
      <c r="AB65">
        <f t="shared" si="4"/>
        <v>370</v>
      </c>
    </row>
    <row r="66" spans="27:28" x14ac:dyDescent="0.2">
      <c r="AA66" s="209"/>
      <c r="AB66">
        <f t="shared" si="4"/>
        <v>376</v>
      </c>
    </row>
    <row r="67" spans="27:28" x14ac:dyDescent="0.2">
      <c r="AA67" s="209"/>
      <c r="AB67">
        <f t="shared" si="4"/>
        <v>382</v>
      </c>
    </row>
    <row r="68" spans="27:28" x14ac:dyDescent="0.2">
      <c r="AA68" s="209"/>
      <c r="AB68">
        <f t="shared" si="4"/>
        <v>388</v>
      </c>
    </row>
    <row r="69" spans="27:28" x14ac:dyDescent="0.2">
      <c r="AA69" s="209"/>
      <c r="AB69">
        <f>AB68+6</f>
        <v>394</v>
      </c>
    </row>
    <row r="70" spans="27:28" x14ac:dyDescent="0.2">
      <c r="AA70" s="209"/>
      <c r="AB70">
        <f t="shared" ref="AB70:AB74" si="9">AB69+6</f>
        <v>400</v>
      </c>
    </row>
    <row r="71" spans="27:28" x14ac:dyDescent="0.2">
      <c r="AA71" s="209"/>
      <c r="AB71">
        <f t="shared" si="9"/>
        <v>406</v>
      </c>
    </row>
    <row r="72" spans="27:28" x14ac:dyDescent="0.2">
      <c r="AA72" s="209"/>
      <c r="AB72">
        <f t="shared" si="9"/>
        <v>412</v>
      </c>
    </row>
    <row r="73" spans="27:28" x14ac:dyDescent="0.2">
      <c r="AA73" s="209"/>
      <c r="AB73">
        <f t="shared" si="9"/>
        <v>418</v>
      </c>
    </row>
    <row r="74" spans="27:28" x14ac:dyDescent="0.2">
      <c r="AA74" s="209"/>
      <c r="AB74">
        <f t="shared" si="9"/>
        <v>424</v>
      </c>
    </row>
    <row r="75" spans="27:28" x14ac:dyDescent="0.2">
      <c r="AA75" s="209"/>
    </row>
    <row r="79" spans="27:28" x14ac:dyDescent="0.2">
      <c r="AA79" s="211"/>
    </row>
    <row r="80" spans="27:28" x14ac:dyDescent="0.2">
      <c r="AA80" s="211"/>
    </row>
    <row r="81" spans="27:27" x14ac:dyDescent="0.2">
      <c r="AA81" s="211"/>
    </row>
    <row r="82" spans="27:27" x14ac:dyDescent="0.2">
      <c r="AA82" s="211"/>
    </row>
    <row r="83" spans="27:27" x14ac:dyDescent="0.2">
      <c r="AA83" s="211"/>
    </row>
    <row r="84" spans="27:27" x14ac:dyDescent="0.2">
      <c r="AA84" s="211"/>
    </row>
    <row r="85" spans="27:27" x14ac:dyDescent="0.2">
      <c r="AA85" s="211"/>
    </row>
    <row r="86" spans="27:27" x14ac:dyDescent="0.2">
      <c r="AA86" s="211"/>
    </row>
    <row r="87" spans="27:27" x14ac:dyDescent="0.2">
      <c r="AA87" s="211"/>
    </row>
    <row r="88" spans="27:27" x14ac:dyDescent="0.2">
      <c r="AA88" s="211"/>
    </row>
    <row r="89" spans="27:27" x14ac:dyDescent="0.2">
      <c r="AA89" s="211"/>
    </row>
    <row r="90" spans="27:27" x14ac:dyDescent="0.2">
      <c r="AA90" s="211"/>
    </row>
    <row r="91" spans="27:27" x14ac:dyDescent="0.2">
      <c r="AA91" s="211"/>
    </row>
    <row r="92" spans="27:27" x14ac:dyDescent="0.2">
      <c r="AA92" s="211"/>
    </row>
    <row r="93" spans="27:27" x14ac:dyDescent="0.2">
      <c r="AA93" s="211"/>
    </row>
    <row r="94" spans="27:27" x14ac:dyDescent="0.2">
      <c r="AA94" s="211"/>
    </row>
    <row r="95" spans="27:27" x14ac:dyDescent="0.2">
      <c r="AA95" s="211"/>
    </row>
    <row r="96" spans="27:27" x14ac:dyDescent="0.2">
      <c r="AA96" s="211"/>
    </row>
    <row r="97" spans="27:27" x14ac:dyDescent="0.2">
      <c r="AA97" s="211"/>
    </row>
    <row r="98" spans="27:27" x14ac:dyDescent="0.2">
      <c r="AA98" s="211"/>
    </row>
    <row r="99" spans="27:27" x14ac:dyDescent="0.2">
      <c r="AA99" s="211"/>
    </row>
    <row r="100" spans="27:27" x14ac:dyDescent="0.2">
      <c r="AA100" s="211"/>
    </row>
    <row r="101" spans="27:27" x14ac:dyDescent="0.2">
      <c r="AA101" s="211"/>
    </row>
    <row r="102" spans="27:27" x14ac:dyDescent="0.2">
      <c r="AA102" s="211"/>
    </row>
    <row r="103" spans="27:27" x14ac:dyDescent="0.2">
      <c r="AA103" s="211"/>
    </row>
    <row r="104" spans="27:27" x14ac:dyDescent="0.2">
      <c r="AA104" s="211"/>
    </row>
    <row r="105" spans="27:27" x14ac:dyDescent="0.2">
      <c r="AA105" s="211"/>
    </row>
    <row r="106" spans="27:27" x14ac:dyDescent="0.2">
      <c r="AA106" s="211"/>
    </row>
    <row r="107" spans="27:27" x14ac:dyDescent="0.2">
      <c r="AA107" s="211"/>
    </row>
    <row r="108" spans="27:27" x14ac:dyDescent="0.2">
      <c r="AA108" s="211"/>
    </row>
    <row r="109" spans="27:27" x14ac:dyDescent="0.2">
      <c r="AA109" s="211"/>
    </row>
    <row r="110" spans="27:27" x14ac:dyDescent="0.2">
      <c r="AA110" s="211"/>
    </row>
    <row r="111" spans="27:27" x14ac:dyDescent="0.2">
      <c r="AA111" s="211"/>
    </row>
    <row r="112" spans="27:27" x14ac:dyDescent="0.2">
      <c r="AA112" s="211"/>
    </row>
    <row r="113" spans="27:27" x14ac:dyDescent="0.2">
      <c r="AA113" s="211"/>
    </row>
    <row r="114" spans="27:27" x14ac:dyDescent="0.2">
      <c r="AA114" s="211"/>
    </row>
    <row r="115" spans="27:27" x14ac:dyDescent="0.2">
      <c r="AA115" s="211"/>
    </row>
    <row r="116" spans="27:27" x14ac:dyDescent="0.2">
      <c r="AA116" s="211"/>
    </row>
    <row r="117" spans="27:27" x14ac:dyDescent="0.2">
      <c r="AA117" s="211"/>
    </row>
    <row r="118" spans="27:27" x14ac:dyDescent="0.2">
      <c r="AA118" s="211"/>
    </row>
    <row r="119" spans="27:27" x14ac:dyDescent="0.2">
      <c r="AA119" s="211"/>
    </row>
    <row r="120" spans="27:27" x14ac:dyDescent="0.2">
      <c r="AA120" s="211"/>
    </row>
    <row r="121" spans="27:27" x14ac:dyDescent="0.2">
      <c r="AA121" s="211"/>
    </row>
    <row r="122" spans="27:27" x14ac:dyDescent="0.2">
      <c r="AA122" s="211"/>
    </row>
    <row r="123" spans="27:27" x14ac:dyDescent="0.2">
      <c r="AA123" s="211"/>
    </row>
    <row r="124" spans="27:27" x14ac:dyDescent="0.2">
      <c r="AA124" s="211"/>
    </row>
    <row r="125" spans="27:27" x14ac:dyDescent="0.2">
      <c r="AA125" s="211"/>
    </row>
    <row r="126" spans="27:27" x14ac:dyDescent="0.2">
      <c r="AA126" s="211"/>
    </row>
    <row r="127" spans="27:27" x14ac:dyDescent="0.2">
      <c r="AA127" s="211"/>
    </row>
    <row r="128" spans="27:27" x14ac:dyDescent="0.2">
      <c r="AA128" s="211"/>
    </row>
    <row r="129" spans="27:27" x14ac:dyDescent="0.2">
      <c r="AA129" s="211"/>
    </row>
    <row r="130" spans="27:27" x14ac:dyDescent="0.2">
      <c r="AA130" s="211"/>
    </row>
    <row r="131" spans="27:27" x14ac:dyDescent="0.2">
      <c r="AA131" s="211"/>
    </row>
    <row r="132" spans="27:27" x14ac:dyDescent="0.2">
      <c r="AA132" s="211"/>
    </row>
  </sheetData>
  <mergeCells count="5">
    <mergeCell ref="B3:F3"/>
    <mergeCell ref="AE3:AG3"/>
    <mergeCell ref="AO3:AQ3"/>
    <mergeCell ref="AV3:AX3"/>
    <mergeCell ref="BF3:BH3"/>
  </mergeCells>
  <dataValidations count="2">
    <dataValidation type="list" showInputMessage="1" showErrorMessage="1" sqref="B3" xr:uid="{DCAC38D3-9DE8-EE4A-9838-4FE10652933E}">
      <formula1>$AA$4:$AA$89</formula1>
    </dataValidation>
    <dataValidation type="list" showInputMessage="1" showErrorMessage="1" sqref="A3" xr:uid="{DB90CFAF-122F-A547-8A94-F5C9BE49E465}">
      <formula1>$Z$4:$Z$15</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R518"/>
  <sheetViews>
    <sheetView workbookViewId="0">
      <pane ySplit="16600" topLeftCell="A421"/>
      <selection activeCell="Z3" sqref="Z3"/>
      <selection pane="bottomLeft" activeCell="AG433" sqref="AG433"/>
    </sheetView>
  </sheetViews>
  <sheetFormatPr baseColWidth="10" defaultColWidth="10.6640625" defaultRowHeight="17" customHeight="1" x14ac:dyDescent="0.2"/>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5.66406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7" width="8.83203125" style="4" customWidth="1"/>
    <col min="298" max="298" width="8.33203125" style="4" customWidth="1"/>
    <col min="299" max="299" width="14.83203125" style="4" customWidth="1"/>
    <col min="300" max="300" width="7.83203125" style="4" customWidth="1"/>
    <col min="301" max="301" width="9.83203125" style="4" customWidth="1"/>
    <col min="302" max="304" width="6.83203125" style="4" customWidth="1"/>
    <col min="305" max="307" width="8.83203125" style="4" customWidth="1"/>
    <col min="308" max="308" width="2.83203125" style="4" customWidth="1"/>
    <col min="309" max="309" width="9.83203125" style="4" customWidth="1"/>
    <col min="310" max="312" width="6.83203125" style="4" customWidth="1"/>
    <col min="313" max="315" width="8.83203125" style="4" customWidth="1"/>
    <col min="316" max="317" width="5.1640625" style="4" customWidth="1"/>
    <col min="318" max="318" width="2.83203125" style="4" customWidth="1"/>
    <col min="319" max="553" width="8.83203125" style="4" customWidth="1"/>
    <col min="554" max="554" width="8.33203125" style="4" customWidth="1"/>
    <col min="555" max="555" width="14.83203125" style="4" customWidth="1"/>
    <col min="556" max="556" width="7.83203125" style="4" customWidth="1"/>
    <col min="557" max="557" width="9.83203125" style="4" customWidth="1"/>
    <col min="558" max="560" width="6.83203125" style="4" customWidth="1"/>
    <col min="561" max="563" width="8.83203125" style="4" customWidth="1"/>
    <col min="564" max="564" width="2.83203125" style="4" customWidth="1"/>
    <col min="565" max="565" width="9.83203125" style="4" customWidth="1"/>
    <col min="566" max="568" width="6.83203125" style="4" customWidth="1"/>
    <col min="569" max="571" width="8.83203125" style="4" customWidth="1"/>
    <col min="572" max="573" width="5.1640625" style="4" customWidth="1"/>
    <col min="574" max="574" width="2.83203125" style="4" customWidth="1"/>
    <col min="575" max="809" width="8.83203125" style="4" customWidth="1"/>
    <col min="810" max="810" width="8.33203125" style="4" customWidth="1"/>
    <col min="811" max="811" width="14.83203125" style="4" customWidth="1"/>
    <col min="812" max="812" width="7.83203125" style="4" customWidth="1"/>
    <col min="813" max="813" width="9.83203125" style="4" customWidth="1"/>
    <col min="814" max="816" width="6.83203125" style="4" customWidth="1"/>
    <col min="817" max="819" width="8.83203125" style="4" customWidth="1"/>
    <col min="820" max="820" width="2.83203125" style="4" customWidth="1"/>
    <col min="821" max="821" width="9.83203125" style="4" customWidth="1"/>
    <col min="822" max="824" width="6.83203125" style="4" customWidth="1"/>
    <col min="825" max="827" width="8.83203125" style="4" customWidth="1"/>
    <col min="828" max="829" width="5.1640625" style="4" customWidth="1"/>
    <col min="830" max="830" width="2.83203125" style="4" customWidth="1"/>
    <col min="831" max="1065" width="8.83203125" style="4" customWidth="1"/>
    <col min="1066" max="1066" width="8.33203125" style="4" customWidth="1"/>
    <col min="1067" max="1067" width="14.83203125" style="4" customWidth="1"/>
    <col min="1068" max="1068" width="7.83203125" style="4" customWidth="1"/>
    <col min="1069" max="1069" width="9.83203125" style="4" customWidth="1"/>
    <col min="1070" max="1072" width="6.83203125" style="4" customWidth="1"/>
    <col min="1073" max="1075" width="8.83203125" style="4" customWidth="1"/>
    <col min="1076" max="1076" width="2.83203125" style="4" customWidth="1"/>
    <col min="1077" max="1077" width="9.83203125" style="4" customWidth="1"/>
    <col min="1078" max="1080" width="6.83203125" style="4" customWidth="1"/>
    <col min="1081" max="1083" width="8.83203125" style="4" customWidth="1"/>
    <col min="1084" max="1085" width="5.1640625" style="4" customWidth="1"/>
    <col min="1086" max="1086" width="2.83203125" style="4" customWidth="1"/>
    <col min="1087" max="1321" width="8.83203125" style="4" customWidth="1"/>
    <col min="1322" max="1322" width="8.33203125" style="4" customWidth="1"/>
    <col min="1323" max="1323" width="14.83203125" style="4" customWidth="1"/>
    <col min="1324" max="1324" width="7.83203125" style="4" customWidth="1"/>
    <col min="1325" max="1325" width="9.83203125" style="4" customWidth="1"/>
    <col min="1326" max="1328" width="6.83203125" style="4" customWidth="1"/>
    <col min="1329" max="1331" width="8.83203125" style="4" customWidth="1"/>
    <col min="1332" max="1332" width="2.83203125" style="4" customWidth="1"/>
    <col min="1333" max="1333" width="9.83203125" style="4" customWidth="1"/>
    <col min="1334" max="1336" width="6.83203125" style="4" customWidth="1"/>
    <col min="1337" max="1339" width="8.83203125" style="4" customWidth="1"/>
    <col min="1340" max="1341" width="5.1640625" style="4" customWidth="1"/>
    <col min="1342" max="1342" width="2.83203125" style="4" customWidth="1"/>
    <col min="1343" max="1577" width="8.83203125" style="4" customWidth="1"/>
    <col min="1578" max="1578" width="8.33203125" style="4" customWidth="1"/>
    <col min="1579" max="1579" width="14.83203125" style="4" customWidth="1"/>
    <col min="1580" max="1580" width="7.83203125" style="4" customWidth="1"/>
    <col min="1581" max="1581" width="9.83203125" style="4" customWidth="1"/>
    <col min="1582" max="1584" width="6.83203125" style="4" customWidth="1"/>
    <col min="1585" max="1587" width="8.83203125" style="4" customWidth="1"/>
    <col min="1588" max="1588" width="2.83203125" style="4" customWidth="1"/>
    <col min="1589" max="1589" width="9.83203125" style="4" customWidth="1"/>
    <col min="1590" max="1592" width="6.83203125" style="4" customWidth="1"/>
    <col min="1593" max="1595" width="8.83203125" style="4" customWidth="1"/>
    <col min="1596" max="1597" width="5.1640625" style="4" customWidth="1"/>
    <col min="1598" max="1598" width="2.83203125" style="4" customWidth="1"/>
    <col min="1599" max="1833" width="8.83203125" style="4" customWidth="1"/>
    <col min="1834" max="1834" width="8.33203125" style="4" customWidth="1"/>
    <col min="1835" max="1835" width="14.83203125" style="4" customWidth="1"/>
    <col min="1836" max="1836" width="7.83203125" style="4" customWidth="1"/>
    <col min="1837" max="1837" width="9.83203125" style="4" customWidth="1"/>
    <col min="1838" max="1840" width="6.83203125" style="4" customWidth="1"/>
    <col min="1841" max="1843" width="8.83203125" style="4" customWidth="1"/>
    <col min="1844" max="1844" width="2.83203125" style="4" customWidth="1"/>
    <col min="1845" max="1845" width="9.83203125" style="4" customWidth="1"/>
    <col min="1846" max="1848" width="6.83203125" style="4" customWidth="1"/>
    <col min="1849" max="1851" width="8.83203125" style="4" customWidth="1"/>
    <col min="1852" max="1853" width="5.1640625" style="4" customWidth="1"/>
    <col min="1854" max="1854" width="2.83203125" style="4" customWidth="1"/>
    <col min="1855" max="2089" width="8.83203125" style="4" customWidth="1"/>
    <col min="2090" max="2090" width="8.33203125" style="4" customWidth="1"/>
    <col min="2091" max="2091" width="14.83203125" style="4" customWidth="1"/>
    <col min="2092" max="2092" width="7.83203125" style="4" customWidth="1"/>
    <col min="2093" max="2093" width="9.83203125" style="4" customWidth="1"/>
    <col min="2094" max="2096" width="6.83203125" style="4" customWidth="1"/>
    <col min="2097" max="2099" width="8.83203125" style="4" customWidth="1"/>
    <col min="2100" max="2100" width="2.83203125" style="4" customWidth="1"/>
    <col min="2101" max="2101" width="9.83203125" style="4" customWidth="1"/>
    <col min="2102" max="2104" width="6.83203125" style="4" customWidth="1"/>
    <col min="2105" max="2107" width="8.83203125" style="4" customWidth="1"/>
    <col min="2108" max="2109" width="5.1640625" style="4" customWidth="1"/>
    <col min="2110" max="2110" width="2.83203125" style="4" customWidth="1"/>
    <col min="2111" max="2345" width="8.83203125" style="4" customWidth="1"/>
    <col min="2346" max="2346" width="8.33203125" style="4" customWidth="1"/>
    <col min="2347" max="2347" width="14.83203125" style="4" customWidth="1"/>
    <col min="2348" max="2348" width="7.83203125" style="4" customWidth="1"/>
    <col min="2349" max="2349" width="9.83203125" style="4" customWidth="1"/>
    <col min="2350" max="2352" width="6.83203125" style="4" customWidth="1"/>
    <col min="2353" max="2355" width="8.83203125" style="4" customWidth="1"/>
    <col min="2356" max="2356" width="2.83203125" style="4" customWidth="1"/>
    <col min="2357" max="2357" width="9.83203125" style="4" customWidth="1"/>
    <col min="2358" max="2360" width="6.83203125" style="4" customWidth="1"/>
    <col min="2361" max="2363" width="8.83203125" style="4" customWidth="1"/>
    <col min="2364" max="2365" width="5.1640625" style="4" customWidth="1"/>
    <col min="2366" max="2366" width="2.83203125" style="4" customWidth="1"/>
    <col min="2367" max="2601" width="8.83203125" style="4" customWidth="1"/>
    <col min="2602" max="2602" width="8.33203125" style="4" customWidth="1"/>
    <col min="2603" max="2603" width="14.83203125" style="4" customWidth="1"/>
    <col min="2604" max="2604" width="7.83203125" style="4" customWidth="1"/>
    <col min="2605" max="2605" width="9.83203125" style="4" customWidth="1"/>
    <col min="2606" max="2608" width="6.83203125" style="4" customWidth="1"/>
    <col min="2609" max="2611" width="8.83203125" style="4" customWidth="1"/>
    <col min="2612" max="2612" width="2.83203125" style="4" customWidth="1"/>
    <col min="2613" max="2613" width="9.83203125" style="4" customWidth="1"/>
    <col min="2614" max="2616" width="6.83203125" style="4" customWidth="1"/>
    <col min="2617" max="2619" width="8.83203125" style="4" customWidth="1"/>
    <col min="2620" max="2621" width="5.1640625" style="4" customWidth="1"/>
    <col min="2622" max="2622" width="2.83203125" style="4" customWidth="1"/>
    <col min="2623" max="2857" width="8.83203125" style="4" customWidth="1"/>
    <col min="2858" max="2858" width="8.33203125" style="4" customWidth="1"/>
    <col min="2859" max="2859" width="14.83203125" style="4" customWidth="1"/>
    <col min="2860" max="2860" width="7.83203125" style="4" customWidth="1"/>
    <col min="2861" max="2861" width="9.83203125" style="4" customWidth="1"/>
    <col min="2862" max="2864" width="6.83203125" style="4" customWidth="1"/>
    <col min="2865" max="2867" width="8.83203125" style="4" customWidth="1"/>
    <col min="2868" max="2868" width="2.83203125" style="4" customWidth="1"/>
    <col min="2869" max="2869" width="9.83203125" style="4" customWidth="1"/>
    <col min="2870" max="2872" width="6.83203125" style="4" customWidth="1"/>
    <col min="2873" max="2875" width="8.83203125" style="4" customWidth="1"/>
    <col min="2876" max="2877" width="5.1640625" style="4" customWidth="1"/>
    <col min="2878" max="2878" width="2.83203125" style="4" customWidth="1"/>
    <col min="2879" max="3113" width="8.83203125" style="4" customWidth="1"/>
    <col min="3114" max="3114" width="8.33203125" style="4" customWidth="1"/>
    <col min="3115" max="3115" width="14.83203125" style="4" customWidth="1"/>
    <col min="3116" max="3116" width="7.83203125" style="4" customWidth="1"/>
    <col min="3117" max="3117" width="9.83203125" style="4" customWidth="1"/>
    <col min="3118" max="3120" width="6.83203125" style="4" customWidth="1"/>
    <col min="3121" max="3123" width="8.83203125" style="4" customWidth="1"/>
    <col min="3124" max="3124" width="2.83203125" style="4" customWidth="1"/>
    <col min="3125" max="3125" width="9.83203125" style="4" customWidth="1"/>
    <col min="3126" max="3128" width="6.83203125" style="4" customWidth="1"/>
    <col min="3129" max="3131" width="8.83203125" style="4" customWidth="1"/>
    <col min="3132" max="3133" width="5.1640625" style="4" customWidth="1"/>
    <col min="3134" max="3134" width="2.83203125" style="4" customWidth="1"/>
    <col min="3135" max="3369" width="8.83203125" style="4" customWidth="1"/>
    <col min="3370" max="3370" width="8.33203125" style="4" customWidth="1"/>
    <col min="3371" max="3371" width="14.83203125" style="4" customWidth="1"/>
    <col min="3372" max="3372" width="7.83203125" style="4" customWidth="1"/>
    <col min="3373" max="3373" width="9.83203125" style="4" customWidth="1"/>
    <col min="3374" max="3376" width="6.83203125" style="4" customWidth="1"/>
    <col min="3377" max="3379" width="8.83203125" style="4" customWidth="1"/>
    <col min="3380" max="3380" width="2.83203125" style="4" customWidth="1"/>
    <col min="3381" max="3381" width="9.83203125" style="4" customWidth="1"/>
    <col min="3382" max="3384" width="6.83203125" style="4" customWidth="1"/>
    <col min="3385" max="3387" width="8.83203125" style="4" customWidth="1"/>
    <col min="3388" max="3389" width="5.1640625" style="4" customWidth="1"/>
    <col min="3390" max="3390" width="2.83203125" style="4" customWidth="1"/>
    <col min="3391" max="3625" width="8.83203125" style="4" customWidth="1"/>
    <col min="3626" max="3626" width="8.33203125" style="4" customWidth="1"/>
    <col min="3627" max="3627" width="14.83203125" style="4" customWidth="1"/>
    <col min="3628" max="3628" width="7.83203125" style="4" customWidth="1"/>
    <col min="3629" max="3629" width="9.83203125" style="4" customWidth="1"/>
    <col min="3630" max="3632" width="6.83203125" style="4" customWidth="1"/>
    <col min="3633" max="3635" width="8.83203125" style="4" customWidth="1"/>
    <col min="3636" max="3636" width="2.83203125" style="4" customWidth="1"/>
    <col min="3637" max="3637" width="9.83203125" style="4" customWidth="1"/>
    <col min="3638" max="3640" width="6.83203125" style="4" customWidth="1"/>
    <col min="3641" max="3643" width="8.83203125" style="4" customWidth="1"/>
    <col min="3644" max="3645" width="5.1640625" style="4" customWidth="1"/>
    <col min="3646" max="3646" width="2.83203125" style="4" customWidth="1"/>
    <col min="3647" max="3881" width="8.83203125" style="4" customWidth="1"/>
    <col min="3882" max="3882" width="8.33203125" style="4" customWidth="1"/>
    <col min="3883" max="3883" width="14.83203125" style="4" customWidth="1"/>
    <col min="3884" max="3884" width="7.83203125" style="4" customWidth="1"/>
    <col min="3885" max="3885" width="9.83203125" style="4" customWidth="1"/>
    <col min="3886" max="3888" width="6.83203125" style="4" customWidth="1"/>
    <col min="3889" max="3891" width="8.83203125" style="4" customWidth="1"/>
    <col min="3892" max="3892" width="2.83203125" style="4" customWidth="1"/>
    <col min="3893" max="3893" width="9.83203125" style="4" customWidth="1"/>
    <col min="3894" max="3896" width="6.83203125" style="4" customWidth="1"/>
    <col min="3897" max="3899" width="8.83203125" style="4" customWidth="1"/>
    <col min="3900" max="3901" width="5.1640625" style="4" customWidth="1"/>
    <col min="3902" max="3902" width="2.83203125" style="4" customWidth="1"/>
    <col min="3903" max="4137" width="8.83203125" style="4" customWidth="1"/>
    <col min="4138" max="4138" width="8.33203125" style="4" customWidth="1"/>
    <col min="4139" max="4139" width="14.83203125" style="4" customWidth="1"/>
    <col min="4140" max="4140" width="7.83203125" style="4" customWidth="1"/>
    <col min="4141" max="4141" width="9.83203125" style="4" customWidth="1"/>
    <col min="4142" max="4144" width="6.83203125" style="4" customWidth="1"/>
    <col min="4145" max="4147" width="8.83203125" style="4" customWidth="1"/>
    <col min="4148" max="4148" width="2.83203125" style="4" customWidth="1"/>
    <col min="4149" max="4149" width="9.83203125" style="4" customWidth="1"/>
    <col min="4150" max="4152" width="6.83203125" style="4" customWidth="1"/>
    <col min="4153" max="4155" width="8.83203125" style="4" customWidth="1"/>
    <col min="4156" max="4157" width="5.1640625" style="4" customWidth="1"/>
    <col min="4158" max="4158" width="2.83203125" style="4" customWidth="1"/>
    <col min="4159" max="4393" width="8.83203125" style="4" customWidth="1"/>
    <col min="4394" max="4394" width="8.33203125" style="4" customWidth="1"/>
    <col min="4395" max="4395" width="14.83203125" style="4" customWidth="1"/>
    <col min="4396" max="4396" width="7.83203125" style="4" customWidth="1"/>
    <col min="4397" max="4397" width="9.83203125" style="4" customWidth="1"/>
    <col min="4398" max="4400" width="6.83203125" style="4" customWidth="1"/>
    <col min="4401" max="4403" width="8.83203125" style="4" customWidth="1"/>
    <col min="4404" max="4404" width="2.83203125" style="4" customWidth="1"/>
    <col min="4405" max="4405" width="9.83203125" style="4" customWidth="1"/>
    <col min="4406" max="4408" width="6.83203125" style="4" customWidth="1"/>
    <col min="4409" max="4411" width="8.83203125" style="4" customWidth="1"/>
    <col min="4412" max="4413" width="5.1640625" style="4" customWidth="1"/>
    <col min="4414" max="4414" width="2.83203125" style="4" customWidth="1"/>
    <col min="4415" max="4649" width="8.83203125" style="4" customWidth="1"/>
    <col min="4650" max="4650" width="8.33203125" style="4" customWidth="1"/>
    <col min="4651" max="4651" width="14.83203125" style="4" customWidth="1"/>
    <col min="4652" max="4652" width="7.83203125" style="4" customWidth="1"/>
    <col min="4653" max="4653" width="9.83203125" style="4" customWidth="1"/>
    <col min="4654" max="4656" width="6.83203125" style="4" customWidth="1"/>
    <col min="4657" max="4659" width="8.83203125" style="4" customWidth="1"/>
    <col min="4660" max="4660" width="2.83203125" style="4" customWidth="1"/>
    <col min="4661" max="4661" width="9.83203125" style="4" customWidth="1"/>
    <col min="4662" max="4664" width="6.83203125" style="4" customWidth="1"/>
    <col min="4665" max="4667" width="8.83203125" style="4" customWidth="1"/>
    <col min="4668" max="4669" width="5.1640625" style="4" customWidth="1"/>
    <col min="4670" max="4670" width="2.83203125" style="4" customWidth="1"/>
    <col min="4671" max="4905" width="8.83203125" style="4" customWidth="1"/>
    <col min="4906" max="4906" width="8.33203125" style="4" customWidth="1"/>
    <col min="4907" max="4907" width="14.83203125" style="4" customWidth="1"/>
    <col min="4908" max="4908" width="7.83203125" style="4" customWidth="1"/>
    <col min="4909" max="4909" width="9.83203125" style="4" customWidth="1"/>
    <col min="4910" max="4912" width="6.83203125" style="4" customWidth="1"/>
    <col min="4913" max="4915" width="8.83203125" style="4" customWidth="1"/>
    <col min="4916" max="4916" width="2.83203125" style="4" customWidth="1"/>
    <col min="4917" max="4917" width="9.83203125" style="4" customWidth="1"/>
    <col min="4918" max="4920" width="6.83203125" style="4" customWidth="1"/>
    <col min="4921" max="4923" width="8.83203125" style="4" customWidth="1"/>
    <col min="4924" max="4925" width="5.1640625" style="4" customWidth="1"/>
    <col min="4926" max="4926" width="2.83203125" style="4" customWidth="1"/>
    <col min="4927" max="5161" width="8.83203125" style="4" customWidth="1"/>
    <col min="5162" max="5162" width="8.33203125" style="4" customWidth="1"/>
    <col min="5163" max="5163" width="14.83203125" style="4" customWidth="1"/>
    <col min="5164" max="5164" width="7.83203125" style="4" customWidth="1"/>
    <col min="5165" max="5165" width="9.83203125" style="4" customWidth="1"/>
    <col min="5166" max="5168" width="6.83203125" style="4" customWidth="1"/>
    <col min="5169" max="5171" width="8.83203125" style="4" customWidth="1"/>
    <col min="5172" max="5172" width="2.83203125" style="4" customWidth="1"/>
    <col min="5173" max="5173" width="9.83203125" style="4" customWidth="1"/>
    <col min="5174" max="5176" width="6.83203125" style="4" customWidth="1"/>
    <col min="5177" max="5179" width="8.83203125" style="4" customWidth="1"/>
    <col min="5180" max="5181" width="5.1640625" style="4" customWidth="1"/>
    <col min="5182" max="5182" width="2.83203125" style="4" customWidth="1"/>
    <col min="5183" max="5417" width="8.83203125" style="4" customWidth="1"/>
    <col min="5418" max="5418" width="8.33203125" style="4" customWidth="1"/>
    <col min="5419" max="5419" width="14.83203125" style="4" customWidth="1"/>
    <col min="5420" max="5420" width="7.83203125" style="4" customWidth="1"/>
    <col min="5421" max="5421" width="9.83203125" style="4" customWidth="1"/>
    <col min="5422" max="5424" width="6.83203125" style="4" customWidth="1"/>
    <col min="5425" max="5427" width="8.83203125" style="4" customWidth="1"/>
    <col min="5428" max="5428" width="2.83203125" style="4" customWidth="1"/>
    <col min="5429" max="5429" width="9.83203125" style="4" customWidth="1"/>
    <col min="5430" max="5432" width="6.83203125" style="4" customWidth="1"/>
    <col min="5433" max="5435" width="8.83203125" style="4" customWidth="1"/>
    <col min="5436" max="5437" width="5.1640625" style="4" customWidth="1"/>
    <col min="5438" max="5438" width="2.83203125" style="4" customWidth="1"/>
    <col min="5439" max="5673" width="8.83203125" style="4" customWidth="1"/>
    <col min="5674" max="5674" width="8.33203125" style="4" customWidth="1"/>
    <col min="5675" max="5675" width="14.83203125" style="4" customWidth="1"/>
    <col min="5676" max="5676" width="7.83203125" style="4" customWidth="1"/>
    <col min="5677" max="5677" width="9.83203125" style="4" customWidth="1"/>
    <col min="5678" max="5680" width="6.83203125" style="4" customWidth="1"/>
    <col min="5681" max="5683" width="8.83203125" style="4" customWidth="1"/>
    <col min="5684" max="5684" width="2.83203125" style="4" customWidth="1"/>
    <col min="5685" max="5685" width="9.83203125" style="4" customWidth="1"/>
    <col min="5686" max="5688" width="6.83203125" style="4" customWidth="1"/>
    <col min="5689" max="5691" width="8.83203125" style="4" customWidth="1"/>
    <col min="5692" max="5693" width="5.1640625" style="4" customWidth="1"/>
    <col min="5694" max="5694" width="2.83203125" style="4" customWidth="1"/>
    <col min="5695" max="5929" width="8.83203125" style="4" customWidth="1"/>
    <col min="5930" max="5930" width="8.33203125" style="4" customWidth="1"/>
    <col min="5931" max="5931" width="14.83203125" style="4" customWidth="1"/>
    <col min="5932" max="5932" width="7.83203125" style="4" customWidth="1"/>
    <col min="5933" max="5933" width="9.83203125" style="4" customWidth="1"/>
    <col min="5934" max="5936" width="6.83203125" style="4" customWidth="1"/>
    <col min="5937" max="5939" width="8.83203125" style="4" customWidth="1"/>
    <col min="5940" max="5940" width="2.83203125" style="4" customWidth="1"/>
    <col min="5941" max="5941" width="9.83203125" style="4" customWidth="1"/>
    <col min="5942" max="5944" width="6.83203125" style="4" customWidth="1"/>
    <col min="5945" max="5947" width="8.83203125" style="4" customWidth="1"/>
    <col min="5948" max="5949" width="5.1640625" style="4" customWidth="1"/>
    <col min="5950" max="5950" width="2.83203125" style="4" customWidth="1"/>
    <col min="5951" max="6185" width="8.83203125" style="4" customWidth="1"/>
    <col min="6186" max="6186" width="8.33203125" style="4" customWidth="1"/>
    <col min="6187" max="6187" width="14.83203125" style="4" customWidth="1"/>
    <col min="6188" max="6188" width="7.83203125" style="4" customWidth="1"/>
    <col min="6189" max="6189" width="9.83203125" style="4" customWidth="1"/>
    <col min="6190" max="6192" width="6.83203125" style="4" customWidth="1"/>
    <col min="6193" max="6195" width="8.83203125" style="4" customWidth="1"/>
    <col min="6196" max="6196" width="2.83203125" style="4" customWidth="1"/>
    <col min="6197" max="6197" width="9.83203125" style="4" customWidth="1"/>
    <col min="6198" max="6200" width="6.83203125" style="4" customWidth="1"/>
    <col min="6201" max="6203" width="8.83203125" style="4" customWidth="1"/>
    <col min="6204" max="6205" width="5.1640625" style="4" customWidth="1"/>
    <col min="6206" max="6206" width="2.83203125" style="4" customWidth="1"/>
    <col min="6207" max="6441" width="8.83203125" style="4" customWidth="1"/>
    <col min="6442" max="6442" width="8.33203125" style="4" customWidth="1"/>
    <col min="6443" max="6443" width="14.83203125" style="4" customWidth="1"/>
    <col min="6444" max="6444" width="7.83203125" style="4" customWidth="1"/>
    <col min="6445" max="6445" width="9.83203125" style="4" customWidth="1"/>
    <col min="6446" max="6448" width="6.83203125" style="4" customWidth="1"/>
    <col min="6449" max="6451" width="8.83203125" style="4" customWidth="1"/>
    <col min="6452" max="6452" width="2.83203125" style="4" customWidth="1"/>
    <col min="6453" max="6453" width="9.83203125" style="4" customWidth="1"/>
    <col min="6454" max="6456" width="6.83203125" style="4" customWidth="1"/>
    <col min="6457" max="6459" width="8.83203125" style="4" customWidth="1"/>
    <col min="6460" max="6461" width="5.1640625" style="4" customWidth="1"/>
    <col min="6462" max="6462" width="2.83203125" style="4" customWidth="1"/>
    <col min="6463" max="6697" width="8.83203125" style="4" customWidth="1"/>
    <col min="6698" max="6698" width="8.33203125" style="4" customWidth="1"/>
    <col min="6699" max="6699" width="14.83203125" style="4" customWidth="1"/>
    <col min="6700" max="6700" width="7.83203125" style="4" customWidth="1"/>
    <col min="6701" max="6701" width="9.83203125" style="4" customWidth="1"/>
    <col min="6702" max="6704" width="6.83203125" style="4" customWidth="1"/>
    <col min="6705" max="6707" width="8.83203125" style="4" customWidth="1"/>
    <col min="6708" max="6708" width="2.83203125" style="4" customWidth="1"/>
    <col min="6709" max="6709" width="9.83203125" style="4" customWidth="1"/>
    <col min="6710" max="6712" width="6.83203125" style="4" customWidth="1"/>
    <col min="6713" max="6715" width="8.83203125" style="4" customWidth="1"/>
    <col min="6716" max="6717" width="5.1640625" style="4" customWidth="1"/>
    <col min="6718" max="6718" width="2.83203125" style="4" customWidth="1"/>
    <col min="6719" max="6953" width="8.83203125" style="4" customWidth="1"/>
    <col min="6954" max="6954" width="8.33203125" style="4" customWidth="1"/>
    <col min="6955" max="6955" width="14.83203125" style="4" customWidth="1"/>
    <col min="6956" max="6956" width="7.83203125" style="4" customWidth="1"/>
    <col min="6957" max="6957" width="9.83203125" style="4" customWidth="1"/>
    <col min="6958" max="6960" width="6.83203125" style="4" customWidth="1"/>
    <col min="6961" max="6963" width="8.83203125" style="4" customWidth="1"/>
    <col min="6964" max="6964" width="2.83203125" style="4" customWidth="1"/>
    <col min="6965" max="6965" width="9.83203125" style="4" customWidth="1"/>
    <col min="6966" max="6968" width="6.83203125" style="4" customWidth="1"/>
    <col min="6969" max="6971" width="8.83203125" style="4" customWidth="1"/>
    <col min="6972" max="6973" width="5.1640625" style="4" customWidth="1"/>
    <col min="6974" max="6974" width="2.83203125" style="4" customWidth="1"/>
    <col min="6975" max="7209" width="8.83203125" style="4" customWidth="1"/>
    <col min="7210" max="7210" width="8.33203125" style="4" customWidth="1"/>
    <col min="7211" max="7211" width="14.83203125" style="4" customWidth="1"/>
    <col min="7212" max="7212" width="7.83203125" style="4" customWidth="1"/>
    <col min="7213" max="7213" width="9.83203125" style="4" customWidth="1"/>
    <col min="7214" max="7216" width="6.83203125" style="4" customWidth="1"/>
    <col min="7217" max="7219" width="8.83203125" style="4" customWidth="1"/>
    <col min="7220" max="7220" width="2.83203125" style="4" customWidth="1"/>
    <col min="7221" max="7221" width="9.83203125" style="4" customWidth="1"/>
    <col min="7222" max="7224" width="6.83203125" style="4" customWidth="1"/>
    <col min="7225" max="7227" width="8.83203125" style="4" customWidth="1"/>
    <col min="7228" max="7229" width="5.1640625" style="4" customWidth="1"/>
    <col min="7230" max="7230" width="2.83203125" style="4" customWidth="1"/>
    <col min="7231" max="7465" width="8.83203125" style="4" customWidth="1"/>
    <col min="7466" max="7466" width="8.33203125" style="4" customWidth="1"/>
    <col min="7467" max="7467" width="14.83203125" style="4" customWidth="1"/>
    <col min="7468" max="7468" width="7.83203125" style="4" customWidth="1"/>
    <col min="7469" max="7469" width="9.83203125" style="4" customWidth="1"/>
    <col min="7470" max="7472" width="6.83203125" style="4" customWidth="1"/>
    <col min="7473" max="7475" width="8.83203125" style="4" customWidth="1"/>
    <col min="7476" max="7476" width="2.83203125" style="4" customWidth="1"/>
    <col min="7477" max="7477" width="9.83203125" style="4" customWidth="1"/>
    <col min="7478" max="7480" width="6.83203125" style="4" customWidth="1"/>
    <col min="7481" max="7483" width="8.83203125" style="4" customWidth="1"/>
    <col min="7484" max="7485" width="5.1640625" style="4" customWidth="1"/>
    <col min="7486" max="7486" width="2.83203125" style="4" customWidth="1"/>
    <col min="7487" max="7721" width="8.83203125" style="4" customWidth="1"/>
    <col min="7722" max="7722" width="8.33203125" style="4" customWidth="1"/>
    <col min="7723" max="7723" width="14.83203125" style="4" customWidth="1"/>
    <col min="7724" max="7724" width="7.83203125" style="4" customWidth="1"/>
    <col min="7725" max="7725" width="9.83203125" style="4" customWidth="1"/>
    <col min="7726" max="7728" width="6.83203125" style="4" customWidth="1"/>
    <col min="7729" max="7731" width="8.83203125" style="4" customWidth="1"/>
    <col min="7732" max="7732" width="2.83203125" style="4" customWidth="1"/>
    <col min="7733" max="7733" width="9.83203125" style="4" customWidth="1"/>
    <col min="7734" max="7736" width="6.83203125" style="4" customWidth="1"/>
    <col min="7737" max="7739" width="8.83203125" style="4" customWidth="1"/>
    <col min="7740" max="7741" width="5.1640625" style="4" customWidth="1"/>
    <col min="7742" max="7742" width="2.83203125" style="4" customWidth="1"/>
    <col min="7743" max="7977" width="8.83203125" style="4" customWidth="1"/>
    <col min="7978" max="7978" width="8.33203125" style="4" customWidth="1"/>
    <col min="7979" max="7979" width="14.83203125" style="4" customWidth="1"/>
    <col min="7980" max="7980" width="7.83203125" style="4" customWidth="1"/>
    <col min="7981" max="7981" width="9.83203125" style="4" customWidth="1"/>
    <col min="7982" max="7984" width="6.83203125" style="4" customWidth="1"/>
    <col min="7985" max="7987" width="8.83203125" style="4" customWidth="1"/>
    <col min="7988" max="7988" width="2.83203125" style="4" customWidth="1"/>
    <col min="7989" max="7989" width="9.83203125" style="4" customWidth="1"/>
    <col min="7990" max="7992" width="6.83203125" style="4" customWidth="1"/>
    <col min="7993" max="7995" width="8.83203125" style="4" customWidth="1"/>
    <col min="7996" max="7997" width="5.1640625" style="4" customWidth="1"/>
    <col min="7998" max="7998" width="2.83203125" style="4" customWidth="1"/>
    <col min="7999" max="8233" width="8.83203125" style="4" customWidth="1"/>
    <col min="8234" max="8234" width="8.33203125" style="4" customWidth="1"/>
    <col min="8235" max="8235" width="14.83203125" style="4" customWidth="1"/>
    <col min="8236" max="8236" width="7.83203125" style="4" customWidth="1"/>
    <col min="8237" max="8237" width="9.83203125" style="4" customWidth="1"/>
    <col min="8238" max="8240" width="6.83203125" style="4" customWidth="1"/>
    <col min="8241" max="8243" width="8.83203125" style="4" customWidth="1"/>
    <col min="8244" max="8244" width="2.83203125" style="4" customWidth="1"/>
    <col min="8245" max="8245" width="9.83203125" style="4" customWidth="1"/>
    <col min="8246" max="8248" width="6.83203125" style="4" customWidth="1"/>
    <col min="8249" max="8251" width="8.83203125" style="4" customWidth="1"/>
    <col min="8252" max="8253" width="5.1640625" style="4" customWidth="1"/>
    <col min="8254" max="8254" width="2.83203125" style="4" customWidth="1"/>
    <col min="8255" max="8489" width="8.83203125" style="4" customWidth="1"/>
    <col min="8490" max="8490" width="8.33203125" style="4" customWidth="1"/>
    <col min="8491" max="8491" width="14.83203125" style="4" customWidth="1"/>
    <col min="8492" max="8492" width="7.83203125" style="4" customWidth="1"/>
    <col min="8493" max="8493" width="9.83203125" style="4" customWidth="1"/>
    <col min="8494" max="8496" width="6.83203125" style="4" customWidth="1"/>
    <col min="8497" max="8499" width="8.83203125" style="4" customWidth="1"/>
    <col min="8500" max="8500" width="2.83203125" style="4" customWidth="1"/>
    <col min="8501" max="8501" width="9.83203125" style="4" customWidth="1"/>
    <col min="8502" max="8504" width="6.83203125" style="4" customWidth="1"/>
    <col min="8505" max="8507" width="8.83203125" style="4" customWidth="1"/>
    <col min="8508" max="8509" width="5.1640625" style="4" customWidth="1"/>
    <col min="8510" max="8510" width="2.83203125" style="4" customWidth="1"/>
    <col min="8511" max="8745" width="8.83203125" style="4" customWidth="1"/>
    <col min="8746" max="8746" width="8.33203125" style="4" customWidth="1"/>
    <col min="8747" max="8747" width="14.83203125" style="4" customWidth="1"/>
    <col min="8748" max="8748" width="7.83203125" style="4" customWidth="1"/>
    <col min="8749" max="8749" width="9.83203125" style="4" customWidth="1"/>
    <col min="8750" max="8752" width="6.83203125" style="4" customWidth="1"/>
    <col min="8753" max="8755" width="8.83203125" style="4" customWidth="1"/>
    <col min="8756" max="8756" width="2.83203125" style="4" customWidth="1"/>
    <col min="8757" max="8757" width="9.83203125" style="4" customWidth="1"/>
    <col min="8758" max="8760" width="6.83203125" style="4" customWidth="1"/>
    <col min="8761" max="8763" width="8.83203125" style="4" customWidth="1"/>
    <col min="8764" max="8765" width="5.1640625" style="4" customWidth="1"/>
    <col min="8766" max="8766" width="2.83203125" style="4" customWidth="1"/>
    <col min="8767" max="9001" width="8.83203125" style="4" customWidth="1"/>
    <col min="9002" max="9002" width="8.33203125" style="4" customWidth="1"/>
    <col min="9003" max="9003" width="14.83203125" style="4" customWidth="1"/>
    <col min="9004" max="9004" width="7.83203125" style="4" customWidth="1"/>
    <col min="9005" max="9005" width="9.83203125" style="4" customWidth="1"/>
    <col min="9006" max="9008" width="6.83203125" style="4" customWidth="1"/>
    <col min="9009" max="9011" width="8.83203125" style="4" customWidth="1"/>
    <col min="9012" max="9012" width="2.83203125" style="4" customWidth="1"/>
    <col min="9013" max="9013" width="9.83203125" style="4" customWidth="1"/>
    <col min="9014" max="9016" width="6.83203125" style="4" customWidth="1"/>
    <col min="9017" max="9019" width="8.83203125" style="4" customWidth="1"/>
    <col min="9020" max="9021" width="5.1640625" style="4" customWidth="1"/>
    <col min="9022" max="9022" width="2.83203125" style="4" customWidth="1"/>
    <col min="9023" max="9257" width="8.83203125" style="4" customWidth="1"/>
    <col min="9258" max="9258" width="8.33203125" style="4" customWidth="1"/>
    <col min="9259" max="9259" width="14.83203125" style="4" customWidth="1"/>
    <col min="9260" max="9260" width="7.83203125" style="4" customWidth="1"/>
    <col min="9261" max="9261" width="9.83203125" style="4" customWidth="1"/>
    <col min="9262" max="9264" width="6.83203125" style="4" customWidth="1"/>
    <col min="9265" max="9267" width="8.83203125" style="4" customWidth="1"/>
    <col min="9268" max="9268" width="2.83203125" style="4" customWidth="1"/>
    <col min="9269" max="9269" width="9.83203125" style="4" customWidth="1"/>
    <col min="9270" max="9272" width="6.83203125" style="4" customWidth="1"/>
    <col min="9273" max="9275" width="8.83203125" style="4" customWidth="1"/>
    <col min="9276" max="9277" width="5.1640625" style="4" customWidth="1"/>
    <col min="9278" max="9278" width="2.83203125" style="4" customWidth="1"/>
    <col min="9279" max="9513" width="8.83203125" style="4" customWidth="1"/>
    <col min="9514" max="9514" width="8.33203125" style="4" customWidth="1"/>
    <col min="9515" max="9515" width="14.83203125" style="4" customWidth="1"/>
    <col min="9516" max="9516" width="7.83203125" style="4" customWidth="1"/>
    <col min="9517" max="9517" width="9.83203125" style="4" customWidth="1"/>
    <col min="9518" max="9520" width="6.83203125" style="4" customWidth="1"/>
    <col min="9521" max="9523" width="8.83203125" style="4" customWidth="1"/>
    <col min="9524" max="9524" width="2.83203125" style="4" customWidth="1"/>
    <col min="9525" max="9525" width="9.83203125" style="4" customWidth="1"/>
    <col min="9526" max="9528" width="6.83203125" style="4" customWidth="1"/>
    <col min="9529" max="9531" width="8.83203125" style="4" customWidth="1"/>
    <col min="9532" max="9533" width="5.1640625" style="4" customWidth="1"/>
    <col min="9534" max="9534" width="2.83203125" style="4" customWidth="1"/>
    <col min="9535" max="9769" width="8.83203125" style="4" customWidth="1"/>
    <col min="9770" max="9770" width="8.33203125" style="4" customWidth="1"/>
    <col min="9771" max="9771" width="14.83203125" style="4" customWidth="1"/>
    <col min="9772" max="9772" width="7.83203125" style="4" customWidth="1"/>
    <col min="9773" max="9773" width="9.83203125" style="4" customWidth="1"/>
    <col min="9774" max="9776" width="6.83203125" style="4" customWidth="1"/>
    <col min="9777" max="9779" width="8.83203125" style="4" customWidth="1"/>
    <col min="9780" max="9780" width="2.83203125" style="4" customWidth="1"/>
    <col min="9781" max="9781" width="9.83203125" style="4" customWidth="1"/>
    <col min="9782" max="9784" width="6.83203125" style="4" customWidth="1"/>
    <col min="9785" max="9787" width="8.83203125" style="4" customWidth="1"/>
    <col min="9788" max="9789" width="5.1640625" style="4" customWidth="1"/>
    <col min="9790" max="9790" width="2.83203125" style="4" customWidth="1"/>
    <col min="9791" max="10025" width="8.83203125" style="4" customWidth="1"/>
    <col min="10026" max="10026" width="8.33203125" style="4" customWidth="1"/>
    <col min="10027" max="10027" width="14.83203125" style="4" customWidth="1"/>
    <col min="10028" max="10028" width="7.83203125" style="4" customWidth="1"/>
    <col min="10029" max="10029" width="9.83203125" style="4" customWidth="1"/>
    <col min="10030" max="10032" width="6.83203125" style="4" customWidth="1"/>
    <col min="10033" max="10035" width="8.83203125" style="4" customWidth="1"/>
    <col min="10036" max="10036" width="2.83203125" style="4" customWidth="1"/>
    <col min="10037" max="10037" width="9.83203125" style="4" customWidth="1"/>
    <col min="10038" max="10040" width="6.83203125" style="4" customWidth="1"/>
    <col min="10041" max="10043" width="8.83203125" style="4" customWidth="1"/>
    <col min="10044" max="10045" width="5.1640625" style="4" customWidth="1"/>
    <col min="10046" max="10046" width="2.83203125" style="4" customWidth="1"/>
    <col min="10047" max="10281" width="8.83203125" style="4" customWidth="1"/>
    <col min="10282" max="10282" width="8.33203125" style="4" customWidth="1"/>
    <col min="10283" max="10283" width="14.83203125" style="4" customWidth="1"/>
    <col min="10284" max="10284" width="7.83203125" style="4" customWidth="1"/>
    <col min="10285" max="10285" width="9.83203125" style="4" customWidth="1"/>
    <col min="10286" max="10288" width="6.83203125" style="4" customWidth="1"/>
    <col min="10289" max="10291" width="8.83203125" style="4" customWidth="1"/>
    <col min="10292" max="10292" width="2.83203125" style="4" customWidth="1"/>
    <col min="10293" max="10293" width="9.83203125" style="4" customWidth="1"/>
    <col min="10294" max="10296" width="6.83203125" style="4" customWidth="1"/>
    <col min="10297" max="10299" width="8.83203125" style="4" customWidth="1"/>
    <col min="10300" max="10301" width="5.1640625" style="4" customWidth="1"/>
    <col min="10302" max="10302" width="2.83203125" style="4" customWidth="1"/>
    <col min="10303" max="10537" width="8.83203125" style="4" customWidth="1"/>
    <col min="10538" max="10538" width="8.33203125" style="4" customWidth="1"/>
    <col min="10539" max="10539" width="14.83203125" style="4" customWidth="1"/>
    <col min="10540" max="10540" width="7.83203125" style="4" customWidth="1"/>
    <col min="10541" max="10541" width="9.83203125" style="4" customWidth="1"/>
    <col min="10542" max="10544" width="6.83203125" style="4" customWidth="1"/>
    <col min="10545" max="10547" width="8.83203125" style="4" customWidth="1"/>
    <col min="10548" max="10548" width="2.83203125" style="4" customWidth="1"/>
    <col min="10549" max="10549" width="9.83203125" style="4" customWidth="1"/>
    <col min="10550" max="10552" width="6.83203125" style="4" customWidth="1"/>
    <col min="10553" max="10555" width="8.83203125" style="4" customWidth="1"/>
    <col min="10556" max="10557" width="5.1640625" style="4" customWidth="1"/>
    <col min="10558" max="10558" width="2.83203125" style="4" customWidth="1"/>
    <col min="10559" max="10793" width="8.83203125" style="4" customWidth="1"/>
    <col min="10794" max="10794" width="8.33203125" style="4" customWidth="1"/>
    <col min="10795" max="10795" width="14.83203125" style="4" customWidth="1"/>
    <col min="10796" max="10796" width="7.83203125" style="4" customWidth="1"/>
    <col min="10797" max="10797" width="9.83203125" style="4" customWidth="1"/>
    <col min="10798" max="10800" width="6.83203125" style="4" customWidth="1"/>
    <col min="10801" max="10803" width="8.83203125" style="4" customWidth="1"/>
    <col min="10804" max="10804" width="2.83203125" style="4" customWidth="1"/>
    <col min="10805" max="10805" width="9.83203125" style="4" customWidth="1"/>
    <col min="10806" max="10808" width="6.83203125" style="4" customWidth="1"/>
    <col min="10809" max="10811" width="8.83203125" style="4" customWidth="1"/>
    <col min="10812" max="10813" width="5.1640625" style="4" customWidth="1"/>
    <col min="10814" max="10814" width="2.83203125" style="4" customWidth="1"/>
    <col min="10815" max="11049" width="8.83203125" style="4" customWidth="1"/>
    <col min="11050" max="11050" width="8.33203125" style="4" customWidth="1"/>
    <col min="11051" max="11051" width="14.83203125" style="4" customWidth="1"/>
    <col min="11052" max="11052" width="7.83203125" style="4" customWidth="1"/>
    <col min="11053" max="11053" width="9.83203125" style="4" customWidth="1"/>
    <col min="11054" max="11056" width="6.83203125" style="4" customWidth="1"/>
    <col min="11057" max="11059" width="8.83203125" style="4" customWidth="1"/>
    <col min="11060" max="11060" width="2.83203125" style="4" customWidth="1"/>
    <col min="11061" max="11061" width="9.83203125" style="4" customWidth="1"/>
    <col min="11062" max="11064" width="6.83203125" style="4" customWidth="1"/>
    <col min="11065" max="11067" width="8.83203125" style="4" customWidth="1"/>
    <col min="11068" max="11069" width="5.1640625" style="4" customWidth="1"/>
    <col min="11070" max="11070" width="2.83203125" style="4" customWidth="1"/>
    <col min="11071" max="11305" width="8.83203125" style="4" customWidth="1"/>
    <col min="11306" max="11306" width="8.33203125" style="4" customWidth="1"/>
    <col min="11307" max="11307" width="14.83203125" style="4" customWidth="1"/>
    <col min="11308" max="11308" width="7.83203125" style="4" customWidth="1"/>
    <col min="11309" max="11309" width="9.83203125" style="4" customWidth="1"/>
    <col min="11310" max="11312" width="6.83203125" style="4" customWidth="1"/>
    <col min="11313" max="11315" width="8.83203125" style="4" customWidth="1"/>
    <col min="11316" max="11316" width="2.83203125" style="4" customWidth="1"/>
    <col min="11317" max="11317" width="9.83203125" style="4" customWidth="1"/>
    <col min="11318" max="11320" width="6.83203125" style="4" customWidth="1"/>
    <col min="11321" max="11323" width="8.83203125" style="4" customWidth="1"/>
    <col min="11324" max="11325" width="5.1640625" style="4" customWidth="1"/>
    <col min="11326" max="11326" width="2.83203125" style="4" customWidth="1"/>
    <col min="11327" max="11561" width="8.83203125" style="4" customWidth="1"/>
    <col min="11562" max="11562" width="8.33203125" style="4" customWidth="1"/>
    <col min="11563" max="11563" width="14.83203125" style="4" customWidth="1"/>
    <col min="11564" max="11564" width="7.83203125" style="4" customWidth="1"/>
    <col min="11565" max="11565" width="9.83203125" style="4" customWidth="1"/>
    <col min="11566" max="11568" width="6.83203125" style="4" customWidth="1"/>
    <col min="11569" max="11571" width="8.83203125" style="4" customWidth="1"/>
    <col min="11572" max="11572" width="2.83203125" style="4" customWidth="1"/>
    <col min="11573" max="11573" width="9.83203125" style="4" customWidth="1"/>
    <col min="11574" max="11576" width="6.83203125" style="4" customWidth="1"/>
    <col min="11577" max="11579" width="8.83203125" style="4" customWidth="1"/>
    <col min="11580" max="11581" width="5.1640625" style="4" customWidth="1"/>
    <col min="11582" max="11582" width="2.83203125" style="4" customWidth="1"/>
    <col min="11583" max="11817" width="8.83203125" style="4" customWidth="1"/>
    <col min="11818" max="11818" width="8.33203125" style="4" customWidth="1"/>
    <col min="11819" max="11819" width="14.83203125" style="4" customWidth="1"/>
    <col min="11820" max="11820" width="7.83203125" style="4" customWidth="1"/>
    <col min="11821" max="11821" width="9.83203125" style="4" customWidth="1"/>
    <col min="11822" max="11824" width="6.83203125" style="4" customWidth="1"/>
    <col min="11825" max="11827" width="8.83203125" style="4" customWidth="1"/>
    <col min="11828" max="11828" width="2.83203125" style="4" customWidth="1"/>
    <col min="11829" max="11829" width="9.83203125" style="4" customWidth="1"/>
    <col min="11830" max="11832" width="6.83203125" style="4" customWidth="1"/>
    <col min="11833" max="11835" width="8.83203125" style="4" customWidth="1"/>
    <col min="11836" max="11837" width="5.1640625" style="4" customWidth="1"/>
    <col min="11838" max="11838" width="2.83203125" style="4" customWidth="1"/>
    <col min="11839" max="12073" width="8.83203125" style="4" customWidth="1"/>
    <col min="12074" max="12074" width="8.33203125" style="4" customWidth="1"/>
    <col min="12075" max="12075" width="14.83203125" style="4" customWidth="1"/>
    <col min="12076" max="12076" width="7.83203125" style="4" customWidth="1"/>
    <col min="12077" max="12077" width="9.83203125" style="4" customWidth="1"/>
    <col min="12078" max="12080" width="6.83203125" style="4" customWidth="1"/>
    <col min="12081" max="12083" width="8.83203125" style="4" customWidth="1"/>
    <col min="12084" max="12084" width="2.83203125" style="4" customWidth="1"/>
    <col min="12085" max="12085" width="9.83203125" style="4" customWidth="1"/>
    <col min="12086" max="12088" width="6.83203125" style="4" customWidth="1"/>
    <col min="12089" max="12091" width="8.83203125" style="4" customWidth="1"/>
    <col min="12092" max="12093" width="5.1640625" style="4" customWidth="1"/>
    <col min="12094" max="12094" width="2.83203125" style="4" customWidth="1"/>
    <col min="12095" max="12329" width="8.83203125" style="4" customWidth="1"/>
    <col min="12330" max="12330" width="8.33203125" style="4" customWidth="1"/>
    <col min="12331" max="12331" width="14.83203125" style="4" customWidth="1"/>
    <col min="12332" max="12332" width="7.83203125" style="4" customWidth="1"/>
    <col min="12333" max="12333" width="9.83203125" style="4" customWidth="1"/>
    <col min="12334" max="12336" width="6.83203125" style="4" customWidth="1"/>
    <col min="12337" max="12339" width="8.83203125" style="4" customWidth="1"/>
    <col min="12340" max="12340" width="2.83203125" style="4" customWidth="1"/>
    <col min="12341" max="12341" width="9.83203125" style="4" customWidth="1"/>
    <col min="12342" max="12344" width="6.83203125" style="4" customWidth="1"/>
    <col min="12345" max="12347" width="8.83203125" style="4" customWidth="1"/>
    <col min="12348" max="12349" width="5.1640625" style="4" customWidth="1"/>
    <col min="12350" max="12350" width="2.83203125" style="4" customWidth="1"/>
    <col min="12351" max="12585" width="8.83203125" style="4" customWidth="1"/>
    <col min="12586" max="12586" width="8.33203125" style="4" customWidth="1"/>
    <col min="12587" max="12587" width="14.83203125" style="4" customWidth="1"/>
    <col min="12588" max="12588" width="7.83203125" style="4" customWidth="1"/>
    <col min="12589" max="12589" width="9.83203125" style="4" customWidth="1"/>
    <col min="12590" max="12592" width="6.83203125" style="4" customWidth="1"/>
    <col min="12593" max="12595" width="8.83203125" style="4" customWidth="1"/>
    <col min="12596" max="12596" width="2.83203125" style="4" customWidth="1"/>
    <col min="12597" max="12597" width="9.83203125" style="4" customWidth="1"/>
    <col min="12598" max="12600" width="6.83203125" style="4" customWidth="1"/>
    <col min="12601" max="12603" width="8.83203125" style="4" customWidth="1"/>
    <col min="12604" max="12605" width="5.1640625" style="4" customWidth="1"/>
    <col min="12606" max="12606" width="2.83203125" style="4" customWidth="1"/>
    <col min="12607" max="12841" width="8.83203125" style="4" customWidth="1"/>
    <col min="12842" max="12842" width="8.33203125" style="4" customWidth="1"/>
    <col min="12843" max="12843" width="14.83203125" style="4" customWidth="1"/>
    <col min="12844" max="12844" width="7.83203125" style="4" customWidth="1"/>
    <col min="12845" max="12845" width="9.83203125" style="4" customWidth="1"/>
    <col min="12846" max="12848" width="6.83203125" style="4" customWidth="1"/>
    <col min="12849" max="12851" width="8.83203125" style="4" customWidth="1"/>
    <col min="12852" max="12852" width="2.83203125" style="4" customWidth="1"/>
    <col min="12853" max="12853" width="9.83203125" style="4" customWidth="1"/>
    <col min="12854" max="12856" width="6.83203125" style="4" customWidth="1"/>
    <col min="12857" max="12859" width="8.83203125" style="4" customWidth="1"/>
    <col min="12860" max="12861" width="5.1640625" style="4" customWidth="1"/>
    <col min="12862" max="12862" width="2.83203125" style="4" customWidth="1"/>
    <col min="12863" max="13097" width="8.83203125" style="4" customWidth="1"/>
    <col min="13098" max="13098" width="8.33203125" style="4" customWidth="1"/>
    <col min="13099" max="13099" width="14.83203125" style="4" customWidth="1"/>
    <col min="13100" max="13100" width="7.83203125" style="4" customWidth="1"/>
    <col min="13101" max="13101" width="9.83203125" style="4" customWidth="1"/>
    <col min="13102" max="13104" width="6.83203125" style="4" customWidth="1"/>
    <col min="13105" max="13107" width="8.83203125" style="4" customWidth="1"/>
    <col min="13108" max="13108" width="2.83203125" style="4" customWidth="1"/>
    <col min="13109" max="13109" width="9.83203125" style="4" customWidth="1"/>
    <col min="13110" max="13112" width="6.83203125" style="4" customWidth="1"/>
    <col min="13113" max="13115" width="8.83203125" style="4" customWidth="1"/>
    <col min="13116" max="13117" width="5.1640625" style="4" customWidth="1"/>
    <col min="13118" max="13118" width="2.83203125" style="4" customWidth="1"/>
    <col min="13119" max="13353" width="8.83203125" style="4" customWidth="1"/>
    <col min="13354" max="13354" width="8.33203125" style="4" customWidth="1"/>
    <col min="13355" max="13355" width="14.83203125" style="4" customWidth="1"/>
    <col min="13356" max="13356" width="7.83203125" style="4" customWidth="1"/>
    <col min="13357" max="13357" width="9.83203125" style="4" customWidth="1"/>
    <col min="13358" max="13360" width="6.83203125" style="4" customWidth="1"/>
    <col min="13361" max="13363" width="8.83203125" style="4" customWidth="1"/>
    <col min="13364" max="13364" width="2.83203125" style="4" customWidth="1"/>
    <col min="13365" max="13365" width="9.83203125" style="4" customWidth="1"/>
    <col min="13366" max="13368" width="6.83203125" style="4" customWidth="1"/>
    <col min="13369" max="13371" width="8.83203125" style="4" customWidth="1"/>
    <col min="13372" max="13373" width="5.1640625" style="4" customWidth="1"/>
    <col min="13374" max="13374" width="2.83203125" style="4" customWidth="1"/>
    <col min="13375" max="13609" width="8.83203125" style="4" customWidth="1"/>
    <col min="13610" max="13610" width="8.33203125" style="4" customWidth="1"/>
    <col min="13611" max="13611" width="14.83203125" style="4" customWidth="1"/>
    <col min="13612" max="13612" width="7.83203125" style="4" customWidth="1"/>
    <col min="13613" max="13613" width="9.83203125" style="4" customWidth="1"/>
    <col min="13614" max="13616" width="6.83203125" style="4" customWidth="1"/>
    <col min="13617" max="13619" width="8.83203125" style="4" customWidth="1"/>
    <col min="13620" max="13620" width="2.83203125" style="4" customWidth="1"/>
    <col min="13621" max="13621" width="9.83203125" style="4" customWidth="1"/>
    <col min="13622" max="13624" width="6.83203125" style="4" customWidth="1"/>
    <col min="13625" max="13627" width="8.83203125" style="4" customWidth="1"/>
    <col min="13628" max="13629" width="5.1640625" style="4" customWidth="1"/>
    <col min="13630" max="13630" width="2.83203125" style="4" customWidth="1"/>
    <col min="13631" max="13865" width="8.83203125" style="4" customWidth="1"/>
    <col min="13866" max="13866" width="8.33203125" style="4" customWidth="1"/>
    <col min="13867" max="13867" width="14.83203125" style="4" customWidth="1"/>
    <col min="13868" max="13868" width="7.83203125" style="4" customWidth="1"/>
    <col min="13869" max="13869" width="9.83203125" style="4" customWidth="1"/>
    <col min="13870" max="13872" width="6.83203125" style="4" customWidth="1"/>
    <col min="13873" max="13875" width="8.83203125" style="4" customWidth="1"/>
    <col min="13876" max="13876" width="2.83203125" style="4" customWidth="1"/>
    <col min="13877" max="13877" width="9.83203125" style="4" customWidth="1"/>
    <col min="13878" max="13880" width="6.83203125" style="4" customWidth="1"/>
    <col min="13881" max="13883" width="8.83203125" style="4" customWidth="1"/>
    <col min="13884" max="13885" width="5.1640625" style="4" customWidth="1"/>
    <col min="13886" max="13886" width="2.83203125" style="4" customWidth="1"/>
    <col min="13887" max="14121" width="8.83203125" style="4" customWidth="1"/>
    <col min="14122" max="14122" width="8.33203125" style="4" customWidth="1"/>
    <col min="14123" max="14123" width="14.83203125" style="4" customWidth="1"/>
    <col min="14124" max="14124" width="7.83203125" style="4" customWidth="1"/>
    <col min="14125" max="14125" width="9.83203125" style="4" customWidth="1"/>
    <col min="14126" max="14128" width="6.83203125" style="4" customWidth="1"/>
    <col min="14129" max="14131" width="8.83203125" style="4" customWidth="1"/>
    <col min="14132" max="14132" width="2.83203125" style="4" customWidth="1"/>
    <col min="14133" max="14133" width="9.83203125" style="4" customWidth="1"/>
    <col min="14134" max="14136" width="6.83203125" style="4" customWidth="1"/>
    <col min="14137" max="14139" width="8.83203125" style="4" customWidth="1"/>
    <col min="14140" max="14141" width="5.1640625" style="4" customWidth="1"/>
    <col min="14142" max="14142" width="2.83203125" style="4" customWidth="1"/>
    <col min="14143" max="14377" width="8.83203125" style="4" customWidth="1"/>
    <col min="14378" max="14378" width="8.33203125" style="4" customWidth="1"/>
    <col min="14379" max="14379" width="14.83203125" style="4" customWidth="1"/>
    <col min="14380" max="14380" width="7.83203125" style="4" customWidth="1"/>
    <col min="14381" max="14381" width="9.83203125" style="4" customWidth="1"/>
    <col min="14382" max="14384" width="6.83203125" style="4" customWidth="1"/>
    <col min="14385" max="14387" width="8.83203125" style="4" customWidth="1"/>
    <col min="14388" max="14388" width="2.83203125" style="4" customWidth="1"/>
    <col min="14389" max="14389" width="9.83203125" style="4" customWidth="1"/>
    <col min="14390" max="14392" width="6.83203125" style="4" customWidth="1"/>
    <col min="14393" max="14395" width="8.83203125" style="4" customWidth="1"/>
    <col min="14396" max="14397" width="5.1640625" style="4" customWidth="1"/>
    <col min="14398" max="14398" width="2.83203125" style="4" customWidth="1"/>
    <col min="14399" max="14633" width="8.83203125" style="4" customWidth="1"/>
    <col min="14634" max="14634" width="8.33203125" style="4" customWidth="1"/>
    <col min="14635" max="14635" width="14.83203125" style="4" customWidth="1"/>
    <col min="14636" max="14636" width="7.83203125" style="4" customWidth="1"/>
    <col min="14637" max="14637" width="9.83203125" style="4" customWidth="1"/>
    <col min="14638" max="14640" width="6.83203125" style="4" customWidth="1"/>
    <col min="14641" max="14643" width="8.83203125" style="4" customWidth="1"/>
    <col min="14644" max="14644" width="2.83203125" style="4" customWidth="1"/>
    <col min="14645" max="14645" width="9.83203125" style="4" customWidth="1"/>
    <col min="14646" max="14648" width="6.83203125" style="4" customWidth="1"/>
    <col min="14649" max="14651" width="8.83203125" style="4" customWidth="1"/>
    <col min="14652" max="14653" width="5.1640625" style="4" customWidth="1"/>
    <col min="14654" max="14654" width="2.83203125" style="4" customWidth="1"/>
    <col min="14655" max="14889" width="8.83203125" style="4" customWidth="1"/>
    <col min="14890" max="14890" width="8.33203125" style="4" customWidth="1"/>
    <col min="14891" max="14891" width="14.83203125" style="4" customWidth="1"/>
    <col min="14892" max="14892" width="7.83203125" style="4" customWidth="1"/>
    <col min="14893" max="14893" width="9.83203125" style="4" customWidth="1"/>
    <col min="14894" max="14896" width="6.83203125" style="4" customWidth="1"/>
    <col min="14897" max="14899" width="8.83203125" style="4" customWidth="1"/>
    <col min="14900" max="14900" width="2.83203125" style="4" customWidth="1"/>
    <col min="14901" max="14901" width="9.83203125" style="4" customWidth="1"/>
    <col min="14902" max="14904" width="6.83203125" style="4" customWidth="1"/>
    <col min="14905" max="14907" width="8.83203125" style="4" customWidth="1"/>
    <col min="14908" max="14909" width="5.1640625" style="4" customWidth="1"/>
    <col min="14910" max="14910" width="2.83203125" style="4" customWidth="1"/>
    <col min="14911" max="15145" width="8.83203125" style="4" customWidth="1"/>
    <col min="15146" max="15146" width="8.33203125" style="4" customWidth="1"/>
    <col min="15147" max="15147" width="14.83203125" style="4" customWidth="1"/>
    <col min="15148" max="15148" width="7.83203125" style="4" customWidth="1"/>
    <col min="15149" max="15149" width="9.83203125" style="4" customWidth="1"/>
    <col min="15150" max="15152" width="6.83203125" style="4" customWidth="1"/>
    <col min="15153" max="15155" width="8.83203125" style="4" customWidth="1"/>
    <col min="15156" max="15156" width="2.83203125" style="4" customWidth="1"/>
    <col min="15157" max="15157" width="9.83203125" style="4" customWidth="1"/>
    <col min="15158" max="15160" width="6.83203125" style="4" customWidth="1"/>
    <col min="15161" max="15163" width="8.83203125" style="4" customWidth="1"/>
    <col min="15164" max="15165" width="5.1640625" style="4" customWidth="1"/>
    <col min="15166" max="15166" width="2.83203125" style="4" customWidth="1"/>
    <col min="15167" max="15401" width="8.83203125" style="4" customWidth="1"/>
    <col min="15402" max="15402" width="8.33203125" style="4" customWidth="1"/>
    <col min="15403" max="15403" width="14.83203125" style="4" customWidth="1"/>
    <col min="15404" max="15404" width="7.83203125" style="4" customWidth="1"/>
    <col min="15405" max="15405" width="9.83203125" style="4" customWidth="1"/>
    <col min="15406" max="15408" width="6.83203125" style="4" customWidth="1"/>
    <col min="15409" max="15411" width="8.83203125" style="4" customWidth="1"/>
    <col min="15412" max="15412" width="2.83203125" style="4" customWidth="1"/>
    <col min="15413" max="15413" width="9.83203125" style="4" customWidth="1"/>
    <col min="15414" max="15416" width="6.83203125" style="4" customWidth="1"/>
    <col min="15417" max="15419" width="8.83203125" style="4" customWidth="1"/>
    <col min="15420" max="15421" width="5.1640625" style="4" customWidth="1"/>
    <col min="15422" max="15422" width="2.83203125" style="4" customWidth="1"/>
    <col min="15423" max="15657" width="8.83203125" style="4" customWidth="1"/>
    <col min="15658" max="15658" width="8.33203125" style="4" customWidth="1"/>
    <col min="15659" max="15659" width="14.83203125" style="4" customWidth="1"/>
    <col min="15660" max="15660" width="7.83203125" style="4" customWidth="1"/>
    <col min="15661" max="15661" width="9.83203125" style="4" customWidth="1"/>
    <col min="15662" max="15664" width="6.83203125" style="4" customWidth="1"/>
    <col min="15665" max="15667" width="8.83203125" style="4" customWidth="1"/>
    <col min="15668" max="15668" width="2.83203125" style="4" customWidth="1"/>
    <col min="15669" max="15669" width="9.83203125" style="4" customWidth="1"/>
    <col min="15670" max="15672" width="6.83203125" style="4" customWidth="1"/>
    <col min="15673" max="15675" width="8.83203125" style="4" customWidth="1"/>
    <col min="15676" max="15677" width="5.1640625" style="4" customWidth="1"/>
    <col min="15678" max="15678" width="2.83203125" style="4" customWidth="1"/>
    <col min="15679" max="15913" width="8.83203125" style="4" customWidth="1"/>
    <col min="15914" max="15914" width="8.33203125" style="4" customWidth="1"/>
    <col min="15915" max="15915" width="14.83203125" style="4" customWidth="1"/>
    <col min="15916" max="15916" width="7.83203125" style="4" customWidth="1"/>
    <col min="15917" max="15917" width="9.83203125" style="4" customWidth="1"/>
    <col min="15918" max="15920" width="6.83203125" style="4" customWidth="1"/>
    <col min="15921" max="15923" width="8.83203125" style="4" customWidth="1"/>
    <col min="15924" max="15924" width="2.83203125" style="4" customWidth="1"/>
    <col min="15925" max="15925" width="9.83203125" style="4" customWidth="1"/>
    <col min="15926" max="15928" width="6.83203125" style="4" customWidth="1"/>
    <col min="15929" max="15931" width="8.83203125" style="4" customWidth="1"/>
    <col min="15932" max="15933" width="5.1640625" style="4" customWidth="1"/>
    <col min="15934" max="15934" width="2.83203125" style="4" customWidth="1"/>
    <col min="15935" max="16169" width="8.83203125" style="4" customWidth="1"/>
    <col min="16170" max="16170" width="8.33203125" style="4" customWidth="1"/>
    <col min="16171" max="16171" width="14.83203125" style="4" customWidth="1"/>
    <col min="16172" max="16172" width="7.83203125" style="4" customWidth="1"/>
    <col min="16173" max="16173" width="9.83203125" style="4" customWidth="1"/>
    <col min="16174" max="16176" width="6.83203125" style="4" customWidth="1"/>
    <col min="16177" max="16179" width="8.83203125" style="4" customWidth="1"/>
    <col min="16180" max="16180" width="2.83203125" style="4" customWidth="1"/>
    <col min="16181" max="16181" width="9.83203125" style="4" customWidth="1"/>
    <col min="16182" max="16184" width="6.83203125" style="4" customWidth="1"/>
    <col min="16185" max="16187" width="8.83203125" style="4" customWidth="1"/>
    <col min="16188" max="16189" width="5.1640625" style="4" customWidth="1"/>
    <col min="16190" max="16190" width="2.83203125" style="4" customWidth="1"/>
    <col min="16191"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55"/>
      <c r="AU1" s="55"/>
      <c r="AV1" s="458" t="s">
        <v>117</v>
      </c>
      <c r="AW1" s="459"/>
      <c r="AX1" s="459"/>
      <c r="AY1" s="459"/>
      <c r="AZ1" s="459"/>
      <c r="BA1" s="459"/>
      <c r="BB1" s="459"/>
      <c r="BC1" s="459"/>
      <c r="BD1" s="459"/>
      <c r="BE1" s="459"/>
      <c r="BF1" s="459"/>
      <c r="BG1" s="459"/>
      <c r="BH1" s="459"/>
      <c r="BI1" s="459"/>
      <c r="BJ1" s="459"/>
      <c r="BK1" s="459"/>
      <c r="BL1" s="459"/>
      <c r="BM1" s="459"/>
      <c r="BN1" s="459"/>
      <c r="BO1" s="459"/>
      <c r="BP1" s="459"/>
      <c r="BQ1" s="459"/>
      <c r="BR1" s="459"/>
    </row>
    <row r="2" spans="1:70" ht="17" customHeight="1" thickBot="1" x14ac:dyDescent="0.25">
      <c r="G2" s="52" t="s">
        <v>116</v>
      </c>
      <c r="H2" s="452" t="s">
        <v>3</v>
      </c>
      <c r="I2" s="452"/>
      <c r="J2" s="452"/>
      <c r="K2" s="452"/>
      <c r="L2" s="153" t="s">
        <v>114</v>
      </c>
      <c r="M2" s="153" t="s">
        <v>115</v>
      </c>
      <c r="N2" s="153" t="s">
        <v>0</v>
      </c>
      <c r="O2" s="153" t="s">
        <v>145</v>
      </c>
      <c r="P2" s="153" t="s">
        <v>142</v>
      </c>
      <c r="Q2" s="153" t="s">
        <v>143</v>
      </c>
      <c r="R2" s="452" t="s">
        <v>144</v>
      </c>
      <c r="S2" s="452"/>
      <c r="T2" s="452"/>
      <c r="U2" s="452"/>
      <c r="V2" s="153" t="s">
        <v>10</v>
      </c>
      <c r="W2" s="153" t="s">
        <v>11</v>
      </c>
      <c r="X2" s="53" t="s">
        <v>12</v>
      </c>
      <c r="Z2" s="52" t="s">
        <v>116</v>
      </c>
      <c r="AA2" s="452" t="s">
        <v>3</v>
      </c>
      <c r="AB2" s="452"/>
      <c r="AC2" s="452"/>
      <c r="AD2" s="452"/>
      <c r="AE2" s="153" t="s">
        <v>114</v>
      </c>
      <c r="AF2" s="153" t="s">
        <v>115</v>
      </c>
      <c r="AG2" s="153" t="s">
        <v>0</v>
      </c>
      <c r="AH2" s="153" t="s">
        <v>145</v>
      </c>
      <c r="AI2" s="153" t="s">
        <v>142</v>
      </c>
      <c r="AJ2" s="153" t="s">
        <v>143</v>
      </c>
      <c r="AK2" s="452" t="s">
        <v>144</v>
      </c>
      <c r="AL2" s="452"/>
      <c r="AM2" s="452"/>
      <c r="AN2" s="452"/>
      <c r="AO2" s="153" t="s">
        <v>10</v>
      </c>
      <c r="AP2" s="153" t="s">
        <v>11</v>
      </c>
      <c r="AQ2" s="53" t="s">
        <v>12</v>
      </c>
      <c r="AR2" s="5"/>
      <c r="AS2" s="5"/>
      <c r="AT2" s="55"/>
      <c r="AU2" s="55"/>
      <c r="AV2" s="453" t="s">
        <v>3</v>
      </c>
      <c r="AW2" s="454"/>
      <c r="AX2" s="454"/>
      <c r="AY2" s="454"/>
      <c r="AZ2" s="454"/>
      <c r="BA2" s="455"/>
      <c r="BB2" s="420" t="s">
        <v>1</v>
      </c>
      <c r="BC2" s="420"/>
      <c r="BD2" s="420" t="s">
        <v>113</v>
      </c>
      <c r="BE2" s="420"/>
      <c r="BF2" s="420" t="s">
        <v>0</v>
      </c>
      <c r="BG2" s="421"/>
      <c r="BH2" s="420" t="s">
        <v>145</v>
      </c>
      <c r="BI2" s="421"/>
      <c r="BJ2" s="420" t="s">
        <v>142</v>
      </c>
      <c r="BK2" s="420"/>
      <c r="BL2" s="420" t="s">
        <v>146</v>
      </c>
      <c r="BM2" s="420"/>
      <c r="BN2" s="456" t="s">
        <v>144</v>
      </c>
      <c r="BO2" s="457"/>
      <c r="BP2" s="457"/>
      <c r="BQ2" s="457"/>
      <c r="BR2" s="457"/>
    </row>
    <row r="3" spans="1:70" ht="17" customHeight="1" thickBot="1" x14ac:dyDescent="0.25">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44" t="s">
        <v>95</v>
      </c>
      <c r="AW3" s="445"/>
      <c r="AX3" s="62" t="s">
        <v>15</v>
      </c>
      <c r="AY3" s="62" t="s">
        <v>16</v>
      </c>
      <c r="AZ3" s="62" t="s">
        <v>17</v>
      </c>
      <c r="BA3" s="296" t="s">
        <v>1191</v>
      </c>
      <c r="BB3" s="62" t="s">
        <v>95</v>
      </c>
      <c r="BC3" s="62" t="s">
        <v>15</v>
      </c>
      <c r="BD3" s="62" t="s">
        <v>95</v>
      </c>
      <c r="BE3" s="62" t="s">
        <v>15</v>
      </c>
      <c r="BF3" s="62" t="s">
        <v>95</v>
      </c>
      <c r="BG3" s="63" t="s">
        <v>15</v>
      </c>
      <c r="BH3" s="145" t="s">
        <v>95</v>
      </c>
      <c r="BI3" s="63" t="s">
        <v>15</v>
      </c>
      <c r="BJ3" s="145" t="s">
        <v>95</v>
      </c>
      <c r="BK3" s="145" t="s">
        <v>15</v>
      </c>
      <c r="BL3" s="145" t="s">
        <v>95</v>
      </c>
      <c r="BM3" s="145" t="s">
        <v>15</v>
      </c>
      <c r="BN3" s="145" t="s">
        <v>95</v>
      </c>
      <c r="BO3" s="145" t="s">
        <v>15</v>
      </c>
      <c r="BP3" s="145" t="s">
        <v>16</v>
      </c>
      <c r="BQ3" s="145" t="s">
        <v>17</v>
      </c>
      <c r="BR3" s="296" t="s">
        <v>1191</v>
      </c>
    </row>
    <row r="4" spans="1:70" ht="17" customHeight="1" x14ac:dyDescent="0.2">
      <c r="A4" s="417" t="s">
        <v>20</v>
      </c>
      <c r="B4" s="389" t="s">
        <v>18</v>
      </c>
      <c r="C4" s="392" t="s">
        <v>1190</v>
      </c>
      <c r="D4" s="395">
        <v>59.94</v>
      </c>
      <c r="E4" s="398">
        <v>10</v>
      </c>
      <c r="F4" s="7">
        <v>23</v>
      </c>
      <c r="G4" s="32">
        <f>Anchor!B1</f>
        <v>126936.512</v>
      </c>
      <c r="H4" s="33">
        <f>Anchor!C1</f>
        <v>43.172600000000003</v>
      </c>
      <c r="I4" s="33">
        <f>Anchor!D1</f>
        <v>48.688099999999999</v>
      </c>
      <c r="J4" s="33">
        <f>Anchor!E1</f>
        <v>48.286200000000001</v>
      </c>
      <c r="K4" s="33"/>
      <c r="L4" s="33">
        <f>Anchor!F1</f>
        <v>30.883199999999999</v>
      </c>
      <c r="M4" s="33">
        <f>Anchor!G1</f>
        <v>21.1372</v>
      </c>
      <c r="N4" s="33">
        <f>Anchor!H1</f>
        <v>99.843299999999999</v>
      </c>
      <c r="O4" s="33"/>
      <c r="P4" s="33"/>
      <c r="Q4" s="33"/>
      <c r="R4" s="33"/>
      <c r="S4" s="33"/>
      <c r="T4" s="33"/>
      <c r="U4" s="33"/>
      <c r="V4" s="33">
        <f>Anchor!I1</f>
        <v>6936.4</v>
      </c>
      <c r="W4" s="33">
        <f>Anchor!J1</f>
        <v>8.8163999999999998</v>
      </c>
      <c r="X4" s="34">
        <f t="shared" ref="X4:X9" si="0">V4/3600</f>
        <v>1.9267777777777777</v>
      </c>
      <c r="Y4" s="15"/>
      <c r="Z4" s="32">
        <f>Test!B1</f>
        <v>126809.57550000001</v>
      </c>
      <c r="AA4" s="33">
        <f>Test!C1</f>
        <v>43.172600000000003</v>
      </c>
      <c r="AB4" s="33">
        <f>Test!D1</f>
        <v>48.688099999999999</v>
      </c>
      <c r="AC4" s="33">
        <f>Test!E1</f>
        <v>48.286200000000001</v>
      </c>
      <c r="AD4" s="33"/>
      <c r="AE4" s="33">
        <f>Test!F1</f>
        <v>30.883199999999999</v>
      </c>
      <c r="AF4" s="33">
        <f>Test!G1</f>
        <v>21.1372</v>
      </c>
      <c r="AG4" s="33">
        <f>Test!H1</f>
        <v>99.843299999999999</v>
      </c>
      <c r="AH4" s="33"/>
      <c r="AI4" s="33"/>
      <c r="AJ4" s="33"/>
      <c r="AK4" s="33"/>
      <c r="AL4" s="33"/>
      <c r="AM4" s="33"/>
      <c r="AN4" s="33"/>
      <c r="AO4" s="33">
        <f>Test!I1</f>
        <v>6998.9</v>
      </c>
      <c r="AP4" s="33">
        <f>Test!J1</f>
        <v>9.2045999999999992</v>
      </c>
      <c r="AQ4" s="34">
        <f t="shared" ref="AQ4:AQ67" si="1">AO4/3600</f>
        <v>1.9441388888888889</v>
      </c>
      <c r="AR4" s="46">
        <f t="shared" ref="AR4:AR67" si="2">AO4/V4</f>
        <v>1.0090104376910214</v>
      </c>
      <c r="AS4" s="47">
        <f t="shared" ref="AS4:AS67" si="3">AP4/W4</f>
        <v>1.0440315775146318</v>
      </c>
      <c r="AT4" s="16"/>
      <c r="AU4" s="16"/>
      <c r="AV4" s="381" t="s">
        <v>123</v>
      </c>
      <c r="AW4" s="401" cm="1">
        <f t="array" ref="AW4">bdRateExtend($G4:$G7,H4:H7,$Z4:$Z7,AA4:AA7)</f>
        <v>-1.0000003207772945E-3</v>
      </c>
      <c r="AX4" s="402" cm="1">
        <f t="array" ref="AX4">bdRateExtend($G4:$G9,H4:H9,$Z4:$Z9,AA4:AA9)</f>
        <v>-1.0000004102238558E-3</v>
      </c>
      <c r="AY4" s="402" cm="1">
        <f t="array" ref="AY4">bdRateExtend($G4:$G9,I4:I9,$Z4:$Z9,AB4:AB9)</f>
        <v>-1.0000003698472648E-3</v>
      </c>
      <c r="AZ4" s="405" cm="1">
        <f t="array" ref="AZ4">bdRateExtend($G4:$G9,J4:J9,$Z4:$Z9,AC4:AC9)</f>
        <v>-1.0000003440808758E-3</v>
      </c>
      <c r="BA4" s="405" t="e" cm="1">
        <f t="array" ref="BA4">bdRateExtend($G4:$G9,K4:K9,$Z4:$Z9,AD4:AD9)</f>
        <v>#VALUE!</v>
      </c>
      <c r="BB4" s="401" cm="1">
        <f t="array" ref="BB4">bdRateExtend($G4:$G7,L4:L7,$Z4:$Z7,AE4:AE7)</f>
        <v>-1.0000002703965949E-3</v>
      </c>
      <c r="BC4" s="376" cm="1">
        <f t="array" ref="BC4">bdRateExtend($G4:$G9,L4:L9,$Z4:$Z9,AE4:AE9)</f>
        <v>-1.0000003497990795E-3</v>
      </c>
      <c r="BD4" s="401" cm="1">
        <f t="array" ref="BD4">bdRateExtend($G4:$G7,M4:M7,$Z4:$Z7,AF4:AF7)</f>
        <v>-1.0000002743079106E-3</v>
      </c>
      <c r="BE4" s="376" cm="1">
        <f t="array" ref="BE4">bdRateExtend($G4:$G9,M4:M9,$Z4:$Z9,AF4:AF9)</f>
        <v>-1.0000003710871619E-3</v>
      </c>
      <c r="BF4" s="379" cm="1">
        <f t="array" ref="BF4">bdRateExtend($G4:$G7,N4:N7,$Z4:$Z7,AG4:AG7)</f>
        <v>-1.0000006552397522E-3</v>
      </c>
      <c r="BG4" s="376" cm="1">
        <f t="array" ref="BG4">bdRateExtend($G4:$G9,N4:N9,$Z4:$Z9,AG4:AG9)</f>
        <v>-1.0000005430710335E-3</v>
      </c>
      <c r="BH4" s="379" t="e" cm="1">
        <f t="array" ref="BH4">bdRateExtend($G4:$G7,O4:O7,$Z4:$Z7,AH4:AH7)</f>
        <v>#VALUE!</v>
      </c>
      <c r="BI4" s="376" t="e" cm="1">
        <f t="array" ref="BI4">bdRateExtend($G4:$G9,O4:O9,$Z4:$Z9,AH4:AH9)</f>
        <v>#VALUE!</v>
      </c>
      <c r="BJ4" s="401" t="e" cm="1">
        <f t="array" ref="BJ4">bdRateExtend($G4:$G7,P4:P7,$Z4:$Z7,AI4:AI7)</f>
        <v>#VALUE!</v>
      </c>
      <c r="BK4" s="376" t="e" cm="1">
        <f t="array" ref="BK4">bdRateExtend($G4:$G9,P4:P9,$Z4:$Z9,AI4:AI9)</f>
        <v>#VALUE!</v>
      </c>
      <c r="BL4" s="401" t="e" cm="1">
        <f t="array" ref="BL4">bdRateExtend($G4:$G7,Q4:Q7,$Z4:$Z7,AJ4:AJ7)</f>
        <v>#VALUE!</v>
      </c>
      <c r="BM4" s="376" t="e" cm="1">
        <f t="array" ref="BM4">bdRateExtend($G4:$G9,Q4:Q9,$Z4:$Z9,AJ4:AJ9)</f>
        <v>#VALUE!</v>
      </c>
      <c r="BN4" s="401" t="e" cm="1">
        <f t="array" ref="BN4">bdRateExtend($G4:$G7,R4:R7,$Z4:$Z7,AK4:AK7)</f>
        <v>#VALUE!</v>
      </c>
      <c r="BO4" s="402" t="e" cm="1">
        <f t="array" ref="BO4">bdRateExtend($G4:$G9,R4:R9,$Z4:$Z9,AK4:AK9)</f>
        <v>#VALUE!</v>
      </c>
      <c r="BP4" s="402" t="e" cm="1">
        <f t="array" ref="BP4">bdRateExtend($G4:$G9,S4:S9,$Z4:$Z9,AL4:AL9)</f>
        <v>#VALUE!</v>
      </c>
      <c r="BQ4" s="402" t="e" cm="1">
        <f t="array" ref="BQ4">bdRateExtend($G4:$G9,T4:T9,$Z4:$Z9,AM4:AM9)</f>
        <v>#VALUE!</v>
      </c>
      <c r="BR4" s="402" t="e" cm="1">
        <f t="array" ref="BR4">bdRateExtend($G4:$G9,U4:U9,$Z4:$Z9,AN4:AN9)</f>
        <v>#VALUE!</v>
      </c>
    </row>
    <row r="5" spans="1:70" ht="17" customHeight="1" x14ac:dyDescent="0.2">
      <c r="A5" s="387"/>
      <c r="B5" s="390"/>
      <c r="C5" s="393"/>
      <c r="D5" s="396"/>
      <c r="E5" s="399"/>
      <c r="F5" s="13">
        <v>31</v>
      </c>
      <c r="G5" s="35">
        <f>Anchor!B2</f>
        <v>70494.911999999997</v>
      </c>
      <c r="H5" s="40">
        <f>Anchor!C2</f>
        <v>41.838000000000001</v>
      </c>
      <c r="I5" s="40">
        <f>Anchor!D2</f>
        <v>46.931699999999999</v>
      </c>
      <c r="J5" s="40">
        <f>Anchor!E2</f>
        <v>46.3474</v>
      </c>
      <c r="K5" s="40"/>
      <c r="L5" s="40">
        <f>Anchor!F2</f>
        <v>27.967199999999998</v>
      </c>
      <c r="M5" s="40">
        <f>Anchor!G2</f>
        <v>19.601500000000001</v>
      </c>
      <c r="N5" s="40">
        <f>Anchor!H2</f>
        <v>99.7667</v>
      </c>
      <c r="O5" s="40"/>
      <c r="P5" s="40"/>
      <c r="Q5" s="40"/>
      <c r="R5" s="40"/>
      <c r="S5" s="40"/>
      <c r="T5" s="40"/>
      <c r="U5" s="40"/>
      <c r="V5" s="40">
        <f>Anchor!I2</f>
        <v>4566.3</v>
      </c>
      <c r="W5" s="40">
        <f>Anchor!J2</f>
        <v>8.0545000000000009</v>
      </c>
      <c r="X5" s="36">
        <f t="shared" si="0"/>
        <v>1.2684166666666667</v>
      </c>
      <c r="Y5" s="15"/>
      <c r="Z5" s="35">
        <f>Test!B2</f>
        <v>70424.417100000006</v>
      </c>
      <c r="AA5" s="40">
        <f>Test!C2</f>
        <v>41.838000000000001</v>
      </c>
      <c r="AB5" s="40">
        <f>Test!D2</f>
        <v>46.931699999999999</v>
      </c>
      <c r="AC5" s="40">
        <f>Test!E2</f>
        <v>46.3474</v>
      </c>
      <c r="AD5" s="40"/>
      <c r="AE5" s="40">
        <f>Test!F2</f>
        <v>27.967199999999998</v>
      </c>
      <c r="AF5" s="40">
        <f>Test!G2</f>
        <v>19.601500000000001</v>
      </c>
      <c r="AG5" s="40">
        <f>Test!H2</f>
        <v>99.7667</v>
      </c>
      <c r="AH5" s="40"/>
      <c r="AI5" s="40"/>
      <c r="AJ5" s="40"/>
      <c r="AK5" s="40"/>
      <c r="AL5" s="40"/>
      <c r="AM5" s="40"/>
      <c r="AN5" s="40"/>
      <c r="AO5" s="40">
        <f>Test!I2</f>
        <v>4599.5</v>
      </c>
      <c r="AP5" s="40">
        <f>Test!J2</f>
        <v>7.7732000000000001</v>
      </c>
      <c r="AQ5" s="36">
        <f t="shared" si="1"/>
        <v>1.277638888888889</v>
      </c>
      <c r="AR5" s="48">
        <f t="shared" si="2"/>
        <v>1.0072706567680616</v>
      </c>
      <c r="AS5" s="49">
        <f t="shared" si="3"/>
        <v>0.9650754236762058</v>
      </c>
      <c r="AT5" s="16"/>
      <c r="AU5" s="16"/>
      <c r="AV5" s="381"/>
      <c r="AW5" s="382"/>
      <c r="AX5" s="403"/>
      <c r="AY5" s="403"/>
      <c r="AZ5" s="406"/>
      <c r="BA5" s="406"/>
      <c r="BB5" s="382"/>
      <c r="BC5" s="377"/>
      <c r="BD5" s="382"/>
      <c r="BE5" s="377"/>
      <c r="BF5" s="380"/>
      <c r="BG5" s="377"/>
      <c r="BH5" s="380"/>
      <c r="BI5" s="377"/>
      <c r="BJ5" s="382"/>
      <c r="BK5" s="377"/>
      <c r="BL5" s="382"/>
      <c r="BM5" s="377"/>
      <c r="BN5" s="382"/>
      <c r="BO5" s="403"/>
      <c r="BP5" s="403"/>
      <c r="BQ5" s="403"/>
      <c r="BR5" s="403"/>
    </row>
    <row r="6" spans="1:70" ht="17" customHeight="1" x14ac:dyDescent="0.2">
      <c r="A6" s="387"/>
      <c r="B6" s="390"/>
      <c r="C6" s="393"/>
      <c r="D6" s="396"/>
      <c r="E6" s="399"/>
      <c r="F6" s="13">
        <v>39</v>
      </c>
      <c r="G6" s="35">
        <f>Anchor!B3</f>
        <v>41585.567999999999</v>
      </c>
      <c r="H6" s="40">
        <f>Anchor!C3</f>
        <v>40.3553</v>
      </c>
      <c r="I6" s="40">
        <f>Anchor!D3</f>
        <v>44.985799999999998</v>
      </c>
      <c r="J6" s="40">
        <f>Anchor!E3</f>
        <v>44.275500000000001</v>
      </c>
      <c r="K6" s="40"/>
      <c r="L6" s="40">
        <f>Anchor!F3</f>
        <v>25.000599999999999</v>
      </c>
      <c r="M6" s="40">
        <f>Anchor!G3</f>
        <v>18.172599999999999</v>
      </c>
      <c r="N6" s="40">
        <f>Anchor!H3</f>
        <v>95.470500000000001</v>
      </c>
      <c r="O6" s="40"/>
      <c r="P6" s="40"/>
      <c r="Q6" s="40"/>
      <c r="R6" s="40"/>
      <c r="S6" s="40"/>
      <c r="T6" s="40"/>
      <c r="U6" s="40"/>
      <c r="V6" s="40">
        <f>Anchor!I3</f>
        <v>4195</v>
      </c>
      <c r="W6" s="40">
        <f>Anchor!J3</f>
        <v>6.7331000000000003</v>
      </c>
      <c r="X6" s="36">
        <f t="shared" si="0"/>
        <v>1.1652777777777779</v>
      </c>
      <c r="Y6" s="15"/>
      <c r="Z6" s="35">
        <f>Test!B3</f>
        <v>41543.982400000001</v>
      </c>
      <c r="AA6" s="40">
        <f>Test!C3</f>
        <v>40.3553</v>
      </c>
      <c r="AB6" s="40">
        <f>Test!D3</f>
        <v>44.985799999999998</v>
      </c>
      <c r="AC6" s="40">
        <f>Test!E3</f>
        <v>44.275500000000001</v>
      </c>
      <c r="AD6" s="40"/>
      <c r="AE6" s="40">
        <f>Test!F3</f>
        <v>25.000599999999999</v>
      </c>
      <c r="AF6" s="40">
        <f>Test!G3</f>
        <v>18.172599999999999</v>
      </c>
      <c r="AG6" s="40">
        <f>Test!H3</f>
        <v>95.470500000000001</v>
      </c>
      <c r="AH6" s="40"/>
      <c r="AI6" s="40"/>
      <c r="AJ6" s="40"/>
      <c r="AK6" s="40"/>
      <c r="AL6" s="40"/>
      <c r="AM6" s="40"/>
      <c r="AN6" s="40"/>
      <c r="AO6" s="40">
        <f>Test!I3</f>
        <v>4261.1000000000004</v>
      </c>
      <c r="AP6" s="40">
        <f>Test!J3</f>
        <v>7.7119999999999997</v>
      </c>
      <c r="AQ6" s="36">
        <f t="shared" si="1"/>
        <v>1.1836388888888889</v>
      </c>
      <c r="AR6" s="48">
        <f t="shared" si="2"/>
        <v>1.0157568533969012</v>
      </c>
      <c r="AS6" s="49">
        <f t="shared" si="3"/>
        <v>1.1453862262553651</v>
      </c>
      <c r="AT6" s="16"/>
      <c r="AU6" s="16"/>
      <c r="AV6" s="381" t="s">
        <v>124</v>
      </c>
      <c r="AW6" s="382" cm="1">
        <f t="array" ref="AW6">bdRateExtend($G5:$G8,H5:H8,$Z5:$Z8,AA5:AA8)</f>
        <v>-1.0000001089593979E-3</v>
      </c>
      <c r="AX6" s="403"/>
      <c r="AY6" s="403"/>
      <c r="AZ6" s="406"/>
      <c r="BA6" s="406"/>
      <c r="BB6" s="382" cm="1">
        <f t="array" ref="BB6">bdRateExtend($G5:$G8,L5:L8,$Z5:$Z8,AE5:AE8)</f>
        <v>-1.0000001720178453E-3</v>
      </c>
      <c r="BC6" s="377"/>
      <c r="BD6" s="382" cm="1">
        <f t="array" ref="BD6">bdRateExtend($G5:$G8,M5:M8,$Z5:$Z8,AF5:AF8)</f>
        <v>-1.0000001281322835E-3</v>
      </c>
      <c r="BE6" s="377"/>
      <c r="BF6" s="380" cm="1">
        <f t="array" ref="BF6">bdRateExtend($G5:$G8,N5:N8,$Z5:$Z8,AG5:AG8)</f>
        <v>-9.999999929471981E-4</v>
      </c>
      <c r="BG6" s="377"/>
      <c r="BH6" s="380" t="e" cm="1">
        <f t="array" ref="BH6">bdRateExtend($G5:$G8,O5:O8,$Z5:$Z8,AH5:AH8)</f>
        <v>#VALUE!</v>
      </c>
      <c r="BI6" s="377"/>
      <c r="BJ6" s="382" t="e" cm="1">
        <f t="array" ref="BJ6">bdRateExtend($G5:$G8,P5:P8,$Z5:$Z8,AI5:AI8)</f>
        <v>#VALUE!</v>
      </c>
      <c r="BK6" s="377"/>
      <c r="BL6" s="382" t="e" cm="1">
        <f t="array" ref="BL6">bdRateExtend($G5:$G8,Q5:Q8,$Z5:$Z8,AJ5:AJ8)</f>
        <v>#VALUE!</v>
      </c>
      <c r="BM6" s="377"/>
      <c r="BN6" s="382" t="e" cm="1">
        <f t="array" ref="BN6">bdRateExtend($G5:$G8,R5:R8,$Z5:$Z8,AK5:AK8)</f>
        <v>#VALUE!</v>
      </c>
      <c r="BO6" s="403"/>
      <c r="BP6" s="403"/>
      <c r="BQ6" s="403"/>
      <c r="BR6" s="403"/>
    </row>
    <row r="7" spans="1:70" ht="17" customHeight="1" x14ac:dyDescent="0.2">
      <c r="A7" s="387"/>
      <c r="B7" s="390"/>
      <c r="C7" s="393"/>
      <c r="D7" s="396"/>
      <c r="E7" s="399"/>
      <c r="F7" s="13">
        <v>47</v>
      </c>
      <c r="G7" s="35">
        <f>Anchor!B4</f>
        <v>24546.592000000001</v>
      </c>
      <c r="H7" s="40">
        <f>Anchor!C4</f>
        <v>38.412799999999997</v>
      </c>
      <c r="I7" s="40">
        <f>Anchor!D4</f>
        <v>42.935899999999997</v>
      </c>
      <c r="J7" s="40">
        <f>Anchor!E4</f>
        <v>42.176099999999998</v>
      </c>
      <c r="K7" s="40"/>
      <c r="L7" s="40">
        <f>Anchor!F4</f>
        <v>21.788</v>
      </c>
      <c r="M7" s="40">
        <f>Anchor!G4</f>
        <v>16.429500000000001</v>
      </c>
      <c r="N7" s="40">
        <f>Anchor!H4</f>
        <v>86.444400000000002</v>
      </c>
      <c r="O7" s="40"/>
      <c r="P7" s="40"/>
      <c r="Q7" s="40"/>
      <c r="R7" s="40"/>
      <c r="S7" s="40"/>
      <c r="T7" s="40"/>
      <c r="U7" s="40"/>
      <c r="V7" s="40">
        <f>Anchor!I4</f>
        <v>3085.5</v>
      </c>
      <c r="W7" s="40">
        <f>Anchor!J4</f>
        <v>5.9602000000000004</v>
      </c>
      <c r="X7" s="36">
        <f t="shared" si="0"/>
        <v>0.85708333333333331</v>
      </c>
      <c r="Y7" s="15"/>
      <c r="Z7" s="35">
        <f>Test!B4</f>
        <v>24522.045399999999</v>
      </c>
      <c r="AA7" s="40">
        <f>Test!C4</f>
        <v>38.412799999999997</v>
      </c>
      <c r="AB7" s="40">
        <f>Test!D4</f>
        <v>42.935899999999997</v>
      </c>
      <c r="AC7" s="40">
        <f>Test!E4</f>
        <v>42.176099999999998</v>
      </c>
      <c r="AD7" s="40"/>
      <c r="AE7" s="40">
        <f>Test!F4</f>
        <v>21.788</v>
      </c>
      <c r="AF7" s="40">
        <f>Test!G4</f>
        <v>16.429500000000001</v>
      </c>
      <c r="AG7" s="40">
        <f>Test!H4</f>
        <v>86.444400000000002</v>
      </c>
      <c r="AH7" s="40"/>
      <c r="AI7" s="40"/>
      <c r="AJ7" s="40"/>
      <c r="AK7" s="40"/>
      <c r="AL7" s="40"/>
      <c r="AM7" s="40"/>
      <c r="AN7" s="40"/>
      <c r="AO7" s="40">
        <f>Test!I4</f>
        <v>3113.4</v>
      </c>
      <c r="AP7" s="40">
        <f>Test!J4</f>
        <v>6.1669999999999998</v>
      </c>
      <c r="AQ7" s="36">
        <f t="shared" si="1"/>
        <v>0.86483333333333334</v>
      </c>
      <c r="AR7" s="48">
        <f t="shared" si="2"/>
        <v>1.009042294603792</v>
      </c>
      <c r="AS7" s="49">
        <f t="shared" si="3"/>
        <v>1.0346968222542867</v>
      </c>
      <c r="AT7" s="16"/>
      <c r="AU7" s="16"/>
      <c r="AV7" s="381"/>
      <c r="AW7" s="382"/>
      <c r="AX7" s="403"/>
      <c r="AY7" s="403"/>
      <c r="AZ7" s="406"/>
      <c r="BA7" s="406"/>
      <c r="BB7" s="382"/>
      <c r="BC7" s="377"/>
      <c r="BD7" s="382"/>
      <c r="BE7" s="377"/>
      <c r="BF7" s="380"/>
      <c r="BG7" s="377"/>
      <c r="BH7" s="380"/>
      <c r="BI7" s="377"/>
      <c r="BJ7" s="382"/>
      <c r="BK7" s="377"/>
      <c r="BL7" s="382"/>
      <c r="BM7" s="377"/>
      <c r="BN7" s="382"/>
      <c r="BO7" s="403"/>
      <c r="BP7" s="403"/>
      <c r="BQ7" s="403"/>
      <c r="BR7" s="403"/>
    </row>
    <row r="8" spans="1:70" ht="17" customHeight="1" x14ac:dyDescent="0.2">
      <c r="A8" s="387"/>
      <c r="B8" s="390"/>
      <c r="C8" s="393"/>
      <c r="D8" s="396"/>
      <c r="E8" s="399"/>
      <c r="F8" s="13">
        <v>55</v>
      </c>
      <c r="G8" s="35">
        <f>Anchor!B5</f>
        <v>14415.023999999999</v>
      </c>
      <c r="H8" s="40">
        <f>Anchor!C5</f>
        <v>36.1098</v>
      </c>
      <c r="I8" s="40">
        <f>Anchor!D5</f>
        <v>40.837699999999998</v>
      </c>
      <c r="J8" s="40">
        <f>Anchor!E5</f>
        <v>40.169600000000003</v>
      </c>
      <c r="K8" s="40"/>
      <c r="L8" s="40">
        <f>Anchor!F5</f>
        <v>18.545400000000001</v>
      </c>
      <c r="M8" s="40">
        <f>Anchor!G5</f>
        <v>14.4504</v>
      </c>
      <c r="N8" s="40">
        <f>Anchor!H5</f>
        <v>72.861900000000006</v>
      </c>
      <c r="O8" s="40"/>
      <c r="P8" s="40"/>
      <c r="Q8" s="40"/>
      <c r="R8" s="40"/>
      <c r="S8" s="40"/>
      <c r="T8" s="40"/>
      <c r="U8" s="40"/>
      <c r="V8" s="40">
        <f>Anchor!I5</f>
        <v>2423.1999999999998</v>
      </c>
      <c r="W8" s="40">
        <f>Anchor!J5</f>
        <v>5.2083000000000004</v>
      </c>
      <c r="X8" s="36">
        <f t="shared" si="0"/>
        <v>0.6731111111111111</v>
      </c>
      <c r="Y8" s="15"/>
      <c r="Z8" s="35">
        <f>Test!B5</f>
        <v>14400.609</v>
      </c>
      <c r="AA8" s="40">
        <f>Test!C5</f>
        <v>36.1098</v>
      </c>
      <c r="AB8" s="40">
        <f>Test!D5</f>
        <v>40.837699999999998</v>
      </c>
      <c r="AC8" s="40">
        <f>Test!E5</f>
        <v>40.169600000000003</v>
      </c>
      <c r="AD8" s="40"/>
      <c r="AE8" s="40">
        <f>Test!F5</f>
        <v>18.545400000000001</v>
      </c>
      <c r="AF8" s="40">
        <f>Test!G5</f>
        <v>14.4504</v>
      </c>
      <c r="AG8" s="40">
        <f>Test!H5</f>
        <v>72.861900000000006</v>
      </c>
      <c r="AH8" s="40"/>
      <c r="AI8" s="40"/>
      <c r="AJ8" s="40"/>
      <c r="AK8" s="40"/>
      <c r="AL8" s="40"/>
      <c r="AM8" s="40"/>
      <c r="AN8" s="40"/>
      <c r="AO8" s="40">
        <f>Test!I5</f>
        <v>2450.6999999999998</v>
      </c>
      <c r="AP8" s="40">
        <f>Test!J5</f>
        <v>5.65</v>
      </c>
      <c r="AQ8" s="36">
        <f t="shared" si="1"/>
        <v>0.68074999999999997</v>
      </c>
      <c r="AR8" s="48">
        <f t="shared" si="2"/>
        <v>1.0113486299108616</v>
      </c>
      <c r="AS8" s="49">
        <f t="shared" si="3"/>
        <v>1.0848069427644338</v>
      </c>
      <c r="AT8" s="16"/>
      <c r="AU8" s="16"/>
      <c r="AV8" s="381" t="s">
        <v>125</v>
      </c>
      <c r="AW8" s="382" cm="1">
        <f t="array" ref="AW8">bdRateExtend($G6:$G9,H6:H9,$Z6:$Z9,AA6:AA9)</f>
        <v>-1.0000005192033479E-3</v>
      </c>
      <c r="AX8" s="403"/>
      <c r="AY8" s="403"/>
      <c r="AZ8" s="406"/>
      <c r="BA8" s="406"/>
      <c r="BB8" s="382" cm="1">
        <f t="array" ref="BB8">bdRateExtend($G6:$G9,L6:L9,$Z6:$Z9,AE6:AE9)</f>
        <v>-1.0000005007195778E-3</v>
      </c>
      <c r="BC8" s="377"/>
      <c r="BD8" s="382" cm="1">
        <f t="array" ref="BD8">bdRateExtend($G6:$G9,M6:M9,$Z6:$Z9,AF6:AF9)</f>
        <v>-1.000000507072385E-3</v>
      </c>
      <c r="BE8" s="377"/>
      <c r="BF8" s="380" cm="1">
        <f t="array" ref="BF8">bdRateExtend($G6:$G9,N6:N9,$Z6:$Z9,AG6:AG9)</f>
        <v>-1.000000543725843E-3</v>
      </c>
      <c r="BG8" s="377"/>
      <c r="BH8" s="380" t="e" cm="1">
        <f t="array" ref="BH8">bdRateExtend($G6:$G9,O6:O9,$Z6:$Z9,AH6:AH9)</f>
        <v>#VALUE!</v>
      </c>
      <c r="BI8" s="377"/>
      <c r="BJ8" s="382" t="e" cm="1">
        <f t="array" ref="BJ8">bdRateExtend($G6:$G9,P6:P9,$Z6:$Z9,AI6:AI9)</f>
        <v>#VALUE!</v>
      </c>
      <c r="BK8" s="377"/>
      <c r="BL8" s="382" t="e" cm="1">
        <f t="array" ref="BL8">bdRateExtend($G6:$G9,Q6:Q9,$Z6:$Z9,AJ6:AJ9)</f>
        <v>#VALUE!</v>
      </c>
      <c r="BM8" s="377"/>
      <c r="BN8" s="382" t="e" cm="1">
        <f t="array" ref="BN8">bdRateExtend($G6:$G9,R6:R9,$Z6:$Z9,AK6:AK9)</f>
        <v>#VALUE!</v>
      </c>
      <c r="BO8" s="403"/>
      <c r="BP8" s="403"/>
      <c r="BQ8" s="403"/>
      <c r="BR8" s="403"/>
    </row>
    <row r="9" spans="1:70" ht="17" customHeight="1" thickBot="1" x14ac:dyDescent="0.25">
      <c r="A9" s="387"/>
      <c r="B9" s="391"/>
      <c r="C9" s="394"/>
      <c r="D9" s="397"/>
      <c r="E9" s="400"/>
      <c r="F9" s="8">
        <v>63</v>
      </c>
      <c r="G9" s="37">
        <f>Anchor!B6</f>
        <v>4950.3680000000004</v>
      </c>
      <c r="H9" s="38">
        <f>Anchor!C6</f>
        <v>31.747699999999998</v>
      </c>
      <c r="I9" s="38">
        <f>Anchor!D6</f>
        <v>37.191899999999997</v>
      </c>
      <c r="J9" s="38">
        <f>Anchor!E6</f>
        <v>36.984699999999997</v>
      </c>
      <c r="K9" s="38"/>
      <c r="L9" s="38">
        <f>Anchor!F6</f>
        <v>13.3056</v>
      </c>
      <c r="M9" s="38">
        <f>Anchor!G6</f>
        <v>10.9694</v>
      </c>
      <c r="N9" s="38">
        <f>Anchor!H6</f>
        <v>41.756300000000003</v>
      </c>
      <c r="O9" s="38"/>
      <c r="P9" s="38"/>
      <c r="Q9" s="38"/>
      <c r="R9" s="38"/>
      <c r="S9" s="38"/>
      <c r="T9" s="38"/>
      <c r="U9" s="38"/>
      <c r="V9" s="38">
        <f>Anchor!I6</f>
        <v>1786.5</v>
      </c>
      <c r="W9" s="38">
        <f>Anchor!J6</f>
        <v>5.0225</v>
      </c>
      <c r="X9" s="39">
        <f t="shared" si="0"/>
        <v>0.49625000000000002</v>
      </c>
      <c r="Y9" s="15"/>
      <c r="Z9" s="37">
        <f>Test!B6</f>
        <v>4945.4175999999998</v>
      </c>
      <c r="AA9" s="38">
        <f>Test!C6</f>
        <v>31.747699999999998</v>
      </c>
      <c r="AB9" s="38">
        <f>Test!D6</f>
        <v>37.191899999999997</v>
      </c>
      <c r="AC9" s="38">
        <f>Test!E6</f>
        <v>36.984699999999997</v>
      </c>
      <c r="AD9" s="38"/>
      <c r="AE9" s="38">
        <f>Test!F6</f>
        <v>13.3056</v>
      </c>
      <c r="AF9" s="38">
        <f>Test!G6</f>
        <v>10.9694</v>
      </c>
      <c r="AG9" s="38">
        <f>Test!H6</f>
        <v>41.756300000000003</v>
      </c>
      <c r="AH9" s="38"/>
      <c r="AI9" s="38"/>
      <c r="AJ9" s="38"/>
      <c r="AK9" s="38"/>
      <c r="AL9" s="38"/>
      <c r="AM9" s="38"/>
      <c r="AN9" s="38"/>
      <c r="AO9" s="38">
        <f>Test!I6</f>
        <v>1824</v>
      </c>
      <c r="AP9" s="38">
        <f>Test!J6</f>
        <v>4.7999000000000001</v>
      </c>
      <c r="AQ9" s="39">
        <f t="shared" si="1"/>
        <v>0.50666666666666671</v>
      </c>
      <c r="AR9" s="50">
        <f t="shared" si="2"/>
        <v>1.0209907640638118</v>
      </c>
      <c r="AS9" s="51">
        <f t="shared" si="3"/>
        <v>0.95567944250871084</v>
      </c>
      <c r="AT9" s="16"/>
      <c r="AU9" s="16"/>
      <c r="AV9" s="383"/>
      <c r="AW9" s="384"/>
      <c r="AX9" s="404"/>
      <c r="AY9" s="404"/>
      <c r="AZ9" s="407"/>
      <c r="BA9" s="407"/>
      <c r="BB9" s="384"/>
      <c r="BC9" s="378"/>
      <c r="BD9" s="384"/>
      <c r="BE9" s="378"/>
      <c r="BF9" s="385"/>
      <c r="BG9" s="378"/>
      <c r="BH9" s="385"/>
      <c r="BI9" s="378"/>
      <c r="BJ9" s="384"/>
      <c r="BK9" s="378"/>
      <c r="BL9" s="384"/>
      <c r="BM9" s="378"/>
      <c r="BN9" s="384"/>
      <c r="BO9" s="404"/>
      <c r="BP9" s="404"/>
      <c r="BQ9" s="404"/>
      <c r="BR9" s="404"/>
    </row>
    <row r="10" spans="1:70" ht="17" customHeight="1" x14ac:dyDescent="0.2">
      <c r="A10" s="387"/>
      <c r="B10" s="389" t="s">
        <v>18</v>
      </c>
      <c r="C10" s="392" t="s">
        <v>27</v>
      </c>
      <c r="D10" s="395">
        <v>59.94</v>
      </c>
      <c r="E10" s="398">
        <v>10</v>
      </c>
      <c r="F10" s="7">
        <v>23</v>
      </c>
      <c r="G10" s="32">
        <f>Anchor!B7</f>
        <v>44938.144</v>
      </c>
      <c r="H10" s="33">
        <f>Anchor!C7</f>
        <v>43.1541</v>
      </c>
      <c r="I10" s="33">
        <f>Anchor!D7</f>
        <v>49.060400000000001</v>
      </c>
      <c r="J10" s="33">
        <f>Anchor!E7</f>
        <v>52.413499999999999</v>
      </c>
      <c r="K10" s="33"/>
      <c r="L10" s="33">
        <f>Anchor!F7</f>
        <v>30.451599999999999</v>
      </c>
      <c r="M10" s="33">
        <f>Anchor!G7</f>
        <v>20.532800000000002</v>
      </c>
      <c r="N10" s="33">
        <f>Anchor!H7</f>
        <v>97.691599999999994</v>
      </c>
      <c r="O10" s="33"/>
      <c r="P10" s="33"/>
      <c r="Q10" s="33"/>
      <c r="R10" s="33"/>
      <c r="S10" s="33"/>
      <c r="T10" s="33"/>
      <c r="U10" s="33"/>
      <c r="V10" s="33">
        <f>Anchor!I7</f>
        <v>6782.2</v>
      </c>
      <c r="W10" s="33">
        <f>Anchor!J7</f>
        <v>6.1586999999999996</v>
      </c>
      <c r="X10" s="34">
        <f t="shared" ref="X10:X15" si="4">V10/3600</f>
        <v>1.8839444444444444</v>
      </c>
      <c r="Y10" s="15"/>
      <c r="Z10" s="32">
        <f>Test!B7</f>
        <v>44893.205900000001</v>
      </c>
      <c r="AA10" s="33">
        <f>Test!C7</f>
        <v>43.1541</v>
      </c>
      <c r="AB10" s="33">
        <f>Test!D7</f>
        <v>49.060400000000001</v>
      </c>
      <c r="AC10" s="33">
        <f>Test!E7</f>
        <v>52.413499999999999</v>
      </c>
      <c r="AD10" s="33"/>
      <c r="AE10" s="33">
        <f>Test!F7</f>
        <v>30.451599999999999</v>
      </c>
      <c r="AF10" s="33">
        <f>Test!G7</f>
        <v>20.532800000000002</v>
      </c>
      <c r="AG10" s="33">
        <f>Test!H7</f>
        <v>97.691599999999994</v>
      </c>
      <c r="AH10" s="33"/>
      <c r="AI10" s="33"/>
      <c r="AJ10" s="33"/>
      <c r="AK10" s="33"/>
      <c r="AL10" s="33"/>
      <c r="AM10" s="33"/>
      <c r="AN10" s="33"/>
      <c r="AO10" s="33">
        <f>Test!I7</f>
        <v>6837.5</v>
      </c>
      <c r="AP10" s="33">
        <f>Test!J7</f>
        <v>6.2247000000000003</v>
      </c>
      <c r="AQ10" s="34">
        <f t="shared" si="1"/>
        <v>1.8993055555555556</v>
      </c>
      <c r="AR10" s="46">
        <f t="shared" si="2"/>
        <v>1.008153696440683</v>
      </c>
      <c r="AS10" s="47">
        <f t="shared" si="3"/>
        <v>1.0107165473232989</v>
      </c>
      <c r="AT10" s="16"/>
      <c r="AU10" s="16"/>
      <c r="AV10" s="440" t="s">
        <v>123</v>
      </c>
      <c r="AW10" s="401" cm="1">
        <f t="array" ref="AW10">bdRateExtend($G10:$G13,H10:H13,$Z10:$Z13,AA10:AA13)</f>
        <v>-9.9999946107798277E-4</v>
      </c>
      <c r="AX10" s="402" cm="1">
        <f t="array" ref="AX10">bdRateExtend($G10:$G15,H10:H15,$Z10:$Z15,AA10:AA15)</f>
        <v>-9.9999565114095024E-4</v>
      </c>
      <c r="AY10" s="402" cm="1">
        <f t="array" ref="AY10">bdRateExtend($G10:$G15,I10:I15,$Z10:$Z15,AB10:AB15)</f>
        <v>-9.999955022778062E-4</v>
      </c>
      <c r="AZ10" s="405" cm="1">
        <f t="array" ref="AZ10">bdRateExtend($G10:$G15,J10:J15,$Z10:$Z15,AC10:AC15)</f>
        <v>-9.9999546564966124E-4</v>
      </c>
      <c r="BA10" s="405" t="e" cm="1">
        <f t="array" ref="BA10">bdRateExtend($G10:$G15,K10:K15,$Z10:$Z15,AD10:AD15)</f>
        <v>#VALUE!</v>
      </c>
      <c r="BB10" s="401" cm="1">
        <f t="array" ref="BB10">bdRateExtend($G10:$G13,L10:L13,$Z10:$Z13,AE10:AE13)</f>
        <v>-9.9999933862271462E-4</v>
      </c>
      <c r="BC10" s="376" cm="1">
        <f t="array" ref="BC10">bdRateExtend($G10:$G15,L10:L15,$Z10:$Z15,AE10:AE15)</f>
        <v>-9.9999751829515926E-4</v>
      </c>
      <c r="BD10" s="401" cm="1">
        <f t="array" ref="BD10">bdRateExtend($G10:$G13,M10:M13,$Z10:$Z13,AF10:AF13)</f>
        <v>-9.9999942055362112E-4</v>
      </c>
      <c r="BE10" s="376" cm="1">
        <f t="array" ref="BE10">bdRateExtend($G10:$G15,M10:M15,$Z10:$Z15,AF10:AF15)</f>
        <v>-9.9999657116500718E-4</v>
      </c>
      <c r="BF10" s="379" cm="1">
        <f t="array" ref="BF10">bdRateExtend($G10:$G13,N10:N13,$Z10:$Z13,AG10:AG13)</f>
        <v>-9.9999949657414433E-4</v>
      </c>
      <c r="BG10" s="376" cm="1">
        <f t="array" ref="BG10">bdRateExtend($G10:$G15,N10:N15,$Z10:$Z15,AG10:AG15)</f>
        <v>-9.9999609531242761E-4</v>
      </c>
      <c r="BH10" s="379" t="e" cm="1">
        <f t="array" ref="BH10">bdRateExtend($G10:$G13,O10:O13,$Z10:$Z13,AH10:AH13)</f>
        <v>#VALUE!</v>
      </c>
      <c r="BI10" s="376" t="e" cm="1">
        <f t="array" ref="BI10">bdRateExtend($G10:$G15,O10:O15,$Z10:$Z15,AH10:AH15)</f>
        <v>#VALUE!</v>
      </c>
      <c r="BJ10" s="401" t="e" cm="1">
        <f t="array" ref="BJ10">bdRateExtend($G10:$G13,P10:P13,$Z10:$Z13,AI10:AI13)</f>
        <v>#VALUE!</v>
      </c>
      <c r="BK10" s="376" t="e" cm="1">
        <f t="array" ref="BK10">bdRateExtend($G10:$G15,P10:P15,$Z10:$Z15,AI10:AI15)</f>
        <v>#VALUE!</v>
      </c>
      <c r="BL10" s="401" t="e" cm="1">
        <f t="array" ref="BL10">bdRateExtend($G10:$G13,Q10:Q13,$Z10:$Z13,AJ10:AJ13)</f>
        <v>#VALUE!</v>
      </c>
      <c r="BM10" s="376" t="e" cm="1">
        <f t="array" ref="BM10">bdRateExtend($G10:$G15,Q10:Q15,$Z10:$Z15,AJ10:AJ15)</f>
        <v>#VALUE!</v>
      </c>
      <c r="BN10" s="401" t="e" cm="1">
        <f t="array" ref="BN10">bdRateExtend($G10:$G13,R10:R13,$Z10:$Z13,AK10:AK13)</f>
        <v>#VALUE!</v>
      </c>
      <c r="BO10" s="402" t="e" cm="1">
        <f t="array" ref="BO10">bdRateExtend($G10:$G15,R10:R15,$Z10:$Z15,AK10:AK15)</f>
        <v>#VALUE!</v>
      </c>
      <c r="BP10" s="402" t="e" cm="1">
        <f t="array" ref="BP10">bdRateExtend($G10:$G15,S10:S15,$Z10:$Z15,AL10:AL15)</f>
        <v>#VALUE!</v>
      </c>
      <c r="BQ10" s="402" t="e" cm="1">
        <f t="array" ref="BQ10">bdRateExtend($G10:$G15,T10:T15,$Z10:$Z15,AM10:AM15)</f>
        <v>#VALUE!</v>
      </c>
      <c r="BR10" s="402" t="e" cm="1">
        <f t="array" ref="BR10">bdRateExtend($G10:$G15,U10:U15,$Z10:$Z15,AN10:AN15)</f>
        <v>#VALUE!</v>
      </c>
    </row>
    <row r="11" spans="1:70" ht="17" customHeight="1" x14ac:dyDescent="0.2">
      <c r="A11" s="387"/>
      <c r="B11" s="390"/>
      <c r="C11" s="393"/>
      <c r="D11" s="396"/>
      <c r="E11" s="399"/>
      <c r="F11" s="13">
        <v>31</v>
      </c>
      <c r="G11" s="35">
        <f>Anchor!B8</f>
        <v>25629.616000000002</v>
      </c>
      <c r="H11" s="40">
        <f>Anchor!C8</f>
        <v>42.6556</v>
      </c>
      <c r="I11" s="40">
        <f>Anchor!D8</f>
        <v>48.248399999999997</v>
      </c>
      <c r="J11" s="40">
        <f>Anchor!E8</f>
        <v>51.416400000000003</v>
      </c>
      <c r="K11" s="40"/>
      <c r="L11" s="40">
        <f>Anchor!F8</f>
        <v>27.8109</v>
      </c>
      <c r="M11" s="40">
        <f>Anchor!G8</f>
        <v>19.781099999999999</v>
      </c>
      <c r="N11" s="40">
        <f>Anchor!H8</f>
        <v>94.027799999999999</v>
      </c>
      <c r="O11" s="40"/>
      <c r="P11" s="40"/>
      <c r="Q11" s="40"/>
      <c r="R11" s="40"/>
      <c r="S11" s="40"/>
      <c r="T11" s="40"/>
      <c r="U11" s="40"/>
      <c r="V11" s="40">
        <f>Anchor!I8</f>
        <v>3888.8</v>
      </c>
      <c r="W11" s="40">
        <f>Anchor!J8</f>
        <v>5.97</v>
      </c>
      <c r="X11" s="36">
        <f t="shared" si="4"/>
        <v>1.0802222222222222</v>
      </c>
      <c r="Y11" s="15"/>
      <c r="Z11" s="35">
        <f>Test!B8</f>
        <v>25603.986400000002</v>
      </c>
      <c r="AA11" s="40">
        <f>Test!C8</f>
        <v>42.6556</v>
      </c>
      <c r="AB11" s="40">
        <f>Test!D8</f>
        <v>48.248399999999997</v>
      </c>
      <c r="AC11" s="40">
        <f>Test!E8</f>
        <v>51.416400000000003</v>
      </c>
      <c r="AD11" s="40"/>
      <c r="AE11" s="40">
        <f>Test!F8</f>
        <v>27.8109</v>
      </c>
      <c r="AF11" s="40">
        <f>Test!G8</f>
        <v>19.781099999999999</v>
      </c>
      <c r="AG11" s="40">
        <f>Test!H8</f>
        <v>94.027799999999999</v>
      </c>
      <c r="AH11" s="40"/>
      <c r="AI11" s="40"/>
      <c r="AJ11" s="40"/>
      <c r="AK11" s="40"/>
      <c r="AL11" s="40"/>
      <c r="AM11" s="40"/>
      <c r="AN11" s="40"/>
      <c r="AO11" s="40">
        <f>Test!I8</f>
        <v>3915.7</v>
      </c>
      <c r="AP11" s="40">
        <f>Test!J8</f>
        <v>6.7752999999999997</v>
      </c>
      <c r="AQ11" s="36">
        <f t="shared" si="1"/>
        <v>1.0876944444444443</v>
      </c>
      <c r="AR11" s="48">
        <f t="shared" si="2"/>
        <v>1.0069173009668793</v>
      </c>
      <c r="AS11" s="49">
        <f t="shared" si="3"/>
        <v>1.1348911222780569</v>
      </c>
      <c r="AT11" s="16"/>
      <c r="AU11" s="16"/>
      <c r="AV11" s="381"/>
      <c r="AW11" s="382"/>
      <c r="AX11" s="403"/>
      <c r="AY11" s="403"/>
      <c r="AZ11" s="406"/>
      <c r="BA11" s="406"/>
      <c r="BB11" s="382"/>
      <c r="BC11" s="377"/>
      <c r="BD11" s="382"/>
      <c r="BE11" s="377"/>
      <c r="BF11" s="380"/>
      <c r="BG11" s="377"/>
      <c r="BH11" s="380"/>
      <c r="BI11" s="377"/>
      <c r="BJ11" s="382"/>
      <c r="BK11" s="377"/>
      <c r="BL11" s="382"/>
      <c r="BM11" s="377"/>
      <c r="BN11" s="382"/>
      <c r="BO11" s="403"/>
      <c r="BP11" s="403"/>
      <c r="BQ11" s="403"/>
      <c r="BR11" s="403"/>
    </row>
    <row r="12" spans="1:70" ht="17" customHeight="1" x14ac:dyDescent="0.2">
      <c r="A12" s="387"/>
      <c r="B12" s="390"/>
      <c r="C12" s="393"/>
      <c r="D12" s="396"/>
      <c r="E12" s="399"/>
      <c r="F12" s="13">
        <v>39</v>
      </c>
      <c r="G12" s="35">
        <f>Anchor!B9</f>
        <v>15040.335999999999</v>
      </c>
      <c r="H12" s="40">
        <f>Anchor!C9</f>
        <v>41.923200000000001</v>
      </c>
      <c r="I12" s="40">
        <f>Anchor!D9</f>
        <v>47.168999999999997</v>
      </c>
      <c r="J12" s="40">
        <f>Anchor!E9</f>
        <v>50.046100000000003</v>
      </c>
      <c r="K12" s="40"/>
      <c r="L12" s="40">
        <f>Anchor!F9</f>
        <v>24.700399999999998</v>
      </c>
      <c r="M12" s="40">
        <f>Anchor!G9</f>
        <v>18.754799999999999</v>
      </c>
      <c r="N12" s="40">
        <f>Anchor!H9</f>
        <v>87.641900000000007</v>
      </c>
      <c r="O12" s="40"/>
      <c r="P12" s="40"/>
      <c r="Q12" s="40"/>
      <c r="R12" s="40"/>
      <c r="S12" s="40"/>
      <c r="T12" s="40"/>
      <c r="U12" s="40"/>
      <c r="V12" s="40">
        <f>Anchor!I9</f>
        <v>3171.7</v>
      </c>
      <c r="W12" s="40">
        <f>Anchor!J9</f>
        <v>5.0895999999999999</v>
      </c>
      <c r="X12" s="36">
        <f t="shared" si="4"/>
        <v>0.88102777777777774</v>
      </c>
      <c r="Y12" s="15"/>
      <c r="Z12" s="35">
        <f>Test!B9</f>
        <v>15025.295700000001</v>
      </c>
      <c r="AA12" s="40">
        <f>Test!C9</f>
        <v>41.923200000000001</v>
      </c>
      <c r="AB12" s="40">
        <f>Test!D9</f>
        <v>47.168999999999997</v>
      </c>
      <c r="AC12" s="40">
        <f>Test!E9</f>
        <v>50.046100000000003</v>
      </c>
      <c r="AD12" s="40"/>
      <c r="AE12" s="40">
        <f>Test!F9</f>
        <v>24.700399999999998</v>
      </c>
      <c r="AF12" s="40">
        <f>Test!G9</f>
        <v>18.754799999999999</v>
      </c>
      <c r="AG12" s="40">
        <f>Test!H9</f>
        <v>87.641900000000007</v>
      </c>
      <c r="AH12" s="40"/>
      <c r="AI12" s="40"/>
      <c r="AJ12" s="40"/>
      <c r="AK12" s="40"/>
      <c r="AL12" s="40"/>
      <c r="AM12" s="40"/>
      <c r="AN12" s="40"/>
      <c r="AO12" s="40">
        <f>Test!I9</f>
        <v>3175.2</v>
      </c>
      <c r="AP12" s="40">
        <f>Test!J9</f>
        <v>5.3182</v>
      </c>
      <c r="AQ12" s="36">
        <f t="shared" si="1"/>
        <v>0.8819999999999999</v>
      </c>
      <c r="AR12" s="48">
        <f t="shared" si="2"/>
        <v>1.001103509159126</v>
      </c>
      <c r="AS12" s="49">
        <f t="shared" si="3"/>
        <v>1.0449151210311223</v>
      </c>
      <c r="AT12" s="16"/>
      <c r="AU12" s="16"/>
      <c r="AV12" s="381" t="s">
        <v>124</v>
      </c>
      <c r="AW12" s="382" cm="1">
        <f t="array" ref="AW12">bdRateExtend($G11:$G14,H11:H14,$Z11:$Z14,AA11:AA14)</f>
        <v>-1.0000010142197091E-3</v>
      </c>
      <c r="AX12" s="403"/>
      <c r="AY12" s="403"/>
      <c r="AZ12" s="406"/>
      <c r="BA12" s="406"/>
      <c r="BB12" s="382" cm="1">
        <f t="array" ref="BB12">bdRateExtend($G11:$G14,L11:L14,$Z11:$Z14,AE11:AE14)</f>
        <v>-1.0000004601039558E-3</v>
      </c>
      <c r="BC12" s="377"/>
      <c r="BD12" s="382" cm="1">
        <f t="array" ref="BD12">bdRateExtend($G11:$G14,M11:M14,$Z11:$Z14,AF11:AF14)</f>
        <v>-1.0000008201116461E-3</v>
      </c>
      <c r="BE12" s="377"/>
      <c r="BF12" s="380" cm="1">
        <f t="array" ref="BF12">bdRateExtend($G11:$G14,N11:N14,$Z11:$Z14,AG11:AG14)</f>
        <v>-1.0000010775959023E-3</v>
      </c>
      <c r="BG12" s="377"/>
      <c r="BH12" s="380" t="e" cm="1">
        <f t="array" ref="BH12">bdRateExtend($G11:$G14,O11:O14,$Z11:$Z14,AH11:AH14)</f>
        <v>#VALUE!</v>
      </c>
      <c r="BI12" s="377"/>
      <c r="BJ12" s="382" t="e" cm="1">
        <f t="array" ref="BJ12">bdRateExtend($G11:$G14,P11:P14,$Z11:$Z14,AI11:AI14)</f>
        <v>#VALUE!</v>
      </c>
      <c r="BK12" s="377"/>
      <c r="BL12" s="382" t="e" cm="1">
        <f t="array" ref="BL12">bdRateExtend($G11:$G14,Q11:Q14,$Z11:$Z14,AJ11:AJ14)</f>
        <v>#VALUE!</v>
      </c>
      <c r="BM12" s="377"/>
      <c r="BN12" s="382" t="e" cm="1">
        <f t="array" ref="BN12">bdRateExtend($G11:$G14,R11:R14,$Z11:$Z14,AK11:AK14)</f>
        <v>#VALUE!</v>
      </c>
      <c r="BO12" s="403"/>
      <c r="BP12" s="403"/>
      <c r="BQ12" s="403"/>
      <c r="BR12" s="403"/>
    </row>
    <row r="13" spans="1:70" ht="17" customHeight="1" x14ac:dyDescent="0.2">
      <c r="A13" s="387"/>
      <c r="B13" s="390"/>
      <c r="C13" s="393"/>
      <c r="D13" s="396"/>
      <c r="E13" s="399"/>
      <c r="F13" s="13">
        <v>47</v>
      </c>
      <c r="G13" s="35">
        <f>Anchor!B10</f>
        <v>8824.16</v>
      </c>
      <c r="H13" s="40">
        <f>Anchor!C10</f>
        <v>40.785699999999999</v>
      </c>
      <c r="I13" s="40">
        <f>Anchor!D10</f>
        <v>45.814999999999998</v>
      </c>
      <c r="J13" s="40">
        <f>Anchor!E10</f>
        <v>48.344900000000003</v>
      </c>
      <c r="K13" s="40"/>
      <c r="L13" s="40">
        <f>Anchor!F10</f>
        <v>21.235900000000001</v>
      </c>
      <c r="M13" s="40">
        <f>Anchor!G10</f>
        <v>17.317699999999999</v>
      </c>
      <c r="N13" s="40">
        <f>Anchor!H10</f>
        <v>76.791600000000003</v>
      </c>
      <c r="O13" s="40"/>
      <c r="P13" s="40"/>
      <c r="Q13" s="40"/>
      <c r="R13" s="40"/>
      <c r="S13" s="40"/>
      <c r="T13" s="40"/>
      <c r="U13" s="40"/>
      <c r="V13" s="40">
        <f>Anchor!I10</f>
        <v>2327.6</v>
      </c>
      <c r="W13" s="40">
        <f>Anchor!J10</f>
        <v>5.7324999999999999</v>
      </c>
      <c r="X13" s="36">
        <f t="shared" si="4"/>
        <v>0.64655555555555555</v>
      </c>
      <c r="Y13" s="15"/>
      <c r="Z13" s="35">
        <f>Test!B10</f>
        <v>8815.3358000000007</v>
      </c>
      <c r="AA13" s="40">
        <f>Test!C10</f>
        <v>40.785699999999999</v>
      </c>
      <c r="AB13" s="40">
        <f>Test!D10</f>
        <v>45.814999999999998</v>
      </c>
      <c r="AC13" s="40">
        <f>Test!E10</f>
        <v>48.344900000000003</v>
      </c>
      <c r="AD13" s="40"/>
      <c r="AE13" s="40">
        <f>Test!F10</f>
        <v>21.235900000000001</v>
      </c>
      <c r="AF13" s="40">
        <f>Test!G10</f>
        <v>17.317699999999999</v>
      </c>
      <c r="AG13" s="40">
        <f>Test!H10</f>
        <v>76.791600000000003</v>
      </c>
      <c r="AH13" s="40"/>
      <c r="AI13" s="40"/>
      <c r="AJ13" s="40"/>
      <c r="AK13" s="40"/>
      <c r="AL13" s="40"/>
      <c r="AM13" s="40"/>
      <c r="AN13" s="40"/>
      <c r="AO13" s="40">
        <f>Test!I10</f>
        <v>2285</v>
      </c>
      <c r="AP13" s="40">
        <f>Test!J10</f>
        <v>4.8326000000000002</v>
      </c>
      <c r="AQ13" s="36">
        <f t="shared" si="1"/>
        <v>0.63472222222222219</v>
      </c>
      <c r="AR13" s="48">
        <f t="shared" si="2"/>
        <v>0.9816978862347483</v>
      </c>
      <c r="AS13" s="49">
        <f t="shared" si="3"/>
        <v>0.84301788050588755</v>
      </c>
      <c r="AT13" s="16"/>
      <c r="AU13" s="16"/>
      <c r="AV13" s="381"/>
      <c r="AW13" s="382"/>
      <c r="AX13" s="403"/>
      <c r="AY13" s="403"/>
      <c r="AZ13" s="406"/>
      <c r="BA13" s="406"/>
      <c r="BB13" s="382"/>
      <c r="BC13" s="377"/>
      <c r="BD13" s="382"/>
      <c r="BE13" s="377"/>
      <c r="BF13" s="380"/>
      <c r="BG13" s="377"/>
      <c r="BH13" s="380"/>
      <c r="BI13" s="377"/>
      <c r="BJ13" s="382"/>
      <c r="BK13" s="377"/>
      <c r="BL13" s="382"/>
      <c r="BM13" s="377"/>
      <c r="BN13" s="382"/>
      <c r="BO13" s="403"/>
      <c r="BP13" s="403"/>
      <c r="BQ13" s="403"/>
      <c r="BR13" s="403"/>
    </row>
    <row r="14" spans="1:70" ht="17" customHeight="1" x14ac:dyDescent="0.2">
      <c r="A14" s="387"/>
      <c r="B14" s="390"/>
      <c r="C14" s="393"/>
      <c r="D14" s="396"/>
      <c r="E14" s="399"/>
      <c r="F14" s="13">
        <v>55</v>
      </c>
      <c r="G14" s="35">
        <f>Anchor!B11</f>
        <v>5364.8159999999998</v>
      </c>
      <c r="H14" s="40">
        <f>Anchor!C11</f>
        <v>39.196899999999999</v>
      </c>
      <c r="I14" s="40">
        <f>Anchor!D11</f>
        <v>44.2378</v>
      </c>
      <c r="J14" s="40">
        <f>Anchor!E11</f>
        <v>46.4129</v>
      </c>
      <c r="K14" s="40"/>
      <c r="L14" s="40">
        <f>Anchor!F11</f>
        <v>17.8</v>
      </c>
      <c r="M14" s="40">
        <f>Anchor!G11</f>
        <v>15.578200000000001</v>
      </c>
      <c r="N14" s="40">
        <f>Anchor!H11</f>
        <v>61.8005</v>
      </c>
      <c r="O14" s="40"/>
      <c r="P14" s="40"/>
      <c r="Q14" s="40"/>
      <c r="R14" s="40"/>
      <c r="S14" s="40"/>
      <c r="T14" s="40"/>
      <c r="U14" s="40"/>
      <c r="V14" s="40">
        <f>Anchor!I11</f>
        <v>1876.1</v>
      </c>
      <c r="W14" s="40">
        <f>Anchor!J11</f>
        <v>4.4816000000000003</v>
      </c>
      <c r="X14" s="36">
        <f t="shared" si="4"/>
        <v>0.52113888888888882</v>
      </c>
      <c r="Y14" s="15"/>
      <c r="Z14" s="35">
        <f>Test!B11</f>
        <v>5359.4512000000004</v>
      </c>
      <c r="AA14" s="40">
        <f>Test!C11</f>
        <v>39.196899999999999</v>
      </c>
      <c r="AB14" s="40">
        <f>Test!D11</f>
        <v>44.2378</v>
      </c>
      <c r="AC14" s="40">
        <f>Test!E11</f>
        <v>46.4129</v>
      </c>
      <c r="AD14" s="40"/>
      <c r="AE14" s="40">
        <f>Test!F11</f>
        <v>17.8</v>
      </c>
      <c r="AF14" s="40">
        <f>Test!G11</f>
        <v>15.578200000000001</v>
      </c>
      <c r="AG14" s="40">
        <f>Test!H11</f>
        <v>61.8005</v>
      </c>
      <c r="AH14" s="40"/>
      <c r="AI14" s="40"/>
      <c r="AJ14" s="40"/>
      <c r="AK14" s="40"/>
      <c r="AL14" s="40"/>
      <c r="AM14" s="40"/>
      <c r="AN14" s="40"/>
      <c r="AO14" s="40">
        <f>Test!I11</f>
        <v>1897.1</v>
      </c>
      <c r="AP14" s="40">
        <f>Test!J11</f>
        <v>4.4869000000000003</v>
      </c>
      <c r="AQ14" s="36">
        <f t="shared" si="1"/>
        <v>0.52697222222222218</v>
      </c>
      <c r="AR14" s="48">
        <f t="shared" si="2"/>
        <v>1.0111934331858643</v>
      </c>
      <c r="AS14" s="49">
        <f t="shared" si="3"/>
        <v>1.0011826133523742</v>
      </c>
      <c r="AT14" s="16"/>
      <c r="AU14" s="16"/>
      <c r="AV14" s="381" t="s">
        <v>125</v>
      </c>
      <c r="AW14" s="382" cm="1">
        <f t="array" ref="AW14">bdRateExtend($G12:$G15,H12:H15,$Z12:$Z15,AA12:AA15)</f>
        <v>-9.9999517145010763E-4</v>
      </c>
      <c r="AX14" s="403"/>
      <c r="AY14" s="403"/>
      <c r="AZ14" s="406"/>
      <c r="BA14" s="406"/>
      <c r="BB14" s="382" cm="1">
        <f t="array" ref="BB14">bdRateExtend($G12:$G15,L12:L15,$Z12:$Z15,AE12:AE15)</f>
        <v>-9.9999720069232634E-4</v>
      </c>
      <c r="BC14" s="377"/>
      <c r="BD14" s="382" cm="1">
        <f t="array" ref="BD14">bdRateExtend($G12:$G15,M12:M15,$Z12:$Z15,AF12:AF15)</f>
        <v>-9.9999614488432975E-4</v>
      </c>
      <c r="BE14" s="377"/>
      <c r="BF14" s="380" cm="1">
        <f t="array" ref="BF14">bdRateExtend($G12:$G15,N12:N15,$Z12:$Z15,AG12:AG15)</f>
        <v>-9.9999575601017465E-4</v>
      </c>
      <c r="BG14" s="377"/>
      <c r="BH14" s="380" t="e" cm="1">
        <f t="array" ref="BH14">bdRateExtend($G12:$G15,O12:O15,$Z12:$Z15,AH12:AH15)</f>
        <v>#VALUE!</v>
      </c>
      <c r="BI14" s="377"/>
      <c r="BJ14" s="382" t="e" cm="1">
        <f t="array" ref="BJ14">bdRateExtend($G12:$G15,P12:P15,$Z12:$Z15,AI12:AI15)</f>
        <v>#VALUE!</v>
      </c>
      <c r="BK14" s="377"/>
      <c r="BL14" s="382" t="e" cm="1">
        <f t="array" ref="BL14">bdRateExtend($G12:$G15,Q12:Q15,$Z12:$Z15,AJ12:AJ15)</f>
        <v>#VALUE!</v>
      </c>
      <c r="BM14" s="377"/>
      <c r="BN14" s="382" t="e" cm="1">
        <f t="array" ref="BN14">bdRateExtend($G12:$G15,R12:R15,$Z12:$Z15,AK12:AK15)</f>
        <v>#VALUE!</v>
      </c>
      <c r="BO14" s="403"/>
      <c r="BP14" s="403"/>
      <c r="BQ14" s="403"/>
      <c r="BR14" s="403"/>
    </row>
    <row r="15" spans="1:70" ht="17" customHeight="1" thickBot="1" x14ac:dyDescent="0.25">
      <c r="A15" s="387"/>
      <c r="B15" s="391"/>
      <c r="C15" s="394"/>
      <c r="D15" s="397"/>
      <c r="E15" s="400"/>
      <c r="F15" s="8">
        <v>63</v>
      </c>
      <c r="G15" s="37">
        <f>Anchor!B12</f>
        <v>2172.7359999999999</v>
      </c>
      <c r="H15" s="38">
        <f>Anchor!C12</f>
        <v>35.813200000000002</v>
      </c>
      <c r="I15" s="38">
        <f>Anchor!D12</f>
        <v>40.2712</v>
      </c>
      <c r="J15" s="38">
        <f>Anchor!E12</f>
        <v>41.453699999999998</v>
      </c>
      <c r="K15" s="38"/>
      <c r="L15" s="38">
        <f>Anchor!F12</f>
        <v>12.978999999999999</v>
      </c>
      <c r="M15" s="38">
        <f>Anchor!G12</f>
        <v>12.5581</v>
      </c>
      <c r="N15" s="38">
        <f>Anchor!H12</f>
        <v>34.381300000000003</v>
      </c>
      <c r="O15" s="38"/>
      <c r="P15" s="38"/>
      <c r="Q15" s="38"/>
      <c r="R15" s="38"/>
      <c r="S15" s="38"/>
      <c r="T15" s="38"/>
      <c r="U15" s="38"/>
      <c r="V15" s="38">
        <f>Anchor!I12</f>
        <v>1372.2</v>
      </c>
      <c r="W15" s="38">
        <f>Anchor!J12</f>
        <v>3.4477000000000002</v>
      </c>
      <c r="X15" s="39">
        <f t="shared" si="4"/>
        <v>0.38116666666666665</v>
      </c>
      <c r="Y15" s="15"/>
      <c r="Z15" s="37">
        <f>Test!B12</f>
        <v>2170.5632999999998</v>
      </c>
      <c r="AA15" s="38">
        <f>Test!C12</f>
        <v>35.813200000000002</v>
      </c>
      <c r="AB15" s="38">
        <f>Test!D12</f>
        <v>40.2712</v>
      </c>
      <c r="AC15" s="38">
        <f>Test!E12</f>
        <v>41.453699999999998</v>
      </c>
      <c r="AD15" s="38"/>
      <c r="AE15" s="38">
        <f>Test!F12</f>
        <v>12.978999999999999</v>
      </c>
      <c r="AF15" s="38">
        <f>Test!G12</f>
        <v>12.5581</v>
      </c>
      <c r="AG15" s="38">
        <f>Test!H12</f>
        <v>34.381300000000003</v>
      </c>
      <c r="AH15" s="38"/>
      <c r="AI15" s="38"/>
      <c r="AJ15" s="38"/>
      <c r="AK15" s="38"/>
      <c r="AL15" s="38"/>
      <c r="AM15" s="38"/>
      <c r="AN15" s="38"/>
      <c r="AO15" s="38">
        <f>Test!I12</f>
        <v>1384.5</v>
      </c>
      <c r="AP15" s="38">
        <f>Test!J12</f>
        <v>3.7574999999999998</v>
      </c>
      <c r="AQ15" s="39">
        <f t="shared" si="1"/>
        <v>0.38458333333333333</v>
      </c>
      <c r="AR15" s="50">
        <f t="shared" si="2"/>
        <v>1.0089637079142981</v>
      </c>
      <c r="AS15" s="51">
        <f t="shared" si="3"/>
        <v>1.0898570061200219</v>
      </c>
      <c r="AT15" s="16"/>
      <c r="AU15" s="16"/>
      <c r="AV15" s="383"/>
      <c r="AW15" s="384"/>
      <c r="AX15" s="404"/>
      <c r="AY15" s="404"/>
      <c r="AZ15" s="407"/>
      <c r="BA15" s="407"/>
      <c r="BB15" s="384"/>
      <c r="BC15" s="378"/>
      <c r="BD15" s="384"/>
      <c r="BE15" s="378"/>
      <c r="BF15" s="385"/>
      <c r="BG15" s="378"/>
      <c r="BH15" s="385"/>
      <c r="BI15" s="378"/>
      <c r="BJ15" s="384"/>
      <c r="BK15" s="378"/>
      <c r="BL15" s="384"/>
      <c r="BM15" s="378"/>
      <c r="BN15" s="384"/>
      <c r="BO15" s="404"/>
      <c r="BP15" s="404"/>
      <c r="BQ15" s="404"/>
      <c r="BR15" s="404"/>
    </row>
    <row r="16" spans="1:70" ht="17" customHeight="1" x14ac:dyDescent="0.2">
      <c r="A16" s="387"/>
      <c r="B16" s="389" t="s">
        <v>18</v>
      </c>
      <c r="C16" s="392" t="s">
        <v>28</v>
      </c>
      <c r="D16" s="395">
        <v>59.94</v>
      </c>
      <c r="E16" s="398">
        <v>10</v>
      </c>
      <c r="F16" s="7">
        <v>23</v>
      </c>
      <c r="G16" s="32">
        <f>Anchor!B13</f>
        <v>136003.584</v>
      </c>
      <c r="H16" s="33">
        <f>Anchor!C13</f>
        <v>44.424199999999999</v>
      </c>
      <c r="I16" s="33">
        <f>Anchor!D13</f>
        <v>49.212299999999999</v>
      </c>
      <c r="J16" s="33">
        <f>Anchor!E13</f>
        <v>49.5443</v>
      </c>
      <c r="K16" s="33"/>
      <c r="L16" s="33">
        <f>Anchor!F13</f>
        <v>33.303400000000003</v>
      </c>
      <c r="M16" s="33">
        <f>Anchor!G13</f>
        <v>23.138300000000001</v>
      </c>
      <c r="N16" s="33">
        <f>Anchor!H13</f>
        <v>99.778700000000001</v>
      </c>
      <c r="O16" s="33"/>
      <c r="P16" s="33"/>
      <c r="Q16" s="33"/>
      <c r="R16" s="33"/>
      <c r="S16" s="33"/>
      <c r="T16" s="33"/>
      <c r="U16" s="33"/>
      <c r="V16" s="33">
        <f>Anchor!I13</f>
        <v>7420.8</v>
      </c>
      <c r="W16" s="33">
        <f>Anchor!J13</f>
        <v>8.6469000000000005</v>
      </c>
      <c r="X16" s="34">
        <f t="shared" ref="X16:X73" si="5">V16/3600</f>
        <v>2.0613333333333332</v>
      </c>
      <c r="Y16" s="15"/>
      <c r="Z16" s="32">
        <f>Test!B13</f>
        <v>135867.58040000001</v>
      </c>
      <c r="AA16" s="33">
        <f>Test!C13</f>
        <v>44.424199999999999</v>
      </c>
      <c r="AB16" s="33">
        <f>Test!D13</f>
        <v>49.212299999999999</v>
      </c>
      <c r="AC16" s="33">
        <f>Test!E13</f>
        <v>49.5443</v>
      </c>
      <c r="AD16" s="33"/>
      <c r="AE16" s="33">
        <f>Test!F13</f>
        <v>33.303400000000003</v>
      </c>
      <c r="AF16" s="33">
        <f>Test!G13</f>
        <v>23.138300000000001</v>
      </c>
      <c r="AG16" s="33">
        <f>Test!H13</f>
        <v>99.778700000000001</v>
      </c>
      <c r="AH16" s="33"/>
      <c r="AI16" s="33"/>
      <c r="AJ16" s="33"/>
      <c r="AK16" s="33"/>
      <c r="AL16" s="33"/>
      <c r="AM16" s="33"/>
      <c r="AN16" s="33"/>
      <c r="AO16" s="33">
        <f>Test!I13</f>
        <v>7484</v>
      </c>
      <c r="AP16" s="33">
        <f>Test!J13</f>
        <v>9.9086999999999996</v>
      </c>
      <c r="AQ16" s="34">
        <f t="shared" si="1"/>
        <v>2.0788888888888888</v>
      </c>
      <c r="AR16" s="46">
        <f t="shared" si="2"/>
        <v>1.0085166019836136</v>
      </c>
      <c r="AS16" s="47">
        <f t="shared" si="3"/>
        <v>1.1459251292370676</v>
      </c>
      <c r="AT16" s="16"/>
      <c r="AU16" s="16"/>
      <c r="AV16" s="440" t="s">
        <v>123</v>
      </c>
      <c r="AW16" s="401" cm="1">
        <f t="array" ref="AW16">bdRateExtend($G16:$G19,H16:H19,$Z16:$Z19,AA16:AA19)</f>
        <v>-9.9999995676713915E-4</v>
      </c>
      <c r="AX16" s="402" cm="1">
        <f t="array" ref="AX16">bdRateExtend($G16:$G21,H16:H21,$Z16:$Z21,AA16:AA21)</f>
        <v>-1.0000000538636922E-3</v>
      </c>
      <c r="AY16" s="402" cm="1">
        <f t="array" ref="AY16">bdRateExtend($G16:$G21,I16:I21,$Z16:$Z21,AB16:AB21)</f>
        <v>-9.9999999076660906E-4</v>
      </c>
      <c r="AZ16" s="405" cm="1">
        <f t="array" ref="AZ16">bdRateExtend($G16:$G21,J16:J21,$Z16:$Z21,AC16:AC21)</f>
        <v>-9.9999998792354994E-4</v>
      </c>
      <c r="BA16" s="405" t="e" cm="1">
        <f t="array" ref="BA16">bdRateExtend($G16:$G21,K16:K21,$Z16:$Z21,AD16:AD21)</f>
        <v>#VALUE!</v>
      </c>
      <c r="BB16" s="401" cm="1">
        <f t="array" ref="BB16">bdRateExtend($G16:$G19,L16:L19,$Z16:$Z19,AE16:AE19)</f>
        <v>-9.9999993107113827E-4</v>
      </c>
      <c r="BC16" s="376" cm="1">
        <f t="array" ref="BC16">bdRateExtend($G16:$G21,L16:L21,$Z16:$Z21,AE16:AE21)</f>
        <v>-1.0000000639296402E-3</v>
      </c>
      <c r="BD16" s="401" cm="1">
        <f t="array" ref="BD16">bdRateExtend($G16:$G19,M16:M19,$Z16:$Z19,AF16:AF19)</f>
        <v>-9.9999994358079825E-4</v>
      </c>
      <c r="BE16" s="376" cm="1">
        <f t="array" ref="BE16">bdRateExtend($G16:$G21,M16:M21,$Z16:$Z21,AF16:AF21)</f>
        <v>-1.0000000771978046E-3</v>
      </c>
      <c r="BF16" s="379" cm="1">
        <f t="array" ref="BF16">bdRateExtend($G16:$G19,N16:N19,$Z16:$Z19,AG16:AG19)</f>
        <v>-1.0000008095545354E-3</v>
      </c>
      <c r="BG16" s="376" cm="1">
        <f t="array" ref="BG16">bdRateExtend($G16:$G21,N16:N21,$Z16:$Z21,AG16:AG21)</f>
        <v>-1.0000002092281912E-3</v>
      </c>
      <c r="BH16" s="379" t="e" cm="1">
        <f t="array" ref="BH16">bdRateExtend($G16:$G19,O16:O19,$Z16:$Z19,AH16:AH19)</f>
        <v>#VALUE!</v>
      </c>
      <c r="BI16" s="376" t="e" cm="1">
        <f t="array" ref="BI16">bdRateExtend($G16:$G21,O16:O21,$Z16:$Z21,AH16:AH21)</f>
        <v>#VALUE!</v>
      </c>
      <c r="BJ16" s="401" t="e" cm="1">
        <f t="array" ref="BJ16">bdRateExtend($G16:$G19,P16:P19,$Z16:$Z19,AI16:AI19)</f>
        <v>#VALUE!</v>
      </c>
      <c r="BK16" s="376" t="e" cm="1">
        <f t="array" ref="BK16">bdRateExtend($G16:$G21,P16:P21,$Z16:$Z21,AI16:AI21)</f>
        <v>#VALUE!</v>
      </c>
      <c r="BL16" s="401" t="e" cm="1">
        <f t="array" ref="BL16">bdRateExtend($G16:$G19,Q16:Q19,$Z16:$Z19,AJ16:AJ19)</f>
        <v>#VALUE!</v>
      </c>
      <c r="BM16" s="376" t="e" cm="1">
        <f t="array" ref="BM16">bdRateExtend($G16:$G21,Q16:Q21,$Z16:$Z21,AJ16:AJ21)</f>
        <v>#VALUE!</v>
      </c>
      <c r="BN16" s="401" t="e" cm="1">
        <f t="array" ref="BN16">bdRateExtend($G16:$G19,R16:R19,$Z16:$Z19,AK16:AK19)</f>
        <v>#VALUE!</v>
      </c>
      <c r="BO16" s="402" t="e" cm="1">
        <f t="array" ref="BO16">bdRateExtend($G16:$G21,R16:R21,$Z16:$Z21,AK16:AK21)</f>
        <v>#VALUE!</v>
      </c>
      <c r="BP16" s="402" t="e" cm="1">
        <f t="array" ref="BP16">bdRateExtend($G16:$G21,S16:S21,$Z16:$Z21,AL16:AL21)</f>
        <v>#VALUE!</v>
      </c>
      <c r="BQ16" s="402" t="e" cm="1">
        <f t="array" ref="BQ16">bdRateExtend($G16:$G21,T16:T21,$Z16:$Z21,AM16:AM21)</f>
        <v>#VALUE!</v>
      </c>
      <c r="BR16" s="402" t="e" cm="1">
        <f t="array" ref="BR16">bdRateExtend($G16:$G21,U16:U21,$Z16:$Z21,AN16:AN21)</f>
        <v>#VALUE!</v>
      </c>
    </row>
    <row r="17" spans="1:70" ht="17" customHeight="1" x14ac:dyDescent="0.2">
      <c r="A17" s="387"/>
      <c r="B17" s="390"/>
      <c r="C17" s="393"/>
      <c r="D17" s="396"/>
      <c r="E17" s="399"/>
      <c r="F17" s="13">
        <v>31</v>
      </c>
      <c r="G17" s="35">
        <f>Anchor!B14</f>
        <v>85941.119999999995</v>
      </c>
      <c r="H17" s="40">
        <f>Anchor!C14</f>
        <v>42.825000000000003</v>
      </c>
      <c r="I17" s="40">
        <f>Anchor!D14</f>
        <v>46.990900000000003</v>
      </c>
      <c r="J17" s="40">
        <f>Anchor!E14</f>
        <v>47.494399999999999</v>
      </c>
      <c r="K17" s="40"/>
      <c r="L17" s="40">
        <f>Anchor!F14</f>
        <v>29.2224</v>
      </c>
      <c r="M17" s="40">
        <f>Anchor!G14</f>
        <v>21.022200000000002</v>
      </c>
      <c r="N17" s="40">
        <f>Anchor!H14</f>
        <v>99.6614</v>
      </c>
      <c r="O17" s="40"/>
      <c r="P17" s="40"/>
      <c r="Q17" s="40"/>
      <c r="R17" s="40"/>
      <c r="S17" s="40"/>
      <c r="T17" s="40"/>
      <c r="U17" s="40"/>
      <c r="V17" s="40">
        <f>Anchor!I14</f>
        <v>5330.9</v>
      </c>
      <c r="W17" s="40">
        <f>Anchor!J14</f>
        <v>7.8791000000000002</v>
      </c>
      <c r="X17" s="36">
        <f t="shared" si="5"/>
        <v>1.4808055555555555</v>
      </c>
      <c r="Y17" s="15"/>
      <c r="Z17" s="35">
        <f>Test!B14</f>
        <v>85855.178899999999</v>
      </c>
      <c r="AA17" s="40">
        <f>Test!C14</f>
        <v>42.825000000000003</v>
      </c>
      <c r="AB17" s="40">
        <f>Test!D14</f>
        <v>46.990900000000003</v>
      </c>
      <c r="AC17" s="40">
        <f>Test!E14</f>
        <v>47.494399999999999</v>
      </c>
      <c r="AD17" s="40"/>
      <c r="AE17" s="40">
        <f>Test!F14</f>
        <v>29.2224</v>
      </c>
      <c r="AF17" s="40">
        <f>Test!G14</f>
        <v>21.022200000000002</v>
      </c>
      <c r="AG17" s="40">
        <f>Test!H14</f>
        <v>99.6614</v>
      </c>
      <c r="AH17" s="40"/>
      <c r="AI17" s="40"/>
      <c r="AJ17" s="40"/>
      <c r="AK17" s="40"/>
      <c r="AL17" s="40"/>
      <c r="AM17" s="40"/>
      <c r="AN17" s="40"/>
      <c r="AO17" s="40">
        <f>Test!I14</f>
        <v>5359.4</v>
      </c>
      <c r="AP17" s="40">
        <f>Test!J14</f>
        <v>8.1462000000000003</v>
      </c>
      <c r="AQ17" s="36">
        <f t="shared" si="1"/>
        <v>1.4887222222222221</v>
      </c>
      <c r="AR17" s="48">
        <f t="shared" si="2"/>
        <v>1.005346189198822</v>
      </c>
      <c r="AS17" s="49">
        <f t="shared" si="3"/>
        <v>1.0338998108921069</v>
      </c>
      <c r="AT17" s="16"/>
      <c r="AU17" s="16"/>
      <c r="AV17" s="381"/>
      <c r="AW17" s="382"/>
      <c r="AX17" s="403"/>
      <c r="AY17" s="403"/>
      <c r="AZ17" s="406"/>
      <c r="BA17" s="406"/>
      <c r="BB17" s="382"/>
      <c r="BC17" s="377"/>
      <c r="BD17" s="382"/>
      <c r="BE17" s="377"/>
      <c r="BF17" s="380"/>
      <c r="BG17" s="377"/>
      <c r="BH17" s="380"/>
      <c r="BI17" s="377"/>
      <c r="BJ17" s="382"/>
      <c r="BK17" s="377"/>
      <c r="BL17" s="382"/>
      <c r="BM17" s="377"/>
      <c r="BN17" s="382"/>
      <c r="BO17" s="403"/>
      <c r="BP17" s="403"/>
      <c r="BQ17" s="403"/>
      <c r="BR17" s="403"/>
    </row>
    <row r="18" spans="1:70" ht="17" customHeight="1" x14ac:dyDescent="0.2">
      <c r="A18" s="387"/>
      <c r="B18" s="390"/>
      <c r="C18" s="393"/>
      <c r="D18" s="396"/>
      <c r="E18" s="399"/>
      <c r="F18" s="13">
        <v>39</v>
      </c>
      <c r="G18" s="35">
        <f>Anchor!B15</f>
        <v>51925.023999999998</v>
      </c>
      <c r="H18" s="40">
        <f>Anchor!C15</f>
        <v>40.685899999999997</v>
      </c>
      <c r="I18" s="40">
        <f>Anchor!D15</f>
        <v>44.612299999999998</v>
      </c>
      <c r="J18" s="40">
        <f>Anchor!E15</f>
        <v>45.225900000000003</v>
      </c>
      <c r="K18" s="40"/>
      <c r="L18" s="40">
        <f>Anchor!F15</f>
        <v>24.746099999999998</v>
      </c>
      <c r="M18" s="40">
        <f>Anchor!G15</f>
        <v>18.41</v>
      </c>
      <c r="N18" s="40">
        <f>Anchor!H15</f>
        <v>99.087699999999998</v>
      </c>
      <c r="O18" s="40"/>
      <c r="P18" s="40"/>
      <c r="Q18" s="40"/>
      <c r="R18" s="40"/>
      <c r="S18" s="40"/>
      <c r="T18" s="40"/>
      <c r="U18" s="40"/>
      <c r="V18" s="40">
        <f>Anchor!I15</f>
        <v>5018.1000000000004</v>
      </c>
      <c r="W18" s="40">
        <f>Anchor!J15</f>
        <v>7.1139000000000001</v>
      </c>
      <c r="X18" s="36">
        <f t="shared" si="5"/>
        <v>1.3939166666666667</v>
      </c>
      <c r="Y18" s="15"/>
      <c r="Z18" s="35">
        <f>Test!B15</f>
        <v>51873.099000000002</v>
      </c>
      <c r="AA18" s="40">
        <f>Test!C15</f>
        <v>40.685899999999997</v>
      </c>
      <c r="AB18" s="40">
        <f>Test!D15</f>
        <v>44.612299999999998</v>
      </c>
      <c r="AC18" s="40">
        <f>Test!E15</f>
        <v>45.225900000000003</v>
      </c>
      <c r="AD18" s="40"/>
      <c r="AE18" s="40">
        <f>Test!F15</f>
        <v>24.746099999999998</v>
      </c>
      <c r="AF18" s="40">
        <f>Test!G15</f>
        <v>18.41</v>
      </c>
      <c r="AG18" s="40">
        <f>Test!H15</f>
        <v>99.087699999999998</v>
      </c>
      <c r="AH18" s="40"/>
      <c r="AI18" s="40"/>
      <c r="AJ18" s="40"/>
      <c r="AK18" s="40"/>
      <c r="AL18" s="40"/>
      <c r="AM18" s="40"/>
      <c r="AN18" s="40"/>
      <c r="AO18" s="40">
        <f>Test!I15</f>
        <v>4965.7</v>
      </c>
      <c r="AP18" s="40">
        <f>Test!J15</f>
        <v>7.0088999999999997</v>
      </c>
      <c r="AQ18" s="36">
        <f t="shared" si="1"/>
        <v>1.379361111111111</v>
      </c>
      <c r="AR18" s="48">
        <f t="shared" si="2"/>
        <v>0.98955780076124422</v>
      </c>
      <c r="AS18" s="49">
        <f t="shared" si="3"/>
        <v>0.98524016362332889</v>
      </c>
      <c r="AT18" s="16"/>
      <c r="AU18" s="16"/>
      <c r="AV18" s="381" t="s">
        <v>124</v>
      </c>
      <c r="AW18" s="382" cm="1">
        <f t="array" ref="AW18">bdRateExtend($G17:$G20,H17:H20,$Z17:$Z20,AA17:AA20)</f>
        <v>-1.0000006599618638E-3</v>
      </c>
      <c r="AX18" s="403"/>
      <c r="AY18" s="403"/>
      <c r="AZ18" s="406"/>
      <c r="BA18" s="406"/>
      <c r="BB18" s="382" cm="1">
        <f t="array" ref="BB18">bdRateExtend($G17:$G20,L17:L20,$Z17:$Z20,AE17:AE20)</f>
        <v>-1.0000005115005095E-3</v>
      </c>
      <c r="BC18" s="377"/>
      <c r="BD18" s="382" cm="1">
        <f t="array" ref="BD18">bdRateExtend($G17:$G20,M17:M20,$Z17:$Z20,AF17:AF20)</f>
        <v>-1.000000579930993E-3</v>
      </c>
      <c r="BE18" s="377"/>
      <c r="BF18" s="380" cm="1">
        <f t="array" ref="BF18">bdRateExtend($G17:$G20,N17:N20,$Z17:$Z20,AG17:AG20)</f>
        <v>-1.000001352665203E-3</v>
      </c>
      <c r="BG18" s="377"/>
      <c r="BH18" s="380" t="e" cm="1">
        <f t="array" ref="BH18">bdRateExtend($G17:$G20,O17:O20,$Z17:$Z20,AH17:AH20)</f>
        <v>#VALUE!</v>
      </c>
      <c r="BI18" s="377"/>
      <c r="BJ18" s="382" t="e" cm="1">
        <f t="array" ref="BJ18">bdRateExtend($G17:$G20,P17:P20,$Z17:$Z20,AI17:AI20)</f>
        <v>#VALUE!</v>
      </c>
      <c r="BK18" s="377"/>
      <c r="BL18" s="382" t="e" cm="1">
        <f t="array" ref="BL18">bdRateExtend($G17:$G20,Q17:Q20,$Z17:$Z20,AJ17:AJ20)</f>
        <v>#VALUE!</v>
      </c>
      <c r="BM18" s="377"/>
      <c r="BN18" s="382" t="e" cm="1">
        <f t="array" ref="BN18">bdRateExtend($G17:$G20,R17:R20,$Z17:$Z20,AK17:AK20)</f>
        <v>#VALUE!</v>
      </c>
      <c r="BO18" s="403"/>
      <c r="BP18" s="403"/>
      <c r="BQ18" s="403"/>
      <c r="BR18" s="403"/>
    </row>
    <row r="19" spans="1:70" ht="17" customHeight="1" x14ac:dyDescent="0.2">
      <c r="A19" s="387"/>
      <c r="B19" s="390"/>
      <c r="C19" s="393"/>
      <c r="D19" s="396"/>
      <c r="E19" s="399"/>
      <c r="F19" s="13">
        <v>47</v>
      </c>
      <c r="G19" s="35">
        <f>Anchor!B16</f>
        <v>30623.056</v>
      </c>
      <c r="H19" s="40">
        <f>Anchor!C16</f>
        <v>38.134900000000002</v>
      </c>
      <c r="I19" s="40">
        <f>Anchor!D16</f>
        <v>42.4544</v>
      </c>
      <c r="J19" s="40">
        <f>Anchor!E16</f>
        <v>42.998399999999997</v>
      </c>
      <c r="K19" s="40"/>
      <c r="L19" s="40">
        <f>Anchor!F16</f>
        <v>20.328800000000001</v>
      </c>
      <c r="M19" s="40">
        <f>Anchor!G16</f>
        <v>15.568</v>
      </c>
      <c r="N19" s="40">
        <f>Anchor!H16</f>
        <v>85.837400000000002</v>
      </c>
      <c r="O19" s="40"/>
      <c r="P19" s="40"/>
      <c r="Q19" s="40"/>
      <c r="R19" s="40"/>
      <c r="S19" s="40"/>
      <c r="T19" s="40"/>
      <c r="U19" s="40"/>
      <c r="V19" s="40">
        <f>Anchor!I16</f>
        <v>3691.8</v>
      </c>
      <c r="W19" s="40">
        <f>Anchor!J16</f>
        <v>6.2823000000000002</v>
      </c>
      <c r="X19" s="36">
        <f t="shared" si="5"/>
        <v>1.0255000000000001</v>
      </c>
      <c r="Y19" s="15"/>
      <c r="Z19" s="35">
        <f>Test!B16</f>
        <v>30592.4329</v>
      </c>
      <c r="AA19" s="40">
        <f>Test!C16</f>
        <v>38.134900000000002</v>
      </c>
      <c r="AB19" s="40">
        <f>Test!D16</f>
        <v>42.4544</v>
      </c>
      <c r="AC19" s="40">
        <f>Test!E16</f>
        <v>42.998399999999997</v>
      </c>
      <c r="AD19" s="40"/>
      <c r="AE19" s="40">
        <f>Test!F16</f>
        <v>20.328800000000001</v>
      </c>
      <c r="AF19" s="40">
        <f>Test!G16</f>
        <v>15.568</v>
      </c>
      <c r="AG19" s="40">
        <f>Test!H16</f>
        <v>85.837400000000002</v>
      </c>
      <c r="AH19" s="40"/>
      <c r="AI19" s="40"/>
      <c r="AJ19" s="40"/>
      <c r="AK19" s="40"/>
      <c r="AL19" s="40"/>
      <c r="AM19" s="40"/>
      <c r="AN19" s="40"/>
      <c r="AO19" s="40">
        <f>Test!I16</f>
        <v>3754.7</v>
      </c>
      <c r="AP19" s="40">
        <f>Test!J16</f>
        <v>7.1925999999999997</v>
      </c>
      <c r="AQ19" s="36">
        <f t="shared" si="1"/>
        <v>1.0429722222222222</v>
      </c>
      <c r="AR19" s="48">
        <f t="shared" si="2"/>
        <v>1.0170377593585784</v>
      </c>
      <c r="AS19" s="49">
        <f t="shared" si="3"/>
        <v>1.144899161135253</v>
      </c>
      <c r="AT19" s="16"/>
      <c r="AU19" s="16"/>
      <c r="AV19" s="381"/>
      <c r="AW19" s="382"/>
      <c r="AX19" s="403"/>
      <c r="AY19" s="403"/>
      <c r="AZ19" s="406"/>
      <c r="BA19" s="406"/>
      <c r="BB19" s="382"/>
      <c r="BC19" s="377"/>
      <c r="BD19" s="382"/>
      <c r="BE19" s="377"/>
      <c r="BF19" s="380"/>
      <c r="BG19" s="377"/>
      <c r="BH19" s="380"/>
      <c r="BI19" s="377"/>
      <c r="BJ19" s="382"/>
      <c r="BK19" s="377"/>
      <c r="BL19" s="382"/>
      <c r="BM19" s="377"/>
      <c r="BN19" s="382"/>
      <c r="BO19" s="403"/>
      <c r="BP19" s="403"/>
      <c r="BQ19" s="403"/>
      <c r="BR19" s="403"/>
    </row>
    <row r="20" spans="1:70" ht="17" customHeight="1" x14ac:dyDescent="0.2">
      <c r="A20" s="387"/>
      <c r="B20" s="390"/>
      <c r="C20" s="393"/>
      <c r="D20" s="396"/>
      <c r="E20" s="399"/>
      <c r="F20" s="13">
        <v>55</v>
      </c>
      <c r="G20" s="35">
        <f>Anchor!B17</f>
        <v>17956.768</v>
      </c>
      <c r="H20" s="40">
        <f>Anchor!C17</f>
        <v>35.419600000000003</v>
      </c>
      <c r="I20" s="40">
        <f>Anchor!D17</f>
        <v>40.384900000000002</v>
      </c>
      <c r="J20" s="40">
        <f>Anchor!E17</f>
        <v>40.8095</v>
      </c>
      <c r="K20" s="40"/>
      <c r="L20" s="40">
        <f>Anchor!F17</f>
        <v>16.303699999999999</v>
      </c>
      <c r="M20" s="40">
        <f>Anchor!G17</f>
        <v>12.8124</v>
      </c>
      <c r="N20" s="40">
        <f>Anchor!H17</f>
        <v>67.075999999999993</v>
      </c>
      <c r="O20" s="40"/>
      <c r="P20" s="40"/>
      <c r="Q20" s="40"/>
      <c r="R20" s="40"/>
      <c r="S20" s="40"/>
      <c r="T20" s="40"/>
      <c r="U20" s="40"/>
      <c r="V20" s="40">
        <f>Anchor!I17</f>
        <v>2921.1</v>
      </c>
      <c r="W20" s="40">
        <f>Anchor!J17</f>
        <v>6.2748999999999997</v>
      </c>
      <c r="X20" s="36">
        <f t="shared" si="5"/>
        <v>0.81141666666666667</v>
      </c>
      <c r="Y20" s="15"/>
      <c r="Z20" s="35">
        <f>Test!B17</f>
        <v>17938.8112</v>
      </c>
      <c r="AA20" s="40">
        <f>Test!C17</f>
        <v>35.419600000000003</v>
      </c>
      <c r="AB20" s="40">
        <f>Test!D17</f>
        <v>40.384900000000002</v>
      </c>
      <c r="AC20" s="40">
        <f>Test!E17</f>
        <v>40.8095</v>
      </c>
      <c r="AD20" s="40"/>
      <c r="AE20" s="40">
        <f>Test!F17</f>
        <v>16.303699999999999</v>
      </c>
      <c r="AF20" s="40">
        <f>Test!G17</f>
        <v>12.8124</v>
      </c>
      <c r="AG20" s="40">
        <f>Test!H17</f>
        <v>67.075999999999993</v>
      </c>
      <c r="AH20" s="40"/>
      <c r="AI20" s="40"/>
      <c r="AJ20" s="40"/>
      <c r="AK20" s="40"/>
      <c r="AL20" s="40"/>
      <c r="AM20" s="40"/>
      <c r="AN20" s="40"/>
      <c r="AO20" s="40">
        <f>Test!I17</f>
        <v>2953.3</v>
      </c>
      <c r="AP20" s="40">
        <f>Test!J17</f>
        <v>5.9714</v>
      </c>
      <c r="AQ20" s="36">
        <f t="shared" si="1"/>
        <v>0.82036111111111121</v>
      </c>
      <c r="AR20" s="48">
        <f t="shared" si="2"/>
        <v>1.0110232446681047</v>
      </c>
      <c r="AS20" s="49">
        <f t="shared" si="3"/>
        <v>0.95163269534175854</v>
      </c>
      <c r="AT20" s="16"/>
      <c r="AU20" s="16"/>
      <c r="AV20" s="381" t="s">
        <v>125</v>
      </c>
      <c r="AW20" s="382" cm="1">
        <f t="array" ref="AW20">bdRateExtend($G18:$G21,H18:H21,$Z18:$Z21,AA18:AA21)</f>
        <v>-1.000000220970354E-3</v>
      </c>
      <c r="AX20" s="403"/>
      <c r="AY20" s="403"/>
      <c r="AZ20" s="406"/>
      <c r="BA20" s="406"/>
      <c r="BB20" s="382" cm="1">
        <f t="array" ref="BB20">bdRateExtend($G18:$G21,L18:L21,$Z18:$Z21,AE18:AE21)</f>
        <v>-1.0000003107275557E-3</v>
      </c>
      <c r="BC20" s="377"/>
      <c r="BD20" s="382" cm="1">
        <f t="array" ref="BD20">bdRateExtend($G18:$G21,M18:M21,$Z18:$Z21,AF18:AF21)</f>
        <v>-1.0000002955913301E-3</v>
      </c>
      <c r="BE20" s="377"/>
      <c r="BF20" s="380" cm="1">
        <f t="array" ref="BF20">bdRateExtend($G18:$G21,N18:N21,$Z18:$Z21,AG18:AG21)</f>
        <v>-1.0000001805395842E-3</v>
      </c>
      <c r="BG20" s="377"/>
      <c r="BH20" s="380" t="e" cm="1">
        <f t="array" ref="BH20">bdRateExtend($G18:$G21,O18:O21,$Z18:$Z21,AH18:AH21)</f>
        <v>#VALUE!</v>
      </c>
      <c r="BI20" s="377"/>
      <c r="BJ20" s="382" t="e" cm="1">
        <f t="array" ref="BJ20">bdRateExtend($G18:$G21,P18:P21,$Z18:$Z21,AI18:AI21)</f>
        <v>#VALUE!</v>
      </c>
      <c r="BK20" s="377"/>
      <c r="BL20" s="382" t="e" cm="1">
        <f t="array" ref="BL20">bdRateExtend($G18:$G21,Q18:Q21,$Z18:$Z21,AJ18:AJ21)</f>
        <v>#VALUE!</v>
      </c>
      <c r="BM20" s="377"/>
      <c r="BN20" s="382" t="e" cm="1">
        <f t="array" ref="BN20">bdRateExtend($G18:$G21,R18:R21,$Z18:$Z21,AK18:AK21)</f>
        <v>#VALUE!</v>
      </c>
      <c r="BO20" s="403"/>
      <c r="BP20" s="403"/>
      <c r="BQ20" s="403"/>
      <c r="BR20" s="403"/>
    </row>
    <row r="21" spans="1:70" ht="17" customHeight="1" thickBot="1" x14ac:dyDescent="0.25">
      <c r="A21" s="387"/>
      <c r="B21" s="391"/>
      <c r="C21" s="394"/>
      <c r="D21" s="397"/>
      <c r="E21" s="400"/>
      <c r="F21" s="8">
        <v>63</v>
      </c>
      <c r="G21" s="37">
        <f>Anchor!B18</f>
        <v>5972.0320000000002</v>
      </c>
      <c r="H21" s="38">
        <f>Anchor!C18</f>
        <v>30.947500000000002</v>
      </c>
      <c r="I21" s="38">
        <f>Anchor!D18</f>
        <v>36.652799999999999</v>
      </c>
      <c r="J21" s="38">
        <f>Anchor!E18</f>
        <v>36.712899999999998</v>
      </c>
      <c r="K21" s="38"/>
      <c r="L21" s="38">
        <f>Anchor!F18</f>
        <v>10.5717</v>
      </c>
      <c r="M21" s="38">
        <f>Anchor!G18</f>
        <v>8.8057999999999996</v>
      </c>
      <c r="N21" s="38">
        <f>Anchor!H18</f>
        <v>35.255800000000001</v>
      </c>
      <c r="O21" s="38"/>
      <c r="P21" s="38"/>
      <c r="Q21" s="38"/>
      <c r="R21" s="38"/>
      <c r="S21" s="38"/>
      <c r="T21" s="38"/>
      <c r="U21" s="38"/>
      <c r="V21" s="38">
        <f>Anchor!I18</f>
        <v>2058.5</v>
      </c>
      <c r="W21" s="38">
        <f>Anchor!J18</f>
        <v>4.4714999999999998</v>
      </c>
      <c r="X21" s="39">
        <f t="shared" si="5"/>
        <v>0.57180555555555557</v>
      </c>
      <c r="Y21" s="15"/>
      <c r="Z21" s="37">
        <f>Test!B18</f>
        <v>5966.06</v>
      </c>
      <c r="AA21" s="38">
        <f>Test!C18</f>
        <v>30.947500000000002</v>
      </c>
      <c r="AB21" s="38">
        <f>Test!D18</f>
        <v>36.652799999999999</v>
      </c>
      <c r="AC21" s="38">
        <f>Test!E18</f>
        <v>36.712899999999998</v>
      </c>
      <c r="AD21" s="38"/>
      <c r="AE21" s="38">
        <f>Test!F18</f>
        <v>10.5717</v>
      </c>
      <c r="AF21" s="38">
        <f>Test!G18</f>
        <v>8.8057999999999996</v>
      </c>
      <c r="AG21" s="38">
        <f>Test!H18</f>
        <v>35.255800000000001</v>
      </c>
      <c r="AH21" s="38"/>
      <c r="AI21" s="38"/>
      <c r="AJ21" s="38"/>
      <c r="AK21" s="38"/>
      <c r="AL21" s="38"/>
      <c r="AM21" s="38"/>
      <c r="AN21" s="38"/>
      <c r="AO21" s="38">
        <f>Test!I18</f>
        <v>2086.6</v>
      </c>
      <c r="AP21" s="38">
        <f>Test!J18</f>
        <v>5.4341999999999997</v>
      </c>
      <c r="AQ21" s="39">
        <f t="shared" si="1"/>
        <v>0.57961111111111108</v>
      </c>
      <c r="AR21" s="50">
        <f t="shared" si="2"/>
        <v>1.0136507165411708</v>
      </c>
      <c r="AS21" s="51">
        <f t="shared" si="3"/>
        <v>1.2152968802415296</v>
      </c>
      <c r="AT21" s="16"/>
      <c r="AU21" s="16"/>
      <c r="AV21" s="383"/>
      <c r="AW21" s="384"/>
      <c r="AX21" s="404"/>
      <c r="AY21" s="404"/>
      <c r="AZ21" s="407"/>
      <c r="BA21" s="407"/>
      <c r="BB21" s="384"/>
      <c r="BC21" s="378"/>
      <c r="BD21" s="384"/>
      <c r="BE21" s="378"/>
      <c r="BF21" s="385"/>
      <c r="BG21" s="378"/>
      <c r="BH21" s="385"/>
      <c r="BI21" s="378"/>
      <c r="BJ21" s="384"/>
      <c r="BK21" s="378"/>
      <c r="BL21" s="384"/>
      <c r="BM21" s="378"/>
      <c r="BN21" s="384"/>
      <c r="BO21" s="404"/>
      <c r="BP21" s="404"/>
      <c r="BQ21" s="404"/>
      <c r="BR21" s="404"/>
    </row>
    <row r="22" spans="1:70" ht="17" customHeight="1" x14ac:dyDescent="0.2">
      <c r="A22" s="387"/>
      <c r="B22" s="389" t="s">
        <v>18</v>
      </c>
      <c r="C22" s="392" t="s">
        <v>29</v>
      </c>
      <c r="D22" s="395">
        <v>29.97</v>
      </c>
      <c r="E22" s="398">
        <v>10</v>
      </c>
      <c r="F22" s="7">
        <v>23</v>
      </c>
      <c r="G22" s="32">
        <f>Anchor!B19</f>
        <v>66702.231</v>
      </c>
      <c r="H22" s="33">
        <f>Anchor!C19</f>
        <v>46.6813</v>
      </c>
      <c r="I22" s="33">
        <f>Anchor!D19</f>
        <v>50.848500000000001</v>
      </c>
      <c r="J22" s="33">
        <f>Anchor!E19</f>
        <v>50.504399999999997</v>
      </c>
      <c r="K22" s="33"/>
      <c r="L22" s="33">
        <f>Anchor!F19</f>
        <v>31.769200000000001</v>
      </c>
      <c r="M22" s="33">
        <f>Anchor!G19</f>
        <v>24.305199999999999</v>
      </c>
      <c r="N22" s="33">
        <f>Anchor!H19</f>
        <v>99.856099999999998</v>
      </c>
      <c r="O22" s="33"/>
      <c r="P22" s="33"/>
      <c r="Q22" s="33"/>
      <c r="R22" s="33"/>
      <c r="S22" s="33"/>
      <c r="T22" s="33"/>
      <c r="U22" s="33"/>
      <c r="V22" s="33">
        <f>Anchor!I19</f>
        <v>5173</v>
      </c>
      <c r="W22" s="33">
        <f>Anchor!J19</f>
        <v>8.6262000000000008</v>
      </c>
      <c r="X22" s="34">
        <f t="shared" si="5"/>
        <v>1.4369444444444444</v>
      </c>
      <c r="Y22" s="15"/>
      <c r="Z22" s="32">
        <f>Test!B19</f>
        <v>66702.231</v>
      </c>
      <c r="AA22" s="33">
        <f>Test!C19</f>
        <v>46.6813</v>
      </c>
      <c r="AB22" s="33">
        <f>Test!D19</f>
        <v>50.848500000000001</v>
      </c>
      <c r="AC22" s="33">
        <f>Test!E19</f>
        <v>50.504399999999997</v>
      </c>
      <c r="AD22" s="33"/>
      <c r="AE22" s="33">
        <f>Test!F19</f>
        <v>31.769200000000001</v>
      </c>
      <c r="AF22" s="33">
        <f>Test!G19</f>
        <v>24.305199999999999</v>
      </c>
      <c r="AG22" s="33">
        <f>Test!H19</f>
        <v>99.856099999999998</v>
      </c>
      <c r="AH22" s="33"/>
      <c r="AI22" s="33"/>
      <c r="AJ22" s="33"/>
      <c r="AK22" s="33"/>
      <c r="AL22" s="33"/>
      <c r="AM22" s="33"/>
      <c r="AN22" s="33"/>
      <c r="AO22" s="33">
        <f>Test!I19</f>
        <v>5267.7</v>
      </c>
      <c r="AP22" s="33">
        <f>Test!J19</f>
        <v>9.5693000000000001</v>
      </c>
      <c r="AQ22" s="34">
        <f t="shared" si="1"/>
        <v>1.4632499999999999</v>
      </c>
      <c r="AR22" s="46">
        <f t="shared" si="2"/>
        <v>1.0183065919195824</v>
      </c>
      <c r="AS22" s="47">
        <f t="shared" si="3"/>
        <v>1.109329716445248</v>
      </c>
      <c r="AT22" s="16"/>
      <c r="AU22" s="16"/>
      <c r="AV22" s="440" t="s">
        <v>123</v>
      </c>
      <c r="AW22" s="401" cm="1">
        <f t="array" ref="AW22">bdRateExtend($G22:$G25,H22:H25,$Z22:$Z25,AA22:AA25)</f>
        <v>0</v>
      </c>
      <c r="AX22" s="402" cm="1">
        <f t="array" ref="AX22">bdRateExtend($G22:$G27,H22:H27,$Z22:$Z27,AA22:AA27)</f>
        <v>0</v>
      </c>
      <c r="AY22" s="402" cm="1">
        <f t="array" ref="AY22">bdRateExtend($G22:$G27,I22:I27,$Z22:$Z27,AB22:AB27)</f>
        <v>0</v>
      </c>
      <c r="AZ22" s="405" cm="1">
        <f t="array" ref="AZ22">bdRateExtend($G22:$G27,J22:J27,$Z22:$Z27,AC22:AC27)</f>
        <v>0</v>
      </c>
      <c r="BA22" s="405" t="e" cm="1">
        <f t="array" ref="BA22">bdRateExtend($G22:$G27,K22:K27,$Z22:$Z27,AD22:AD27)</f>
        <v>#VALUE!</v>
      </c>
      <c r="BB22" s="401" cm="1">
        <f t="array" ref="BB22">bdRateExtend($G22:$G25,L22:L25,$Z22:$Z25,AE22:AE25)</f>
        <v>0</v>
      </c>
      <c r="BC22" s="376" cm="1">
        <f t="array" ref="BC22">bdRateExtend($G22:$G27,L22:L27,$Z22:$Z27,AE22:AE27)</f>
        <v>0</v>
      </c>
      <c r="BD22" s="401" cm="1">
        <f t="array" ref="BD22">bdRateExtend($G22:$G25,M22:M25,$Z22:$Z25,AF22:AF25)</f>
        <v>0</v>
      </c>
      <c r="BE22" s="376" cm="1">
        <f t="array" ref="BE22">bdRateExtend($G22:$G27,M22:M27,$Z22:$Z27,AF22:AF27)</f>
        <v>0</v>
      </c>
      <c r="BF22" s="379" cm="1">
        <f t="array" ref="BF22">bdRateExtend($G22:$G25,N22:N25,$Z22:$Z25,AG22:AG25)</f>
        <v>0</v>
      </c>
      <c r="BG22" s="376" cm="1">
        <f t="array" ref="BG22">bdRateExtend($G22:$G27,N22:N27,$Z22:$Z27,AG22:AG27)</f>
        <v>0</v>
      </c>
      <c r="BH22" s="379" t="e" cm="1">
        <f t="array" ref="BH22">bdRateExtend($G22:$G25,O22:O25,$Z22:$Z25,AH22:AH25)</f>
        <v>#VALUE!</v>
      </c>
      <c r="BI22" s="376" t="e" cm="1">
        <f t="array" ref="BI22">bdRateExtend($G22:$G27,O22:O27,$Z22:$Z27,AH22:AH27)</f>
        <v>#VALUE!</v>
      </c>
      <c r="BJ22" s="401" t="e" cm="1">
        <f t="array" ref="BJ22">bdRateExtend($G22:$G25,P22:P25,$Z22:$Z25,AI22:AI25)</f>
        <v>#VALUE!</v>
      </c>
      <c r="BK22" s="376" t="e" cm="1">
        <f t="array" ref="BK22">bdRateExtend($G22:$G27,P22:P27,$Z22:$Z27,AI22:AI27)</f>
        <v>#VALUE!</v>
      </c>
      <c r="BL22" s="401" t="e" cm="1">
        <f t="array" ref="BL22">bdRateExtend($G22:$G25,Q22:Q25,$Z22:$Z25,AJ22:AJ25)</f>
        <v>#VALUE!</v>
      </c>
      <c r="BM22" s="376" t="e" cm="1">
        <f t="array" ref="BM22">bdRateExtend($G22:$G27,Q22:Q27,$Z22:$Z27,AJ22:AJ27)</f>
        <v>#VALUE!</v>
      </c>
      <c r="BN22" s="401" t="e" cm="1">
        <f t="array" ref="BN22">bdRateExtend($G22:$G25,R22:R25,$Z22:$Z25,AK22:AK25)</f>
        <v>#VALUE!</v>
      </c>
      <c r="BO22" s="402" t="e" cm="1">
        <f t="array" ref="BO22">bdRateExtend($G22:$G27,R22:R27,$Z22:$Z27,AK22:AK27)</f>
        <v>#VALUE!</v>
      </c>
      <c r="BP22" s="402" t="e" cm="1">
        <f t="array" ref="BP22">bdRateExtend($G22:$G27,S22:S27,$Z22:$Z27,AL22:AL27)</f>
        <v>#VALUE!</v>
      </c>
      <c r="BQ22" s="402" t="e" cm="1">
        <f t="array" ref="BQ22">bdRateExtend($G22:$G27,T22:T27,$Z22:$Z27,AM22:AM27)</f>
        <v>#VALUE!</v>
      </c>
      <c r="BR22" s="402" t="e" cm="1">
        <f t="array" ref="BR22">bdRateExtend($G22:$G27,U22:U27,$Z22:$Z27,AN22:AN27)</f>
        <v>#VALUE!</v>
      </c>
    </row>
    <row r="23" spans="1:70" ht="17" customHeight="1" x14ac:dyDescent="0.2">
      <c r="A23" s="387"/>
      <c r="B23" s="390"/>
      <c r="C23" s="393"/>
      <c r="D23" s="396"/>
      <c r="E23" s="399"/>
      <c r="F23" s="13">
        <v>31</v>
      </c>
      <c r="G23" s="35">
        <f>Anchor!B20</f>
        <v>39975.872100000001</v>
      </c>
      <c r="H23" s="40">
        <f>Anchor!C20</f>
        <v>44.1006</v>
      </c>
      <c r="I23" s="40">
        <f>Anchor!D20</f>
        <v>48.522399999999998</v>
      </c>
      <c r="J23" s="40">
        <f>Anchor!E20</f>
        <v>48.0959</v>
      </c>
      <c r="K23" s="40"/>
      <c r="L23" s="40">
        <f>Anchor!F20</f>
        <v>27.918600000000001</v>
      </c>
      <c r="M23" s="40">
        <f>Anchor!G20</f>
        <v>21.694900000000001</v>
      </c>
      <c r="N23" s="40">
        <f>Anchor!H20</f>
        <v>99.784800000000004</v>
      </c>
      <c r="O23" s="40"/>
      <c r="P23" s="40"/>
      <c r="Q23" s="40"/>
      <c r="R23" s="40"/>
      <c r="S23" s="40"/>
      <c r="T23" s="40"/>
      <c r="U23" s="40"/>
      <c r="V23" s="40">
        <f>Anchor!I20</f>
        <v>4218.3999999999996</v>
      </c>
      <c r="W23" s="40">
        <f>Anchor!J20</f>
        <v>9.0431000000000008</v>
      </c>
      <c r="X23" s="36">
        <f t="shared" si="5"/>
        <v>1.1717777777777776</v>
      </c>
      <c r="Y23" s="15"/>
      <c r="Z23" s="35">
        <f>Test!B20</f>
        <v>39975.872100000001</v>
      </c>
      <c r="AA23" s="40">
        <f>Test!C20</f>
        <v>44.1006</v>
      </c>
      <c r="AB23" s="40">
        <f>Test!D20</f>
        <v>48.522399999999998</v>
      </c>
      <c r="AC23" s="40">
        <f>Test!E20</f>
        <v>48.0959</v>
      </c>
      <c r="AD23" s="40"/>
      <c r="AE23" s="40">
        <f>Test!F20</f>
        <v>27.918600000000001</v>
      </c>
      <c r="AF23" s="40">
        <f>Test!G20</f>
        <v>21.694900000000001</v>
      </c>
      <c r="AG23" s="40">
        <f>Test!H20</f>
        <v>99.784800000000004</v>
      </c>
      <c r="AH23" s="40"/>
      <c r="AI23" s="40"/>
      <c r="AJ23" s="40"/>
      <c r="AK23" s="40"/>
      <c r="AL23" s="40"/>
      <c r="AM23" s="40"/>
      <c r="AN23" s="40"/>
      <c r="AO23" s="40">
        <f>Test!I20</f>
        <v>4212.7</v>
      </c>
      <c r="AP23" s="40">
        <f>Test!J20</f>
        <v>8.1675000000000004</v>
      </c>
      <c r="AQ23" s="36">
        <f t="shared" si="1"/>
        <v>1.1701944444444443</v>
      </c>
      <c r="AR23" s="48">
        <f t="shared" si="2"/>
        <v>0.9986487767874076</v>
      </c>
      <c r="AS23" s="49">
        <f t="shared" si="3"/>
        <v>0.90317479625349706</v>
      </c>
      <c r="AT23" s="16"/>
      <c r="AU23" s="16"/>
      <c r="AV23" s="381"/>
      <c r="AW23" s="382"/>
      <c r="AX23" s="403"/>
      <c r="AY23" s="403"/>
      <c r="AZ23" s="406"/>
      <c r="BA23" s="406"/>
      <c r="BB23" s="382"/>
      <c r="BC23" s="377"/>
      <c r="BD23" s="382"/>
      <c r="BE23" s="377"/>
      <c r="BF23" s="380"/>
      <c r="BG23" s="377"/>
      <c r="BH23" s="380"/>
      <c r="BI23" s="377"/>
      <c r="BJ23" s="382"/>
      <c r="BK23" s="377"/>
      <c r="BL23" s="382"/>
      <c r="BM23" s="377"/>
      <c r="BN23" s="382"/>
      <c r="BO23" s="403"/>
      <c r="BP23" s="403"/>
      <c r="BQ23" s="403"/>
      <c r="BR23" s="403"/>
    </row>
    <row r="24" spans="1:70" ht="17" customHeight="1" x14ac:dyDescent="0.2">
      <c r="A24" s="387"/>
      <c r="B24" s="390"/>
      <c r="C24" s="393"/>
      <c r="D24" s="396"/>
      <c r="E24" s="399"/>
      <c r="F24" s="13">
        <v>39</v>
      </c>
      <c r="G24" s="35">
        <f>Anchor!B21</f>
        <v>22619.605800000001</v>
      </c>
      <c r="H24" s="40">
        <f>Anchor!C21</f>
        <v>41.5563</v>
      </c>
      <c r="I24" s="40">
        <f>Anchor!D21</f>
        <v>45.995899999999999</v>
      </c>
      <c r="J24" s="40">
        <f>Anchor!E21</f>
        <v>45.510399999999997</v>
      </c>
      <c r="K24" s="40"/>
      <c r="L24" s="40">
        <f>Anchor!F21</f>
        <v>24.3413</v>
      </c>
      <c r="M24" s="40">
        <f>Anchor!G21</f>
        <v>19.508500000000002</v>
      </c>
      <c r="N24" s="40">
        <f>Anchor!H21</f>
        <v>99.330399999999997</v>
      </c>
      <c r="O24" s="40"/>
      <c r="P24" s="40"/>
      <c r="Q24" s="40"/>
      <c r="R24" s="40"/>
      <c r="S24" s="40"/>
      <c r="T24" s="40"/>
      <c r="U24" s="40"/>
      <c r="V24" s="40">
        <f>Anchor!I21</f>
        <v>4174.5</v>
      </c>
      <c r="W24" s="40">
        <f>Anchor!J21</f>
        <v>7.0605000000000002</v>
      </c>
      <c r="X24" s="36">
        <f t="shared" si="5"/>
        <v>1.1595833333333334</v>
      </c>
      <c r="Y24" s="15"/>
      <c r="Z24" s="35">
        <f>Test!B21</f>
        <v>22619.605800000001</v>
      </c>
      <c r="AA24" s="40">
        <f>Test!C21</f>
        <v>41.5563</v>
      </c>
      <c r="AB24" s="40">
        <f>Test!D21</f>
        <v>45.995899999999999</v>
      </c>
      <c r="AC24" s="40">
        <f>Test!E21</f>
        <v>45.510399999999997</v>
      </c>
      <c r="AD24" s="40"/>
      <c r="AE24" s="40">
        <f>Test!F21</f>
        <v>24.3413</v>
      </c>
      <c r="AF24" s="40">
        <f>Test!G21</f>
        <v>19.508500000000002</v>
      </c>
      <c r="AG24" s="40">
        <f>Test!H21</f>
        <v>99.330399999999997</v>
      </c>
      <c r="AH24" s="40"/>
      <c r="AI24" s="40"/>
      <c r="AJ24" s="40"/>
      <c r="AK24" s="40"/>
      <c r="AL24" s="40"/>
      <c r="AM24" s="40"/>
      <c r="AN24" s="40"/>
      <c r="AO24" s="40">
        <f>Test!I21</f>
        <v>4194.7</v>
      </c>
      <c r="AP24" s="40">
        <f>Test!J21</f>
        <v>7.1955999999999998</v>
      </c>
      <c r="AQ24" s="36">
        <f t="shared" si="1"/>
        <v>1.1651944444444444</v>
      </c>
      <c r="AR24" s="48">
        <f t="shared" si="2"/>
        <v>1.0048389028626183</v>
      </c>
      <c r="AS24" s="49">
        <f t="shared" si="3"/>
        <v>1.0191346221938955</v>
      </c>
      <c r="AT24" s="16"/>
      <c r="AU24" s="16"/>
      <c r="AV24" s="381" t="s">
        <v>124</v>
      </c>
      <c r="AW24" s="382" cm="1">
        <f t="array" ref="AW24">bdRateExtend($G23:$G26,H23:H26,$Z23:$Z26,AA23:AA26)</f>
        <v>0</v>
      </c>
      <c r="AX24" s="403"/>
      <c r="AY24" s="403"/>
      <c r="AZ24" s="406"/>
      <c r="BA24" s="406"/>
      <c r="BB24" s="382" cm="1">
        <f t="array" ref="BB24">bdRateExtend($G23:$G26,L23:L26,$Z23:$Z26,AE23:AE26)</f>
        <v>0</v>
      </c>
      <c r="BC24" s="377"/>
      <c r="BD24" s="382" cm="1">
        <f t="array" ref="BD24">bdRateExtend($G23:$G26,M23:M26,$Z23:$Z26,AF23:AF26)</f>
        <v>0</v>
      </c>
      <c r="BE24" s="377"/>
      <c r="BF24" s="380" cm="1">
        <f t="array" ref="BF24">bdRateExtend($G23:$G26,N23:N26,$Z23:$Z26,AG23:AG26)</f>
        <v>0</v>
      </c>
      <c r="BG24" s="377"/>
      <c r="BH24" s="380" t="e" cm="1">
        <f t="array" ref="BH24">bdRateExtend($G23:$G26,O23:O26,$Z23:$Z26,AH23:AH26)</f>
        <v>#VALUE!</v>
      </c>
      <c r="BI24" s="377"/>
      <c r="BJ24" s="382" t="e" cm="1">
        <f t="array" ref="BJ24">bdRateExtend($G23:$G26,P23:P26,$Z23:$Z26,AI23:AI26)</f>
        <v>#VALUE!</v>
      </c>
      <c r="BK24" s="377"/>
      <c r="BL24" s="382" t="e" cm="1">
        <f t="array" ref="BL24">bdRateExtend($G23:$G26,Q23:Q26,$Z23:$Z26,AJ23:AJ26)</f>
        <v>#VALUE!</v>
      </c>
      <c r="BM24" s="377"/>
      <c r="BN24" s="382" t="e" cm="1">
        <f t="array" ref="BN24">bdRateExtend($G23:$G26,R23:R26,$Z23:$Z26,AK23:AK26)</f>
        <v>#VALUE!</v>
      </c>
      <c r="BO24" s="403"/>
      <c r="BP24" s="403"/>
      <c r="BQ24" s="403"/>
      <c r="BR24" s="403"/>
    </row>
    <row r="25" spans="1:70" ht="17" customHeight="1" x14ac:dyDescent="0.2">
      <c r="A25" s="387"/>
      <c r="B25" s="390"/>
      <c r="C25" s="393"/>
      <c r="D25" s="396"/>
      <c r="E25" s="399"/>
      <c r="F25" s="13">
        <v>47</v>
      </c>
      <c r="G25" s="35">
        <f>Anchor!B22</f>
        <v>13238.2045</v>
      </c>
      <c r="H25" s="40">
        <f>Anchor!C22</f>
        <v>39.137500000000003</v>
      </c>
      <c r="I25" s="40">
        <f>Anchor!D22</f>
        <v>43.3932</v>
      </c>
      <c r="J25" s="40">
        <f>Anchor!E22</f>
        <v>42.853200000000001</v>
      </c>
      <c r="K25" s="40"/>
      <c r="L25" s="40">
        <f>Anchor!F22</f>
        <v>21.200500000000002</v>
      </c>
      <c r="M25" s="40">
        <f>Anchor!G22</f>
        <v>17.501100000000001</v>
      </c>
      <c r="N25" s="40">
        <f>Anchor!H22</f>
        <v>93.771600000000007</v>
      </c>
      <c r="O25" s="40"/>
      <c r="P25" s="40"/>
      <c r="Q25" s="40"/>
      <c r="R25" s="40"/>
      <c r="S25" s="40"/>
      <c r="T25" s="40"/>
      <c r="U25" s="40"/>
      <c r="V25" s="40">
        <f>Anchor!I22</f>
        <v>3174.2</v>
      </c>
      <c r="W25" s="40">
        <f>Anchor!J22</f>
        <v>5.8890000000000002</v>
      </c>
      <c r="X25" s="36">
        <f t="shared" si="5"/>
        <v>0.88172222222222219</v>
      </c>
      <c r="Y25" s="15"/>
      <c r="Z25" s="35">
        <f>Test!B22</f>
        <v>13238.2045</v>
      </c>
      <c r="AA25" s="40">
        <f>Test!C22</f>
        <v>39.137500000000003</v>
      </c>
      <c r="AB25" s="40">
        <f>Test!D22</f>
        <v>43.3932</v>
      </c>
      <c r="AC25" s="40">
        <f>Test!E22</f>
        <v>42.853200000000001</v>
      </c>
      <c r="AD25" s="40"/>
      <c r="AE25" s="40">
        <f>Test!F22</f>
        <v>21.200500000000002</v>
      </c>
      <c r="AF25" s="40">
        <f>Test!G22</f>
        <v>17.501100000000001</v>
      </c>
      <c r="AG25" s="40">
        <f>Test!H22</f>
        <v>93.771600000000007</v>
      </c>
      <c r="AH25" s="40"/>
      <c r="AI25" s="40"/>
      <c r="AJ25" s="40"/>
      <c r="AK25" s="40"/>
      <c r="AL25" s="40"/>
      <c r="AM25" s="40"/>
      <c r="AN25" s="40"/>
      <c r="AO25" s="40">
        <f>Test!I22</f>
        <v>3181</v>
      </c>
      <c r="AP25" s="40">
        <f>Test!J22</f>
        <v>5.9950999999999999</v>
      </c>
      <c r="AQ25" s="36">
        <f t="shared" si="1"/>
        <v>0.88361111111111112</v>
      </c>
      <c r="AR25" s="48">
        <f t="shared" si="2"/>
        <v>1.0021422720685527</v>
      </c>
      <c r="AS25" s="49">
        <f t="shared" si="3"/>
        <v>1.018016641195449</v>
      </c>
      <c r="AT25" s="16"/>
      <c r="AU25" s="16"/>
      <c r="AV25" s="381"/>
      <c r="AW25" s="382"/>
      <c r="AX25" s="403"/>
      <c r="AY25" s="403"/>
      <c r="AZ25" s="406"/>
      <c r="BA25" s="406"/>
      <c r="BB25" s="382"/>
      <c r="BC25" s="377"/>
      <c r="BD25" s="382"/>
      <c r="BE25" s="377"/>
      <c r="BF25" s="380"/>
      <c r="BG25" s="377"/>
      <c r="BH25" s="380"/>
      <c r="BI25" s="377"/>
      <c r="BJ25" s="382"/>
      <c r="BK25" s="377"/>
      <c r="BL25" s="382"/>
      <c r="BM25" s="377"/>
      <c r="BN25" s="382"/>
      <c r="BO25" s="403"/>
      <c r="BP25" s="403"/>
      <c r="BQ25" s="403"/>
      <c r="BR25" s="403"/>
    </row>
    <row r="26" spans="1:70" ht="17" customHeight="1" x14ac:dyDescent="0.2">
      <c r="A26" s="387"/>
      <c r="B26" s="390"/>
      <c r="C26" s="393"/>
      <c r="D26" s="396"/>
      <c r="E26" s="399"/>
      <c r="F26" s="13">
        <v>55</v>
      </c>
      <c r="G26" s="35">
        <f>Anchor!B23</f>
        <v>7959.4885000000004</v>
      </c>
      <c r="H26" s="40">
        <f>Anchor!C23</f>
        <v>36.660400000000003</v>
      </c>
      <c r="I26" s="40">
        <f>Anchor!D23</f>
        <v>40.853299999999997</v>
      </c>
      <c r="J26" s="40">
        <f>Anchor!E23</f>
        <v>40.262700000000002</v>
      </c>
      <c r="K26" s="40"/>
      <c r="L26" s="40">
        <f>Anchor!F23</f>
        <v>18.2013</v>
      </c>
      <c r="M26" s="40">
        <f>Anchor!G23</f>
        <v>15.4343</v>
      </c>
      <c r="N26" s="40">
        <f>Anchor!H23</f>
        <v>81.120500000000007</v>
      </c>
      <c r="O26" s="40"/>
      <c r="P26" s="40"/>
      <c r="Q26" s="40"/>
      <c r="R26" s="40"/>
      <c r="S26" s="40"/>
      <c r="T26" s="40"/>
      <c r="U26" s="40"/>
      <c r="V26" s="40">
        <f>Anchor!I23</f>
        <v>2562.1</v>
      </c>
      <c r="W26" s="40">
        <f>Anchor!J23</f>
        <v>5.8164999999999996</v>
      </c>
      <c r="X26" s="36">
        <f t="shared" si="5"/>
        <v>0.71169444444444441</v>
      </c>
      <c r="Y26" s="15"/>
      <c r="Z26" s="35">
        <f>Test!B23</f>
        <v>7959.4885000000004</v>
      </c>
      <c r="AA26" s="40">
        <f>Test!C23</f>
        <v>36.660400000000003</v>
      </c>
      <c r="AB26" s="40">
        <f>Test!D23</f>
        <v>40.853299999999997</v>
      </c>
      <c r="AC26" s="40">
        <f>Test!E23</f>
        <v>40.262700000000002</v>
      </c>
      <c r="AD26" s="40"/>
      <c r="AE26" s="40">
        <f>Test!F23</f>
        <v>18.2013</v>
      </c>
      <c r="AF26" s="40">
        <f>Test!G23</f>
        <v>15.4343</v>
      </c>
      <c r="AG26" s="40">
        <f>Test!H23</f>
        <v>81.120500000000007</v>
      </c>
      <c r="AH26" s="40"/>
      <c r="AI26" s="40"/>
      <c r="AJ26" s="40"/>
      <c r="AK26" s="40"/>
      <c r="AL26" s="40"/>
      <c r="AM26" s="40"/>
      <c r="AN26" s="40"/>
      <c r="AO26" s="40">
        <f>Test!I23</f>
        <v>2573.4</v>
      </c>
      <c r="AP26" s="40">
        <f>Test!J23</f>
        <v>6.1703000000000001</v>
      </c>
      <c r="AQ26" s="36">
        <f t="shared" si="1"/>
        <v>0.71483333333333332</v>
      </c>
      <c r="AR26" s="48">
        <f t="shared" si="2"/>
        <v>1.0044104445571993</v>
      </c>
      <c r="AS26" s="49">
        <f t="shared" si="3"/>
        <v>1.0608269577924869</v>
      </c>
      <c r="AT26" s="16"/>
      <c r="AU26" s="16"/>
      <c r="AV26" s="381" t="s">
        <v>125</v>
      </c>
      <c r="AW26" s="382" cm="1">
        <f t="array" ref="AW26">bdRateExtend($G24:$G27,H24:H27,$Z24:$Z27,AA24:AA27)</f>
        <v>0</v>
      </c>
      <c r="AX26" s="403"/>
      <c r="AY26" s="403"/>
      <c r="AZ26" s="406"/>
      <c r="BA26" s="406"/>
      <c r="BB26" s="382" cm="1">
        <f t="array" ref="BB26">bdRateExtend($G24:$G27,L24:L27,$Z24:$Z27,AE24:AE27)</f>
        <v>0</v>
      </c>
      <c r="BC26" s="377"/>
      <c r="BD26" s="382" cm="1">
        <f t="array" ref="BD26">bdRateExtend($G24:$G27,M24:M27,$Z24:$Z27,AF24:AF27)</f>
        <v>0</v>
      </c>
      <c r="BE26" s="377"/>
      <c r="BF26" s="380" cm="1">
        <f t="array" ref="BF26">bdRateExtend($G24:$G27,N24:N27,$Z24:$Z27,AG24:AG27)</f>
        <v>0</v>
      </c>
      <c r="BG26" s="377"/>
      <c r="BH26" s="380" t="e" cm="1">
        <f t="array" ref="BH26">bdRateExtend($G24:$G27,O24:O27,$Z24:$Z27,AH24:AH27)</f>
        <v>#VALUE!</v>
      </c>
      <c r="BI26" s="377"/>
      <c r="BJ26" s="382" t="e" cm="1">
        <f t="array" ref="BJ26">bdRateExtend($G24:$G27,P24:P27,$Z24:$Z27,AI24:AI27)</f>
        <v>#VALUE!</v>
      </c>
      <c r="BK26" s="377"/>
      <c r="BL26" s="382" t="e" cm="1">
        <f t="array" ref="BL26">bdRateExtend($G24:$G27,Q24:Q27,$Z24:$Z27,AJ24:AJ27)</f>
        <v>#VALUE!</v>
      </c>
      <c r="BM26" s="377"/>
      <c r="BN26" s="382" t="e" cm="1">
        <f t="array" ref="BN26">bdRateExtend($G24:$G27,R24:R27,$Z24:$Z27,AK24:AK27)</f>
        <v>#VALUE!</v>
      </c>
      <c r="BO26" s="403"/>
      <c r="BP26" s="403"/>
      <c r="BQ26" s="403"/>
      <c r="BR26" s="403"/>
    </row>
    <row r="27" spans="1:70" ht="17" customHeight="1" thickBot="1" x14ac:dyDescent="0.25">
      <c r="A27" s="387"/>
      <c r="B27" s="391"/>
      <c r="C27" s="394"/>
      <c r="D27" s="397"/>
      <c r="E27" s="400"/>
      <c r="F27" s="8">
        <v>63</v>
      </c>
      <c r="G27" s="37">
        <f>Anchor!B24</f>
        <v>2837.5275999999999</v>
      </c>
      <c r="H27" s="38">
        <f>Anchor!C24</f>
        <v>32.080399999999997</v>
      </c>
      <c r="I27" s="38">
        <f>Anchor!D24</f>
        <v>35.848300000000002</v>
      </c>
      <c r="J27" s="38">
        <f>Anchor!E24</f>
        <v>35.111600000000003</v>
      </c>
      <c r="K27" s="38"/>
      <c r="L27" s="38">
        <f>Anchor!F24</f>
        <v>13.062799999999999</v>
      </c>
      <c r="M27" s="38">
        <f>Anchor!G24</f>
        <v>11.7126</v>
      </c>
      <c r="N27" s="38">
        <f>Anchor!H24</f>
        <v>49.037399999999998</v>
      </c>
      <c r="O27" s="38"/>
      <c r="P27" s="38"/>
      <c r="Q27" s="38"/>
      <c r="R27" s="38"/>
      <c r="S27" s="38"/>
      <c r="T27" s="38"/>
      <c r="U27" s="38"/>
      <c r="V27" s="38">
        <f>Anchor!I24</f>
        <v>1814.5</v>
      </c>
      <c r="W27" s="38">
        <f>Anchor!J24</f>
        <v>4.2074999999999996</v>
      </c>
      <c r="X27" s="39">
        <f t="shared" si="5"/>
        <v>0.50402777777777774</v>
      </c>
      <c r="Y27" s="15"/>
      <c r="Z27" s="37">
        <f>Test!B24</f>
        <v>2837.5275999999999</v>
      </c>
      <c r="AA27" s="38">
        <f>Test!C24</f>
        <v>32.080399999999997</v>
      </c>
      <c r="AB27" s="38">
        <f>Test!D24</f>
        <v>35.848300000000002</v>
      </c>
      <c r="AC27" s="38">
        <f>Test!E24</f>
        <v>35.111600000000003</v>
      </c>
      <c r="AD27" s="38"/>
      <c r="AE27" s="38">
        <f>Test!F24</f>
        <v>13.062799999999999</v>
      </c>
      <c r="AF27" s="38">
        <f>Test!G24</f>
        <v>11.7126</v>
      </c>
      <c r="AG27" s="38">
        <f>Test!H24</f>
        <v>49.037399999999998</v>
      </c>
      <c r="AH27" s="38"/>
      <c r="AI27" s="38"/>
      <c r="AJ27" s="38"/>
      <c r="AK27" s="38"/>
      <c r="AL27" s="38"/>
      <c r="AM27" s="38"/>
      <c r="AN27" s="38"/>
      <c r="AO27" s="38">
        <f>Test!I24</f>
        <v>1854.5</v>
      </c>
      <c r="AP27" s="38">
        <f>Test!J24</f>
        <v>4.6341999999999999</v>
      </c>
      <c r="AQ27" s="39">
        <f t="shared" si="1"/>
        <v>0.51513888888888892</v>
      </c>
      <c r="AR27" s="50">
        <f t="shared" si="2"/>
        <v>1.0220446403968035</v>
      </c>
      <c r="AS27" s="51">
        <f t="shared" si="3"/>
        <v>1.1014141414141414</v>
      </c>
      <c r="AT27" s="16"/>
      <c r="AU27" s="16"/>
      <c r="AV27" s="383"/>
      <c r="AW27" s="384"/>
      <c r="AX27" s="404"/>
      <c r="AY27" s="404"/>
      <c r="AZ27" s="407"/>
      <c r="BA27" s="407"/>
      <c r="BB27" s="384"/>
      <c r="BC27" s="378"/>
      <c r="BD27" s="384"/>
      <c r="BE27" s="378"/>
      <c r="BF27" s="385"/>
      <c r="BG27" s="378"/>
      <c r="BH27" s="385"/>
      <c r="BI27" s="378"/>
      <c r="BJ27" s="384"/>
      <c r="BK27" s="378"/>
      <c r="BL27" s="384"/>
      <c r="BM27" s="378"/>
      <c r="BN27" s="384"/>
      <c r="BO27" s="404"/>
      <c r="BP27" s="404"/>
      <c r="BQ27" s="404"/>
      <c r="BR27" s="404"/>
    </row>
    <row r="28" spans="1:70" ht="17" customHeight="1" x14ac:dyDescent="0.2">
      <c r="A28" s="387"/>
      <c r="B28" s="389" t="s">
        <v>18</v>
      </c>
      <c r="C28" s="392" t="s">
        <v>30</v>
      </c>
      <c r="D28" s="395">
        <v>60</v>
      </c>
      <c r="E28" s="398">
        <v>10</v>
      </c>
      <c r="F28" s="7">
        <v>23</v>
      </c>
      <c r="G28" s="32">
        <f>Anchor!B25</f>
        <v>150803.264</v>
      </c>
      <c r="H28" s="33">
        <f>Anchor!C25</f>
        <v>47.681100000000001</v>
      </c>
      <c r="I28" s="33">
        <f>Anchor!D25</f>
        <v>44.612200000000001</v>
      </c>
      <c r="J28" s="33">
        <f>Anchor!E25</f>
        <v>48.299500000000002</v>
      </c>
      <c r="K28" s="33"/>
      <c r="L28" s="33">
        <f>Anchor!F25</f>
        <v>30.364699999999999</v>
      </c>
      <c r="M28" s="33">
        <f>Anchor!G25</f>
        <v>23.409199999999998</v>
      </c>
      <c r="N28" s="33">
        <f>Anchor!H25</f>
        <v>98.088499999999996</v>
      </c>
      <c r="O28" s="33"/>
      <c r="P28" s="33"/>
      <c r="Q28" s="33"/>
      <c r="R28" s="33"/>
      <c r="S28" s="33"/>
      <c r="T28" s="33"/>
      <c r="U28" s="33"/>
      <c r="V28" s="33">
        <f>Anchor!I25</f>
        <v>7141.9</v>
      </c>
      <c r="W28" s="33">
        <f>Anchor!J25</f>
        <v>9.4459999999999997</v>
      </c>
      <c r="X28" s="34">
        <f t="shared" si="5"/>
        <v>1.9838611111111111</v>
      </c>
      <c r="Y28" s="15"/>
      <c r="Z28" s="32">
        <f>Test!B25</f>
        <v>150803.264</v>
      </c>
      <c r="AA28" s="33">
        <f>Test!C25</f>
        <v>47.681100000000001</v>
      </c>
      <c r="AB28" s="33">
        <f>Test!D25</f>
        <v>44.612200000000001</v>
      </c>
      <c r="AC28" s="33">
        <f>Test!E25</f>
        <v>48.299500000000002</v>
      </c>
      <c r="AD28" s="33"/>
      <c r="AE28" s="33">
        <f>Test!F25</f>
        <v>30.364699999999999</v>
      </c>
      <c r="AF28" s="33">
        <f>Test!G25</f>
        <v>23.409199999999998</v>
      </c>
      <c r="AG28" s="33">
        <f>Test!H25</f>
        <v>98.088499999999996</v>
      </c>
      <c r="AH28" s="33"/>
      <c r="AI28" s="33"/>
      <c r="AJ28" s="33"/>
      <c r="AK28" s="33"/>
      <c r="AL28" s="33"/>
      <c r="AM28" s="33"/>
      <c r="AN28" s="33"/>
      <c r="AO28" s="33">
        <f>Test!I25</f>
        <v>7217.2</v>
      </c>
      <c r="AP28" s="33">
        <f>Test!J25</f>
        <v>11.151400000000001</v>
      </c>
      <c r="AQ28" s="34">
        <f t="shared" si="1"/>
        <v>2.0047777777777775</v>
      </c>
      <c r="AR28" s="46">
        <f t="shared" si="2"/>
        <v>1.0105434128173176</v>
      </c>
      <c r="AS28" s="47">
        <f t="shared" si="3"/>
        <v>1.1805420283717978</v>
      </c>
      <c r="AT28" s="16"/>
      <c r="AU28" s="16"/>
      <c r="AV28" s="440" t="s">
        <v>123</v>
      </c>
      <c r="AW28" s="401" cm="1">
        <f t="array" ref="AW28">bdRateExtend($G28:$G31,H28:H31,$Z28:$Z31,AA28:AA31)</f>
        <v>0</v>
      </c>
      <c r="AX28" s="402" cm="1">
        <f t="array" ref="AX28">bdRateExtend($G28:$G33,H28:H33,$Z28:$Z33,AA28:AA33)</f>
        <v>0</v>
      </c>
      <c r="AY28" s="402" cm="1">
        <f t="array" ref="AY28">bdRateExtend($G28:$G33,I28:I33,$Z28:$Z33,AB28:AB33)</f>
        <v>0</v>
      </c>
      <c r="AZ28" s="405" cm="1">
        <f t="array" ref="AZ28">bdRateExtend($G28:$G33,J28:J33,$Z28:$Z33,AC28:AC33)</f>
        <v>0</v>
      </c>
      <c r="BA28" s="405" t="e" cm="1">
        <f t="array" ref="BA28">bdRateExtend($G28:$G33,K28:K33,$Z28:$Z33,AD28:AD33)</f>
        <v>#VALUE!</v>
      </c>
      <c r="BB28" s="401" cm="1">
        <f t="array" ref="BB28">bdRateExtend($G28:$G31,L28:L31,$Z28:$Z31,AE28:AE31)</f>
        <v>0</v>
      </c>
      <c r="BC28" s="376" cm="1">
        <f t="array" ref="BC28">bdRateExtend($G28:$G33,L28:L33,$Z28:$Z33,AE28:AE33)</f>
        <v>0</v>
      </c>
      <c r="BD28" s="401" cm="1">
        <f t="array" ref="BD28">bdRateExtend($G28:$G31,M28:M31,$Z28:$Z31,AF28:AF31)</f>
        <v>0</v>
      </c>
      <c r="BE28" s="376" cm="1">
        <f t="array" ref="BE28">bdRateExtend($G28:$G33,M28:M33,$Z28:$Z33,AF28:AF33)</f>
        <v>0</v>
      </c>
      <c r="BF28" s="379" cm="1">
        <f t="array" ref="BF28">bdRateExtend($G28:$G31,N28:N31,$Z28:$Z31,AG28:AG31)</f>
        <v>0</v>
      </c>
      <c r="BG28" s="376" cm="1">
        <f t="array" ref="BG28">bdRateExtend($G28:$G33,N28:N33,$Z28:$Z33,AG28:AG33)</f>
        <v>0</v>
      </c>
      <c r="BH28" s="379" t="e" cm="1">
        <f t="array" ref="BH28">bdRateExtend($G28:$G31,O28:O31,$Z28:$Z31,AH28:AH31)</f>
        <v>#VALUE!</v>
      </c>
      <c r="BI28" s="376" t="e" cm="1">
        <f t="array" ref="BI28">bdRateExtend($G28:$G33,O28:O33,$Z28:$Z33,AH28:AH33)</f>
        <v>#VALUE!</v>
      </c>
      <c r="BJ28" s="401" t="e" cm="1">
        <f t="array" ref="BJ28">bdRateExtend($G28:$G31,P28:P31,$Z28:$Z31,AI28:AI31)</f>
        <v>#VALUE!</v>
      </c>
      <c r="BK28" s="376" t="e" cm="1">
        <f t="array" ref="BK28">bdRateExtend($G28:$G33,P28:P33,$Z28:$Z33,AI28:AI33)</f>
        <v>#VALUE!</v>
      </c>
      <c r="BL28" s="401" t="e" cm="1">
        <f t="array" ref="BL28">bdRateExtend($G28:$G31,Q28:Q31,$Z28:$Z31,AJ28:AJ31)</f>
        <v>#VALUE!</v>
      </c>
      <c r="BM28" s="376" t="e" cm="1">
        <f t="array" ref="BM28">bdRateExtend($G28:$G33,Q28:Q33,$Z28:$Z33,AJ28:AJ33)</f>
        <v>#VALUE!</v>
      </c>
      <c r="BN28" s="401" t="e" cm="1">
        <f t="array" ref="BN28">bdRateExtend($G28:$G31,R28:R31,$Z28:$Z31,AK28:AK31)</f>
        <v>#VALUE!</v>
      </c>
      <c r="BO28" s="402" t="e" cm="1">
        <f t="array" ref="BO28">bdRateExtend($G28:$G33,R28:R33,$Z28:$Z33,AK28:AK33)</f>
        <v>#VALUE!</v>
      </c>
      <c r="BP28" s="402" t="e" cm="1">
        <f t="array" ref="BP28">bdRateExtend($G28:$G33,S28:S33,$Z28:$Z33,AL28:AL33)</f>
        <v>#VALUE!</v>
      </c>
      <c r="BQ28" s="402" t="e" cm="1">
        <f t="array" ref="BQ28">bdRateExtend($G28:$G33,T28:T33,$Z28:$Z33,AM28:AM33)</f>
        <v>#VALUE!</v>
      </c>
      <c r="BR28" s="402" t="e" cm="1">
        <f t="array" ref="BR28">bdRateExtend($G28:$G33,U28:U33,$Z28:$Z33,AN28:AN33)</f>
        <v>#VALUE!</v>
      </c>
    </row>
    <row r="29" spans="1:70" ht="17" customHeight="1" x14ac:dyDescent="0.2">
      <c r="A29" s="387"/>
      <c r="B29" s="390"/>
      <c r="C29" s="393"/>
      <c r="D29" s="396"/>
      <c r="E29" s="399"/>
      <c r="F29" s="13">
        <v>31</v>
      </c>
      <c r="G29" s="35">
        <f>Anchor!B26</f>
        <v>89875.423999999999</v>
      </c>
      <c r="H29" s="40">
        <f>Anchor!C26</f>
        <v>44.825200000000002</v>
      </c>
      <c r="I29" s="40">
        <f>Anchor!D26</f>
        <v>42.054699999999997</v>
      </c>
      <c r="J29" s="40">
        <f>Anchor!E26</f>
        <v>46.209400000000002</v>
      </c>
      <c r="K29" s="40"/>
      <c r="L29" s="40">
        <f>Anchor!F26</f>
        <v>26.269500000000001</v>
      </c>
      <c r="M29" s="40">
        <f>Anchor!G26</f>
        <v>20.372299999999999</v>
      </c>
      <c r="N29" s="40">
        <f>Anchor!H26</f>
        <v>92.764399999999995</v>
      </c>
      <c r="O29" s="40"/>
      <c r="P29" s="40"/>
      <c r="Q29" s="40"/>
      <c r="R29" s="40"/>
      <c r="S29" s="40"/>
      <c r="T29" s="40"/>
      <c r="U29" s="40"/>
      <c r="V29" s="40">
        <f>Anchor!I26</f>
        <v>5431.3</v>
      </c>
      <c r="W29" s="40">
        <f>Anchor!J26</f>
        <v>9.2100000000000009</v>
      </c>
      <c r="X29" s="36">
        <f t="shared" si="5"/>
        <v>1.5086944444444446</v>
      </c>
      <c r="Y29" s="15"/>
      <c r="Z29" s="35">
        <f>Test!B26</f>
        <v>89875.423999999999</v>
      </c>
      <c r="AA29" s="40">
        <f>Test!C26</f>
        <v>44.825200000000002</v>
      </c>
      <c r="AB29" s="40">
        <f>Test!D26</f>
        <v>42.054699999999997</v>
      </c>
      <c r="AC29" s="40">
        <f>Test!E26</f>
        <v>46.209400000000002</v>
      </c>
      <c r="AD29" s="40"/>
      <c r="AE29" s="40">
        <f>Test!F26</f>
        <v>26.269500000000001</v>
      </c>
      <c r="AF29" s="40">
        <f>Test!G26</f>
        <v>20.372299999999999</v>
      </c>
      <c r="AG29" s="40">
        <f>Test!H26</f>
        <v>92.764399999999995</v>
      </c>
      <c r="AH29" s="40"/>
      <c r="AI29" s="40"/>
      <c r="AJ29" s="40"/>
      <c r="AK29" s="40"/>
      <c r="AL29" s="40"/>
      <c r="AM29" s="40"/>
      <c r="AN29" s="40"/>
      <c r="AO29" s="40">
        <f>Test!I26</f>
        <v>5412.7</v>
      </c>
      <c r="AP29" s="40">
        <f>Test!J26</f>
        <v>9.1875</v>
      </c>
      <c r="AQ29" s="36">
        <f t="shared" si="1"/>
        <v>1.5035277777777778</v>
      </c>
      <c r="AR29" s="48">
        <f t="shared" si="2"/>
        <v>0.99657540551985702</v>
      </c>
      <c r="AS29" s="49">
        <f t="shared" si="3"/>
        <v>0.99755700325732888</v>
      </c>
      <c r="AT29" s="16"/>
      <c r="AU29" s="16"/>
      <c r="AV29" s="381"/>
      <c r="AW29" s="382"/>
      <c r="AX29" s="403"/>
      <c r="AY29" s="403"/>
      <c r="AZ29" s="406"/>
      <c r="BA29" s="406"/>
      <c r="BB29" s="382"/>
      <c r="BC29" s="377"/>
      <c r="BD29" s="382"/>
      <c r="BE29" s="377"/>
      <c r="BF29" s="380"/>
      <c r="BG29" s="377"/>
      <c r="BH29" s="380"/>
      <c r="BI29" s="377"/>
      <c r="BJ29" s="382"/>
      <c r="BK29" s="377"/>
      <c r="BL29" s="382"/>
      <c r="BM29" s="377"/>
      <c r="BN29" s="382"/>
      <c r="BO29" s="403"/>
      <c r="BP29" s="403"/>
      <c r="BQ29" s="403"/>
      <c r="BR29" s="403"/>
    </row>
    <row r="30" spans="1:70" ht="17" customHeight="1" x14ac:dyDescent="0.2">
      <c r="A30" s="387"/>
      <c r="B30" s="390"/>
      <c r="C30" s="393"/>
      <c r="D30" s="396"/>
      <c r="E30" s="399"/>
      <c r="F30" s="13">
        <v>39</v>
      </c>
      <c r="G30" s="35">
        <f>Anchor!B27</f>
        <v>47827.839999999997</v>
      </c>
      <c r="H30" s="40">
        <f>Anchor!C27</f>
        <v>41.715299999999999</v>
      </c>
      <c r="I30" s="40">
        <f>Anchor!D27</f>
        <v>39.613900000000001</v>
      </c>
      <c r="J30" s="40">
        <f>Anchor!E27</f>
        <v>44.3767</v>
      </c>
      <c r="K30" s="40"/>
      <c r="L30" s="40">
        <f>Anchor!F27</f>
        <v>21.8416</v>
      </c>
      <c r="M30" s="40">
        <f>Anchor!G27</f>
        <v>17.1462</v>
      </c>
      <c r="N30" s="40">
        <f>Anchor!H27</f>
        <v>81.867599999999996</v>
      </c>
      <c r="O30" s="40"/>
      <c r="P30" s="40"/>
      <c r="Q30" s="40"/>
      <c r="R30" s="40"/>
      <c r="S30" s="40"/>
      <c r="T30" s="40"/>
      <c r="U30" s="40"/>
      <c r="V30" s="40">
        <f>Anchor!I27</f>
        <v>5236.3999999999996</v>
      </c>
      <c r="W30" s="40">
        <f>Anchor!J27</f>
        <v>8.1527999999999992</v>
      </c>
      <c r="X30" s="36">
        <f t="shared" si="5"/>
        <v>1.4545555555555554</v>
      </c>
      <c r="Y30" s="15"/>
      <c r="Z30" s="35">
        <f>Test!B27</f>
        <v>47827.839999999997</v>
      </c>
      <c r="AA30" s="40">
        <f>Test!C27</f>
        <v>41.715299999999999</v>
      </c>
      <c r="AB30" s="40">
        <f>Test!D27</f>
        <v>39.613900000000001</v>
      </c>
      <c r="AC30" s="40">
        <f>Test!E27</f>
        <v>44.3767</v>
      </c>
      <c r="AD30" s="40"/>
      <c r="AE30" s="40">
        <f>Test!F27</f>
        <v>21.8416</v>
      </c>
      <c r="AF30" s="40">
        <f>Test!G27</f>
        <v>17.1462</v>
      </c>
      <c r="AG30" s="40">
        <f>Test!H27</f>
        <v>81.867599999999996</v>
      </c>
      <c r="AH30" s="40"/>
      <c r="AI30" s="40"/>
      <c r="AJ30" s="40"/>
      <c r="AK30" s="40"/>
      <c r="AL30" s="40"/>
      <c r="AM30" s="40"/>
      <c r="AN30" s="40"/>
      <c r="AO30" s="40">
        <f>Test!I27</f>
        <v>5298.3</v>
      </c>
      <c r="AP30" s="40">
        <f>Test!J27</f>
        <v>8.4002999999999997</v>
      </c>
      <c r="AQ30" s="36">
        <f t="shared" si="1"/>
        <v>1.4717500000000001</v>
      </c>
      <c r="AR30" s="48">
        <f t="shared" si="2"/>
        <v>1.0118210984645941</v>
      </c>
      <c r="AS30" s="49">
        <f t="shared" si="3"/>
        <v>1.0303576685310569</v>
      </c>
      <c r="AT30" s="16"/>
      <c r="AU30" s="16"/>
      <c r="AV30" s="381" t="s">
        <v>124</v>
      </c>
      <c r="AW30" s="382" cm="1">
        <f t="array" ref="AW30">bdRateExtend($G29:$G32,H29:H32,$Z29:$Z32,AA29:AA32)</f>
        <v>0</v>
      </c>
      <c r="AX30" s="403"/>
      <c r="AY30" s="403"/>
      <c r="AZ30" s="406"/>
      <c r="BA30" s="406"/>
      <c r="BB30" s="382" cm="1">
        <f t="array" ref="BB30">bdRateExtend($G29:$G32,L29:L32,$Z29:$Z32,AE29:AE32)</f>
        <v>0</v>
      </c>
      <c r="BC30" s="377"/>
      <c r="BD30" s="382" cm="1">
        <f t="array" ref="BD30">bdRateExtend($G29:$G32,M29:M32,$Z29:$Z32,AF29:AF32)</f>
        <v>0</v>
      </c>
      <c r="BE30" s="377"/>
      <c r="BF30" s="380" cm="1">
        <f t="array" ref="BF30">bdRateExtend($G29:$G32,N29:N32,$Z29:$Z32,AG29:AG32)</f>
        <v>0</v>
      </c>
      <c r="BG30" s="377"/>
      <c r="BH30" s="380" t="e" cm="1">
        <f t="array" ref="BH30">bdRateExtend($G29:$G32,O29:O32,$Z29:$Z32,AH29:AH32)</f>
        <v>#VALUE!</v>
      </c>
      <c r="BI30" s="377"/>
      <c r="BJ30" s="382" t="e" cm="1">
        <f t="array" ref="BJ30">bdRateExtend($G29:$G32,P29:P32,$Z29:$Z32,AI29:AI32)</f>
        <v>#VALUE!</v>
      </c>
      <c r="BK30" s="377"/>
      <c r="BL30" s="382" t="e" cm="1">
        <f t="array" ref="BL30">bdRateExtend($G29:$G32,Q29:Q32,$Z29:$Z32,AJ29:AJ32)</f>
        <v>#VALUE!</v>
      </c>
      <c r="BM30" s="377"/>
      <c r="BN30" s="382" t="e" cm="1">
        <f t="array" ref="BN30">bdRateExtend($G29:$G32,R29:R32,$Z29:$Z32,AK29:AK32)</f>
        <v>#VALUE!</v>
      </c>
      <c r="BO30" s="403"/>
      <c r="BP30" s="403"/>
      <c r="BQ30" s="403"/>
      <c r="BR30" s="403"/>
    </row>
    <row r="31" spans="1:70" ht="17" customHeight="1" x14ac:dyDescent="0.2">
      <c r="A31" s="387"/>
      <c r="B31" s="390"/>
      <c r="C31" s="393"/>
      <c r="D31" s="396"/>
      <c r="E31" s="399"/>
      <c r="F31" s="13">
        <v>47</v>
      </c>
      <c r="G31" s="35">
        <f>Anchor!B28</f>
        <v>24162.48</v>
      </c>
      <c r="H31" s="40">
        <f>Anchor!C28</f>
        <v>38.708599999999997</v>
      </c>
      <c r="I31" s="40">
        <f>Anchor!D28</f>
        <v>37.700600000000001</v>
      </c>
      <c r="J31" s="40">
        <f>Anchor!E28</f>
        <v>43.007599999999996</v>
      </c>
      <c r="K31" s="40"/>
      <c r="L31" s="40">
        <f>Anchor!F28</f>
        <v>17.458200000000001</v>
      </c>
      <c r="M31" s="40">
        <f>Anchor!G28</f>
        <v>14.0207</v>
      </c>
      <c r="N31" s="40">
        <f>Anchor!H28</f>
        <v>64.819800000000001</v>
      </c>
      <c r="O31" s="40"/>
      <c r="P31" s="40"/>
      <c r="Q31" s="40"/>
      <c r="R31" s="40"/>
      <c r="S31" s="40"/>
      <c r="T31" s="40"/>
      <c r="U31" s="40"/>
      <c r="V31" s="40">
        <f>Anchor!I28</f>
        <v>3889.8</v>
      </c>
      <c r="W31" s="40">
        <f>Anchor!J28</f>
        <v>6.7412999999999998</v>
      </c>
      <c r="X31" s="36">
        <f t="shared" si="5"/>
        <v>1.0805</v>
      </c>
      <c r="Y31" s="15"/>
      <c r="Z31" s="35">
        <f>Test!B28</f>
        <v>24162.48</v>
      </c>
      <c r="AA31" s="40">
        <f>Test!C28</f>
        <v>38.708599999999997</v>
      </c>
      <c r="AB31" s="40">
        <f>Test!D28</f>
        <v>37.700600000000001</v>
      </c>
      <c r="AC31" s="40">
        <f>Test!E28</f>
        <v>43.007599999999996</v>
      </c>
      <c r="AD31" s="40"/>
      <c r="AE31" s="40">
        <f>Test!F28</f>
        <v>17.458200000000001</v>
      </c>
      <c r="AF31" s="40">
        <f>Test!G28</f>
        <v>14.0207</v>
      </c>
      <c r="AG31" s="40">
        <f>Test!H28</f>
        <v>64.819800000000001</v>
      </c>
      <c r="AH31" s="40"/>
      <c r="AI31" s="40"/>
      <c r="AJ31" s="40"/>
      <c r="AK31" s="40"/>
      <c r="AL31" s="40"/>
      <c r="AM31" s="40"/>
      <c r="AN31" s="40"/>
      <c r="AO31" s="40">
        <f>Test!I28</f>
        <v>3900.1</v>
      </c>
      <c r="AP31" s="40">
        <f>Test!J28</f>
        <v>6.8417000000000003</v>
      </c>
      <c r="AQ31" s="36">
        <f t="shared" si="1"/>
        <v>1.083361111111111</v>
      </c>
      <c r="AR31" s="48">
        <f t="shared" si="2"/>
        <v>1.0026479510514679</v>
      </c>
      <c r="AS31" s="49">
        <f t="shared" si="3"/>
        <v>1.0148932698440953</v>
      </c>
      <c r="AT31" s="16"/>
      <c r="AU31" s="16"/>
      <c r="AV31" s="381"/>
      <c r="AW31" s="382"/>
      <c r="AX31" s="403"/>
      <c r="AY31" s="403"/>
      <c r="AZ31" s="406"/>
      <c r="BA31" s="406"/>
      <c r="BB31" s="382"/>
      <c r="BC31" s="377"/>
      <c r="BD31" s="382"/>
      <c r="BE31" s="377"/>
      <c r="BF31" s="380"/>
      <c r="BG31" s="377"/>
      <c r="BH31" s="380"/>
      <c r="BI31" s="377"/>
      <c r="BJ31" s="382"/>
      <c r="BK31" s="377"/>
      <c r="BL31" s="382"/>
      <c r="BM31" s="377"/>
      <c r="BN31" s="382"/>
      <c r="BO31" s="403"/>
      <c r="BP31" s="403"/>
      <c r="BQ31" s="403"/>
      <c r="BR31" s="403"/>
    </row>
    <row r="32" spans="1:70" ht="17" customHeight="1" x14ac:dyDescent="0.2">
      <c r="A32" s="387"/>
      <c r="B32" s="390"/>
      <c r="C32" s="393"/>
      <c r="D32" s="396"/>
      <c r="E32" s="399"/>
      <c r="F32" s="13">
        <v>55</v>
      </c>
      <c r="G32" s="35">
        <f>Anchor!B29</f>
        <v>11776.128000000001</v>
      </c>
      <c r="H32" s="40">
        <f>Anchor!C29</f>
        <v>35.9758</v>
      </c>
      <c r="I32" s="40">
        <f>Anchor!D29</f>
        <v>36.414099999999998</v>
      </c>
      <c r="J32" s="40">
        <f>Anchor!E29</f>
        <v>41.794600000000003</v>
      </c>
      <c r="K32" s="40"/>
      <c r="L32" s="40">
        <f>Anchor!F29</f>
        <v>13.457599999999999</v>
      </c>
      <c r="M32" s="40">
        <f>Anchor!G29</f>
        <v>11.2537</v>
      </c>
      <c r="N32" s="40">
        <f>Anchor!H29</f>
        <v>44.248699999999999</v>
      </c>
      <c r="O32" s="40"/>
      <c r="P32" s="40"/>
      <c r="Q32" s="40"/>
      <c r="R32" s="40"/>
      <c r="S32" s="40"/>
      <c r="T32" s="40"/>
      <c r="U32" s="40"/>
      <c r="V32" s="40">
        <f>Anchor!I29</f>
        <v>2965</v>
      </c>
      <c r="W32" s="40">
        <f>Anchor!J29</f>
        <v>5.6898</v>
      </c>
      <c r="X32" s="36">
        <f t="shared" si="5"/>
        <v>0.82361111111111107</v>
      </c>
      <c r="Y32" s="15"/>
      <c r="Z32" s="35">
        <f>Test!B29</f>
        <v>11776.128000000001</v>
      </c>
      <c r="AA32" s="40">
        <f>Test!C29</f>
        <v>35.9758</v>
      </c>
      <c r="AB32" s="40">
        <f>Test!D29</f>
        <v>36.414099999999998</v>
      </c>
      <c r="AC32" s="40">
        <f>Test!E29</f>
        <v>41.794600000000003</v>
      </c>
      <c r="AD32" s="40"/>
      <c r="AE32" s="40">
        <f>Test!F29</f>
        <v>13.457599999999999</v>
      </c>
      <c r="AF32" s="40">
        <f>Test!G29</f>
        <v>11.2537</v>
      </c>
      <c r="AG32" s="40">
        <f>Test!H29</f>
        <v>44.248699999999999</v>
      </c>
      <c r="AH32" s="40"/>
      <c r="AI32" s="40"/>
      <c r="AJ32" s="40"/>
      <c r="AK32" s="40"/>
      <c r="AL32" s="40"/>
      <c r="AM32" s="40"/>
      <c r="AN32" s="40"/>
      <c r="AO32" s="40">
        <f>Test!I29</f>
        <v>2985.9</v>
      </c>
      <c r="AP32" s="40">
        <f>Test!J29</f>
        <v>5.9134000000000002</v>
      </c>
      <c r="AQ32" s="36">
        <f t="shared" si="1"/>
        <v>0.82941666666666669</v>
      </c>
      <c r="AR32" s="48">
        <f t="shared" si="2"/>
        <v>1.0070489038785835</v>
      </c>
      <c r="AS32" s="49">
        <f t="shared" si="3"/>
        <v>1.0392983936166473</v>
      </c>
      <c r="AT32" s="16"/>
      <c r="AU32" s="16"/>
      <c r="AV32" s="381" t="s">
        <v>125</v>
      </c>
      <c r="AW32" s="382" cm="1">
        <f t="array" ref="AW32">bdRateExtend($G30:$G33,H30:H33,$Z30:$Z33,AA30:AA33)</f>
        <v>0</v>
      </c>
      <c r="AX32" s="403"/>
      <c r="AY32" s="403"/>
      <c r="AZ32" s="406"/>
      <c r="BA32" s="406"/>
      <c r="BB32" s="382" cm="1">
        <f t="array" ref="BB32">bdRateExtend($G30:$G33,L30:L33,$Z30:$Z33,AE30:AE33)</f>
        <v>0</v>
      </c>
      <c r="BC32" s="377"/>
      <c r="BD32" s="382" cm="1">
        <f t="array" ref="BD32">bdRateExtend($G30:$G33,M30:M33,$Z30:$Z33,AF30:AF33)</f>
        <v>0</v>
      </c>
      <c r="BE32" s="377"/>
      <c r="BF32" s="380" cm="1">
        <f t="array" ref="BF32">bdRateExtend($G30:$G33,N30:N33,$Z30:$Z33,AG30:AG33)</f>
        <v>0</v>
      </c>
      <c r="BG32" s="377"/>
      <c r="BH32" s="380" t="e" cm="1">
        <f t="array" ref="BH32">bdRateExtend($G30:$G33,O30:O33,$Z30:$Z33,AH30:AH33)</f>
        <v>#VALUE!</v>
      </c>
      <c r="BI32" s="377"/>
      <c r="BJ32" s="382" t="e" cm="1">
        <f t="array" ref="BJ32">bdRateExtend($G30:$G33,P30:P33,$Z30:$Z33,AI30:AI33)</f>
        <v>#VALUE!</v>
      </c>
      <c r="BK32" s="377"/>
      <c r="BL32" s="382" t="e" cm="1">
        <f t="array" ref="BL32">bdRateExtend($G30:$G33,Q30:Q33,$Z30:$Z33,AJ30:AJ33)</f>
        <v>#VALUE!</v>
      </c>
      <c r="BM32" s="377"/>
      <c r="BN32" s="382" t="e" cm="1">
        <f t="array" ref="BN32">bdRateExtend($G30:$G33,R30:R33,$Z30:$Z33,AK30:AK33)</f>
        <v>#VALUE!</v>
      </c>
      <c r="BO32" s="403"/>
      <c r="BP32" s="403"/>
      <c r="BQ32" s="403"/>
      <c r="BR32" s="403"/>
    </row>
    <row r="33" spans="1:70" ht="17" customHeight="1" thickBot="1" x14ac:dyDescent="0.25">
      <c r="A33" s="387"/>
      <c r="B33" s="391"/>
      <c r="C33" s="394"/>
      <c r="D33" s="397"/>
      <c r="E33" s="400"/>
      <c r="F33" s="8">
        <v>63</v>
      </c>
      <c r="G33" s="37">
        <f>Anchor!B30</f>
        <v>1977.1679999999999</v>
      </c>
      <c r="H33" s="38">
        <f>Anchor!C30</f>
        <v>31.8902</v>
      </c>
      <c r="I33" s="38">
        <f>Anchor!D30</f>
        <v>34.723399999999998</v>
      </c>
      <c r="J33" s="38">
        <f>Anchor!E30</f>
        <v>39.666600000000003</v>
      </c>
      <c r="K33" s="38"/>
      <c r="L33" s="38">
        <f>Anchor!F30</f>
        <v>8.0876000000000001</v>
      </c>
      <c r="M33" s="38">
        <f>Anchor!G30</f>
        <v>7.6056999999999997</v>
      </c>
      <c r="N33" s="38">
        <f>Anchor!H30</f>
        <v>15.073</v>
      </c>
      <c r="O33" s="38"/>
      <c r="P33" s="38"/>
      <c r="Q33" s="38"/>
      <c r="R33" s="38"/>
      <c r="S33" s="38"/>
      <c r="T33" s="38"/>
      <c r="U33" s="38"/>
      <c r="V33" s="38">
        <f>Anchor!I30</f>
        <v>1704.1</v>
      </c>
      <c r="W33" s="38">
        <f>Anchor!J30</f>
        <v>3.911</v>
      </c>
      <c r="X33" s="39">
        <f t="shared" si="5"/>
        <v>0.47336111111111107</v>
      </c>
      <c r="Y33" s="15"/>
      <c r="Z33" s="37">
        <f>Test!B30</f>
        <v>1977.1679999999999</v>
      </c>
      <c r="AA33" s="38">
        <f>Test!C30</f>
        <v>31.8902</v>
      </c>
      <c r="AB33" s="38">
        <f>Test!D30</f>
        <v>34.723399999999998</v>
      </c>
      <c r="AC33" s="38">
        <f>Test!E30</f>
        <v>39.666600000000003</v>
      </c>
      <c r="AD33" s="38"/>
      <c r="AE33" s="38">
        <f>Test!F30</f>
        <v>8.0876000000000001</v>
      </c>
      <c r="AF33" s="38">
        <f>Test!G30</f>
        <v>7.6056999999999997</v>
      </c>
      <c r="AG33" s="38">
        <f>Test!H30</f>
        <v>15.073</v>
      </c>
      <c r="AH33" s="38"/>
      <c r="AI33" s="38"/>
      <c r="AJ33" s="38"/>
      <c r="AK33" s="38"/>
      <c r="AL33" s="38"/>
      <c r="AM33" s="38"/>
      <c r="AN33" s="38"/>
      <c r="AO33" s="38">
        <f>Test!I30</f>
        <v>1717.2</v>
      </c>
      <c r="AP33" s="38">
        <f>Test!J30</f>
        <v>4.4687999999999999</v>
      </c>
      <c r="AQ33" s="39">
        <f t="shared" si="1"/>
        <v>0.47700000000000004</v>
      </c>
      <c r="AR33" s="50">
        <f t="shared" si="2"/>
        <v>1.0076873422921191</v>
      </c>
      <c r="AS33" s="51">
        <f t="shared" si="3"/>
        <v>1.1426233699821018</v>
      </c>
      <c r="AT33" s="16"/>
      <c r="AU33" s="16"/>
      <c r="AV33" s="383"/>
      <c r="AW33" s="384"/>
      <c r="AX33" s="404"/>
      <c r="AY33" s="404"/>
      <c r="AZ33" s="407"/>
      <c r="BA33" s="407"/>
      <c r="BB33" s="384"/>
      <c r="BC33" s="378"/>
      <c r="BD33" s="384"/>
      <c r="BE33" s="378"/>
      <c r="BF33" s="385"/>
      <c r="BG33" s="378"/>
      <c r="BH33" s="385"/>
      <c r="BI33" s="378"/>
      <c r="BJ33" s="384"/>
      <c r="BK33" s="378"/>
      <c r="BL33" s="384"/>
      <c r="BM33" s="378"/>
      <c r="BN33" s="384"/>
      <c r="BO33" s="404"/>
      <c r="BP33" s="404"/>
      <c r="BQ33" s="404"/>
      <c r="BR33" s="404"/>
    </row>
    <row r="34" spans="1:70" ht="17" customHeight="1" x14ac:dyDescent="0.2">
      <c r="A34" s="387"/>
      <c r="B34" s="389" t="s">
        <v>18</v>
      </c>
      <c r="C34" s="392" t="s">
        <v>31</v>
      </c>
      <c r="D34" s="395">
        <v>29.97</v>
      </c>
      <c r="E34" s="398">
        <v>10</v>
      </c>
      <c r="F34" s="7">
        <v>23</v>
      </c>
      <c r="G34" s="32">
        <f>Anchor!B31</f>
        <v>44431.1564</v>
      </c>
      <c r="H34" s="33">
        <f>Anchor!C31</f>
        <v>46.027999999999999</v>
      </c>
      <c r="I34" s="33">
        <f>Anchor!D31</f>
        <v>48.287599999999998</v>
      </c>
      <c r="J34" s="33">
        <f>Anchor!E31</f>
        <v>45.993400000000001</v>
      </c>
      <c r="K34" s="33"/>
      <c r="L34" s="33">
        <f>Anchor!F31</f>
        <v>29.343299999999999</v>
      </c>
      <c r="M34" s="33">
        <f>Anchor!G31</f>
        <v>23.687999999999999</v>
      </c>
      <c r="N34" s="33">
        <f>Anchor!H31</f>
        <v>99.824299999999994</v>
      </c>
      <c r="O34" s="33"/>
      <c r="P34" s="33"/>
      <c r="Q34" s="33"/>
      <c r="R34" s="33"/>
      <c r="S34" s="33"/>
      <c r="T34" s="33"/>
      <c r="U34" s="33"/>
      <c r="V34" s="33">
        <f>Anchor!I31</f>
        <v>5085.2</v>
      </c>
      <c r="W34" s="33">
        <f>Anchor!J31</f>
        <v>7.6486999999999998</v>
      </c>
      <c r="X34" s="34">
        <f t="shared" si="5"/>
        <v>1.4125555555555556</v>
      </c>
      <c r="Y34" s="15"/>
      <c r="Z34" s="32">
        <f>Test!B31</f>
        <v>44431.1564</v>
      </c>
      <c r="AA34" s="33">
        <f>Test!C31</f>
        <v>46.027999999999999</v>
      </c>
      <c r="AB34" s="33">
        <f>Test!D31</f>
        <v>48.287599999999998</v>
      </c>
      <c r="AC34" s="33">
        <f>Test!E31</f>
        <v>45.993400000000001</v>
      </c>
      <c r="AD34" s="33"/>
      <c r="AE34" s="33">
        <f>Test!F31</f>
        <v>29.343299999999999</v>
      </c>
      <c r="AF34" s="33">
        <f>Test!G31</f>
        <v>23.687999999999999</v>
      </c>
      <c r="AG34" s="33">
        <f>Test!H31</f>
        <v>99.824299999999994</v>
      </c>
      <c r="AH34" s="33"/>
      <c r="AI34" s="33"/>
      <c r="AJ34" s="33"/>
      <c r="AK34" s="33"/>
      <c r="AL34" s="33"/>
      <c r="AM34" s="33"/>
      <c r="AN34" s="33"/>
      <c r="AO34" s="33">
        <f>Test!I31</f>
        <v>5053.6000000000004</v>
      </c>
      <c r="AP34" s="33">
        <f>Test!J31</f>
        <v>7.6357999999999997</v>
      </c>
      <c r="AQ34" s="34">
        <f t="shared" si="1"/>
        <v>1.4037777777777778</v>
      </c>
      <c r="AR34" s="46">
        <f t="shared" si="2"/>
        <v>0.99378588846063098</v>
      </c>
      <c r="AS34" s="47">
        <f t="shared" si="3"/>
        <v>0.99831343888503932</v>
      </c>
      <c r="AT34" s="16"/>
      <c r="AU34" s="16"/>
      <c r="AV34" s="440" t="s">
        <v>123</v>
      </c>
      <c r="AW34" s="401" cm="1">
        <f t="array" ref="AW34">bdRateExtend($G34:$G37,H34:H37,$Z34:$Z37,AA34:AA37)</f>
        <v>0</v>
      </c>
      <c r="AX34" s="402" cm="1">
        <f t="array" ref="AX34">bdRateExtend($G34:$G39,H34:H39,$Z34:$Z39,AA34:AA39)</f>
        <v>0</v>
      </c>
      <c r="AY34" s="402" cm="1">
        <f t="array" ref="AY34">bdRateExtend($G34:$G39,I34:I39,$Z34:$Z39,AB34:AB39)</f>
        <v>0</v>
      </c>
      <c r="AZ34" s="405" cm="1">
        <f t="array" ref="AZ34">bdRateExtend($G34:$G39,J34:J39,$Z34:$Z39,AC34:AC39)</f>
        <v>0</v>
      </c>
      <c r="BA34" s="405" t="e" cm="1">
        <f t="array" ref="BA34">bdRateExtend($G34:$G39,K34:K39,$Z34:$Z39,AD34:AD39)</f>
        <v>#VALUE!</v>
      </c>
      <c r="BB34" s="401" cm="1">
        <f t="array" ref="BB34">bdRateExtend($G34:$G37,L34:L37,$Z34:$Z37,AE34:AE37)</f>
        <v>0</v>
      </c>
      <c r="BC34" s="376" cm="1">
        <f t="array" ref="BC34">bdRateExtend($G34:$G39,L34:L39,$Z34:$Z39,AE34:AE39)</f>
        <v>0</v>
      </c>
      <c r="BD34" s="401" cm="1">
        <f t="array" ref="BD34">bdRateExtend($G34:$G37,M34:M37,$Z34:$Z37,AF34:AF37)</f>
        <v>0</v>
      </c>
      <c r="BE34" s="376" cm="1">
        <f t="array" ref="BE34">bdRateExtend($G34:$G39,M34:M39,$Z34:$Z39,AF34:AF39)</f>
        <v>0</v>
      </c>
      <c r="BF34" s="379" cm="1">
        <f t="array" ref="BF34">bdRateExtend($G34:$G37,N34:N37,$Z34:$Z37,AG34:AG37)</f>
        <v>0</v>
      </c>
      <c r="BG34" s="376" cm="1">
        <f t="array" ref="BG34">bdRateExtend($G34:$G39,N34:N39,$Z34:$Z39,AG34:AG39)</f>
        <v>0</v>
      </c>
      <c r="BH34" s="379" t="e" cm="1">
        <f t="array" ref="BH34">bdRateExtend($G34:$G37,O34:O37,$Z34:$Z37,AH34:AH37)</f>
        <v>#VALUE!</v>
      </c>
      <c r="BI34" s="376" t="e" cm="1">
        <f t="array" ref="BI34">bdRateExtend($G34:$G39,O34:O39,$Z34:$Z39,AH34:AH39)</f>
        <v>#VALUE!</v>
      </c>
      <c r="BJ34" s="401" t="e" cm="1">
        <f t="array" ref="BJ34">bdRateExtend($G34:$G37,P34:P37,$Z34:$Z37,AI34:AI37)</f>
        <v>#VALUE!</v>
      </c>
      <c r="BK34" s="376" t="e" cm="1">
        <f t="array" ref="BK34">bdRateExtend($G34:$G39,P34:P39,$Z34:$Z39,AI34:AI39)</f>
        <v>#VALUE!</v>
      </c>
      <c r="BL34" s="401" t="e" cm="1">
        <f t="array" ref="BL34">bdRateExtend($G34:$G37,Q34:Q37,$Z34:$Z37,AJ34:AJ37)</f>
        <v>#VALUE!</v>
      </c>
      <c r="BM34" s="376" t="e" cm="1">
        <f t="array" ref="BM34">bdRateExtend($G34:$G39,Q34:Q39,$Z34:$Z39,AJ34:AJ39)</f>
        <v>#VALUE!</v>
      </c>
      <c r="BN34" s="401" t="e" cm="1">
        <f t="array" ref="BN34">bdRateExtend($G34:$G37,R34:R37,$Z34:$Z37,AK34:AK37)</f>
        <v>#VALUE!</v>
      </c>
      <c r="BO34" s="402" t="e" cm="1">
        <f t="array" ref="BO34">bdRateExtend($G34:$G39,R34:R39,$Z34:$Z39,AK34:AK39)</f>
        <v>#VALUE!</v>
      </c>
      <c r="BP34" s="402" t="e" cm="1">
        <f t="array" ref="BP34">bdRateExtend($G34:$G39,S34:S39,$Z34:$Z39,AL34:AL39)</f>
        <v>#VALUE!</v>
      </c>
      <c r="BQ34" s="402" t="e" cm="1">
        <f t="array" ref="BQ34">bdRateExtend($G34:$G39,T34:T39,$Z34:$Z39,AM34:AM39)</f>
        <v>#VALUE!</v>
      </c>
      <c r="BR34" s="402" t="e" cm="1">
        <f t="array" ref="BR34">bdRateExtend($G34:$G39,U34:U39,$Z34:$Z39,AN34:AN39)</f>
        <v>#VALUE!</v>
      </c>
    </row>
    <row r="35" spans="1:70" ht="17" customHeight="1" x14ac:dyDescent="0.2">
      <c r="A35" s="387"/>
      <c r="B35" s="390"/>
      <c r="C35" s="393"/>
      <c r="D35" s="396"/>
      <c r="E35" s="399"/>
      <c r="F35" s="13">
        <v>31</v>
      </c>
      <c r="G35" s="35">
        <f>Anchor!B32</f>
        <v>26763.5936</v>
      </c>
      <c r="H35" s="40">
        <f>Anchor!C32</f>
        <v>44.564300000000003</v>
      </c>
      <c r="I35" s="40">
        <f>Anchor!D32</f>
        <v>46.662500000000001</v>
      </c>
      <c r="J35" s="40">
        <f>Anchor!E32</f>
        <v>44.637900000000002</v>
      </c>
      <c r="K35" s="40"/>
      <c r="L35" s="40">
        <f>Anchor!F32</f>
        <v>27.6751</v>
      </c>
      <c r="M35" s="40">
        <f>Anchor!G32</f>
        <v>22.404499999999999</v>
      </c>
      <c r="N35" s="40">
        <f>Anchor!H32</f>
        <v>99.751000000000005</v>
      </c>
      <c r="O35" s="40"/>
      <c r="P35" s="40"/>
      <c r="Q35" s="40"/>
      <c r="R35" s="40"/>
      <c r="S35" s="40"/>
      <c r="T35" s="40"/>
      <c r="U35" s="40"/>
      <c r="V35" s="40">
        <f>Anchor!I32</f>
        <v>3557.4</v>
      </c>
      <c r="W35" s="40">
        <f>Anchor!J32</f>
        <v>6.7374999999999998</v>
      </c>
      <c r="X35" s="36">
        <f t="shared" si="5"/>
        <v>0.98816666666666664</v>
      </c>
      <c r="Y35" s="15"/>
      <c r="Z35" s="35">
        <f>Test!B32</f>
        <v>26763.5936</v>
      </c>
      <c r="AA35" s="40">
        <f>Test!C32</f>
        <v>44.564300000000003</v>
      </c>
      <c r="AB35" s="40">
        <f>Test!D32</f>
        <v>46.662500000000001</v>
      </c>
      <c r="AC35" s="40">
        <f>Test!E32</f>
        <v>44.637900000000002</v>
      </c>
      <c r="AD35" s="40"/>
      <c r="AE35" s="40">
        <f>Test!F32</f>
        <v>27.6751</v>
      </c>
      <c r="AF35" s="40">
        <f>Test!G32</f>
        <v>22.404499999999999</v>
      </c>
      <c r="AG35" s="40">
        <f>Test!H32</f>
        <v>99.751000000000005</v>
      </c>
      <c r="AH35" s="40"/>
      <c r="AI35" s="40"/>
      <c r="AJ35" s="40"/>
      <c r="AK35" s="40"/>
      <c r="AL35" s="40"/>
      <c r="AM35" s="40"/>
      <c r="AN35" s="40"/>
      <c r="AO35" s="40">
        <f>Test!I32</f>
        <v>3565.3</v>
      </c>
      <c r="AP35" s="40">
        <f>Test!J32</f>
        <v>6.7434000000000003</v>
      </c>
      <c r="AQ35" s="36">
        <f t="shared" si="1"/>
        <v>0.99036111111111114</v>
      </c>
      <c r="AR35" s="48">
        <f t="shared" si="2"/>
        <v>1.0022207229999438</v>
      </c>
      <c r="AS35" s="49">
        <f t="shared" si="3"/>
        <v>1.0008756957328386</v>
      </c>
      <c r="AT35" s="16"/>
      <c r="AU35" s="16"/>
      <c r="AV35" s="381"/>
      <c r="AW35" s="382"/>
      <c r="AX35" s="403"/>
      <c r="AY35" s="403"/>
      <c r="AZ35" s="406"/>
      <c r="BA35" s="406"/>
      <c r="BB35" s="382"/>
      <c r="BC35" s="377"/>
      <c r="BD35" s="382"/>
      <c r="BE35" s="377"/>
      <c r="BF35" s="380"/>
      <c r="BG35" s="377"/>
      <c r="BH35" s="380"/>
      <c r="BI35" s="377"/>
      <c r="BJ35" s="382"/>
      <c r="BK35" s="377"/>
      <c r="BL35" s="382"/>
      <c r="BM35" s="377"/>
      <c r="BN35" s="382"/>
      <c r="BO35" s="403"/>
      <c r="BP35" s="403"/>
      <c r="BQ35" s="403"/>
      <c r="BR35" s="403"/>
    </row>
    <row r="36" spans="1:70" ht="17" customHeight="1" x14ac:dyDescent="0.2">
      <c r="A36" s="387"/>
      <c r="B36" s="390"/>
      <c r="C36" s="393"/>
      <c r="D36" s="396"/>
      <c r="E36" s="399"/>
      <c r="F36" s="13">
        <v>39</v>
      </c>
      <c r="G36" s="35">
        <f>Anchor!B33</f>
        <v>15546.7657</v>
      </c>
      <c r="H36" s="40">
        <f>Anchor!C33</f>
        <v>42.577199999999998</v>
      </c>
      <c r="I36" s="40">
        <f>Anchor!D33</f>
        <v>44.803899999999999</v>
      </c>
      <c r="J36" s="40">
        <f>Anchor!E33</f>
        <v>43.293199999999999</v>
      </c>
      <c r="K36" s="40"/>
      <c r="L36" s="40">
        <f>Anchor!F33</f>
        <v>25.308800000000002</v>
      </c>
      <c r="M36" s="40">
        <f>Anchor!G33</f>
        <v>20.642700000000001</v>
      </c>
      <c r="N36" s="40">
        <f>Anchor!H33</f>
        <v>95.610600000000005</v>
      </c>
      <c r="O36" s="40"/>
      <c r="P36" s="40"/>
      <c r="Q36" s="40"/>
      <c r="R36" s="40"/>
      <c r="S36" s="40"/>
      <c r="T36" s="40"/>
      <c r="U36" s="40"/>
      <c r="V36" s="40">
        <f>Anchor!I33</f>
        <v>3272.7</v>
      </c>
      <c r="W36" s="40">
        <f>Anchor!J33</f>
        <v>6.3818999999999999</v>
      </c>
      <c r="X36" s="36">
        <f t="shared" si="5"/>
        <v>0.90908333333333324</v>
      </c>
      <c r="Y36" s="15"/>
      <c r="Z36" s="35">
        <f>Test!B33</f>
        <v>15546.7657</v>
      </c>
      <c r="AA36" s="40">
        <f>Test!C33</f>
        <v>42.577199999999998</v>
      </c>
      <c r="AB36" s="40">
        <f>Test!D33</f>
        <v>44.803899999999999</v>
      </c>
      <c r="AC36" s="40">
        <f>Test!E33</f>
        <v>43.293199999999999</v>
      </c>
      <c r="AD36" s="40"/>
      <c r="AE36" s="40">
        <f>Test!F33</f>
        <v>25.308800000000002</v>
      </c>
      <c r="AF36" s="40">
        <f>Test!G33</f>
        <v>20.642700000000001</v>
      </c>
      <c r="AG36" s="40">
        <f>Test!H33</f>
        <v>95.610600000000005</v>
      </c>
      <c r="AH36" s="40"/>
      <c r="AI36" s="40"/>
      <c r="AJ36" s="40"/>
      <c r="AK36" s="40"/>
      <c r="AL36" s="40"/>
      <c r="AM36" s="40"/>
      <c r="AN36" s="40"/>
      <c r="AO36" s="40">
        <f>Test!I33</f>
        <v>3290.2</v>
      </c>
      <c r="AP36" s="40">
        <f>Test!J33</f>
        <v>7.0625999999999998</v>
      </c>
      <c r="AQ36" s="36">
        <f t="shared" si="1"/>
        <v>0.91394444444444445</v>
      </c>
      <c r="AR36" s="48">
        <f t="shared" si="2"/>
        <v>1.0053472667827787</v>
      </c>
      <c r="AS36" s="49">
        <f t="shared" si="3"/>
        <v>1.1066610257133456</v>
      </c>
      <c r="AT36" s="16"/>
      <c r="AU36" s="16"/>
      <c r="AV36" s="381" t="s">
        <v>124</v>
      </c>
      <c r="AW36" s="382" cm="1">
        <f t="array" ref="AW36">bdRateExtend($G35:$G38,H35:H38,$Z35:$Z38,AA35:AA38)</f>
        <v>0</v>
      </c>
      <c r="AX36" s="403"/>
      <c r="AY36" s="403"/>
      <c r="AZ36" s="406"/>
      <c r="BA36" s="406"/>
      <c r="BB36" s="382" cm="1">
        <f t="array" ref="BB36">bdRateExtend($G35:$G38,L35:L38,$Z35:$Z38,AE35:AE38)</f>
        <v>0</v>
      </c>
      <c r="BC36" s="377"/>
      <c r="BD36" s="382" cm="1">
        <f t="array" ref="BD36">bdRateExtend($G35:$G38,M35:M38,$Z35:$Z38,AF35:AF38)</f>
        <v>0</v>
      </c>
      <c r="BE36" s="377"/>
      <c r="BF36" s="380" cm="1">
        <f t="array" ref="BF36">bdRateExtend($G35:$G38,N35:N38,$Z35:$Z38,AG35:AG38)</f>
        <v>0</v>
      </c>
      <c r="BG36" s="377"/>
      <c r="BH36" s="380" t="e" cm="1">
        <f t="array" ref="BH36">bdRateExtend($G35:$G38,O35:O38,$Z35:$Z38,AH35:AH38)</f>
        <v>#VALUE!</v>
      </c>
      <c r="BI36" s="377"/>
      <c r="BJ36" s="382" t="e" cm="1">
        <f t="array" ref="BJ36">bdRateExtend($G35:$G38,P35:P38,$Z35:$Z38,AI35:AI38)</f>
        <v>#VALUE!</v>
      </c>
      <c r="BK36" s="377"/>
      <c r="BL36" s="382" t="e" cm="1">
        <f t="array" ref="BL36">bdRateExtend($G35:$G38,Q35:Q38,$Z35:$Z38,AJ35:AJ38)</f>
        <v>#VALUE!</v>
      </c>
      <c r="BM36" s="377"/>
      <c r="BN36" s="382" t="e" cm="1">
        <f t="array" ref="BN36">bdRateExtend($G35:$G38,R35:R38,$Z35:$Z38,AK35:AK38)</f>
        <v>#VALUE!</v>
      </c>
      <c r="BO36" s="403"/>
      <c r="BP36" s="403"/>
      <c r="BQ36" s="403"/>
      <c r="BR36" s="403"/>
    </row>
    <row r="37" spans="1:70" ht="17" customHeight="1" x14ac:dyDescent="0.2">
      <c r="A37" s="387"/>
      <c r="B37" s="390"/>
      <c r="C37" s="393"/>
      <c r="D37" s="396"/>
      <c r="E37" s="399"/>
      <c r="F37" s="13">
        <v>47</v>
      </c>
      <c r="G37" s="35">
        <f>Anchor!B34</f>
        <v>8973.6733000000004</v>
      </c>
      <c r="H37" s="40">
        <f>Anchor!C34</f>
        <v>40.180799999999998</v>
      </c>
      <c r="I37" s="40">
        <f>Anchor!D34</f>
        <v>42.794499999999999</v>
      </c>
      <c r="J37" s="40">
        <f>Anchor!E34</f>
        <v>41.802300000000002</v>
      </c>
      <c r="K37" s="40"/>
      <c r="L37" s="40">
        <f>Anchor!F34</f>
        <v>22.534700000000001</v>
      </c>
      <c r="M37" s="40">
        <f>Anchor!G34</f>
        <v>18.539899999999999</v>
      </c>
      <c r="N37" s="40">
        <f>Anchor!H34</f>
        <v>86.177499999999995</v>
      </c>
      <c r="O37" s="40"/>
      <c r="P37" s="40"/>
      <c r="Q37" s="40"/>
      <c r="R37" s="40"/>
      <c r="S37" s="40"/>
      <c r="T37" s="40"/>
      <c r="U37" s="40"/>
      <c r="V37" s="40">
        <f>Anchor!I34</f>
        <v>2467.6999999999998</v>
      </c>
      <c r="W37" s="40">
        <f>Anchor!J34</f>
        <v>5.4173999999999998</v>
      </c>
      <c r="X37" s="36">
        <f t="shared" si="5"/>
        <v>0.68547222222222215</v>
      </c>
      <c r="Y37" s="15"/>
      <c r="Z37" s="35">
        <f>Test!B34</f>
        <v>8973.6733000000004</v>
      </c>
      <c r="AA37" s="40">
        <f>Test!C34</f>
        <v>40.180799999999998</v>
      </c>
      <c r="AB37" s="40">
        <f>Test!D34</f>
        <v>42.794499999999999</v>
      </c>
      <c r="AC37" s="40">
        <f>Test!E34</f>
        <v>41.802300000000002</v>
      </c>
      <c r="AD37" s="40"/>
      <c r="AE37" s="40">
        <f>Test!F34</f>
        <v>22.534700000000001</v>
      </c>
      <c r="AF37" s="40">
        <f>Test!G34</f>
        <v>18.539899999999999</v>
      </c>
      <c r="AG37" s="40">
        <f>Test!H34</f>
        <v>86.177499999999995</v>
      </c>
      <c r="AH37" s="40"/>
      <c r="AI37" s="40"/>
      <c r="AJ37" s="40"/>
      <c r="AK37" s="40"/>
      <c r="AL37" s="40"/>
      <c r="AM37" s="40"/>
      <c r="AN37" s="40"/>
      <c r="AO37" s="40">
        <f>Test!I34</f>
        <v>2465.1</v>
      </c>
      <c r="AP37" s="40">
        <f>Test!J34</f>
        <v>5.4908000000000001</v>
      </c>
      <c r="AQ37" s="36">
        <f t="shared" si="1"/>
        <v>0.68474999999999997</v>
      </c>
      <c r="AR37" s="48">
        <f t="shared" si="2"/>
        <v>0.99894638732422902</v>
      </c>
      <c r="AS37" s="49">
        <f t="shared" si="3"/>
        <v>1.0135489349134272</v>
      </c>
      <c r="AT37" s="16"/>
      <c r="AU37" s="16"/>
      <c r="AV37" s="381"/>
      <c r="AW37" s="382"/>
      <c r="AX37" s="403"/>
      <c r="AY37" s="403"/>
      <c r="AZ37" s="406"/>
      <c r="BA37" s="406"/>
      <c r="BB37" s="382"/>
      <c r="BC37" s="377"/>
      <c r="BD37" s="382"/>
      <c r="BE37" s="377"/>
      <c r="BF37" s="380"/>
      <c r="BG37" s="377"/>
      <c r="BH37" s="380"/>
      <c r="BI37" s="377"/>
      <c r="BJ37" s="382"/>
      <c r="BK37" s="377"/>
      <c r="BL37" s="382"/>
      <c r="BM37" s="377"/>
      <c r="BN37" s="382"/>
      <c r="BO37" s="403"/>
      <c r="BP37" s="403"/>
      <c r="BQ37" s="403"/>
      <c r="BR37" s="403"/>
    </row>
    <row r="38" spans="1:70" ht="17" customHeight="1" x14ac:dyDescent="0.2">
      <c r="A38" s="387"/>
      <c r="B38" s="390"/>
      <c r="C38" s="393"/>
      <c r="D38" s="396"/>
      <c r="E38" s="399"/>
      <c r="F38" s="13">
        <v>55</v>
      </c>
      <c r="G38" s="35">
        <f>Anchor!B35</f>
        <v>5161.8888999999999</v>
      </c>
      <c r="H38" s="40">
        <f>Anchor!C35</f>
        <v>37.635899999999999</v>
      </c>
      <c r="I38" s="40">
        <f>Anchor!D35</f>
        <v>40.721400000000003</v>
      </c>
      <c r="J38" s="40">
        <f>Anchor!E35</f>
        <v>40.210700000000003</v>
      </c>
      <c r="K38" s="40"/>
      <c r="L38" s="40">
        <f>Anchor!F35</f>
        <v>19.622199999999999</v>
      </c>
      <c r="M38" s="40">
        <f>Anchor!G35</f>
        <v>16.291</v>
      </c>
      <c r="N38" s="40">
        <f>Anchor!H35</f>
        <v>71.937100000000001</v>
      </c>
      <c r="O38" s="40"/>
      <c r="P38" s="40"/>
      <c r="Q38" s="40"/>
      <c r="R38" s="40"/>
      <c r="S38" s="40"/>
      <c r="T38" s="40"/>
      <c r="U38" s="40"/>
      <c r="V38" s="40">
        <f>Anchor!I35</f>
        <v>1985.4</v>
      </c>
      <c r="W38" s="40">
        <f>Anchor!J35</f>
        <v>5.5035999999999996</v>
      </c>
      <c r="X38" s="36">
        <f t="shared" si="5"/>
        <v>0.55149999999999999</v>
      </c>
      <c r="Y38" s="15"/>
      <c r="Z38" s="35">
        <f>Test!B35</f>
        <v>5161.8888999999999</v>
      </c>
      <c r="AA38" s="40">
        <f>Test!C35</f>
        <v>37.635899999999999</v>
      </c>
      <c r="AB38" s="40">
        <f>Test!D35</f>
        <v>40.721400000000003</v>
      </c>
      <c r="AC38" s="40">
        <f>Test!E35</f>
        <v>40.210700000000003</v>
      </c>
      <c r="AD38" s="40"/>
      <c r="AE38" s="40">
        <f>Test!F35</f>
        <v>19.622199999999999</v>
      </c>
      <c r="AF38" s="40">
        <f>Test!G35</f>
        <v>16.291</v>
      </c>
      <c r="AG38" s="40">
        <f>Test!H35</f>
        <v>71.937100000000001</v>
      </c>
      <c r="AH38" s="40"/>
      <c r="AI38" s="40"/>
      <c r="AJ38" s="40"/>
      <c r="AK38" s="40"/>
      <c r="AL38" s="40"/>
      <c r="AM38" s="40"/>
      <c r="AN38" s="40"/>
      <c r="AO38" s="40">
        <f>Test!I35</f>
        <v>2014.8</v>
      </c>
      <c r="AP38" s="40">
        <f>Test!J35</f>
        <v>5.7865000000000002</v>
      </c>
      <c r="AQ38" s="36">
        <f t="shared" si="1"/>
        <v>0.55966666666666665</v>
      </c>
      <c r="AR38" s="48">
        <f t="shared" si="2"/>
        <v>1.0148080991236021</v>
      </c>
      <c r="AS38" s="49">
        <f t="shared" si="3"/>
        <v>1.051402718220801</v>
      </c>
      <c r="AT38" s="16"/>
      <c r="AU38" s="16"/>
      <c r="AV38" s="381" t="s">
        <v>125</v>
      </c>
      <c r="AW38" s="382" cm="1">
        <f t="array" ref="AW38">bdRateExtend($G36:$G39,H36:H39,$Z36:$Z39,AA36:AA39)</f>
        <v>0</v>
      </c>
      <c r="AX38" s="403"/>
      <c r="AY38" s="403"/>
      <c r="AZ38" s="406"/>
      <c r="BA38" s="406"/>
      <c r="BB38" s="382" cm="1">
        <f t="array" ref="BB38">bdRateExtend($G36:$G39,L36:L39,$Z36:$Z39,AE36:AE39)</f>
        <v>0</v>
      </c>
      <c r="BC38" s="377"/>
      <c r="BD38" s="382" cm="1">
        <f t="array" ref="BD38">bdRateExtend($G36:$G39,M36:M39,$Z36:$Z39,AF36:AF39)</f>
        <v>0</v>
      </c>
      <c r="BE38" s="377"/>
      <c r="BF38" s="380" cm="1">
        <f t="array" ref="BF38">bdRateExtend($G36:$G39,N36:N39,$Z36:$Z39,AG36:AG39)</f>
        <v>0</v>
      </c>
      <c r="BG38" s="377"/>
      <c r="BH38" s="380" t="e" cm="1">
        <f t="array" ref="BH38">bdRateExtend($G36:$G39,O36:O39,$Z36:$Z39,AH36:AH39)</f>
        <v>#VALUE!</v>
      </c>
      <c r="BI38" s="377"/>
      <c r="BJ38" s="382" t="e" cm="1">
        <f t="array" ref="BJ38">bdRateExtend($G36:$G39,P36:P39,$Z36:$Z39,AI36:AI39)</f>
        <v>#VALUE!</v>
      </c>
      <c r="BK38" s="377"/>
      <c r="BL38" s="382" t="e" cm="1">
        <f t="array" ref="BL38">bdRateExtend($G36:$G39,Q36:Q39,$Z36:$Z39,AJ36:AJ39)</f>
        <v>#VALUE!</v>
      </c>
      <c r="BM38" s="377"/>
      <c r="BN38" s="382" t="e" cm="1">
        <f t="array" ref="BN38">bdRateExtend($G36:$G39,R36:R39,$Z36:$Z39,AK36:AK39)</f>
        <v>#VALUE!</v>
      </c>
      <c r="BO38" s="403"/>
      <c r="BP38" s="403"/>
      <c r="BQ38" s="403"/>
      <c r="BR38" s="403"/>
    </row>
    <row r="39" spans="1:70" ht="17" customHeight="1" thickBot="1" x14ac:dyDescent="0.25">
      <c r="A39" s="387"/>
      <c r="B39" s="391"/>
      <c r="C39" s="394"/>
      <c r="D39" s="397"/>
      <c r="E39" s="400"/>
      <c r="F39" s="8">
        <v>63</v>
      </c>
      <c r="G39" s="37">
        <f>Anchor!B36</f>
        <v>1703.4467999999999</v>
      </c>
      <c r="H39" s="38">
        <f>Anchor!C36</f>
        <v>33.189599999999999</v>
      </c>
      <c r="I39" s="38">
        <f>Anchor!D36</f>
        <v>36.792200000000001</v>
      </c>
      <c r="J39" s="38">
        <f>Anchor!E36</f>
        <v>36.957299999999996</v>
      </c>
      <c r="K39" s="38"/>
      <c r="L39" s="38">
        <f>Anchor!F36</f>
        <v>14.633100000000001</v>
      </c>
      <c r="M39" s="38">
        <f>Anchor!G36</f>
        <v>12.4796</v>
      </c>
      <c r="N39" s="38">
        <f>Anchor!H36</f>
        <v>38.593299999999999</v>
      </c>
      <c r="O39" s="38"/>
      <c r="P39" s="38"/>
      <c r="Q39" s="38"/>
      <c r="R39" s="38"/>
      <c r="S39" s="38"/>
      <c r="T39" s="38"/>
      <c r="U39" s="38"/>
      <c r="V39" s="38">
        <f>Anchor!I36</f>
        <v>1480.3</v>
      </c>
      <c r="W39" s="38">
        <f>Anchor!J36</f>
        <v>4.0039999999999996</v>
      </c>
      <c r="X39" s="39">
        <f t="shared" si="5"/>
        <v>0.41119444444444442</v>
      </c>
      <c r="Y39" s="15"/>
      <c r="Z39" s="37">
        <f>Test!B36</f>
        <v>1703.4467999999999</v>
      </c>
      <c r="AA39" s="38">
        <f>Test!C36</f>
        <v>33.189599999999999</v>
      </c>
      <c r="AB39" s="38">
        <f>Test!D36</f>
        <v>36.792200000000001</v>
      </c>
      <c r="AC39" s="38">
        <f>Test!E36</f>
        <v>36.957299999999996</v>
      </c>
      <c r="AD39" s="38"/>
      <c r="AE39" s="38">
        <f>Test!F36</f>
        <v>14.633100000000001</v>
      </c>
      <c r="AF39" s="38">
        <f>Test!G36</f>
        <v>12.4796</v>
      </c>
      <c r="AG39" s="38">
        <f>Test!H36</f>
        <v>38.593299999999999</v>
      </c>
      <c r="AH39" s="38"/>
      <c r="AI39" s="38"/>
      <c r="AJ39" s="38"/>
      <c r="AK39" s="38"/>
      <c r="AL39" s="38"/>
      <c r="AM39" s="38"/>
      <c r="AN39" s="38"/>
      <c r="AO39" s="38">
        <f>Test!I36</f>
        <v>1529.5</v>
      </c>
      <c r="AP39" s="38">
        <f>Test!J36</f>
        <v>5.0153999999999996</v>
      </c>
      <c r="AQ39" s="39">
        <f t="shared" si="1"/>
        <v>0.42486111111111113</v>
      </c>
      <c r="AR39" s="50">
        <f t="shared" si="2"/>
        <v>1.0332365061136257</v>
      </c>
      <c r="AS39" s="51">
        <f t="shared" si="3"/>
        <v>1.2525974025974027</v>
      </c>
      <c r="AT39" s="16"/>
      <c r="AU39" s="16"/>
      <c r="AV39" s="383"/>
      <c r="AW39" s="384"/>
      <c r="AX39" s="404"/>
      <c r="AY39" s="404"/>
      <c r="AZ39" s="407"/>
      <c r="BA39" s="407"/>
      <c r="BB39" s="384"/>
      <c r="BC39" s="378"/>
      <c r="BD39" s="384"/>
      <c r="BE39" s="378"/>
      <c r="BF39" s="385"/>
      <c r="BG39" s="378"/>
      <c r="BH39" s="385"/>
      <c r="BI39" s="378"/>
      <c r="BJ39" s="384"/>
      <c r="BK39" s="378"/>
      <c r="BL39" s="384"/>
      <c r="BM39" s="378"/>
      <c r="BN39" s="384"/>
      <c r="BO39" s="404"/>
      <c r="BP39" s="404"/>
      <c r="BQ39" s="404"/>
      <c r="BR39" s="404"/>
    </row>
    <row r="40" spans="1:70" ht="17" customHeight="1" x14ac:dyDescent="0.2">
      <c r="A40" s="387"/>
      <c r="B40" s="389" t="s">
        <v>18</v>
      </c>
      <c r="C40" s="392" t="s">
        <v>32</v>
      </c>
      <c r="D40" s="395">
        <v>59.94</v>
      </c>
      <c r="E40" s="398">
        <v>10</v>
      </c>
      <c r="F40" s="7">
        <v>23</v>
      </c>
      <c r="G40" s="32">
        <f>Anchor!B37</f>
        <v>108017.792</v>
      </c>
      <c r="H40" s="33">
        <f>Anchor!C37</f>
        <v>41.330599999999997</v>
      </c>
      <c r="I40" s="33">
        <f>Anchor!D37</f>
        <v>49.858899999999998</v>
      </c>
      <c r="J40" s="33">
        <f>Anchor!E37</f>
        <v>48.514200000000002</v>
      </c>
      <c r="K40" s="33"/>
      <c r="L40" s="33">
        <f>Anchor!F37</f>
        <v>30.7059</v>
      </c>
      <c r="M40" s="33">
        <f>Anchor!G37</f>
        <v>19.8108</v>
      </c>
      <c r="N40" s="33">
        <f>Anchor!H37</f>
        <v>99.7316</v>
      </c>
      <c r="O40" s="33"/>
      <c r="P40" s="33"/>
      <c r="Q40" s="33"/>
      <c r="R40" s="33"/>
      <c r="S40" s="33"/>
      <c r="T40" s="33"/>
      <c r="U40" s="33"/>
      <c r="V40" s="33">
        <f>Anchor!I37</f>
        <v>9898</v>
      </c>
      <c r="W40" s="33">
        <f>Anchor!J37</f>
        <v>7.6764999999999999</v>
      </c>
      <c r="X40" s="34">
        <f t="shared" si="5"/>
        <v>2.7494444444444444</v>
      </c>
      <c r="Y40" s="15"/>
      <c r="Z40" s="32">
        <f>Test!B37</f>
        <v>107909.7742</v>
      </c>
      <c r="AA40" s="33">
        <f>Test!C37</f>
        <v>41.330599999999997</v>
      </c>
      <c r="AB40" s="33">
        <f>Test!D37</f>
        <v>49.858899999999998</v>
      </c>
      <c r="AC40" s="33">
        <f>Test!E37</f>
        <v>48.514200000000002</v>
      </c>
      <c r="AD40" s="33"/>
      <c r="AE40" s="33">
        <f>Test!F37</f>
        <v>30.7059</v>
      </c>
      <c r="AF40" s="33">
        <f>Test!G37</f>
        <v>19.8108</v>
      </c>
      <c r="AG40" s="33">
        <f>Test!H37</f>
        <v>99.7316</v>
      </c>
      <c r="AH40" s="33"/>
      <c r="AI40" s="33"/>
      <c r="AJ40" s="33"/>
      <c r="AK40" s="33"/>
      <c r="AL40" s="33"/>
      <c r="AM40" s="33"/>
      <c r="AN40" s="33"/>
      <c r="AO40" s="33">
        <f>Test!I37</f>
        <v>9995.6</v>
      </c>
      <c r="AP40" s="33">
        <f>Test!J37</f>
        <v>8.2593999999999994</v>
      </c>
      <c r="AQ40" s="34">
        <f t="shared" si="1"/>
        <v>2.7765555555555554</v>
      </c>
      <c r="AR40" s="46">
        <f t="shared" si="2"/>
        <v>1.0098605778945242</v>
      </c>
      <c r="AS40" s="47">
        <f t="shared" si="3"/>
        <v>1.0759330424021363</v>
      </c>
      <c r="AT40" s="16"/>
      <c r="AU40" s="16"/>
      <c r="AV40" s="440" t="s">
        <v>123</v>
      </c>
      <c r="AW40" s="401" cm="1">
        <f t="array" ref="AW40">bdRateExtend($G40:$G43,H40:H43,$Z40:$Z43,AA40:AA43)</f>
        <v>-1.0000009900319462E-3</v>
      </c>
      <c r="AX40" s="402" cm="1">
        <f t="array" ref="AX40">bdRateExtend($G40:$G45,H40:H45,$Z40:$Z45,AA40:AA45)</f>
        <v>-1.0000023329608254E-3</v>
      </c>
      <c r="AY40" s="402" cm="1">
        <f t="array" ref="AY40">bdRateExtend($G40:$G45,I40:I45,$Z40:$Z45,AB40:AB45)</f>
        <v>-1.0000023756780996E-3</v>
      </c>
      <c r="AZ40" s="405" cm="1">
        <f t="array" ref="AZ40">bdRateExtend($G40:$G45,J40:J45,$Z40:$Z45,AC40:AC45)</f>
        <v>-1.0000022421674526E-3</v>
      </c>
      <c r="BA40" s="405" t="e" cm="1">
        <f t="array" ref="BA40">bdRateExtend($G40:$G45,K40:K45,$Z40:$Z45,AD40:AD45)</f>
        <v>#VALUE!</v>
      </c>
      <c r="BB40" s="401" cm="1">
        <f t="array" ref="BB40">bdRateExtend($G40:$G43,L40:L43,$Z40:$Z43,AE40:AE43)</f>
        <v>-1.0000009070897375E-3</v>
      </c>
      <c r="BC40" s="376" cm="1">
        <f t="array" ref="BC40">bdRateExtend($G40:$G45,L40:L45,$Z40:$Z45,AE40:AE45)</f>
        <v>-1.0000019216124256E-3</v>
      </c>
      <c r="BD40" s="401" cm="1">
        <f t="array" ref="BD40">bdRateExtend($G40:$G43,M40:M43,$Z40:$Z43,AF40:AF43)</f>
        <v>-1.0000008833810359E-3</v>
      </c>
      <c r="BE40" s="376" cm="1">
        <f t="array" ref="BE40">bdRateExtend($G40:$G45,M40:M45,$Z40:$Z45,AF40:AF45)</f>
        <v>-1.0000020559388645E-3</v>
      </c>
      <c r="BF40" s="379" cm="1">
        <f t="array" ref="BF40">bdRateExtend($G40:$G43,N40:N43,$Z40:$Z43,AG40:AG43)</f>
        <v>-1.0000012965193372E-3</v>
      </c>
      <c r="BG40" s="376" cm="1">
        <f t="array" ref="BG40">bdRateExtend($G40:$G45,N40:N45,$Z40:$Z45,AG40:AG45)</f>
        <v>-1.000002592463245E-3</v>
      </c>
      <c r="BH40" s="379" t="e" cm="1">
        <f t="array" ref="BH40">bdRateExtend($G40:$G43,O40:O43,$Z40:$Z43,AH40:AH43)</f>
        <v>#VALUE!</v>
      </c>
      <c r="BI40" s="376" t="e" cm="1">
        <f t="array" ref="BI40">bdRateExtend($G40:$G45,O40:O45,$Z40:$Z45,AH40:AH45)</f>
        <v>#VALUE!</v>
      </c>
      <c r="BJ40" s="401" t="e" cm="1">
        <f t="array" ref="BJ40">bdRateExtend($G40:$G43,P40:P43,$Z40:$Z43,AI40:AI43)</f>
        <v>#VALUE!</v>
      </c>
      <c r="BK40" s="376" t="e" cm="1">
        <f t="array" ref="BK40">bdRateExtend($G40:$G45,P40:P45,$Z40:$Z45,AI40:AI45)</f>
        <v>#VALUE!</v>
      </c>
      <c r="BL40" s="401" t="e" cm="1">
        <f t="array" ref="BL40">bdRateExtend($G40:$G43,Q40:Q43,$Z40:$Z43,AJ40:AJ43)</f>
        <v>#VALUE!</v>
      </c>
      <c r="BM40" s="376" t="e" cm="1">
        <f t="array" ref="BM40">bdRateExtend($G40:$G45,Q40:Q45,$Z40:$Z45,AJ40:AJ45)</f>
        <v>#VALUE!</v>
      </c>
      <c r="BN40" s="401" t="e" cm="1">
        <f t="array" ref="BN40">bdRateExtend($G40:$G43,R40:R43,$Z40:$Z43,AK40:AK43)</f>
        <v>#VALUE!</v>
      </c>
      <c r="BO40" s="402" t="e" cm="1">
        <f t="array" ref="BO40">bdRateExtend($G40:$G45,R40:R45,$Z40:$Z45,AK40:AK45)</f>
        <v>#VALUE!</v>
      </c>
      <c r="BP40" s="402" t="e" cm="1">
        <f t="array" ref="BP40">bdRateExtend($G40:$G45,S40:S45,$Z40:$Z45,AL40:AL45)</f>
        <v>#VALUE!</v>
      </c>
      <c r="BQ40" s="402" t="e" cm="1">
        <f t="array" ref="BQ40">bdRateExtend($G40:$G45,T40:T45,$Z40:$Z45,AM40:AM45)</f>
        <v>#VALUE!</v>
      </c>
      <c r="BR40" s="402" t="e" cm="1">
        <f t="array" ref="BR40">bdRateExtend($G40:$G45,U40:U45,$Z40:$Z45,AN40:AN45)</f>
        <v>#VALUE!</v>
      </c>
    </row>
    <row r="41" spans="1:70" ht="17" customHeight="1" x14ac:dyDescent="0.2">
      <c r="A41" s="387"/>
      <c r="B41" s="390"/>
      <c r="C41" s="393"/>
      <c r="D41" s="396"/>
      <c r="E41" s="399"/>
      <c r="F41" s="13">
        <v>31</v>
      </c>
      <c r="G41" s="35">
        <f>Anchor!B38</f>
        <v>46524.976000000002</v>
      </c>
      <c r="H41" s="40">
        <f>Anchor!C38</f>
        <v>40.3215</v>
      </c>
      <c r="I41" s="40">
        <f>Anchor!D38</f>
        <v>49.002600000000001</v>
      </c>
      <c r="J41" s="40">
        <f>Anchor!E38</f>
        <v>47.2746</v>
      </c>
      <c r="K41" s="40"/>
      <c r="L41" s="40">
        <f>Anchor!F38</f>
        <v>27.1204</v>
      </c>
      <c r="M41" s="40">
        <f>Anchor!G38</f>
        <v>18.089099999999998</v>
      </c>
      <c r="N41" s="40">
        <f>Anchor!H38</f>
        <v>97.442999999999998</v>
      </c>
      <c r="O41" s="40"/>
      <c r="P41" s="40"/>
      <c r="Q41" s="40"/>
      <c r="R41" s="40"/>
      <c r="S41" s="40"/>
      <c r="T41" s="40"/>
      <c r="U41" s="40"/>
      <c r="V41" s="40">
        <f>Anchor!I38</f>
        <v>5540.5</v>
      </c>
      <c r="W41" s="40">
        <f>Anchor!J38</f>
        <v>6.6406999999999998</v>
      </c>
      <c r="X41" s="36">
        <f t="shared" si="5"/>
        <v>1.5390277777777779</v>
      </c>
      <c r="Y41" s="15"/>
      <c r="Z41" s="35">
        <f>Test!B38</f>
        <v>46478.451000000001</v>
      </c>
      <c r="AA41" s="40">
        <f>Test!C38</f>
        <v>40.3215</v>
      </c>
      <c r="AB41" s="40">
        <f>Test!D38</f>
        <v>49.002600000000001</v>
      </c>
      <c r="AC41" s="40">
        <f>Test!E38</f>
        <v>47.2746</v>
      </c>
      <c r="AD41" s="40"/>
      <c r="AE41" s="40">
        <f>Test!F38</f>
        <v>27.1204</v>
      </c>
      <c r="AF41" s="40">
        <f>Test!G38</f>
        <v>18.089099999999998</v>
      </c>
      <c r="AG41" s="40">
        <f>Test!H38</f>
        <v>97.442999999999998</v>
      </c>
      <c r="AH41" s="40"/>
      <c r="AI41" s="40"/>
      <c r="AJ41" s="40"/>
      <c r="AK41" s="40"/>
      <c r="AL41" s="40"/>
      <c r="AM41" s="40"/>
      <c r="AN41" s="40"/>
      <c r="AO41" s="40">
        <f>Test!I38</f>
        <v>5587.9</v>
      </c>
      <c r="AP41" s="40">
        <f>Test!J38</f>
        <v>6.8418000000000001</v>
      </c>
      <c r="AQ41" s="36">
        <f t="shared" si="1"/>
        <v>1.5521944444444444</v>
      </c>
      <c r="AR41" s="48">
        <f t="shared" si="2"/>
        <v>1.0085551845501308</v>
      </c>
      <c r="AS41" s="49">
        <f t="shared" si="3"/>
        <v>1.0302829520984234</v>
      </c>
      <c r="AT41" s="16"/>
      <c r="AU41" s="16"/>
      <c r="AV41" s="381"/>
      <c r="AW41" s="382"/>
      <c r="AX41" s="403"/>
      <c r="AY41" s="403"/>
      <c r="AZ41" s="406"/>
      <c r="BA41" s="406"/>
      <c r="BB41" s="382"/>
      <c r="BC41" s="377"/>
      <c r="BD41" s="382"/>
      <c r="BE41" s="377"/>
      <c r="BF41" s="380"/>
      <c r="BG41" s="377"/>
      <c r="BH41" s="380"/>
      <c r="BI41" s="377"/>
      <c r="BJ41" s="382"/>
      <c r="BK41" s="377"/>
      <c r="BL41" s="382"/>
      <c r="BM41" s="377"/>
      <c r="BN41" s="382"/>
      <c r="BO41" s="403"/>
      <c r="BP41" s="403"/>
      <c r="BQ41" s="403"/>
      <c r="BR41" s="403"/>
    </row>
    <row r="42" spans="1:70" ht="17" customHeight="1" x14ac:dyDescent="0.2">
      <c r="A42" s="387"/>
      <c r="B42" s="390"/>
      <c r="C42" s="393"/>
      <c r="D42" s="396"/>
      <c r="E42" s="399"/>
      <c r="F42" s="13">
        <v>39</v>
      </c>
      <c r="G42" s="35">
        <f>Anchor!B39</f>
        <v>26664.175999999999</v>
      </c>
      <c r="H42" s="40">
        <f>Anchor!C39</f>
        <v>39.531399999999998</v>
      </c>
      <c r="I42" s="40">
        <f>Anchor!D39</f>
        <v>47.785499999999999</v>
      </c>
      <c r="J42" s="40">
        <f>Anchor!E39</f>
        <v>45.698700000000002</v>
      </c>
      <c r="K42" s="40"/>
      <c r="L42" s="40">
        <f>Anchor!F39</f>
        <v>23.904800000000002</v>
      </c>
      <c r="M42" s="40">
        <f>Anchor!G39</f>
        <v>16.9437</v>
      </c>
      <c r="N42" s="40">
        <f>Anchor!H39</f>
        <v>91.273899999999998</v>
      </c>
      <c r="O42" s="40"/>
      <c r="P42" s="40"/>
      <c r="Q42" s="40"/>
      <c r="R42" s="40"/>
      <c r="S42" s="40"/>
      <c r="T42" s="40"/>
      <c r="U42" s="40"/>
      <c r="V42" s="40">
        <f>Anchor!I39</f>
        <v>4398.6000000000004</v>
      </c>
      <c r="W42" s="40">
        <f>Anchor!J39</f>
        <v>6.0673000000000004</v>
      </c>
      <c r="X42" s="36">
        <f t="shared" si="5"/>
        <v>1.2218333333333333</v>
      </c>
      <c r="Y42" s="15"/>
      <c r="Z42" s="35">
        <f>Test!B39</f>
        <v>26637.5118</v>
      </c>
      <c r="AA42" s="40">
        <f>Test!C39</f>
        <v>39.531399999999998</v>
      </c>
      <c r="AB42" s="40">
        <f>Test!D39</f>
        <v>47.785499999999999</v>
      </c>
      <c r="AC42" s="40">
        <f>Test!E39</f>
        <v>45.698700000000002</v>
      </c>
      <c r="AD42" s="40"/>
      <c r="AE42" s="40">
        <f>Test!F39</f>
        <v>23.904800000000002</v>
      </c>
      <c r="AF42" s="40">
        <f>Test!G39</f>
        <v>16.9437</v>
      </c>
      <c r="AG42" s="40">
        <f>Test!H39</f>
        <v>91.273899999999998</v>
      </c>
      <c r="AH42" s="40"/>
      <c r="AI42" s="40"/>
      <c r="AJ42" s="40"/>
      <c r="AK42" s="40"/>
      <c r="AL42" s="40"/>
      <c r="AM42" s="40"/>
      <c r="AN42" s="40"/>
      <c r="AO42" s="40">
        <f>Test!I39</f>
        <v>4413.2</v>
      </c>
      <c r="AP42" s="40">
        <f>Test!J39</f>
        <v>6.8228</v>
      </c>
      <c r="AQ42" s="36">
        <f t="shared" si="1"/>
        <v>1.2258888888888888</v>
      </c>
      <c r="AR42" s="48">
        <f t="shared" si="2"/>
        <v>1.0033192379393443</v>
      </c>
      <c r="AS42" s="49">
        <f t="shared" si="3"/>
        <v>1.1245199676956801</v>
      </c>
      <c r="AT42" s="16"/>
      <c r="AU42" s="16"/>
      <c r="AV42" s="381" t="s">
        <v>124</v>
      </c>
      <c r="AW42" s="382" cm="1">
        <f t="array" ref="AW42">bdRateExtend($G41:$G44,H41:H44,$Z41:$Z44,AA41:AA44)</f>
        <v>-1.0000026150664976E-3</v>
      </c>
      <c r="AX42" s="403"/>
      <c r="AY42" s="403"/>
      <c r="AZ42" s="406"/>
      <c r="BA42" s="406"/>
      <c r="BB42" s="382" cm="1">
        <f t="array" ref="BB42">bdRateExtend($G41:$G44,L41:L44,$Z41:$Z44,AE41:AE44)</f>
        <v>-1.0000021602369902E-3</v>
      </c>
      <c r="BC42" s="377"/>
      <c r="BD42" s="382" cm="1">
        <f t="array" ref="BD42">bdRateExtend($G41:$G44,M41:M44,$Z41:$Z44,AF41:AF44)</f>
        <v>-1.000002388025667E-3</v>
      </c>
      <c r="BE42" s="377"/>
      <c r="BF42" s="380" cm="1">
        <f t="array" ref="BF42">bdRateExtend($G41:$G44,N41:N44,$Z41:$Z44,AG41:AG44)</f>
        <v>-1.0000027319070348E-3</v>
      </c>
      <c r="BG42" s="377"/>
      <c r="BH42" s="380" t="e" cm="1">
        <f t="array" ref="BH42">bdRateExtend($G41:$G44,O41:O44,$Z41:$Z44,AH41:AH44)</f>
        <v>#VALUE!</v>
      </c>
      <c r="BI42" s="377"/>
      <c r="BJ42" s="382" t="e" cm="1">
        <f t="array" ref="BJ42">bdRateExtend($G41:$G44,P41:P44,$Z41:$Z44,AI41:AI44)</f>
        <v>#VALUE!</v>
      </c>
      <c r="BK42" s="377"/>
      <c r="BL42" s="382" t="e" cm="1">
        <f t="array" ref="BL42">bdRateExtend($G41:$G44,Q41:Q44,$Z41:$Z44,AJ41:AJ44)</f>
        <v>#VALUE!</v>
      </c>
      <c r="BM42" s="377"/>
      <c r="BN42" s="382" t="e" cm="1">
        <f t="array" ref="BN42">bdRateExtend($G41:$G44,R41:R44,$Z41:$Z44,AK41:AK44)</f>
        <v>#VALUE!</v>
      </c>
      <c r="BO42" s="403"/>
      <c r="BP42" s="403"/>
      <c r="BQ42" s="403"/>
      <c r="BR42" s="403"/>
    </row>
    <row r="43" spans="1:70" ht="17" customHeight="1" x14ac:dyDescent="0.2">
      <c r="A43" s="387"/>
      <c r="B43" s="390"/>
      <c r="C43" s="393"/>
      <c r="D43" s="396"/>
      <c r="E43" s="399"/>
      <c r="F43" s="13">
        <v>47</v>
      </c>
      <c r="G43" s="35">
        <f>Anchor!B40</f>
        <v>15743.152</v>
      </c>
      <c r="H43" s="40">
        <f>Anchor!C40</f>
        <v>38.399299999999997</v>
      </c>
      <c r="I43" s="40">
        <f>Anchor!D40</f>
        <v>46.272199999999998</v>
      </c>
      <c r="J43" s="40">
        <f>Anchor!E40</f>
        <v>43.818600000000004</v>
      </c>
      <c r="K43" s="40"/>
      <c r="L43" s="40">
        <f>Anchor!F40</f>
        <v>20.584099999999999</v>
      </c>
      <c r="M43" s="40">
        <f>Anchor!G40</f>
        <v>15.5665</v>
      </c>
      <c r="N43" s="40">
        <f>Anchor!H40</f>
        <v>80.718299999999999</v>
      </c>
      <c r="O43" s="40"/>
      <c r="P43" s="40"/>
      <c r="Q43" s="40"/>
      <c r="R43" s="40"/>
      <c r="S43" s="40"/>
      <c r="T43" s="40"/>
      <c r="U43" s="40"/>
      <c r="V43" s="40">
        <f>Anchor!I40</f>
        <v>3117.5</v>
      </c>
      <c r="W43" s="40">
        <f>Anchor!J40</f>
        <v>6.4541000000000004</v>
      </c>
      <c r="X43" s="36">
        <f t="shared" si="5"/>
        <v>0.86597222222222225</v>
      </c>
      <c r="Y43" s="15"/>
      <c r="Z43" s="35">
        <f>Test!B40</f>
        <v>15727.408799999999</v>
      </c>
      <c r="AA43" s="40">
        <f>Test!C40</f>
        <v>38.399299999999997</v>
      </c>
      <c r="AB43" s="40">
        <f>Test!D40</f>
        <v>46.272199999999998</v>
      </c>
      <c r="AC43" s="40">
        <f>Test!E40</f>
        <v>43.818600000000004</v>
      </c>
      <c r="AD43" s="40"/>
      <c r="AE43" s="40">
        <f>Test!F40</f>
        <v>20.584099999999999</v>
      </c>
      <c r="AF43" s="40">
        <f>Test!G40</f>
        <v>15.5665</v>
      </c>
      <c r="AG43" s="40">
        <f>Test!H40</f>
        <v>80.718299999999999</v>
      </c>
      <c r="AH43" s="40"/>
      <c r="AI43" s="40"/>
      <c r="AJ43" s="40"/>
      <c r="AK43" s="40"/>
      <c r="AL43" s="40"/>
      <c r="AM43" s="40"/>
      <c r="AN43" s="40"/>
      <c r="AO43" s="40">
        <f>Test!I40</f>
        <v>3061.9</v>
      </c>
      <c r="AP43" s="40">
        <f>Test!J40</f>
        <v>6.0269000000000004</v>
      </c>
      <c r="AQ43" s="36">
        <f t="shared" si="1"/>
        <v>0.85052777777777777</v>
      </c>
      <c r="AR43" s="48">
        <f t="shared" si="2"/>
        <v>0.98216519647153167</v>
      </c>
      <c r="AS43" s="49">
        <f t="shared" si="3"/>
        <v>0.93380951643141574</v>
      </c>
      <c r="AT43" s="16"/>
      <c r="AU43" s="16"/>
      <c r="AV43" s="381"/>
      <c r="AW43" s="382"/>
      <c r="AX43" s="403"/>
      <c r="AY43" s="403"/>
      <c r="AZ43" s="406"/>
      <c r="BA43" s="406"/>
      <c r="BB43" s="382"/>
      <c r="BC43" s="377"/>
      <c r="BD43" s="382"/>
      <c r="BE43" s="377"/>
      <c r="BF43" s="380"/>
      <c r="BG43" s="377"/>
      <c r="BH43" s="380"/>
      <c r="BI43" s="377"/>
      <c r="BJ43" s="382"/>
      <c r="BK43" s="377"/>
      <c r="BL43" s="382"/>
      <c r="BM43" s="377"/>
      <c r="BN43" s="382"/>
      <c r="BO43" s="403"/>
      <c r="BP43" s="403"/>
      <c r="BQ43" s="403"/>
      <c r="BR43" s="403"/>
    </row>
    <row r="44" spans="1:70" ht="17" customHeight="1" x14ac:dyDescent="0.2">
      <c r="A44" s="387"/>
      <c r="B44" s="390"/>
      <c r="C44" s="393"/>
      <c r="D44" s="396"/>
      <c r="E44" s="399"/>
      <c r="F44" s="13">
        <v>55</v>
      </c>
      <c r="G44" s="35">
        <f>Anchor!B41</f>
        <v>9544.3520000000008</v>
      </c>
      <c r="H44" s="40">
        <f>Anchor!C41</f>
        <v>36.856099999999998</v>
      </c>
      <c r="I44" s="40">
        <f>Anchor!D41</f>
        <v>44.382300000000001</v>
      </c>
      <c r="J44" s="40">
        <f>Anchor!E41</f>
        <v>41.778599999999997</v>
      </c>
      <c r="K44" s="40"/>
      <c r="L44" s="40">
        <f>Anchor!F41</f>
        <v>17.416899999999998</v>
      </c>
      <c r="M44" s="40">
        <f>Anchor!G41</f>
        <v>13.979799999999999</v>
      </c>
      <c r="N44" s="40">
        <f>Anchor!H41</f>
        <v>65.781099999999995</v>
      </c>
      <c r="O44" s="40"/>
      <c r="P44" s="40"/>
      <c r="Q44" s="40"/>
      <c r="R44" s="40"/>
      <c r="S44" s="40"/>
      <c r="T44" s="40"/>
      <c r="U44" s="40"/>
      <c r="V44" s="40">
        <f>Anchor!I41</f>
        <v>2352.6999999999998</v>
      </c>
      <c r="W44" s="40">
        <f>Anchor!J41</f>
        <v>4.8334999999999999</v>
      </c>
      <c r="X44" s="36">
        <f t="shared" si="5"/>
        <v>0.65352777777777771</v>
      </c>
      <c r="Y44" s="15"/>
      <c r="Z44" s="35">
        <f>Test!B41</f>
        <v>9534.8076000000001</v>
      </c>
      <c r="AA44" s="40">
        <f>Test!C41</f>
        <v>36.856099999999998</v>
      </c>
      <c r="AB44" s="40">
        <f>Test!D41</f>
        <v>44.382300000000001</v>
      </c>
      <c r="AC44" s="40">
        <f>Test!E41</f>
        <v>41.778599999999997</v>
      </c>
      <c r="AD44" s="40"/>
      <c r="AE44" s="40">
        <f>Test!F41</f>
        <v>17.416899999999998</v>
      </c>
      <c r="AF44" s="40">
        <f>Test!G41</f>
        <v>13.979799999999999</v>
      </c>
      <c r="AG44" s="40">
        <f>Test!H41</f>
        <v>65.781099999999995</v>
      </c>
      <c r="AH44" s="40"/>
      <c r="AI44" s="40"/>
      <c r="AJ44" s="40"/>
      <c r="AK44" s="40"/>
      <c r="AL44" s="40"/>
      <c r="AM44" s="40"/>
      <c r="AN44" s="40"/>
      <c r="AO44" s="40">
        <f>Test!I41</f>
        <v>2357</v>
      </c>
      <c r="AP44" s="40">
        <f>Test!J41</f>
        <v>4.8875000000000002</v>
      </c>
      <c r="AQ44" s="36">
        <f t="shared" si="1"/>
        <v>0.65472222222222221</v>
      </c>
      <c r="AR44" s="48">
        <f t="shared" si="2"/>
        <v>1.0018276873379521</v>
      </c>
      <c r="AS44" s="49">
        <f t="shared" si="3"/>
        <v>1.0111720285507397</v>
      </c>
      <c r="AT44" s="16"/>
      <c r="AU44" s="16"/>
      <c r="AV44" s="381" t="s">
        <v>125</v>
      </c>
      <c r="AW44" s="382" cm="1">
        <f t="array" ref="AW44">bdRateExtend($G42:$G45,H42:H45,$Z42:$Z45,AA42:AA45)</f>
        <v>-1.0000029009682443E-3</v>
      </c>
      <c r="AX44" s="403"/>
      <c r="AY44" s="403"/>
      <c r="AZ44" s="406"/>
      <c r="BA44" s="406"/>
      <c r="BB44" s="382" cm="1">
        <f t="array" ref="BB44">bdRateExtend($G42:$G45,L42:L45,$Z42:$Z45,AE42:AE45)</f>
        <v>-1.000002828277835E-3</v>
      </c>
      <c r="BC44" s="377"/>
      <c r="BD44" s="382" cm="1">
        <f t="array" ref="BD44">bdRateExtend($G42:$G45,M42:M45,$Z42:$Z45,AF42:AF45)</f>
        <v>-1.0000028737441324E-3</v>
      </c>
      <c r="BE44" s="377"/>
      <c r="BF44" s="380" cm="1">
        <f t="array" ref="BF44">bdRateExtend($G42:$G45,N42:N45,$Z42:$Z45,AG42:AG45)</f>
        <v>-1.0000029212617889E-3</v>
      </c>
      <c r="BG44" s="377"/>
      <c r="BH44" s="380" t="e" cm="1">
        <f t="array" ref="BH44">bdRateExtend($G42:$G45,O42:O45,$Z42:$Z45,AH42:AH45)</f>
        <v>#VALUE!</v>
      </c>
      <c r="BI44" s="377"/>
      <c r="BJ44" s="382" t="e" cm="1">
        <f t="array" ref="BJ44">bdRateExtend($G42:$G45,P42:P45,$Z42:$Z45,AI42:AI45)</f>
        <v>#VALUE!</v>
      </c>
      <c r="BK44" s="377"/>
      <c r="BL44" s="382" t="e" cm="1">
        <f t="array" ref="BL44">bdRateExtend($G42:$G45,Q42:Q45,$Z42:$Z45,AJ42:AJ45)</f>
        <v>#VALUE!</v>
      </c>
      <c r="BM44" s="377"/>
      <c r="BN44" s="382" t="e" cm="1">
        <f t="array" ref="BN44">bdRateExtend($G42:$G45,R42:R45,$Z42:$Z45,AK42:AK45)</f>
        <v>#VALUE!</v>
      </c>
      <c r="BO44" s="403"/>
      <c r="BP44" s="403"/>
      <c r="BQ44" s="403"/>
      <c r="BR44" s="403"/>
    </row>
    <row r="45" spans="1:70" ht="17" customHeight="1" thickBot="1" x14ac:dyDescent="0.25">
      <c r="A45" s="387"/>
      <c r="B45" s="391"/>
      <c r="C45" s="394"/>
      <c r="D45" s="397"/>
      <c r="E45" s="400"/>
      <c r="F45" s="8">
        <v>63</v>
      </c>
      <c r="G45" s="37">
        <f>Anchor!B42</f>
        <v>3645.0079999999998</v>
      </c>
      <c r="H45" s="38">
        <f>Anchor!C42</f>
        <v>33.422800000000002</v>
      </c>
      <c r="I45" s="38">
        <f>Anchor!D42</f>
        <v>39.880699999999997</v>
      </c>
      <c r="J45" s="38">
        <f>Anchor!E42</f>
        <v>37.408700000000003</v>
      </c>
      <c r="K45" s="38"/>
      <c r="L45" s="38">
        <f>Anchor!F42</f>
        <v>12.6454</v>
      </c>
      <c r="M45" s="38">
        <f>Anchor!G42</f>
        <v>11.0966</v>
      </c>
      <c r="N45" s="38">
        <f>Anchor!H42</f>
        <v>37.859400000000001</v>
      </c>
      <c r="O45" s="38"/>
      <c r="P45" s="38"/>
      <c r="Q45" s="38"/>
      <c r="R45" s="38"/>
      <c r="S45" s="38"/>
      <c r="T45" s="38"/>
      <c r="U45" s="38"/>
      <c r="V45" s="38">
        <f>Anchor!I42</f>
        <v>1711.5</v>
      </c>
      <c r="W45" s="38">
        <f>Anchor!J42</f>
        <v>4.3529999999999998</v>
      </c>
      <c r="X45" s="39">
        <f t="shared" si="5"/>
        <v>0.47541666666666665</v>
      </c>
      <c r="Y45" s="15"/>
      <c r="Z45" s="37">
        <f>Test!B42</f>
        <v>3641.3629999999998</v>
      </c>
      <c r="AA45" s="38">
        <f>Test!C42</f>
        <v>33.422800000000002</v>
      </c>
      <c r="AB45" s="38">
        <f>Test!D42</f>
        <v>39.880699999999997</v>
      </c>
      <c r="AC45" s="38">
        <f>Test!E42</f>
        <v>37.408700000000003</v>
      </c>
      <c r="AD45" s="38"/>
      <c r="AE45" s="38">
        <f>Test!F42</f>
        <v>12.6454</v>
      </c>
      <c r="AF45" s="38">
        <f>Test!G42</f>
        <v>11.0966</v>
      </c>
      <c r="AG45" s="38">
        <f>Test!H42</f>
        <v>37.859400000000001</v>
      </c>
      <c r="AH45" s="38"/>
      <c r="AI45" s="38"/>
      <c r="AJ45" s="38"/>
      <c r="AK45" s="38"/>
      <c r="AL45" s="38"/>
      <c r="AM45" s="38"/>
      <c r="AN45" s="38"/>
      <c r="AO45" s="38">
        <f>Test!I42</f>
        <v>1728.3</v>
      </c>
      <c r="AP45" s="38">
        <f>Test!J42</f>
        <v>4.2630999999999997</v>
      </c>
      <c r="AQ45" s="39">
        <f t="shared" si="1"/>
        <v>0.48008333333333331</v>
      </c>
      <c r="AR45" s="50">
        <f t="shared" si="2"/>
        <v>1.0098159509202453</v>
      </c>
      <c r="AS45" s="51">
        <f t="shared" si="3"/>
        <v>0.97934757638410286</v>
      </c>
      <c r="AT45" s="16"/>
      <c r="AU45" s="16"/>
      <c r="AV45" s="383"/>
      <c r="AW45" s="384"/>
      <c r="AX45" s="404"/>
      <c r="AY45" s="404"/>
      <c r="AZ45" s="407"/>
      <c r="BA45" s="407"/>
      <c r="BB45" s="384"/>
      <c r="BC45" s="378"/>
      <c r="BD45" s="384"/>
      <c r="BE45" s="378"/>
      <c r="BF45" s="385"/>
      <c r="BG45" s="378"/>
      <c r="BH45" s="385"/>
      <c r="BI45" s="378"/>
      <c r="BJ45" s="384"/>
      <c r="BK45" s="378"/>
      <c r="BL45" s="384"/>
      <c r="BM45" s="378"/>
      <c r="BN45" s="384"/>
      <c r="BO45" s="404"/>
      <c r="BP45" s="404"/>
      <c r="BQ45" s="404"/>
      <c r="BR45" s="404"/>
    </row>
    <row r="46" spans="1:70" ht="17" customHeight="1" x14ac:dyDescent="0.2">
      <c r="A46" s="387"/>
      <c r="B46" s="389" t="s">
        <v>18</v>
      </c>
      <c r="C46" s="392" t="s">
        <v>33</v>
      </c>
      <c r="D46" s="395">
        <v>59.94</v>
      </c>
      <c r="E46" s="398">
        <v>10</v>
      </c>
      <c r="F46" s="7">
        <v>23</v>
      </c>
      <c r="G46" s="32">
        <f>Anchor!B43</f>
        <v>180437.53599999999</v>
      </c>
      <c r="H46" s="33">
        <f>Anchor!C43</f>
        <v>44.114699999999999</v>
      </c>
      <c r="I46" s="33">
        <f>Anchor!D43</f>
        <v>48.335599999999999</v>
      </c>
      <c r="J46" s="33">
        <f>Anchor!E43</f>
        <v>50.293100000000003</v>
      </c>
      <c r="K46" s="33"/>
      <c r="L46" s="33">
        <f>Anchor!F43</f>
        <v>31.901800000000001</v>
      </c>
      <c r="M46" s="33">
        <f>Anchor!G43</f>
        <v>23.784600000000001</v>
      </c>
      <c r="N46" s="33">
        <f>Anchor!H43</f>
        <v>96.116100000000003</v>
      </c>
      <c r="O46" s="33"/>
      <c r="P46" s="33"/>
      <c r="Q46" s="33"/>
      <c r="R46" s="33"/>
      <c r="S46" s="33"/>
      <c r="T46" s="33"/>
      <c r="U46" s="33"/>
      <c r="V46" s="33">
        <f>Anchor!I43</f>
        <v>6980.1</v>
      </c>
      <c r="W46" s="33">
        <f>Anchor!J43</f>
        <v>10.2357</v>
      </c>
      <c r="X46" s="34">
        <f t="shared" si="5"/>
        <v>1.9389166666666668</v>
      </c>
      <c r="Y46" s="15"/>
      <c r="Z46" s="32">
        <f>Test!B43</f>
        <v>180257.09849999999</v>
      </c>
      <c r="AA46" s="33">
        <f>Test!C43</f>
        <v>44.114699999999999</v>
      </c>
      <c r="AB46" s="33">
        <f>Test!D43</f>
        <v>48.335599999999999</v>
      </c>
      <c r="AC46" s="33">
        <f>Test!E43</f>
        <v>50.293100000000003</v>
      </c>
      <c r="AD46" s="33"/>
      <c r="AE46" s="33">
        <f>Test!F43</f>
        <v>31.901800000000001</v>
      </c>
      <c r="AF46" s="33">
        <f>Test!G43</f>
        <v>23.784600000000001</v>
      </c>
      <c r="AG46" s="33">
        <f>Test!H43</f>
        <v>96.116100000000003</v>
      </c>
      <c r="AH46" s="33"/>
      <c r="AI46" s="33"/>
      <c r="AJ46" s="33"/>
      <c r="AK46" s="33"/>
      <c r="AL46" s="33"/>
      <c r="AM46" s="33"/>
      <c r="AN46" s="33"/>
      <c r="AO46" s="33">
        <f>Test!I43</f>
        <v>6988.7</v>
      </c>
      <c r="AP46" s="33">
        <f>Test!J43</f>
        <v>10.1678</v>
      </c>
      <c r="AQ46" s="34">
        <f t="shared" si="1"/>
        <v>1.9413055555555554</v>
      </c>
      <c r="AR46" s="46">
        <f t="shared" si="2"/>
        <v>1.0012320740390539</v>
      </c>
      <c r="AS46" s="47">
        <f t="shared" si="3"/>
        <v>0.9933663550123587</v>
      </c>
      <c r="AT46" s="16"/>
      <c r="AU46" s="16"/>
      <c r="AV46" s="440" t="s">
        <v>123</v>
      </c>
      <c r="AW46" s="401" cm="1">
        <f t="array" ref="AW46">bdRateExtend($G46:$G49,H46:H49,$Z46:$Z49,AA46:AA49)</f>
        <v>-9.9999973630826577E-4</v>
      </c>
      <c r="AX46" s="402" cm="1">
        <f t="array" ref="AX46">bdRateExtend($G46:$G51,H46:H51,$Z46:$Z51,AA46:AA51)</f>
        <v>-9.9999892390623124E-4</v>
      </c>
      <c r="AY46" s="402" cm="1">
        <f t="array" ref="AY46">bdRateExtend($G46:$G51,I46:I51,$Z46:$Z51,AB46:AB51)</f>
        <v>-9.9999908424097672E-4</v>
      </c>
      <c r="AZ46" s="405" cm="1">
        <f t="array" ref="AZ46">bdRateExtend($G46:$G51,J46:J51,$Z46:$Z51,AC46:AC51)</f>
        <v>-9.9999892003799218E-4</v>
      </c>
      <c r="BA46" s="405" t="e" cm="1">
        <f t="array" ref="BA46">bdRateExtend($G46:$G51,K46:K51,$Z46:$Z51,AD46:AD51)</f>
        <v>#VALUE!</v>
      </c>
      <c r="BB46" s="401" cm="1">
        <f t="array" ref="BB46">bdRateExtend($G46:$G49,L46:L49,$Z46:$Z49,AE46:AE49)</f>
        <v>-9.9999973324771396E-4</v>
      </c>
      <c r="BC46" s="376" cm="1">
        <f t="array" ref="BC46">bdRateExtend($G46:$G51,L46:L51,$Z46:$Z51,AE46:AE51)</f>
        <v>-9.9999895999902666E-4</v>
      </c>
      <c r="BD46" s="401" cm="1">
        <f t="array" ref="BD46">bdRateExtend($G46:$G49,M46:M49,$Z46:$Z49,AF46:AF49)</f>
        <v>-9.9999973498154926E-4</v>
      </c>
      <c r="BE46" s="376" cm="1">
        <f t="array" ref="BE46">bdRateExtend($G46:$G51,M46:M51,$Z46:$Z51,AF46:AF51)</f>
        <v>-9.9999908515069347E-4</v>
      </c>
      <c r="BF46" s="379" cm="1">
        <f t="array" ref="BF46">bdRateExtend($G46:$G49,N46:N49,$Z46:$Z49,AG46:AG49)</f>
        <v>-9.9999974513953482E-4</v>
      </c>
      <c r="BG46" s="376" cm="1">
        <f t="array" ref="BG46">bdRateExtend($G46:$G51,N46:N51,$Z46:$Z51,AG46:AG51)</f>
        <v>-9.999983782578159E-4</v>
      </c>
      <c r="BH46" s="379" t="e" cm="1">
        <f t="array" ref="BH46">bdRateExtend($G46:$G49,O46:O49,$Z46:$Z49,AH46:AH49)</f>
        <v>#VALUE!</v>
      </c>
      <c r="BI46" s="376" t="e" cm="1">
        <f t="array" ref="BI46">bdRateExtend($G46:$G51,O46:O51,$Z46:$Z51,AH46:AH51)</f>
        <v>#VALUE!</v>
      </c>
      <c r="BJ46" s="401" t="e" cm="1">
        <f t="array" ref="BJ46">bdRateExtend($G46:$G49,P46:P49,$Z46:$Z49,AI46:AI49)</f>
        <v>#VALUE!</v>
      </c>
      <c r="BK46" s="376" t="e" cm="1">
        <f t="array" ref="BK46">bdRateExtend($G46:$G51,P46:P51,$Z46:$Z51,AI46:AI51)</f>
        <v>#VALUE!</v>
      </c>
      <c r="BL46" s="401" t="e" cm="1">
        <f t="array" ref="BL46">bdRateExtend($G46:$G49,Q46:Q49,$Z46:$Z49,AJ46:AJ49)</f>
        <v>#VALUE!</v>
      </c>
      <c r="BM46" s="376" t="e" cm="1">
        <f t="array" ref="BM46">bdRateExtend($G46:$G51,Q46:Q51,$Z46:$Z51,AJ46:AJ51)</f>
        <v>#VALUE!</v>
      </c>
      <c r="BN46" s="401" t="e" cm="1">
        <f t="array" ref="BN46">bdRateExtend($G46:$G49,R46:R49,$Z46:$Z49,AK46:AK49)</f>
        <v>#VALUE!</v>
      </c>
      <c r="BO46" s="402" t="e" cm="1">
        <f t="array" ref="BO46">bdRateExtend($G46:$G51,R46:R51,$Z46:$Z51,AK46:AK51)</f>
        <v>#VALUE!</v>
      </c>
      <c r="BP46" s="402" t="e" cm="1">
        <f t="array" ref="BP46">bdRateExtend($G46:$G51,S46:S51,$Z46:$Z51,AL46:AL51)</f>
        <v>#VALUE!</v>
      </c>
      <c r="BQ46" s="402" t="e" cm="1">
        <f t="array" ref="BQ46">bdRateExtend($G46:$G51,T46:T51,$Z46:$Z51,AM46:AM51)</f>
        <v>#VALUE!</v>
      </c>
      <c r="BR46" s="402" t="e" cm="1">
        <f t="array" ref="BR46">bdRateExtend($G46:$G51,U46:U51,$Z46:$Z51,AN46:AN51)</f>
        <v>#VALUE!</v>
      </c>
    </row>
    <row r="47" spans="1:70" ht="17" customHeight="1" x14ac:dyDescent="0.2">
      <c r="A47" s="387"/>
      <c r="B47" s="390"/>
      <c r="C47" s="393"/>
      <c r="D47" s="396"/>
      <c r="E47" s="399"/>
      <c r="F47" s="13">
        <v>31</v>
      </c>
      <c r="G47" s="35">
        <f>Anchor!B44</f>
        <v>108814.32</v>
      </c>
      <c r="H47" s="40">
        <f>Anchor!C44</f>
        <v>41.879300000000001</v>
      </c>
      <c r="I47" s="40">
        <f>Anchor!D44</f>
        <v>46.150599999999997</v>
      </c>
      <c r="J47" s="40">
        <f>Anchor!E44</f>
        <v>48.420900000000003</v>
      </c>
      <c r="K47" s="40"/>
      <c r="L47" s="40">
        <f>Anchor!F44</f>
        <v>28.9512</v>
      </c>
      <c r="M47" s="40">
        <f>Anchor!G44</f>
        <v>21.114699999999999</v>
      </c>
      <c r="N47" s="40">
        <f>Anchor!H44</f>
        <v>93.1982</v>
      </c>
      <c r="O47" s="40"/>
      <c r="P47" s="40"/>
      <c r="Q47" s="40"/>
      <c r="R47" s="40"/>
      <c r="S47" s="40"/>
      <c r="T47" s="40"/>
      <c r="U47" s="40"/>
      <c r="V47" s="40">
        <f>Anchor!I44</f>
        <v>5167.1000000000004</v>
      </c>
      <c r="W47" s="40">
        <f>Anchor!J44</f>
        <v>8.4344999999999999</v>
      </c>
      <c r="X47" s="36">
        <f t="shared" si="5"/>
        <v>1.4353055555555556</v>
      </c>
      <c r="Y47" s="15"/>
      <c r="Z47" s="35">
        <f>Test!B44</f>
        <v>108705.50569999999</v>
      </c>
      <c r="AA47" s="40">
        <f>Test!C44</f>
        <v>41.879300000000001</v>
      </c>
      <c r="AB47" s="40">
        <f>Test!D44</f>
        <v>46.150599999999997</v>
      </c>
      <c r="AC47" s="40">
        <f>Test!E44</f>
        <v>48.420900000000003</v>
      </c>
      <c r="AD47" s="40"/>
      <c r="AE47" s="40">
        <f>Test!F44</f>
        <v>28.9512</v>
      </c>
      <c r="AF47" s="40">
        <f>Test!G44</f>
        <v>21.114699999999999</v>
      </c>
      <c r="AG47" s="40">
        <f>Test!H44</f>
        <v>93.1982</v>
      </c>
      <c r="AH47" s="40"/>
      <c r="AI47" s="40"/>
      <c r="AJ47" s="40"/>
      <c r="AK47" s="40"/>
      <c r="AL47" s="40"/>
      <c r="AM47" s="40"/>
      <c r="AN47" s="40"/>
      <c r="AO47" s="40">
        <f>Test!I44</f>
        <v>5320.7</v>
      </c>
      <c r="AP47" s="40">
        <f>Test!J44</f>
        <v>9.7067999999999994</v>
      </c>
      <c r="AQ47" s="36">
        <f t="shared" si="1"/>
        <v>1.4779722222222222</v>
      </c>
      <c r="AR47" s="48">
        <f t="shared" si="2"/>
        <v>1.0297265390644654</v>
      </c>
      <c r="AS47" s="49">
        <f t="shared" si="3"/>
        <v>1.1508447447981505</v>
      </c>
      <c r="AT47" s="16"/>
      <c r="AU47" s="16"/>
      <c r="AV47" s="381"/>
      <c r="AW47" s="382"/>
      <c r="AX47" s="403"/>
      <c r="AY47" s="403"/>
      <c r="AZ47" s="406"/>
      <c r="BA47" s="406"/>
      <c r="BB47" s="382"/>
      <c r="BC47" s="377"/>
      <c r="BD47" s="382"/>
      <c r="BE47" s="377"/>
      <c r="BF47" s="380"/>
      <c r="BG47" s="377"/>
      <c r="BH47" s="380"/>
      <c r="BI47" s="377"/>
      <c r="BJ47" s="382"/>
      <c r="BK47" s="377"/>
      <c r="BL47" s="382"/>
      <c r="BM47" s="377"/>
      <c r="BN47" s="382"/>
      <c r="BO47" s="403"/>
      <c r="BP47" s="403"/>
      <c r="BQ47" s="403"/>
      <c r="BR47" s="403"/>
    </row>
    <row r="48" spans="1:70" ht="17" customHeight="1" x14ac:dyDescent="0.2">
      <c r="A48" s="387"/>
      <c r="B48" s="390"/>
      <c r="C48" s="393"/>
      <c r="D48" s="396"/>
      <c r="E48" s="399"/>
      <c r="F48" s="13">
        <v>39</v>
      </c>
      <c r="G48" s="35">
        <f>Anchor!B45</f>
        <v>61198.944000000003</v>
      </c>
      <c r="H48" s="40">
        <f>Anchor!C45</f>
        <v>39.317500000000003</v>
      </c>
      <c r="I48" s="40">
        <f>Anchor!D45</f>
        <v>44.014099999999999</v>
      </c>
      <c r="J48" s="40">
        <f>Anchor!E45</f>
        <v>46.2973</v>
      </c>
      <c r="K48" s="40"/>
      <c r="L48" s="40">
        <f>Anchor!F45</f>
        <v>25.132000000000001</v>
      </c>
      <c r="M48" s="40">
        <f>Anchor!G45</f>
        <v>18.064900000000002</v>
      </c>
      <c r="N48" s="40">
        <f>Anchor!H45</f>
        <v>87.091899999999995</v>
      </c>
      <c r="O48" s="40"/>
      <c r="P48" s="40"/>
      <c r="Q48" s="40"/>
      <c r="R48" s="40"/>
      <c r="S48" s="40"/>
      <c r="T48" s="40"/>
      <c r="U48" s="40"/>
      <c r="V48" s="40">
        <f>Anchor!I45</f>
        <v>5046.6000000000004</v>
      </c>
      <c r="W48" s="40">
        <f>Anchor!J45</f>
        <v>7.5094000000000003</v>
      </c>
      <c r="X48" s="36">
        <f t="shared" si="5"/>
        <v>1.4018333333333335</v>
      </c>
      <c r="Y48" s="15"/>
      <c r="Z48" s="35">
        <f>Test!B45</f>
        <v>61137.7451</v>
      </c>
      <c r="AA48" s="40">
        <f>Test!C45</f>
        <v>39.317500000000003</v>
      </c>
      <c r="AB48" s="40">
        <f>Test!D45</f>
        <v>44.014099999999999</v>
      </c>
      <c r="AC48" s="40">
        <f>Test!E45</f>
        <v>46.2973</v>
      </c>
      <c r="AD48" s="40"/>
      <c r="AE48" s="40">
        <f>Test!F45</f>
        <v>25.132000000000001</v>
      </c>
      <c r="AF48" s="40">
        <f>Test!G45</f>
        <v>18.064900000000002</v>
      </c>
      <c r="AG48" s="40">
        <f>Test!H45</f>
        <v>87.091899999999995</v>
      </c>
      <c r="AH48" s="40"/>
      <c r="AI48" s="40"/>
      <c r="AJ48" s="40"/>
      <c r="AK48" s="40"/>
      <c r="AL48" s="40"/>
      <c r="AM48" s="40"/>
      <c r="AN48" s="40"/>
      <c r="AO48" s="40">
        <f>Test!I45</f>
        <v>5081.6000000000004</v>
      </c>
      <c r="AP48" s="40">
        <f>Test!J45</f>
        <v>8.3102999999999998</v>
      </c>
      <c r="AQ48" s="36">
        <f t="shared" si="1"/>
        <v>1.4115555555555557</v>
      </c>
      <c r="AR48" s="48">
        <f t="shared" si="2"/>
        <v>1.0069353624222248</v>
      </c>
      <c r="AS48" s="49">
        <f t="shared" si="3"/>
        <v>1.1066529949130421</v>
      </c>
      <c r="AT48" s="16"/>
      <c r="AU48" s="16"/>
      <c r="AV48" s="381" t="s">
        <v>124</v>
      </c>
      <c r="AW48" s="382" cm="1">
        <f t="array" ref="AW48">bdRateExtend($G47:$G50,H47:H50,$Z47:$Z50,AA47:AA50)</f>
        <v>-9.9999982419851641E-4</v>
      </c>
      <c r="AX48" s="403"/>
      <c r="AY48" s="403"/>
      <c r="AZ48" s="406"/>
      <c r="BA48" s="406"/>
      <c r="BB48" s="382" cm="1">
        <f t="array" ref="BB48">bdRateExtend($G47:$G50,L47:L50,$Z47:$Z50,AE47:AE50)</f>
        <v>-9.9999983716059226E-4</v>
      </c>
      <c r="BC48" s="377"/>
      <c r="BD48" s="382" cm="1">
        <f t="array" ref="BD48">bdRateExtend($G47:$G50,M47:M50,$Z47:$Z50,AF47:AF50)</f>
        <v>-9.9999981138976235E-4</v>
      </c>
      <c r="BE48" s="377"/>
      <c r="BF48" s="380" cm="1">
        <f t="array" ref="BF48">bdRateExtend($G47:$G50,N47:N50,$Z47:$Z50,AG47:AG50)</f>
        <v>-9.9999995411415021E-4</v>
      </c>
      <c r="BG48" s="377"/>
      <c r="BH48" s="380" t="e" cm="1">
        <f t="array" ref="BH48">bdRateExtend($G47:$G50,O47:O50,$Z47:$Z50,AH47:AH50)</f>
        <v>#VALUE!</v>
      </c>
      <c r="BI48" s="377"/>
      <c r="BJ48" s="382" t="e" cm="1">
        <f t="array" ref="BJ48">bdRateExtend($G47:$G50,P47:P50,$Z47:$Z50,AI47:AI50)</f>
        <v>#VALUE!</v>
      </c>
      <c r="BK48" s="377"/>
      <c r="BL48" s="382" t="e" cm="1">
        <f t="array" ref="BL48">bdRateExtend($G47:$G50,Q47:Q50,$Z47:$Z50,AJ47:AJ50)</f>
        <v>#VALUE!</v>
      </c>
      <c r="BM48" s="377"/>
      <c r="BN48" s="382" t="e" cm="1">
        <f t="array" ref="BN48">bdRateExtend($G47:$G50,R47:R50,$Z47:$Z50,AK47:AK50)</f>
        <v>#VALUE!</v>
      </c>
      <c r="BO48" s="403"/>
      <c r="BP48" s="403"/>
      <c r="BQ48" s="403"/>
      <c r="BR48" s="403"/>
    </row>
    <row r="49" spans="1:70" ht="17" customHeight="1" x14ac:dyDescent="0.2">
      <c r="A49" s="387"/>
      <c r="B49" s="390"/>
      <c r="C49" s="393"/>
      <c r="D49" s="396"/>
      <c r="E49" s="399"/>
      <c r="F49" s="13">
        <v>47</v>
      </c>
      <c r="G49" s="35">
        <f>Anchor!B46</f>
        <v>33006.671999999999</v>
      </c>
      <c r="H49" s="40">
        <f>Anchor!C46</f>
        <v>36.707299999999996</v>
      </c>
      <c r="I49" s="40">
        <f>Anchor!D46</f>
        <v>41.903399999999998</v>
      </c>
      <c r="J49" s="40">
        <f>Anchor!E46</f>
        <v>44.078699999999998</v>
      </c>
      <c r="K49" s="40"/>
      <c r="L49" s="40">
        <f>Anchor!F46</f>
        <v>21.0029</v>
      </c>
      <c r="M49" s="40">
        <f>Anchor!G46</f>
        <v>15.067399999999999</v>
      </c>
      <c r="N49" s="40">
        <f>Anchor!H46</f>
        <v>75.865899999999996</v>
      </c>
      <c r="O49" s="40"/>
      <c r="P49" s="40"/>
      <c r="Q49" s="40"/>
      <c r="R49" s="40"/>
      <c r="S49" s="40"/>
      <c r="T49" s="40"/>
      <c r="U49" s="40"/>
      <c r="V49" s="40">
        <f>Anchor!I46</f>
        <v>3670.3</v>
      </c>
      <c r="W49" s="40">
        <f>Anchor!J46</f>
        <v>6.5800999999999998</v>
      </c>
      <c r="X49" s="36">
        <f t="shared" si="5"/>
        <v>1.0195277777777778</v>
      </c>
      <c r="Y49" s="15"/>
      <c r="Z49" s="35">
        <f>Test!B46</f>
        <v>32973.665300000001</v>
      </c>
      <c r="AA49" s="40">
        <f>Test!C46</f>
        <v>36.707299999999996</v>
      </c>
      <c r="AB49" s="40">
        <f>Test!D46</f>
        <v>41.903399999999998</v>
      </c>
      <c r="AC49" s="40">
        <f>Test!E46</f>
        <v>44.078699999999998</v>
      </c>
      <c r="AD49" s="40"/>
      <c r="AE49" s="40">
        <f>Test!F46</f>
        <v>21.0029</v>
      </c>
      <c r="AF49" s="40">
        <f>Test!G46</f>
        <v>15.067399999999999</v>
      </c>
      <c r="AG49" s="40">
        <f>Test!H46</f>
        <v>75.865899999999996</v>
      </c>
      <c r="AH49" s="40"/>
      <c r="AI49" s="40"/>
      <c r="AJ49" s="40"/>
      <c r="AK49" s="40"/>
      <c r="AL49" s="40"/>
      <c r="AM49" s="40"/>
      <c r="AN49" s="40"/>
      <c r="AO49" s="40">
        <f>Test!I46</f>
        <v>3680.8</v>
      </c>
      <c r="AP49" s="40">
        <f>Test!J46</f>
        <v>6.6387999999999998</v>
      </c>
      <c r="AQ49" s="36">
        <f t="shared" si="1"/>
        <v>1.0224444444444445</v>
      </c>
      <c r="AR49" s="48">
        <f t="shared" si="2"/>
        <v>1.0028608015693541</v>
      </c>
      <c r="AS49" s="49">
        <f t="shared" si="3"/>
        <v>1.0089208370693454</v>
      </c>
      <c r="AT49" s="16"/>
      <c r="AU49" s="16"/>
      <c r="AV49" s="381"/>
      <c r="AW49" s="382"/>
      <c r="AX49" s="403"/>
      <c r="AY49" s="403"/>
      <c r="AZ49" s="406"/>
      <c r="BA49" s="406"/>
      <c r="BB49" s="382"/>
      <c r="BC49" s="377"/>
      <c r="BD49" s="382"/>
      <c r="BE49" s="377"/>
      <c r="BF49" s="380"/>
      <c r="BG49" s="377"/>
      <c r="BH49" s="380"/>
      <c r="BI49" s="377"/>
      <c r="BJ49" s="382"/>
      <c r="BK49" s="377"/>
      <c r="BL49" s="382"/>
      <c r="BM49" s="377"/>
      <c r="BN49" s="382"/>
      <c r="BO49" s="403"/>
      <c r="BP49" s="403"/>
      <c r="BQ49" s="403"/>
      <c r="BR49" s="403"/>
    </row>
    <row r="50" spans="1:70" ht="17" customHeight="1" x14ac:dyDescent="0.2">
      <c r="A50" s="387"/>
      <c r="B50" s="390"/>
      <c r="C50" s="393"/>
      <c r="D50" s="396"/>
      <c r="E50" s="399"/>
      <c r="F50" s="13">
        <v>55</v>
      </c>
      <c r="G50" s="35">
        <f>Anchor!B47</f>
        <v>17386.527999999998</v>
      </c>
      <c r="H50" s="40">
        <f>Anchor!C47</f>
        <v>34.210500000000003</v>
      </c>
      <c r="I50" s="40">
        <f>Anchor!D47</f>
        <v>39.929200000000002</v>
      </c>
      <c r="J50" s="40">
        <f>Anchor!E47</f>
        <v>42.0563</v>
      </c>
      <c r="K50" s="40"/>
      <c r="L50" s="40">
        <f>Anchor!F47</f>
        <v>16.979500000000002</v>
      </c>
      <c r="M50" s="40">
        <f>Anchor!G47</f>
        <v>12.391</v>
      </c>
      <c r="N50" s="40">
        <f>Anchor!H47</f>
        <v>59.421100000000003</v>
      </c>
      <c r="O50" s="40"/>
      <c r="P50" s="40"/>
      <c r="Q50" s="40"/>
      <c r="R50" s="40"/>
      <c r="S50" s="40"/>
      <c r="T50" s="40"/>
      <c r="U50" s="40"/>
      <c r="V50" s="40">
        <f>Anchor!I47</f>
        <v>2799.2</v>
      </c>
      <c r="W50" s="40">
        <f>Anchor!J47</f>
        <v>6.0067000000000004</v>
      </c>
      <c r="X50" s="36">
        <f t="shared" si="5"/>
        <v>0.77755555555555556</v>
      </c>
      <c r="Y50" s="15"/>
      <c r="Z50" s="35">
        <f>Test!B47</f>
        <v>17369.141500000002</v>
      </c>
      <c r="AA50" s="40">
        <f>Test!C47</f>
        <v>34.210500000000003</v>
      </c>
      <c r="AB50" s="40">
        <f>Test!D47</f>
        <v>39.929200000000002</v>
      </c>
      <c r="AC50" s="40">
        <f>Test!E47</f>
        <v>42.0563</v>
      </c>
      <c r="AD50" s="40"/>
      <c r="AE50" s="40">
        <f>Test!F47</f>
        <v>16.979500000000002</v>
      </c>
      <c r="AF50" s="40">
        <f>Test!G47</f>
        <v>12.391</v>
      </c>
      <c r="AG50" s="40">
        <f>Test!H47</f>
        <v>59.421100000000003</v>
      </c>
      <c r="AH50" s="40"/>
      <c r="AI50" s="40"/>
      <c r="AJ50" s="40"/>
      <c r="AK50" s="40"/>
      <c r="AL50" s="40"/>
      <c r="AM50" s="40"/>
      <c r="AN50" s="40"/>
      <c r="AO50" s="40">
        <f>Test!I47</f>
        <v>2816.9</v>
      </c>
      <c r="AP50" s="40">
        <f>Test!J47</f>
        <v>6.1532</v>
      </c>
      <c r="AQ50" s="36">
        <f t="shared" si="1"/>
        <v>0.78247222222222224</v>
      </c>
      <c r="AR50" s="48">
        <f t="shared" si="2"/>
        <v>1.0063232352100602</v>
      </c>
      <c r="AS50" s="49">
        <f t="shared" si="3"/>
        <v>1.0243894318011553</v>
      </c>
      <c r="AT50" s="16"/>
      <c r="AU50" s="16"/>
      <c r="AV50" s="381" t="s">
        <v>125</v>
      </c>
      <c r="AW50" s="382" cm="1">
        <f t="array" ref="AW50">bdRateExtend($G48:$G51,H48:H51,$Z48:$Z51,AA48:AA51)</f>
        <v>-9.999986122082305E-4</v>
      </c>
      <c r="AX50" s="403"/>
      <c r="AY50" s="403"/>
      <c r="AZ50" s="406"/>
      <c r="BA50" s="406"/>
      <c r="BB50" s="382" cm="1">
        <f t="array" ref="BB50">bdRateExtend($G48:$G51,L48:L51,$Z48:$Z51,AE48:AE51)</f>
        <v>-9.9999870457734286E-4</v>
      </c>
      <c r="BC50" s="377"/>
      <c r="BD50" s="382" cm="1">
        <f t="array" ref="BD50">bdRateExtend($G48:$G51,M48:M51,$Z48:$Z51,AF48:AF51)</f>
        <v>-9.9999882259105277E-4</v>
      </c>
      <c r="BE50" s="377"/>
      <c r="BF50" s="380" cm="1">
        <f t="array" ref="BF50">bdRateExtend($G48:$G51,N48:N51,$Z48:$Z51,AG48:AG51)</f>
        <v>-9.9999822170271369E-4</v>
      </c>
      <c r="BG50" s="377"/>
      <c r="BH50" s="380" t="e" cm="1">
        <f t="array" ref="BH50">bdRateExtend($G48:$G51,O48:O51,$Z48:$Z51,AH48:AH51)</f>
        <v>#VALUE!</v>
      </c>
      <c r="BI50" s="377"/>
      <c r="BJ50" s="382" t="e" cm="1">
        <f t="array" ref="BJ50">bdRateExtend($G48:$G51,P48:P51,$Z48:$Z51,AI48:AI51)</f>
        <v>#VALUE!</v>
      </c>
      <c r="BK50" s="377"/>
      <c r="BL50" s="382" t="e" cm="1">
        <f t="array" ref="BL50">bdRateExtend($G48:$G51,Q48:Q51,$Z48:$Z51,AJ48:AJ51)</f>
        <v>#VALUE!</v>
      </c>
      <c r="BM50" s="377"/>
      <c r="BN50" s="382" t="e" cm="1">
        <f t="array" ref="BN50">bdRateExtend($G48:$G51,R48:R51,$Z48:$Z51,AK48:AK51)</f>
        <v>#VALUE!</v>
      </c>
      <c r="BO50" s="403"/>
      <c r="BP50" s="403"/>
      <c r="BQ50" s="403"/>
      <c r="BR50" s="403"/>
    </row>
    <row r="51" spans="1:70" ht="17" customHeight="1" thickBot="1" x14ac:dyDescent="0.25">
      <c r="A51" s="387"/>
      <c r="B51" s="391"/>
      <c r="C51" s="394"/>
      <c r="D51" s="397"/>
      <c r="E51" s="400"/>
      <c r="F51" s="8">
        <v>63</v>
      </c>
      <c r="G51" s="37">
        <f>Anchor!B48</f>
        <v>4868.2240000000002</v>
      </c>
      <c r="H51" s="38">
        <f>Anchor!C48</f>
        <v>30.2958</v>
      </c>
      <c r="I51" s="38">
        <f>Anchor!D48</f>
        <v>37.308100000000003</v>
      </c>
      <c r="J51" s="38">
        <f>Anchor!E48</f>
        <v>38.788899999999998</v>
      </c>
      <c r="K51" s="38"/>
      <c r="L51" s="38">
        <f>Anchor!F48</f>
        <v>11.284599999999999</v>
      </c>
      <c r="M51" s="38">
        <f>Anchor!G48</f>
        <v>8.8573000000000004</v>
      </c>
      <c r="N51" s="38">
        <f>Anchor!H48</f>
        <v>29.206399999999999</v>
      </c>
      <c r="O51" s="38"/>
      <c r="P51" s="38"/>
      <c r="Q51" s="38"/>
      <c r="R51" s="38"/>
      <c r="S51" s="38"/>
      <c r="T51" s="38"/>
      <c r="U51" s="38"/>
      <c r="V51" s="38">
        <f>Anchor!I48</f>
        <v>1878.1</v>
      </c>
      <c r="W51" s="38">
        <f>Anchor!J48</f>
        <v>4.3277000000000001</v>
      </c>
      <c r="X51" s="39">
        <f t="shared" si="5"/>
        <v>0.52169444444444446</v>
      </c>
      <c r="Y51" s="15"/>
      <c r="Z51" s="37">
        <f>Test!B48</f>
        <v>4863.3558000000003</v>
      </c>
      <c r="AA51" s="38">
        <f>Test!C48</f>
        <v>30.2958</v>
      </c>
      <c r="AB51" s="38">
        <f>Test!D48</f>
        <v>37.308100000000003</v>
      </c>
      <c r="AC51" s="38">
        <f>Test!E48</f>
        <v>38.788899999999998</v>
      </c>
      <c r="AD51" s="38"/>
      <c r="AE51" s="38">
        <f>Test!F48</f>
        <v>11.284599999999999</v>
      </c>
      <c r="AF51" s="38">
        <f>Test!G48</f>
        <v>8.8573000000000004</v>
      </c>
      <c r="AG51" s="38">
        <f>Test!H48</f>
        <v>29.206399999999999</v>
      </c>
      <c r="AH51" s="38"/>
      <c r="AI51" s="38"/>
      <c r="AJ51" s="38"/>
      <c r="AK51" s="38"/>
      <c r="AL51" s="38"/>
      <c r="AM51" s="38"/>
      <c r="AN51" s="38"/>
      <c r="AO51" s="38">
        <f>Test!I48</f>
        <v>1882.3</v>
      </c>
      <c r="AP51" s="38">
        <f>Test!J48</f>
        <v>4.3437999999999999</v>
      </c>
      <c r="AQ51" s="39">
        <f t="shared" si="1"/>
        <v>0.52286111111111111</v>
      </c>
      <c r="AR51" s="50">
        <f t="shared" si="2"/>
        <v>1.0022363026462915</v>
      </c>
      <c r="AS51" s="51">
        <f t="shared" si="3"/>
        <v>1.003720220902558</v>
      </c>
      <c r="AT51" s="16"/>
      <c r="AU51" s="16"/>
      <c r="AV51" s="383"/>
      <c r="AW51" s="384"/>
      <c r="AX51" s="404"/>
      <c r="AY51" s="404"/>
      <c r="AZ51" s="407"/>
      <c r="BA51" s="407"/>
      <c r="BB51" s="384"/>
      <c r="BC51" s="378"/>
      <c r="BD51" s="384"/>
      <c r="BE51" s="378"/>
      <c r="BF51" s="385"/>
      <c r="BG51" s="378"/>
      <c r="BH51" s="385"/>
      <c r="BI51" s="378"/>
      <c r="BJ51" s="384"/>
      <c r="BK51" s="378"/>
      <c r="BL51" s="384"/>
      <c r="BM51" s="378"/>
      <c r="BN51" s="384"/>
      <c r="BO51" s="404"/>
      <c r="BP51" s="404"/>
      <c r="BQ51" s="404"/>
      <c r="BR51" s="404"/>
    </row>
    <row r="52" spans="1:70" ht="17" customHeight="1" x14ac:dyDescent="0.2">
      <c r="A52" s="386" t="s">
        <v>21</v>
      </c>
      <c r="B52" s="389" t="s">
        <v>2</v>
      </c>
      <c r="C52" s="392" t="s">
        <v>34</v>
      </c>
      <c r="D52" s="395">
        <v>59.94</v>
      </c>
      <c r="E52" s="398">
        <v>10</v>
      </c>
      <c r="F52" s="7">
        <v>23</v>
      </c>
      <c r="G52" s="32">
        <f>Anchor!B49</f>
        <v>116338.2813</v>
      </c>
      <c r="H52" s="33">
        <f>Anchor!C49</f>
        <v>41.704700000000003</v>
      </c>
      <c r="I52" s="33">
        <f>Anchor!D49</f>
        <v>43.884900000000002</v>
      </c>
      <c r="J52" s="33">
        <f>Anchor!E49</f>
        <v>43.748800000000003</v>
      </c>
      <c r="K52" s="33"/>
      <c r="L52" s="33">
        <f>Anchor!F49</f>
        <v>27.3933</v>
      </c>
      <c r="M52" s="33">
        <f>Anchor!G49</f>
        <v>22.8477</v>
      </c>
      <c r="N52" s="33">
        <f>Anchor!H49</f>
        <v>98.242599999999996</v>
      </c>
      <c r="O52" s="33"/>
      <c r="P52" s="33"/>
      <c r="Q52" s="33"/>
      <c r="R52" s="33"/>
      <c r="S52" s="33"/>
      <c r="T52" s="33"/>
      <c r="U52" s="33"/>
      <c r="V52" s="33">
        <f>Anchor!I49</f>
        <v>5095.8</v>
      </c>
      <c r="W52" s="33">
        <f>Anchor!J49</f>
        <v>3.8380999999999998</v>
      </c>
      <c r="X52" s="34">
        <f t="shared" si="5"/>
        <v>1.4155</v>
      </c>
      <c r="Y52" s="15"/>
      <c r="Z52" s="32">
        <f>Test!B49</f>
        <v>116338.2813</v>
      </c>
      <c r="AA52" s="33">
        <f>Test!C49</f>
        <v>41.704700000000003</v>
      </c>
      <c r="AB52" s="33">
        <f>Test!D49</f>
        <v>43.884900000000002</v>
      </c>
      <c r="AC52" s="33">
        <f>Test!E49</f>
        <v>43.748800000000003</v>
      </c>
      <c r="AD52" s="33"/>
      <c r="AE52" s="33">
        <f>Test!F49</f>
        <v>27.3933</v>
      </c>
      <c r="AF52" s="33">
        <f>Test!G49</f>
        <v>22.8477</v>
      </c>
      <c r="AG52" s="33">
        <f>Test!H49</f>
        <v>98.242599999999996</v>
      </c>
      <c r="AH52" s="33"/>
      <c r="AI52" s="33"/>
      <c r="AJ52" s="33"/>
      <c r="AK52" s="33"/>
      <c r="AL52" s="33"/>
      <c r="AM52" s="33"/>
      <c r="AN52" s="33"/>
      <c r="AO52" s="33">
        <f>Test!I49</f>
        <v>5148.8</v>
      </c>
      <c r="AP52" s="33">
        <f>Test!J49</f>
        <v>3.9702999999999999</v>
      </c>
      <c r="AQ52" s="34">
        <f t="shared" si="1"/>
        <v>1.4302222222222223</v>
      </c>
      <c r="AR52" s="46">
        <f t="shared" si="2"/>
        <v>1.0104007221633502</v>
      </c>
      <c r="AS52" s="47">
        <f t="shared" si="3"/>
        <v>1.0344441259998436</v>
      </c>
      <c r="AT52" s="16"/>
      <c r="AU52" s="16"/>
      <c r="AV52" s="440" t="s">
        <v>123</v>
      </c>
      <c r="AW52" s="401" cm="1">
        <f t="array" ref="AW52">bdRateExtend($G52:$G55,H52:H55,$Z52:$Z55,AA52:AA55)</f>
        <v>0</v>
      </c>
      <c r="AX52" s="402" cm="1">
        <f t="array" ref="AX52">bdRateExtend($G52:$G57,H52:H57,$Z52:$Z57,AA52:AA57)</f>
        <v>0</v>
      </c>
      <c r="AY52" s="402" cm="1">
        <f t="array" ref="AY52">bdRateExtend($G52:$G57,I52:I57,$Z52:$Z57,AB52:AB57)</f>
        <v>0</v>
      </c>
      <c r="AZ52" s="405" cm="1">
        <f t="array" ref="AZ52">bdRateExtend($G52:$G57,J52:J57,$Z52:$Z57,AC52:AC57)</f>
        <v>0</v>
      </c>
      <c r="BA52" s="405" t="e" cm="1">
        <f t="array" ref="BA52">bdRateExtend($G52:$G57,K52:K57,$Z52:$Z57,AD52:AD57)</f>
        <v>#VALUE!</v>
      </c>
      <c r="BB52" s="401" cm="1">
        <f t="array" ref="BB52">bdRateExtend($G52:$G55,L52:L55,$Z52:$Z55,AE52:AE55)</f>
        <v>0</v>
      </c>
      <c r="BC52" s="376" cm="1">
        <f t="array" ref="BC52">bdRateExtend($G52:$G57,L52:L57,$Z52:$Z57,AE52:AE57)</f>
        <v>0</v>
      </c>
      <c r="BD52" s="401" cm="1">
        <f t="array" ref="BD52">bdRateExtend($G52:$G55,M52:M55,$Z52:$Z55,AF52:AF55)</f>
        <v>0</v>
      </c>
      <c r="BE52" s="376" cm="1">
        <f t="array" ref="BE52">bdRateExtend($G52:$G57,M52:M57,$Z52:$Z57,AF52:AF57)</f>
        <v>0</v>
      </c>
      <c r="BF52" s="379" cm="1">
        <f t="array" ref="BF52">bdRateExtend($G52:$G55,N52:N55,$Z52:$Z55,AG52:AG55)</f>
        <v>0</v>
      </c>
      <c r="BG52" s="376" cm="1">
        <f t="array" ref="BG52">bdRateExtend($G52:$G57,N52:N57,$Z52:$Z57,AG52:AG57)</f>
        <v>0</v>
      </c>
      <c r="BH52" s="379" t="e" cm="1">
        <f t="array" ref="BH52">bdRateExtend($G52:$G55,O52:O55,$Z52:$Z55,AH52:AH55)</f>
        <v>#VALUE!</v>
      </c>
      <c r="BI52" s="376" t="e" cm="1">
        <f t="array" ref="BI52">bdRateExtend($G52:$G57,O52:O57,$Z52:$Z57,AH52:AH57)</f>
        <v>#VALUE!</v>
      </c>
      <c r="BJ52" s="401" t="e" cm="1">
        <f t="array" ref="BJ52">bdRateExtend($G52:$G55,P52:P55,$Z52:$Z55,AI52:AI55)</f>
        <v>#VALUE!</v>
      </c>
      <c r="BK52" s="376" t="e" cm="1">
        <f t="array" ref="BK52">bdRateExtend($G52:$G57,P52:P57,$Z52:$Z57,AI52:AI57)</f>
        <v>#VALUE!</v>
      </c>
      <c r="BL52" s="401" t="e" cm="1">
        <f t="array" ref="BL52">bdRateExtend($G52:$G55,Q52:Q55,$Z52:$Z55,AJ52:AJ55)</f>
        <v>#VALUE!</v>
      </c>
      <c r="BM52" s="376" t="e" cm="1">
        <f t="array" ref="BM52">bdRateExtend($G52:$G57,Q52:Q57,$Z52:$Z57,AJ52:AJ57)</f>
        <v>#VALUE!</v>
      </c>
      <c r="BN52" s="401" t="e" cm="1">
        <f t="array" ref="BN52">bdRateExtend($G52:$G55,R52:R55,$Z52:$Z55,AK52:AK55)</f>
        <v>#VALUE!</v>
      </c>
      <c r="BO52" s="402" t="e" cm="1">
        <f t="array" ref="BO52">bdRateExtend($G52:$G57,R52:R57,$Z52:$Z57,AK52:AK57)</f>
        <v>#VALUE!</v>
      </c>
      <c r="BP52" s="402" t="e" cm="1">
        <f t="array" ref="BP52">bdRateExtend($G52:$G57,S52:S57,$Z52:$Z57,AL52:AL57)</f>
        <v>#VALUE!</v>
      </c>
      <c r="BQ52" s="402" t="e" cm="1">
        <f t="array" ref="BQ52">bdRateExtend($G52:$G57,T52:T57,$Z52:$Z57,AM52:AM57)</f>
        <v>#VALUE!</v>
      </c>
      <c r="BR52" s="402" t="e" cm="1">
        <f t="array" ref="BR52">bdRateExtend($G52:$G57,U52:U57,$Z52:$Z57,AN52:AN57)</f>
        <v>#VALUE!</v>
      </c>
    </row>
    <row r="53" spans="1:70" ht="17" customHeight="1" x14ac:dyDescent="0.2">
      <c r="A53" s="387"/>
      <c r="B53" s="390"/>
      <c r="C53" s="393"/>
      <c r="D53" s="396"/>
      <c r="E53" s="399"/>
      <c r="F53" s="13">
        <v>31</v>
      </c>
      <c r="G53" s="35">
        <f>Anchor!B50</f>
        <v>68147.112699999998</v>
      </c>
      <c r="H53" s="40">
        <f>Anchor!C50</f>
        <v>38.642899999999997</v>
      </c>
      <c r="I53" s="40">
        <f>Anchor!D50</f>
        <v>42.244300000000003</v>
      </c>
      <c r="J53" s="40">
        <f>Anchor!E50</f>
        <v>42.358800000000002</v>
      </c>
      <c r="K53" s="40"/>
      <c r="L53" s="40">
        <f>Anchor!F50</f>
        <v>23.028600000000001</v>
      </c>
      <c r="M53" s="40">
        <f>Anchor!G50</f>
        <v>19.166</v>
      </c>
      <c r="N53" s="40">
        <f>Anchor!H50</f>
        <v>94.465299999999999</v>
      </c>
      <c r="O53" s="40"/>
      <c r="P53" s="40"/>
      <c r="Q53" s="40"/>
      <c r="R53" s="40"/>
      <c r="S53" s="40"/>
      <c r="T53" s="40"/>
      <c r="U53" s="40"/>
      <c r="V53" s="40">
        <f>Anchor!I50</f>
        <v>3700.1</v>
      </c>
      <c r="W53" s="40">
        <f>Anchor!J50</f>
        <v>3.3285999999999998</v>
      </c>
      <c r="X53" s="36">
        <f t="shared" si="5"/>
        <v>1.0278055555555556</v>
      </c>
      <c r="Y53" s="15"/>
      <c r="Z53" s="35">
        <f>Test!B50</f>
        <v>68147.112699999998</v>
      </c>
      <c r="AA53" s="40">
        <f>Test!C50</f>
        <v>38.642899999999997</v>
      </c>
      <c r="AB53" s="40">
        <f>Test!D50</f>
        <v>42.244300000000003</v>
      </c>
      <c r="AC53" s="40">
        <f>Test!E50</f>
        <v>42.358800000000002</v>
      </c>
      <c r="AD53" s="40"/>
      <c r="AE53" s="40">
        <f>Test!F50</f>
        <v>23.028600000000001</v>
      </c>
      <c r="AF53" s="40">
        <f>Test!G50</f>
        <v>19.166</v>
      </c>
      <c r="AG53" s="40">
        <f>Test!H50</f>
        <v>94.465299999999999</v>
      </c>
      <c r="AH53" s="40"/>
      <c r="AI53" s="40"/>
      <c r="AJ53" s="40"/>
      <c r="AK53" s="40"/>
      <c r="AL53" s="40"/>
      <c r="AM53" s="40"/>
      <c r="AN53" s="40"/>
      <c r="AO53" s="40">
        <f>Test!I50</f>
        <v>3740.1</v>
      </c>
      <c r="AP53" s="40">
        <f>Test!J50</f>
        <v>3.2848000000000002</v>
      </c>
      <c r="AQ53" s="36">
        <f t="shared" si="1"/>
        <v>1.0389166666666667</v>
      </c>
      <c r="AR53" s="48">
        <f t="shared" si="2"/>
        <v>1.0108105186346314</v>
      </c>
      <c r="AS53" s="49">
        <f t="shared" si="3"/>
        <v>0.98684131466682701</v>
      </c>
      <c r="AT53" s="16"/>
      <c r="AU53" s="16"/>
      <c r="AV53" s="381"/>
      <c r="AW53" s="382"/>
      <c r="AX53" s="403"/>
      <c r="AY53" s="403"/>
      <c r="AZ53" s="406"/>
      <c r="BA53" s="406"/>
      <c r="BB53" s="382"/>
      <c r="BC53" s="377"/>
      <c r="BD53" s="382"/>
      <c r="BE53" s="377"/>
      <c r="BF53" s="380"/>
      <c r="BG53" s="377"/>
      <c r="BH53" s="380"/>
      <c r="BI53" s="377"/>
      <c r="BJ53" s="382"/>
      <c r="BK53" s="377"/>
      <c r="BL53" s="382"/>
      <c r="BM53" s="377"/>
      <c r="BN53" s="382"/>
      <c r="BO53" s="403"/>
      <c r="BP53" s="403"/>
      <c r="BQ53" s="403"/>
      <c r="BR53" s="403"/>
    </row>
    <row r="54" spans="1:70" ht="17" customHeight="1" x14ac:dyDescent="0.2">
      <c r="A54" s="387"/>
      <c r="B54" s="390"/>
      <c r="C54" s="393"/>
      <c r="D54" s="396"/>
      <c r="E54" s="399"/>
      <c r="F54" s="13">
        <v>39</v>
      </c>
      <c r="G54" s="35">
        <f>Anchor!B51</f>
        <v>35534.589800000002</v>
      </c>
      <c r="H54" s="40">
        <f>Anchor!C51</f>
        <v>35.595599999999997</v>
      </c>
      <c r="I54" s="40">
        <f>Anchor!D51</f>
        <v>40.652299999999997</v>
      </c>
      <c r="J54" s="40">
        <f>Anchor!E51</f>
        <v>41.072800000000001</v>
      </c>
      <c r="K54" s="40"/>
      <c r="L54" s="40">
        <f>Anchor!F51</f>
        <v>18.407399999999999</v>
      </c>
      <c r="M54" s="40">
        <f>Anchor!G51</f>
        <v>15.5578</v>
      </c>
      <c r="N54" s="40">
        <f>Anchor!H51</f>
        <v>86.401600000000002</v>
      </c>
      <c r="O54" s="40"/>
      <c r="P54" s="40"/>
      <c r="Q54" s="40"/>
      <c r="R54" s="40"/>
      <c r="S54" s="40"/>
      <c r="T54" s="40"/>
      <c r="U54" s="40"/>
      <c r="V54" s="40">
        <f>Anchor!I51</f>
        <v>3390.5</v>
      </c>
      <c r="W54" s="40">
        <f>Anchor!J51</f>
        <v>2.5203000000000002</v>
      </c>
      <c r="X54" s="36">
        <f t="shared" si="5"/>
        <v>0.94180555555555556</v>
      </c>
      <c r="Y54" s="15"/>
      <c r="Z54" s="35">
        <f>Test!B51</f>
        <v>35534.589800000002</v>
      </c>
      <c r="AA54" s="40">
        <f>Test!C51</f>
        <v>35.595599999999997</v>
      </c>
      <c r="AB54" s="40">
        <f>Test!D51</f>
        <v>40.652299999999997</v>
      </c>
      <c r="AC54" s="40">
        <f>Test!E51</f>
        <v>41.072800000000001</v>
      </c>
      <c r="AD54" s="40"/>
      <c r="AE54" s="40">
        <f>Test!F51</f>
        <v>18.407399999999999</v>
      </c>
      <c r="AF54" s="40">
        <f>Test!G51</f>
        <v>15.5578</v>
      </c>
      <c r="AG54" s="40">
        <f>Test!H51</f>
        <v>86.401600000000002</v>
      </c>
      <c r="AH54" s="40"/>
      <c r="AI54" s="40"/>
      <c r="AJ54" s="40"/>
      <c r="AK54" s="40"/>
      <c r="AL54" s="40"/>
      <c r="AM54" s="40"/>
      <c r="AN54" s="40"/>
      <c r="AO54" s="40">
        <f>Test!I51</f>
        <v>3355.5</v>
      </c>
      <c r="AP54" s="40">
        <f>Test!J51</f>
        <v>2.4253</v>
      </c>
      <c r="AQ54" s="36">
        <f t="shared" si="1"/>
        <v>0.93208333333333337</v>
      </c>
      <c r="AR54" s="48">
        <f t="shared" si="2"/>
        <v>0.98967703878484004</v>
      </c>
      <c r="AS54" s="49">
        <f t="shared" si="3"/>
        <v>0.96230607467364992</v>
      </c>
      <c r="AT54" s="16"/>
      <c r="AU54" s="16"/>
      <c r="AV54" s="381" t="s">
        <v>124</v>
      </c>
      <c r="AW54" s="382" cm="1">
        <f t="array" ref="AW54">bdRateExtend($G53:$G56,H53:H56,$Z53:$Z56,AA53:AA56)</f>
        <v>0</v>
      </c>
      <c r="AX54" s="403"/>
      <c r="AY54" s="403"/>
      <c r="AZ54" s="406"/>
      <c r="BA54" s="406"/>
      <c r="BB54" s="382" cm="1">
        <f t="array" ref="BB54">bdRateExtend($G53:$G56,L53:L56,$Z53:$Z56,AE53:AE56)</f>
        <v>0</v>
      </c>
      <c r="BC54" s="377"/>
      <c r="BD54" s="382" cm="1">
        <f t="array" ref="BD54">bdRateExtend($G53:$G56,M53:M56,$Z53:$Z56,AF53:AF56)</f>
        <v>0</v>
      </c>
      <c r="BE54" s="377"/>
      <c r="BF54" s="380" cm="1">
        <f t="array" ref="BF54">bdRateExtend($G53:$G56,N53:N56,$Z53:$Z56,AG53:AG56)</f>
        <v>0</v>
      </c>
      <c r="BG54" s="377"/>
      <c r="BH54" s="380" t="e" cm="1">
        <f t="array" ref="BH54">bdRateExtend($G53:$G56,O53:O56,$Z53:$Z56,AH53:AH56)</f>
        <v>#VALUE!</v>
      </c>
      <c r="BI54" s="377"/>
      <c r="BJ54" s="382" t="e" cm="1">
        <f t="array" ref="BJ54">bdRateExtend($G53:$G56,P53:P56,$Z53:$Z56,AI53:AI56)</f>
        <v>#VALUE!</v>
      </c>
      <c r="BK54" s="377"/>
      <c r="BL54" s="382" t="e" cm="1">
        <f t="array" ref="BL54">bdRateExtend($G53:$G56,Q53:Q56,$Z53:$Z56,AJ53:AJ56)</f>
        <v>#VALUE!</v>
      </c>
      <c r="BM54" s="377"/>
      <c r="BN54" s="382" t="e" cm="1">
        <f t="array" ref="BN54">bdRateExtend($G53:$G56,R53:R56,$Z53:$Z56,AK53:AK56)</f>
        <v>#VALUE!</v>
      </c>
      <c r="BO54" s="403"/>
      <c r="BP54" s="403"/>
      <c r="BQ54" s="403"/>
      <c r="BR54" s="403"/>
    </row>
    <row r="55" spans="1:70" ht="17" customHeight="1" x14ac:dyDescent="0.2">
      <c r="A55" s="387"/>
      <c r="B55" s="390"/>
      <c r="C55" s="393"/>
      <c r="D55" s="396"/>
      <c r="E55" s="399"/>
      <c r="F55" s="13">
        <v>47</v>
      </c>
      <c r="G55" s="35">
        <f>Anchor!B52</f>
        <v>17675.426899999999</v>
      </c>
      <c r="H55" s="40">
        <f>Anchor!C52</f>
        <v>32.896599999999999</v>
      </c>
      <c r="I55" s="40">
        <f>Anchor!D52</f>
        <v>39.212600000000002</v>
      </c>
      <c r="J55" s="40">
        <f>Anchor!E52</f>
        <v>39.7348</v>
      </c>
      <c r="K55" s="40"/>
      <c r="L55" s="40">
        <f>Anchor!F52</f>
        <v>14.229100000000001</v>
      </c>
      <c r="M55" s="40">
        <f>Anchor!G52</f>
        <v>12.415699999999999</v>
      </c>
      <c r="N55" s="40">
        <f>Anchor!H52</f>
        <v>71.474199999999996</v>
      </c>
      <c r="O55" s="40"/>
      <c r="P55" s="40"/>
      <c r="Q55" s="40"/>
      <c r="R55" s="40"/>
      <c r="S55" s="40"/>
      <c r="T55" s="40"/>
      <c r="U55" s="40"/>
      <c r="V55" s="40">
        <f>Anchor!I52</f>
        <v>2088.1</v>
      </c>
      <c r="W55" s="40">
        <f>Anchor!J52</f>
        <v>2.1673</v>
      </c>
      <c r="X55" s="36">
        <f t="shared" si="5"/>
        <v>0.5800277777777777</v>
      </c>
      <c r="Y55" s="15"/>
      <c r="Z55" s="35">
        <f>Test!B52</f>
        <v>17675.426899999999</v>
      </c>
      <c r="AA55" s="40">
        <f>Test!C52</f>
        <v>32.896599999999999</v>
      </c>
      <c r="AB55" s="40">
        <f>Test!D52</f>
        <v>39.212600000000002</v>
      </c>
      <c r="AC55" s="40">
        <f>Test!E52</f>
        <v>39.7348</v>
      </c>
      <c r="AD55" s="40"/>
      <c r="AE55" s="40">
        <f>Test!F52</f>
        <v>14.229100000000001</v>
      </c>
      <c r="AF55" s="40">
        <f>Test!G52</f>
        <v>12.415699999999999</v>
      </c>
      <c r="AG55" s="40">
        <f>Test!H52</f>
        <v>71.474199999999996</v>
      </c>
      <c r="AH55" s="40"/>
      <c r="AI55" s="40"/>
      <c r="AJ55" s="40"/>
      <c r="AK55" s="40"/>
      <c r="AL55" s="40"/>
      <c r="AM55" s="40"/>
      <c r="AN55" s="40"/>
      <c r="AO55" s="40">
        <f>Test!I52</f>
        <v>2101.6999999999998</v>
      </c>
      <c r="AP55" s="40">
        <f>Test!J52</f>
        <v>2.2589999999999999</v>
      </c>
      <c r="AQ55" s="36">
        <f t="shared" si="1"/>
        <v>0.58380555555555547</v>
      </c>
      <c r="AR55" s="48">
        <f t="shared" si="2"/>
        <v>1.0065130980317034</v>
      </c>
      <c r="AS55" s="49">
        <f t="shared" si="3"/>
        <v>1.0423107091773174</v>
      </c>
      <c r="AT55" s="16"/>
      <c r="AU55" s="16"/>
      <c r="AV55" s="381"/>
      <c r="AW55" s="382"/>
      <c r="AX55" s="403"/>
      <c r="AY55" s="403"/>
      <c r="AZ55" s="406"/>
      <c r="BA55" s="406"/>
      <c r="BB55" s="382"/>
      <c r="BC55" s="377"/>
      <c r="BD55" s="382"/>
      <c r="BE55" s="377"/>
      <c r="BF55" s="380"/>
      <c r="BG55" s="377"/>
      <c r="BH55" s="380"/>
      <c r="BI55" s="377"/>
      <c r="BJ55" s="382"/>
      <c r="BK55" s="377"/>
      <c r="BL55" s="382"/>
      <c r="BM55" s="377"/>
      <c r="BN55" s="382"/>
      <c r="BO55" s="403"/>
      <c r="BP55" s="403"/>
      <c r="BQ55" s="403"/>
      <c r="BR55" s="403"/>
    </row>
    <row r="56" spans="1:70" ht="17" customHeight="1" x14ac:dyDescent="0.2">
      <c r="A56" s="387"/>
      <c r="B56" s="390"/>
      <c r="C56" s="393"/>
      <c r="D56" s="396"/>
      <c r="E56" s="399"/>
      <c r="F56" s="13">
        <v>55</v>
      </c>
      <c r="G56" s="35">
        <f>Anchor!B53</f>
        <v>8596.1152999999995</v>
      </c>
      <c r="H56" s="40">
        <f>Anchor!C53</f>
        <v>30.579499999999999</v>
      </c>
      <c r="I56" s="40">
        <f>Anchor!D53</f>
        <v>37.396700000000003</v>
      </c>
      <c r="J56" s="40">
        <f>Anchor!E53</f>
        <v>37.856400000000001</v>
      </c>
      <c r="K56" s="40"/>
      <c r="L56" s="40">
        <f>Anchor!F53</f>
        <v>10.665900000000001</v>
      </c>
      <c r="M56" s="40">
        <f>Anchor!G53</f>
        <v>9.7428000000000008</v>
      </c>
      <c r="N56" s="40">
        <f>Anchor!H53</f>
        <v>50.663200000000003</v>
      </c>
      <c r="O56" s="40"/>
      <c r="P56" s="40"/>
      <c r="Q56" s="40"/>
      <c r="R56" s="40"/>
      <c r="S56" s="40"/>
      <c r="T56" s="40"/>
      <c r="U56" s="40"/>
      <c r="V56" s="40">
        <f>Anchor!I53</f>
        <v>1368.8</v>
      </c>
      <c r="W56" s="40">
        <f>Anchor!J53</f>
        <v>1.7518</v>
      </c>
      <c r="X56" s="36">
        <f t="shared" si="5"/>
        <v>0.38022222222222218</v>
      </c>
      <c r="Y56" s="15"/>
      <c r="Z56" s="35">
        <f>Test!B53</f>
        <v>8596.1152999999995</v>
      </c>
      <c r="AA56" s="40">
        <f>Test!C53</f>
        <v>30.579499999999999</v>
      </c>
      <c r="AB56" s="40">
        <f>Test!D53</f>
        <v>37.396700000000003</v>
      </c>
      <c r="AC56" s="40">
        <f>Test!E53</f>
        <v>37.856400000000001</v>
      </c>
      <c r="AD56" s="40"/>
      <c r="AE56" s="40">
        <f>Test!F53</f>
        <v>10.665900000000001</v>
      </c>
      <c r="AF56" s="40">
        <f>Test!G53</f>
        <v>9.7428000000000008</v>
      </c>
      <c r="AG56" s="40">
        <f>Test!H53</f>
        <v>50.663200000000003</v>
      </c>
      <c r="AH56" s="40"/>
      <c r="AI56" s="40"/>
      <c r="AJ56" s="40"/>
      <c r="AK56" s="40"/>
      <c r="AL56" s="40"/>
      <c r="AM56" s="40"/>
      <c r="AN56" s="40"/>
      <c r="AO56" s="40">
        <f>Test!I53</f>
        <v>1377.9</v>
      </c>
      <c r="AP56" s="40">
        <f>Test!J53</f>
        <v>1.6806000000000001</v>
      </c>
      <c r="AQ56" s="36">
        <f t="shared" si="1"/>
        <v>0.38275000000000003</v>
      </c>
      <c r="AR56" s="48">
        <f t="shared" si="2"/>
        <v>1.0066481589713618</v>
      </c>
      <c r="AS56" s="49">
        <f t="shared" si="3"/>
        <v>0.95935609087795415</v>
      </c>
      <c r="AT56" s="16"/>
      <c r="AU56" s="16"/>
      <c r="AV56" s="381" t="s">
        <v>125</v>
      </c>
      <c r="AW56" s="382" cm="1">
        <f t="array" ref="AW56">bdRateExtend($G54:$G57,H54:H57,$Z54:$Z57,AA54:AA57)</f>
        <v>0</v>
      </c>
      <c r="AX56" s="403"/>
      <c r="AY56" s="403"/>
      <c r="AZ56" s="406"/>
      <c r="BA56" s="406"/>
      <c r="BB56" s="382" cm="1">
        <f t="array" ref="BB56">bdRateExtend($G54:$G57,L54:L57,$Z54:$Z57,AE54:AE57)</f>
        <v>0</v>
      </c>
      <c r="BC56" s="377"/>
      <c r="BD56" s="382" cm="1">
        <f t="array" ref="BD56">bdRateExtend($G54:$G57,M54:M57,$Z54:$Z57,AF54:AF57)</f>
        <v>0</v>
      </c>
      <c r="BE56" s="377"/>
      <c r="BF56" s="380" cm="1">
        <f t="array" ref="BF56">bdRateExtend($G54:$G57,N54:N57,$Z54:$Z57,AG54:AG57)</f>
        <v>0</v>
      </c>
      <c r="BG56" s="377"/>
      <c r="BH56" s="380" t="e" cm="1">
        <f t="array" ref="BH56">bdRateExtend($G54:$G57,O54:O57,$Z54:$Z57,AH54:AH57)</f>
        <v>#VALUE!</v>
      </c>
      <c r="BI56" s="377"/>
      <c r="BJ56" s="382" t="e" cm="1">
        <f t="array" ref="BJ56">bdRateExtend($G54:$G57,P54:P57,$Z54:$Z57,AI54:AI57)</f>
        <v>#VALUE!</v>
      </c>
      <c r="BK56" s="377"/>
      <c r="BL56" s="382" t="e" cm="1">
        <f t="array" ref="BL56">bdRateExtend($G54:$G57,Q54:Q57,$Z54:$Z57,AJ54:AJ57)</f>
        <v>#VALUE!</v>
      </c>
      <c r="BM56" s="377"/>
      <c r="BN56" s="382" t="e" cm="1">
        <f t="array" ref="BN56">bdRateExtend($G54:$G57,R54:R57,$Z54:$Z57,AK54:AK57)</f>
        <v>#VALUE!</v>
      </c>
      <c r="BO56" s="403"/>
      <c r="BP56" s="403"/>
      <c r="BQ56" s="403"/>
      <c r="BR56" s="403"/>
    </row>
    <row r="57" spans="1:70" ht="17" customHeight="1" thickBot="1" x14ac:dyDescent="0.25">
      <c r="A57" s="387"/>
      <c r="B57" s="391"/>
      <c r="C57" s="394"/>
      <c r="D57" s="397"/>
      <c r="E57" s="400"/>
      <c r="F57" s="8">
        <v>63</v>
      </c>
      <c r="G57" s="37">
        <f>Anchor!B54</f>
        <v>2046.943</v>
      </c>
      <c r="H57" s="38">
        <f>Anchor!C54</f>
        <v>27.1722</v>
      </c>
      <c r="I57" s="38">
        <f>Anchor!D54</f>
        <v>35.155000000000001</v>
      </c>
      <c r="J57" s="38">
        <f>Anchor!E54</f>
        <v>35.627600000000001</v>
      </c>
      <c r="K57" s="38"/>
      <c r="L57" s="38">
        <f>Anchor!F54</f>
        <v>6.1864999999999997</v>
      </c>
      <c r="M57" s="38">
        <f>Anchor!G54</f>
        <v>6.2945000000000002</v>
      </c>
      <c r="N57" s="38">
        <f>Anchor!H54</f>
        <v>17.6068</v>
      </c>
      <c r="O57" s="38"/>
      <c r="P57" s="38"/>
      <c r="Q57" s="38"/>
      <c r="R57" s="38"/>
      <c r="S57" s="38"/>
      <c r="T57" s="38"/>
      <c r="U57" s="38"/>
      <c r="V57" s="38">
        <f>Anchor!I54</f>
        <v>739.5</v>
      </c>
      <c r="W57" s="38">
        <f>Anchor!J54</f>
        <v>1.0992</v>
      </c>
      <c r="X57" s="39">
        <f t="shared" si="5"/>
        <v>0.20541666666666666</v>
      </c>
      <c r="Y57" s="15"/>
      <c r="Z57" s="37">
        <f>Test!B54</f>
        <v>2046.943</v>
      </c>
      <c r="AA57" s="38">
        <f>Test!C54</f>
        <v>27.1722</v>
      </c>
      <c r="AB57" s="38">
        <f>Test!D54</f>
        <v>35.155000000000001</v>
      </c>
      <c r="AC57" s="38">
        <f>Test!E54</f>
        <v>35.627600000000001</v>
      </c>
      <c r="AD57" s="38"/>
      <c r="AE57" s="38">
        <f>Test!F54</f>
        <v>6.1864999999999997</v>
      </c>
      <c r="AF57" s="38">
        <f>Test!G54</f>
        <v>6.2945000000000002</v>
      </c>
      <c r="AG57" s="38">
        <f>Test!H54</f>
        <v>17.6068</v>
      </c>
      <c r="AH57" s="38"/>
      <c r="AI57" s="38"/>
      <c r="AJ57" s="38"/>
      <c r="AK57" s="38"/>
      <c r="AL57" s="38"/>
      <c r="AM57" s="38"/>
      <c r="AN57" s="38"/>
      <c r="AO57" s="38">
        <f>Test!I54</f>
        <v>739.5</v>
      </c>
      <c r="AP57" s="38">
        <f>Test!J54</f>
        <v>1.1536</v>
      </c>
      <c r="AQ57" s="39">
        <f t="shared" si="1"/>
        <v>0.20541666666666666</v>
      </c>
      <c r="AR57" s="50">
        <f t="shared" si="2"/>
        <v>1</v>
      </c>
      <c r="AS57" s="51">
        <f t="shared" si="3"/>
        <v>1.049490538573508</v>
      </c>
      <c r="AT57" s="16"/>
      <c r="AU57" s="16"/>
      <c r="AV57" s="383"/>
      <c r="AW57" s="384"/>
      <c r="AX57" s="404"/>
      <c r="AY57" s="404"/>
      <c r="AZ57" s="407"/>
      <c r="BA57" s="407"/>
      <c r="BB57" s="384"/>
      <c r="BC57" s="378"/>
      <c r="BD57" s="384"/>
      <c r="BE57" s="378"/>
      <c r="BF57" s="385"/>
      <c r="BG57" s="378"/>
      <c r="BH57" s="385"/>
      <c r="BI57" s="378"/>
      <c r="BJ57" s="384"/>
      <c r="BK57" s="378"/>
      <c r="BL57" s="384"/>
      <c r="BM57" s="378"/>
      <c r="BN57" s="384"/>
      <c r="BO57" s="404"/>
      <c r="BP57" s="404"/>
      <c r="BQ57" s="404"/>
      <c r="BR57" s="404"/>
    </row>
    <row r="58" spans="1:70" ht="17" customHeight="1" x14ac:dyDescent="0.2">
      <c r="A58" s="387"/>
      <c r="B58" s="389" t="s">
        <v>2</v>
      </c>
      <c r="C58" s="392" t="s">
        <v>35</v>
      </c>
      <c r="D58" s="395">
        <v>59.94</v>
      </c>
      <c r="E58" s="398">
        <v>10</v>
      </c>
      <c r="F58" s="7">
        <v>23</v>
      </c>
      <c r="G58" s="32">
        <f>Anchor!B55</f>
        <v>162003.96189999999</v>
      </c>
      <c r="H58" s="33">
        <f>Anchor!C55</f>
        <v>42.129399999999997</v>
      </c>
      <c r="I58" s="33">
        <f>Anchor!D55</f>
        <v>43.594700000000003</v>
      </c>
      <c r="J58" s="33">
        <f>Anchor!E55</f>
        <v>44.172400000000003</v>
      </c>
      <c r="K58" s="33"/>
      <c r="L58" s="33">
        <f>Anchor!F55</f>
        <v>30.842600000000001</v>
      </c>
      <c r="M58" s="33">
        <f>Anchor!G55</f>
        <v>26.769100000000002</v>
      </c>
      <c r="N58" s="33">
        <f>Anchor!H55</f>
        <v>99.832599999999999</v>
      </c>
      <c r="O58" s="33"/>
      <c r="P58" s="33"/>
      <c r="Q58" s="33"/>
      <c r="R58" s="33"/>
      <c r="S58" s="33"/>
      <c r="T58" s="33"/>
      <c r="U58" s="33"/>
      <c r="V58" s="33">
        <f>Anchor!I55</f>
        <v>4573.7</v>
      </c>
      <c r="W58" s="33">
        <f>Anchor!J55</f>
        <v>4.5128000000000004</v>
      </c>
      <c r="X58" s="34">
        <f t="shared" si="5"/>
        <v>1.2704722222222222</v>
      </c>
      <c r="Y58" s="15"/>
      <c r="Z58" s="32">
        <f>Test!B55</f>
        <v>162003.96189999999</v>
      </c>
      <c r="AA58" s="33">
        <f>Test!C55</f>
        <v>42.129399999999997</v>
      </c>
      <c r="AB58" s="33">
        <f>Test!D55</f>
        <v>43.594700000000003</v>
      </c>
      <c r="AC58" s="33">
        <f>Test!E55</f>
        <v>44.172400000000003</v>
      </c>
      <c r="AD58" s="33"/>
      <c r="AE58" s="33">
        <f>Test!F55</f>
        <v>30.842600000000001</v>
      </c>
      <c r="AF58" s="33">
        <f>Test!G55</f>
        <v>26.769100000000002</v>
      </c>
      <c r="AG58" s="33">
        <f>Test!H55</f>
        <v>99.832599999999999</v>
      </c>
      <c r="AH58" s="33"/>
      <c r="AI58" s="33"/>
      <c r="AJ58" s="33"/>
      <c r="AK58" s="33"/>
      <c r="AL58" s="33"/>
      <c r="AM58" s="33"/>
      <c r="AN58" s="33"/>
      <c r="AO58" s="33">
        <f>Test!I55</f>
        <v>4577.3999999999996</v>
      </c>
      <c r="AP58" s="33">
        <f>Test!J55</f>
        <v>4.7087000000000003</v>
      </c>
      <c r="AQ58" s="34">
        <f t="shared" si="1"/>
        <v>1.2714999999999999</v>
      </c>
      <c r="AR58" s="46">
        <f t="shared" si="2"/>
        <v>1.0008089730415199</v>
      </c>
      <c r="AS58" s="47">
        <f t="shared" si="3"/>
        <v>1.0434098564084382</v>
      </c>
      <c r="AT58" s="16"/>
      <c r="AU58" s="16"/>
      <c r="AV58" s="440" t="s">
        <v>123</v>
      </c>
      <c r="AW58" s="401" cm="1">
        <f t="array" ref="AW58">bdRateExtend($G58:$G61,H58:H61,$Z58:$Z61,AA58:AA61)</f>
        <v>0</v>
      </c>
      <c r="AX58" s="402" cm="1">
        <f t="array" ref="AX58">bdRateExtend($G58:$G63,H58:H63,$Z58:$Z63,AA58:AA63)</f>
        <v>0</v>
      </c>
      <c r="AY58" s="402" cm="1">
        <f t="array" ref="AY58">bdRateExtend($G58:$G63,I58:I63,$Z58:$Z63,AB58:AB63)</f>
        <v>0</v>
      </c>
      <c r="AZ58" s="405" cm="1">
        <f t="array" ref="AZ58">bdRateExtend($G58:$G63,J58:J63,$Z58:$Z63,AC58:AC63)</f>
        <v>0</v>
      </c>
      <c r="BA58" s="405" t="e" cm="1">
        <f t="array" ref="BA58">bdRateExtend($G58:$G63,K58:K63,$Z58:$Z63,AD58:AD63)</f>
        <v>#VALUE!</v>
      </c>
      <c r="BB58" s="401" cm="1">
        <f t="array" ref="BB58">bdRateExtend($G58:$G61,L58:L61,$Z58:$Z61,AE58:AE61)</f>
        <v>0</v>
      </c>
      <c r="BC58" s="376" cm="1">
        <f t="array" ref="BC58">bdRateExtend($G58:$G63,L58:L63,$Z58:$Z63,AE58:AE63)</f>
        <v>0</v>
      </c>
      <c r="BD58" s="401" cm="1">
        <f t="array" ref="BD58">bdRateExtend($G58:$G61,M58:M61,$Z58:$Z61,AF58:AF61)</f>
        <v>0</v>
      </c>
      <c r="BE58" s="376" cm="1">
        <f t="array" ref="BE58">bdRateExtend($G58:$G63,M58:M63,$Z58:$Z63,AF58:AF63)</f>
        <v>0</v>
      </c>
      <c r="BF58" s="379" cm="1">
        <f t="array" ref="BF58">bdRateExtend($G58:$G61,N58:N61,$Z58:$Z61,AG58:AG61)</f>
        <v>0</v>
      </c>
      <c r="BG58" s="376" cm="1">
        <f t="array" ref="BG58">bdRateExtend($G58:$G63,N58:N63,$Z58:$Z63,AG58:AG63)</f>
        <v>0</v>
      </c>
      <c r="BH58" s="379" t="e" cm="1">
        <f t="array" ref="BH58">bdRateExtend($G58:$G61,O58:O61,$Z58:$Z61,AH58:AH61)</f>
        <v>#VALUE!</v>
      </c>
      <c r="BI58" s="376" t="e" cm="1">
        <f t="array" ref="BI58">bdRateExtend($G58:$G63,O58:O63,$Z58:$Z63,AH58:AH63)</f>
        <v>#VALUE!</v>
      </c>
      <c r="BJ58" s="401" t="e" cm="1">
        <f t="array" ref="BJ58">bdRateExtend($G58:$G61,P58:P61,$Z58:$Z61,AI58:AI61)</f>
        <v>#VALUE!</v>
      </c>
      <c r="BK58" s="376" t="e" cm="1">
        <f t="array" ref="BK58">bdRateExtend($G58:$G63,P58:P63,$Z58:$Z63,AI58:AI63)</f>
        <v>#VALUE!</v>
      </c>
      <c r="BL58" s="401" t="e" cm="1">
        <f t="array" ref="BL58">bdRateExtend($G58:$G61,Q58:Q61,$Z58:$Z61,AJ58:AJ61)</f>
        <v>#VALUE!</v>
      </c>
      <c r="BM58" s="376" t="e" cm="1">
        <f t="array" ref="BM58">bdRateExtend($G58:$G63,Q58:Q63,$Z58:$Z63,AJ58:AJ63)</f>
        <v>#VALUE!</v>
      </c>
      <c r="BN58" s="401" t="e" cm="1">
        <f t="array" ref="BN58">bdRateExtend($G58:$G61,R58:R61,$Z58:$Z61,AK58:AK61)</f>
        <v>#VALUE!</v>
      </c>
      <c r="BO58" s="402" t="e" cm="1">
        <f t="array" ref="BO58">bdRateExtend($G58:$G63,R58:R63,$Z58:$Z63,AK58:AK63)</f>
        <v>#VALUE!</v>
      </c>
      <c r="BP58" s="402" t="e" cm="1">
        <f t="array" ref="BP58">bdRateExtend($G58:$G63,S58:S63,$Z58:$Z63,AL58:AL63)</f>
        <v>#VALUE!</v>
      </c>
      <c r="BQ58" s="402" t="e" cm="1">
        <f t="array" ref="BQ58">bdRateExtend($G58:$G63,T58:T63,$Z58:$Z63,AM58:AM63)</f>
        <v>#VALUE!</v>
      </c>
      <c r="BR58" s="402" t="e" cm="1">
        <f t="array" ref="BR58">bdRateExtend($G58:$G63,U58:U63,$Z58:$Z63,AN58:AN63)</f>
        <v>#VALUE!</v>
      </c>
    </row>
    <row r="59" spans="1:70" ht="17" customHeight="1" x14ac:dyDescent="0.2">
      <c r="A59" s="387"/>
      <c r="B59" s="390"/>
      <c r="C59" s="393"/>
      <c r="D59" s="396"/>
      <c r="E59" s="399"/>
      <c r="F59" s="13">
        <v>31</v>
      </c>
      <c r="G59" s="35">
        <f>Anchor!B56</f>
        <v>106675.58560000001</v>
      </c>
      <c r="H59" s="40">
        <f>Anchor!C56</f>
        <v>38.627200000000002</v>
      </c>
      <c r="I59" s="40">
        <f>Anchor!D56</f>
        <v>41.779499999999999</v>
      </c>
      <c r="J59" s="40">
        <f>Anchor!E56</f>
        <v>41.945799999999998</v>
      </c>
      <c r="K59" s="40"/>
      <c r="L59" s="40">
        <f>Anchor!F56</f>
        <v>27.186499999999999</v>
      </c>
      <c r="M59" s="40">
        <f>Anchor!G56</f>
        <v>23.0715</v>
      </c>
      <c r="N59" s="40">
        <f>Anchor!H56</f>
        <v>98.994399999999999</v>
      </c>
      <c r="O59" s="40"/>
      <c r="P59" s="40"/>
      <c r="Q59" s="40"/>
      <c r="R59" s="40"/>
      <c r="S59" s="40"/>
      <c r="T59" s="40"/>
      <c r="U59" s="40"/>
      <c r="V59" s="40">
        <f>Anchor!I56</f>
        <v>3873.8</v>
      </c>
      <c r="W59" s="40">
        <f>Anchor!J56</f>
        <v>3.9180000000000001</v>
      </c>
      <c r="X59" s="36">
        <f t="shared" si="5"/>
        <v>1.0760555555555555</v>
      </c>
      <c r="Y59" s="15"/>
      <c r="Z59" s="35">
        <f>Test!B56</f>
        <v>106675.58560000001</v>
      </c>
      <c r="AA59" s="40">
        <f>Test!C56</f>
        <v>38.627200000000002</v>
      </c>
      <c r="AB59" s="40">
        <f>Test!D56</f>
        <v>41.779499999999999</v>
      </c>
      <c r="AC59" s="40">
        <f>Test!E56</f>
        <v>41.945799999999998</v>
      </c>
      <c r="AD59" s="40"/>
      <c r="AE59" s="40">
        <f>Test!F56</f>
        <v>27.186499999999999</v>
      </c>
      <c r="AF59" s="40">
        <f>Test!G56</f>
        <v>23.0715</v>
      </c>
      <c r="AG59" s="40">
        <f>Test!H56</f>
        <v>98.994399999999999</v>
      </c>
      <c r="AH59" s="40"/>
      <c r="AI59" s="40"/>
      <c r="AJ59" s="40"/>
      <c r="AK59" s="40"/>
      <c r="AL59" s="40"/>
      <c r="AM59" s="40"/>
      <c r="AN59" s="40"/>
      <c r="AO59" s="40">
        <f>Test!I56</f>
        <v>3917.1</v>
      </c>
      <c r="AP59" s="40">
        <f>Test!J56</f>
        <v>3.8008999999999999</v>
      </c>
      <c r="AQ59" s="36">
        <f t="shared" si="1"/>
        <v>1.0880833333333333</v>
      </c>
      <c r="AR59" s="48">
        <f t="shared" si="2"/>
        <v>1.0111776550157467</v>
      </c>
      <c r="AS59" s="49">
        <f t="shared" si="3"/>
        <v>0.97011230219499744</v>
      </c>
      <c r="AT59" s="16"/>
      <c r="AU59" s="16"/>
      <c r="AV59" s="381"/>
      <c r="AW59" s="382"/>
      <c r="AX59" s="403"/>
      <c r="AY59" s="403"/>
      <c r="AZ59" s="406"/>
      <c r="BA59" s="406"/>
      <c r="BB59" s="382"/>
      <c r="BC59" s="377"/>
      <c r="BD59" s="382"/>
      <c r="BE59" s="377"/>
      <c r="BF59" s="380"/>
      <c r="BG59" s="377"/>
      <c r="BH59" s="380"/>
      <c r="BI59" s="377"/>
      <c r="BJ59" s="382"/>
      <c r="BK59" s="377"/>
      <c r="BL59" s="382"/>
      <c r="BM59" s="377"/>
      <c r="BN59" s="382"/>
      <c r="BO59" s="403"/>
      <c r="BP59" s="403"/>
      <c r="BQ59" s="403"/>
      <c r="BR59" s="403"/>
    </row>
    <row r="60" spans="1:70" ht="17" customHeight="1" x14ac:dyDescent="0.2">
      <c r="A60" s="387"/>
      <c r="B60" s="390"/>
      <c r="C60" s="393"/>
      <c r="D60" s="396"/>
      <c r="E60" s="399"/>
      <c r="F60" s="13">
        <v>39</v>
      </c>
      <c r="G60" s="35">
        <f>Anchor!B57</f>
        <v>63957.242700000003</v>
      </c>
      <c r="H60" s="40">
        <f>Anchor!C57</f>
        <v>34.929600000000001</v>
      </c>
      <c r="I60" s="40">
        <f>Anchor!D57</f>
        <v>40.222299999999997</v>
      </c>
      <c r="J60" s="40">
        <f>Anchor!E57</f>
        <v>40.014400000000002</v>
      </c>
      <c r="K60" s="40"/>
      <c r="L60" s="40">
        <f>Anchor!F57</f>
        <v>22.7636</v>
      </c>
      <c r="M60" s="40">
        <f>Anchor!G57</f>
        <v>19.0017</v>
      </c>
      <c r="N60" s="40">
        <f>Anchor!H57</f>
        <v>93.213999999999999</v>
      </c>
      <c r="O60" s="40"/>
      <c r="P60" s="40"/>
      <c r="Q60" s="40"/>
      <c r="R60" s="40"/>
      <c r="S60" s="40"/>
      <c r="T60" s="40"/>
      <c r="U60" s="40"/>
      <c r="V60" s="40">
        <f>Anchor!I57</f>
        <v>4381.3999999999996</v>
      </c>
      <c r="W60" s="40">
        <f>Anchor!J57</f>
        <v>3.1347999999999998</v>
      </c>
      <c r="X60" s="36">
        <f t="shared" si="5"/>
        <v>1.2170555555555556</v>
      </c>
      <c r="Y60" s="15"/>
      <c r="Z60" s="35">
        <f>Test!B57</f>
        <v>63957.242700000003</v>
      </c>
      <c r="AA60" s="40">
        <f>Test!C57</f>
        <v>34.929600000000001</v>
      </c>
      <c r="AB60" s="40">
        <f>Test!D57</f>
        <v>40.222299999999997</v>
      </c>
      <c r="AC60" s="40">
        <f>Test!E57</f>
        <v>40.014400000000002</v>
      </c>
      <c r="AD60" s="40"/>
      <c r="AE60" s="40">
        <f>Test!F57</f>
        <v>22.7636</v>
      </c>
      <c r="AF60" s="40">
        <f>Test!G57</f>
        <v>19.0017</v>
      </c>
      <c r="AG60" s="40">
        <f>Test!H57</f>
        <v>93.213999999999999</v>
      </c>
      <c r="AH60" s="40"/>
      <c r="AI60" s="40"/>
      <c r="AJ60" s="40"/>
      <c r="AK60" s="40"/>
      <c r="AL60" s="40"/>
      <c r="AM60" s="40"/>
      <c r="AN60" s="40"/>
      <c r="AO60" s="40">
        <f>Test!I57</f>
        <v>4366.3999999999996</v>
      </c>
      <c r="AP60" s="40">
        <f>Test!J57</f>
        <v>3.0636000000000001</v>
      </c>
      <c r="AQ60" s="36">
        <f t="shared" si="1"/>
        <v>1.2128888888888887</v>
      </c>
      <c r="AR60" s="48">
        <f t="shared" si="2"/>
        <v>0.99657643675537499</v>
      </c>
      <c r="AS60" s="49">
        <f t="shared" si="3"/>
        <v>0.97728722725532735</v>
      </c>
      <c r="AT60" s="16"/>
      <c r="AU60" s="16"/>
      <c r="AV60" s="381" t="s">
        <v>124</v>
      </c>
      <c r="AW60" s="382" cm="1">
        <f t="array" ref="AW60">bdRateExtend($G59:$G62,H59:H62,$Z59:$Z62,AA59:AA62)</f>
        <v>0</v>
      </c>
      <c r="AX60" s="403"/>
      <c r="AY60" s="403"/>
      <c r="AZ60" s="406"/>
      <c r="BA60" s="406"/>
      <c r="BB60" s="382" cm="1">
        <f t="array" ref="BB60">bdRateExtend($G59:$G62,L59:L62,$Z59:$Z62,AE59:AE62)</f>
        <v>0</v>
      </c>
      <c r="BC60" s="377"/>
      <c r="BD60" s="382" cm="1">
        <f t="array" ref="BD60">bdRateExtend($G59:$G62,M59:M62,$Z59:$Z62,AF59:AF62)</f>
        <v>0</v>
      </c>
      <c r="BE60" s="377"/>
      <c r="BF60" s="380" cm="1">
        <f t="array" ref="BF60">bdRateExtend($G59:$G62,N59:N62,$Z59:$Z62,AG59:AG62)</f>
        <v>0</v>
      </c>
      <c r="BG60" s="377"/>
      <c r="BH60" s="380" t="e" cm="1">
        <f t="array" ref="BH60">bdRateExtend($G59:$G62,O59:O62,$Z59:$Z62,AH59:AH62)</f>
        <v>#VALUE!</v>
      </c>
      <c r="BI60" s="377"/>
      <c r="BJ60" s="382" t="e" cm="1">
        <f t="array" ref="BJ60">bdRateExtend($G59:$G62,P59:P62,$Z59:$Z62,AI59:AI62)</f>
        <v>#VALUE!</v>
      </c>
      <c r="BK60" s="377"/>
      <c r="BL60" s="382" t="e" cm="1">
        <f t="array" ref="BL60">bdRateExtend($G59:$G62,Q59:Q62,$Z59:$Z62,AJ59:AJ62)</f>
        <v>#VALUE!</v>
      </c>
      <c r="BM60" s="377"/>
      <c r="BN60" s="382" t="e" cm="1">
        <f t="array" ref="BN60">bdRateExtend($G59:$G62,R59:R62,$Z59:$Z62,AK59:AK62)</f>
        <v>#VALUE!</v>
      </c>
      <c r="BO60" s="403"/>
      <c r="BP60" s="403"/>
      <c r="BQ60" s="403"/>
      <c r="BR60" s="403"/>
    </row>
    <row r="61" spans="1:70" ht="17" customHeight="1" x14ac:dyDescent="0.2">
      <c r="A61" s="387"/>
      <c r="B61" s="390"/>
      <c r="C61" s="393"/>
      <c r="D61" s="396"/>
      <c r="E61" s="399"/>
      <c r="F61" s="13">
        <v>47</v>
      </c>
      <c r="G61" s="35">
        <f>Anchor!B58</f>
        <v>36419.576000000001</v>
      </c>
      <c r="H61" s="40">
        <f>Anchor!C58</f>
        <v>31.497399999999999</v>
      </c>
      <c r="I61" s="40">
        <f>Anchor!D58</f>
        <v>38.428100000000001</v>
      </c>
      <c r="J61" s="40">
        <f>Anchor!E58</f>
        <v>38.240499999999997</v>
      </c>
      <c r="K61" s="40"/>
      <c r="L61" s="40">
        <f>Anchor!F58</f>
        <v>18.159400000000002</v>
      </c>
      <c r="M61" s="40">
        <f>Anchor!G58</f>
        <v>15.1333</v>
      </c>
      <c r="N61" s="40">
        <f>Anchor!H58</f>
        <v>81.89</v>
      </c>
      <c r="O61" s="40"/>
      <c r="P61" s="40"/>
      <c r="Q61" s="40"/>
      <c r="R61" s="40"/>
      <c r="S61" s="40"/>
      <c r="T61" s="40"/>
      <c r="U61" s="40"/>
      <c r="V61" s="40">
        <f>Anchor!I58</f>
        <v>3170</v>
      </c>
      <c r="W61" s="40">
        <f>Anchor!J58</f>
        <v>2.7071999999999998</v>
      </c>
      <c r="X61" s="36">
        <f t="shared" si="5"/>
        <v>0.88055555555555554</v>
      </c>
      <c r="Y61" s="15"/>
      <c r="Z61" s="35">
        <f>Test!B58</f>
        <v>36419.576000000001</v>
      </c>
      <c r="AA61" s="40">
        <f>Test!C58</f>
        <v>31.497399999999999</v>
      </c>
      <c r="AB61" s="40">
        <f>Test!D58</f>
        <v>38.428100000000001</v>
      </c>
      <c r="AC61" s="40">
        <f>Test!E58</f>
        <v>38.240499999999997</v>
      </c>
      <c r="AD61" s="40"/>
      <c r="AE61" s="40">
        <f>Test!F58</f>
        <v>18.159400000000002</v>
      </c>
      <c r="AF61" s="40">
        <f>Test!G58</f>
        <v>15.1333</v>
      </c>
      <c r="AG61" s="40">
        <f>Test!H58</f>
        <v>81.89</v>
      </c>
      <c r="AH61" s="40"/>
      <c r="AI61" s="40"/>
      <c r="AJ61" s="40"/>
      <c r="AK61" s="40"/>
      <c r="AL61" s="40"/>
      <c r="AM61" s="40"/>
      <c r="AN61" s="40"/>
      <c r="AO61" s="40">
        <f>Test!I58</f>
        <v>3165.1</v>
      </c>
      <c r="AP61" s="40">
        <f>Test!J58</f>
        <v>2.5998999999999999</v>
      </c>
      <c r="AQ61" s="36">
        <f t="shared" si="1"/>
        <v>0.87919444444444439</v>
      </c>
      <c r="AR61" s="48">
        <f t="shared" si="2"/>
        <v>0.99845425867507887</v>
      </c>
      <c r="AS61" s="49">
        <f t="shared" si="3"/>
        <v>0.96036495271867617</v>
      </c>
      <c r="AT61" s="16"/>
      <c r="AU61" s="16"/>
      <c r="AV61" s="381"/>
      <c r="AW61" s="382"/>
      <c r="AX61" s="403"/>
      <c r="AY61" s="403"/>
      <c r="AZ61" s="406"/>
      <c r="BA61" s="406"/>
      <c r="BB61" s="382"/>
      <c r="BC61" s="377"/>
      <c r="BD61" s="382"/>
      <c r="BE61" s="377"/>
      <c r="BF61" s="380"/>
      <c r="BG61" s="377"/>
      <c r="BH61" s="380"/>
      <c r="BI61" s="377"/>
      <c r="BJ61" s="382"/>
      <c r="BK61" s="377"/>
      <c r="BL61" s="382"/>
      <c r="BM61" s="377"/>
      <c r="BN61" s="382"/>
      <c r="BO61" s="403"/>
      <c r="BP61" s="403"/>
      <c r="BQ61" s="403"/>
      <c r="BR61" s="403"/>
    </row>
    <row r="62" spans="1:70" ht="17" customHeight="1" x14ac:dyDescent="0.2">
      <c r="A62" s="387"/>
      <c r="B62" s="390"/>
      <c r="C62" s="393"/>
      <c r="D62" s="396"/>
      <c r="E62" s="399"/>
      <c r="F62" s="13">
        <v>55</v>
      </c>
      <c r="G62" s="35">
        <f>Anchor!B59</f>
        <v>19886.717400000001</v>
      </c>
      <c r="H62" s="40">
        <f>Anchor!C59</f>
        <v>28.4438</v>
      </c>
      <c r="I62" s="40">
        <f>Anchor!D59</f>
        <v>35.628799999999998</v>
      </c>
      <c r="J62" s="40">
        <f>Anchor!E59</f>
        <v>36.243000000000002</v>
      </c>
      <c r="K62" s="40"/>
      <c r="L62" s="40">
        <f>Anchor!F59</f>
        <v>13.7844</v>
      </c>
      <c r="M62" s="40">
        <f>Anchor!G59</f>
        <v>11.677</v>
      </c>
      <c r="N62" s="40">
        <f>Anchor!H59</f>
        <v>63.9465</v>
      </c>
      <c r="O62" s="40"/>
      <c r="P62" s="40"/>
      <c r="Q62" s="40"/>
      <c r="R62" s="40"/>
      <c r="S62" s="40"/>
      <c r="T62" s="40"/>
      <c r="U62" s="40"/>
      <c r="V62" s="40">
        <f>Anchor!I59</f>
        <v>2167.5</v>
      </c>
      <c r="W62" s="40">
        <f>Anchor!J59</f>
        <v>2.1886999999999999</v>
      </c>
      <c r="X62" s="36">
        <f t="shared" si="5"/>
        <v>0.6020833333333333</v>
      </c>
      <c r="Y62" s="15"/>
      <c r="Z62" s="35">
        <f>Test!B59</f>
        <v>19886.717400000001</v>
      </c>
      <c r="AA62" s="40">
        <f>Test!C59</f>
        <v>28.4438</v>
      </c>
      <c r="AB62" s="40">
        <f>Test!D59</f>
        <v>35.628799999999998</v>
      </c>
      <c r="AC62" s="40">
        <f>Test!E59</f>
        <v>36.243000000000002</v>
      </c>
      <c r="AD62" s="40"/>
      <c r="AE62" s="40">
        <f>Test!F59</f>
        <v>13.7844</v>
      </c>
      <c r="AF62" s="40">
        <f>Test!G59</f>
        <v>11.677</v>
      </c>
      <c r="AG62" s="40">
        <f>Test!H59</f>
        <v>63.9465</v>
      </c>
      <c r="AH62" s="40"/>
      <c r="AI62" s="40"/>
      <c r="AJ62" s="40"/>
      <c r="AK62" s="40"/>
      <c r="AL62" s="40"/>
      <c r="AM62" s="40"/>
      <c r="AN62" s="40"/>
      <c r="AO62" s="40">
        <f>Test!I59</f>
        <v>2172.6999999999998</v>
      </c>
      <c r="AP62" s="40">
        <f>Test!J59</f>
        <v>2.1802000000000001</v>
      </c>
      <c r="AQ62" s="36">
        <f t="shared" si="1"/>
        <v>0.60352777777777777</v>
      </c>
      <c r="AR62" s="48">
        <f t="shared" si="2"/>
        <v>1.0023990772779698</v>
      </c>
      <c r="AS62" s="49">
        <f t="shared" si="3"/>
        <v>0.99611641613743329</v>
      </c>
      <c r="AT62" s="16"/>
      <c r="AU62" s="16"/>
      <c r="AV62" s="381" t="s">
        <v>125</v>
      </c>
      <c r="AW62" s="382" cm="1">
        <f t="array" ref="AW62">bdRateExtend($G60:$G63,H60:H63,$Z60:$Z63,AA60:AA63)</f>
        <v>0</v>
      </c>
      <c r="AX62" s="403"/>
      <c r="AY62" s="403"/>
      <c r="AZ62" s="406"/>
      <c r="BA62" s="406"/>
      <c r="BB62" s="382" cm="1">
        <f t="array" ref="BB62">bdRateExtend($G60:$G63,L60:L63,$Z60:$Z63,AE60:AE63)</f>
        <v>0</v>
      </c>
      <c r="BC62" s="377"/>
      <c r="BD62" s="382" cm="1">
        <f t="array" ref="BD62">bdRateExtend($G60:$G63,M60:M63,$Z60:$Z63,AF60:AF63)</f>
        <v>0</v>
      </c>
      <c r="BE62" s="377"/>
      <c r="BF62" s="380" cm="1">
        <f t="array" ref="BF62">bdRateExtend($G60:$G63,N60:N63,$Z60:$Z63,AG60:AG63)</f>
        <v>0</v>
      </c>
      <c r="BG62" s="377"/>
      <c r="BH62" s="380" t="e" cm="1">
        <f t="array" ref="BH62">bdRateExtend($G60:$G63,O60:O63,$Z60:$Z63,AH60:AH63)</f>
        <v>#VALUE!</v>
      </c>
      <c r="BI62" s="377"/>
      <c r="BJ62" s="382" t="e" cm="1">
        <f t="array" ref="BJ62">bdRateExtend($G60:$G63,P60:P63,$Z60:$Z63,AI60:AI63)</f>
        <v>#VALUE!</v>
      </c>
      <c r="BK62" s="377"/>
      <c r="BL62" s="382" t="e" cm="1">
        <f t="array" ref="BL62">bdRateExtend($G60:$G63,Q60:Q63,$Z60:$Z63,AJ60:AJ63)</f>
        <v>#VALUE!</v>
      </c>
      <c r="BM62" s="377"/>
      <c r="BN62" s="382" t="e" cm="1">
        <f t="array" ref="BN62">bdRateExtend($G60:$G63,R60:R63,$Z60:$Z63,AK60:AK63)</f>
        <v>#VALUE!</v>
      </c>
      <c r="BO62" s="403"/>
      <c r="BP62" s="403"/>
      <c r="BQ62" s="403"/>
      <c r="BR62" s="403"/>
    </row>
    <row r="63" spans="1:70" ht="17" customHeight="1" thickBot="1" x14ac:dyDescent="0.25">
      <c r="A63" s="387"/>
      <c r="B63" s="391"/>
      <c r="C63" s="394"/>
      <c r="D63" s="397"/>
      <c r="E63" s="400"/>
      <c r="F63" s="8">
        <v>63</v>
      </c>
      <c r="G63" s="37">
        <f>Anchor!B60</f>
        <v>5251.6230999999998</v>
      </c>
      <c r="H63" s="38">
        <f>Anchor!C60</f>
        <v>24.014199999999999</v>
      </c>
      <c r="I63" s="38">
        <f>Anchor!D60</f>
        <v>32.148400000000002</v>
      </c>
      <c r="J63" s="38">
        <f>Anchor!E60</f>
        <v>32.579500000000003</v>
      </c>
      <c r="K63" s="38"/>
      <c r="L63" s="38">
        <f>Anchor!F60</f>
        <v>7.8146000000000004</v>
      </c>
      <c r="M63" s="38">
        <f>Anchor!G60</f>
        <v>7.1056999999999997</v>
      </c>
      <c r="N63" s="38">
        <f>Anchor!H60</f>
        <v>24.275099999999998</v>
      </c>
      <c r="O63" s="38"/>
      <c r="P63" s="38"/>
      <c r="Q63" s="38"/>
      <c r="R63" s="38"/>
      <c r="S63" s="38"/>
      <c r="T63" s="38"/>
      <c r="U63" s="38"/>
      <c r="V63" s="38">
        <f>Anchor!I60</f>
        <v>1152.5</v>
      </c>
      <c r="W63" s="38">
        <f>Anchor!J60</f>
        <v>1.5391999999999999</v>
      </c>
      <c r="X63" s="39">
        <f t="shared" si="5"/>
        <v>0.32013888888888886</v>
      </c>
      <c r="Y63" s="15"/>
      <c r="Z63" s="37">
        <f>Test!B60</f>
        <v>5251.6230999999998</v>
      </c>
      <c r="AA63" s="38">
        <f>Test!C60</f>
        <v>24.014199999999999</v>
      </c>
      <c r="AB63" s="38">
        <f>Test!D60</f>
        <v>32.148400000000002</v>
      </c>
      <c r="AC63" s="38">
        <f>Test!E60</f>
        <v>32.579500000000003</v>
      </c>
      <c r="AD63" s="38"/>
      <c r="AE63" s="38">
        <f>Test!F60</f>
        <v>7.8146000000000004</v>
      </c>
      <c r="AF63" s="38">
        <f>Test!G60</f>
        <v>7.1056999999999997</v>
      </c>
      <c r="AG63" s="38">
        <f>Test!H60</f>
        <v>24.275099999999998</v>
      </c>
      <c r="AH63" s="38"/>
      <c r="AI63" s="38"/>
      <c r="AJ63" s="38"/>
      <c r="AK63" s="38"/>
      <c r="AL63" s="38"/>
      <c r="AM63" s="38"/>
      <c r="AN63" s="38"/>
      <c r="AO63" s="38">
        <f>Test!I60</f>
        <v>1145.5</v>
      </c>
      <c r="AP63" s="38">
        <f>Test!J60</f>
        <v>1.3563000000000001</v>
      </c>
      <c r="AQ63" s="39">
        <f t="shared" si="1"/>
        <v>0.31819444444444445</v>
      </c>
      <c r="AR63" s="50">
        <f t="shared" si="2"/>
        <v>0.99392624728850321</v>
      </c>
      <c r="AS63" s="51">
        <f t="shared" si="3"/>
        <v>0.88117203742203754</v>
      </c>
      <c r="AT63" s="16"/>
      <c r="AU63" s="16"/>
      <c r="AV63" s="383"/>
      <c r="AW63" s="384"/>
      <c r="AX63" s="404"/>
      <c r="AY63" s="404"/>
      <c r="AZ63" s="407"/>
      <c r="BA63" s="407"/>
      <c r="BB63" s="384"/>
      <c r="BC63" s="378"/>
      <c r="BD63" s="384"/>
      <c r="BE63" s="378"/>
      <c r="BF63" s="385"/>
      <c r="BG63" s="378"/>
      <c r="BH63" s="385"/>
      <c r="BI63" s="378"/>
      <c r="BJ63" s="384"/>
      <c r="BK63" s="378"/>
      <c r="BL63" s="384"/>
      <c r="BM63" s="378"/>
      <c r="BN63" s="384"/>
      <c r="BO63" s="404"/>
      <c r="BP63" s="404"/>
      <c r="BQ63" s="404"/>
      <c r="BR63" s="404"/>
    </row>
    <row r="64" spans="1:70" ht="17" customHeight="1" x14ac:dyDescent="0.2">
      <c r="A64" s="387"/>
      <c r="B64" s="389" t="s">
        <v>2</v>
      </c>
      <c r="C64" s="392" t="s">
        <v>36</v>
      </c>
      <c r="D64" s="395">
        <v>50</v>
      </c>
      <c r="E64" s="398">
        <v>8</v>
      </c>
      <c r="F64" s="7">
        <v>23</v>
      </c>
      <c r="G64" s="32">
        <f>Anchor!B61</f>
        <v>169692.02669999999</v>
      </c>
      <c r="H64" s="33">
        <f>Anchor!C61</f>
        <v>40.169699999999999</v>
      </c>
      <c r="I64" s="33">
        <f>Anchor!D61</f>
        <v>41.049399999999999</v>
      </c>
      <c r="J64" s="33">
        <f>Anchor!E61</f>
        <v>41.412799999999997</v>
      </c>
      <c r="K64" s="33"/>
      <c r="L64" s="33">
        <f>Anchor!F61</f>
        <v>26.879799999999999</v>
      </c>
      <c r="M64" s="33">
        <f>Anchor!G61</f>
        <v>22.521799999999999</v>
      </c>
      <c r="N64" s="33">
        <f>Anchor!H61</f>
        <v>99.841899999999995</v>
      </c>
      <c r="O64" s="33"/>
      <c r="P64" s="33"/>
      <c r="Q64" s="33"/>
      <c r="R64" s="33"/>
      <c r="S64" s="33"/>
      <c r="T64" s="33"/>
      <c r="U64" s="33"/>
      <c r="V64" s="33">
        <f>Anchor!I61</f>
        <v>4431.6000000000004</v>
      </c>
      <c r="W64" s="33">
        <f>Anchor!J61</f>
        <v>5.0803000000000003</v>
      </c>
      <c r="X64" s="34">
        <f t="shared" si="5"/>
        <v>1.2310000000000001</v>
      </c>
      <c r="Y64" s="15"/>
      <c r="Z64" s="32">
        <f>Test!B61</f>
        <v>169692.02669999999</v>
      </c>
      <c r="AA64" s="33">
        <f>Test!C61</f>
        <v>40.169699999999999</v>
      </c>
      <c r="AB64" s="33">
        <f>Test!D61</f>
        <v>41.049399999999999</v>
      </c>
      <c r="AC64" s="33">
        <f>Test!E61</f>
        <v>41.412799999999997</v>
      </c>
      <c r="AD64" s="33"/>
      <c r="AE64" s="33">
        <f>Test!F61</f>
        <v>26.879799999999999</v>
      </c>
      <c r="AF64" s="33">
        <f>Test!G61</f>
        <v>22.521799999999999</v>
      </c>
      <c r="AG64" s="33">
        <f>Test!H61</f>
        <v>99.841899999999995</v>
      </c>
      <c r="AH64" s="33"/>
      <c r="AI64" s="33"/>
      <c r="AJ64" s="33"/>
      <c r="AK64" s="33"/>
      <c r="AL64" s="33"/>
      <c r="AM64" s="33"/>
      <c r="AN64" s="33"/>
      <c r="AO64" s="33">
        <f>Test!I61</f>
        <v>4426.5</v>
      </c>
      <c r="AP64" s="33">
        <f>Test!J61</f>
        <v>4.9798999999999998</v>
      </c>
      <c r="AQ64" s="34">
        <f t="shared" si="1"/>
        <v>1.2295833333333333</v>
      </c>
      <c r="AR64" s="46">
        <f t="shared" si="2"/>
        <v>0.99884917411318708</v>
      </c>
      <c r="AS64" s="47">
        <f t="shared" si="3"/>
        <v>0.98023738755585288</v>
      </c>
      <c r="AT64" s="16"/>
      <c r="AU64" s="16"/>
      <c r="AV64" s="440" t="s">
        <v>123</v>
      </c>
      <c r="AW64" s="401" cm="1">
        <f t="array" ref="AW64">bdRateExtend($G64:$G67,H64:H67,$Z64:$Z67,AA64:AA67)</f>
        <v>0</v>
      </c>
      <c r="AX64" s="402" cm="1">
        <f t="array" ref="AX64">bdRateExtend($G64:$G69,H64:H69,$Z64:$Z69,AA64:AA69)</f>
        <v>0</v>
      </c>
      <c r="AY64" s="402" cm="1">
        <f t="array" ref="AY64">bdRateExtend($G64:$G69,I64:I69,$Z64:$Z69,AB64:AB69)</f>
        <v>0</v>
      </c>
      <c r="AZ64" s="405" cm="1">
        <f t="array" ref="AZ64">bdRateExtend($G64:$G69,J64:J69,$Z64:$Z69,AC64:AC69)</f>
        <v>0</v>
      </c>
      <c r="BA64" s="405" t="e" cm="1">
        <f t="array" ref="BA64">bdRateExtend($G64:$G69,K64:K69,$Z64:$Z69,AD64:AD69)</f>
        <v>#VALUE!</v>
      </c>
      <c r="BB64" s="401" cm="1">
        <f t="array" ref="BB64">bdRateExtend($G64:$G67,L64:L67,$Z64:$Z67,AE64:AE67)</f>
        <v>0</v>
      </c>
      <c r="BC64" s="376" cm="1">
        <f t="array" ref="BC64">bdRateExtend($G64:$G69,L64:L69,$Z64:$Z69,AE64:AE69)</f>
        <v>0</v>
      </c>
      <c r="BD64" s="401" cm="1">
        <f t="array" ref="BD64">bdRateExtend($G64:$G67,M64:M67,$Z64:$Z67,AF64:AF67)</f>
        <v>0</v>
      </c>
      <c r="BE64" s="376" cm="1">
        <f t="array" ref="BE64">bdRateExtend($G64:$G69,M64:M69,$Z64:$Z69,AF64:AF69)</f>
        <v>0</v>
      </c>
      <c r="BF64" s="379" cm="1">
        <f t="array" ref="BF64">bdRateExtend($G64:$G67,N64:N67,$Z64:$Z67,AG64:AG67)</f>
        <v>0</v>
      </c>
      <c r="BG64" s="376" cm="1">
        <f t="array" ref="BG64">bdRateExtend($G64:$G69,N64:N69,$Z64:$Z69,AG64:AG69)</f>
        <v>0</v>
      </c>
      <c r="BH64" s="379" t="e" cm="1">
        <f t="array" ref="BH64">bdRateExtend($G64:$G67,O64:O67,$Z64:$Z67,AH64:AH67)</f>
        <v>#VALUE!</v>
      </c>
      <c r="BI64" s="376" t="e" cm="1">
        <f t="array" ref="BI64">bdRateExtend($G64:$G69,O64:O69,$Z64:$Z69,AH64:AH69)</f>
        <v>#VALUE!</v>
      </c>
      <c r="BJ64" s="401" t="e" cm="1">
        <f t="array" ref="BJ64">bdRateExtend($G64:$G67,P64:P67,$Z64:$Z67,AI64:AI67)</f>
        <v>#VALUE!</v>
      </c>
      <c r="BK64" s="376" t="e" cm="1">
        <f t="array" ref="BK64">bdRateExtend($G64:$G69,P64:P69,$Z64:$Z69,AI64:AI69)</f>
        <v>#VALUE!</v>
      </c>
      <c r="BL64" s="401" t="e" cm="1">
        <f t="array" ref="BL64">bdRateExtend($G64:$G67,Q64:Q67,$Z64:$Z67,AJ64:AJ67)</f>
        <v>#VALUE!</v>
      </c>
      <c r="BM64" s="376" t="e" cm="1">
        <f t="array" ref="BM64">bdRateExtend($G64:$G69,Q64:Q69,$Z64:$Z69,AJ64:AJ69)</f>
        <v>#VALUE!</v>
      </c>
      <c r="BN64" s="401" t="e" cm="1">
        <f t="array" ref="BN64">bdRateExtend($G64:$G67,R64:R67,$Z64:$Z67,AK64:AK67)</f>
        <v>#VALUE!</v>
      </c>
      <c r="BO64" s="402" t="e" cm="1">
        <f t="array" ref="BO64">bdRateExtend($G64:$G69,R64:R69,$Z64:$Z69,AK64:AK69)</f>
        <v>#VALUE!</v>
      </c>
      <c r="BP64" s="402" t="e" cm="1">
        <f t="array" ref="BP64">bdRateExtend($G64:$G69,S64:S69,$Z64:$Z69,AL64:AL69)</f>
        <v>#VALUE!</v>
      </c>
      <c r="BQ64" s="402" t="e" cm="1">
        <f t="array" ref="BQ64">bdRateExtend($G64:$G69,T64:T69,$Z64:$Z69,AM64:AM69)</f>
        <v>#VALUE!</v>
      </c>
      <c r="BR64" s="402" t="e" cm="1">
        <f t="array" ref="BR64">bdRateExtend($G64:$G69,U64:U69,$Z64:$Z69,AN64:AN69)</f>
        <v>#VALUE!</v>
      </c>
    </row>
    <row r="65" spans="1:70" ht="17" customHeight="1" x14ac:dyDescent="0.2">
      <c r="A65" s="387"/>
      <c r="B65" s="390"/>
      <c r="C65" s="393"/>
      <c r="D65" s="396"/>
      <c r="E65" s="399"/>
      <c r="F65" s="13">
        <v>31</v>
      </c>
      <c r="G65" s="35">
        <f>Anchor!B62</f>
        <v>109645.4933</v>
      </c>
      <c r="H65" s="40">
        <f>Anchor!C62</f>
        <v>37.275300000000001</v>
      </c>
      <c r="I65" s="40">
        <f>Anchor!D62</f>
        <v>38.814700000000002</v>
      </c>
      <c r="J65" s="40">
        <f>Anchor!E62</f>
        <v>39.144799999999996</v>
      </c>
      <c r="K65" s="40"/>
      <c r="L65" s="40">
        <f>Anchor!F62</f>
        <v>23.657499999999999</v>
      </c>
      <c r="M65" s="40">
        <f>Anchor!G62</f>
        <v>19.806999999999999</v>
      </c>
      <c r="N65" s="40">
        <f>Anchor!H62</f>
        <v>99.763400000000004</v>
      </c>
      <c r="O65" s="40"/>
      <c r="P65" s="40"/>
      <c r="Q65" s="40"/>
      <c r="R65" s="40"/>
      <c r="S65" s="40"/>
      <c r="T65" s="40"/>
      <c r="U65" s="40"/>
      <c r="V65" s="40">
        <f>Anchor!I62</f>
        <v>3632.9</v>
      </c>
      <c r="W65" s="40">
        <f>Anchor!J62</f>
        <v>4.5381999999999998</v>
      </c>
      <c r="X65" s="36">
        <f t="shared" si="5"/>
        <v>1.0091388888888888</v>
      </c>
      <c r="Y65" s="15"/>
      <c r="Z65" s="35">
        <f>Test!B62</f>
        <v>109645.4933</v>
      </c>
      <c r="AA65" s="40">
        <f>Test!C62</f>
        <v>37.275300000000001</v>
      </c>
      <c r="AB65" s="40">
        <f>Test!D62</f>
        <v>38.814700000000002</v>
      </c>
      <c r="AC65" s="40">
        <f>Test!E62</f>
        <v>39.144799999999996</v>
      </c>
      <c r="AD65" s="40"/>
      <c r="AE65" s="40">
        <f>Test!F62</f>
        <v>23.657499999999999</v>
      </c>
      <c r="AF65" s="40">
        <f>Test!G62</f>
        <v>19.806999999999999</v>
      </c>
      <c r="AG65" s="40">
        <f>Test!H62</f>
        <v>99.763400000000004</v>
      </c>
      <c r="AH65" s="40"/>
      <c r="AI65" s="40"/>
      <c r="AJ65" s="40"/>
      <c r="AK65" s="40"/>
      <c r="AL65" s="40"/>
      <c r="AM65" s="40"/>
      <c r="AN65" s="40"/>
      <c r="AO65" s="40">
        <f>Test!I62</f>
        <v>3671.5</v>
      </c>
      <c r="AP65" s="40">
        <f>Test!J62</f>
        <v>4.6768000000000001</v>
      </c>
      <c r="AQ65" s="36">
        <f t="shared" si="1"/>
        <v>1.0198611111111111</v>
      </c>
      <c r="AR65" s="48">
        <f t="shared" si="2"/>
        <v>1.010625120427207</v>
      </c>
      <c r="AS65" s="49">
        <f t="shared" si="3"/>
        <v>1.0305407430258693</v>
      </c>
      <c r="AT65" s="16"/>
      <c r="AU65" s="16"/>
      <c r="AV65" s="381"/>
      <c r="AW65" s="382"/>
      <c r="AX65" s="403"/>
      <c r="AY65" s="403"/>
      <c r="AZ65" s="406"/>
      <c r="BA65" s="406"/>
      <c r="BB65" s="382"/>
      <c r="BC65" s="377"/>
      <c r="BD65" s="382"/>
      <c r="BE65" s="377"/>
      <c r="BF65" s="380"/>
      <c r="BG65" s="377"/>
      <c r="BH65" s="380"/>
      <c r="BI65" s="377"/>
      <c r="BJ65" s="382"/>
      <c r="BK65" s="377"/>
      <c r="BL65" s="382"/>
      <c r="BM65" s="377"/>
      <c r="BN65" s="382"/>
      <c r="BO65" s="403"/>
      <c r="BP65" s="403"/>
      <c r="BQ65" s="403"/>
      <c r="BR65" s="403"/>
    </row>
    <row r="66" spans="1:70" ht="17" customHeight="1" x14ac:dyDescent="0.2">
      <c r="A66" s="387"/>
      <c r="B66" s="390"/>
      <c r="C66" s="393"/>
      <c r="D66" s="396"/>
      <c r="E66" s="399"/>
      <c r="F66" s="13">
        <v>39</v>
      </c>
      <c r="G66" s="35">
        <f>Anchor!B63</f>
        <v>63729.333299999998</v>
      </c>
      <c r="H66" s="40">
        <f>Anchor!C63</f>
        <v>34.0518</v>
      </c>
      <c r="I66" s="40">
        <f>Anchor!D63</f>
        <v>36.746099999999998</v>
      </c>
      <c r="J66" s="40">
        <f>Anchor!E63</f>
        <v>36.959299999999999</v>
      </c>
      <c r="K66" s="40"/>
      <c r="L66" s="40">
        <f>Anchor!F63</f>
        <v>20.029</v>
      </c>
      <c r="M66" s="40">
        <f>Anchor!G63</f>
        <v>16.7639</v>
      </c>
      <c r="N66" s="40">
        <f>Anchor!H63</f>
        <v>95.646199999999993</v>
      </c>
      <c r="O66" s="40"/>
      <c r="P66" s="40"/>
      <c r="Q66" s="40"/>
      <c r="R66" s="40"/>
      <c r="S66" s="40"/>
      <c r="T66" s="40"/>
      <c r="U66" s="40"/>
      <c r="V66" s="40">
        <f>Anchor!I63</f>
        <v>4220.2</v>
      </c>
      <c r="W66" s="40">
        <f>Anchor!J63</f>
        <v>3.7355</v>
      </c>
      <c r="X66" s="36">
        <f t="shared" si="5"/>
        <v>1.1722777777777778</v>
      </c>
      <c r="Y66" s="15"/>
      <c r="Z66" s="35">
        <f>Test!B63</f>
        <v>63729.333299999998</v>
      </c>
      <c r="AA66" s="40">
        <f>Test!C63</f>
        <v>34.0518</v>
      </c>
      <c r="AB66" s="40">
        <f>Test!D63</f>
        <v>36.746099999999998</v>
      </c>
      <c r="AC66" s="40">
        <f>Test!E63</f>
        <v>36.959299999999999</v>
      </c>
      <c r="AD66" s="40"/>
      <c r="AE66" s="40">
        <f>Test!F63</f>
        <v>20.029</v>
      </c>
      <c r="AF66" s="40">
        <f>Test!G63</f>
        <v>16.7639</v>
      </c>
      <c r="AG66" s="40">
        <f>Test!H63</f>
        <v>95.646199999999993</v>
      </c>
      <c r="AH66" s="40"/>
      <c r="AI66" s="40"/>
      <c r="AJ66" s="40"/>
      <c r="AK66" s="40"/>
      <c r="AL66" s="40"/>
      <c r="AM66" s="40"/>
      <c r="AN66" s="40"/>
      <c r="AO66" s="40">
        <f>Test!I63</f>
        <v>4230.2</v>
      </c>
      <c r="AP66" s="40">
        <f>Test!J63</f>
        <v>3.6126999999999998</v>
      </c>
      <c r="AQ66" s="36">
        <f t="shared" si="1"/>
        <v>1.1750555555555555</v>
      </c>
      <c r="AR66" s="48">
        <f t="shared" si="2"/>
        <v>1.0023695559452159</v>
      </c>
      <c r="AS66" s="49">
        <f t="shared" si="3"/>
        <v>0.96712622138937221</v>
      </c>
      <c r="AT66" s="16"/>
      <c r="AU66" s="16"/>
      <c r="AV66" s="381" t="s">
        <v>124</v>
      </c>
      <c r="AW66" s="382" cm="1">
        <f t="array" ref="AW66">bdRateExtend($G65:$G68,H65:H68,$Z65:$Z68,AA65:AA68)</f>
        <v>0</v>
      </c>
      <c r="AX66" s="403"/>
      <c r="AY66" s="403"/>
      <c r="AZ66" s="406"/>
      <c r="BA66" s="406"/>
      <c r="BB66" s="382" cm="1">
        <f t="array" ref="BB66">bdRateExtend($G65:$G68,L65:L68,$Z65:$Z68,AE65:AE68)</f>
        <v>0</v>
      </c>
      <c r="BC66" s="377"/>
      <c r="BD66" s="382" cm="1">
        <f t="array" ref="BD66">bdRateExtend($G65:$G68,M65:M68,$Z65:$Z68,AF65:AF68)</f>
        <v>0</v>
      </c>
      <c r="BE66" s="377"/>
      <c r="BF66" s="380" cm="1">
        <f t="array" ref="BF66">bdRateExtend($G65:$G68,N65:N68,$Z65:$Z68,AG65:AG68)</f>
        <v>0</v>
      </c>
      <c r="BG66" s="377"/>
      <c r="BH66" s="380" t="e" cm="1">
        <f t="array" ref="BH66">bdRateExtend($G65:$G68,O65:O68,$Z65:$Z68,AH65:AH68)</f>
        <v>#VALUE!</v>
      </c>
      <c r="BI66" s="377"/>
      <c r="BJ66" s="382" t="e" cm="1">
        <f t="array" ref="BJ66">bdRateExtend($G65:$G68,P65:P68,$Z65:$Z68,AI65:AI68)</f>
        <v>#VALUE!</v>
      </c>
      <c r="BK66" s="377"/>
      <c r="BL66" s="382" t="e" cm="1">
        <f t="array" ref="BL66">bdRateExtend($G65:$G68,Q65:Q68,$Z65:$Z68,AJ65:AJ68)</f>
        <v>#VALUE!</v>
      </c>
      <c r="BM66" s="377"/>
      <c r="BN66" s="382" t="e" cm="1">
        <f t="array" ref="BN66">bdRateExtend($G65:$G68,R65:R68,$Z65:$Z68,AK65:AK68)</f>
        <v>#VALUE!</v>
      </c>
      <c r="BO66" s="403"/>
      <c r="BP66" s="403"/>
      <c r="BQ66" s="403"/>
      <c r="BR66" s="403"/>
    </row>
    <row r="67" spans="1:70" ht="17" customHeight="1" x14ac:dyDescent="0.2">
      <c r="A67" s="387"/>
      <c r="B67" s="390"/>
      <c r="C67" s="393"/>
      <c r="D67" s="396"/>
      <c r="E67" s="399"/>
      <c r="F67" s="13">
        <v>47</v>
      </c>
      <c r="G67" s="35">
        <f>Anchor!B64</f>
        <v>35313.813300000002</v>
      </c>
      <c r="H67" s="40">
        <f>Anchor!C64</f>
        <v>30.9193</v>
      </c>
      <c r="I67" s="40">
        <f>Anchor!D64</f>
        <v>34.782400000000003</v>
      </c>
      <c r="J67" s="40">
        <f>Anchor!E64</f>
        <v>35.060600000000001</v>
      </c>
      <c r="K67" s="40"/>
      <c r="L67" s="40">
        <f>Anchor!F64</f>
        <v>16.0764</v>
      </c>
      <c r="M67" s="40">
        <f>Anchor!G64</f>
        <v>13.670299999999999</v>
      </c>
      <c r="N67" s="40">
        <f>Anchor!H64</f>
        <v>84.583399999999997</v>
      </c>
      <c r="O67" s="40"/>
      <c r="P67" s="40"/>
      <c r="Q67" s="40"/>
      <c r="R67" s="40"/>
      <c r="S67" s="40"/>
      <c r="T67" s="40"/>
      <c r="U67" s="40"/>
      <c r="V67" s="40">
        <f>Anchor!I64</f>
        <v>2823.1</v>
      </c>
      <c r="W67" s="40">
        <f>Anchor!J64</f>
        <v>2.9876999999999998</v>
      </c>
      <c r="X67" s="36">
        <f t="shared" si="5"/>
        <v>0.78419444444444442</v>
      </c>
      <c r="Y67" s="15"/>
      <c r="Z67" s="35">
        <f>Test!B64</f>
        <v>35313.813300000002</v>
      </c>
      <c r="AA67" s="40">
        <f>Test!C64</f>
        <v>30.9193</v>
      </c>
      <c r="AB67" s="40">
        <f>Test!D64</f>
        <v>34.782400000000003</v>
      </c>
      <c r="AC67" s="40">
        <f>Test!E64</f>
        <v>35.060600000000001</v>
      </c>
      <c r="AD67" s="40"/>
      <c r="AE67" s="40">
        <f>Test!F64</f>
        <v>16.0764</v>
      </c>
      <c r="AF67" s="40">
        <f>Test!G64</f>
        <v>13.670299999999999</v>
      </c>
      <c r="AG67" s="40">
        <f>Test!H64</f>
        <v>84.583399999999997</v>
      </c>
      <c r="AH67" s="40"/>
      <c r="AI67" s="40"/>
      <c r="AJ67" s="40"/>
      <c r="AK67" s="40"/>
      <c r="AL67" s="40"/>
      <c r="AM67" s="40"/>
      <c r="AN67" s="40"/>
      <c r="AO67" s="40">
        <f>Test!I64</f>
        <v>2818.5</v>
      </c>
      <c r="AP67" s="40">
        <f>Test!J64</f>
        <v>2.8624000000000001</v>
      </c>
      <c r="AQ67" s="36">
        <f t="shared" si="1"/>
        <v>0.78291666666666671</v>
      </c>
      <c r="AR67" s="48">
        <f t="shared" si="2"/>
        <v>0.99837058552654889</v>
      </c>
      <c r="AS67" s="49">
        <f t="shared" si="3"/>
        <v>0.95806138501188209</v>
      </c>
      <c r="AT67" s="16"/>
      <c r="AU67" s="16"/>
      <c r="AV67" s="381"/>
      <c r="AW67" s="382"/>
      <c r="AX67" s="403"/>
      <c r="AY67" s="403"/>
      <c r="AZ67" s="406"/>
      <c r="BA67" s="406"/>
      <c r="BB67" s="382"/>
      <c r="BC67" s="377"/>
      <c r="BD67" s="382"/>
      <c r="BE67" s="377"/>
      <c r="BF67" s="380"/>
      <c r="BG67" s="377"/>
      <c r="BH67" s="380"/>
      <c r="BI67" s="377"/>
      <c r="BJ67" s="382"/>
      <c r="BK67" s="377"/>
      <c r="BL67" s="382"/>
      <c r="BM67" s="377"/>
      <c r="BN67" s="382"/>
      <c r="BO67" s="403"/>
      <c r="BP67" s="403"/>
      <c r="BQ67" s="403"/>
      <c r="BR67" s="403"/>
    </row>
    <row r="68" spans="1:70" ht="17" customHeight="1" x14ac:dyDescent="0.2">
      <c r="A68" s="387"/>
      <c r="B68" s="390"/>
      <c r="C68" s="393"/>
      <c r="D68" s="396"/>
      <c r="E68" s="399"/>
      <c r="F68" s="13">
        <v>55</v>
      </c>
      <c r="G68" s="35">
        <f>Anchor!B65</f>
        <v>18651.7333</v>
      </c>
      <c r="H68" s="40">
        <f>Anchor!C65</f>
        <v>28.0808</v>
      </c>
      <c r="I68" s="40">
        <f>Anchor!D65</f>
        <v>32.757399999999997</v>
      </c>
      <c r="J68" s="40">
        <f>Anchor!E65</f>
        <v>33.289000000000001</v>
      </c>
      <c r="K68" s="40"/>
      <c r="L68" s="40">
        <f>Anchor!F65</f>
        <v>12.6523</v>
      </c>
      <c r="M68" s="40">
        <f>Anchor!G65</f>
        <v>11.042899999999999</v>
      </c>
      <c r="N68" s="40">
        <f>Anchor!H65</f>
        <v>67.286799999999999</v>
      </c>
      <c r="O68" s="40"/>
      <c r="P68" s="40"/>
      <c r="Q68" s="40"/>
      <c r="R68" s="40"/>
      <c r="S68" s="40"/>
      <c r="T68" s="40"/>
      <c r="U68" s="40"/>
      <c r="V68" s="40">
        <f>Anchor!I65</f>
        <v>1827.4</v>
      </c>
      <c r="W68" s="40">
        <f>Anchor!J65</f>
        <v>2.5990000000000002</v>
      </c>
      <c r="X68" s="36">
        <f t="shared" si="5"/>
        <v>0.50761111111111112</v>
      </c>
      <c r="Y68" s="15"/>
      <c r="Z68" s="35">
        <f>Test!B65</f>
        <v>18651.7333</v>
      </c>
      <c r="AA68" s="40">
        <f>Test!C65</f>
        <v>28.0808</v>
      </c>
      <c r="AB68" s="40">
        <f>Test!D65</f>
        <v>32.757399999999997</v>
      </c>
      <c r="AC68" s="40">
        <f>Test!E65</f>
        <v>33.289000000000001</v>
      </c>
      <c r="AD68" s="40"/>
      <c r="AE68" s="40">
        <f>Test!F65</f>
        <v>12.6523</v>
      </c>
      <c r="AF68" s="40">
        <f>Test!G65</f>
        <v>11.042899999999999</v>
      </c>
      <c r="AG68" s="40">
        <f>Test!H65</f>
        <v>67.286799999999999</v>
      </c>
      <c r="AH68" s="40"/>
      <c r="AI68" s="40"/>
      <c r="AJ68" s="40"/>
      <c r="AK68" s="40"/>
      <c r="AL68" s="40"/>
      <c r="AM68" s="40"/>
      <c r="AN68" s="40"/>
      <c r="AO68" s="40">
        <f>Test!I65</f>
        <v>1839.3</v>
      </c>
      <c r="AP68" s="40">
        <f>Test!J65</f>
        <v>2.4142000000000001</v>
      </c>
      <c r="AQ68" s="36">
        <f t="shared" ref="AQ68:AQ131" si="6">AO68/3600</f>
        <v>0.51091666666666669</v>
      </c>
      <c r="AR68" s="48">
        <f t="shared" ref="AR68:AR131" si="7">AO68/V68</f>
        <v>1.0065119842399035</v>
      </c>
      <c r="AS68" s="49">
        <f t="shared" ref="AS68:AS131" si="8">AP68/W68</f>
        <v>0.92889572912658713</v>
      </c>
      <c r="AT68" s="16"/>
      <c r="AU68" s="16"/>
      <c r="AV68" s="381" t="s">
        <v>125</v>
      </c>
      <c r="AW68" s="382" cm="1">
        <f t="array" ref="AW68">bdRateExtend($G66:$G69,H66:H69,$Z66:$Z69,AA66:AA69)</f>
        <v>0</v>
      </c>
      <c r="AX68" s="403"/>
      <c r="AY68" s="403"/>
      <c r="AZ68" s="406"/>
      <c r="BA68" s="406"/>
      <c r="BB68" s="382" cm="1">
        <f t="array" ref="BB68">bdRateExtend($G66:$G69,L66:L69,$Z66:$Z69,AE66:AE69)</f>
        <v>0</v>
      </c>
      <c r="BC68" s="377"/>
      <c r="BD68" s="382" cm="1">
        <f t="array" ref="BD68">bdRateExtend($G66:$G69,M66:M69,$Z66:$Z69,AF66:AF69)</f>
        <v>0</v>
      </c>
      <c r="BE68" s="377"/>
      <c r="BF68" s="380" cm="1">
        <f t="array" ref="BF68">bdRateExtend($G66:$G69,N66:N69,$Z66:$Z69,AG66:AG69)</f>
        <v>0</v>
      </c>
      <c r="BG68" s="377"/>
      <c r="BH68" s="380" t="e" cm="1">
        <f t="array" ref="BH68">bdRateExtend($G66:$G69,O66:O69,$Z66:$Z69,AH66:AH69)</f>
        <v>#VALUE!</v>
      </c>
      <c r="BI68" s="377"/>
      <c r="BJ68" s="382" t="e" cm="1">
        <f t="array" ref="BJ68">bdRateExtend($G66:$G69,P66:P69,$Z66:$Z69,AI66:AI69)</f>
        <v>#VALUE!</v>
      </c>
      <c r="BK68" s="377"/>
      <c r="BL68" s="382" t="e" cm="1">
        <f t="array" ref="BL68">bdRateExtend($G66:$G69,Q66:Q69,$Z66:$Z69,AJ66:AJ69)</f>
        <v>#VALUE!</v>
      </c>
      <c r="BM68" s="377"/>
      <c r="BN68" s="382" t="e" cm="1">
        <f t="array" ref="BN68">bdRateExtend($G66:$G69,R66:R69,$Z66:$Z69,AK66:AK69)</f>
        <v>#VALUE!</v>
      </c>
      <c r="BO68" s="403"/>
      <c r="BP68" s="403"/>
      <c r="BQ68" s="403"/>
      <c r="BR68" s="403"/>
    </row>
    <row r="69" spans="1:70" ht="17" customHeight="1" thickBot="1" x14ac:dyDescent="0.25">
      <c r="A69" s="387"/>
      <c r="B69" s="391"/>
      <c r="C69" s="394"/>
      <c r="D69" s="397"/>
      <c r="E69" s="400"/>
      <c r="F69" s="8">
        <v>63</v>
      </c>
      <c r="G69" s="37">
        <f>Anchor!B66</f>
        <v>4353.88</v>
      </c>
      <c r="H69" s="38">
        <f>Anchor!C66</f>
        <v>23.713799999999999</v>
      </c>
      <c r="I69" s="38">
        <f>Anchor!D66</f>
        <v>30.1403</v>
      </c>
      <c r="J69" s="38">
        <f>Anchor!E66</f>
        <v>30.454699999999999</v>
      </c>
      <c r="K69" s="38"/>
      <c r="L69" s="38">
        <f>Anchor!F66</f>
        <v>8.0114000000000001</v>
      </c>
      <c r="M69" s="38">
        <f>Anchor!G66</f>
        <v>7.2842000000000002</v>
      </c>
      <c r="N69" s="38">
        <f>Anchor!H66</f>
        <v>27.618099999999998</v>
      </c>
      <c r="O69" s="38"/>
      <c r="P69" s="38"/>
      <c r="Q69" s="38"/>
      <c r="R69" s="38"/>
      <c r="S69" s="38"/>
      <c r="T69" s="38"/>
      <c r="U69" s="38"/>
      <c r="V69" s="38">
        <f>Anchor!I66</f>
        <v>863.4</v>
      </c>
      <c r="W69" s="38">
        <f>Anchor!J66</f>
        <v>1.3332999999999999</v>
      </c>
      <c r="X69" s="39">
        <f t="shared" si="5"/>
        <v>0.23983333333333332</v>
      </c>
      <c r="Y69" s="15"/>
      <c r="Z69" s="37">
        <f>Test!B66</f>
        <v>4353.88</v>
      </c>
      <c r="AA69" s="38">
        <f>Test!C66</f>
        <v>23.713799999999999</v>
      </c>
      <c r="AB69" s="38">
        <f>Test!D66</f>
        <v>30.1403</v>
      </c>
      <c r="AC69" s="38">
        <f>Test!E66</f>
        <v>30.454699999999999</v>
      </c>
      <c r="AD69" s="38"/>
      <c r="AE69" s="38">
        <f>Test!F66</f>
        <v>8.0114000000000001</v>
      </c>
      <c r="AF69" s="38">
        <f>Test!G66</f>
        <v>7.2842000000000002</v>
      </c>
      <c r="AG69" s="38">
        <f>Test!H66</f>
        <v>27.618099999999998</v>
      </c>
      <c r="AH69" s="38"/>
      <c r="AI69" s="38"/>
      <c r="AJ69" s="38"/>
      <c r="AK69" s="38"/>
      <c r="AL69" s="38"/>
      <c r="AM69" s="38"/>
      <c r="AN69" s="38"/>
      <c r="AO69" s="38">
        <f>Test!I66</f>
        <v>867.5</v>
      </c>
      <c r="AP69" s="38">
        <f>Test!J66</f>
        <v>1.4036999999999999</v>
      </c>
      <c r="AQ69" s="39">
        <f t="shared" si="6"/>
        <v>0.24097222222222223</v>
      </c>
      <c r="AR69" s="50">
        <f t="shared" si="7"/>
        <v>1.0047486680565207</v>
      </c>
      <c r="AS69" s="51">
        <f t="shared" si="8"/>
        <v>1.0528013200330009</v>
      </c>
      <c r="AT69" s="16"/>
      <c r="AU69" s="16"/>
      <c r="AV69" s="383"/>
      <c r="AW69" s="384"/>
      <c r="AX69" s="404"/>
      <c r="AY69" s="404"/>
      <c r="AZ69" s="407"/>
      <c r="BA69" s="407"/>
      <c r="BB69" s="384"/>
      <c r="BC69" s="378"/>
      <c r="BD69" s="384"/>
      <c r="BE69" s="378"/>
      <c r="BF69" s="385"/>
      <c r="BG69" s="378"/>
      <c r="BH69" s="385"/>
      <c r="BI69" s="378"/>
      <c r="BJ69" s="384"/>
      <c r="BK69" s="378"/>
      <c r="BL69" s="384"/>
      <c r="BM69" s="378"/>
      <c r="BN69" s="384"/>
      <c r="BO69" s="404"/>
      <c r="BP69" s="404"/>
      <c r="BQ69" s="404"/>
      <c r="BR69" s="404"/>
    </row>
    <row r="70" spans="1:70" ht="17" customHeight="1" x14ac:dyDescent="0.2">
      <c r="A70" s="387"/>
      <c r="B70" s="389" t="s">
        <v>2</v>
      </c>
      <c r="C70" s="392" t="s">
        <v>37</v>
      </c>
      <c r="D70" s="395">
        <v>29.97</v>
      </c>
      <c r="E70" s="398">
        <v>10</v>
      </c>
      <c r="F70" s="7">
        <v>23</v>
      </c>
      <c r="G70" s="32">
        <f>Anchor!B67</f>
        <v>32385.1185</v>
      </c>
      <c r="H70" s="33">
        <f>Anchor!C67</f>
        <v>40.195</v>
      </c>
      <c r="I70" s="33">
        <f>Anchor!D67</f>
        <v>42.678699999999999</v>
      </c>
      <c r="J70" s="33">
        <f>Anchor!E67</f>
        <v>47.198300000000003</v>
      </c>
      <c r="K70" s="33"/>
      <c r="L70" s="33">
        <f>Anchor!F67</f>
        <v>22.553699999999999</v>
      </c>
      <c r="M70" s="33">
        <f>Anchor!G67</f>
        <v>18.742799999999999</v>
      </c>
      <c r="N70" s="33">
        <f>Anchor!H67</f>
        <v>91.628600000000006</v>
      </c>
      <c r="O70" s="33"/>
      <c r="P70" s="33"/>
      <c r="Q70" s="33"/>
      <c r="R70" s="33"/>
      <c r="S70" s="33"/>
      <c r="T70" s="33"/>
      <c r="U70" s="33"/>
      <c r="V70" s="33">
        <f>Anchor!I67</f>
        <v>4909.8999999999996</v>
      </c>
      <c r="W70" s="33">
        <f>Anchor!J67</f>
        <v>2.8485</v>
      </c>
      <c r="X70" s="34">
        <f t="shared" si="5"/>
        <v>1.363861111111111</v>
      </c>
      <c r="Y70" s="15"/>
      <c r="Z70" s="32">
        <f>Test!B67</f>
        <v>32385.1185</v>
      </c>
      <c r="AA70" s="33">
        <f>Test!C67</f>
        <v>40.195</v>
      </c>
      <c r="AB70" s="33">
        <f>Test!D67</f>
        <v>42.678699999999999</v>
      </c>
      <c r="AC70" s="33">
        <f>Test!E67</f>
        <v>47.198300000000003</v>
      </c>
      <c r="AD70" s="33"/>
      <c r="AE70" s="33">
        <f>Test!F67</f>
        <v>22.553699999999999</v>
      </c>
      <c r="AF70" s="33">
        <f>Test!G67</f>
        <v>18.742799999999999</v>
      </c>
      <c r="AG70" s="33">
        <f>Test!H67</f>
        <v>91.628600000000006</v>
      </c>
      <c r="AH70" s="33"/>
      <c r="AI70" s="33"/>
      <c r="AJ70" s="33"/>
      <c r="AK70" s="33"/>
      <c r="AL70" s="33"/>
      <c r="AM70" s="33"/>
      <c r="AN70" s="33"/>
      <c r="AO70" s="33">
        <f>Test!I67</f>
        <v>4914.3999999999996</v>
      </c>
      <c r="AP70" s="33">
        <f>Test!J67</f>
        <v>2.9632999999999998</v>
      </c>
      <c r="AQ70" s="34">
        <f t="shared" si="6"/>
        <v>1.3651111111111109</v>
      </c>
      <c r="AR70" s="46">
        <f t="shared" si="7"/>
        <v>1.000916515611316</v>
      </c>
      <c r="AS70" s="47">
        <f t="shared" si="8"/>
        <v>1.0403019132876952</v>
      </c>
      <c r="AT70" s="16"/>
      <c r="AU70" s="16"/>
      <c r="AV70" s="440" t="s">
        <v>123</v>
      </c>
      <c r="AW70" s="401" cm="1">
        <f t="array" ref="AW70">bdRateExtend($G70:$G73,H70:H73,$Z70:$Z73,AA70:AA73)</f>
        <v>0</v>
      </c>
      <c r="AX70" s="402" cm="1">
        <f t="array" ref="AX70">bdRateExtend($G70:$G75,H70:H75,$Z70:$Z75,AA70:AA75)</f>
        <v>0</v>
      </c>
      <c r="AY70" s="402" cm="1">
        <f t="array" ref="AY70">bdRateExtend($G70:$G75,I70:I75,$Z70:$Z75,AB70:AB75)</f>
        <v>0</v>
      </c>
      <c r="AZ70" s="405" cm="1">
        <f t="array" ref="AZ70">bdRateExtend($G70:$G75,J70:J75,$Z70:$Z75,AC70:AC75)</f>
        <v>0</v>
      </c>
      <c r="BA70" s="405" t="e" cm="1">
        <f t="array" ref="BA70">bdRateExtend($G70:$G75,K70:K75,$Z70:$Z75,AD70:AD75)</f>
        <v>#VALUE!</v>
      </c>
      <c r="BB70" s="401" cm="1">
        <f t="array" ref="BB70">bdRateExtend($G70:$G73,L70:L73,$Z70:$Z73,AE70:AE73)</f>
        <v>0</v>
      </c>
      <c r="BC70" s="376" cm="1">
        <f t="array" ref="BC70">bdRateExtend($G70:$G75,L70:L75,$Z70:$Z75,AE70:AE75)</f>
        <v>0</v>
      </c>
      <c r="BD70" s="401" cm="1">
        <f t="array" ref="BD70">bdRateExtend($G70:$G73,M70:M73,$Z70:$Z73,AF70:AF73)</f>
        <v>0</v>
      </c>
      <c r="BE70" s="376" cm="1">
        <f t="array" ref="BE70">bdRateExtend($G70:$G75,M70:M75,$Z70:$Z75,AF70:AF75)</f>
        <v>0</v>
      </c>
      <c r="BF70" s="379" cm="1">
        <f t="array" ref="BF70">bdRateExtend($G70:$G73,N70:N73,$Z70:$Z73,AG70:AG73)</f>
        <v>0</v>
      </c>
      <c r="BG70" s="376" cm="1">
        <f t="array" ref="BG70">bdRateExtend($G70:$G75,N70:N75,$Z70:$Z75,AG70:AG75)</f>
        <v>0</v>
      </c>
      <c r="BH70" s="379" t="e" cm="1">
        <f t="array" ref="BH70">bdRateExtend($G70:$G73,O70:O73,$Z70:$Z73,AH70:AH73)</f>
        <v>#VALUE!</v>
      </c>
      <c r="BI70" s="376" t="e" cm="1">
        <f t="array" ref="BI70">bdRateExtend($G70:$G75,O70:O75,$Z70:$Z75,AH70:AH75)</f>
        <v>#VALUE!</v>
      </c>
      <c r="BJ70" s="401" t="e" cm="1">
        <f t="array" ref="BJ70">bdRateExtend($G70:$G73,P70:P73,$Z70:$Z73,AI70:AI73)</f>
        <v>#VALUE!</v>
      </c>
      <c r="BK70" s="376" t="e" cm="1">
        <f t="array" ref="BK70">bdRateExtend($G70:$G75,P70:P75,$Z70:$Z75,AI70:AI75)</f>
        <v>#VALUE!</v>
      </c>
      <c r="BL70" s="401" t="e" cm="1">
        <f t="array" ref="BL70">bdRateExtend($G70:$G73,Q70:Q73,$Z70:$Z73,AJ70:AJ73)</f>
        <v>#VALUE!</v>
      </c>
      <c r="BM70" s="376" t="e" cm="1">
        <f t="array" ref="BM70">bdRateExtend($G70:$G75,Q70:Q75,$Z70:$Z75,AJ70:AJ75)</f>
        <v>#VALUE!</v>
      </c>
      <c r="BN70" s="401" t="e" cm="1">
        <f t="array" ref="BN70">bdRateExtend($G70:$G73,R70:R73,$Z70:$Z73,AK70:AK73)</f>
        <v>#VALUE!</v>
      </c>
      <c r="BO70" s="402" t="e" cm="1">
        <f t="array" ref="BO70">bdRateExtend($G70:$G75,R70:R75,$Z70:$Z75,AK70:AK75)</f>
        <v>#VALUE!</v>
      </c>
      <c r="BP70" s="402" t="e" cm="1">
        <f t="array" ref="BP70">bdRateExtend($G70:$G75,S70:S75,$Z70:$Z75,AL70:AL75)</f>
        <v>#VALUE!</v>
      </c>
      <c r="BQ70" s="402" t="e" cm="1">
        <f t="array" ref="BQ70">bdRateExtend($G70:$G75,T70:T75,$Z70:$Z75,AM70:AM75)</f>
        <v>#VALUE!</v>
      </c>
      <c r="BR70" s="402" t="e" cm="1">
        <f t="array" ref="BR70">bdRateExtend($G70:$G75,U70:U75,$Z70:$Z75,AN70:AN75)</f>
        <v>#VALUE!</v>
      </c>
    </row>
    <row r="71" spans="1:70" ht="17" customHeight="1" x14ac:dyDescent="0.2">
      <c r="A71" s="387"/>
      <c r="B71" s="390"/>
      <c r="C71" s="393"/>
      <c r="D71" s="396"/>
      <c r="E71" s="399"/>
      <c r="F71" s="13">
        <v>31</v>
      </c>
      <c r="G71" s="35">
        <f>Anchor!B68</f>
        <v>5105.6093000000001</v>
      </c>
      <c r="H71" s="40">
        <f>Anchor!C68</f>
        <v>37.6995</v>
      </c>
      <c r="I71" s="40">
        <f>Anchor!D68</f>
        <v>40.972799999999999</v>
      </c>
      <c r="J71" s="40">
        <f>Anchor!E68</f>
        <v>46.082000000000001</v>
      </c>
      <c r="K71" s="40"/>
      <c r="L71" s="40">
        <f>Anchor!F68</f>
        <v>18.162299999999998</v>
      </c>
      <c r="M71" s="40">
        <f>Anchor!G68</f>
        <v>15.019</v>
      </c>
      <c r="N71" s="40">
        <f>Anchor!H68</f>
        <v>84.974599999999995</v>
      </c>
      <c r="O71" s="40"/>
      <c r="P71" s="40"/>
      <c r="Q71" s="40"/>
      <c r="R71" s="40"/>
      <c r="S71" s="40"/>
      <c r="T71" s="40"/>
      <c r="U71" s="40"/>
      <c r="V71" s="40">
        <f>Anchor!I68</f>
        <v>2634.8</v>
      </c>
      <c r="W71" s="40">
        <f>Anchor!J68</f>
        <v>1.4218</v>
      </c>
      <c r="X71" s="36">
        <f t="shared" si="5"/>
        <v>0.73188888888888892</v>
      </c>
      <c r="Y71" s="15"/>
      <c r="Z71" s="35">
        <f>Test!B68</f>
        <v>5105.6093000000001</v>
      </c>
      <c r="AA71" s="40">
        <f>Test!C68</f>
        <v>37.6995</v>
      </c>
      <c r="AB71" s="40">
        <f>Test!D68</f>
        <v>40.972799999999999</v>
      </c>
      <c r="AC71" s="40">
        <f>Test!E68</f>
        <v>46.082000000000001</v>
      </c>
      <c r="AD71" s="40"/>
      <c r="AE71" s="40">
        <f>Test!F68</f>
        <v>18.162299999999998</v>
      </c>
      <c r="AF71" s="40">
        <f>Test!G68</f>
        <v>15.019</v>
      </c>
      <c r="AG71" s="40">
        <f>Test!H68</f>
        <v>84.974599999999995</v>
      </c>
      <c r="AH71" s="40"/>
      <c r="AI71" s="40"/>
      <c r="AJ71" s="40"/>
      <c r="AK71" s="40"/>
      <c r="AL71" s="40"/>
      <c r="AM71" s="40"/>
      <c r="AN71" s="40"/>
      <c r="AO71" s="40">
        <f>Test!I68</f>
        <v>2644.5</v>
      </c>
      <c r="AP71" s="40">
        <f>Test!J68</f>
        <v>1.2833000000000001</v>
      </c>
      <c r="AQ71" s="36">
        <f t="shared" si="6"/>
        <v>0.73458333333333337</v>
      </c>
      <c r="AR71" s="48">
        <f t="shared" si="7"/>
        <v>1.0036814938515257</v>
      </c>
      <c r="AS71" s="49">
        <f t="shared" si="8"/>
        <v>0.90258826839217898</v>
      </c>
      <c r="AT71" s="16"/>
      <c r="AU71" s="16"/>
      <c r="AV71" s="381"/>
      <c r="AW71" s="382"/>
      <c r="AX71" s="403"/>
      <c r="AY71" s="403"/>
      <c r="AZ71" s="406"/>
      <c r="BA71" s="406"/>
      <c r="BB71" s="382"/>
      <c r="BC71" s="377"/>
      <c r="BD71" s="382"/>
      <c r="BE71" s="377"/>
      <c r="BF71" s="380"/>
      <c r="BG71" s="377"/>
      <c r="BH71" s="380"/>
      <c r="BI71" s="377"/>
      <c r="BJ71" s="382"/>
      <c r="BK71" s="377"/>
      <c r="BL71" s="382"/>
      <c r="BM71" s="377"/>
      <c r="BN71" s="382"/>
      <c r="BO71" s="403"/>
      <c r="BP71" s="403"/>
      <c r="BQ71" s="403"/>
      <c r="BR71" s="403"/>
    </row>
    <row r="72" spans="1:70" ht="17" customHeight="1" x14ac:dyDescent="0.2">
      <c r="A72" s="387"/>
      <c r="B72" s="390"/>
      <c r="C72" s="393"/>
      <c r="D72" s="396"/>
      <c r="E72" s="399"/>
      <c r="F72" s="13">
        <v>39</v>
      </c>
      <c r="G72" s="35">
        <f>Anchor!B69</f>
        <v>1595.6428000000001</v>
      </c>
      <c r="H72" s="40">
        <f>Anchor!C69</f>
        <v>37.2502</v>
      </c>
      <c r="I72" s="40">
        <f>Anchor!D69</f>
        <v>40.168399999999998</v>
      </c>
      <c r="J72" s="40">
        <f>Anchor!E69</f>
        <v>45.553600000000003</v>
      </c>
      <c r="K72" s="40"/>
      <c r="L72" s="40">
        <f>Anchor!F69</f>
        <v>16.656700000000001</v>
      </c>
      <c r="M72" s="40">
        <f>Anchor!G69</f>
        <v>14.2095</v>
      </c>
      <c r="N72" s="40">
        <f>Anchor!H69</f>
        <v>78.517899999999997</v>
      </c>
      <c r="O72" s="40"/>
      <c r="P72" s="40"/>
      <c r="Q72" s="40"/>
      <c r="R72" s="40"/>
      <c r="S72" s="40"/>
      <c r="T72" s="40"/>
      <c r="U72" s="40"/>
      <c r="V72" s="40">
        <f>Anchor!I69</f>
        <v>1569.6</v>
      </c>
      <c r="W72" s="40">
        <f>Anchor!J69</f>
        <v>1.2557</v>
      </c>
      <c r="X72" s="36">
        <f t="shared" si="5"/>
        <v>0.436</v>
      </c>
      <c r="Y72" s="15"/>
      <c r="Z72" s="35">
        <f>Test!B69</f>
        <v>1595.6428000000001</v>
      </c>
      <c r="AA72" s="40">
        <f>Test!C69</f>
        <v>37.2502</v>
      </c>
      <c r="AB72" s="40">
        <f>Test!D69</f>
        <v>40.168399999999998</v>
      </c>
      <c r="AC72" s="40">
        <f>Test!E69</f>
        <v>45.553600000000003</v>
      </c>
      <c r="AD72" s="40"/>
      <c r="AE72" s="40">
        <f>Test!F69</f>
        <v>16.656700000000001</v>
      </c>
      <c r="AF72" s="40">
        <f>Test!G69</f>
        <v>14.2095</v>
      </c>
      <c r="AG72" s="40">
        <f>Test!H69</f>
        <v>78.517899999999997</v>
      </c>
      <c r="AH72" s="40"/>
      <c r="AI72" s="40"/>
      <c r="AJ72" s="40"/>
      <c r="AK72" s="40"/>
      <c r="AL72" s="40"/>
      <c r="AM72" s="40"/>
      <c r="AN72" s="40"/>
      <c r="AO72" s="40">
        <f>Test!I69</f>
        <v>1585.2</v>
      </c>
      <c r="AP72" s="40">
        <f>Test!J69</f>
        <v>1.0465</v>
      </c>
      <c r="AQ72" s="36">
        <f t="shared" si="6"/>
        <v>0.44033333333333335</v>
      </c>
      <c r="AR72" s="48">
        <f t="shared" si="7"/>
        <v>1.0099388379204894</v>
      </c>
      <c r="AS72" s="49">
        <f t="shared" si="8"/>
        <v>0.83339969737994746</v>
      </c>
      <c r="AT72" s="16"/>
      <c r="AU72" s="16"/>
      <c r="AV72" s="381" t="s">
        <v>124</v>
      </c>
      <c r="AW72" s="382" cm="1">
        <f t="array" ref="AW72">bdRateExtend($G71:$G74,H71:H74,$Z71:$Z74,AA71:AA74)</f>
        <v>0</v>
      </c>
      <c r="AX72" s="403"/>
      <c r="AY72" s="403"/>
      <c r="AZ72" s="406"/>
      <c r="BA72" s="406"/>
      <c r="BB72" s="382" cm="1">
        <f t="array" ref="BB72">bdRateExtend($G71:$G74,L71:L74,$Z71:$Z74,AE71:AE74)</f>
        <v>0</v>
      </c>
      <c r="BC72" s="377"/>
      <c r="BD72" s="382" cm="1">
        <f t="array" ref="BD72">bdRateExtend($G71:$G74,M71:M74,$Z71:$Z74,AF71:AF74)</f>
        <v>0</v>
      </c>
      <c r="BE72" s="377"/>
      <c r="BF72" s="380" cm="1">
        <f t="array" ref="BF72">bdRateExtend($G71:$G74,N71:N74,$Z71:$Z74,AG71:AG74)</f>
        <v>0</v>
      </c>
      <c r="BG72" s="377"/>
      <c r="BH72" s="380" t="e" cm="1">
        <f t="array" ref="BH72">bdRateExtend($G71:$G74,O71:O74,$Z71:$Z74,AH71:AH74)</f>
        <v>#VALUE!</v>
      </c>
      <c r="BI72" s="377"/>
      <c r="BJ72" s="382" t="e" cm="1">
        <f t="array" ref="BJ72">bdRateExtend($G71:$G74,P71:P74,$Z71:$Z74,AI71:AI74)</f>
        <v>#VALUE!</v>
      </c>
      <c r="BK72" s="377"/>
      <c r="BL72" s="382" t="e" cm="1">
        <f t="array" ref="BL72">bdRateExtend($G71:$G74,Q71:Q74,$Z71:$Z74,AJ71:AJ74)</f>
        <v>#VALUE!</v>
      </c>
      <c r="BM72" s="377"/>
      <c r="BN72" s="382" t="e" cm="1">
        <f t="array" ref="BN72">bdRateExtend($G71:$G74,R71:R74,$Z71:$Z74,AK71:AK74)</f>
        <v>#VALUE!</v>
      </c>
      <c r="BO72" s="403"/>
      <c r="BP72" s="403"/>
      <c r="BQ72" s="403"/>
      <c r="BR72" s="403"/>
    </row>
    <row r="73" spans="1:70" ht="17" customHeight="1" x14ac:dyDescent="0.2">
      <c r="A73" s="387"/>
      <c r="B73" s="390"/>
      <c r="C73" s="393"/>
      <c r="D73" s="396"/>
      <c r="E73" s="399"/>
      <c r="F73" s="13">
        <v>47</v>
      </c>
      <c r="G73" s="35">
        <f>Anchor!B70</f>
        <v>912.85419999999999</v>
      </c>
      <c r="H73" s="40">
        <f>Anchor!C70</f>
        <v>36.8902</v>
      </c>
      <c r="I73" s="40">
        <f>Anchor!D70</f>
        <v>39.838799999999999</v>
      </c>
      <c r="J73" s="40">
        <f>Anchor!E70</f>
        <v>44.9786</v>
      </c>
      <c r="K73" s="40"/>
      <c r="L73" s="40">
        <f>Anchor!F70</f>
        <v>15.6463</v>
      </c>
      <c r="M73" s="40">
        <f>Anchor!G70</f>
        <v>13.7136</v>
      </c>
      <c r="N73" s="40">
        <f>Anchor!H70</f>
        <v>69.398200000000003</v>
      </c>
      <c r="O73" s="40"/>
      <c r="P73" s="40"/>
      <c r="Q73" s="40"/>
      <c r="R73" s="40"/>
      <c r="S73" s="40"/>
      <c r="T73" s="40"/>
      <c r="U73" s="40"/>
      <c r="V73" s="40">
        <f>Anchor!I70</f>
        <v>920.2</v>
      </c>
      <c r="W73" s="40">
        <f>Anchor!J70</f>
        <v>1.2467999999999999</v>
      </c>
      <c r="X73" s="36">
        <f t="shared" si="5"/>
        <v>0.25561111111111112</v>
      </c>
      <c r="Y73" s="15"/>
      <c r="Z73" s="35">
        <f>Test!B70</f>
        <v>912.85419999999999</v>
      </c>
      <c r="AA73" s="40">
        <f>Test!C70</f>
        <v>36.8902</v>
      </c>
      <c r="AB73" s="40">
        <f>Test!D70</f>
        <v>39.838799999999999</v>
      </c>
      <c r="AC73" s="40">
        <f>Test!E70</f>
        <v>44.9786</v>
      </c>
      <c r="AD73" s="40"/>
      <c r="AE73" s="40">
        <f>Test!F70</f>
        <v>15.6463</v>
      </c>
      <c r="AF73" s="40">
        <f>Test!G70</f>
        <v>13.7136</v>
      </c>
      <c r="AG73" s="40">
        <f>Test!H70</f>
        <v>69.398200000000003</v>
      </c>
      <c r="AH73" s="40"/>
      <c r="AI73" s="40"/>
      <c r="AJ73" s="40"/>
      <c r="AK73" s="40"/>
      <c r="AL73" s="40"/>
      <c r="AM73" s="40"/>
      <c r="AN73" s="40"/>
      <c r="AO73" s="40">
        <f>Test!I70</f>
        <v>923.8</v>
      </c>
      <c r="AP73" s="40">
        <f>Test!J70</f>
        <v>0.995</v>
      </c>
      <c r="AQ73" s="36">
        <f t="shared" si="6"/>
        <v>0.25661111111111112</v>
      </c>
      <c r="AR73" s="48">
        <f t="shared" si="7"/>
        <v>1.0039121930015213</v>
      </c>
      <c r="AS73" s="49">
        <f t="shared" si="8"/>
        <v>0.79804299005453971</v>
      </c>
      <c r="AT73" s="16"/>
      <c r="AU73" s="16"/>
      <c r="AV73" s="381"/>
      <c r="AW73" s="382"/>
      <c r="AX73" s="403"/>
      <c r="AY73" s="403"/>
      <c r="AZ73" s="406"/>
      <c r="BA73" s="406"/>
      <c r="BB73" s="382"/>
      <c r="BC73" s="377"/>
      <c r="BD73" s="382"/>
      <c r="BE73" s="377"/>
      <c r="BF73" s="380"/>
      <c r="BG73" s="377"/>
      <c r="BH73" s="380"/>
      <c r="BI73" s="377"/>
      <c r="BJ73" s="382"/>
      <c r="BK73" s="377"/>
      <c r="BL73" s="382"/>
      <c r="BM73" s="377"/>
      <c r="BN73" s="382"/>
      <c r="BO73" s="403"/>
      <c r="BP73" s="403"/>
      <c r="BQ73" s="403"/>
      <c r="BR73" s="403"/>
    </row>
    <row r="74" spans="1:70" ht="17" customHeight="1" x14ac:dyDescent="0.2">
      <c r="A74" s="387"/>
      <c r="B74" s="390"/>
      <c r="C74" s="393"/>
      <c r="D74" s="396"/>
      <c r="E74" s="399"/>
      <c r="F74" s="13">
        <v>55</v>
      </c>
      <c r="G74" s="35">
        <f>Anchor!B71</f>
        <v>551.2722</v>
      </c>
      <c r="H74" s="40">
        <f>Anchor!C71</f>
        <v>36.2851</v>
      </c>
      <c r="I74" s="40">
        <f>Anchor!D71</f>
        <v>39.426200000000001</v>
      </c>
      <c r="J74" s="40">
        <f>Anchor!E71</f>
        <v>44.087299999999999</v>
      </c>
      <c r="K74" s="40"/>
      <c r="L74" s="40">
        <f>Anchor!F71</f>
        <v>14.3233</v>
      </c>
      <c r="M74" s="40">
        <f>Anchor!G71</f>
        <v>12.9922</v>
      </c>
      <c r="N74" s="40">
        <f>Anchor!H71</f>
        <v>56.784700000000001</v>
      </c>
      <c r="O74" s="40"/>
      <c r="P74" s="40"/>
      <c r="Q74" s="40"/>
      <c r="R74" s="40"/>
      <c r="S74" s="40"/>
      <c r="T74" s="40"/>
      <c r="U74" s="40"/>
      <c r="V74" s="40">
        <f>Anchor!I71</f>
        <v>612.70000000000005</v>
      </c>
      <c r="W74" s="40">
        <f>Anchor!J71</f>
        <v>0.95960000000000001</v>
      </c>
      <c r="X74" s="36">
        <f t="shared" ref="X74:X137" si="9">V74/3600</f>
        <v>0.17019444444444445</v>
      </c>
      <c r="Y74" s="15"/>
      <c r="Z74" s="35">
        <f>Test!B71</f>
        <v>551.2722</v>
      </c>
      <c r="AA74" s="40">
        <f>Test!C71</f>
        <v>36.2851</v>
      </c>
      <c r="AB74" s="40">
        <f>Test!D71</f>
        <v>39.426200000000001</v>
      </c>
      <c r="AC74" s="40">
        <f>Test!E71</f>
        <v>44.087299999999999</v>
      </c>
      <c r="AD74" s="40"/>
      <c r="AE74" s="40">
        <f>Test!F71</f>
        <v>14.3233</v>
      </c>
      <c r="AF74" s="40">
        <f>Test!G71</f>
        <v>12.9922</v>
      </c>
      <c r="AG74" s="40">
        <f>Test!H71</f>
        <v>56.784700000000001</v>
      </c>
      <c r="AH74" s="40"/>
      <c r="AI74" s="40"/>
      <c r="AJ74" s="40"/>
      <c r="AK74" s="40"/>
      <c r="AL74" s="40"/>
      <c r="AM74" s="40"/>
      <c r="AN74" s="40"/>
      <c r="AO74" s="40">
        <f>Test!I71</f>
        <v>613</v>
      </c>
      <c r="AP74" s="40">
        <f>Test!J71</f>
        <v>1.0245</v>
      </c>
      <c r="AQ74" s="36">
        <f t="shared" si="6"/>
        <v>0.17027777777777778</v>
      </c>
      <c r="AR74" s="48">
        <f t="shared" si="7"/>
        <v>1.0004896360372122</v>
      </c>
      <c r="AS74" s="49">
        <f t="shared" si="8"/>
        <v>1.0676323468111713</v>
      </c>
      <c r="AT74" s="16"/>
      <c r="AU74" s="16"/>
      <c r="AV74" s="381" t="s">
        <v>125</v>
      </c>
      <c r="AW74" s="382" cm="1">
        <f t="array" ref="AW74">bdRateExtend($G72:$G75,H72:H75,$Z72:$Z75,AA72:AA75)</f>
        <v>0</v>
      </c>
      <c r="AX74" s="403"/>
      <c r="AY74" s="403"/>
      <c r="AZ74" s="406"/>
      <c r="BA74" s="406"/>
      <c r="BB74" s="382" cm="1">
        <f t="array" ref="BB74">bdRateExtend($G72:$G75,L72:L75,$Z72:$Z75,AE72:AE75)</f>
        <v>0</v>
      </c>
      <c r="BC74" s="377"/>
      <c r="BD74" s="382" cm="1">
        <f t="array" ref="BD74">bdRateExtend($G72:$G75,M72:M75,$Z72:$Z75,AF72:AF75)</f>
        <v>0</v>
      </c>
      <c r="BE74" s="377"/>
      <c r="BF74" s="380" cm="1">
        <f t="array" ref="BF74">bdRateExtend($G72:$G75,N72:N75,$Z72:$Z75,AG72:AG75)</f>
        <v>0</v>
      </c>
      <c r="BG74" s="377"/>
      <c r="BH74" s="380" t="e" cm="1">
        <f t="array" ref="BH74">bdRateExtend($G72:$G75,O72:O75,$Z72:$Z75,AH72:AH75)</f>
        <v>#VALUE!</v>
      </c>
      <c r="BI74" s="377"/>
      <c r="BJ74" s="382" t="e" cm="1">
        <f t="array" ref="BJ74">bdRateExtend($G72:$G75,P72:P75,$Z72:$Z75,AI72:AI75)</f>
        <v>#VALUE!</v>
      </c>
      <c r="BK74" s="377"/>
      <c r="BL74" s="382" t="e" cm="1">
        <f t="array" ref="BL74">bdRateExtend($G72:$G75,Q72:Q75,$Z72:$Z75,AJ72:AJ75)</f>
        <v>#VALUE!</v>
      </c>
      <c r="BM74" s="377"/>
      <c r="BN74" s="382" t="e" cm="1">
        <f t="array" ref="BN74">bdRateExtend($G72:$G75,R72:R75,$Z72:$Z75,AK72:AK75)</f>
        <v>#VALUE!</v>
      </c>
      <c r="BO74" s="403"/>
      <c r="BP74" s="403"/>
      <c r="BQ74" s="403"/>
      <c r="BR74" s="403"/>
    </row>
    <row r="75" spans="1:70" ht="17" customHeight="1" thickBot="1" x14ac:dyDescent="0.25">
      <c r="A75" s="387"/>
      <c r="B75" s="391"/>
      <c r="C75" s="394"/>
      <c r="D75" s="397"/>
      <c r="E75" s="400"/>
      <c r="F75" s="8">
        <v>63</v>
      </c>
      <c r="G75" s="37">
        <f>Anchor!B72</f>
        <v>209.2226</v>
      </c>
      <c r="H75" s="38">
        <f>Anchor!C72</f>
        <v>34.378300000000003</v>
      </c>
      <c r="I75" s="38">
        <f>Anchor!D72</f>
        <v>37.919899999999998</v>
      </c>
      <c r="J75" s="38">
        <f>Anchor!E72</f>
        <v>41.073500000000003</v>
      </c>
      <c r="K75" s="38"/>
      <c r="L75" s="38">
        <f>Anchor!F72</f>
        <v>11.544</v>
      </c>
      <c r="M75" s="38">
        <f>Anchor!G72</f>
        <v>11.1394</v>
      </c>
      <c r="N75" s="38">
        <f>Anchor!H72</f>
        <v>31.593599999999999</v>
      </c>
      <c r="O75" s="38"/>
      <c r="P75" s="38"/>
      <c r="Q75" s="38"/>
      <c r="R75" s="38"/>
      <c r="S75" s="38"/>
      <c r="T75" s="38"/>
      <c r="U75" s="38"/>
      <c r="V75" s="38">
        <f>Anchor!I72</f>
        <v>370.4</v>
      </c>
      <c r="W75" s="38">
        <f>Anchor!J72</f>
        <v>0.83550000000000002</v>
      </c>
      <c r="X75" s="39">
        <f t="shared" si="9"/>
        <v>0.10288888888888888</v>
      </c>
      <c r="Y75" s="15"/>
      <c r="Z75" s="37">
        <f>Test!B72</f>
        <v>209.2226</v>
      </c>
      <c r="AA75" s="38">
        <f>Test!C72</f>
        <v>34.378300000000003</v>
      </c>
      <c r="AB75" s="38">
        <f>Test!D72</f>
        <v>37.919899999999998</v>
      </c>
      <c r="AC75" s="38">
        <f>Test!E72</f>
        <v>41.073500000000003</v>
      </c>
      <c r="AD75" s="38"/>
      <c r="AE75" s="38">
        <f>Test!F72</f>
        <v>11.544</v>
      </c>
      <c r="AF75" s="38">
        <f>Test!G72</f>
        <v>11.1394</v>
      </c>
      <c r="AG75" s="38">
        <f>Test!H72</f>
        <v>31.593599999999999</v>
      </c>
      <c r="AH75" s="38"/>
      <c r="AI75" s="38"/>
      <c r="AJ75" s="38"/>
      <c r="AK75" s="38"/>
      <c r="AL75" s="38"/>
      <c r="AM75" s="38"/>
      <c r="AN75" s="38"/>
      <c r="AO75" s="38">
        <f>Test!I72</f>
        <v>371.3</v>
      </c>
      <c r="AP75" s="38">
        <f>Test!J72</f>
        <v>0.7974</v>
      </c>
      <c r="AQ75" s="39">
        <f t="shared" si="6"/>
        <v>0.10313888888888889</v>
      </c>
      <c r="AR75" s="50">
        <f t="shared" si="7"/>
        <v>1.002429805615551</v>
      </c>
      <c r="AS75" s="51">
        <f t="shared" si="8"/>
        <v>0.95439856373429077</v>
      </c>
      <c r="AT75" s="16"/>
      <c r="AU75" s="16"/>
      <c r="AV75" s="383"/>
      <c r="AW75" s="384"/>
      <c r="AX75" s="404"/>
      <c r="AY75" s="404"/>
      <c r="AZ75" s="407"/>
      <c r="BA75" s="407"/>
      <c r="BB75" s="384"/>
      <c r="BC75" s="378"/>
      <c r="BD75" s="384"/>
      <c r="BE75" s="378"/>
      <c r="BF75" s="385"/>
      <c r="BG75" s="378"/>
      <c r="BH75" s="385"/>
      <c r="BI75" s="378"/>
      <c r="BJ75" s="384"/>
      <c r="BK75" s="378"/>
      <c r="BL75" s="384"/>
      <c r="BM75" s="378"/>
      <c r="BN75" s="384"/>
      <c r="BO75" s="404"/>
      <c r="BP75" s="404"/>
      <c r="BQ75" s="404"/>
      <c r="BR75" s="404"/>
    </row>
    <row r="76" spans="1:70" ht="17" customHeight="1" x14ac:dyDescent="0.2">
      <c r="A76" s="387"/>
      <c r="B76" s="389" t="s">
        <v>2</v>
      </c>
      <c r="C76" s="392" t="s">
        <v>38</v>
      </c>
      <c r="D76" s="395">
        <v>59.94</v>
      </c>
      <c r="E76" s="398">
        <v>10</v>
      </c>
      <c r="F76" s="7">
        <v>23</v>
      </c>
      <c r="G76" s="32">
        <f>Anchor!B73</f>
        <v>67169.755000000005</v>
      </c>
      <c r="H76" s="33">
        <f>Anchor!C73</f>
        <v>40.959200000000003</v>
      </c>
      <c r="I76" s="33">
        <f>Anchor!D73</f>
        <v>44.774799999999999</v>
      </c>
      <c r="J76" s="33">
        <f>Anchor!E73</f>
        <v>45.567</v>
      </c>
      <c r="K76" s="33"/>
      <c r="L76" s="33">
        <f>Anchor!F73</f>
        <v>24.7577</v>
      </c>
      <c r="M76" s="33">
        <f>Anchor!G73</f>
        <v>20.6004</v>
      </c>
      <c r="N76" s="33">
        <f>Anchor!H73</f>
        <v>99.8035</v>
      </c>
      <c r="O76" s="33"/>
      <c r="P76" s="33"/>
      <c r="Q76" s="33"/>
      <c r="R76" s="33"/>
      <c r="S76" s="33"/>
      <c r="T76" s="33"/>
      <c r="U76" s="33"/>
      <c r="V76" s="33">
        <f>Anchor!I73</f>
        <v>4356.7</v>
      </c>
      <c r="W76" s="33">
        <f>Anchor!J73</f>
        <v>3.0366</v>
      </c>
      <c r="X76" s="34">
        <f t="shared" si="9"/>
        <v>1.2101944444444444</v>
      </c>
      <c r="Y76" s="15"/>
      <c r="Z76" s="32">
        <f>Test!B73</f>
        <v>67169.755000000005</v>
      </c>
      <c r="AA76" s="33">
        <f>Test!C73</f>
        <v>40.959200000000003</v>
      </c>
      <c r="AB76" s="33">
        <f>Test!D73</f>
        <v>44.774799999999999</v>
      </c>
      <c r="AC76" s="33">
        <f>Test!E73</f>
        <v>45.567</v>
      </c>
      <c r="AD76" s="33"/>
      <c r="AE76" s="33">
        <f>Test!F73</f>
        <v>24.7577</v>
      </c>
      <c r="AF76" s="33">
        <f>Test!G73</f>
        <v>20.6004</v>
      </c>
      <c r="AG76" s="33">
        <f>Test!H73</f>
        <v>99.8035</v>
      </c>
      <c r="AH76" s="33"/>
      <c r="AI76" s="33"/>
      <c r="AJ76" s="33"/>
      <c r="AK76" s="33"/>
      <c r="AL76" s="33"/>
      <c r="AM76" s="33"/>
      <c r="AN76" s="33"/>
      <c r="AO76" s="33">
        <f>Test!I73</f>
        <v>4379.8999999999996</v>
      </c>
      <c r="AP76" s="33">
        <f>Test!J73</f>
        <v>2.9430000000000001</v>
      </c>
      <c r="AQ76" s="34">
        <f t="shared" si="6"/>
        <v>1.2166388888888888</v>
      </c>
      <c r="AR76" s="46">
        <f t="shared" si="7"/>
        <v>1.0053251314067986</v>
      </c>
      <c r="AS76" s="47">
        <f t="shared" si="8"/>
        <v>0.96917605216360403</v>
      </c>
      <c r="AT76" s="16"/>
      <c r="AU76" s="16"/>
      <c r="AV76" s="440" t="s">
        <v>123</v>
      </c>
      <c r="AW76" s="401" cm="1">
        <f t="array" ref="AW76">bdRateExtend($G76:$G79,H76:H79,$Z76:$Z79,AA76:AA79)</f>
        <v>0</v>
      </c>
      <c r="AX76" s="402" cm="1">
        <f t="array" ref="AX76">bdRateExtend($G76:$G81,H76:H81,$Z76:$Z81,AA76:AA81)</f>
        <v>0</v>
      </c>
      <c r="AY76" s="402" cm="1">
        <f t="array" ref="AY76">bdRateExtend($G76:$G81,I76:I81,$Z76:$Z81,AB76:AB81)</f>
        <v>0</v>
      </c>
      <c r="AZ76" s="405" cm="1">
        <f t="array" ref="AZ76">bdRateExtend($G76:$G81,J76:J81,$Z76:$Z81,AC76:AC81)</f>
        <v>0</v>
      </c>
      <c r="BA76" s="405" t="e" cm="1">
        <f t="array" ref="BA76">bdRateExtend($G76:$G81,K76:K81,$Z76:$Z81,AD76:AD81)</f>
        <v>#VALUE!</v>
      </c>
      <c r="BB76" s="401" cm="1">
        <f t="array" ref="BB76">bdRateExtend($G76:$G79,L76:L79,$Z76:$Z79,AE76:AE79)</f>
        <v>0</v>
      </c>
      <c r="BC76" s="376" cm="1">
        <f t="array" ref="BC76">bdRateExtend($G76:$G81,L76:L81,$Z76:$Z81,AE76:AE81)</f>
        <v>0</v>
      </c>
      <c r="BD76" s="401" cm="1">
        <f t="array" ref="BD76">bdRateExtend($G76:$G79,M76:M79,$Z76:$Z79,AF76:AF79)</f>
        <v>0</v>
      </c>
      <c r="BE76" s="376" cm="1">
        <f t="array" ref="BE76">bdRateExtend($G76:$G81,M76:M81,$Z76:$Z81,AF76:AF81)</f>
        <v>0</v>
      </c>
      <c r="BF76" s="379" cm="1">
        <f t="array" ref="BF76">bdRateExtend($G76:$G79,N76:N79,$Z76:$Z79,AG76:AG79)</f>
        <v>0</v>
      </c>
      <c r="BG76" s="376" cm="1">
        <f t="array" ref="BG76">bdRateExtend($G76:$G81,N76:N81,$Z76:$Z81,AG76:AG81)</f>
        <v>0</v>
      </c>
      <c r="BH76" s="379" t="e" cm="1">
        <f t="array" ref="BH76">bdRateExtend($G76:$G79,O76:O79,$Z76:$Z79,AH76:AH79)</f>
        <v>#VALUE!</v>
      </c>
      <c r="BI76" s="376" t="e" cm="1">
        <f t="array" ref="BI76">bdRateExtend($G76:$G81,O76:O81,$Z76:$Z81,AH76:AH81)</f>
        <v>#VALUE!</v>
      </c>
      <c r="BJ76" s="401" t="e" cm="1">
        <f t="array" ref="BJ76">bdRateExtend($G76:$G79,P76:P79,$Z76:$Z79,AI76:AI79)</f>
        <v>#VALUE!</v>
      </c>
      <c r="BK76" s="376" t="e" cm="1">
        <f t="array" ref="BK76">bdRateExtend($G76:$G81,P76:P81,$Z76:$Z81,AI76:AI81)</f>
        <v>#VALUE!</v>
      </c>
      <c r="BL76" s="401" t="e" cm="1">
        <f t="array" ref="BL76">bdRateExtend($G76:$G79,Q76:Q79,$Z76:$Z79,AJ76:AJ79)</f>
        <v>#VALUE!</v>
      </c>
      <c r="BM76" s="376" t="e" cm="1">
        <f t="array" ref="BM76">bdRateExtend($G76:$G81,Q76:Q81,$Z76:$Z81,AJ76:AJ81)</f>
        <v>#VALUE!</v>
      </c>
      <c r="BN76" s="401" t="e" cm="1">
        <f t="array" ref="BN76">bdRateExtend($G76:$G79,R76:R79,$Z76:$Z79,AK76:AK79)</f>
        <v>#VALUE!</v>
      </c>
      <c r="BO76" s="402" t="e" cm="1">
        <f t="array" ref="BO76">bdRateExtend($G76:$G81,R76:R81,$Z76:$Z81,AK76:AK81)</f>
        <v>#VALUE!</v>
      </c>
      <c r="BP76" s="402" t="e" cm="1">
        <f t="array" ref="BP76">bdRateExtend($G76:$G81,S76:S81,$Z76:$Z81,AL76:AL81)</f>
        <v>#VALUE!</v>
      </c>
      <c r="BQ76" s="402" t="e" cm="1">
        <f t="array" ref="BQ76">bdRateExtend($G76:$G81,T76:T81,$Z76:$Z81,AM76:AM81)</f>
        <v>#VALUE!</v>
      </c>
      <c r="BR76" s="402" t="e" cm="1">
        <f t="array" ref="BR76">bdRateExtend($G76:$G81,U76:U81,$Z76:$Z81,AN76:AN81)</f>
        <v>#VALUE!</v>
      </c>
    </row>
    <row r="77" spans="1:70" ht="17" customHeight="1" x14ac:dyDescent="0.2">
      <c r="A77" s="387"/>
      <c r="B77" s="390"/>
      <c r="C77" s="393"/>
      <c r="D77" s="396"/>
      <c r="E77" s="399"/>
      <c r="F77" s="13">
        <v>31</v>
      </c>
      <c r="G77" s="35">
        <f>Anchor!B74</f>
        <v>35382.310299999997</v>
      </c>
      <c r="H77" s="40">
        <f>Anchor!C74</f>
        <v>39.092799999999997</v>
      </c>
      <c r="I77" s="40">
        <f>Anchor!D74</f>
        <v>43.356000000000002</v>
      </c>
      <c r="J77" s="40">
        <f>Anchor!E74</f>
        <v>44.3842</v>
      </c>
      <c r="K77" s="40"/>
      <c r="L77" s="40">
        <f>Anchor!F74</f>
        <v>21.101600000000001</v>
      </c>
      <c r="M77" s="40">
        <f>Anchor!G74</f>
        <v>17.9939</v>
      </c>
      <c r="N77" s="40">
        <f>Anchor!H74</f>
        <v>98.519199999999998</v>
      </c>
      <c r="O77" s="40"/>
      <c r="P77" s="40"/>
      <c r="Q77" s="40"/>
      <c r="R77" s="40"/>
      <c r="S77" s="40"/>
      <c r="T77" s="40"/>
      <c r="U77" s="40"/>
      <c r="V77" s="40">
        <f>Anchor!I74</f>
        <v>2668.1</v>
      </c>
      <c r="W77" s="40">
        <f>Anchor!J74</f>
        <v>2.5933999999999999</v>
      </c>
      <c r="X77" s="36">
        <f t="shared" si="9"/>
        <v>0.7411388888888889</v>
      </c>
      <c r="Y77" s="15"/>
      <c r="Z77" s="35">
        <f>Test!B74</f>
        <v>35382.310299999997</v>
      </c>
      <c r="AA77" s="40">
        <f>Test!C74</f>
        <v>39.092799999999997</v>
      </c>
      <c r="AB77" s="40">
        <f>Test!D74</f>
        <v>43.356000000000002</v>
      </c>
      <c r="AC77" s="40">
        <f>Test!E74</f>
        <v>44.3842</v>
      </c>
      <c r="AD77" s="40"/>
      <c r="AE77" s="40">
        <f>Test!F74</f>
        <v>21.101600000000001</v>
      </c>
      <c r="AF77" s="40">
        <f>Test!G74</f>
        <v>17.9939</v>
      </c>
      <c r="AG77" s="40">
        <f>Test!H74</f>
        <v>98.519199999999998</v>
      </c>
      <c r="AH77" s="40"/>
      <c r="AI77" s="40"/>
      <c r="AJ77" s="40"/>
      <c r="AK77" s="40"/>
      <c r="AL77" s="40"/>
      <c r="AM77" s="40"/>
      <c r="AN77" s="40"/>
      <c r="AO77" s="40">
        <f>Test!I74</f>
        <v>2624.7</v>
      </c>
      <c r="AP77" s="40">
        <f>Test!J74</f>
        <v>2.3866999999999998</v>
      </c>
      <c r="AQ77" s="36">
        <f t="shared" si="6"/>
        <v>0.72908333333333331</v>
      </c>
      <c r="AR77" s="48">
        <f t="shared" si="7"/>
        <v>0.98373374311307671</v>
      </c>
      <c r="AS77" s="49">
        <f t="shared" si="8"/>
        <v>0.92029767872291202</v>
      </c>
      <c r="AT77" s="16"/>
      <c r="AU77" s="16"/>
      <c r="AV77" s="381"/>
      <c r="AW77" s="382"/>
      <c r="AX77" s="403"/>
      <c r="AY77" s="403"/>
      <c r="AZ77" s="406"/>
      <c r="BA77" s="406"/>
      <c r="BB77" s="382"/>
      <c r="BC77" s="377"/>
      <c r="BD77" s="382"/>
      <c r="BE77" s="377"/>
      <c r="BF77" s="380"/>
      <c r="BG77" s="377"/>
      <c r="BH77" s="380"/>
      <c r="BI77" s="377"/>
      <c r="BJ77" s="382"/>
      <c r="BK77" s="377"/>
      <c r="BL77" s="382"/>
      <c r="BM77" s="377"/>
      <c r="BN77" s="382"/>
      <c r="BO77" s="403"/>
      <c r="BP77" s="403"/>
      <c r="BQ77" s="403"/>
      <c r="BR77" s="403"/>
    </row>
    <row r="78" spans="1:70" ht="17" customHeight="1" x14ac:dyDescent="0.2">
      <c r="A78" s="387"/>
      <c r="B78" s="390"/>
      <c r="C78" s="393"/>
      <c r="D78" s="396"/>
      <c r="E78" s="399"/>
      <c r="F78" s="13">
        <v>39</v>
      </c>
      <c r="G78" s="35">
        <f>Anchor!B75</f>
        <v>18762.530699999999</v>
      </c>
      <c r="H78" s="40">
        <f>Anchor!C75</f>
        <v>37.1813</v>
      </c>
      <c r="I78" s="40">
        <f>Anchor!D75</f>
        <v>41.941800000000001</v>
      </c>
      <c r="J78" s="40">
        <f>Anchor!E75</f>
        <v>42.988599999999998</v>
      </c>
      <c r="K78" s="40"/>
      <c r="L78" s="40">
        <f>Anchor!F75</f>
        <v>17.425799999999999</v>
      </c>
      <c r="M78" s="40">
        <f>Anchor!G75</f>
        <v>15.483599999999999</v>
      </c>
      <c r="N78" s="40">
        <f>Anchor!H75</f>
        <v>91.404700000000005</v>
      </c>
      <c r="O78" s="40"/>
      <c r="P78" s="40"/>
      <c r="Q78" s="40"/>
      <c r="R78" s="40"/>
      <c r="S78" s="40"/>
      <c r="T78" s="40"/>
      <c r="U78" s="40"/>
      <c r="V78" s="40">
        <f>Anchor!I75</f>
        <v>2123.3000000000002</v>
      </c>
      <c r="W78" s="40">
        <f>Anchor!J75</f>
        <v>1.9064000000000001</v>
      </c>
      <c r="X78" s="36">
        <f t="shared" si="9"/>
        <v>0.58980555555555558</v>
      </c>
      <c r="Y78" s="15"/>
      <c r="Z78" s="35">
        <f>Test!B75</f>
        <v>18762.530699999999</v>
      </c>
      <c r="AA78" s="40">
        <f>Test!C75</f>
        <v>37.1813</v>
      </c>
      <c r="AB78" s="40">
        <f>Test!D75</f>
        <v>41.941800000000001</v>
      </c>
      <c r="AC78" s="40">
        <f>Test!E75</f>
        <v>42.988599999999998</v>
      </c>
      <c r="AD78" s="40"/>
      <c r="AE78" s="40">
        <f>Test!F75</f>
        <v>17.425799999999999</v>
      </c>
      <c r="AF78" s="40">
        <f>Test!G75</f>
        <v>15.483599999999999</v>
      </c>
      <c r="AG78" s="40">
        <f>Test!H75</f>
        <v>91.404700000000005</v>
      </c>
      <c r="AH78" s="40"/>
      <c r="AI78" s="40"/>
      <c r="AJ78" s="40"/>
      <c r="AK78" s="40"/>
      <c r="AL78" s="40"/>
      <c r="AM78" s="40"/>
      <c r="AN78" s="40"/>
      <c r="AO78" s="40">
        <f>Test!I75</f>
        <v>2132.8000000000002</v>
      </c>
      <c r="AP78" s="40">
        <f>Test!J75</f>
        <v>2.0274000000000001</v>
      </c>
      <c r="AQ78" s="36">
        <f t="shared" si="6"/>
        <v>0.59244444444444444</v>
      </c>
      <c r="AR78" s="48">
        <f t="shared" si="7"/>
        <v>1.0044741675693496</v>
      </c>
      <c r="AS78" s="49">
        <f t="shared" si="8"/>
        <v>1.0634704154427193</v>
      </c>
      <c r="AT78" s="16"/>
      <c r="AU78" s="16"/>
      <c r="AV78" s="381" t="s">
        <v>124</v>
      </c>
      <c r="AW78" s="382" cm="1">
        <f t="array" ref="AW78">bdRateExtend($G77:$G80,H77:H80,$Z77:$Z80,AA77:AA80)</f>
        <v>0</v>
      </c>
      <c r="AX78" s="403"/>
      <c r="AY78" s="403"/>
      <c r="AZ78" s="406"/>
      <c r="BA78" s="406"/>
      <c r="BB78" s="382" cm="1">
        <f t="array" ref="BB78">bdRateExtend($G77:$G80,L77:L80,$Z77:$Z80,AE77:AE80)</f>
        <v>0</v>
      </c>
      <c r="BC78" s="377"/>
      <c r="BD78" s="382" cm="1">
        <f t="array" ref="BD78">bdRateExtend($G77:$G80,M77:M80,$Z77:$Z80,AF77:AF80)</f>
        <v>0</v>
      </c>
      <c r="BE78" s="377"/>
      <c r="BF78" s="380" cm="1">
        <f t="array" ref="BF78">bdRateExtend($G77:$G80,N77:N80,$Z77:$Z80,AG77:AG80)</f>
        <v>0</v>
      </c>
      <c r="BG78" s="377"/>
      <c r="BH78" s="380" t="e" cm="1">
        <f t="array" ref="BH78">bdRateExtend($G77:$G80,O77:O80,$Z77:$Z80,AH77:AH80)</f>
        <v>#VALUE!</v>
      </c>
      <c r="BI78" s="377"/>
      <c r="BJ78" s="382" t="e" cm="1">
        <f t="array" ref="BJ78">bdRateExtend($G77:$G80,P77:P80,$Z77:$Z80,AI77:AI80)</f>
        <v>#VALUE!</v>
      </c>
      <c r="BK78" s="377"/>
      <c r="BL78" s="382" t="e" cm="1">
        <f t="array" ref="BL78">bdRateExtend($G77:$G80,Q77:Q80,$Z77:$Z80,AJ77:AJ80)</f>
        <v>#VALUE!</v>
      </c>
      <c r="BM78" s="377"/>
      <c r="BN78" s="382" t="e" cm="1">
        <f t="array" ref="BN78">bdRateExtend($G77:$G80,R77:R80,$Z77:$Z80,AK77:AK80)</f>
        <v>#VALUE!</v>
      </c>
      <c r="BO78" s="403"/>
      <c r="BP78" s="403"/>
      <c r="BQ78" s="403"/>
      <c r="BR78" s="403"/>
    </row>
    <row r="79" spans="1:70" ht="17" customHeight="1" x14ac:dyDescent="0.2">
      <c r="A79" s="387"/>
      <c r="B79" s="390"/>
      <c r="C79" s="393"/>
      <c r="D79" s="396"/>
      <c r="E79" s="399"/>
      <c r="F79" s="13">
        <v>47</v>
      </c>
      <c r="G79" s="35">
        <f>Anchor!B76</f>
        <v>9724.1700999999994</v>
      </c>
      <c r="H79" s="40">
        <f>Anchor!C76</f>
        <v>35.118299999999998</v>
      </c>
      <c r="I79" s="40">
        <f>Anchor!D76</f>
        <v>40.522599999999997</v>
      </c>
      <c r="J79" s="40">
        <f>Anchor!E76</f>
        <v>41.418799999999997</v>
      </c>
      <c r="K79" s="40"/>
      <c r="L79" s="40">
        <f>Anchor!F76</f>
        <v>13.9825</v>
      </c>
      <c r="M79" s="40">
        <f>Anchor!G76</f>
        <v>12.984400000000001</v>
      </c>
      <c r="N79" s="40">
        <f>Anchor!H76</f>
        <v>78.328699999999998</v>
      </c>
      <c r="O79" s="40"/>
      <c r="P79" s="40"/>
      <c r="Q79" s="40"/>
      <c r="R79" s="40"/>
      <c r="S79" s="40"/>
      <c r="T79" s="40"/>
      <c r="U79" s="40"/>
      <c r="V79" s="40">
        <f>Anchor!I76</f>
        <v>1358.9</v>
      </c>
      <c r="W79" s="40">
        <f>Anchor!J76</f>
        <v>1.6086</v>
      </c>
      <c r="X79" s="36">
        <f t="shared" si="9"/>
        <v>0.37747222222222226</v>
      </c>
      <c r="Y79" s="15"/>
      <c r="Z79" s="35">
        <f>Test!B76</f>
        <v>9724.1700999999994</v>
      </c>
      <c r="AA79" s="40">
        <f>Test!C76</f>
        <v>35.118299999999998</v>
      </c>
      <c r="AB79" s="40">
        <f>Test!D76</f>
        <v>40.522599999999997</v>
      </c>
      <c r="AC79" s="40">
        <f>Test!E76</f>
        <v>41.418799999999997</v>
      </c>
      <c r="AD79" s="40"/>
      <c r="AE79" s="40">
        <f>Test!F76</f>
        <v>13.9825</v>
      </c>
      <c r="AF79" s="40">
        <f>Test!G76</f>
        <v>12.984400000000001</v>
      </c>
      <c r="AG79" s="40">
        <f>Test!H76</f>
        <v>78.328699999999998</v>
      </c>
      <c r="AH79" s="40"/>
      <c r="AI79" s="40"/>
      <c r="AJ79" s="40"/>
      <c r="AK79" s="40"/>
      <c r="AL79" s="40"/>
      <c r="AM79" s="40"/>
      <c r="AN79" s="40"/>
      <c r="AO79" s="40">
        <f>Test!I76</f>
        <v>1362.3</v>
      </c>
      <c r="AP79" s="40">
        <f>Test!J76</f>
        <v>1.5912999999999999</v>
      </c>
      <c r="AQ79" s="36">
        <f t="shared" si="6"/>
        <v>0.37841666666666668</v>
      </c>
      <c r="AR79" s="48">
        <f t="shared" si="7"/>
        <v>1.0025020236956361</v>
      </c>
      <c r="AS79" s="49">
        <f t="shared" si="8"/>
        <v>0.98924530647768238</v>
      </c>
      <c r="AT79" s="16"/>
      <c r="AU79" s="16"/>
      <c r="AV79" s="381"/>
      <c r="AW79" s="382"/>
      <c r="AX79" s="403"/>
      <c r="AY79" s="403"/>
      <c r="AZ79" s="406"/>
      <c r="BA79" s="406"/>
      <c r="BB79" s="382"/>
      <c r="BC79" s="377"/>
      <c r="BD79" s="382"/>
      <c r="BE79" s="377"/>
      <c r="BF79" s="380"/>
      <c r="BG79" s="377"/>
      <c r="BH79" s="380"/>
      <c r="BI79" s="377"/>
      <c r="BJ79" s="382"/>
      <c r="BK79" s="377"/>
      <c r="BL79" s="382"/>
      <c r="BM79" s="377"/>
      <c r="BN79" s="382"/>
      <c r="BO79" s="403"/>
      <c r="BP79" s="403"/>
      <c r="BQ79" s="403"/>
      <c r="BR79" s="403"/>
    </row>
    <row r="80" spans="1:70" ht="17" customHeight="1" x14ac:dyDescent="0.2">
      <c r="A80" s="387"/>
      <c r="B80" s="390"/>
      <c r="C80" s="393"/>
      <c r="D80" s="396"/>
      <c r="E80" s="399"/>
      <c r="F80" s="13">
        <v>55</v>
      </c>
      <c r="G80" s="35">
        <f>Anchor!B77</f>
        <v>4932.1989000000003</v>
      </c>
      <c r="H80" s="40">
        <f>Anchor!C77</f>
        <v>33.036900000000003</v>
      </c>
      <c r="I80" s="40">
        <f>Anchor!D77</f>
        <v>39.161999999999999</v>
      </c>
      <c r="J80" s="40">
        <f>Anchor!E77</f>
        <v>39.696100000000001</v>
      </c>
      <c r="K80" s="40"/>
      <c r="L80" s="40">
        <f>Anchor!F77</f>
        <v>11.036199999999999</v>
      </c>
      <c r="M80" s="40">
        <f>Anchor!G77</f>
        <v>10.6975</v>
      </c>
      <c r="N80" s="40">
        <f>Anchor!H77</f>
        <v>60.722700000000003</v>
      </c>
      <c r="O80" s="40"/>
      <c r="P80" s="40"/>
      <c r="Q80" s="40"/>
      <c r="R80" s="40"/>
      <c r="S80" s="40"/>
      <c r="T80" s="40"/>
      <c r="U80" s="40"/>
      <c r="V80" s="40">
        <f>Anchor!I77</f>
        <v>952.7</v>
      </c>
      <c r="W80" s="40">
        <f>Anchor!J77</f>
        <v>1.363</v>
      </c>
      <c r="X80" s="36">
        <f t="shared" si="9"/>
        <v>0.26463888888888892</v>
      </c>
      <c r="Y80" s="15"/>
      <c r="Z80" s="35">
        <f>Test!B77</f>
        <v>4932.1989000000003</v>
      </c>
      <c r="AA80" s="40">
        <f>Test!C77</f>
        <v>33.036900000000003</v>
      </c>
      <c r="AB80" s="40">
        <f>Test!D77</f>
        <v>39.161999999999999</v>
      </c>
      <c r="AC80" s="40">
        <f>Test!E77</f>
        <v>39.696100000000001</v>
      </c>
      <c r="AD80" s="40"/>
      <c r="AE80" s="40">
        <f>Test!F77</f>
        <v>11.036199999999999</v>
      </c>
      <c r="AF80" s="40">
        <f>Test!G77</f>
        <v>10.6975</v>
      </c>
      <c r="AG80" s="40">
        <f>Test!H77</f>
        <v>60.722700000000003</v>
      </c>
      <c r="AH80" s="40"/>
      <c r="AI80" s="40"/>
      <c r="AJ80" s="40"/>
      <c r="AK80" s="40"/>
      <c r="AL80" s="40"/>
      <c r="AM80" s="40"/>
      <c r="AN80" s="40"/>
      <c r="AO80" s="40">
        <f>Test!I77</f>
        <v>958</v>
      </c>
      <c r="AP80" s="40">
        <f>Test!J77</f>
        <v>1.4718</v>
      </c>
      <c r="AQ80" s="36">
        <f t="shared" si="6"/>
        <v>0.26611111111111113</v>
      </c>
      <c r="AR80" s="48">
        <f t="shared" si="7"/>
        <v>1.0055631363493229</v>
      </c>
      <c r="AS80" s="49">
        <f t="shared" si="8"/>
        <v>1.07982391782832</v>
      </c>
      <c r="AT80" s="16"/>
      <c r="AU80" s="16"/>
      <c r="AV80" s="381" t="s">
        <v>125</v>
      </c>
      <c r="AW80" s="382" cm="1">
        <f t="array" ref="AW80">bdRateExtend($G78:$G81,H78:H81,$Z78:$Z81,AA78:AA81)</f>
        <v>0</v>
      </c>
      <c r="AX80" s="403"/>
      <c r="AY80" s="403"/>
      <c r="AZ80" s="406"/>
      <c r="BA80" s="406"/>
      <c r="BB80" s="382" cm="1">
        <f t="array" ref="BB80">bdRateExtend($G78:$G81,L78:L81,$Z78:$Z81,AE78:AE81)</f>
        <v>0</v>
      </c>
      <c r="BC80" s="377"/>
      <c r="BD80" s="382" cm="1">
        <f t="array" ref="BD80">bdRateExtend($G78:$G81,M78:M81,$Z78:$Z81,AF78:AF81)</f>
        <v>0</v>
      </c>
      <c r="BE80" s="377"/>
      <c r="BF80" s="380" cm="1">
        <f t="array" ref="BF80">bdRateExtend($G78:$G81,N78:N81,$Z78:$Z81,AG78:AG81)</f>
        <v>0</v>
      </c>
      <c r="BG80" s="377"/>
      <c r="BH80" s="380" t="e" cm="1">
        <f t="array" ref="BH80">bdRateExtend($G78:$G81,O78:O81,$Z78:$Z81,AH78:AH81)</f>
        <v>#VALUE!</v>
      </c>
      <c r="BI80" s="377"/>
      <c r="BJ80" s="382" t="e" cm="1">
        <f t="array" ref="BJ80">bdRateExtend($G78:$G81,P78:P81,$Z78:$Z81,AI78:AI81)</f>
        <v>#VALUE!</v>
      </c>
      <c r="BK80" s="377"/>
      <c r="BL80" s="382" t="e" cm="1">
        <f t="array" ref="BL80">bdRateExtend($G78:$G81,Q78:Q81,$Z78:$Z81,AJ78:AJ81)</f>
        <v>#VALUE!</v>
      </c>
      <c r="BM80" s="377"/>
      <c r="BN80" s="382" t="e" cm="1">
        <f t="array" ref="BN80">bdRateExtend($G78:$G81,R78:R81,$Z78:$Z81,AK78:AK81)</f>
        <v>#VALUE!</v>
      </c>
      <c r="BO80" s="403"/>
      <c r="BP80" s="403"/>
      <c r="BQ80" s="403"/>
      <c r="BR80" s="403"/>
    </row>
    <row r="81" spans="1:70" ht="17" customHeight="1" thickBot="1" x14ac:dyDescent="0.25">
      <c r="A81" s="387"/>
      <c r="B81" s="391"/>
      <c r="C81" s="394"/>
      <c r="D81" s="397"/>
      <c r="E81" s="400"/>
      <c r="F81" s="8">
        <v>63</v>
      </c>
      <c r="G81" s="37">
        <f>Anchor!B78</f>
        <v>1308.4821999999999</v>
      </c>
      <c r="H81" s="38">
        <f>Anchor!C78</f>
        <v>29.7073</v>
      </c>
      <c r="I81" s="38">
        <f>Anchor!D78</f>
        <v>36.497500000000002</v>
      </c>
      <c r="J81" s="38">
        <f>Anchor!E78</f>
        <v>36.554099999999998</v>
      </c>
      <c r="K81" s="38"/>
      <c r="L81" s="38">
        <f>Anchor!F78</f>
        <v>7.4215999999999998</v>
      </c>
      <c r="M81" s="38">
        <f>Anchor!G78</f>
        <v>7.6764999999999999</v>
      </c>
      <c r="N81" s="38">
        <f>Anchor!H78</f>
        <v>32.586799999999997</v>
      </c>
      <c r="O81" s="38"/>
      <c r="P81" s="38"/>
      <c r="Q81" s="38"/>
      <c r="R81" s="38"/>
      <c r="S81" s="38"/>
      <c r="T81" s="38"/>
      <c r="U81" s="38"/>
      <c r="V81" s="38">
        <f>Anchor!I78</f>
        <v>556.70000000000005</v>
      </c>
      <c r="W81" s="38">
        <f>Anchor!J78</f>
        <v>1.1523000000000001</v>
      </c>
      <c r="X81" s="39">
        <f t="shared" si="9"/>
        <v>0.15463888888888891</v>
      </c>
      <c r="Y81" s="15"/>
      <c r="Z81" s="37">
        <f>Test!B78</f>
        <v>1308.4821999999999</v>
      </c>
      <c r="AA81" s="38">
        <f>Test!C78</f>
        <v>29.7073</v>
      </c>
      <c r="AB81" s="38">
        <f>Test!D78</f>
        <v>36.497500000000002</v>
      </c>
      <c r="AC81" s="38">
        <f>Test!E78</f>
        <v>36.554099999999998</v>
      </c>
      <c r="AD81" s="38"/>
      <c r="AE81" s="38">
        <f>Test!F78</f>
        <v>7.4215999999999998</v>
      </c>
      <c r="AF81" s="38">
        <f>Test!G78</f>
        <v>7.6764999999999999</v>
      </c>
      <c r="AG81" s="38">
        <f>Test!H78</f>
        <v>32.586799999999997</v>
      </c>
      <c r="AH81" s="38"/>
      <c r="AI81" s="38"/>
      <c r="AJ81" s="38"/>
      <c r="AK81" s="38"/>
      <c r="AL81" s="38"/>
      <c r="AM81" s="38"/>
      <c r="AN81" s="38"/>
      <c r="AO81" s="38">
        <f>Test!I78</f>
        <v>550.9</v>
      </c>
      <c r="AP81" s="38">
        <f>Test!J78</f>
        <v>0.97889999999999999</v>
      </c>
      <c r="AQ81" s="39">
        <f t="shared" si="6"/>
        <v>0.15302777777777776</v>
      </c>
      <c r="AR81" s="50">
        <f t="shared" si="7"/>
        <v>0.98958146218789278</v>
      </c>
      <c r="AS81" s="51">
        <f t="shared" si="8"/>
        <v>0.84951835459515745</v>
      </c>
      <c r="AT81" s="16"/>
      <c r="AU81" s="16"/>
      <c r="AV81" s="383"/>
      <c r="AW81" s="384"/>
      <c r="AX81" s="404"/>
      <c r="AY81" s="404"/>
      <c r="AZ81" s="407"/>
      <c r="BA81" s="407"/>
      <c r="BB81" s="384"/>
      <c r="BC81" s="378"/>
      <c r="BD81" s="384"/>
      <c r="BE81" s="378"/>
      <c r="BF81" s="385"/>
      <c r="BG81" s="378"/>
      <c r="BH81" s="385"/>
      <c r="BI81" s="378"/>
      <c r="BJ81" s="384"/>
      <c r="BK81" s="378"/>
      <c r="BL81" s="384"/>
      <c r="BM81" s="378"/>
      <c r="BN81" s="384"/>
      <c r="BO81" s="404"/>
      <c r="BP81" s="404"/>
      <c r="BQ81" s="404"/>
      <c r="BR81" s="404"/>
    </row>
    <row r="82" spans="1:70" ht="17" customHeight="1" x14ac:dyDescent="0.2">
      <c r="A82" s="387"/>
      <c r="B82" s="389" t="s">
        <v>2</v>
      </c>
      <c r="C82" s="392" t="s">
        <v>39</v>
      </c>
      <c r="D82" s="395">
        <v>59.94</v>
      </c>
      <c r="E82" s="398">
        <v>10</v>
      </c>
      <c r="F82" s="7">
        <v>23</v>
      </c>
      <c r="G82" s="32">
        <f>Anchor!B79</f>
        <v>21440.825700000001</v>
      </c>
      <c r="H82" s="33">
        <f>Anchor!C79</f>
        <v>42.8048</v>
      </c>
      <c r="I82" s="33">
        <f>Anchor!D79</f>
        <v>46.464100000000002</v>
      </c>
      <c r="J82" s="33">
        <f>Anchor!E79</f>
        <v>52.145200000000003</v>
      </c>
      <c r="K82" s="33"/>
      <c r="L82" s="33">
        <f>Anchor!F79</f>
        <v>24.7029</v>
      </c>
      <c r="M82" s="33">
        <f>Anchor!G79</f>
        <v>21.296700000000001</v>
      </c>
      <c r="N82" s="33">
        <f>Anchor!H79</f>
        <v>95.563999999999993</v>
      </c>
      <c r="O82" s="33"/>
      <c r="P82" s="33"/>
      <c r="Q82" s="33"/>
      <c r="R82" s="33"/>
      <c r="S82" s="33"/>
      <c r="T82" s="33"/>
      <c r="U82" s="33"/>
      <c r="V82" s="33">
        <f>Anchor!I79</f>
        <v>2121.3000000000002</v>
      </c>
      <c r="W82" s="33">
        <f>Anchor!J79</f>
        <v>1.9410000000000001</v>
      </c>
      <c r="X82" s="34">
        <f t="shared" si="9"/>
        <v>0.58925000000000005</v>
      </c>
      <c r="Y82" s="15"/>
      <c r="Z82" s="32">
        <f>Test!B79</f>
        <v>21440.825700000001</v>
      </c>
      <c r="AA82" s="33">
        <f>Test!C79</f>
        <v>42.8048</v>
      </c>
      <c r="AB82" s="33">
        <f>Test!D79</f>
        <v>46.464100000000002</v>
      </c>
      <c r="AC82" s="33">
        <f>Test!E79</f>
        <v>52.145200000000003</v>
      </c>
      <c r="AD82" s="33"/>
      <c r="AE82" s="33">
        <f>Test!F79</f>
        <v>24.7029</v>
      </c>
      <c r="AF82" s="33">
        <f>Test!G79</f>
        <v>21.296700000000001</v>
      </c>
      <c r="AG82" s="33">
        <f>Test!H79</f>
        <v>95.563999999999993</v>
      </c>
      <c r="AH82" s="33"/>
      <c r="AI82" s="33"/>
      <c r="AJ82" s="33"/>
      <c r="AK82" s="33"/>
      <c r="AL82" s="33"/>
      <c r="AM82" s="33"/>
      <c r="AN82" s="33"/>
      <c r="AO82" s="33">
        <f>Test!I79</f>
        <v>2115.4</v>
      </c>
      <c r="AP82" s="33">
        <f>Test!J79</f>
        <v>1.8403</v>
      </c>
      <c r="AQ82" s="34">
        <f t="shared" si="6"/>
        <v>0.58761111111111108</v>
      </c>
      <c r="AR82" s="46">
        <f t="shared" si="7"/>
        <v>0.99721868665440994</v>
      </c>
      <c r="AS82" s="47">
        <f t="shared" si="8"/>
        <v>0.9481195260175167</v>
      </c>
      <c r="AT82" s="16"/>
      <c r="AU82" s="16"/>
      <c r="AV82" s="440" t="s">
        <v>123</v>
      </c>
      <c r="AW82" s="401" cm="1">
        <f t="array" ref="AW82">bdRateExtend($G82:$G85,H82:H85,$Z82:$Z85,AA82:AA85)</f>
        <v>0</v>
      </c>
      <c r="AX82" s="402" cm="1">
        <f t="array" ref="AX82">bdRateExtend($G82:$G87,H82:H87,$Z82:$Z87,AA82:AA87)</f>
        <v>0</v>
      </c>
      <c r="AY82" s="402" cm="1">
        <f t="array" ref="AY82">bdRateExtend($G82:$G87,I82:I87,$Z82:$Z87,AB82:AB87)</f>
        <v>0</v>
      </c>
      <c r="AZ82" s="405" cm="1">
        <f t="array" ref="AZ82">bdRateExtend($G82:$G87,J82:J87,$Z82:$Z87,AC82:AC87)</f>
        <v>0</v>
      </c>
      <c r="BA82" s="405" t="e" cm="1">
        <f t="array" ref="BA82">bdRateExtend($G82:$G87,K82:K87,$Z82:$Z87,AD82:AD87)</f>
        <v>#VALUE!</v>
      </c>
      <c r="BB82" s="401" cm="1">
        <f t="array" ref="BB82">bdRateExtend($G82:$G85,L82:L85,$Z82:$Z85,AE82:AE85)</f>
        <v>0</v>
      </c>
      <c r="BC82" s="376" cm="1">
        <f t="array" ref="BC82">bdRateExtend($G82:$G87,L82:L87,$Z82:$Z87,AE82:AE87)</f>
        <v>0</v>
      </c>
      <c r="BD82" s="401" cm="1">
        <f t="array" ref="BD82">bdRateExtend($G82:$G85,M82:M85,$Z82:$Z85,AF82:AF85)</f>
        <v>0</v>
      </c>
      <c r="BE82" s="376" cm="1">
        <f t="array" ref="BE82">bdRateExtend($G82:$G87,M82:M87,$Z82:$Z87,AF82:AF87)</f>
        <v>0</v>
      </c>
      <c r="BF82" s="379" cm="1">
        <f t="array" ref="BF82">bdRateExtend($G82:$G85,N82:N85,$Z82:$Z85,AG82:AG85)</f>
        <v>0</v>
      </c>
      <c r="BG82" s="376" cm="1">
        <f t="array" ref="BG82">bdRateExtend($G82:$G87,N82:N87,$Z82:$Z87,AG82:AG87)</f>
        <v>0</v>
      </c>
      <c r="BH82" s="379" t="e" cm="1">
        <f t="array" ref="BH82">bdRateExtend($G82:$G85,O82:O85,$Z82:$Z85,AH82:AH85)</f>
        <v>#VALUE!</v>
      </c>
      <c r="BI82" s="376" t="e" cm="1">
        <f t="array" ref="BI82">bdRateExtend($G82:$G87,O82:O87,$Z82:$Z87,AH82:AH87)</f>
        <v>#VALUE!</v>
      </c>
      <c r="BJ82" s="401" t="e" cm="1">
        <f t="array" ref="BJ82">bdRateExtend($G82:$G85,P82:P85,$Z82:$Z85,AI82:AI85)</f>
        <v>#VALUE!</v>
      </c>
      <c r="BK82" s="376" t="e" cm="1">
        <f t="array" ref="BK82">bdRateExtend($G82:$G87,P82:P87,$Z82:$Z87,AI82:AI87)</f>
        <v>#VALUE!</v>
      </c>
      <c r="BL82" s="401" t="e" cm="1">
        <f t="array" ref="BL82">bdRateExtend($G82:$G85,Q82:Q85,$Z82:$Z85,AJ82:AJ85)</f>
        <v>#VALUE!</v>
      </c>
      <c r="BM82" s="376" t="e" cm="1">
        <f t="array" ref="BM82">bdRateExtend($G82:$G87,Q82:Q87,$Z82:$Z87,AJ82:AJ87)</f>
        <v>#VALUE!</v>
      </c>
      <c r="BN82" s="401" t="e" cm="1">
        <f t="array" ref="BN82">bdRateExtend($G82:$G85,R82:R85,$Z82:$Z85,AK82:AK85)</f>
        <v>#VALUE!</v>
      </c>
      <c r="BO82" s="402" t="e" cm="1">
        <f t="array" ref="BO82">bdRateExtend($G82:$G87,R82:R87,$Z82:$Z87,AK82:AK87)</f>
        <v>#VALUE!</v>
      </c>
      <c r="BP82" s="402" t="e" cm="1">
        <f t="array" ref="BP82">bdRateExtend($G82:$G87,S82:S87,$Z82:$Z87,AL82:AL87)</f>
        <v>#VALUE!</v>
      </c>
      <c r="BQ82" s="402" t="e" cm="1">
        <f t="array" ref="BQ82">bdRateExtend($G82:$G87,T82:T87,$Z82:$Z87,AM82:AM87)</f>
        <v>#VALUE!</v>
      </c>
      <c r="BR82" s="402" t="e" cm="1">
        <f t="array" ref="BR82">bdRateExtend($G82:$G87,U82:U87,$Z82:$Z87,AN82:AN87)</f>
        <v>#VALUE!</v>
      </c>
    </row>
    <row r="83" spans="1:70" ht="17" customHeight="1" x14ac:dyDescent="0.2">
      <c r="A83" s="387"/>
      <c r="B83" s="390"/>
      <c r="C83" s="393"/>
      <c r="D83" s="396"/>
      <c r="E83" s="399"/>
      <c r="F83" s="13">
        <v>31</v>
      </c>
      <c r="G83" s="35">
        <f>Anchor!B80</f>
        <v>12079.492399999999</v>
      </c>
      <c r="H83" s="40">
        <f>Anchor!C80</f>
        <v>41.787199999999999</v>
      </c>
      <c r="I83" s="40">
        <f>Anchor!D80</f>
        <v>45.841999999999999</v>
      </c>
      <c r="J83" s="40">
        <f>Anchor!E80</f>
        <v>50.748699999999999</v>
      </c>
      <c r="K83" s="40"/>
      <c r="L83" s="40">
        <f>Anchor!F80</f>
        <v>22.380800000000001</v>
      </c>
      <c r="M83" s="40">
        <f>Anchor!G80</f>
        <v>19.895900000000001</v>
      </c>
      <c r="N83" s="40">
        <f>Anchor!H80</f>
        <v>92.843199999999996</v>
      </c>
      <c r="O83" s="40"/>
      <c r="P83" s="40"/>
      <c r="Q83" s="40"/>
      <c r="R83" s="40"/>
      <c r="S83" s="40"/>
      <c r="T83" s="40"/>
      <c r="U83" s="40"/>
      <c r="V83" s="40">
        <f>Anchor!I80</f>
        <v>1225.7</v>
      </c>
      <c r="W83" s="40">
        <f>Anchor!J80</f>
        <v>1.595</v>
      </c>
      <c r="X83" s="36">
        <f t="shared" si="9"/>
        <v>0.34047222222222223</v>
      </c>
      <c r="Y83" s="15"/>
      <c r="Z83" s="35">
        <f>Test!B80</f>
        <v>12079.492399999999</v>
      </c>
      <c r="AA83" s="40">
        <f>Test!C80</f>
        <v>41.787199999999999</v>
      </c>
      <c r="AB83" s="40">
        <f>Test!D80</f>
        <v>45.841999999999999</v>
      </c>
      <c r="AC83" s="40">
        <f>Test!E80</f>
        <v>50.748699999999999</v>
      </c>
      <c r="AD83" s="40"/>
      <c r="AE83" s="40">
        <f>Test!F80</f>
        <v>22.380800000000001</v>
      </c>
      <c r="AF83" s="40">
        <f>Test!G80</f>
        <v>19.895900000000001</v>
      </c>
      <c r="AG83" s="40">
        <f>Test!H80</f>
        <v>92.843199999999996</v>
      </c>
      <c r="AH83" s="40"/>
      <c r="AI83" s="40"/>
      <c r="AJ83" s="40"/>
      <c r="AK83" s="40"/>
      <c r="AL83" s="40"/>
      <c r="AM83" s="40"/>
      <c r="AN83" s="40"/>
      <c r="AO83" s="40">
        <f>Test!I80</f>
        <v>1232.5</v>
      </c>
      <c r="AP83" s="40">
        <f>Test!J80</f>
        <v>1.6463000000000001</v>
      </c>
      <c r="AQ83" s="36">
        <f t="shared" si="6"/>
        <v>0.34236111111111112</v>
      </c>
      <c r="AR83" s="48">
        <f t="shared" si="7"/>
        <v>1.0055478502080444</v>
      </c>
      <c r="AS83" s="49">
        <f t="shared" si="8"/>
        <v>1.0321630094043888</v>
      </c>
      <c r="AT83" s="16"/>
      <c r="AU83" s="16"/>
      <c r="AV83" s="381"/>
      <c r="AW83" s="382"/>
      <c r="AX83" s="403"/>
      <c r="AY83" s="403"/>
      <c r="AZ83" s="406"/>
      <c r="BA83" s="406"/>
      <c r="BB83" s="382"/>
      <c r="BC83" s="377"/>
      <c r="BD83" s="382"/>
      <c r="BE83" s="377"/>
      <c r="BF83" s="380"/>
      <c r="BG83" s="377"/>
      <c r="BH83" s="380"/>
      <c r="BI83" s="377"/>
      <c r="BJ83" s="382"/>
      <c r="BK83" s="377"/>
      <c r="BL83" s="382"/>
      <c r="BM83" s="377"/>
      <c r="BN83" s="382"/>
      <c r="BO83" s="403"/>
      <c r="BP83" s="403"/>
      <c r="BQ83" s="403"/>
      <c r="BR83" s="403"/>
    </row>
    <row r="84" spans="1:70" ht="17" customHeight="1" x14ac:dyDescent="0.2">
      <c r="A84" s="387"/>
      <c r="B84" s="390"/>
      <c r="C84" s="393"/>
      <c r="D84" s="396"/>
      <c r="E84" s="399"/>
      <c r="F84" s="13">
        <v>39</v>
      </c>
      <c r="G84" s="35">
        <f>Anchor!B81</f>
        <v>6599.7936</v>
      </c>
      <c r="H84" s="40">
        <f>Anchor!C81</f>
        <v>40.465400000000002</v>
      </c>
      <c r="I84" s="40">
        <f>Anchor!D81</f>
        <v>44.929499999999997</v>
      </c>
      <c r="J84" s="40">
        <f>Anchor!E81</f>
        <v>48.890099999999997</v>
      </c>
      <c r="K84" s="40"/>
      <c r="L84" s="40">
        <f>Anchor!F81</f>
        <v>19.6877</v>
      </c>
      <c r="M84" s="40">
        <f>Anchor!G81</f>
        <v>18.163699999999999</v>
      </c>
      <c r="N84" s="40">
        <f>Anchor!H81</f>
        <v>87.505099999999999</v>
      </c>
      <c r="O84" s="40"/>
      <c r="P84" s="40"/>
      <c r="Q84" s="40"/>
      <c r="R84" s="40"/>
      <c r="S84" s="40"/>
      <c r="T84" s="40"/>
      <c r="U84" s="40"/>
      <c r="V84" s="40">
        <f>Anchor!I81</f>
        <v>1015.1</v>
      </c>
      <c r="W84" s="40">
        <f>Anchor!J81</f>
        <v>1.4056999999999999</v>
      </c>
      <c r="X84" s="36">
        <f t="shared" si="9"/>
        <v>0.28197222222222224</v>
      </c>
      <c r="Y84" s="15"/>
      <c r="Z84" s="35">
        <f>Test!B81</f>
        <v>6599.7936</v>
      </c>
      <c r="AA84" s="40">
        <f>Test!C81</f>
        <v>40.465400000000002</v>
      </c>
      <c r="AB84" s="40">
        <f>Test!D81</f>
        <v>44.929499999999997</v>
      </c>
      <c r="AC84" s="40">
        <f>Test!E81</f>
        <v>48.890099999999997</v>
      </c>
      <c r="AD84" s="40"/>
      <c r="AE84" s="40">
        <f>Test!F81</f>
        <v>19.6877</v>
      </c>
      <c r="AF84" s="40">
        <f>Test!G81</f>
        <v>18.163699999999999</v>
      </c>
      <c r="AG84" s="40">
        <f>Test!H81</f>
        <v>87.505099999999999</v>
      </c>
      <c r="AH84" s="40"/>
      <c r="AI84" s="40"/>
      <c r="AJ84" s="40"/>
      <c r="AK84" s="40"/>
      <c r="AL84" s="40"/>
      <c r="AM84" s="40"/>
      <c r="AN84" s="40"/>
      <c r="AO84" s="40">
        <f>Test!I81</f>
        <v>1015.3</v>
      </c>
      <c r="AP84" s="40">
        <f>Test!J81</f>
        <v>1.429</v>
      </c>
      <c r="AQ84" s="36">
        <f t="shared" si="6"/>
        <v>0.28202777777777777</v>
      </c>
      <c r="AR84" s="48">
        <f t="shared" si="7"/>
        <v>1.0001970249236527</v>
      </c>
      <c r="AS84" s="49">
        <f t="shared" si="8"/>
        <v>1.016575371700932</v>
      </c>
      <c r="AT84" s="16"/>
      <c r="AU84" s="16"/>
      <c r="AV84" s="381" t="s">
        <v>124</v>
      </c>
      <c r="AW84" s="382" cm="1">
        <f t="array" ref="AW84">bdRateExtend($G83:$G86,H83:H86,$Z83:$Z86,AA83:AA86)</f>
        <v>0</v>
      </c>
      <c r="AX84" s="403"/>
      <c r="AY84" s="403"/>
      <c r="AZ84" s="406"/>
      <c r="BA84" s="406"/>
      <c r="BB84" s="382" cm="1">
        <f t="array" ref="BB84">bdRateExtend($G83:$G86,L83:L86,$Z83:$Z86,AE83:AE86)</f>
        <v>0</v>
      </c>
      <c r="BC84" s="377"/>
      <c r="BD84" s="382" cm="1">
        <f t="array" ref="BD84">bdRateExtend($G83:$G86,M83:M86,$Z83:$Z86,AF83:AF86)</f>
        <v>0</v>
      </c>
      <c r="BE84" s="377"/>
      <c r="BF84" s="380" cm="1">
        <f t="array" ref="BF84">bdRateExtend($G83:$G86,N83:N86,$Z83:$Z86,AG83:AG86)</f>
        <v>0</v>
      </c>
      <c r="BG84" s="377"/>
      <c r="BH84" s="380" t="e" cm="1">
        <f t="array" ref="BH84">bdRateExtend($G83:$G86,O83:O86,$Z83:$Z86,AH83:AH86)</f>
        <v>#VALUE!</v>
      </c>
      <c r="BI84" s="377"/>
      <c r="BJ84" s="382" t="e" cm="1">
        <f t="array" ref="BJ84">bdRateExtend($G83:$G86,P83:P86,$Z83:$Z86,AI83:AI86)</f>
        <v>#VALUE!</v>
      </c>
      <c r="BK84" s="377"/>
      <c r="BL84" s="382" t="e" cm="1">
        <f t="array" ref="BL84">bdRateExtend($G83:$G86,Q83:Q86,$Z83:$Z86,AJ83:AJ86)</f>
        <v>#VALUE!</v>
      </c>
      <c r="BM84" s="377"/>
      <c r="BN84" s="382" t="e" cm="1">
        <f t="array" ref="BN84">bdRateExtend($G83:$G86,R83:R86,$Z83:$Z86,AK83:AK86)</f>
        <v>#VALUE!</v>
      </c>
      <c r="BO84" s="403"/>
      <c r="BP84" s="403"/>
      <c r="BQ84" s="403"/>
      <c r="BR84" s="403"/>
    </row>
    <row r="85" spans="1:70" ht="17" customHeight="1" x14ac:dyDescent="0.2">
      <c r="A85" s="387"/>
      <c r="B85" s="390"/>
      <c r="C85" s="393"/>
      <c r="D85" s="396"/>
      <c r="E85" s="399"/>
      <c r="F85" s="13">
        <v>47</v>
      </c>
      <c r="G85" s="35">
        <f>Anchor!B82</f>
        <v>3648.5237999999999</v>
      </c>
      <c r="H85" s="40">
        <f>Anchor!C82</f>
        <v>38.891500000000001</v>
      </c>
      <c r="I85" s="40">
        <f>Anchor!D82</f>
        <v>43.6646</v>
      </c>
      <c r="J85" s="40">
        <f>Anchor!E82</f>
        <v>46.615400000000001</v>
      </c>
      <c r="K85" s="40"/>
      <c r="L85" s="40">
        <f>Anchor!F82</f>
        <v>16.943300000000001</v>
      </c>
      <c r="M85" s="40">
        <f>Anchor!G82</f>
        <v>16.247699999999998</v>
      </c>
      <c r="N85" s="40">
        <f>Anchor!H82</f>
        <v>77.797700000000006</v>
      </c>
      <c r="O85" s="40"/>
      <c r="P85" s="40"/>
      <c r="Q85" s="40"/>
      <c r="R85" s="40"/>
      <c r="S85" s="40"/>
      <c r="T85" s="40"/>
      <c r="U85" s="40"/>
      <c r="V85" s="40">
        <f>Anchor!I82</f>
        <v>712.6</v>
      </c>
      <c r="W85" s="40">
        <f>Anchor!J82</f>
        <v>1.2948</v>
      </c>
      <c r="X85" s="36">
        <f t="shared" si="9"/>
        <v>0.19794444444444445</v>
      </c>
      <c r="Y85" s="15"/>
      <c r="Z85" s="35">
        <f>Test!B82</f>
        <v>3648.5237999999999</v>
      </c>
      <c r="AA85" s="40">
        <f>Test!C82</f>
        <v>38.891500000000001</v>
      </c>
      <c r="AB85" s="40">
        <f>Test!D82</f>
        <v>43.6646</v>
      </c>
      <c r="AC85" s="40">
        <f>Test!E82</f>
        <v>46.615400000000001</v>
      </c>
      <c r="AD85" s="40"/>
      <c r="AE85" s="40">
        <f>Test!F82</f>
        <v>16.943300000000001</v>
      </c>
      <c r="AF85" s="40">
        <f>Test!G82</f>
        <v>16.247699999999998</v>
      </c>
      <c r="AG85" s="40">
        <f>Test!H82</f>
        <v>77.797700000000006</v>
      </c>
      <c r="AH85" s="40"/>
      <c r="AI85" s="40"/>
      <c r="AJ85" s="40"/>
      <c r="AK85" s="40"/>
      <c r="AL85" s="40"/>
      <c r="AM85" s="40"/>
      <c r="AN85" s="40"/>
      <c r="AO85" s="40">
        <f>Test!I82</f>
        <v>704.4</v>
      </c>
      <c r="AP85" s="40">
        <f>Test!J82</f>
        <v>1.2498</v>
      </c>
      <c r="AQ85" s="36">
        <f t="shared" si="6"/>
        <v>0.19566666666666666</v>
      </c>
      <c r="AR85" s="48">
        <f t="shared" si="7"/>
        <v>0.98849284310973895</v>
      </c>
      <c r="AS85" s="49">
        <f t="shared" si="8"/>
        <v>0.96524559777571828</v>
      </c>
      <c r="AT85" s="16"/>
      <c r="AU85" s="16"/>
      <c r="AV85" s="381"/>
      <c r="AW85" s="382"/>
      <c r="AX85" s="403"/>
      <c r="AY85" s="403"/>
      <c r="AZ85" s="406"/>
      <c r="BA85" s="406"/>
      <c r="BB85" s="382"/>
      <c r="BC85" s="377"/>
      <c r="BD85" s="382"/>
      <c r="BE85" s="377"/>
      <c r="BF85" s="380"/>
      <c r="BG85" s="377"/>
      <c r="BH85" s="380"/>
      <c r="BI85" s="377"/>
      <c r="BJ85" s="382"/>
      <c r="BK85" s="377"/>
      <c r="BL85" s="382"/>
      <c r="BM85" s="377"/>
      <c r="BN85" s="382"/>
      <c r="BO85" s="403"/>
      <c r="BP85" s="403"/>
      <c r="BQ85" s="403"/>
      <c r="BR85" s="403"/>
    </row>
    <row r="86" spans="1:70" ht="17" customHeight="1" x14ac:dyDescent="0.2">
      <c r="A86" s="387"/>
      <c r="B86" s="390"/>
      <c r="C86" s="393"/>
      <c r="D86" s="396"/>
      <c r="E86" s="399"/>
      <c r="F86" s="13">
        <v>55</v>
      </c>
      <c r="G86" s="35">
        <f>Anchor!B83</f>
        <v>2050.1558</v>
      </c>
      <c r="H86" s="40">
        <f>Anchor!C83</f>
        <v>37.068800000000003</v>
      </c>
      <c r="I86" s="40">
        <f>Anchor!D83</f>
        <v>42.073099999999997</v>
      </c>
      <c r="J86" s="40">
        <f>Anchor!E83</f>
        <v>44.197499999999998</v>
      </c>
      <c r="K86" s="40"/>
      <c r="L86" s="40">
        <f>Anchor!F83</f>
        <v>14.418100000000001</v>
      </c>
      <c r="M86" s="40">
        <f>Anchor!G83</f>
        <v>14.3066</v>
      </c>
      <c r="N86" s="40">
        <f>Anchor!H83</f>
        <v>63.740600000000001</v>
      </c>
      <c r="O86" s="40"/>
      <c r="P86" s="40"/>
      <c r="Q86" s="40"/>
      <c r="R86" s="40"/>
      <c r="S86" s="40"/>
      <c r="T86" s="40"/>
      <c r="U86" s="40"/>
      <c r="V86" s="40">
        <f>Anchor!I83</f>
        <v>554.20000000000005</v>
      </c>
      <c r="W86" s="40">
        <f>Anchor!J83</f>
        <v>1.2592000000000001</v>
      </c>
      <c r="X86" s="36">
        <f t="shared" si="9"/>
        <v>0.15394444444444447</v>
      </c>
      <c r="Y86" s="15"/>
      <c r="Z86" s="35">
        <f>Test!B83</f>
        <v>2050.1558</v>
      </c>
      <c r="AA86" s="40">
        <f>Test!C83</f>
        <v>37.068800000000003</v>
      </c>
      <c r="AB86" s="40">
        <f>Test!D83</f>
        <v>42.073099999999997</v>
      </c>
      <c r="AC86" s="40">
        <f>Test!E83</f>
        <v>44.197499999999998</v>
      </c>
      <c r="AD86" s="40"/>
      <c r="AE86" s="40">
        <f>Test!F83</f>
        <v>14.418100000000001</v>
      </c>
      <c r="AF86" s="40">
        <f>Test!G83</f>
        <v>14.3066</v>
      </c>
      <c r="AG86" s="40">
        <f>Test!H83</f>
        <v>63.740600000000001</v>
      </c>
      <c r="AH86" s="40"/>
      <c r="AI86" s="40"/>
      <c r="AJ86" s="40"/>
      <c r="AK86" s="40"/>
      <c r="AL86" s="40"/>
      <c r="AM86" s="40"/>
      <c r="AN86" s="40"/>
      <c r="AO86" s="40">
        <f>Test!I83</f>
        <v>557.9</v>
      </c>
      <c r="AP86" s="40">
        <f>Test!J83</f>
        <v>1.2687999999999999</v>
      </c>
      <c r="AQ86" s="36">
        <f t="shared" si="6"/>
        <v>0.15497222222222221</v>
      </c>
      <c r="AR86" s="48">
        <f t="shared" si="7"/>
        <v>1.0066762901479609</v>
      </c>
      <c r="AS86" s="49">
        <f t="shared" si="8"/>
        <v>1.0076238881829731</v>
      </c>
      <c r="AT86" s="16"/>
      <c r="AU86" s="16"/>
      <c r="AV86" s="381" t="s">
        <v>125</v>
      </c>
      <c r="AW86" s="382" cm="1">
        <f t="array" ref="AW86">bdRateExtend($G84:$G87,H84:H87,$Z84:$Z87,AA84:AA87)</f>
        <v>0</v>
      </c>
      <c r="AX86" s="403"/>
      <c r="AY86" s="403"/>
      <c r="AZ86" s="406"/>
      <c r="BA86" s="406"/>
      <c r="BB86" s="382" cm="1">
        <f t="array" ref="BB86">bdRateExtend($G84:$G87,L84:L87,$Z84:$Z87,AE84:AE87)</f>
        <v>0</v>
      </c>
      <c r="BC86" s="377"/>
      <c r="BD86" s="382" cm="1">
        <f t="array" ref="BD86">bdRateExtend($G84:$G87,M84:M87,$Z84:$Z87,AF84:AF87)</f>
        <v>0</v>
      </c>
      <c r="BE86" s="377"/>
      <c r="BF86" s="380" cm="1">
        <f t="array" ref="BF86">bdRateExtend($G84:$G87,N84:N87,$Z84:$Z87,AG84:AG87)</f>
        <v>0</v>
      </c>
      <c r="BG86" s="377"/>
      <c r="BH86" s="380" t="e" cm="1">
        <f t="array" ref="BH86">bdRateExtend($G84:$G87,O84:O87,$Z84:$Z87,AH84:AH87)</f>
        <v>#VALUE!</v>
      </c>
      <c r="BI86" s="377"/>
      <c r="BJ86" s="382" t="e" cm="1">
        <f t="array" ref="BJ86">bdRateExtend($G84:$G87,P84:P87,$Z84:$Z87,AI84:AI87)</f>
        <v>#VALUE!</v>
      </c>
      <c r="BK86" s="377"/>
      <c r="BL86" s="382" t="e" cm="1">
        <f t="array" ref="BL86">bdRateExtend($G84:$G87,Q84:Q87,$Z84:$Z87,AJ84:AJ87)</f>
        <v>#VALUE!</v>
      </c>
      <c r="BM86" s="377"/>
      <c r="BN86" s="382" t="e" cm="1">
        <f t="array" ref="BN86">bdRateExtend($G84:$G87,R84:R87,$Z84:$Z87,AK84:AK87)</f>
        <v>#VALUE!</v>
      </c>
      <c r="BO86" s="403"/>
      <c r="BP86" s="403"/>
      <c r="BQ86" s="403"/>
      <c r="BR86" s="403"/>
    </row>
    <row r="87" spans="1:70" ht="17" customHeight="1" thickBot="1" x14ac:dyDescent="0.25">
      <c r="A87" s="387"/>
      <c r="B87" s="391"/>
      <c r="C87" s="394"/>
      <c r="D87" s="397"/>
      <c r="E87" s="400"/>
      <c r="F87" s="8">
        <v>63</v>
      </c>
      <c r="G87" s="37">
        <f>Anchor!B84</f>
        <v>720.76649999999995</v>
      </c>
      <c r="H87" s="38">
        <f>Anchor!C84</f>
        <v>33.483400000000003</v>
      </c>
      <c r="I87" s="38">
        <f>Anchor!D84</f>
        <v>38.978499999999997</v>
      </c>
      <c r="J87" s="38">
        <f>Anchor!E84</f>
        <v>40.366700000000002</v>
      </c>
      <c r="K87" s="38"/>
      <c r="L87" s="38">
        <f>Anchor!F84</f>
        <v>10.8347</v>
      </c>
      <c r="M87" s="38">
        <f>Anchor!G84</f>
        <v>11.1958</v>
      </c>
      <c r="N87" s="38">
        <f>Anchor!H84</f>
        <v>34.478999999999999</v>
      </c>
      <c r="O87" s="38"/>
      <c r="P87" s="38"/>
      <c r="Q87" s="38"/>
      <c r="R87" s="38"/>
      <c r="S87" s="38"/>
      <c r="T87" s="38"/>
      <c r="U87" s="38"/>
      <c r="V87" s="38">
        <f>Anchor!I84</f>
        <v>379.1</v>
      </c>
      <c r="W87" s="38">
        <f>Anchor!J84</f>
        <v>0.85780000000000001</v>
      </c>
      <c r="X87" s="39">
        <f t="shared" si="9"/>
        <v>0.10530555555555556</v>
      </c>
      <c r="Y87" s="15"/>
      <c r="Z87" s="37">
        <f>Test!B84</f>
        <v>720.76649999999995</v>
      </c>
      <c r="AA87" s="38">
        <f>Test!C84</f>
        <v>33.483400000000003</v>
      </c>
      <c r="AB87" s="38">
        <f>Test!D84</f>
        <v>38.978499999999997</v>
      </c>
      <c r="AC87" s="38">
        <f>Test!E84</f>
        <v>40.366700000000002</v>
      </c>
      <c r="AD87" s="38"/>
      <c r="AE87" s="38">
        <f>Test!F84</f>
        <v>10.8347</v>
      </c>
      <c r="AF87" s="38">
        <f>Test!G84</f>
        <v>11.1958</v>
      </c>
      <c r="AG87" s="38">
        <f>Test!H84</f>
        <v>34.478999999999999</v>
      </c>
      <c r="AH87" s="38"/>
      <c r="AI87" s="38"/>
      <c r="AJ87" s="38"/>
      <c r="AK87" s="38"/>
      <c r="AL87" s="38"/>
      <c r="AM87" s="38"/>
      <c r="AN87" s="38"/>
      <c r="AO87" s="38">
        <f>Test!I84</f>
        <v>381.1</v>
      </c>
      <c r="AP87" s="38">
        <f>Test!J84</f>
        <v>0.87060000000000004</v>
      </c>
      <c r="AQ87" s="39">
        <f t="shared" si="6"/>
        <v>0.10586111111111111</v>
      </c>
      <c r="AR87" s="50">
        <f t="shared" si="7"/>
        <v>1.0052756528620417</v>
      </c>
      <c r="AS87" s="51">
        <f t="shared" si="8"/>
        <v>1.0149218932152018</v>
      </c>
      <c r="AT87" s="16"/>
      <c r="AU87" s="16"/>
      <c r="AV87" s="383"/>
      <c r="AW87" s="384"/>
      <c r="AX87" s="404"/>
      <c r="AY87" s="404"/>
      <c r="AZ87" s="407"/>
      <c r="BA87" s="407"/>
      <c r="BB87" s="384"/>
      <c r="BC87" s="378"/>
      <c r="BD87" s="384"/>
      <c r="BE87" s="378"/>
      <c r="BF87" s="385"/>
      <c r="BG87" s="378"/>
      <c r="BH87" s="385"/>
      <c r="BI87" s="378"/>
      <c r="BJ87" s="384"/>
      <c r="BK87" s="378"/>
      <c r="BL87" s="384"/>
      <c r="BM87" s="378"/>
      <c r="BN87" s="384"/>
      <c r="BO87" s="404"/>
      <c r="BP87" s="404"/>
      <c r="BQ87" s="404"/>
      <c r="BR87" s="404"/>
    </row>
    <row r="88" spans="1:70" ht="17" customHeight="1" x14ac:dyDescent="0.2">
      <c r="A88" s="387"/>
      <c r="B88" s="389" t="s">
        <v>2</v>
      </c>
      <c r="C88" s="392" t="s">
        <v>137</v>
      </c>
      <c r="D88" s="395">
        <v>30</v>
      </c>
      <c r="E88" s="398">
        <v>8</v>
      </c>
      <c r="F88" s="7">
        <v>23</v>
      </c>
      <c r="G88" s="32">
        <f>Anchor!B85</f>
        <v>68956.703999999998</v>
      </c>
      <c r="H88" s="33">
        <f>Anchor!C85</f>
        <v>43.239899999999999</v>
      </c>
      <c r="I88" s="33">
        <f>Anchor!D85</f>
        <v>44.885599999999997</v>
      </c>
      <c r="J88" s="33">
        <f>Anchor!E85</f>
        <v>45.450600000000001</v>
      </c>
      <c r="K88" s="33"/>
      <c r="L88" s="33">
        <f>Anchor!F85</f>
        <v>28.043199999999999</v>
      </c>
      <c r="M88" s="33">
        <f>Anchor!G85</f>
        <v>25.639299999999999</v>
      </c>
      <c r="N88" s="33">
        <f>Anchor!H85</f>
        <v>99.842699999999994</v>
      </c>
      <c r="O88" s="33"/>
      <c r="P88" s="33"/>
      <c r="Q88" s="33"/>
      <c r="R88" s="33"/>
      <c r="S88" s="33"/>
      <c r="T88" s="33"/>
      <c r="U88" s="33"/>
      <c r="V88" s="33">
        <f>Anchor!I85</f>
        <v>2273.6</v>
      </c>
      <c r="W88" s="33">
        <f>Anchor!J85</f>
        <v>4.8678999999999997</v>
      </c>
      <c r="X88" s="34">
        <f t="shared" si="9"/>
        <v>0.63155555555555554</v>
      </c>
      <c r="Y88" s="15"/>
      <c r="Z88" s="32">
        <f>Test!B85</f>
        <v>68956.703999999998</v>
      </c>
      <c r="AA88" s="33">
        <f>Test!C85</f>
        <v>43.239899999999999</v>
      </c>
      <c r="AB88" s="33">
        <f>Test!D85</f>
        <v>44.885599999999997</v>
      </c>
      <c r="AC88" s="33">
        <f>Test!E85</f>
        <v>45.450600000000001</v>
      </c>
      <c r="AD88" s="33"/>
      <c r="AE88" s="33">
        <f>Test!F85</f>
        <v>28.043199999999999</v>
      </c>
      <c r="AF88" s="33">
        <f>Test!G85</f>
        <v>25.639299999999999</v>
      </c>
      <c r="AG88" s="33">
        <f>Test!H85</f>
        <v>99.842699999999994</v>
      </c>
      <c r="AH88" s="33"/>
      <c r="AI88" s="33"/>
      <c r="AJ88" s="33"/>
      <c r="AK88" s="33"/>
      <c r="AL88" s="33"/>
      <c r="AM88" s="33"/>
      <c r="AN88" s="33"/>
      <c r="AO88" s="33">
        <f>Test!I85</f>
        <v>2274.8000000000002</v>
      </c>
      <c r="AP88" s="33">
        <f>Test!J85</f>
        <v>4.7031000000000001</v>
      </c>
      <c r="AQ88" s="34">
        <f t="shared" si="6"/>
        <v>0.63188888888888894</v>
      </c>
      <c r="AR88" s="46">
        <f t="shared" si="7"/>
        <v>1.0005277973258271</v>
      </c>
      <c r="AS88" s="47">
        <f t="shared" si="8"/>
        <v>0.96614556584975053</v>
      </c>
      <c r="AT88" s="16"/>
      <c r="AU88" s="16"/>
      <c r="AV88" s="440" t="s">
        <v>123</v>
      </c>
      <c r="AW88" s="401" cm="1">
        <f t="array" ref="AW88">bdRateExtend($G88:$G91,H88:H91,$Z88:$Z91,AA88:AA91)</f>
        <v>0</v>
      </c>
      <c r="AX88" s="402" cm="1">
        <f t="array" ref="AX88">bdRateExtend($G88:$G93,H88:H93,$Z88:$Z93,AA88:AA93)</f>
        <v>0</v>
      </c>
      <c r="AY88" s="402" cm="1">
        <f t="array" ref="AY88">bdRateExtend($G88:$G93,I88:I93,$Z88:$Z93,AB88:AB93)</f>
        <v>0</v>
      </c>
      <c r="AZ88" s="405" cm="1">
        <f t="array" ref="AZ88">bdRateExtend($G88:$G93,J88:J93,$Z88:$Z93,AC88:AC93)</f>
        <v>0</v>
      </c>
      <c r="BA88" s="405" t="e" cm="1">
        <f t="array" ref="BA88">bdRateExtend($G88:$G93,K88:K93,$Z88:$Z93,AD88:AD93)</f>
        <v>#VALUE!</v>
      </c>
      <c r="BB88" s="401" cm="1">
        <f t="array" ref="BB88">bdRateExtend($G88:$G91,L88:L91,$Z88:$Z91,AE88:AE91)</f>
        <v>0</v>
      </c>
      <c r="BC88" s="376" cm="1">
        <f t="array" ref="BC88">bdRateExtend($G88:$G93,L88:L93,$Z88:$Z93,AE88:AE93)</f>
        <v>0</v>
      </c>
      <c r="BD88" s="401" cm="1">
        <f t="array" ref="BD88">bdRateExtend($G88:$G91,M88:M91,$Z88:$Z91,AF88:AF91)</f>
        <v>0</v>
      </c>
      <c r="BE88" s="376" cm="1">
        <f t="array" ref="BE88">bdRateExtend($G88:$G93,M88:M93,$Z88:$Z93,AF88:AF93)</f>
        <v>0</v>
      </c>
      <c r="BF88" s="379" cm="1">
        <f t="array" ref="BF88">bdRateExtend($G88:$G91,N88:N91,$Z88:$Z91,AG88:AG91)</f>
        <v>0</v>
      </c>
      <c r="BG88" s="376" cm="1">
        <f t="array" ref="BG88">bdRateExtend($G88:$G93,N88:N93,$Z88:$Z93,AG88:AG93)</f>
        <v>0</v>
      </c>
      <c r="BH88" s="379" t="e" cm="1">
        <f t="array" ref="BH88">bdRateExtend($G88:$G91,O88:O91,$Z88:$Z91,AH88:AH91)</f>
        <v>#VALUE!</v>
      </c>
      <c r="BI88" s="376" t="e" cm="1">
        <f t="array" ref="BI88">bdRateExtend($G88:$G93,O88:O93,$Z88:$Z93,AH88:AH93)</f>
        <v>#VALUE!</v>
      </c>
      <c r="BJ88" s="401" t="e" cm="1">
        <f t="array" ref="BJ88">bdRateExtend($G88:$G91,P88:P91,$Z88:$Z91,AI88:AI91)</f>
        <v>#VALUE!</v>
      </c>
      <c r="BK88" s="376" t="e" cm="1">
        <f t="array" ref="BK88">bdRateExtend($G88:$G93,P88:P93,$Z88:$Z93,AI88:AI93)</f>
        <v>#VALUE!</v>
      </c>
      <c r="BL88" s="401" t="e" cm="1">
        <f t="array" ref="BL88">bdRateExtend($G88:$G91,Q88:Q91,$Z88:$Z91,AJ88:AJ91)</f>
        <v>#VALUE!</v>
      </c>
      <c r="BM88" s="376" t="e" cm="1">
        <f t="array" ref="BM88">bdRateExtend($G88:$G93,Q88:Q93,$Z88:$Z93,AJ88:AJ93)</f>
        <v>#VALUE!</v>
      </c>
      <c r="BN88" s="401" t="e" cm="1">
        <f t="array" ref="BN88">bdRateExtend($G88:$G91,R88:R91,$Z88:$Z91,AK88:AK91)</f>
        <v>#VALUE!</v>
      </c>
      <c r="BO88" s="402" t="e" cm="1">
        <f t="array" ref="BO88">bdRateExtend($G88:$G93,R88:R93,$Z88:$Z93,AK88:AK93)</f>
        <v>#VALUE!</v>
      </c>
      <c r="BP88" s="402" t="e" cm="1">
        <f t="array" ref="BP88">bdRateExtend($G88:$G93,S88:S93,$Z88:$Z93,AL88:AL93)</f>
        <v>#VALUE!</v>
      </c>
      <c r="BQ88" s="402" t="e" cm="1">
        <f t="array" ref="BQ88">bdRateExtend($G88:$G93,T88:T93,$Z88:$Z93,AM88:AM93)</f>
        <v>#VALUE!</v>
      </c>
      <c r="BR88" s="402" t="e" cm="1">
        <f t="array" ref="BR88">bdRateExtend($G88:$G93,U88:U93,$Z88:$Z93,AN88:AN93)</f>
        <v>#VALUE!</v>
      </c>
    </row>
    <row r="89" spans="1:70" ht="17" customHeight="1" x14ac:dyDescent="0.2">
      <c r="A89" s="387"/>
      <c r="B89" s="390"/>
      <c r="C89" s="393"/>
      <c r="D89" s="396"/>
      <c r="E89" s="399"/>
      <c r="F89" s="13">
        <v>31</v>
      </c>
      <c r="G89" s="35">
        <f>Anchor!B86</f>
        <v>49565.567999999999</v>
      </c>
      <c r="H89" s="40">
        <f>Anchor!C86</f>
        <v>40.047899999999998</v>
      </c>
      <c r="I89" s="40">
        <f>Anchor!D86</f>
        <v>42.488300000000002</v>
      </c>
      <c r="J89" s="40">
        <f>Anchor!E86</f>
        <v>43.328200000000002</v>
      </c>
      <c r="K89" s="40"/>
      <c r="L89" s="40">
        <f>Anchor!F86</f>
        <v>25.047799999999999</v>
      </c>
      <c r="M89" s="40">
        <f>Anchor!G86</f>
        <v>23.1006</v>
      </c>
      <c r="N89" s="40">
        <f>Anchor!H86</f>
        <v>99.768199999999993</v>
      </c>
      <c r="O89" s="40"/>
      <c r="P89" s="40"/>
      <c r="Q89" s="40"/>
      <c r="R89" s="40"/>
      <c r="S89" s="40"/>
      <c r="T89" s="40"/>
      <c r="U89" s="40"/>
      <c r="V89" s="40">
        <f>Anchor!I86</f>
        <v>2041.2</v>
      </c>
      <c r="W89" s="40">
        <f>Anchor!J86</f>
        <v>3.9596</v>
      </c>
      <c r="X89" s="36">
        <f t="shared" si="9"/>
        <v>0.56700000000000006</v>
      </c>
      <c r="Y89" s="15"/>
      <c r="Z89" s="35">
        <f>Test!B86</f>
        <v>49565.567999999999</v>
      </c>
      <c r="AA89" s="40">
        <f>Test!C86</f>
        <v>40.047899999999998</v>
      </c>
      <c r="AB89" s="40">
        <f>Test!D86</f>
        <v>42.488300000000002</v>
      </c>
      <c r="AC89" s="40">
        <f>Test!E86</f>
        <v>43.328200000000002</v>
      </c>
      <c r="AD89" s="40"/>
      <c r="AE89" s="40">
        <f>Test!F86</f>
        <v>25.047799999999999</v>
      </c>
      <c r="AF89" s="40">
        <f>Test!G86</f>
        <v>23.1006</v>
      </c>
      <c r="AG89" s="40">
        <f>Test!H86</f>
        <v>99.768199999999993</v>
      </c>
      <c r="AH89" s="40"/>
      <c r="AI89" s="40"/>
      <c r="AJ89" s="40"/>
      <c r="AK89" s="40"/>
      <c r="AL89" s="40"/>
      <c r="AM89" s="40"/>
      <c r="AN89" s="40"/>
      <c r="AO89" s="40">
        <f>Test!I86</f>
        <v>2039.5</v>
      </c>
      <c r="AP89" s="40">
        <f>Test!J86</f>
        <v>4.1222000000000003</v>
      </c>
      <c r="AQ89" s="36">
        <f t="shared" si="6"/>
        <v>0.56652777777777774</v>
      </c>
      <c r="AR89" s="48">
        <f t="shared" si="7"/>
        <v>0.99916715657456401</v>
      </c>
      <c r="AS89" s="49">
        <f t="shared" si="8"/>
        <v>1.0410647540155571</v>
      </c>
      <c r="AT89" s="16"/>
      <c r="AU89" s="16"/>
      <c r="AV89" s="381"/>
      <c r="AW89" s="382"/>
      <c r="AX89" s="403"/>
      <c r="AY89" s="403"/>
      <c r="AZ89" s="406"/>
      <c r="BA89" s="406"/>
      <c r="BB89" s="382"/>
      <c r="BC89" s="377"/>
      <c r="BD89" s="382"/>
      <c r="BE89" s="377"/>
      <c r="BF89" s="380"/>
      <c r="BG89" s="377"/>
      <c r="BH89" s="380"/>
      <c r="BI89" s="377"/>
      <c r="BJ89" s="382"/>
      <c r="BK89" s="377"/>
      <c r="BL89" s="382"/>
      <c r="BM89" s="377"/>
      <c r="BN89" s="382"/>
      <c r="BO89" s="403"/>
      <c r="BP89" s="403"/>
      <c r="BQ89" s="403"/>
      <c r="BR89" s="403"/>
    </row>
    <row r="90" spans="1:70" ht="17" customHeight="1" x14ac:dyDescent="0.2">
      <c r="A90" s="387"/>
      <c r="B90" s="390"/>
      <c r="C90" s="393"/>
      <c r="D90" s="396"/>
      <c r="E90" s="399"/>
      <c r="F90" s="13">
        <v>39</v>
      </c>
      <c r="G90" s="35">
        <f>Anchor!B87</f>
        <v>31597.919999999998</v>
      </c>
      <c r="H90" s="40">
        <f>Anchor!C87</f>
        <v>36.250100000000003</v>
      </c>
      <c r="I90" s="40">
        <f>Anchor!D87</f>
        <v>39.895400000000002</v>
      </c>
      <c r="J90" s="40">
        <f>Anchor!E87</f>
        <v>41.142200000000003</v>
      </c>
      <c r="K90" s="40"/>
      <c r="L90" s="40">
        <f>Anchor!F87</f>
        <v>21.64</v>
      </c>
      <c r="M90" s="40">
        <f>Anchor!G87</f>
        <v>20.0533</v>
      </c>
      <c r="N90" s="40">
        <f>Anchor!H87</f>
        <v>99.601900000000001</v>
      </c>
      <c r="O90" s="40"/>
      <c r="P90" s="40"/>
      <c r="Q90" s="40"/>
      <c r="R90" s="40"/>
      <c r="S90" s="40"/>
      <c r="T90" s="40"/>
      <c r="U90" s="40"/>
      <c r="V90" s="40">
        <f>Anchor!I87</f>
        <v>2777.3</v>
      </c>
      <c r="W90" s="40">
        <f>Anchor!J87</f>
        <v>3.3723999999999998</v>
      </c>
      <c r="X90" s="36">
        <f t="shared" si="9"/>
        <v>0.77147222222222223</v>
      </c>
      <c r="Y90" s="15"/>
      <c r="Z90" s="35">
        <f>Test!B87</f>
        <v>31597.919999999998</v>
      </c>
      <c r="AA90" s="40">
        <f>Test!C87</f>
        <v>36.250100000000003</v>
      </c>
      <c r="AB90" s="40">
        <f>Test!D87</f>
        <v>39.895400000000002</v>
      </c>
      <c r="AC90" s="40">
        <f>Test!E87</f>
        <v>41.142200000000003</v>
      </c>
      <c r="AD90" s="40"/>
      <c r="AE90" s="40">
        <f>Test!F87</f>
        <v>21.64</v>
      </c>
      <c r="AF90" s="40">
        <f>Test!G87</f>
        <v>20.0533</v>
      </c>
      <c r="AG90" s="40">
        <f>Test!H87</f>
        <v>99.601900000000001</v>
      </c>
      <c r="AH90" s="40"/>
      <c r="AI90" s="40"/>
      <c r="AJ90" s="40"/>
      <c r="AK90" s="40"/>
      <c r="AL90" s="40"/>
      <c r="AM90" s="40"/>
      <c r="AN90" s="40"/>
      <c r="AO90" s="40">
        <f>Test!I87</f>
        <v>2797</v>
      </c>
      <c r="AP90" s="40">
        <f>Test!J87</f>
        <v>3.456</v>
      </c>
      <c r="AQ90" s="36">
        <f t="shared" si="6"/>
        <v>0.77694444444444444</v>
      </c>
      <c r="AR90" s="48">
        <f t="shared" si="7"/>
        <v>1.0070932200338458</v>
      </c>
      <c r="AS90" s="49">
        <f t="shared" si="8"/>
        <v>1.0247894674415847</v>
      </c>
      <c r="AT90" s="16"/>
      <c r="AU90" s="16"/>
      <c r="AV90" s="381" t="s">
        <v>124</v>
      </c>
      <c r="AW90" s="382" cm="1">
        <f t="array" ref="AW90">bdRateExtend($G89:$G92,H89:H92,$Z89:$Z92,AA89:AA92)</f>
        <v>0</v>
      </c>
      <c r="AX90" s="403"/>
      <c r="AY90" s="403"/>
      <c r="AZ90" s="406"/>
      <c r="BA90" s="406"/>
      <c r="BB90" s="382" cm="1">
        <f t="array" ref="BB90">bdRateExtend($G89:$G92,L89:L92,$Z89:$Z92,AE89:AE92)</f>
        <v>0</v>
      </c>
      <c r="BC90" s="377"/>
      <c r="BD90" s="382" cm="1">
        <f t="array" ref="BD90">bdRateExtend($G89:$G92,M89:M92,$Z89:$Z92,AF89:AF92)</f>
        <v>0</v>
      </c>
      <c r="BE90" s="377"/>
      <c r="BF90" s="380" cm="1">
        <f t="array" ref="BF90">bdRateExtend($G89:$G92,N89:N92,$Z89:$Z92,AG89:AG92)</f>
        <v>0</v>
      </c>
      <c r="BG90" s="377"/>
      <c r="BH90" s="380" t="e" cm="1">
        <f t="array" ref="BH90">bdRateExtend($G89:$G92,O89:O92,$Z89:$Z92,AH89:AH92)</f>
        <v>#VALUE!</v>
      </c>
      <c r="BI90" s="377"/>
      <c r="BJ90" s="382" t="e" cm="1">
        <f t="array" ref="BJ90">bdRateExtend($G89:$G92,P89:P92,$Z89:$Z92,AI89:AI92)</f>
        <v>#VALUE!</v>
      </c>
      <c r="BK90" s="377"/>
      <c r="BL90" s="382" t="e" cm="1">
        <f t="array" ref="BL90">bdRateExtend($G89:$G92,Q89:Q92,$Z89:$Z92,AJ89:AJ92)</f>
        <v>#VALUE!</v>
      </c>
      <c r="BM90" s="377"/>
      <c r="BN90" s="382" t="e" cm="1">
        <f t="array" ref="BN90">bdRateExtend($G89:$G92,R89:R92,$Z89:$Z92,AK89:AK92)</f>
        <v>#VALUE!</v>
      </c>
      <c r="BO90" s="403"/>
      <c r="BP90" s="403"/>
      <c r="BQ90" s="403"/>
      <c r="BR90" s="403"/>
    </row>
    <row r="91" spans="1:70" ht="17" customHeight="1" x14ac:dyDescent="0.2">
      <c r="A91" s="387"/>
      <c r="B91" s="390"/>
      <c r="C91" s="393"/>
      <c r="D91" s="396"/>
      <c r="E91" s="399"/>
      <c r="F91" s="13">
        <v>47</v>
      </c>
      <c r="G91" s="35">
        <f>Anchor!B88</f>
        <v>18863.952000000001</v>
      </c>
      <c r="H91" s="40">
        <f>Anchor!C88</f>
        <v>32.485399999999998</v>
      </c>
      <c r="I91" s="40">
        <f>Anchor!D88</f>
        <v>37.410899999999998</v>
      </c>
      <c r="J91" s="40">
        <f>Anchor!E88</f>
        <v>39.043900000000001</v>
      </c>
      <c r="K91" s="40"/>
      <c r="L91" s="40">
        <f>Anchor!F88</f>
        <v>18.1631</v>
      </c>
      <c r="M91" s="40">
        <f>Anchor!G88</f>
        <v>16.842199999999998</v>
      </c>
      <c r="N91" s="40">
        <f>Anchor!H88</f>
        <v>96.748500000000007</v>
      </c>
      <c r="O91" s="40"/>
      <c r="P91" s="40"/>
      <c r="Q91" s="40"/>
      <c r="R91" s="40"/>
      <c r="S91" s="40"/>
      <c r="T91" s="40"/>
      <c r="U91" s="40"/>
      <c r="V91" s="40">
        <f>Anchor!I88</f>
        <v>2040.8</v>
      </c>
      <c r="W91" s="40">
        <f>Anchor!J88</f>
        <v>2.7290999999999999</v>
      </c>
      <c r="X91" s="36">
        <f t="shared" si="9"/>
        <v>0.56688888888888889</v>
      </c>
      <c r="Y91" s="15"/>
      <c r="Z91" s="35">
        <f>Test!B88</f>
        <v>18863.952000000001</v>
      </c>
      <c r="AA91" s="40">
        <f>Test!C88</f>
        <v>32.485399999999998</v>
      </c>
      <c r="AB91" s="40">
        <f>Test!D88</f>
        <v>37.410899999999998</v>
      </c>
      <c r="AC91" s="40">
        <f>Test!E88</f>
        <v>39.043900000000001</v>
      </c>
      <c r="AD91" s="40"/>
      <c r="AE91" s="40">
        <f>Test!F88</f>
        <v>18.1631</v>
      </c>
      <c r="AF91" s="40">
        <f>Test!G88</f>
        <v>16.842199999999998</v>
      </c>
      <c r="AG91" s="40">
        <f>Test!H88</f>
        <v>96.748500000000007</v>
      </c>
      <c r="AH91" s="40"/>
      <c r="AI91" s="40"/>
      <c r="AJ91" s="40"/>
      <c r="AK91" s="40"/>
      <c r="AL91" s="40"/>
      <c r="AM91" s="40"/>
      <c r="AN91" s="40"/>
      <c r="AO91" s="40">
        <f>Test!I88</f>
        <v>2053.6999999999998</v>
      </c>
      <c r="AP91" s="40">
        <f>Test!J88</f>
        <v>2.9403999999999999</v>
      </c>
      <c r="AQ91" s="36">
        <f t="shared" si="6"/>
        <v>0.57047222222222216</v>
      </c>
      <c r="AR91" s="48">
        <f t="shared" si="7"/>
        <v>1.0063210505684044</v>
      </c>
      <c r="AS91" s="49">
        <f t="shared" si="8"/>
        <v>1.0774247920559892</v>
      </c>
      <c r="AT91" s="16"/>
      <c r="AU91" s="16"/>
      <c r="AV91" s="381"/>
      <c r="AW91" s="382"/>
      <c r="AX91" s="403"/>
      <c r="AY91" s="403"/>
      <c r="AZ91" s="406"/>
      <c r="BA91" s="406"/>
      <c r="BB91" s="382"/>
      <c r="BC91" s="377"/>
      <c r="BD91" s="382"/>
      <c r="BE91" s="377"/>
      <c r="BF91" s="380"/>
      <c r="BG91" s="377"/>
      <c r="BH91" s="380"/>
      <c r="BI91" s="377"/>
      <c r="BJ91" s="382"/>
      <c r="BK91" s="377"/>
      <c r="BL91" s="382"/>
      <c r="BM91" s="377"/>
      <c r="BN91" s="382"/>
      <c r="BO91" s="403"/>
      <c r="BP91" s="403"/>
      <c r="BQ91" s="403"/>
      <c r="BR91" s="403"/>
    </row>
    <row r="92" spans="1:70" ht="17" customHeight="1" x14ac:dyDescent="0.2">
      <c r="A92" s="387"/>
      <c r="B92" s="390"/>
      <c r="C92" s="393"/>
      <c r="D92" s="396"/>
      <c r="E92" s="399"/>
      <c r="F92" s="13">
        <v>55</v>
      </c>
      <c r="G92" s="35">
        <f>Anchor!B89</f>
        <v>10219.608</v>
      </c>
      <c r="H92" s="40">
        <f>Anchor!C89</f>
        <v>28.978200000000001</v>
      </c>
      <c r="I92" s="40">
        <f>Anchor!D89</f>
        <v>34.941800000000001</v>
      </c>
      <c r="J92" s="40">
        <f>Anchor!E89</f>
        <v>36.739699999999999</v>
      </c>
      <c r="K92" s="40"/>
      <c r="L92" s="40">
        <f>Anchor!F89</f>
        <v>14.708299999999999</v>
      </c>
      <c r="M92" s="40">
        <f>Anchor!G89</f>
        <v>13.6137</v>
      </c>
      <c r="N92" s="40">
        <f>Anchor!H89</f>
        <v>80.845100000000002</v>
      </c>
      <c r="O92" s="40"/>
      <c r="P92" s="40"/>
      <c r="Q92" s="40"/>
      <c r="R92" s="40"/>
      <c r="S92" s="40"/>
      <c r="T92" s="40"/>
      <c r="U92" s="40"/>
      <c r="V92" s="40">
        <f>Anchor!I89</f>
        <v>1468.2</v>
      </c>
      <c r="W92" s="40">
        <f>Anchor!J89</f>
        <v>2.3258999999999999</v>
      </c>
      <c r="X92" s="36">
        <f t="shared" si="9"/>
        <v>0.40783333333333333</v>
      </c>
      <c r="Y92" s="15"/>
      <c r="Z92" s="35">
        <f>Test!B89</f>
        <v>10219.608</v>
      </c>
      <c r="AA92" s="40">
        <f>Test!C89</f>
        <v>28.978200000000001</v>
      </c>
      <c r="AB92" s="40">
        <f>Test!D89</f>
        <v>34.941800000000001</v>
      </c>
      <c r="AC92" s="40">
        <f>Test!E89</f>
        <v>36.739699999999999</v>
      </c>
      <c r="AD92" s="40"/>
      <c r="AE92" s="40">
        <f>Test!F89</f>
        <v>14.708299999999999</v>
      </c>
      <c r="AF92" s="40">
        <f>Test!G89</f>
        <v>13.6137</v>
      </c>
      <c r="AG92" s="40">
        <f>Test!H89</f>
        <v>80.845100000000002</v>
      </c>
      <c r="AH92" s="40"/>
      <c r="AI92" s="40"/>
      <c r="AJ92" s="40"/>
      <c r="AK92" s="40"/>
      <c r="AL92" s="40"/>
      <c r="AM92" s="40"/>
      <c r="AN92" s="40"/>
      <c r="AO92" s="40">
        <f>Test!I89</f>
        <v>1470.3</v>
      </c>
      <c r="AP92" s="40">
        <f>Test!J89</f>
        <v>2.4096000000000002</v>
      </c>
      <c r="AQ92" s="36">
        <f t="shared" si="6"/>
        <v>0.40841666666666665</v>
      </c>
      <c r="AR92" s="48">
        <f t="shared" si="7"/>
        <v>1.0014303228442991</v>
      </c>
      <c r="AS92" s="49">
        <f t="shared" si="8"/>
        <v>1.0359860699084227</v>
      </c>
      <c r="AT92" s="16"/>
      <c r="AU92" s="16"/>
      <c r="AV92" s="381" t="s">
        <v>125</v>
      </c>
      <c r="AW92" s="382" cm="1">
        <f t="array" ref="AW92">bdRateExtend($G90:$G93,H90:H93,$Z90:$Z93,AA90:AA93)</f>
        <v>0</v>
      </c>
      <c r="AX92" s="403"/>
      <c r="AY92" s="403"/>
      <c r="AZ92" s="406"/>
      <c r="BA92" s="406"/>
      <c r="BB92" s="382" cm="1">
        <f t="array" ref="BB92">bdRateExtend($G90:$G93,L90:L93,$Z90:$Z93,AE90:AE93)</f>
        <v>0</v>
      </c>
      <c r="BC92" s="377"/>
      <c r="BD92" s="382" cm="1">
        <f t="array" ref="BD92">bdRateExtend($G90:$G93,M90:M93,$Z90:$Z93,AF90:AF93)</f>
        <v>0</v>
      </c>
      <c r="BE92" s="377"/>
      <c r="BF92" s="380" cm="1">
        <f t="array" ref="BF92">bdRateExtend($G90:$G93,N90:N93,$Z90:$Z93,AG90:AG93)</f>
        <v>0</v>
      </c>
      <c r="BG92" s="377"/>
      <c r="BH92" s="380" t="e" cm="1">
        <f t="array" ref="BH92">bdRateExtend($G90:$G93,O90:O93,$Z90:$Z93,AH90:AH93)</f>
        <v>#VALUE!</v>
      </c>
      <c r="BI92" s="377"/>
      <c r="BJ92" s="382" t="e" cm="1">
        <f t="array" ref="BJ92">bdRateExtend($G90:$G93,P90:P93,$Z90:$Z93,AI90:AI93)</f>
        <v>#VALUE!</v>
      </c>
      <c r="BK92" s="377"/>
      <c r="BL92" s="382" t="e" cm="1">
        <f t="array" ref="BL92">bdRateExtend($G90:$G93,Q90:Q93,$Z90:$Z93,AJ90:AJ93)</f>
        <v>#VALUE!</v>
      </c>
      <c r="BM92" s="377"/>
      <c r="BN92" s="382" t="e" cm="1">
        <f t="array" ref="BN92">bdRateExtend($G90:$G93,R90:R93,$Z90:$Z93,AK90:AK93)</f>
        <v>#VALUE!</v>
      </c>
      <c r="BO92" s="403"/>
      <c r="BP92" s="403"/>
      <c r="BQ92" s="403"/>
      <c r="BR92" s="403"/>
    </row>
    <row r="93" spans="1:70" ht="17" customHeight="1" thickBot="1" x14ac:dyDescent="0.25">
      <c r="A93" s="387"/>
      <c r="B93" s="391"/>
      <c r="C93" s="394"/>
      <c r="D93" s="397"/>
      <c r="E93" s="400"/>
      <c r="F93" s="8">
        <v>63</v>
      </c>
      <c r="G93" s="37">
        <f>Anchor!B90</f>
        <v>2323.5920000000001</v>
      </c>
      <c r="H93" s="38">
        <f>Anchor!C90</f>
        <v>24.0731</v>
      </c>
      <c r="I93" s="38">
        <f>Anchor!D90</f>
        <v>31.3764</v>
      </c>
      <c r="J93" s="38">
        <f>Anchor!E90</f>
        <v>33.370699999999999</v>
      </c>
      <c r="K93" s="38"/>
      <c r="L93" s="38">
        <f>Anchor!F90</f>
        <v>8.9544999999999995</v>
      </c>
      <c r="M93" s="38">
        <f>Anchor!G90</f>
        <v>8.4746000000000006</v>
      </c>
      <c r="N93" s="38">
        <f>Anchor!H90</f>
        <v>41.950600000000001</v>
      </c>
      <c r="O93" s="38"/>
      <c r="P93" s="38"/>
      <c r="Q93" s="38"/>
      <c r="R93" s="38"/>
      <c r="S93" s="38"/>
      <c r="T93" s="38"/>
      <c r="U93" s="38"/>
      <c r="V93" s="38">
        <f>Anchor!I90</f>
        <v>761.5</v>
      </c>
      <c r="W93" s="38">
        <f>Anchor!J90</f>
        <v>1.3293999999999999</v>
      </c>
      <c r="X93" s="39">
        <f t="shared" si="9"/>
        <v>0.21152777777777779</v>
      </c>
      <c r="Y93" s="15"/>
      <c r="Z93" s="37">
        <f>Test!B90</f>
        <v>2323.5920000000001</v>
      </c>
      <c r="AA93" s="38">
        <f>Test!C90</f>
        <v>24.0731</v>
      </c>
      <c r="AB93" s="38">
        <f>Test!D90</f>
        <v>31.3764</v>
      </c>
      <c r="AC93" s="38">
        <f>Test!E90</f>
        <v>33.370699999999999</v>
      </c>
      <c r="AD93" s="38"/>
      <c r="AE93" s="38">
        <f>Test!F90</f>
        <v>8.9544999999999995</v>
      </c>
      <c r="AF93" s="38">
        <f>Test!G90</f>
        <v>8.4746000000000006</v>
      </c>
      <c r="AG93" s="38">
        <f>Test!H90</f>
        <v>41.950600000000001</v>
      </c>
      <c r="AH93" s="38"/>
      <c r="AI93" s="38"/>
      <c r="AJ93" s="38"/>
      <c r="AK93" s="38"/>
      <c r="AL93" s="38"/>
      <c r="AM93" s="38"/>
      <c r="AN93" s="38"/>
      <c r="AO93" s="38">
        <f>Test!I90</f>
        <v>768.7</v>
      </c>
      <c r="AP93" s="38">
        <f>Test!J90</f>
        <v>1.4373</v>
      </c>
      <c r="AQ93" s="39">
        <f t="shared" si="6"/>
        <v>0.21352777777777779</v>
      </c>
      <c r="AR93" s="50">
        <f t="shared" si="7"/>
        <v>1.0094550229809587</v>
      </c>
      <c r="AS93" s="51">
        <f t="shared" si="8"/>
        <v>1.0811644350834964</v>
      </c>
      <c r="AT93" s="16"/>
      <c r="AU93" s="16"/>
      <c r="AV93" s="383"/>
      <c r="AW93" s="384"/>
      <c r="AX93" s="404"/>
      <c r="AY93" s="404"/>
      <c r="AZ93" s="407"/>
      <c r="BA93" s="407"/>
      <c r="BB93" s="384"/>
      <c r="BC93" s="378"/>
      <c r="BD93" s="384"/>
      <c r="BE93" s="378"/>
      <c r="BF93" s="385"/>
      <c r="BG93" s="378"/>
      <c r="BH93" s="385"/>
      <c r="BI93" s="378"/>
      <c r="BJ93" s="384"/>
      <c r="BK93" s="378"/>
      <c r="BL93" s="384"/>
      <c r="BM93" s="378"/>
      <c r="BN93" s="384"/>
      <c r="BO93" s="404"/>
      <c r="BP93" s="404"/>
      <c r="BQ93" s="404"/>
      <c r="BR93" s="404"/>
    </row>
    <row r="94" spans="1:70" ht="17" customHeight="1" x14ac:dyDescent="0.2">
      <c r="A94" s="387"/>
      <c r="B94" s="389" t="s">
        <v>2</v>
      </c>
      <c r="C94" s="392" t="s">
        <v>138</v>
      </c>
      <c r="D94" s="395">
        <v>30</v>
      </c>
      <c r="E94" s="398">
        <v>8</v>
      </c>
      <c r="F94" s="7">
        <v>23</v>
      </c>
      <c r="G94" s="32">
        <f>Anchor!B91</f>
        <v>61183.544000000002</v>
      </c>
      <c r="H94" s="33">
        <f>Anchor!C91</f>
        <v>43.027999999999999</v>
      </c>
      <c r="I94" s="33">
        <f>Anchor!D91</f>
        <v>46.2378</v>
      </c>
      <c r="J94" s="33">
        <f>Anchor!E91</f>
        <v>45.968000000000004</v>
      </c>
      <c r="K94" s="33"/>
      <c r="L94" s="33">
        <f>Anchor!F91</f>
        <v>28.323399999999999</v>
      </c>
      <c r="M94" s="33">
        <f>Anchor!G91</f>
        <v>25.438700000000001</v>
      </c>
      <c r="N94" s="33">
        <f>Anchor!H91</f>
        <v>99.490499999999997</v>
      </c>
      <c r="O94" s="33"/>
      <c r="P94" s="33"/>
      <c r="Q94" s="33"/>
      <c r="R94" s="33"/>
      <c r="S94" s="33"/>
      <c r="T94" s="33"/>
      <c r="U94" s="33"/>
      <c r="V94" s="33">
        <f>Anchor!I91</f>
        <v>2439.3000000000002</v>
      </c>
      <c r="W94" s="33">
        <f>Anchor!J91</f>
        <v>4.7121000000000004</v>
      </c>
      <c r="X94" s="34">
        <f t="shared" si="9"/>
        <v>0.67758333333333343</v>
      </c>
      <c r="Y94" s="15"/>
      <c r="Z94" s="32">
        <f>Test!B91</f>
        <v>61183.544000000002</v>
      </c>
      <c r="AA94" s="33">
        <f>Test!C91</f>
        <v>43.027999999999999</v>
      </c>
      <c r="AB94" s="33">
        <f>Test!D91</f>
        <v>46.2378</v>
      </c>
      <c r="AC94" s="33">
        <f>Test!E91</f>
        <v>45.968000000000004</v>
      </c>
      <c r="AD94" s="33"/>
      <c r="AE94" s="33">
        <f>Test!F91</f>
        <v>28.323399999999999</v>
      </c>
      <c r="AF94" s="33">
        <f>Test!G91</f>
        <v>25.438700000000001</v>
      </c>
      <c r="AG94" s="33">
        <f>Test!H91</f>
        <v>99.490499999999997</v>
      </c>
      <c r="AH94" s="33"/>
      <c r="AI94" s="33"/>
      <c r="AJ94" s="33"/>
      <c r="AK94" s="33"/>
      <c r="AL94" s="33"/>
      <c r="AM94" s="33"/>
      <c r="AN94" s="33"/>
      <c r="AO94" s="33">
        <f>Test!I91</f>
        <v>2444.6999999999998</v>
      </c>
      <c r="AP94" s="33">
        <f>Test!J91</f>
        <v>4.6976000000000004</v>
      </c>
      <c r="AQ94" s="34">
        <f t="shared" si="6"/>
        <v>0.67908333333333326</v>
      </c>
      <c r="AR94" s="46">
        <f t="shared" si="7"/>
        <v>1.0022137498462673</v>
      </c>
      <c r="AS94" s="47">
        <f t="shared" si="8"/>
        <v>0.99692281572971708</v>
      </c>
      <c r="AT94" s="16"/>
      <c r="AU94" s="16"/>
      <c r="AV94" s="440" t="s">
        <v>123</v>
      </c>
      <c r="AW94" s="401" cm="1">
        <f t="array" ref="AW94">bdRateExtend($G94:$G97,H94:H97,$Z94:$Z97,AA94:AA97)</f>
        <v>0</v>
      </c>
      <c r="AX94" s="402" cm="1">
        <f t="array" ref="AX94">bdRateExtend($G94:$G99,H94:H99,$Z94:$Z99,AA94:AA99)</f>
        <v>0</v>
      </c>
      <c r="AY94" s="402" cm="1">
        <f t="array" ref="AY94">bdRateExtend($G94:$G99,I94:I99,$Z94:$Z99,AB94:AB99)</f>
        <v>0</v>
      </c>
      <c r="AZ94" s="405" cm="1">
        <f t="array" ref="AZ94">bdRateExtend($G94:$G99,J94:J99,$Z94:$Z99,AC94:AC99)</f>
        <v>0</v>
      </c>
      <c r="BA94" s="405" t="e" cm="1">
        <f t="array" ref="BA94">bdRateExtend($G94:$G99,K94:K99,$Z94:$Z99,AD94:AD99)</f>
        <v>#VALUE!</v>
      </c>
      <c r="BB94" s="401" cm="1">
        <f t="array" ref="BB94">bdRateExtend($G94:$G97,L94:L97,$Z94:$Z97,AE94:AE97)</f>
        <v>0</v>
      </c>
      <c r="BC94" s="376" cm="1">
        <f t="array" ref="BC94">bdRateExtend($G94:$G99,L94:L99,$Z94:$Z99,AE94:AE99)</f>
        <v>0</v>
      </c>
      <c r="BD94" s="401" cm="1">
        <f t="array" ref="BD94">bdRateExtend($G94:$G97,M94:M97,$Z94:$Z97,AF94:AF97)</f>
        <v>0</v>
      </c>
      <c r="BE94" s="376" cm="1">
        <f t="array" ref="BE94">bdRateExtend($G94:$G99,M94:M99,$Z94:$Z99,AF94:AF99)</f>
        <v>0</v>
      </c>
      <c r="BF94" s="379" cm="1">
        <f t="array" ref="BF94">bdRateExtend($G94:$G97,N94:N97,$Z94:$Z97,AG94:AG97)</f>
        <v>0</v>
      </c>
      <c r="BG94" s="376" cm="1">
        <f t="array" ref="BG94">bdRateExtend($G94:$G99,N94:N99,$Z94:$Z99,AG94:AG99)</f>
        <v>0</v>
      </c>
      <c r="BH94" s="379" t="e" cm="1">
        <f t="array" ref="BH94">bdRateExtend($G94:$G97,O94:O97,$Z94:$Z97,AH94:AH97)</f>
        <v>#VALUE!</v>
      </c>
      <c r="BI94" s="376" t="e" cm="1">
        <f t="array" ref="BI94">bdRateExtend($G94:$G99,O94:O99,$Z94:$Z99,AH94:AH99)</f>
        <v>#VALUE!</v>
      </c>
      <c r="BJ94" s="401" t="e" cm="1">
        <f t="array" ref="BJ94">bdRateExtend($G94:$G97,P94:P97,$Z94:$Z97,AI94:AI97)</f>
        <v>#VALUE!</v>
      </c>
      <c r="BK94" s="376" t="e" cm="1">
        <f t="array" ref="BK94">bdRateExtend($G94:$G99,P94:P99,$Z94:$Z99,AI94:AI99)</f>
        <v>#VALUE!</v>
      </c>
      <c r="BL94" s="401" t="e" cm="1">
        <f t="array" ref="BL94">bdRateExtend($G94:$G97,Q94:Q97,$Z94:$Z97,AJ94:AJ97)</f>
        <v>#VALUE!</v>
      </c>
      <c r="BM94" s="376" t="e" cm="1">
        <f t="array" ref="BM94">bdRateExtend($G94:$G99,Q94:Q99,$Z94:$Z99,AJ94:AJ99)</f>
        <v>#VALUE!</v>
      </c>
      <c r="BN94" s="401" t="e" cm="1">
        <f t="array" ref="BN94">bdRateExtend($G94:$G97,R94:R97,$Z94:$Z97,AK94:AK97)</f>
        <v>#VALUE!</v>
      </c>
      <c r="BO94" s="402" t="e" cm="1">
        <f t="array" ref="BO94">bdRateExtend($G94:$G99,R94:R99,$Z94:$Z99,AK94:AK99)</f>
        <v>#VALUE!</v>
      </c>
      <c r="BP94" s="402" t="e" cm="1">
        <f t="array" ref="BP94">bdRateExtend($G94:$G99,S94:S99,$Z94:$Z99,AL94:AL99)</f>
        <v>#VALUE!</v>
      </c>
      <c r="BQ94" s="402" t="e" cm="1">
        <f t="array" ref="BQ94">bdRateExtend($G94:$G99,T94:T99,$Z94:$Z99,AM94:AM99)</f>
        <v>#VALUE!</v>
      </c>
      <c r="BR94" s="402" t="e" cm="1">
        <f t="array" ref="BR94">bdRateExtend($G94:$G99,U94:U99,$Z94:$Z99,AN94:AN99)</f>
        <v>#VALUE!</v>
      </c>
    </row>
    <row r="95" spans="1:70" ht="17" customHeight="1" x14ac:dyDescent="0.2">
      <c r="A95" s="387"/>
      <c r="B95" s="390"/>
      <c r="C95" s="393"/>
      <c r="D95" s="396"/>
      <c r="E95" s="399"/>
      <c r="F95" s="13">
        <v>31</v>
      </c>
      <c r="G95" s="35">
        <f>Anchor!B92</f>
        <v>42445.248</v>
      </c>
      <c r="H95" s="40">
        <f>Anchor!C92</f>
        <v>39.916600000000003</v>
      </c>
      <c r="I95" s="40">
        <f>Anchor!D92</f>
        <v>44.152700000000003</v>
      </c>
      <c r="J95" s="40">
        <f>Anchor!E92</f>
        <v>43.823399999999999</v>
      </c>
      <c r="K95" s="40"/>
      <c r="L95" s="40">
        <f>Anchor!F92</f>
        <v>24.7559</v>
      </c>
      <c r="M95" s="40">
        <f>Anchor!G92</f>
        <v>22.424700000000001</v>
      </c>
      <c r="N95" s="40">
        <f>Anchor!H92</f>
        <v>99.242800000000003</v>
      </c>
      <c r="O95" s="40"/>
      <c r="P95" s="40"/>
      <c r="Q95" s="40"/>
      <c r="R95" s="40"/>
      <c r="S95" s="40"/>
      <c r="T95" s="40"/>
      <c r="U95" s="40"/>
      <c r="V95" s="40">
        <f>Anchor!I92</f>
        <v>2206.5</v>
      </c>
      <c r="W95" s="40">
        <f>Anchor!J92</f>
        <v>4.0388999999999999</v>
      </c>
      <c r="X95" s="36">
        <f t="shared" si="9"/>
        <v>0.61291666666666667</v>
      </c>
      <c r="Y95" s="15"/>
      <c r="Z95" s="35">
        <f>Test!B92</f>
        <v>42445.248</v>
      </c>
      <c r="AA95" s="40">
        <f>Test!C92</f>
        <v>39.916600000000003</v>
      </c>
      <c r="AB95" s="40">
        <f>Test!D92</f>
        <v>44.152700000000003</v>
      </c>
      <c r="AC95" s="40">
        <f>Test!E92</f>
        <v>43.823399999999999</v>
      </c>
      <c r="AD95" s="40"/>
      <c r="AE95" s="40">
        <f>Test!F92</f>
        <v>24.7559</v>
      </c>
      <c r="AF95" s="40">
        <f>Test!G92</f>
        <v>22.424700000000001</v>
      </c>
      <c r="AG95" s="40">
        <f>Test!H92</f>
        <v>99.242800000000003</v>
      </c>
      <c r="AH95" s="40"/>
      <c r="AI95" s="40"/>
      <c r="AJ95" s="40"/>
      <c r="AK95" s="40"/>
      <c r="AL95" s="40"/>
      <c r="AM95" s="40"/>
      <c r="AN95" s="40"/>
      <c r="AO95" s="40">
        <f>Test!I92</f>
        <v>2225.6999999999998</v>
      </c>
      <c r="AP95" s="40">
        <f>Test!J92</f>
        <v>3.9657</v>
      </c>
      <c r="AQ95" s="36">
        <f t="shared" si="6"/>
        <v>0.61824999999999997</v>
      </c>
      <c r="AR95" s="48">
        <f t="shared" si="7"/>
        <v>1.0087015635622025</v>
      </c>
      <c r="AS95" s="49">
        <f t="shared" si="8"/>
        <v>0.98187625343534135</v>
      </c>
      <c r="AT95" s="16"/>
      <c r="AU95" s="16"/>
      <c r="AV95" s="381"/>
      <c r="AW95" s="382"/>
      <c r="AX95" s="403"/>
      <c r="AY95" s="403"/>
      <c r="AZ95" s="406"/>
      <c r="BA95" s="406"/>
      <c r="BB95" s="382"/>
      <c r="BC95" s="377"/>
      <c r="BD95" s="382"/>
      <c r="BE95" s="377"/>
      <c r="BF95" s="380"/>
      <c r="BG95" s="377"/>
      <c r="BH95" s="380"/>
      <c r="BI95" s="377"/>
      <c r="BJ95" s="382"/>
      <c r="BK95" s="377"/>
      <c r="BL95" s="382"/>
      <c r="BM95" s="377"/>
      <c r="BN95" s="382"/>
      <c r="BO95" s="403"/>
      <c r="BP95" s="403"/>
      <c r="BQ95" s="403"/>
      <c r="BR95" s="403"/>
    </row>
    <row r="96" spans="1:70" ht="17" customHeight="1" x14ac:dyDescent="0.2">
      <c r="A96" s="387"/>
      <c r="B96" s="390"/>
      <c r="C96" s="393"/>
      <c r="D96" s="396"/>
      <c r="E96" s="399"/>
      <c r="F96" s="13">
        <v>39</v>
      </c>
      <c r="G96" s="35">
        <f>Anchor!B93</f>
        <v>26197.360000000001</v>
      </c>
      <c r="H96" s="40">
        <f>Anchor!C93</f>
        <v>36.389600000000002</v>
      </c>
      <c r="I96" s="40">
        <f>Anchor!D93</f>
        <v>41.927</v>
      </c>
      <c r="J96" s="40">
        <f>Anchor!E93</f>
        <v>41.470599999999997</v>
      </c>
      <c r="K96" s="40"/>
      <c r="L96" s="40">
        <f>Anchor!F93</f>
        <v>20.740300000000001</v>
      </c>
      <c r="M96" s="40">
        <f>Anchor!G93</f>
        <v>18.9572</v>
      </c>
      <c r="N96" s="40">
        <f>Anchor!H93</f>
        <v>98.654799999999994</v>
      </c>
      <c r="O96" s="40"/>
      <c r="P96" s="40"/>
      <c r="Q96" s="40"/>
      <c r="R96" s="40"/>
      <c r="S96" s="40"/>
      <c r="T96" s="40"/>
      <c r="U96" s="40"/>
      <c r="V96" s="40">
        <f>Anchor!I93</f>
        <v>2650.2</v>
      </c>
      <c r="W96" s="40">
        <f>Anchor!J93</f>
        <v>3.6158000000000001</v>
      </c>
      <c r="X96" s="36">
        <f t="shared" si="9"/>
        <v>0.73616666666666664</v>
      </c>
      <c r="Y96" s="15"/>
      <c r="Z96" s="35">
        <f>Test!B93</f>
        <v>26197.360000000001</v>
      </c>
      <c r="AA96" s="40">
        <f>Test!C93</f>
        <v>36.389600000000002</v>
      </c>
      <c r="AB96" s="40">
        <f>Test!D93</f>
        <v>41.927</v>
      </c>
      <c r="AC96" s="40">
        <f>Test!E93</f>
        <v>41.470599999999997</v>
      </c>
      <c r="AD96" s="40"/>
      <c r="AE96" s="40">
        <f>Test!F93</f>
        <v>20.740300000000001</v>
      </c>
      <c r="AF96" s="40">
        <f>Test!G93</f>
        <v>18.9572</v>
      </c>
      <c r="AG96" s="40">
        <f>Test!H93</f>
        <v>98.654799999999994</v>
      </c>
      <c r="AH96" s="40"/>
      <c r="AI96" s="40"/>
      <c r="AJ96" s="40"/>
      <c r="AK96" s="40"/>
      <c r="AL96" s="40"/>
      <c r="AM96" s="40"/>
      <c r="AN96" s="40"/>
      <c r="AO96" s="40">
        <f>Test!I93</f>
        <v>2630.3</v>
      </c>
      <c r="AP96" s="40">
        <f>Test!J93</f>
        <v>3.2391999999999999</v>
      </c>
      <c r="AQ96" s="36">
        <f t="shared" si="6"/>
        <v>0.73063888888888895</v>
      </c>
      <c r="AR96" s="48">
        <f t="shared" si="7"/>
        <v>0.99249113274469869</v>
      </c>
      <c r="AS96" s="49">
        <f t="shared" si="8"/>
        <v>0.8958460091819237</v>
      </c>
      <c r="AT96" s="16"/>
      <c r="AU96" s="16"/>
      <c r="AV96" s="381" t="s">
        <v>124</v>
      </c>
      <c r="AW96" s="382" cm="1">
        <f t="array" ref="AW96">bdRateExtend($G95:$G98,H95:H98,$Z95:$Z98,AA95:AA98)</f>
        <v>0</v>
      </c>
      <c r="AX96" s="403"/>
      <c r="AY96" s="403"/>
      <c r="AZ96" s="406"/>
      <c r="BA96" s="406"/>
      <c r="BB96" s="382" cm="1">
        <f t="array" ref="BB96">bdRateExtend($G95:$G98,L95:L98,$Z95:$Z98,AE95:AE98)</f>
        <v>0</v>
      </c>
      <c r="BC96" s="377"/>
      <c r="BD96" s="382" cm="1">
        <f t="array" ref="BD96">bdRateExtend($G95:$G98,M95:M98,$Z95:$Z98,AF95:AF98)</f>
        <v>0</v>
      </c>
      <c r="BE96" s="377"/>
      <c r="BF96" s="380" cm="1">
        <f t="array" ref="BF96">bdRateExtend($G95:$G98,N95:N98,$Z95:$Z98,AG95:AG98)</f>
        <v>0</v>
      </c>
      <c r="BG96" s="377"/>
      <c r="BH96" s="380" t="e" cm="1">
        <f t="array" ref="BH96">bdRateExtend($G95:$G98,O95:O98,$Z95:$Z98,AH95:AH98)</f>
        <v>#VALUE!</v>
      </c>
      <c r="BI96" s="377"/>
      <c r="BJ96" s="382" t="e" cm="1">
        <f t="array" ref="BJ96">bdRateExtend($G95:$G98,P95:P98,$Z95:$Z98,AI95:AI98)</f>
        <v>#VALUE!</v>
      </c>
      <c r="BK96" s="377"/>
      <c r="BL96" s="382" t="e" cm="1">
        <f t="array" ref="BL96">bdRateExtend($G95:$G98,Q95:Q98,$Z95:$Z98,AJ95:AJ98)</f>
        <v>#VALUE!</v>
      </c>
      <c r="BM96" s="377"/>
      <c r="BN96" s="382" t="e" cm="1">
        <f t="array" ref="BN96">bdRateExtend($G95:$G98,R95:R98,$Z95:$Z98,AK95:AK98)</f>
        <v>#VALUE!</v>
      </c>
      <c r="BO96" s="403"/>
      <c r="BP96" s="403"/>
      <c r="BQ96" s="403"/>
      <c r="BR96" s="403"/>
    </row>
    <row r="97" spans="1:70" ht="17" customHeight="1" x14ac:dyDescent="0.2">
      <c r="A97" s="387"/>
      <c r="B97" s="390"/>
      <c r="C97" s="393"/>
      <c r="D97" s="396"/>
      <c r="E97" s="399"/>
      <c r="F97" s="13">
        <v>47</v>
      </c>
      <c r="G97" s="35">
        <f>Anchor!B94</f>
        <v>15179.672</v>
      </c>
      <c r="H97" s="40">
        <f>Anchor!C94</f>
        <v>32.960500000000003</v>
      </c>
      <c r="I97" s="40">
        <f>Anchor!D94</f>
        <v>39.573300000000003</v>
      </c>
      <c r="J97" s="40">
        <f>Anchor!E94</f>
        <v>38.9497</v>
      </c>
      <c r="K97" s="40"/>
      <c r="L97" s="40">
        <f>Anchor!F94</f>
        <v>16.795300000000001</v>
      </c>
      <c r="M97" s="40">
        <f>Anchor!G94</f>
        <v>15.5184</v>
      </c>
      <c r="N97" s="40">
        <f>Anchor!H94</f>
        <v>97.083200000000005</v>
      </c>
      <c r="O97" s="40"/>
      <c r="P97" s="40"/>
      <c r="Q97" s="40"/>
      <c r="R97" s="40"/>
      <c r="S97" s="40"/>
      <c r="T97" s="40"/>
      <c r="U97" s="40"/>
      <c r="V97" s="40">
        <f>Anchor!I94</f>
        <v>1893.5</v>
      </c>
      <c r="W97" s="40">
        <f>Anchor!J94</f>
        <v>2.7349000000000001</v>
      </c>
      <c r="X97" s="36">
        <f t="shared" si="9"/>
        <v>0.52597222222222217</v>
      </c>
      <c r="Y97" s="15"/>
      <c r="Z97" s="35">
        <f>Test!B94</f>
        <v>15179.672</v>
      </c>
      <c r="AA97" s="40">
        <f>Test!C94</f>
        <v>32.960500000000003</v>
      </c>
      <c r="AB97" s="40">
        <f>Test!D94</f>
        <v>39.573300000000003</v>
      </c>
      <c r="AC97" s="40">
        <f>Test!E94</f>
        <v>38.9497</v>
      </c>
      <c r="AD97" s="40"/>
      <c r="AE97" s="40">
        <f>Test!F94</f>
        <v>16.795300000000001</v>
      </c>
      <c r="AF97" s="40">
        <f>Test!G94</f>
        <v>15.5184</v>
      </c>
      <c r="AG97" s="40">
        <f>Test!H94</f>
        <v>97.083200000000005</v>
      </c>
      <c r="AH97" s="40"/>
      <c r="AI97" s="40"/>
      <c r="AJ97" s="40"/>
      <c r="AK97" s="40"/>
      <c r="AL97" s="40"/>
      <c r="AM97" s="40"/>
      <c r="AN97" s="40"/>
      <c r="AO97" s="40">
        <f>Test!I94</f>
        <v>1905.8</v>
      </c>
      <c r="AP97" s="40">
        <f>Test!J94</f>
        <v>2.6943999999999999</v>
      </c>
      <c r="AQ97" s="36">
        <f t="shared" si="6"/>
        <v>0.52938888888888891</v>
      </c>
      <c r="AR97" s="48">
        <f t="shared" si="7"/>
        <v>1.0064959070504356</v>
      </c>
      <c r="AS97" s="49">
        <f t="shared" si="8"/>
        <v>0.98519141467695337</v>
      </c>
      <c r="AT97" s="16"/>
      <c r="AU97" s="16"/>
      <c r="AV97" s="381"/>
      <c r="AW97" s="382"/>
      <c r="AX97" s="403"/>
      <c r="AY97" s="403"/>
      <c r="AZ97" s="406"/>
      <c r="BA97" s="406"/>
      <c r="BB97" s="382"/>
      <c r="BC97" s="377"/>
      <c r="BD97" s="382"/>
      <c r="BE97" s="377"/>
      <c r="BF97" s="380"/>
      <c r="BG97" s="377"/>
      <c r="BH97" s="380"/>
      <c r="BI97" s="377"/>
      <c r="BJ97" s="382"/>
      <c r="BK97" s="377"/>
      <c r="BL97" s="382"/>
      <c r="BM97" s="377"/>
      <c r="BN97" s="382"/>
      <c r="BO97" s="403"/>
      <c r="BP97" s="403"/>
      <c r="BQ97" s="403"/>
      <c r="BR97" s="403"/>
    </row>
    <row r="98" spans="1:70" ht="17" customHeight="1" x14ac:dyDescent="0.2">
      <c r="A98" s="387"/>
      <c r="B98" s="390"/>
      <c r="C98" s="393"/>
      <c r="D98" s="396"/>
      <c r="E98" s="399"/>
      <c r="F98" s="13">
        <v>55</v>
      </c>
      <c r="G98" s="35">
        <f>Anchor!B95</f>
        <v>8207.6959999999999</v>
      </c>
      <c r="H98" s="40">
        <f>Anchor!C95</f>
        <v>29.771100000000001</v>
      </c>
      <c r="I98" s="40">
        <f>Anchor!D95</f>
        <v>37.225900000000003</v>
      </c>
      <c r="J98" s="40">
        <f>Anchor!E95</f>
        <v>36.458599999999997</v>
      </c>
      <c r="K98" s="40"/>
      <c r="L98" s="40">
        <f>Anchor!F95</f>
        <v>13.105399999999999</v>
      </c>
      <c r="M98" s="40">
        <f>Anchor!G95</f>
        <v>12.2736</v>
      </c>
      <c r="N98" s="40">
        <f>Anchor!H95</f>
        <v>84.333600000000004</v>
      </c>
      <c r="O98" s="40"/>
      <c r="P98" s="40"/>
      <c r="Q98" s="40"/>
      <c r="R98" s="40"/>
      <c r="S98" s="40"/>
      <c r="T98" s="40"/>
      <c r="U98" s="40"/>
      <c r="V98" s="40">
        <f>Anchor!I95</f>
        <v>1337.6</v>
      </c>
      <c r="W98" s="40">
        <f>Anchor!J95</f>
        <v>2.1755</v>
      </c>
      <c r="X98" s="36">
        <f t="shared" si="9"/>
        <v>0.37155555555555553</v>
      </c>
      <c r="Y98" s="15"/>
      <c r="Z98" s="35">
        <f>Test!B95</f>
        <v>8207.6959999999999</v>
      </c>
      <c r="AA98" s="40">
        <f>Test!C95</f>
        <v>29.771100000000001</v>
      </c>
      <c r="AB98" s="40">
        <f>Test!D95</f>
        <v>37.225900000000003</v>
      </c>
      <c r="AC98" s="40">
        <f>Test!E95</f>
        <v>36.458599999999997</v>
      </c>
      <c r="AD98" s="40"/>
      <c r="AE98" s="40">
        <f>Test!F95</f>
        <v>13.105399999999999</v>
      </c>
      <c r="AF98" s="40">
        <f>Test!G95</f>
        <v>12.2736</v>
      </c>
      <c r="AG98" s="40">
        <f>Test!H95</f>
        <v>84.333600000000004</v>
      </c>
      <c r="AH98" s="40"/>
      <c r="AI98" s="40"/>
      <c r="AJ98" s="40"/>
      <c r="AK98" s="40"/>
      <c r="AL98" s="40"/>
      <c r="AM98" s="40"/>
      <c r="AN98" s="40"/>
      <c r="AO98" s="40">
        <f>Test!I95</f>
        <v>1340.3</v>
      </c>
      <c r="AP98" s="40">
        <f>Test!J95</f>
        <v>2.2706</v>
      </c>
      <c r="AQ98" s="36">
        <f t="shared" si="6"/>
        <v>0.37230555555555556</v>
      </c>
      <c r="AR98" s="48">
        <f t="shared" si="7"/>
        <v>1.0020185406698565</v>
      </c>
      <c r="AS98" s="49">
        <f t="shared" si="8"/>
        <v>1.0437140887152379</v>
      </c>
      <c r="AT98" s="16"/>
      <c r="AU98" s="16"/>
      <c r="AV98" s="381" t="s">
        <v>125</v>
      </c>
      <c r="AW98" s="382" cm="1">
        <f t="array" ref="AW98">bdRateExtend($G96:$G99,H96:H99,$Z96:$Z99,AA96:AA99)</f>
        <v>0</v>
      </c>
      <c r="AX98" s="403"/>
      <c r="AY98" s="403"/>
      <c r="AZ98" s="406"/>
      <c r="BA98" s="406"/>
      <c r="BB98" s="382" cm="1">
        <f t="array" ref="BB98">bdRateExtend($G96:$G99,L96:L99,$Z96:$Z99,AE96:AE99)</f>
        <v>0</v>
      </c>
      <c r="BC98" s="377"/>
      <c r="BD98" s="382" cm="1">
        <f t="array" ref="BD98">bdRateExtend($G96:$G99,M96:M99,$Z96:$Z99,AF96:AF99)</f>
        <v>0</v>
      </c>
      <c r="BE98" s="377"/>
      <c r="BF98" s="380" cm="1">
        <f t="array" ref="BF98">bdRateExtend($G96:$G99,N96:N99,$Z96:$Z99,AG96:AG99)</f>
        <v>0</v>
      </c>
      <c r="BG98" s="377"/>
      <c r="BH98" s="380" t="e" cm="1">
        <f t="array" ref="BH98">bdRateExtend($G96:$G99,O96:O99,$Z96:$Z99,AH96:AH99)</f>
        <v>#VALUE!</v>
      </c>
      <c r="BI98" s="377"/>
      <c r="BJ98" s="382" t="e" cm="1">
        <f t="array" ref="BJ98">bdRateExtend($G96:$G99,P96:P99,$Z96:$Z99,AI96:AI99)</f>
        <v>#VALUE!</v>
      </c>
      <c r="BK98" s="377"/>
      <c r="BL98" s="382" t="e" cm="1">
        <f t="array" ref="BL98">bdRateExtend($G96:$G99,Q96:Q99,$Z96:$Z99,AJ96:AJ99)</f>
        <v>#VALUE!</v>
      </c>
      <c r="BM98" s="377"/>
      <c r="BN98" s="382" t="e" cm="1">
        <f t="array" ref="BN98">bdRateExtend($G96:$G99,R96:R99,$Z96:$Z99,AK96:AK99)</f>
        <v>#VALUE!</v>
      </c>
      <c r="BO98" s="403"/>
      <c r="BP98" s="403"/>
      <c r="BQ98" s="403"/>
      <c r="BR98" s="403"/>
    </row>
    <row r="99" spans="1:70" ht="17" customHeight="1" thickBot="1" x14ac:dyDescent="0.25">
      <c r="A99" s="387"/>
      <c r="B99" s="391"/>
      <c r="C99" s="394"/>
      <c r="D99" s="397"/>
      <c r="E99" s="400"/>
      <c r="F99" s="8">
        <v>63</v>
      </c>
      <c r="G99" s="37">
        <f>Anchor!B96</f>
        <v>1977.0239999999999</v>
      </c>
      <c r="H99" s="38">
        <f>Anchor!C96</f>
        <v>25.069600000000001</v>
      </c>
      <c r="I99" s="38">
        <f>Anchor!D96</f>
        <v>34.194400000000002</v>
      </c>
      <c r="J99" s="38">
        <f>Anchor!E96</f>
        <v>33.359699999999997</v>
      </c>
      <c r="K99" s="38"/>
      <c r="L99" s="38">
        <f>Anchor!F96</f>
        <v>7.6989000000000001</v>
      </c>
      <c r="M99" s="38">
        <f>Anchor!G96</f>
        <v>7.5159000000000002</v>
      </c>
      <c r="N99" s="38">
        <f>Anchor!H96</f>
        <v>48.206600000000002</v>
      </c>
      <c r="O99" s="38"/>
      <c r="P99" s="38"/>
      <c r="Q99" s="38"/>
      <c r="R99" s="38"/>
      <c r="S99" s="38"/>
      <c r="T99" s="38"/>
      <c r="U99" s="38"/>
      <c r="V99" s="38">
        <f>Anchor!I96</f>
        <v>660.9</v>
      </c>
      <c r="W99" s="38">
        <f>Anchor!J96</f>
        <v>1.266</v>
      </c>
      <c r="X99" s="39">
        <f t="shared" si="9"/>
        <v>0.18358333333333332</v>
      </c>
      <c r="Y99" s="15"/>
      <c r="Z99" s="37">
        <f>Test!B96</f>
        <v>1977.0239999999999</v>
      </c>
      <c r="AA99" s="38">
        <f>Test!C96</f>
        <v>25.069600000000001</v>
      </c>
      <c r="AB99" s="38">
        <f>Test!D96</f>
        <v>34.194400000000002</v>
      </c>
      <c r="AC99" s="38">
        <f>Test!E96</f>
        <v>33.359699999999997</v>
      </c>
      <c r="AD99" s="38"/>
      <c r="AE99" s="38">
        <f>Test!F96</f>
        <v>7.6989000000000001</v>
      </c>
      <c r="AF99" s="38">
        <f>Test!G96</f>
        <v>7.5159000000000002</v>
      </c>
      <c r="AG99" s="38">
        <f>Test!H96</f>
        <v>48.206600000000002</v>
      </c>
      <c r="AH99" s="38"/>
      <c r="AI99" s="38"/>
      <c r="AJ99" s="38"/>
      <c r="AK99" s="38"/>
      <c r="AL99" s="38"/>
      <c r="AM99" s="38"/>
      <c r="AN99" s="38"/>
      <c r="AO99" s="38">
        <f>Test!I96</f>
        <v>661.6</v>
      </c>
      <c r="AP99" s="38">
        <f>Test!J96</f>
        <v>1.3471</v>
      </c>
      <c r="AQ99" s="39">
        <f t="shared" si="6"/>
        <v>0.18377777777777779</v>
      </c>
      <c r="AR99" s="50">
        <f t="shared" si="7"/>
        <v>1.00105916174913</v>
      </c>
      <c r="AS99" s="51">
        <f t="shared" si="8"/>
        <v>1.0640600315955766</v>
      </c>
      <c r="AT99" s="16"/>
      <c r="AU99" s="16"/>
      <c r="AV99" s="383"/>
      <c r="AW99" s="384"/>
      <c r="AX99" s="404"/>
      <c r="AY99" s="404"/>
      <c r="AZ99" s="407"/>
      <c r="BA99" s="407"/>
      <c r="BB99" s="384"/>
      <c r="BC99" s="378"/>
      <c r="BD99" s="384"/>
      <c r="BE99" s="378"/>
      <c r="BF99" s="385"/>
      <c r="BG99" s="378"/>
      <c r="BH99" s="385"/>
      <c r="BI99" s="378"/>
      <c r="BJ99" s="384"/>
      <c r="BK99" s="378"/>
      <c r="BL99" s="384"/>
      <c r="BM99" s="378"/>
      <c r="BN99" s="384"/>
      <c r="BO99" s="404"/>
      <c r="BP99" s="404"/>
      <c r="BQ99" s="404"/>
      <c r="BR99" s="404"/>
    </row>
    <row r="100" spans="1:70" ht="17" customHeight="1" x14ac:dyDescent="0.2">
      <c r="A100" s="387"/>
      <c r="B100" s="389" t="s">
        <v>2</v>
      </c>
      <c r="C100" s="392" t="s">
        <v>40</v>
      </c>
      <c r="D100" s="395">
        <v>50</v>
      </c>
      <c r="E100" s="398">
        <v>8</v>
      </c>
      <c r="F100" s="7">
        <v>23</v>
      </c>
      <c r="G100" s="32">
        <f>Anchor!B97</f>
        <v>111658.36</v>
      </c>
      <c r="H100" s="33">
        <f>Anchor!C97</f>
        <v>39.494</v>
      </c>
      <c r="I100" s="33">
        <f>Anchor!D97</f>
        <v>39.702300000000001</v>
      </c>
      <c r="J100" s="33">
        <f>Anchor!E97</f>
        <v>41.617699999999999</v>
      </c>
      <c r="K100" s="33"/>
      <c r="L100" s="33">
        <f>Anchor!F97</f>
        <v>24.2883</v>
      </c>
      <c r="M100" s="33">
        <f>Anchor!G97</f>
        <v>20.378699999999998</v>
      </c>
      <c r="N100" s="33">
        <f>Anchor!H97</f>
        <v>97.436499999999995</v>
      </c>
      <c r="O100" s="33"/>
      <c r="P100" s="33"/>
      <c r="Q100" s="33"/>
      <c r="R100" s="33"/>
      <c r="S100" s="33"/>
      <c r="T100" s="33"/>
      <c r="U100" s="33"/>
      <c r="V100" s="33">
        <f>Anchor!I97</f>
        <v>4708.7</v>
      </c>
      <c r="W100" s="33">
        <f>Anchor!J97</f>
        <v>4.1711</v>
      </c>
      <c r="X100" s="34">
        <f t="shared" si="9"/>
        <v>1.3079722222222221</v>
      </c>
      <c r="Y100" s="15"/>
      <c r="Z100" s="32">
        <f>Test!B97</f>
        <v>111658.36</v>
      </c>
      <c r="AA100" s="33">
        <f>Test!C97</f>
        <v>39.494</v>
      </c>
      <c r="AB100" s="33">
        <f>Test!D97</f>
        <v>39.702300000000001</v>
      </c>
      <c r="AC100" s="33">
        <f>Test!E97</f>
        <v>41.617699999999999</v>
      </c>
      <c r="AD100" s="33"/>
      <c r="AE100" s="33">
        <f>Test!F97</f>
        <v>24.2883</v>
      </c>
      <c r="AF100" s="33">
        <f>Test!G97</f>
        <v>20.378699999999998</v>
      </c>
      <c r="AG100" s="33">
        <f>Test!H97</f>
        <v>97.436499999999995</v>
      </c>
      <c r="AH100" s="33"/>
      <c r="AI100" s="33"/>
      <c r="AJ100" s="33"/>
      <c r="AK100" s="33"/>
      <c r="AL100" s="33"/>
      <c r="AM100" s="33"/>
      <c r="AN100" s="33"/>
      <c r="AO100" s="33">
        <f>Test!I97</f>
        <v>4739.8999999999996</v>
      </c>
      <c r="AP100" s="33">
        <f>Test!J97</f>
        <v>4.2895000000000003</v>
      </c>
      <c r="AQ100" s="34">
        <f t="shared" si="6"/>
        <v>1.3166388888888887</v>
      </c>
      <c r="AR100" s="46">
        <f t="shared" si="7"/>
        <v>1.006626032662943</v>
      </c>
      <c r="AS100" s="47">
        <f t="shared" si="8"/>
        <v>1.0283857975114479</v>
      </c>
      <c r="AT100" s="16"/>
      <c r="AU100" s="16"/>
      <c r="AV100" s="440" t="s">
        <v>123</v>
      </c>
      <c r="AW100" s="401" cm="1">
        <f t="array" ref="AW100">bdRateExtend($G100:$G103,H100:H103,$Z100:$Z103,AA100:AA103)</f>
        <v>0</v>
      </c>
      <c r="AX100" s="402" cm="1">
        <f t="array" ref="AX100">bdRateExtend($G100:$G105,H100:H105,$Z100:$Z105,AA100:AA105)</f>
        <v>0</v>
      </c>
      <c r="AY100" s="402" cm="1">
        <f t="array" ref="AY100">bdRateExtend($G100:$G105,I100:I105,$Z100:$Z105,AB100:AB105)</f>
        <v>0</v>
      </c>
      <c r="AZ100" s="405" cm="1">
        <f t="array" ref="AZ100">bdRateExtend($G100:$G105,J100:J105,$Z100:$Z105,AC100:AC105)</f>
        <v>0</v>
      </c>
      <c r="BA100" s="405" t="e" cm="1">
        <f t="array" ref="BA100">bdRateExtend($G100:$G105,K100:K105,$Z100:$Z105,AD100:AD105)</f>
        <v>#VALUE!</v>
      </c>
      <c r="BB100" s="401" cm="1">
        <f t="array" ref="BB100">bdRateExtend($G100:$G103,L100:L103,$Z100:$Z103,AE100:AE103)</f>
        <v>0</v>
      </c>
      <c r="BC100" s="376" cm="1">
        <f t="array" ref="BC100">bdRateExtend($G100:$G105,L100:L105,$Z100:$Z105,AE100:AE105)</f>
        <v>0</v>
      </c>
      <c r="BD100" s="401" cm="1">
        <f t="array" ref="BD100">bdRateExtend($G100:$G103,M100:M103,$Z100:$Z103,AF100:AF103)</f>
        <v>0</v>
      </c>
      <c r="BE100" s="376" cm="1">
        <f t="array" ref="BE100">bdRateExtend($G100:$G105,M100:M105,$Z100:$Z105,AF100:AF105)</f>
        <v>0</v>
      </c>
      <c r="BF100" s="379" cm="1">
        <f t="array" ref="BF100">bdRateExtend($G100:$G103,N100:N103,$Z100:$Z103,AG100:AG103)</f>
        <v>0</v>
      </c>
      <c r="BG100" s="376" cm="1">
        <f t="array" ref="BG100">bdRateExtend($G100:$G105,N100:N105,$Z100:$Z105,AG100:AG105)</f>
        <v>0</v>
      </c>
      <c r="BH100" s="379" t="e" cm="1">
        <f t="array" ref="BH100">bdRateExtend($G100:$G103,O100:O103,$Z100:$Z103,AH100:AH103)</f>
        <v>#VALUE!</v>
      </c>
      <c r="BI100" s="376" t="e" cm="1">
        <f t="array" ref="BI100">bdRateExtend($G100:$G105,O100:O105,$Z100:$Z105,AH100:AH105)</f>
        <v>#VALUE!</v>
      </c>
      <c r="BJ100" s="401" t="e" cm="1">
        <f t="array" ref="BJ100">bdRateExtend($G100:$G103,P100:P103,$Z100:$Z103,AI100:AI103)</f>
        <v>#VALUE!</v>
      </c>
      <c r="BK100" s="376" t="e" cm="1">
        <f t="array" ref="BK100">bdRateExtend($G100:$G105,P100:P105,$Z100:$Z105,AI100:AI105)</f>
        <v>#VALUE!</v>
      </c>
      <c r="BL100" s="401" t="e" cm="1">
        <f t="array" ref="BL100">bdRateExtend($G100:$G103,Q100:Q103,$Z100:$Z103,AJ100:AJ103)</f>
        <v>#VALUE!</v>
      </c>
      <c r="BM100" s="376" t="e" cm="1">
        <f t="array" ref="BM100">bdRateExtend($G100:$G105,Q100:Q105,$Z100:$Z105,AJ100:AJ105)</f>
        <v>#VALUE!</v>
      </c>
      <c r="BN100" s="401" t="e" cm="1">
        <f t="array" ref="BN100">bdRateExtend($G100:$G103,R100:R103,$Z100:$Z103,AK100:AK103)</f>
        <v>#VALUE!</v>
      </c>
      <c r="BO100" s="402" t="e" cm="1">
        <f t="array" ref="BO100">bdRateExtend($G100:$G105,R100:R105,$Z100:$Z105,AK100:AK105)</f>
        <v>#VALUE!</v>
      </c>
      <c r="BP100" s="402" t="e" cm="1">
        <f t="array" ref="BP100">bdRateExtend($G100:$G105,S100:S105,$Z100:$Z105,AL100:AL105)</f>
        <v>#VALUE!</v>
      </c>
      <c r="BQ100" s="402" t="e" cm="1">
        <f t="array" ref="BQ100">bdRateExtend($G100:$G105,T100:T105,$Z100:$Z105,AM100:AM105)</f>
        <v>#VALUE!</v>
      </c>
      <c r="BR100" s="402" t="e" cm="1">
        <f t="array" ref="BR100">bdRateExtend($G100:$G105,U100:U105,$Z100:$Z105,AN100:AN105)</f>
        <v>#VALUE!</v>
      </c>
    </row>
    <row r="101" spans="1:70" ht="17" customHeight="1" x14ac:dyDescent="0.2">
      <c r="A101" s="387"/>
      <c r="B101" s="390"/>
      <c r="C101" s="393"/>
      <c r="D101" s="396"/>
      <c r="E101" s="399"/>
      <c r="F101" s="13">
        <v>31</v>
      </c>
      <c r="G101" s="35">
        <f>Anchor!B98</f>
        <v>49706.239999999998</v>
      </c>
      <c r="H101" s="40">
        <f>Anchor!C98</f>
        <v>36.679400000000001</v>
      </c>
      <c r="I101" s="40">
        <f>Anchor!D98</f>
        <v>38.758899999999997</v>
      </c>
      <c r="J101" s="40">
        <f>Anchor!E98</f>
        <v>40.462299999999999</v>
      </c>
      <c r="K101" s="40"/>
      <c r="L101" s="40">
        <f>Anchor!F98</f>
        <v>21.248999999999999</v>
      </c>
      <c r="M101" s="40">
        <f>Anchor!G98</f>
        <v>17.169899999999998</v>
      </c>
      <c r="N101" s="40">
        <f>Anchor!H98</f>
        <v>94.569100000000006</v>
      </c>
      <c r="O101" s="40"/>
      <c r="P101" s="40"/>
      <c r="Q101" s="40"/>
      <c r="R101" s="40"/>
      <c r="S101" s="40"/>
      <c r="T101" s="40"/>
      <c r="U101" s="40"/>
      <c r="V101" s="40">
        <f>Anchor!I98</f>
        <v>3137.4</v>
      </c>
      <c r="W101" s="40">
        <f>Anchor!J98</f>
        <v>2.7414000000000001</v>
      </c>
      <c r="X101" s="36">
        <f t="shared" si="9"/>
        <v>0.87150000000000005</v>
      </c>
      <c r="Y101" s="15"/>
      <c r="Z101" s="35">
        <f>Test!B98</f>
        <v>49706.239999999998</v>
      </c>
      <c r="AA101" s="40">
        <f>Test!C98</f>
        <v>36.679400000000001</v>
      </c>
      <c r="AB101" s="40">
        <f>Test!D98</f>
        <v>38.758899999999997</v>
      </c>
      <c r="AC101" s="40">
        <f>Test!E98</f>
        <v>40.462299999999999</v>
      </c>
      <c r="AD101" s="40"/>
      <c r="AE101" s="40">
        <f>Test!F98</f>
        <v>21.248999999999999</v>
      </c>
      <c r="AF101" s="40">
        <f>Test!G98</f>
        <v>17.169899999999998</v>
      </c>
      <c r="AG101" s="40">
        <f>Test!H98</f>
        <v>94.569100000000006</v>
      </c>
      <c r="AH101" s="40"/>
      <c r="AI101" s="40"/>
      <c r="AJ101" s="40"/>
      <c r="AK101" s="40"/>
      <c r="AL101" s="40"/>
      <c r="AM101" s="40"/>
      <c r="AN101" s="40"/>
      <c r="AO101" s="40">
        <f>Test!I98</f>
        <v>3155.8</v>
      </c>
      <c r="AP101" s="40">
        <f>Test!J98</f>
        <v>2.8113999999999999</v>
      </c>
      <c r="AQ101" s="36">
        <f t="shared" si="6"/>
        <v>0.87661111111111112</v>
      </c>
      <c r="AR101" s="48">
        <f t="shared" si="7"/>
        <v>1.005864728756295</v>
      </c>
      <c r="AS101" s="49">
        <f t="shared" si="8"/>
        <v>1.0255343984825271</v>
      </c>
      <c r="AT101" s="16"/>
      <c r="AU101" s="16"/>
      <c r="AV101" s="381"/>
      <c r="AW101" s="382"/>
      <c r="AX101" s="403"/>
      <c r="AY101" s="403"/>
      <c r="AZ101" s="406"/>
      <c r="BA101" s="406"/>
      <c r="BB101" s="382"/>
      <c r="BC101" s="377"/>
      <c r="BD101" s="382"/>
      <c r="BE101" s="377"/>
      <c r="BF101" s="380"/>
      <c r="BG101" s="377"/>
      <c r="BH101" s="380"/>
      <c r="BI101" s="377"/>
      <c r="BJ101" s="382"/>
      <c r="BK101" s="377"/>
      <c r="BL101" s="382"/>
      <c r="BM101" s="377"/>
      <c r="BN101" s="382"/>
      <c r="BO101" s="403"/>
      <c r="BP101" s="403"/>
      <c r="BQ101" s="403"/>
      <c r="BR101" s="403"/>
    </row>
    <row r="102" spans="1:70" ht="17" customHeight="1" x14ac:dyDescent="0.2">
      <c r="A102" s="387"/>
      <c r="B102" s="390"/>
      <c r="C102" s="393"/>
      <c r="D102" s="396"/>
      <c r="E102" s="399"/>
      <c r="F102" s="13">
        <v>39</v>
      </c>
      <c r="G102" s="35">
        <f>Anchor!B99</f>
        <v>26229.813300000002</v>
      </c>
      <c r="H102" s="40">
        <f>Anchor!C99</f>
        <v>34.909999999999997</v>
      </c>
      <c r="I102" s="40">
        <f>Anchor!D99</f>
        <v>38.096299999999999</v>
      </c>
      <c r="J102" s="40">
        <f>Anchor!E99</f>
        <v>39.173400000000001</v>
      </c>
      <c r="K102" s="40"/>
      <c r="L102" s="40">
        <f>Anchor!F99</f>
        <v>19.359300000000001</v>
      </c>
      <c r="M102" s="40">
        <f>Anchor!G99</f>
        <v>15.8104</v>
      </c>
      <c r="N102" s="40">
        <f>Anchor!H99</f>
        <v>88.506699999999995</v>
      </c>
      <c r="O102" s="40"/>
      <c r="P102" s="40"/>
      <c r="Q102" s="40"/>
      <c r="R102" s="40"/>
      <c r="S102" s="40"/>
      <c r="T102" s="40"/>
      <c r="U102" s="40"/>
      <c r="V102" s="40">
        <f>Anchor!I99</f>
        <v>2451.4</v>
      </c>
      <c r="W102" s="40">
        <f>Anchor!J99</f>
        <v>2.3108</v>
      </c>
      <c r="X102" s="36">
        <f t="shared" si="9"/>
        <v>0.68094444444444446</v>
      </c>
      <c r="Y102" s="15"/>
      <c r="Z102" s="35">
        <f>Test!B99</f>
        <v>26229.813300000002</v>
      </c>
      <c r="AA102" s="40">
        <f>Test!C99</f>
        <v>34.909999999999997</v>
      </c>
      <c r="AB102" s="40">
        <f>Test!D99</f>
        <v>38.096299999999999</v>
      </c>
      <c r="AC102" s="40">
        <f>Test!E99</f>
        <v>39.173400000000001</v>
      </c>
      <c r="AD102" s="40"/>
      <c r="AE102" s="40">
        <f>Test!F99</f>
        <v>19.359300000000001</v>
      </c>
      <c r="AF102" s="40">
        <f>Test!G99</f>
        <v>15.8104</v>
      </c>
      <c r="AG102" s="40">
        <f>Test!H99</f>
        <v>88.506699999999995</v>
      </c>
      <c r="AH102" s="40"/>
      <c r="AI102" s="40"/>
      <c r="AJ102" s="40"/>
      <c r="AK102" s="40"/>
      <c r="AL102" s="40"/>
      <c r="AM102" s="40"/>
      <c r="AN102" s="40"/>
      <c r="AO102" s="40">
        <f>Test!I99</f>
        <v>2471.4</v>
      </c>
      <c r="AP102" s="40">
        <f>Test!J99</f>
        <v>2.5960000000000001</v>
      </c>
      <c r="AQ102" s="36">
        <f t="shared" si="6"/>
        <v>0.6865</v>
      </c>
      <c r="AR102" s="48">
        <f t="shared" si="7"/>
        <v>1.0081586032471241</v>
      </c>
      <c r="AS102" s="49">
        <f t="shared" si="8"/>
        <v>1.1234204604465987</v>
      </c>
      <c r="AT102" s="16"/>
      <c r="AU102" s="16"/>
      <c r="AV102" s="381" t="s">
        <v>124</v>
      </c>
      <c r="AW102" s="382" cm="1">
        <f t="array" ref="AW102">bdRateExtend($G101:$G104,H101:H104,$Z101:$Z104,AA101:AA104)</f>
        <v>0</v>
      </c>
      <c r="AX102" s="403"/>
      <c r="AY102" s="403"/>
      <c r="AZ102" s="406"/>
      <c r="BA102" s="406"/>
      <c r="BB102" s="382" cm="1">
        <f t="array" ref="BB102">bdRateExtend($G101:$G104,L101:L104,$Z101:$Z104,AE101:AE104)</f>
        <v>0</v>
      </c>
      <c r="BC102" s="377"/>
      <c r="BD102" s="382" cm="1">
        <f t="array" ref="BD102">bdRateExtend($G101:$G104,M101:M104,$Z101:$Z104,AF101:AF104)</f>
        <v>0</v>
      </c>
      <c r="BE102" s="377"/>
      <c r="BF102" s="380" cm="1">
        <f t="array" ref="BF102">bdRateExtend($G101:$G104,N101:N104,$Z101:$Z104,AG101:AG104)</f>
        <v>0</v>
      </c>
      <c r="BG102" s="377"/>
      <c r="BH102" s="380" t="e" cm="1">
        <f t="array" ref="BH102">bdRateExtend($G101:$G104,O101:O104,$Z101:$Z104,AH101:AH104)</f>
        <v>#VALUE!</v>
      </c>
      <c r="BI102" s="377"/>
      <c r="BJ102" s="382" t="e" cm="1">
        <f t="array" ref="BJ102">bdRateExtend($G101:$G104,P101:P104,$Z101:$Z104,AI101:AI104)</f>
        <v>#VALUE!</v>
      </c>
      <c r="BK102" s="377"/>
      <c r="BL102" s="382" t="e" cm="1">
        <f t="array" ref="BL102">bdRateExtend($G101:$G104,Q101:Q104,$Z101:$Z104,AJ101:AJ104)</f>
        <v>#VALUE!</v>
      </c>
      <c r="BM102" s="377"/>
      <c r="BN102" s="382" t="e" cm="1">
        <f t="array" ref="BN102">bdRateExtend($G101:$G104,R101:R104,$Z101:$Z104,AK101:AK104)</f>
        <v>#VALUE!</v>
      </c>
      <c r="BO102" s="403"/>
      <c r="BP102" s="403"/>
      <c r="BQ102" s="403"/>
      <c r="BR102" s="403"/>
    </row>
    <row r="103" spans="1:70" ht="17" customHeight="1" x14ac:dyDescent="0.2">
      <c r="A103" s="387"/>
      <c r="B103" s="390"/>
      <c r="C103" s="393"/>
      <c r="D103" s="396"/>
      <c r="E103" s="399"/>
      <c r="F103" s="13">
        <v>47</v>
      </c>
      <c r="G103" s="35">
        <f>Anchor!B100</f>
        <v>14053.56</v>
      </c>
      <c r="H103" s="40">
        <f>Anchor!C100</f>
        <v>32.909100000000002</v>
      </c>
      <c r="I103" s="40">
        <f>Anchor!D100</f>
        <v>37.284700000000001</v>
      </c>
      <c r="J103" s="40">
        <f>Anchor!E100</f>
        <v>37.892800000000001</v>
      </c>
      <c r="K103" s="40"/>
      <c r="L103" s="40">
        <f>Anchor!F100</f>
        <v>16.753699999999998</v>
      </c>
      <c r="M103" s="40">
        <f>Anchor!G100</f>
        <v>14.012600000000001</v>
      </c>
      <c r="N103" s="40">
        <f>Anchor!H100</f>
        <v>76.917000000000002</v>
      </c>
      <c r="O103" s="40"/>
      <c r="P103" s="40"/>
      <c r="Q103" s="40"/>
      <c r="R103" s="40"/>
      <c r="S103" s="40"/>
      <c r="T103" s="40"/>
      <c r="U103" s="40"/>
      <c r="V103" s="40">
        <f>Anchor!I100</f>
        <v>1495.3</v>
      </c>
      <c r="W103" s="40">
        <f>Anchor!J100</f>
        <v>1.9662999999999999</v>
      </c>
      <c r="X103" s="36">
        <f t="shared" si="9"/>
        <v>0.41536111111111113</v>
      </c>
      <c r="Y103" s="15"/>
      <c r="Z103" s="35">
        <f>Test!B100</f>
        <v>14053.56</v>
      </c>
      <c r="AA103" s="40">
        <f>Test!C100</f>
        <v>32.909100000000002</v>
      </c>
      <c r="AB103" s="40">
        <f>Test!D100</f>
        <v>37.284700000000001</v>
      </c>
      <c r="AC103" s="40">
        <f>Test!E100</f>
        <v>37.892800000000001</v>
      </c>
      <c r="AD103" s="40"/>
      <c r="AE103" s="40">
        <f>Test!F100</f>
        <v>16.753699999999998</v>
      </c>
      <c r="AF103" s="40">
        <f>Test!G100</f>
        <v>14.012600000000001</v>
      </c>
      <c r="AG103" s="40">
        <f>Test!H100</f>
        <v>76.917000000000002</v>
      </c>
      <c r="AH103" s="40"/>
      <c r="AI103" s="40"/>
      <c r="AJ103" s="40"/>
      <c r="AK103" s="40"/>
      <c r="AL103" s="40"/>
      <c r="AM103" s="40"/>
      <c r="AN103" s="40"/>
      <c r="AO103" s="40">
        <f>Test!I100</f>
        <v>1484.9</v>
      </c>
      <c r="AP103" s="40">
        <f>Test!J100</f>
        <v>1.8277000000000001</v>
      </c>
      <c r="AQ103" s="36">
        <f t="shared" si="6"/>
        <v>0.41247222222222224</v>
      </c>
      <c r="AR103" s="48">
        <f t="shared" si="7"/>
        <v>0.99304487393834018</v>
      </c>
      <c r="AS103" s="49">
        <f t="shared" si="8"/>
        <v>0.92951228195087232</v>
      </c>
      <c r="AT103" s="16"/>
      <c r="AU103" s="16"/>
      <c r="AV103" s="381"/>
      <c r="AW103" s="382"/>
      <c r="AX103" s="403"/>
      <c r="AY103" s="403"/>
      <c r="AZ103" s="406"/>
      <c r="BA103" s="406"/>
      <c r="BB103" s="382"/>
      <c r="BC103" s="377"/>
      <c r="BD103" s="382"/>
      <c r="BE103" s="377"/>
      <c r="BF103" s="380"/>
      <c r="BG103" s="377"/>
      <c r="BH103" s="380"/>
      <c r="BI103" s="377"/>
      <c r="BJ103" s="382"/>
      <c r="BK103" s="377"/>
      <c r="BL103" s="382"/>
      <c r="BM103" s="377"/>
      <c r="BN103" s="382"/>
      <c r="BO103" s="403"/>
      <c r="BP103" s="403"/>
      <c r="BQ103" s="403"/>
      <c r="BR103" s="403"/>
    </row>
    <row r="104" spans="1:70" ht="17" customHeight="1" x14ac:dyDescent="0.2">
      <c r="A104" s="387"/>
      <c r="B104" s="390"/>
      <c r="C104" s="393"/>
      <c r="D104" s="396"/>
      <c r="E104" s="399"/>
      <c r="F104" s="13">
        <v>55</v>
      </c>
      <c r="G104" s="35">
        <f>Anchor!B101</f>
        <v>7079.92</v>
      </c>
      <c r="H104" s="40">
        <f>Anchor!C101</f>
        <v>30.693999999999999</v>
      </c>
      <c r="I104" s="40">
        <f>Anchor!D101</f>
        <v>36.240699999999997</v>
      </c>
      <c r="J104" s="40">
        <f>Anchor!E101</f>
        <v>36.583500000000001</v>
      </c>
      <c r="K104" s="40"/>
      <c r="L104" s="40">
        <f>Anchor!F101</f>
        <v>13.613099999999999</v>
      </c>
      <c r="M104" s="40">
        <f>Anchor!G101</f>
        <v>11.7622</v>
      </c>
      <c r="N104" s="40">
        <f>Anchor!H101</f>
        <v>58.277999999999999</v>
      </c>
      <c r="O104" s="40"/>
      <c r="P104" s="40"/>
      <c r="Q104" s="40"/>
      <c r="R104" s="40"/>
      <c r="S104" s="40"/>
      <c r="T104" s="40"/>
      <c r="U104" s="40"/>
      <c r="V104" s="40">
        <f>Anchor!I101</f>
        <v>976.6</v>
      </c>
      <c r="W104" s="40">
        <f>Anchor!J101</f>
        <v>1.5088999999999999</v>
      </c>
      <c r="X104" s="36">
        <f t="shared" si="9"/>
        <v>0.27127777777777778</v>
      </c>
      <c r="Y104" s="15"/>
      <c r="Z104" s="35">
        <f>Test!B101</f>
        <v>7079.92</v>
      </c>
      <c r="AA104" s="40">
        <f>Test!C101</f>
        <v>30.693999999999999</v>
      </c>
      <c r="AB104" s="40">
        <f>Test!D101</f>
        <v>36.240699999999997</v>
      </c>
      <c r="AC104" s="40">
        <f>Test!E101</f>
        <v>36.583500000000001</v>
      </c>
      <c r="AD104" s="40"/>
      <c r="AE104" s="40">
        <f>Test!F101</f>
        <v>13.613099999999999</v>
      </c>
      <c r="AF104" s="40">
        <f>Test!G101</f>
        <v>11.7622</v>
      </c>
      <c r="AG104" s="40">
        <f>Test!H101</f>
        <v>58.277999999999999</v>
      </c>
      <c r="AH104" s="40"/>
      <c r="AI104" s="40"/>
      <c r="AJ104" s="40"/>
      <c r="AK104" s="40"/>
      <c r="AL104" s="40"/>
      <c r="AM104" s="40"/>
      <c r="AN104" s="40"/>
      <c r="AO104" s="40">
        <f>Test!I101</f>
        <v>979.2</v>
      </c>
      <c r="AP104" s="40">
        <f>Test!J101</f>
        <v>1.7924</v>
      </c>
      <c r="AQ104" s="36">
        <f t="shared" si="6"/>
        <v>0.27200000000000002</v>
      </c>
      <c r="AR104" s="48">
        <f t="shared" si="7"/>
        <v>1.0026622977677657</v>
      </c>
      <c r="AS104" s="49">
        <f t="shared" si="8"/>
        <v>1.1878852143945922</v>
      </c>
      <c r="AT104" s="16"/>
      <c r="AU104" s="16"/>
      <c r="AV104" s="381" t="s">
        <v>125</v>
      </c>
      <c r="AW104" s="382" cm="1">
        <f t="array" ref="AW104">bdRateExtend($G102:$G105,H102:H105,$Z102:$Z105,AA102:AA105)</f>
        <v>0</v>
      </c>
      <c r="AX104" s="403"/>
      <c r="AY104" s="403"/>
      <c r="AZ104" s="406"/>
      <c r="BA104" s="406"/>
      <c r="BB104" s="382" cm="1">
        <f t="array" ref="BB104">bdRateExtend($G102:$G105,L102:L105,$Z102:$Z105,AE102:AE105)</f>
        <v>0</v>
      </c>
      <c r="BC104" s="377"/>
      <c r="BD104" s="382" cm="1">
        <f t="array" ref="BD104">bdRateExtend($G102:$G105,M102:M105,$Z102:$Z105,AF102:AF105)</f>
        <v>0</v>
      </c>
      <c r="BE104" s="377"/>
      <c r="BF104" s="380" cm="1">
        <f t="array" ref="BF104">bdRateExtend($G102:$G105,N102:N105,$Z102:$Z105,AG102:AG105)</f>
        <v>0</v>
      </c>
      <c r="BG104" s="377"/>
      <c r="BH104" s="380" t="e" cm="1">
        <f t="array" ref="BH104">bdRateExtend($G102:$G105,O102:O105,$Z102:$Z105,AH102:AH105)</f>
        <v>#VALUE!</v>
      </c>
      <c r="BI104" s="377"/>
      <c r="BJ104" s="382" t="e" cm="1">
        <f t="array" ref="BJ104">bdRateExtend($G102:$G105,P102:P105,$Z102:$Z105,AI102:AI105)</f>
        <v>#VALUE!</v>
      </c>
      <c r="BK104" s="377"/>
      <c r="BL104" s="382" t="e" cm="1">
        <f t="array" ref="BL104">bdRateExtend($G102:$G105,Q102:Q105,$Z102:$Z105,AJ102:AJ105)</f>
        <v>#VALUE!</v>
      </c>
      <c r="BM104" s="377"/>
      <c r="BN104" s="382" t="e" cm="1">
        <f t="array" ref="BN104">bdRateExtend($G102:$G105,R102:R105,$Z102:$Z105,AK102:AK105)</f>
        <v>#VALUE!</v>
      </c>
      <c r="BO104" s="403"/>
      <c r="BP104" s="403"/>
      <c r="BQ104" s="403"/>
      <c r="BR104" s="403"/>
    </row>
    <row r="105" spans="1:70" ht="17" customHeight="1" thickBot="1" x14ac:dyDescent="0.25">
      <c r="A105" s="387"/>
      <c r="B105" s="391"/>
      <c r="C105" s="394"/>
      <c r="D105" s="397"/>
      <c r="E105" s="400"/>
      <c r="F105" s="8">
        <v>63</v>
      </c>
      <c r="G105" s="37">
        <f>Anchor!B102</f>
        <v>1502.0266999999999</v>
      </c>
      <c r="H105" s="38">
        <f>Anchor!C102</f>
        <v>27.026599999999998</v>
      </c>
      <c r="I105" s="38">
        <f>Anchor!D102</f>
        <v>34.894599999999997</v>
      </c>
      <c r="J105" s="38">
        <f>Anchor!E102</f>
        <v>34.841200000000001</v>
      </c>
      <c r="K105" s="38"/>
      <c r="L105" s="38">
        <f>Anchor!F102</f>
        <v>8.1874000000000002</v>
      </c>
      <c r="M105" s="38">
        <f>Anchor!G102</f>
        <v>7.6694000000000004</v>
      </c>
      <c r="N105" s="38">
        <f>Anchor!H102</f>
        <v>16.677</v>
      </c>
      <c r="O105" s="38"/>
      <c r="P105" s="38"/>
      <c r="Q105" s="38"/>
      <c r="R105" s="38"/>
      <c r="S105" s="38"/>
      <c r="T105" s="38"/>
      <c r="U105" s="38"/>
      <c r="V105" s="38">
        <f>Anchor!I102</f>
        <v>467.5</v>
      </c>
      <c r="W105" s="38">
        <f>Anchor!J102</f>
        <v>0.97350000000000003</v>
      </c>
      <c r="X105" s="39">
        <f t="shared" si="9"/>
        <v>0.12986111111111112</v>
      </c>
      <c r="Y105" s="15"/>
      <c r="Z105" s="37">
        <f>Test!B102</f>
        <v>1502.0266999999999</v>
      </c>
      <c r="AA105" s="38">
        <f>Test!C102</f>
        <v>27.026599999999998</v>
      </c>
      <c r="AB105" s="38">
        <f>Test!D102</f>
        <v>34.894599999999997</v>
      </c>
      <c r="AC105" s="38">
        <f>Test!E102</f>
        <v>34.841200000000001</v>
      </c>
      <c r="AD105" s="38"/>
      <c r="AE105" s="38">
        <f>Test!F102</f>
        <v>8.1874000000000002</v>
      </c>
      <c r="AF105" s="38">
        <f>Test!G102</f>
        <v>7.6694000000000004</v>
      </c>
      <c r="AG105" s="38">
        <f>Test!H102</f>
        <v>16.677</v>
      </c>
      <c r="AH105" s="38"/>
      <c r="AI105" s="38"/>
      <c r="AJ105" s="38"/>
      <c r="AK105" s="38"/>
      <c r="AL105" s="38"/>
      <c r="AM105" s="38"/>
      <c r="AN105" s="38"/>
      <c r="AO105" s="38">
        <f>Test!I102</f>
        <v>470.5</v>
      </c>
      <c r="AP105" s="38">
        <f>Test!J102</f>
        <v>1.1086</v>
      </c>
      <c r="AQ105" s="39">
        <f t="shared" si="6"/>
        <v>0.13069444444444445</v>
      </c>
      <c r="AR105" s="50">
        <f t="shared" si="7"/>
        <v>1.0064171122994652</v>
      </c>
      <c r="AS105" s="51">
        <f t="shared" si="8"/>
        <v>1.1387776065742168</v>
      </c>
      <c r="AT105" s="16"/>
      <c r="AU105" s="16"/>
      <c r="AV105" s="383"/>
      <c r="AW105" s="384"/>
      <c r="AX105" s="404"/>
      <c r="AY105" s="404"/>
      <c r="AZ105" s="407"/>
      <c r="BA105" s="407"/>
      <c r="BB105" s="384"/>
      <c r="BC105" s="378"/>
      <c r="BD105" s="384"/>
      <c r="BE105" s="378"/>
      <c r="BF105" s="385"/>
      <c r="BG105" s="378"/>
      <c r="BH105" s="385"/>
      <c r="BI105" s="378"/>
      <c r="BJ105" s="384"/>
      <c r="BK105" s="378"/>
      <c r="BL105" s="384"/>
      <c r="BM105" s="378"/>
      <c r="BN105" s="384"/>
      <c r="BO105" s="404"/>
      <c r="BP105" s="404"/>
      <c r="BQ105" s="404"/>
      <c r="BR105" s="404"/>
    </row>
    <row r="106" spans="1:70" ht="17" customHeight="1" x14ac:dyDescent="0.2">
      <c r="A106" s="387"/>
      <c r="B106" s="389" t="s">
        <v>2</v>
      </c>
      <c r="C106" s="392" t="s">
        <v>41</v>
      </c>
      <c r="D106" s="395">
        <v>25</v>
      </c>
      <c r="E106" s="398">
        <v>8</v>
      </c>
      <c r="F106" s="7">
        <v>23</v>
      </c>
      <c r="G106" s="32">
        <f>Anchor!B103</f>
        <v>12570.22</v>
      </c>
      <c r="H106" s="33">
        <f>Anchor!C103</f>
        <v>43.056199999999997</v>
      </c>
      <c r="I106" s="33">
        <f>Anchor!D103</f>
        <v>46.5105</v>
      </c>
      <c r="J106" s="33">
        <f>Anchor!E103</f>
        <v>48.616599999999998</v>
      </c>
      <c r="K106" s="33"/>
      <c r="L106" s="33">
        <f>Anchor!F103</f>
        <v>25.8599</v>
      </c>
      <c r="M106" s="33">
        <f>Anchor!G103</f>
        <v>21.9495</v>
      </c>
      <c r="N106" s="33">
        <f>Anchor!H103</f>
        <v>99.774100000000004</v>
      </c>
      <c r="O106" s="33"/>
      <c r="P106" s="33"/>
      <c r="Q106" s="33"/>
      <c r="R106" s="33"/>
      <c r="S106" s="33"/>
      <c r="T106" s="33"/>
      <c r="U106" s="33"/>
      <c r="V106" s="33">
        <f>Anchor!I103</f>
        <v>1617.6</v>
      </c>
      <c r="W106" s="33">
        <f>Anchor!J103</f>
        <v>2.1741999999999999</v>
      </c>
      <c r="X106" s="34">
        <f t="shared" si="9"/>
        <v>0.44933333333333331</v>
      </c>
      <c r="Y106" s="15"/>
      <c r="Z106" s="32">
        <f>Test!B103</f>
        <v>12570.22</v>
      </c>
      <c r="AA106" s="33">
        <f>Test!C103</f>
        <v>43.056199999999997</v>
      </c>
      <c r="AB106" s="33">
        <f>Test!D103</f>
        <v>46.5105</v>
      </c>
      <c r="AC106" s="33">
        <f>Test!E103</f>
        <v>48.616599999999998</v>
      </c>
      <c r="AD106" s="33"/>
      <c r="AE106" s="33">
        <f>Test!F103</f>
        <v>25.8599</v>
      </c>
      <c r="AF106" s="33">
        <f>Test!G103</f>
        <v>21.9495</v>
      </c>
      <c r="AG106" s="33">
        <f>Test!H103</f>
        <v>99.774100000000004</v>
      </c>
      <c r="AH106" s="33"/>
      <c r="AI106" s="33"/>
      <c r="AJ106" s="33"/>
      <c r="AK106" s="33"/>
      <c r="AL106" s="33"/>
      <c r="AM106" s="33"/>
      <c r="AN106" s="33"/>
      <c r="AO106" s="33">
        <f>Test!I103</f>
        <v>1634.7</v>
      </c>
      <c r="AP106" s="33">
        <f>Test!J103</f>
        <v>2.1677</v>
      </c>
      <c r="AQ106" s="34">
        <f t="shared" si="6"/>
        <v>0.45408333333333334</v>
      </c>
      <c r="AR106" s="46">
        <f t="shared" si="7"/>
        <v>1.0105712166172107</v>
      </c>
      <c r="AS106" s="47">
        <f t="shared" si="8"/>
        <v>0.99701039462790919</v>
      </c>
      <c r="AT106" s="16"/>
      <c r="AU106" s="16"/>
      <c r="AV106" s="440" t="s">
        <v>123</v>
      </c>
      <c r="AW106" s="401" cm="1">
        <f t="array" ref="AW106">bdRateExtend($G106:$G109,H106:H109,$Z106:$Z109,AA106:AA109)</f>
        <v>0</v>
      </c>
      <c r="AX106" s="402" cm="1">
        <f t="array" ref="AX106">bdRateExtend($G106:$G111,H106:H111,$Z106:$Z111,AA106:AA111)</f>
        <v>0</v>
      </c>
      <c r="AY106" s="402" cm="1">
        <f t="array" ref="AY106">bdRateExtend($G106:$G111,I106:I111,$Z106:$Z111,AB106:AB111)</f>
        <v>0</v>
      </c>
      <c r="AZ106" s="405" cm="1">
        <f t="array" ref="AZ106">bdRateExtend($G106:$G111,J106:J111,$Z106:$Z111,AC106:AC111)</f>
        <v>0</v>
      </c>
      <c r="BA106" s="405" t="e" cm="1">
        <f t="array" ref="BA106">bdRateExtend($G106:$G111,K106:K111,$Z106:$Z111,AD106:AD111)</f>
        <v>#VALUE!</v>
      </c>
      <c r="BB106" s="401" cm="1">
        <f t="array" ref="BB106">bdRateExtend($G106:$G109,L106:L109,$Z106:$Z109,AE106:AE109)</f>
        <v>0</v>
      </c>
      <c r="BC106" s="376" cm="1">
        <f t="array" ref="BC106">bdRateExtend($G106:$G111,L106:L111,$Z106:$Z111,AE106:AE111)</f>
        <v>0</v>
      </c>
      <c r="BD106" s="401" cm="1">
        <f t="array" ref="BD106">bdRateExtend($G106:$G109,M106:M109,$Z106:$Z109,AF106:AF109)</f>
        <v>0</v>
      </c>
      <c r="BE106" s="376" cm="1">
        <f t="array" ref="BE106">bdRateExtend($G106:$G111,M106:M111,$Z106:$Z111,AF106:AF111)</f>
        <v>0</v>
      </c>
      <c r="BF106" s="379" cm="1">
        <f t="array" ref="BF106">bdRateExtend($G106:$G109,N106:N109,$Z106:$Z109,AG106:AG109)</f>
        <v>0</v>
      </c>
      <c r="BG106" s="376" cm="1">
        <f t="array" ref="BG106">bdRateExtend($G106:$G111,N106:N111,$Z106:$Z111,AG106:AG111)</f>
        <v>0</v>
      </c>
      <c r="BH106" s="379" t="e" cm="1">
        <f t="array" ref="BH106">bdRateExtend($G106:$G109,O106:O109,$Z106:$Z109,AH106:AH109)</f>
        <v>#VALUE!</v>
      </c>
      <c r="BI106" s="376" t="e" cm="1">
        <f t="array" ref="BI106">bdRateExtend($G106:$G111,O106:O111,$Z106:$Z111,AH106:AH111)</f>
        <v>#VALUE!</v>
      </c>
      <c r="BJ106" s="401" t="e" cm="1">
        <f t="array" ref="BJ106">bdRateExtend($G106:$G109,P106:P109,$Z106:$Z109,AI106:AI109)</f>
        <v>#VALUE!</v>
      </c>
      <c r="BK106" s="376" t="e" cm="1">
        <f t="array" ref="BK106">bdRateExtend($G106:$G111,P106:P111,$Z106:$Z111,AI106:AI111)</f>
        <v>#VALUE!</v>
      </c>
      <c r="BL106" s="401" t="e" cm="1">
        <f t="array" ref="BL106">bdRateExtend($G106:$G109,Q106:Q109,$Z106:$Z109,AJ106:AJ109)</f>
        <v>#VALUE!</v>
      </c>
      <c r="BM106" s="376" t="e" cm="1">
        <f t="array" ref="BM106">bdRateExtend($G106:$G111,Q106:Q111,$Z106:$Z111,AJ106:AJ111)</f>
        <v>#VALUE!</v>
      </c>
      <c r="BN106" s="401" t="e" cm="1">
        <f t="array" ref="BN106">bdRateExtend($G106:$G109,R106:R109,$Z106:$Z109,AK106:AK109)</f>
        <v>#VALUE!</v>
      </c>
      <c r="BO106" s="402" t="e" cm="1">
        <f t="array" ref="BO106">bdRateExtend($G106:$G111,R106:R111,$Z106:$Z111,AK106:AK111)</f>
        <v>#VALUE!</v>
      </c>
      <c r="BP106" s="402" t="e" cm="1">
        <f t="array" ref="BP106">bdRateExtend($G106:$G111,S106:S111,$Z106:$Z111,AL106:AL111)</f>
        <v>#VALUE!</v>
      </c>
      <c r="BQ106" s="402" t="e" cm="1">
        <f t="array" ref="BQ106">bdRateExtend($G106:$G111,T106:T111,$Z106:$Z111,AM106:AM111)</f>
        <v>#VALUE!</v>
      </c>
      <c r="BR106" s="402" t="e" cm="1">
        <f t="array" ref="BR106">bdRateExtend($G106:$G111,U106:U111,$Z106:$Z111,AN106:AN111)</f>
        <v>#VALUE!</v>
      </c>
    </row>
    <row r="107" spans="1:70" ht="17" customHeight="1" x14ac:dyDescent="0.2">
      <c r="A107" s="387"/>
      <c r="B107" s="390"/>
      <c r="C107" s="393"/>
      <c r="D107" s="396"/>
      <c r="E107" s="399"/>
      <c r="F107" s="13">
        <v>31</v>
      </c>
      <c r="G107" s="35">
        <f>Anchor!B104</f>
        <v>7738.9666999999999</v>
      </c>
      <c r="H107" s="40">
        <f>Anchor!C104</f>
        <v>41.9133</v>
      </c>
      <c r="I107" s="40">
        <f>Anchor!D104</f>
        <v>45.084800000000001</v>
      </c>
      <c r="J107" s="40">
        <f>Anchor!E104</f>
        <v>47.027700000000003</v>
      </c>
      <c r="K107" s="40"/>
      <c r="L107" s="40">
        <f>Anchor!F104</f>
        <v>23.6175</v>
      </c>
      <c r="M107" s="40">
        <f>Anchor!G104</f>
        <v>20.585899999999999</v>
      </c>
      <c r="N107" s="40">
        <f>Anchor!H104</f>
        <v>99.689800000000005</v>
      </c>
      <c r="O107" s="40"/>
      <c r="P107" s="40"/>
      <c r="Q107" s="40"/>
      <c r="R107" s="40"/>
      <c r="S107" s="40"/>
      <c r="T107" s="40"/>
      <c r="U107" s="40"/>
      <c r="V107" s="40">
        <f>Anchor!I104</f>
        <v>1034.3</v>
      </c>
      <c r="W107" s="40">
        <f>Anchor!J104</f>
        <v>1.8655999999999999</v>
      </c>
      <c r="X107" s="36">
        <f t="shared" si="9"/>
        <v>0.28730555555555554</v>
      </c>
      <c r="Y107" s="15"/>
      <c r="Z107" s="35">
        <f>Test!B104</f>
        <v>7738.9666999999999</v>
      </c>
      <c r="AA107" s="40">
        <f>Test!C104</f>
        <v>41.9133</v>
      </c>
      <c r="AB107" s="40">
        <f>Test!D104</f>
        <v>45.084800000000001</v>
      </c>
      <c r="AC107" s="40">
        <f>Test!E104</f>
        <v>47.027700000000003</v>
      </c>
      <c r="AD107" s="40"/>
      <c r="AE107" s="40">
        <f>Test!F104</f>
        <v>23.6175</v>
      </c>
      <c r="AF107" s="40">
        <f>Test!G104</f>
        <v>20.585899999999999</v>
      </c>
      <c r="AG107" s="40">
        <f>Test!H104</f>
        <v>99.689800000000005</v>
      </c>
      <c r="AH107" s="40"/>
      <c r="AI107" s="40"/>
      <c r="AJ107" s="40"/>
      <c r="AK107" s="40"/>
      <c r="AL107" s="40"/>
      <c r="AM107" s="40"/>
      <c r="AN107" s="40"/>
      <c r="AO107" s="40">
        <f>Test!I104</f>
        <v>1035.9000000000001</v>
      </c>
      <c r="AP107" s="40">
        <f>Test!J104</f>
        <v>1.9574</v>
      </c>
      <c r="AQ107" s="36">
        <f t="shared" si="6"/>
        <v>0.28775000000000001</v>
      </c>
      <c r="AR107" s="48">
        <f t="shared" si="7"/>
        <v>1.001546939959393</v>
      </c>
      <c r="AS107" s="49">
        <f t="shared" si="8"/>
        <v>1.0492066895368783</v>
      </c>
      <c r="AT107" s="16"/>
      <c r="AU107" s="16"/>
      <c r="AV107" s="381"/>
      <c r="AW107" s="382"/>
      <c r="AX107" s="403"/>
      <c r="AY107" s="403"/>
      <c r="AZ107" s="406"/>
      <c r="BA107" s="406"/>
      <c r="BB107" s="382"/>
      <c r="BC107" s="377"/>
      <c r="BD107" s="382"/>
      <c r="BE107" s="377"/>
      <c r="BF107" s="380"/>
      <c r="BG107" s="377"/>
      <c r="BH107" s="380"/>
      <c r="BI107" s="377"/>
      <c r="BJ107" s="382"/>
      <c r="BK107" s="377"/>
      <c r="BL107" s="382"/>
      <c r="BM107" s="377"/>
      <c r="BN107" s="382"/>
      <c r="BO107" s="403"/>
      <c r="BP107" s="403"/>
      <c r="BQ107" s="403"/>
      <c r="BR107" s="403"/>
    </row>
    <row r="108" spans="1:70" ht="17" customHeight="1" x14ac:dyDescent="0.2">
      <c r="A108" s="387"/>
      <c r="B108" s="390"/>
      <c r="C108" s="393"/>
      <c r="D108" s="396"/>
      <c r="E108" s="399"/>
      <c r="F108" s="13">
        <v>39</v>
      </c>
      <c r="G108" s="35">
        <f>Anchor!B105</f>
        <v>4573.6000000000004</v>
      </c>
      <c r="H108" s="40">
        <f>Anchor!C105</f>
        <v>40.343400000000003</v>
      </c>
      <c r="I108" s="40">
        <f>Anchor!D105</f>
        <v>43.385399999999997</v>
      </c>
      <c r="J108" s="40">
        <f>Anchor!E105</f>
        <v>45.111499999999999</v>
      </c>
      <c r="K108" s="40"/>
      <c r="L108" s="40">
        <f>Anchor!F105</f>
        <v>20.904599999999999</v>
      </c>
      <c r="M108" s="40">
        <f>Anchor!G105</f>
        <v>18.8535</v>
      </c>
      <c r="N108" s="40">
        <f>Anchor!H105</f>
        <v>96.458100000000002</v>
      </c>
      <c r="O108" s="40"/>
      <c r="P108" s="40"/>
      <c r="Q108" s="40"/>
      <c r="R108" s="40"/>
      <c r="S108" s="40"/>
      <c r="T108" s="40"/>
      <c r="U108" s="40"/>
      <c r="V108" s="40">
        <f>Anchor!I105</f>
        <v>908.2</v>
      </c>
      <c r="W108" s="40">
        <f>Anchor!J105</f>
        <v>1.6771</v>
      </c>
      <c r="X108" s="36">
        <f t="shared" si="9"/>
        <v>0.25227777777777777</v>
      </c>
      <c r="Y108" s="15"/>
      <c r="Z108" s="35">
        <f>Test!B105</f>
        <v>4573.6000000000004</v>
      </c>
      <c r="AA108" s="40">
        <f>Test!C105</f>
        <v>40.343400000000003</v>
      </c>
      <c r="AB108" s="40">
        <f>Test!D105</f>
        <v>43.385399999999997</v>
      </c>
      <c r="AC108" s="40">
        <f>Test!E105</f>
        <v>45.111499999999999</v>
      </c>
      <c r="AD108" s="40"/>
      <c r="AE108" s="40">
        <f>Test!F105</f>
        <v>20.904599999999999</v>
      </c>
      <c r="AF108" s="40">
        <f>Test!G105</f>
        <v>18.8535</v>
      </c>
      <c r="AG108" s="40">
        <f>Test!H105</f>
        <v>96.458100000000002</v>
      </c>
      <c r="AH108" s="40"/>
      <c r="AI108" s="40"/>
      <c r="AJ108" s="40"/>
      <c r="AK108" s="40"/>
      <c r="AL108" s="40"/>
      <c r="AM108" s="40"/>
      <c r="AN108" s="40"/>
      <c r="AO108" s="40">
        <f>Test!I105</f>
        <v>906.1</v>
      </c>
      <c r="AP108" s="40">
        <f>Test!J105</f>
        <v>1.7850999999999999</v>
      </c>
      <c r="AQ108" s="36">
        <f t="shared" si="6"/>
        <v>0.25169444444444444</v>
      </c>
      <c r="AR108" s="48">
        <f t="shared" si="7"/>
        <v>0.99768773397929966</v>
      </c>
      <c r="AS108" s="49">
        <f t="shared" si="8"/>
        <v>1.0643968755590005</v>
      </c>
      <c r="AT108" s="16"/>
      <c r="AU108" s="16"/>
      <c r="AV108" s="381" t="s">
        <v>124</v>
      </c>
      <c r="AW108" s="382" cm="1">
        <f t="array" ref="AW108">bdRateExtend($G107:$G110,H107:H110,$Z107:$Z110,AA107:AA110)</f>
        <v>0</v>
      </c>
      <c r="AX108" s="403"/>
      <c r="AY108" s="403"/>
      <c r="AZ108" s="406"/>
      <c r="BA108" s="406"/>
      <c r="BB108" s="382" cm="1">
        <f t="array" ref="BB108">bdRateExtend($G107:$G110,L107:L110,$Z107:$Z110,AE107:AE110)</f>
        <v>0</v>
      </c>
      <c r="BC108" s="377"/>
      <c r="BD108" s="382" cm="1">
        <f t="array" ref="BD108">bdRateExtend($G107:$G110,M107:M110,$Z107:$Z110,AF107:AF110)</f>
        <v>0</v>
      </c>
      <c r="BE108" s="377"/>
      <c r="BF108" s="380" cm="1">
        <f t="array" ref="BF108">bdRateExtend($G107:$G110,N107:N110,$Z107:$Z110,AG107:AG110)</f>
        <v>0</v>
      </c>
      <c r="BG108" s="377"/>
      <c r="BH108" s="380" t="e" cm="1">
        <f t="array" ref="BH108">bdRateExtend($G107:$G110,O107:O110,$Z107:$Z110,AH107:AH110)</f>
        <v>#VALUE!</v>
      </c>
      <c r="BI108" s="377"/>
      <c r="BJ108" s="382" t="e" cm="1">
        <f t="array" ref="BJ108">bdRateExtend($G107:$G110,P107:P110,$Z107:$Z110,AI107:AI110)</f>
        <v>#VALUE!</v>
      </c>
      <c r="BK108" s="377"/>
      <c r="BL108" s="382" t="e" cm="1">
        <f t="array" ref="BL108">bdRateExtend($G107:$G110,Q107:Q110,$Z107:$Z110,AJ107:AJ110)</f>
        <v>#VALUE!</v>
      </c>
      <c r="BM108" s="377"/>
      <c r="BN108" s="382" t="e" cm="1">
        <f t="array" ref="BN108">bdRateExtend($G107:$G110,R107:R110,$Z107:$Z110,AK107:AK110)</f>
        <v>#VALUE!</v>
      </c>
      <c r="BO108" s="403"/>
      <c r="BP108" s="403"/>
      <c r="BQ108" s="403"/>
      <c r="BR108" s="403"/>
    </row>
    <row r="109" spans="1:70" ht="17" customHeight="1" x14ac:dyDescent="0.2">
      <c r="A109" s="387"/>
      <c r="B109" s="390"/>
      <c r="C109" s="393"/>
      <c r="D109" s="396"/>
      <c r="E109" s="399"/>
      <c r="F109" s="13">
        <v>47</v>
      </c>
      <c r="G109" s="35">
        <f>Anchor!B106</f>
        <v>2719.3067000000001</v>
      </c>
      <c r="H109" s="40">
        <f>Anchor!C106</f>
        <v>38.346800000000002</v>
      </c>
      <c r="I109" s="40">
        <f>Anchor!D106</f>
        <v>41.755299999999998</v>
      </c>
      <c r="J109" s="40">
        <f>Anchor!E106</f>
        <v>43.131900000000002</v>
      </c>
      <c r="K109" s="40"/>
      <c r="L109" s="40">
        <f>Anchor!F106</f>
        <v>18.084399999999999</v>
      </c>
      <c r="M109" s="40">
        <f>Anchor!G106</f>
        <v>16.8489</v>
      </c>
      <c r="N109" s="40">
        <f>Anchor!H106</f>
        <v>86.099800000000002</v>
      </c>
      <c r="O109" s="40"/>
      <c r="P109" s="40"/>
      <c r="Q109" s="40"/>
      <c r="R109" s="40"/>
      <c r="S109" s="40"/>
      <c r="T109" s="40"/>
      <c r="U109" s="40"/>
      <c r="V109" s="40">
        <f>Anchor!I106</f>
        <v>618.70000000000005</v>
      </c>
      <c r="W109" s="40">
        <f>Anchor!J106</f>
        <v>1.4678</v>
      </c>
      <c r="X109" s="36">
        <f t="shared" si="9"/>
        <v>0.17186111111111113</v>
      </c>
      <c r="Y109" s="15"/>
      <c r="Z109" s="35">
        <f>Test!B106</f>
        <v>2719.3067000000001</v>
      </c>
      <c r="AA109" s="40">
        <f>Test!C106</f>
        <v>38.346800000000002</v>
      </c>
      <c r="AB109" s="40">
        <f>Test!D106</f>
        <v>41.755299999999998</v>
      </c>
      <c r="AC109" s="40">
        <f>Test!E106</f>
        <v>43.131900000000002</v>
      </c>
      <c r="AD109" s="40"/>
      <c r="AE109" s="40">
        <f>Test!F106</f>
        <v>18.084399999999999</v>
      </c>
      <c r="AF109" s="40">
        <f>Test!G106</f>
        <v>16.8489</v>
      </c>
      <c r="AG109" s="40">
        <f>Test!H106</f>
        <v>86.099800000000002</v>
      </c>
      <c r="AH109" s="40"/>
      <c r="AI109" s="40"/>
      <c r="AJ109" s="40"/>
      <c r="AK109" s="40"/>
      <c r="AL109" s="40"/>
      <c r="AM109" s="40"/>
      <c r="AN109" s="40"/>
      <c r="AO109" s="40">
        <f>Test!I106</f>
        <v>623</v>
      </c>
      <c r="AP109" s="40">
        <f>Test!J106</f>
        <v>1.5129999999999999</v>
      </c>
      <c r="AQ109" s="36">
        <f t="shared" si="6"/>
        <v>0.17305555555555555</v>
      </c>
      <c r="AR109" s="48">
        <f t="shared" si="7"/>
        <v>1.0069500565702278</v>
      </c>
      <c r="AS109" s="49">
        <f t="shared" si="8"/>
        <v>1.0307943861561519</v>
      </c>
      <c r="AT109" s="16"/>
      <c r="AU109" s="16"/>
      <c r="AV109" s="381"/>
      <c r="AW109" s="382"/>
      <c r="AX109" s="403"/>
      <c r="AY109" s="403"/>
      <c r="AZ109" s="406"/>
      <c r="BA109" s="406"/>
      <c r="BB109" s="382"/>
      <c r="BC109" s="377"/>
      <c r="BD109" s="382"/>
      <c r="BE109" s="377"/>
      <c r="BF109" s="380"/>
      <c r="BG109" s="377"/>
      <c r="BH109" s="380"/>
      <c r="BI109" s="377"/>
      <c r="BJ109" s="382"/>
      <c r="BK109" s="377"/>
      <c r="BL109" s="382"/>
      <c r="BM109" s="377"/>
      <c r="BN109" s="382"/>
      <c r="BO109" s="403"/>
      <c r="BP109" s="403"/>
      <c r="BQ109" s="403"/>
      <c r="BR109" s="403"/>
    </row>
    <row r="110" spans="1:70" ht="17" customHeight="1" x14ac:dyDescent="0.2">
      <c r="A110" s="387"/>
      <c r="B110" s="390"/>
      <c r="C110" s="393"/>
      <c r="D110" s="396"/>
      <c r="E110" s="399"/>
      <c r="F110" s="13">
        <v>55</v>
      </c>
      <c r="G110" s="35">
        <f>Anchor!B107</f>
        <v>1619.6067</v>
      </c>
      <c r="H110" s="40">
        <f>Anchor!C107</f>
        <v>36.000399999999999</v>
      </c>
      <c r="I110" s="40">
        <f>Anchor!D107</f>
        <v>40.082900000000002</v>
      </c>
      <c r="J110" s="40">
        <f>Anchor!E107</f>
        <v>41.105800000000002</v>
      </c>
      <c r="K110" s="40"/>
      <c r="L110" s="40">
        <f>Anchor!F107</f>
        <v>15.1594</v>
      </c>
      <c r="M110" s="40">
        <f>Anchor!G107</f>
        <v>14.5966</v>
      </c>
      <c r="N110" s="40">
        <f>Anchor!H107</f>
        <v>70.013000000000005</v>
      </c>
      <c r="O110" s="40"/>
      <c r="P110" s="40"/>
      <c r="Q110" s="40"/>
      <c r="R110" s="40"/>
      <c r="S110" s="40"/>
      <c r="T110" s="40"/>
      <c r="U110" s="40"/>
      <c r="V110" s="40">
        <f>Anchor!I107</f>
        <v>465.4</v>
      </c>
      <c r="W110" s="40">
        <f>Anchor!J107</f>
        <v>1.3814</v>
      </c>
      <c r="X110" s="36">
        <f t="shared" si="9"/>
        <v>0.12927777777777777</v>
      </c>
      <c r="Y110" s="15"/>
      <c r="Z110" s="35">
        <f>Test!B107</f>
        <v>1619.6067</v>
      </c>
      <c r="AA110" s="40">
        <f>Test!C107</f>
        <v>36.000399999999999</v>
      </c>
      <c r="AB110" s="40">
        <f>Test!D107</f>
        <v>40.082900000000002</v>
      </c>
      <c r="AC110" s="40">
        <f>Test!E107</f>
        <v>41.105800000000002</v>
      </c>
      <c r="AD110" s="40"/>
      <c r="AE110" s="40">
        <f>Test!F107</f>
        <v>15.1594</v>
      </c>
      <c r="AF110" s="40">
        <f>Test!G107</f>
        <v>14.5966</v>
      </c>
      <c r="AG110" s="40">
        <f>Test!H107</f>
        <v>70.013000000000005</v>
      </c>
      <c r="AH110" s="40"/>
      <c r="AI110" s="40"/>
      <c r="AJ110" s="40"/>
      <c r="AK110" s="40"/>
      <c r="AL110" s="40"/>
      <c r="AM110" s="40"/>
      <c r="AN110" s="40"/>
      <c r="AO110" s="40">
        <f>Test!I107</f>
        <v>466.5</v>
      </c>
      <c r="AP110" s="40">
        <f>Test!J107</f>
        <v>1.2774000000000001</v>
      </c>
      <c r="AQ110" s="36">
        <f t="shared" si="6"/>
        <v>0.12958333333333333</v>
      </c>
      <c r="AR110" s="48">
        <f t="shared" si="7"/>
        <v>1.0023635582294801</v>
      </c>
      <c r="AS110" s="49">
        <f t="shared" si="8"/>
        <v>0.92471405820182428</v>
      </c>
      <c r="AT110" s="16"/>
      <c r="AU110" s="16"/>
      <c r="AV110" s="381" t="s">
        <v>125</v>
      </c>
      <c r="AW110" s="382" cm="1">
        <f t="array" ref="AW110">bdRateExtend($G108:$G111,H108:H111,$Z108:$Z111,AA108:AA111)</f>
        <v>0</v>
      </c>
      <c r="AX110" s="403"/>
      <c r="AY110" s="403"/>
      <c r="AZ110" s="406"/>
      <c r="BA110" s="406"/>
      <c r="BB110" s="382" cm="1">
        <f t="array" ref="BB110">bdRateExtend($G108:$G111,L108:L111,$Z108:$Z111,AE108:AE111)</f>
        <v>0</v>
      </c>
      <c r="BC110" s="377"/>
      <c r="BD110" s="382" cm="1">
        <f t="array" ref="BD110">bdRateExtend($G108:$G111,M108:M111,$Z108:$Z111,AF108:AF111)</f>
        <v>0</v>
      </c>
      <c r="BE110" s="377"/>
      <c r="BF110" s="380" cm="1">
        <f t="array" ref="BF110">bdRateExtend($G108:$G111,N108:N111,$Z108:$Z111,AG108:AG111)</f>
        <v>0</v>
      </c>
      <c r="BG110" s="377"/>
      <c r="BH110" s="380" t="e" cm="1">
        <f t="array" ref="BH110">bdRateExtend($G108:$G111,O108:O111,$Z108:$Z111,AH108:AH111)</f>
        <v>#VALUE!</v>
      </c>
      <c r="BI110" s="377"/>
      <c r="BJ110" s="382" t="e" cm="1">
        <f t="array" ref="BJ110">bdRateExtend($G108:$G111,P108:P111,$Z108:$Z111,AI108:AI111)</f>
        <v>#VALUE!</v>
      </c>
      <c r="BK110" s="377"/>
      <c r="BL110" s="382" t="e" cm="1">
        <f t="array" ref="BL110">bdRateExtend($G108:$G111,Q108:Q111,$Z108:$Z111,AJ108:AJ111)</f>
        <v>#VALUE!</v>
      </c>
      <c r="BM110" s="377"/>
      <c r="BN110" s="382" t="e" cm="1">
        <f t="array" ref="BN110">bdRateExtend($G108:$G111,R108:R111,$Z108:$Z111,AK108:AK111)</f>
        <v>#VALUE!</v>
      </c>
      <c r="BO110" s="403"/>
      <c r="BP110" s="403"/>
      <c r="BQ110" s="403"/>
      <c r="BR110" s="403"/>
    </row>
    <row r="111" spans="1:70" ht="17" customHeight="1" thickBot="1" x14ac:dyDescent="0.25">
      <c r="A111" s="387"/>
      <c r="B111" s="391"/>
      <c r="C111" s="394"/>
      <c r="D111" s="397"/>
      <c r="E111" s="400"/>
      <c r="F111" s="8">
        <v>63</v>
      </c>
      <c r="G111" s="37">
        <f>Anchor!B108</f>
        <v>571.02</v>
      </c>
      <c r="H111" s="38">
        <f>Anchor!C108</f>
        <v>31.6294</v>
      </c>
      <c r="I111" s="38">
        <f>Anchor!D108</f>
        <v>36.854199999999999</v>
      </c>
      <c r="J111" s="38">
        <f>Anchor!E108</f>
        <v>37.151400000000002</v>
      </c>
      <c r="K111" s="38"/>
      <c r="L111" s="38">
        <f>Anchor!F108</f>
        <v>10.3506</v>
      </c>
      <c r="M111" s="38">
        <f>Anchor!G108</f>
        <v>10.628500000000001</v>
      </c>
      <c r="N111" s="38">
        <f>Anchor!H108</f>
        <v>35.216799999999999</v>
      </c>
      <c r="O111" s="38"/>
      <c r="P111" s="38"/>
      <c r="Q111" s="38"/>
      <c r="R111" s="38"/>
      <c r="S111" s="38"/>
      <c r="T111" s="38"/>
      <c r="U111" s="38"/>
      <c r="V111" s="38">
        <f>Anchor!I108</f>
        <v>312.89999999999998</v>
      </c>
      <c r="W111" s="38">
        <f>Anchor!J108</f>
        <v>0.9284</v>
      </c>
      <c r="X111" s="39">
        <f t="shared" si="9"/>
        <v>8.6916666666666656E-2</v>
      </c>
      <c r="Y111" s="15"/>
      <c r="Z111" s="37">
        <f>Test!B108</f>
        <v>571.02</v>
      </c>
      <c r="AA111" s="38">
        <f>Test!C108</f>
        <v>31.6294</v>
      </c>
      <c r="AB111" s="38">
        <f>Test!D108</f>
        <v>36.854199999999999</v>
      </c>
      <c r="AC111" s="38">
        <f>Test!E108</f>
        <v>37.151400000000002</v>
      </c>
      <c r="AD111" s="38"/>
      <c r="AE111" s="38">
        <f>Test!F108</f>
        <v>10.3506</v>
      </c>
      <c r="AF111" s="38">
        <f>Test!G108</f>
        <v>10.628500000000001</v>
      </c>
      <c r="AG111" s="38">
        <f>Test!H108</f>
        <v>35.216799999999999</v>
      </c>
      <c r="AH111" s="38"/>
      <c r="AI111" s="38"/>
      <c r="AJ111" s="38"/>
      <c r="AK111" s="38"/>
      <c r="AL111" s="38"/>
      <c r="AM111" s="38"/>
      <c r="AN111" s="38"/>
      <c r="AO111" s="38">
        <f>Test!I108</f>
        <v>314</v>
      </c>
      <c r="AP111" s="38">
        <f>Test!J108</f>
        <v>0.89780000000000004</v>
      </c>
      <c r="AQ111" s="39">
        <f t="shared" si="6"/>
        <v>8.7222222222222229E-2</v>
      </c>
      <c r="AR111" s="50">
        <f t="shared" si="7"/>
        <v>1.0035155001597955</v>
      </c>
      <c r="AS111" s="51">
        <f t="shared" si="8"/>
        <v>0.96704006893580352</v>
      </c>
      <c r="AT111" s="16"/>
      <c r="AU111" s="16"/>
      <c r="AV111" s="383"/>
      <c r="AW111" s="384"/>
      <c r="AX111" s="404"/>
      <c r="AY111" s="404"/>
      <c r="AZ111" s="407"/>
      <c r="BA111" s="407"/>
      <c r="BB111" s="384"/>
      <c r="BC111" s="378"/>
      <c r="BD111" s="384"/>
      <c r="BE111" s="378"/>
      <c r="BF111" s="385"/>
      <c r="BG111" s="378"/>
      <c r="BH111" s="385"/>
      <c r="BI111" s="378"/>
      <c r="BJ111" s="384"/>
      <c r="BK111" s="378"/>
      <c r="BL111" s="384"/>
      <c r="BM111" s="378"/>
      <c r="BN111" s="384"/>
      <c r="BO111" s="404"/>
      <c r="BP111" s="404"/>
      <c r="BQ111" s="404"/>
      <c r="BR111" s="404"/>
    </row>
    <row r="112" spans="1:70" ht="17" customHeight="1" x14ac:dyDescent="0.2">
      <c r="A112" s="387"/>
      <c r="B112" s="389" t="s">
        <v>2</v>
      </c>
      <c r="C112" s="392" t="s">
        <v>42</v>
      </c>
      <c r="D112" s="395">
        <v>59.94</v>
      </c>
      <c r="E112" s="398">
        <v>10</v>
      </c>
      <c r="F112" s="7">
        <v>23</v>
      </c>
      <c r="G112" s="32">
        <f>Anchor!B109</f>
        <v>26698.5867</v>
      </c>
      <c r="H112" s="33">
        <f>Anchor!C109</f>
        <v>47.444200000000002</v>
      </c>
      <c r="I112" s="33">
        <f>Anchor!D109</f>
        <v>49.379199999999997</v>
      </c>
      <c r="J112" s="33">
        <f>Anchor!E109</f>
        <v>50.573399999999999</v>
      </c>
      <c r="K112" s="33"/>
      <c r="L112" s="33">
        <f>Anchor!F109</f>
        <v>25.092199999999998</v>
      </c>
      <c r="M112" s="33">
        <f>Anchor!G109</f>
        <v>23.8413</v>
      </c>
      <c r="N112" s="33">
        <f>Anchor!H109</f>
        <v>99.658600000000007</v>
      </c>
      <c r="O112" s="33"/>
      <c r="P112" s="33"/>
      <c r="Q112" s="33"/>
      <c r="R112" s="33"/>
      <c r="S112" s="33"/>
      <c r="T112" s="33"/>
      <c r="U112" s="33"/>
      <c r="V112" s="33">
        <f>Anchor!I109</f>
        <v>1305.4000000000001</v>
      </c>
      <c r="W112" s="33">
        <f>Anchor!J109</f>
        <v>2.0156000000000001</v>
      </c>
      <c r="X112" s="34">
        <f t="shared" si="9"/>
        <v>0.36261111111111116</v>
      </c>
      <c r="Y112" s="15"/>
      <c r="Z112" s="32">
        <f>Test!B109</f>
        <v>26698.5867</v>
      </c>
      <c r="AA112" s="33">
        <f>Test!C109</f>
        <v>47.444200000000002</v>
      </c>
      <c r="AB112" s="33">
        <f>Test!D109</f>
        <v>49.379199999999997</v>
      </c>
      <c r="AC112" s="33">
        <f>Test!E109</f>
        <v>50.573399999999999</v>
      </c>
      <c r="AD112" s="33"/>
      <c r="AE112" s="33">
        <f>Test!F109</f>
        <v>25.092199999999998</v>
      </c>
      <c r="AF112" s="33">
        <f>Test!G109</f>
        <v>23.8413</v>
      </c>
      <c r="AG112" s="33">
        <f>Test!H109</f>
        <v>99.658600000000007</v>
      </c>
      <c r="AH112" s="33"/>
      <c r="AI112" s="33"/>
      <c r="AJ112" s="33"/>
      <c r="AK112" s="33"/>
      <c r="AL112" s="33"/>
      <c r="AM112" s="33"/>
      <c r="AN112" s="33"/>
      <c r="AO112" s="33">
        <f>Test!I109</f>
        <v>1295.0999999999999</v>
      </c>
      <c r="AP112" s="33">
        <f>Test!J109</f>
        <v>1.9836</v>
      </c>
      <c r="AQ112" s="34">
        <f t="shared" si="6"/>
        <v>0.35974999999999996</v>
      </c>
      <c r="AR112" s="46">
        <f t="shared" si="7"/>
        <v>0.99210969817680394</v>
      </c>
      <c r="AS112" s="47">
        <f t="shared" si="8"/>
        <v>0.98412383409406623</v>
      </c>
      <c r="AT112" s="16"/>
      <c r="AU112" s="16"/>
      <c r="AV112" s="440" t="s">
        <v>123</v>
      </c>
      <c r="AW112" s="401" cm="1">
        <f t="array" ref="AW112">bdRateExtend($G112:$G115,H112:H115,$Z112:$Z115,AA112:AA115)</f>
        <v>0</v>
      </c>
      <c r="AX112" s="402" cm="1">
        <f t="array" ref="AX112">bdRateExtend($G112:$G117,H112:H117,$Z112:$Z117,AA112:AA117)</f>
        <v>0</v>
      </c>
      <c r="AY112" s="402" cm="1">
        <f t="array" ref="AY112">bdRateExtend($G112:$G117,I112:I117,$Z112:$Z117,AB112:AB117)</f>
        <v>0</v>
      </c>
      <c r="AZ112" s="405" cm="1">
        <f t="array" ref="AZ112">bdRateExtend($G112:$G117,J112:J117,$Z112:$Z117,AC112:AC117)</f>
        <v>0</v>
      </c>
      <c r="BA112" s="405" t="e" cm="1">
        <f t="array" ref="BA112">bdRateExtend($G112:$G117,K112:K117,$Z112:$Z117,AD112:AD117)</f>
        <v>#VALUE!</v>
      </c>
      <c r="BB112" s="401" cm="1">
        <f t="array" ref="BB112">bdRateExtend($G112:$G115,L112:L115,$Z112:$Z115,AE112:AE115)</f>
        <v>0</v>
      </c>
      <c r="BC112" s="376" cm="1">
        <f t="array" ref="BC112">bdRateExtend($G112:$G117,L112:L117,$Z112:$Z117,AE112:AE117)</f>
        <v>0</v>
      </c>
      <c r="BD112" s="401" cm="1">
        <f t="array" ref="BD112">bdRateExtend($G112:$G115,M112:M115,$Z112:$Z115,AF112:AF115)</f>
        <v>0</v>
      </c>
      <c r="BE112" s="376" cm="1">
        <f t="array" ref="BE112">bdRateExtend($G112:$G117,M112:M117,$Z112:$Z117,AF112:AF117)</f>
        <v>0</v>
      </c>
      <c r="BF112" s="379" cm="1">
        <f t="array" ref="BF112">bdRateExtend($G112:$G115,N112:N115,$Z112:$Z115,AG112:AG115)</f>
        <v>0</v>
      </c>
      <c r="BG112" s="376" cm="1">
        <f t="array" ref="BG112">bdRateExtend($G112:$G117,N112:N117,$Z112:$Z117,AG112:AG117)</f>
        <v>0</v>
      </c>
      <c r="BH112" s="379" t="e" cm="1">
        <f t="array" ref="BH112">bdRateExtend($G112:$G115,O112:O115,$Z112:$Z115,AH112:AH115)</f>
        <v>#VALUE!</v>
      </c>
      <c r="BI112" s="376" t="e" cm="1">
        <f t="array" ref="BI112">bdRateExtend($G112:$G117,O112:O117,$Z112:$Z117,AH112:AH117)</f>
        <v>#VALUE!</v>
      </c>
      <c r="BJ112" s="401" t="e" cm="1">
        <f t="array" ref="BJ112">bdRateExtend($G112:$G115,P112:P115,$Z112:$Z115,AI112:AI115)</f>
        <v>#VALUE!</v>
      </c>
      <c r="BK112" s="376" t="e" cm="1">
        <f t="array" ref="BK112">bdRateExtend($G112:$G117,P112:P117,$Z112:$Z117,AI112:AI117)</f>
        <v>#VALUE!</v>
      </c>
      <c r="BL112" s="401" t="e" cm="1">
        <f t="array" ref="BL112">bdRateExtend($G112:$G115,Q112:Q115,$Z112:$Z115,AJ112:AJ115)</f>
        <v>#VALUE!</v>
      </c>
      <c r="BM112" s="376" t="e" cm="1">
        <f t="array" ref="BM112">bdRateExtend($G112:$G117,Q112:Q117,$Z112:$Z117,AJ112:AJ117)</f>
        <v>#VALUE!</v>
      </c>
      <c r="BN112" s="401" t="e" cm="1">
        <f t="array" ref="BN112">bdRateExtend($G112:$G115,R112:R115,$Z112:$Z115,AK112:AK115)</f>
        <v>#VALUE!</v>
      </c>
      <c r="BO112" s="402" t="e" cm="1">
        <f t="array" ref="BO112">bdRateExtend($G112:$G117,R112:R117,$Z112:$Z117,AK112:AK117)</f>
        <v>#VALUE!</v>
      </c>
      <c r="BP112" s="402" t="e" cm="1">
        <f t="array" ref="BP112">bdRateExtend($G112:$G117,S112:S117,$Z112:$Z117,AL112:AL117)</f>
        <v>#VALUE!</v>
      </c>
      <c r="BQ112" s="402" t="e" cm="1">
        <f t="array" ref="BQ112">bdRateExtend($G112:$G117,T112:T117,$Z112:$Z117,AM112:AM117)</f>
        <v>#VALUE!</v>
      </c>
      <c r="BR112" s="402" t="e" cm="1">
        <f t="array" ref="BR112">bdRateExtend($G112:$G117,U112:U117,$Z112:$Z117,AN112:AN117)</f>
        <v>#VALUE!</v>
      </c>
    </row>
    <row r="113" spans="1:70" ht="17" customHeight="1" x14ac:dyDescent="0.2">
      <c r="A113" s="387"/>
      <c r="B113" s="390"/>
      <c r="C113" s="393"/>
      <c r="D113" s="396"/>
      <c r="E113" s="399"/>
      <c r="F113" s="13">
        <v>31</v>
      </c>
      <c r="G113" s="35">
        <f>Anchor!B110</f>
        <v>17490.7477</v>
      </c>
      <c r="H113" s="40">
        <f>Anchor!C110</f>
        <v>45.238399999999999</v>
      </c>
      <c r="I113" s="40">
        <f>Anchor!D110</f>
        <v>47.448900000000002</v>
      </c>
      <c r="J113" s="40">
        <f>Anchor!E110</f>
        <v>48.488799999999998</v>
      </c>
      <c r="K113" s="40"/>
      <c r="L113" s="40">
        <f>Anchor!F110</f>
        <v>23.374199999999998</v>
      </c>
      <c r="M113" s="40">
        <f>Anchor!G110</f>
        <v>22.3094</v>
      </c>
      <c r="N113" s="40">
        <f>Anchor!H110</f>
        <v>98.982799999999997</v>
      </c>
      <c r="O113" s="40"/>
      <c r="P113" s="40"/>
      <c r="Q113" s="40"/>
      <c r="R113" s="40"/>
      <c r="S113" s="40"/>
      <c r="T113" s="40"/>
      <c r="U113" s="40"/>
      <c r="V113" s="40">
        <f>Anchor!I110</f>
        <v>1002.5</v>
      </c>
      <c r="W113" s="40">
        <f>Anchor!J110</f>
        <v>1.7970999999999999</v>
      </c>
      <c r="X113" s="36">
        <f t="shared" si="9"/>
        <v>0.27847222222222223</v>
      </c>
      <c r="Y113" s="15"/>
      <c r="Z113" s="35">
        <f>Test!B110</f>
        <v>17490.7477</v>
      </c>
      <c r="AA113" s="40">
        <f>Test!C110</f>
        <v>45.238399999999999</v>
      </c>
      <c r="AB113" s="40">
        <f>Test!D110</f>
        <v>47.448900000000002</v>
      </c>
      <c r="AC113" s="40">
        <f>Test!E110</f>
        <v>48.488799999999998</v>
      </c>
      <c r="AD113" s="40"/>
      <c r="AE113" s="40">
        <f>Test!F110</f>
        <v>23.374199999999998</v>
      </c>
      <c r="AF113" s="40">
        <f>Test!G110</f>
        <v>22.3094</v>
      </c>
      <c r="AG113" s="40">
        <f>Test!H110</f>
        <v>98.982799999999997</v>
      </c>
      <c r="AH113" s="40"/>
      <c r="AI113" s="40"/>
      <c r="AJ113" s="40"/>
      <c r="AK113" s="40"/>
      <c r="AL113" s="40"/>
      <c r="AM113" s="40"/>
      <c r="AN113" s="40"/>
      <c r="AO113" s="40">
        <f>Test!I110</f>
        <v>1007.6</v>
      </c>
      <c r="AP113" s="40">
        <f>Test!J110</f>
        <v>1.9289000000000001</v>
      </c>
      <c r="AQ113" s="36">
        <f t="shared" si="6"/>
        <v>0.27988888888888891</v>
      </c>
      <c r="AR113" s="48">
        <f t="shared" si="7"/>
        <v>1.0050872817955112</v>
      </c>
      <c r="AS113" s="49">
        <f t="shared" si="8"/>
        <v>1.0733403817261145</v>
      </c>
      <c r="AT113" s="16"/>
      <c r="AU113" s="16"/>
      <c r="AV113" s="381"/>
      <c r="AW113" s="382"/>
      <c r="AX113" s="403"/>
      <c r="AY113" s="403"/>
      <c r="AZ113" s="406"/>
      <c r="BA113" s="406"/>
      <c r="BB113" s="382"/>
      <c r="BC113" s="377"/>
      <c r="BD113" s="382"/>
      <c r="BE113" s="377"/>
      <c r="BF113" s="380"/>
      <c r="BG113" s="377"/>
      <c r="BH113" s="380"/>
      <c r="BI113" s="377"/>
      <c r="BJ113" s="382"/>
      <c r="BK113" s="377"/>
      <c r="BL113" s="382"/>
      <c r="BM113" s="377"/>
      <c r="BN113" s="382"/>
      <c r="BO113" s="403"/>
      <c r="BP113" s="403"/>
      <c r="BQ113" s="403"/>
      <c r="BR113" s="403"/>
    </row>
    <row r="114" spans="1:70" ht="17" customHeight="1" x14ac:dyDescent="0.2">
      <c r="A114" s="387"/>
      <c r="B114" s="390"/>
      <c r="C114" s="393"/>
      <c r="D114" s="396"/>
      <c r="E114" s="399"/>
      <c r="F114" s="13">
        <v>39</v>
      </c>
      <c r="G114" s="35">
        <f>Anchor!B111</f>
        <v>10628.4969</v>
      </c>
      <c r="H114" s="40">
        <f>Anchor!C111</f>
        <v>42.527999999999999</v>
      </c>
      <c r="I114" s="40">
        <f>Anchor!D111</f>
        <v>45.299599999999998</v>
      </c>
      <c r="J114" s="40">
        <f>Anchor!E111</f>
        <v>46.144199999999998</v>
      </c>
      <c r="K114" s="40"/>
      <c r="L114" s="40">
        <f>Anchor!F111</f>
        <v>20.938099999999999</v>
      </c>
      <c r="M114" s="40">
        <f>Anchor!G111</f>
        <v>20.189699999999998</v>
      </c>
      <c r="N114" s="40">
        <f>Anchor!H111</f>
        <v>95.163499999999999</v>
      </c>
      <c r="O114" s="40"/>
      <c r="P114" s="40"/>
      <c r="Q114" s="40"/>
      <c r="R114" s="40"/>
      <c r="S114" s="40"/>
      <c r="T114" s="40"/>
      <c r="U114" s="40"/>
      <c r="V114" s="40">
        <f>Anchor!I111</f>
        <v>996.7</v>
      </c>
      <c r="W114" s="40">
        <f>Anchor!J111</f>
        <v>1.603</v>
      </c>
      <c r="X114" s="36">
        <f t="shared" si="9"/>
        <v>0.27686111111111111</v>
      </c>
      <c r="Y114" s="15"/>
      <c r="Z114" s="35">
        <f>Test!B111</f>
        <v>10628.4969</v>
      </c>
      <c r="AA114" s="40">
        <f>Test!C111</f>
        <v>42.527999999999999</v>
      </c>
      <c r="AB114" s="40">
        <f>Test!D111</f>
        <v>45.299599999999998</v>
      </c>
      <c r="AC114" s="40">
        <f>Test!E111</f>
        <v>46.144199999999998</v>
      </c>
      <c r="AD114" s="40"/>
      <c r="AE114" s="40">
        <f>Test!F111</f>
        <v>20.938099999999999</v>
      </c>
      <c r="AF114" s="40">
        <f>Test!G111</f>
        <v>20.189699999999998</v>
      </c>
      <c r="AG114" s="40">
        <f>Test!H111</f>
        <v>95.163499999999999</v>
      </c>
      <c r="AH114" s="40"/>
      <c r="AI114" s="40"/>
      <c r="AJ114" s="40"/>
      <c r="AK114" s="40"/>
      <c r="AL114" s="40"/>
      <c r="AM114" s="40"/>
      <c r="AN114" s="40"/>
      <c r="AO114" s="40">
        <f>Test!I111</f>
        <v>1001.7</v>
      </c>
      <c r="AP114" s="40">
        <f>Test!J111</f>
        <v>1.7089000000000001</v>
      </c>
      <c r="AQ114" s="36">
        <f t="shared" si="6"/>
        <v>0.27825</v>
      </c>
      <c r="AR114" s="48">
        <f t="shared" si="7"/>
        <v>1.0050165546302798</v>
      </c>
      <c r="AS114" s="49">
        <f t="shared" si="8"/>
        <v>1.0660636306924518</v>
      </c>
      <c r="AT114" s="16"/>
      <c r="AU114" s="16"/>
      <c r="AV114" s="381" t="s">
        <v>124</v>
      </c>
      <c r="AW114" s="382" cm="1">
        <f t="array" ref="AW114">bdRateExtend($G113:$G116,H113:H116,$Z113:$Z116,AA113:AA116)</f>
        <v>0</v>
      </c>
      <c r="AX114" s="403"/>
      <c r="AY114" s="403"/>
      <c r="AZ114" s="406"/>
      <c r="BA114" s="406"/>
      <c r="BB114" s="382" cm="1">
        <f t="array" ref="BB114">bdRateExtend($G113:$G116,L113:L116,$Z113:$Z116,AE113:AE116)</f>
        <v>0</v>
      </c>
      <c r="BC114" s="377"/>
      <c r="BD114" s="382" cm="1">
        <f t="array" ref="BD114">bdRateExtend($G113:$G116,M113:M116,$Z113:$Z116,AF113:AF116)</f>
        <v>0</v>
      </c>
      <c r="BE114" s="377"/>
      <c r="BF114" s="380" cm="1">
        <f t="array" ref="BF114">bdRateExtend($G113:$G116,N113:N116,$Z113:$Z116,AG113:AG116)</f>
        <v>0</v>
      </c>
      <c r="BG114" s="377"/>
      <c r="BH114" s="380" t="e" cm="1">
        <f t="array" ref="BH114">bdRateExtend($G113:$G116,O113:O116,$Z113:$Z116,AH113:AH116)</f>
        <v>#VALUE!</v>
      </c>
      <c r="BI114" s="377"/>
      <c r="BJ114" s="382" t="e" cm="1">
        <f t="array" ref="BJ114">bdRateExtend($G113:$G116,P113:P116,$Z113:$Z116,AI113:AI116)</f>
        <v>#VALUE!</v>
      </c>
      <c r="BK114" s="377"/>
      <c r="BL114" s="382" t="e" cm="1">
        <f t="array" ref="BL114">bdRateExtend($G113:$G116,Q113:Q116,$Z113:$Z116,AJ113:AJ116)</f>
        <v>#VALUE!</v>
      </c>
      <c r="BM114" s="377"/>
      <c r="BN114" s="382" t="e" cm="1">
        <f t="array" ref="BN114">bdRateExtend($G113:$G116,R113:R116,$Z113:$Z116,AK113:AK116)</f>
        <v>#VALUE!</v>
      </c>
      <c r="BO114" s="403"/>
      <c r="BP114" s="403"/>
      <c r="BQ114" s="403"/>
      <c r="BR114" s="403"/>
    </row>
    <row r="115" spans="1:70" ht="17" customHeight="1" x14ac:dyDescent="0.2">
      <c r="A115" s="387"/>
      <c r="B115" s="390"/>
      <c r="C115" s="393"/>
      <c r="D115" s="396"/>
      <c r="E115" s="399"/>
      <c r="F115" s="13">
        <v>47</v>
      </c>
      <c r="G115" s="35">
        <f>Anchor!B112</f>
        <v>6292.9647000000004</v>
      </c>
      <c r="H115" s="40">
        <f>Anchor!C112</f>
        <v>39.618899999999996</v>
      </c>
      <c r="I115" s="40">
        <f>Anchor!D112</f>
        <v>43.277200000000001</v>
      </c>
      <c r="J115" s="40">
        <f>Anchor!E112</f>
        <v>43.771700000000003</v>
      </c>
      <c r="K115" s="40"/>
      <c r="L115" s="40">
        <f>Anchor!F112</f>
        <v>18.119299999999999</v>
      </c>
      <c r="M115" s="40">
        <f>Anchor!G112</f>
        <v>17.753399999999999</v>
      </c>
      <c r="N115" s="40">
        <f>Anchor!H112</f>
        <v>86.029899999999998</v>
      </c>
      <c r="O115" s="40"/>
      <c r="P115" s="40"/>
      <c r="Q115" s="40"/>
      <c r="R115" s="40"/>
      <c r="S115" s="40"/>
      <c r="T115" s="40"/>
      <c r="U115" s="40"/>
      <c r="V115" s="40">
        <f>Anchor!I112</f>
        <v>759.6</v>
      </c>
      <c r="W115" s="40">
        <f>Anchor!J112</f>
        <v>1.6347</v>
      </c>
      <c r="X115" s="36">
        <f t="shared" si="9"/>
        <v>0.21099999999999999</v>
      </c>
      <c r="Y115" s="15"/>
      <c r="Z115" s="35">
        <f>Test!B112</f>
        <v>6292.9647000000004</v>
      </c>
      <c r="AA115" s="40">
        <f>Test!C112</f>
        <v>39.618899999999996</v>
      </c>
      <c r="AB115" s="40">
        <f>Test!D112</f>
        <v>43.277200000000001</v>
      </c>
      <c r="AC115" s="40">
        <f>Test!E112</f>
        <v>43.771700000000003</v>
      </c>
      <c r="AD115" s="40"/>
      <c r="AE115" s="40">
        <f>Test!F112</f>
        <v>18.119299999999999</v>
      </c>
      <c r="AF115" s="40">
        <f>Test!G112</f>
        <v>17.753399999999999</v>
      </c>
      <c r="AG115" s="40">
        <f>Test!H112</f>
        <v>86.029899999999998</v>
      </c>
      <c r="AH115" s="40"/>
      <c r="AI115" s="40"/>
      <c r="AJ115" s="40"/>
      <c r="AK115" s="40"/>
      <c r="AL115" s="40"/>
      <c r="AM115" s="40"/>
      <c r="AN115" s="40"/>
      <c r="AO115" s="40">
        <f>Test!I112</f>
        <v>756</v>
      </c>
      <c r="AP115" s="40">
        <f>Test!J112</f>
        <v>1.3977999999999999</v>
      </c>
      <c r="AQ115" s="36">
        <f t="shared" si="6"/>
        <v>0.21</v>
      </c>
      <c r="AR115" s="48">
        <f t="shared" si="7"/>
        <v>0.99526066350710896</v>
      </c>
      <c r="AS115" s="49">
        <f t="shared" si="8"/>
        <v>0.85508044289472063</v>
      </c>
      <c r="AT115" s="16"/>
      <c r="AU115" s="16"/>
      <c r="AV115" s="381"/>
      <c r="AW115" s="382"/>
      <c r="AX115" s="403"/>
      <c r="AY115" s="403"/>
      <c r="AZ115" s="406"/>
      <c r="BA115" s="406"/>
      <c r="BB115" s="382"/>
      <c r="BC115" s="377"/>
      <c r="BD115" s="382"/>
      <c r="BE115" s="377"/>
      <c r="BF115" s="380"/>
      <c r="BG115" s="377"/>
      <c r="BH115" s="380"/>
      <c r="BI115" s="377"/>
      <c r="BJ115" s="382"/>
      <c r="BK115" s="377"/>
      <c r="BL115" s="382"/>
      <c r="BM115" s="377"/>
      <c r="BN115" s="382"/>
      <c r="BO115" s="403"/>
      <c r="BP115" s="403"/>
      <c r="BQ115" s="403"/>
      <c r="BR115" s="403"/>
    </row>
    <row r="116" spans="1:70" ht="17" customHeight="1" x14ac:dyDescent="0.2">
      <c r="A116" s="387"/>
      <c r="B116" s="390"/>
      <c r="C116" s="393"/>
      <c r="D116" s="396"/>
      <c r="E116" s="399"/>
      <c r="F116" s="13">
        <v>55</v>
      </c>
      <c r="G116" s="35">
        <f>Anchor!B113</f>
        <v>3682.7136</v>
      </c>
      <c r="H116" s="40">
        <f>Anchor!C113</f>
        <v>36.759</v>
      </c>
      <c r="I116" s="40">
        <f>Anchor!D113</f>
        <v>41.298200000000001</v>
      </c>
      <c r="J116" s="40">
        <f>Anchor!E113</f>
        <v>41.395099999999999</v>
      </c>
      <c r="K116" s="40"/>
      <c r="L116" s="40">
        <f>Anchor!F113</f>
        <v>15.3878</v>
      </c>
      <c r="M116" s="40">
        <f>Anchor!G113</f>
        <v>15.3606</v>
      </c>
      <c r="N116" s="40">
        <f>Anchor!H113</f>
        <v>71.425799999999995</v>
      </c>
      <c r="O116" s="40"/>
      <c r="P116" s="40"/>
      <c r="Q116" s="40"/>
      <c r="R116" s="40"/>
      <c r="S116" s="40"/>
      <c r="T116" s="40"/>
      <c r="U116" s="40"/>
      <c r="V116" s="40">
        <f>Anchor!I113</f>
        <v>595.79999999999995</v>
      </c>
      <c r="W116" s="40">
        <f>Anchor!J113</f>
        <v>1.2632000000000001</v>
      </c>
      <c r="X116" s="36">
        <f t="shared" si="9"/>
        <v>0.16549999999999998</v>
      </c>
      <c r="Y116" s="15"/>
      <c r="Z116" s="35">
        <f>Test!B113</f>
        <v>3682.7136</v>
      </c>
      <c r="AA116" s="40">
        <f>Test!C113</f>
        <v>36.759</v>
      </c>
      <c r="AB116" s="40">
        <f>Test!D113</f>
        <v>41.298200000000001</v>
      </c>
      <c r="AC116" s="40">
        <f>Test!E113</f>
        <v>41.395099999999999</v>
      </c>
      <c r="AD116" s="40"/>
      <c r="AE116" s="40">
        <f>Test!F113</f>
        <v>15.3878</v>
      </c>
      <c r="AF116" s="40">
        <f>Test!G113</f>
        <v>15.3606</v>
      </c>
      <c r="AG116" s="40">
        <f>Test!H113</f>
        <v>71.425799999999995</v>
      </c>
      <c r="AH116" s="40"/>
      <c r="AI116" s="40"/>
      <c r="AJ116" s="40"/>
      <c r="AK116" s="40"/>
      <c r="AL116" s="40"/>
      <c r="AM116" s="40"/>
      <c r="AN116" s="40"/>
      <c r="AO116" s="40">
        <f>Test!I113</f>
        <v>601.1</v>
      </c>
      <c r="AP116" s="40">
        <f>Test!J113</f>
        <v>1.3956</v>
      </c>
      <c r="AQ116" s="36">
        <f t="shared" si="6"/>
        <v>0.16697222222222222</v>
      </c>
      <c r="AR116" s="48">
        <f t="shared" si="7"/>
        <v>1.0088956025511917</v>
      </c>
      <c r="AS116" s="49">
        <f t="shared" si="8"/>
        <v>1.1048131728942368</v>
      </c>
      <c r="AT116" s="16"/>
      <c r="AU116" s="16"/>
      <c r="AV116" s="381" t="s">
        <v>125</v>
      </c>
      <c r="AW116" s="382" cm="1">
        <f t="array" ref="AW116">bdRateExtend($G114:$G117,H114:H117,$Z114:$Z117,AA114:AA117)</f>
        <v>0</v>
      </c>
      <c r="AX116" s="403"/>
      <c r="AY116" s="403"/>
      <c r="AZ116" s="406"/>
      <c r="BA116" s="406"/>
      <c r="BB116" s="382" cm="1">
        <f t="array" ref="BB116">bdRateExtend($G114:$G117,L114:L117,$Z114:$Z117,AE114:AE117)</f>
        <v>0</v>
      </c>
      <c r="BC116" s="377"/>
      <c r="BD116" s="382" cm="1">
        <f t="array" ref="BD116">bdRateExtend($G114:$G117,M114:M117,$Z114:$Z117,AF114:AF117)</f>
        <v>0</v>
      </c>
      <c r="BE116" s="377"/>
      <c r="BF116" s="380" cm="1">
        <f t="array" ref="BF116">bdRateExtend($G114:$G117,N114:N117,$Z114:$Z117,AG114:AG117)</f>
        <v>0</v>
      </c>
      <c r="BG116" s="377"/>
      <c r="BH116" s="380" t="e" cm="1">
        <f t="array" ref="BH116">bdRateExtend($G114:$G117,O114:O117,$Z114:$Z117,AH114:AH117)</f>
        <v>#VALUE!</v>
      </c>
      <c r="BI116" s="377"/>
      <c r="BJ116" s="382" t="e" cm="1">
        <f t="array" ref="BJ116">bdRateExtend($G114:$G117,P114:P117,$Z114:$Z117,AI114:AI117)</f>
        <v>#VALUE!</v>
      </c>
      <c r="BK116" s="377"/>
      <c r="BL116" s="382" t="e" cm="1">
        <f t="array" ref="BL116">bdRateExtend($G114:$G117,Q114:Q117,$Z114:$Z117,AJ114:AJ117)</f>
        <v>#VALUE!</v>
      </c>
      <c r="BM116" s="377"/>
      <c r="BN116" s="382" t="e" cm="1">
        <f t="array" ref="BN116">bdRateExtend($G114:$G117,R114:R117,$Z114:$Z117,AK114:AK117)</f>
        <v>#VALUE!</v>
      </c>
      <c r="BO116" s="403"/>
      <c r="BP116" s="403"/>
      <c r="BQ116" s="403"/>
      <c r="BR116" s="403"/>
    </row>
    <row r="117" spans="1:70" ht="17" customHeight="1" thickBot="1" x14ac:dyDescent="0.25">
      <c r="A117" s="387"/>
      <c r="B117" s="391"/>
      <c r="C117" s="394"/>
      <c r="D117" s="397"/>
      <c r="E117" s="400"/>
      <c r="F117" s="8">
        <v>63</v>
      </c>
      <c r="G117" s="37">
        <f>Anchor!B114</f>
        <v>1272.0387000000001</v>
      </c>
      <c r="H117" s="38">
        <f>Anchor!C114</f>
        <v>31.989899999999999</v>
      </c>
      <c r="I117" s="38">
        <f>Anchor!D114</f>
        <v>38.203899999999997</v>
      </c>
      <c r="J117" s="38">
        <f>Anchor!E114</f>
        <v>36.792700000000004</v>
      </c>
      <c r="K117" s="38"/>
      <c r="L117" s="38">
        <f>Anchor!F114</f>
        <v>11.213200000000001</v>
      </c>
      <c r="M117" s="38">
        <f>Anchor!G114</f>
        <v>11.5527</v>
      </c>
      <c r="N117" s="38">
        <f>Anchor!H114</f>
        <v>36.7256</v>
      </c>
      <c r="O117" s="38"/>
      <c r="P117" s="38"/>
      <c r="Q117" s="38"/>
      <c r="R117" s="38"/>
      <c r="S117" s="38"/>
      <c r="T117" s="38"/>
      <c r="U117" s="38"/>
      <c r="V117" s="38">
        <f>Anchor!I114</f>
        <v>429.8</v>
      </c>
      <c r="W117" s="38">
        <f>Anchor!J114</f>
        <v>0.94289999999999996</v>
      </c>
      <c r="X117" s="39">
        <f t="shared" si="9"/>
        <v>0.11938888888888889</v>
      </c>
      <c r="Y117" s="15"/>
      <c r="Z117" s="37">
        <f>Test!B114</f>
        <v>1272.0387000000001</v>
      </c>
      <c r="AA117" s="38">
        <f>Test!C114</f>
        <v>31.989899999999999</v>
      </c>
      <c r="AB117" s="38">
        <f>Test!D114</f>
        <v>38.203899999999997</v>
      </c>
      <c r="AC117" s="38">
        <f>Test!E114</f>
        <v>36.792700000000004</v>
      </c>
      <c r="AD117" s="38"/>
      <c r="AE117" s="38">
        <f>Test!F114</f>
        <v>11.213200000000001</v>
      </c>
      <c r="AF117" s="38">
        <f>Test!G114</f>
        <v>11.5527</v>
      </c>
      <c r="AG117" s="38">
        <f>Test!H114</f>
        <v>36.7256</v>
      </c>
      <c r="AH117" s="38"/>
      <c r="AI117" s="38"/>
      <c r="AJ117" s="38"/>
      <c r="AK117" s="38"/>
      <c r="AL117" s="38"/>
      <c r="AM117" s="38"/>
      <c r="AN117" s="38"/>
      <c r="AO117" s="38">
        <f>Test!I114</f>
        <v>431.4</v>
      </c>
      <c r="AP117" s="38">
        <f>Test!J114</f>
        <v>0.99609999999999999</v>
      </c>
      <c r="AQ117" s="39">
        <f t="shared" si="6"/>
        <v>0.11983333333333333</v>
      </c>
      <c r="AR117" s="50">
        <f t="shared" si="7"/>
        <v>1.0037226617031176</v>
      </c>
      <c r="AS117" s="51">
        <f t="shared" si="8"/>
        <v>1.0564216778025242</v>
      </c>
      <c r="AT117" s="16"/>
      <c r="AU117" s="16"/>
      <c r="AV117" s="383"/>
      <c r="AW117" s="384"/>
      <c r="AX117" s="404"/>
      <c r="AY117" s="404"/>
      <c r="AZ117" s="407"/>
      <c r="BA117" s="407"/>
      <c r="BB117" s="384"/>
      <c r="BC117" s="378"/>
      <c r="BD117" s="384"/>
      <c r="BE117" s="378"/>
      <c r="BF117" s="385"/>
      <c r="BG117" s="378"/>
      <c r="BH117" s="385"/>
      <c r="BI117" s="378"/>
      <c r="BJ117" s="384"/>
      <c r="BK117" s="378"/>
      <c r="BL117" s="384"/>
      <c r="BM117" s="378"/>
      <c r="BN117" s="384"/>
      <c r="BO117" s="404"/>
      <c r="BP117" s="404"/>
      <c r="BQ117" s="404"/>
      <c r="BR117" s="404"/>
    </row>
    <row r="118" spans="1:70" ht="17" customHeight="1" x14ac:dyDescent="0.2">
      <c r="A118" s="387"/>
      <c r="B118" s="389" t="s">
        <v>2</v>
      </c>
      <c r="C118" s="392" t="s">
        <v>43</v>
      </c>
      <c r="D118" s="395">
        <v>25</v>
      </c>
      <c r="E118" s="398">
        <v>8</v>
      </c>
      <c r="F118" s="7">
        <v>23</v>
      </c>
      <c r="G118" s="32">
        <f>Anchor!B115</f>
        <v>30632.286700000001</v>
      </c>
      <c r="H118" s="33">
        <f>Anchor!C115</f>
        <v>41.889699999999998</v>
      </c>
      <c r="I118" s="33">
        <f>Anchor!D115</f>
        <v>44.702599999999997</v>
      </c>
      <c r="J118" s="33">
        <f>Anchor!E115</f>
        <v>46.615200000000002</v>
      </c>
      <c r="K118" s="33"/>
      <c r="L118" s="33">
        <f>Anchor!F115</f>
        <v>27.831499999999998</v>
      </c>
      <c r="M118" s="33">
        <f>Anchor!G115</f>
        <v>23.018899999999999</v>
      </c>
      <c r="N118" s="33">
        <f>Anchor!H115</f>
        <v>99.768199999999993</v>
      </c>
      <c r="O118" s="33"/>
      <c r="P118" s="33"/>
      <c r="Q118" s="33"/>
      <c r="R118" s="33"/>
      <c r="S118" s="33"/>
      <c r="T118" s="33"/>
      <c r="U118" s="33"/>
      <c r="V118" s="33">
        <f>Anchor!I115</f>
        <v>2977.1</v>
      </c>
      <c r="W118" s="33">
        <f>Anchor!J115</f>
        <v>3.2884000000000002</v>
      </c>
      <c r="X118" s="34">
        <f t="shared" si="9"/>
        <v>0.82697222222222222</v>
      </c>
      <c r="Y118" s="15"/>
      <c r="Z118" s="32">
        <f>Test!B115</f>
        <v>30632.286700000001</v>
      </c>
      <c r="AA118" s="33">
        <f>Test!C115</f>
        <v>41.889699999999998</v>
      </c>
      <c r="AB118" s="33">
        <f>Test!D115</f>
        <v>44.702599999999997</v>
      </c>
      <c r="AC118" s="33">
        <f>Test!E115</f>
        <v>46.615200000000002</v>
      </c>
      <c r="AD118" s="33"/>
      <c r="AE118" s="33">
        <f>Test!F115</f>
        <v>27.831499999999998</v>
      </c>
      <c r="AF118" s="33">
        <f>Test!G115</f>
        <v>23.018899999999999</v>
      </c>
      <c r="AG118" s="33">
        <f>Test!H115</f>
        <v>99.768199999999993</v>
      </c>
      <c r="AH118" s="33"/>
      <c r="AI118" s="33"/>
      <c r="AJ118" s="33"/>
      <c r="AK118" s="33"/>
      <c r="AL118" s="33"/>
      <c r="AM118" s="33"/>
      <c r="AN118" s="33"/>
      <c r="AO118" s="33">
        <f>Test!I115</f>
        <v>2987.9</v>
      </c>
      <c r="AP118" s="33">
        <f>Test!J115</f>
        <v>3.1282000000000001</v>
      </c>
      <c r="AQ118" s="34">
        <f t="shared" si="6"/>
        <v>0.82997222222222222</v>
      </c>
      <c r="AR118" s="46">
        <f t="shared" si="7"/>
        <v>1.0036276913775151</v>
      </c>
      <c r="AS118" s="47">
        <f t="shared" si="8"/>
        <v>0.95128329886875074</v>
      </c>
      <c r="AT118" s="16"/>
      <c r="AU118" s="16"/>
      <c r="AV118" s="440" t="s">
        <v>123</v>
      </c>
      <c r="AW118" s="401" cm="1">
        <f t="array" ref="AW118">bdRateExtend($G118:$G121,H118:H121,$Z118:$Z121,AA118:AA121)</f>
        <v>0</v>
      </c>
      <c r="AX118" s="402" cm="1">
        <f t="array" ref="AX118">bdRateExtend($G118:$G123,H118:H123,$Z118:$Z123,AA118:AA123)</f>
        <v>0</v>
      </c>
      <c r="AY118" s="402" cm="1">
        <f t="array" ref="AY118">bdRateExtend($G118:$G123,I118:I123,$Z118:$Z123,AB118:AB123)</f>
        <v>0</v>
      </c>
      <c r="AZ118" s="405" cm="1">
        <f t="array" ref="AZ118">bdRateExtend($G118:$G123,J118:J123,$Z118:$Z123,AC118:AC123)</f>
        <v>0</v>
      </c>
      <c r="BA118" s="405" t="e" cm="1">
        <f t="array" ref="BA118">bdRateExtend($G118:$G123,K118:K123,$Z118:$Z123,AD118:AD123)</f>
        <v>#VALUE!</v>
      </c>
      <c r="BB118" s="401" cm="1">
        <f t="array" ref="BB118">bdRateExtend($G118:$G121,L118:L121,$Z118:$Z121,AE118:AE121)</f>
        <v>0</v>
      </c>
      <c r="BC118" s="376" cm="1">
        <f t="array" ref="BC118">bdRateExtend($G118:$G123,L118:L123,$Z118:$Z123,AE118:AE123)</f>
        <v>0</v>
      </c>
      <c r="BD118" s="401" cm="1">
        <f t="array" ref="BD118">bdRateExtend($G118:$G121,M118:M121,$Z118:$Z121,AF118:AF121)</f>
        <v>0</v>
      </c>
      <c r="BE118" s="376" cm="1">
        <f t="array" ref="BE118">bdRateExtend($G118:$G123,M118:M123,$Z118:$Z123,AF118:AF123)</f>
        <v>0</v>
      </c>
      <c r="BF118" s="379" cm="1">
        <f t="array" ref="BF118">bdRateExtend($G118:$G121,N118:N121,$Z118:$Z121,AG118:AG121)</f>
        <v>0</v>
      </c>
      <c r="BG118" s="376" cm="1">
        <f t="array" ref="BG118">bdRateExtend($G118:$G123,N118:N123,$Z118:$Z123,AG118:AG123)</f>
        <v>0</v>
      </c>
      <c r="BH118" s="379" t="e" cm="1">
        <f t="array" ref="BH118">bdRateExtend($G118:$G121,O118:O121,$Z118:$Z121,AH118:AH121)</f>
        <v>#VALUE!</v>
      </c>
      <c r="BI118" s="376" t="e" cm="1">
        <f t="array" ref="BI118">bdRateExtend($G118:$G123,O118:O123,$Z118:$Z123,AH118:AH123)</f>
        <v>#VALUE!</v>
      </c>
      <c r="BJ118" s="401" t="e" cm="1">
        <f t="array" ref="BJ118">bdRateExtend($G118:$G121,P118:P121,$Z118:$Z121,AI118:AI121)</f>
        <v>#VALUE!</v>
      </c>
      <c r="BK118" s="376" t="e" cm="1">
        <f t="array" ref="BK118">bdRateExtend($G118:$G123,P118:P123,$Z118:$Z123,AI118:AI123)</f>
        <v>#VALUE!</v>
      </c>
      <c r="BL118" s="401" t="e" cm="1">
        <f t="array" ref="BL118">bdRateExtend($G118:$G121,Q118:Q121,$Z118:$Z121,AJ118:AJ121)</f>
        <v>#VALUE!</v>
      </c>
      <c r="BM118" s="376" t="e" cm="1">
        <f t="array" ref="BM118">bdRateExtend($G118:$G123,Q118:Q123,$Z118:$Z123,AJ118:AJ123)</f>
        <v>#VALUE!</v>
      </c>
      <c r="BN118" s="401" t="e" cm="1">
        <f t="array" ref="BN118">bdRateExtend($G118:$G121,R118:R121,$Z118:$Z121,AK118:AK121)</f>
        <v>#VALUE!</v>
      </c>
      <c r="BO118" s="402" t="e" cm="1">
        <f t="array" ref="BO118">bdRateExtend($G118:$G123,R118:R123,$Z118:$Z123,AK118:AK123)</f>
        <v>#VALUE!</v>
      </c>
      <c r="BP118" s="402" t="e" cm="1">
        <f t="array" ref="BP118">bdRateExtend($G118:$G123,S118:S123,$Z118:$Z123,AL118:AL123)</f>
        <v>#VALUE!</v>
      </c>
      <c r="BQ118" s="402" t="e" cm="1">
        <f t="array" ref="BQ118">bdRateExtend($G118:$G123,T118:T123,$Z118:$Z123,AM118:AM123)</f>
        <v>#VALUE!</v>
      </c>
      <c r="BR118" s="402" t="e" cm="1">
        <f t="array" ref="BR118">bdRateExtend($G118:$G123,U118:U123,$Z118:$Z123,AN118:AN123)</f>
        <v>#VALUE!</v>
      </c>
    </row>
    <row r="119" spans="1:70" ht="17" customHeight="1" x14ac:dyDescent="0.2">
      <c r="A119" s="387"/>
      <c r="B119" s="390"/>
      <c r="C119" s="393"/>
      <c r="D119" s="396"/>
      <c r="E119" s="399"/>
      <c r="F119" s="13">
        <v>31</v>
      </c>
      <c r="G119" s="35">
        <f>Anchor!B116</f>
        <v>18600.013299999999</v>
      </c>
      <c r="H119" s="40">
        <f>Anchor!C116</f>
        <v>39.877299999999998</v>
      </c>
      <c r="I119" s="40">
        <f>Anchor!D116</f>
        <v>42.562399999999997</v>
      </c>
      <c r="J119" s="40">
        <f>Anchor!E116</f>
        <v>44.369399999999999</v>
      </c>
      <c r="K119" s="40"/>
      <c r="L119" s="40">
        <f>Anchor!F116</f>
        <v>24.076899999999998</v>
      </c>
      <c r="M119" s="40">
        <f>Anchor!G116</f>
        <v>20.438400000000001</v>
      </c>
      <c r="N119" s="40">
        <f>Anchor!H116</f>
        <v>99.6447</v>
      </c>
      <c r="O119" s="40"/>
      <c r="P119" s="40"/>
      <c r="Q119" s="40"/>
      <c r="R119" s="40"/>
      <c r="S119" s="40"/>
      <c r="T119" s="40"/>
      <c r="U119" s="40"/>
      <c r="V119" s="40">
        <f>Anchor!I116</f>
        <v>2165</v>
      </c>
      <c r="W119" s="40">
        <f>Anchor!J116</f>
        <v>2.6861999999999999</v>
      </c>
      <c r="X119" s="36">
        <f t="shared" si="9"/>
        <v>0.60138888888888886</v>
      </c>
      <c r="Y119" s="15"/>
      <c r="Z119" s="35">
        <f>Test!B116</f>
        <v>18600.013299999999</v>
      </c>
      <c r="AA119" s="40">
        <f>Test!C116</f>
        <v>39.877299999999998</v>
      </c>
      <c r="AB119" s="40">
        <f>Test!D116</f>
        <v>42.562399999999997</v>
      </c>
      <c r="AC119" s="40">
        <f>Test!E116</f>
        <v>44.369399999999999</v>
      </c>
      <c r="AD119" s="40"/>
      <c r="AE119" s="40">
        <f>Test!F116</f>
        <v>24.076899999999998</v>
      </c>
      <c r="AF119" s="40">
        <f>Test!G116</f>
        <v>20.438400000000001</v>
      </c>
      <c r="AG119" s="40">
        <f>Test!H116</f>
        <v>99.6447</v>
      </c>
      <c r="AH119" s="40"/>
      <c r="AI119" s="40"/>
      <c r="AJ119" s="40"/>
      <c r="AK119" s="40"/>
      <c r="AL119" s="40"/>
      <c r="AM119" s="40"/>
      <c r="AN119" s="40"/>
      <c r="AO119" s="40">
        <f>Test!I116</f>
        <v>2165</v>
      </c>
      <c r="AP119" s="40">
        <f>Test!J116</f>
        <v>2.5196999999999998</v>
      </c>
      <c r="AQ119" s="36">
        <f t="shared" si="6"/>
        <v>0.60138888888888886</v>
      </c>
      <c r="AR119" s="48">
        <f t="shared" si="7"/>
        <v>1</v>
      </c>
      <c r="AS119" s="49">
        <f t="shared" si="8"/>
        <v>0.93801652892561982</v>
      </c>
      <c r="AT119" s="16"/>
      <c r="AU119" s="16"/>
      <c r="AV119" s="381"/>
      <c r="AW119" s="382"/>
      <c r="AX119" s="403"/>
      <c r="AY119" s="403"/>
      <c r="AZ119" s="406"/>
      <c r="BA119" s="406"/>
      <c r="BB119" s="382"/>
      <c r="BC119" s="377"/>
      <c r="BD119" s="382"/>
      <c r="BE119" s="377"/>
      <c r="BF119" s="380"/>
      <c r="BG119" s="377"/>
      <c r="BH119" s="380"/>
      <c r="BI119" s="377"/>
      <c r="BJ119" s="382"/>
      <c r="BK119" s="377"/>
      <c r="BL119" s="382"/>
      <c r="BM119" s="377"/>
      <c r="BN119" s="382"/>
      <c r="BO119" s="403"/>
      <c r="BP119" s="403"/>
      <c r="BQ119" s="403"/>
      <c r="BR119" s="403"/>
    </row>
    <row r="120" spans="1:70" ht="17" customHeight="1" x14ac:dyDescent="0.2">
      <c r="A120" s="387"/>
      <c r="B120" s="390"/>
      <c r="C120" s="393"/>
      <c r="D120" s="396"/>
      <c r="E120" s="399"/>
      <c r="F120" s="13">
        <v>39</v>
      </c>
      <c r="G120" s="35">
        <f>Anchor!B117</f>
        <v>10540.22</v>
      </c>
      <c r="H120" s="40">
        <f>Anchor!C117</f>
        <v>37.480499999999999</v>
      </c>
      <c r="I120" s="40">
        <f>Anchor!D117</f>
        <v>40.704500000000003</v>
      </c>
      <c r="J120" s="40">
        <f>Anchor!E117</f>
        <v>42.531399999999998</v>
      </c>
      <c r="K120" s="40"/>
      <c r="L120" s="40">
        <f>Anchor!F117</f>
        <v>19.910699999999999</v>
      </c>
      <c r="M120" s="40">
        <f>Anchor!G117</f>
        <v>17.485700000000001</v>
      </c>
      <c r="N120" s="40">
        <f>Anchor!H117</f>
        <v>98.836799999999997</v>
      </c>
      <c r="O120" s="40"/>
      <c r="P120" s="40"/>
      <c r="Q120" s="40"/>
      <c r="R120" s="40"/>
      <c r="S120" s="40"/>
      <c r="T120" s="40"/>
      <c r="U120" s="40"/>
      <c r="V120" s="40">
        <f>Anchor!I117</f>
        <v>1888.6</v>
      </c>
      <c r="W120" s="40">
        <f>Anchor!J117</f>
        <v>2.1305999999999998</v>
      </c>
      <c r="X120" s="36">
        <f t="shared" si="9"/>
        <v>0.52461111111111114</v>
      </c>
      <c r="Y120" s="15"/>
      <c r="Z120" s="35">
        <f>Test!B117</f>
        <v>10540.22</v>
      </c>
      <c r="AA120" s="40">
        <f>Test!C117</f>
        <v>37.480499999999999</v>
      </c>
      <c r="AB120" s="40">
        <f>Test!D117</f>
        <v>40.704500000000003</v>
      </c>
      <c r="AC120" s="40">
        <f>Test!E117</f>
        <v>42.531399999999998</v>
      </c>
      <c r="AD120" s="40"/>
      <c r="AE120" s="40">
        <f>Test!F117</f>
        <v>19.910699999999999</v>
      </c>
      <c r="AF120" s="40">
        <f>Test!G117</f>
        <v>17.485700000000001</v>
      </c>
      <c r="AG120" s="40">
        <f>Test!H117</f>
        <v>98.836799999999997</v>
      </c>
      <c r="AH120" s="40"/>
      <c r="AI120" s="40"/>
      <c r="AJ120" s="40"/>
      <c r="AK120" s="40"/>
      <c r="AL120" s="40"/>
      <c r="AM120" s="40"/>
      <c r="AN120" s="40"/>
      <c r="AO120" s="40">
        <f>Test!I117</f>
        <v>1900.3</v>
      </c>
      <c r="AP120" s="40">
        <f>Test!J117</f>
        <v>1.9565999999999999</v>
      </c>
      <c r="AQ120" s="36">
        <f t="shared" si="6"/>
        <v>0.52786111111111111</v>
      </c>
      <c r="AR120" s="48">
        <f t="shared" si="7"/>
        <v>1.0061950651276077</v>
      </c>
      <c r="AS120" s="49">
        <f t="shared" si="8"/>
        <v>0.91833286398197689</v>
      </c>
      <c r="AT120" s="16"/>
      <c r="AU120" s="16"/>
      <c r="AV120" s="381" t="s">
        <v>124</v>
      </c>
      <c r="AW120" s="382" cm="1">
        <f t="array" ref="AW120">bdRateExtend($G119:$G122,H119:H122,$Z119:$Z122,AA119:AA122)</f>
        <v>0</v>
      </c>
      <c r="AX120" s="403"/>
      <c r="AY120" s="403"/>
      <c r="AZ120" s="406"/>
      <c r="BA120" s="406"/>
      <c r="BB120" s="382" cm="1">
        <f t="array" ref="BB120">bdRateExtend($G119:$G122,L119:L122,$Z119:$Z122,AE119:AE122)</f>
        <v>0</v>
      </c>
      <c r="BC120" s="377"/>
      <c r="BD120" s="382" cm="1">
        <f t="array" ref="BD120">bdRateExtend($G119:$G122,M119:M122,$Z119:$Z122,AF119:AF122)</f>
        <v>0</v>
      </c>
      <c r="BE120" s="377"/>
      <c r="BF120" s="380" cm="1">
        <f t="array" ref="BF120">bdRateExtend($G119:$G122,N119:N122,$Z119:$Z122,AG119:AG122)</f>
        <v>0</v>
      </c>
      <c r="BG120" s="377"/>
      <c r="BH120" s="380" t="e" cm="1">
        <f t="array" ref="BH120">bdRateExtend($G119:$G122,O119:O122,$Z119:$Z122,AH119:AH122)</f>
        <v>#VALUE!</v>
      </c>
      <c r="BI120" s="377"/>
      <c r="BJ120" s="382" t="e" cm="1">
        <f t="array" ref="BJ120">bdRateExtend($G119:$G122,P119:P122,$Z119:$Z122,AI119:AI122)</f>
        <v>#VALUE!</v>
      </c>
      <c r="BK120" s="377"/>
      <c r="BL120" s="382" t="e" cm="1">
        <f t="array" ref="BL120">bdRateExtend($G119:$G122,Q119:Q122,$Z119:$Z122,AJ119:AJ122)</f>
        <v>#VALUE!</v>
      </c>
      <c r="BM120" s="377"/>
      <c r="BN120" s="382" t="e" cm="1">
        <f t="array" ref="BN120">bdRateExtend($G119:$G122,R119:R122,$Z119:$Z122,AK119:AK122)</f>
        <v>#VALUE!</v>
      </c>
      <c r="BO120" s="403"/>
      <c r="BP120" s="403"/>
      <c r="BQ120" s="403"/>
      <c r="BR120" s="403"/>
    </row>
    <row r="121" spans="1:70" ht="17" customHeight="1" x14ac:dyDescent="0.2">
      <c r="A121" s="387"/>
      <c r="B121" s="390"/>
      <c r="C121" s="393"/>
      <c r="D121" s="396"/>
      <c r="E121" s="399"/>
      <c r="F121" s="13">
        <v>47</v>
      </c>
      <c r="G121" s="35">
        <f>Anchor!B118</f>
        <v>5877.5132999999996</v>
      </c>
      <c r="H121" s="40">
        <f>Anchor!C118</f>
        <v>34.902500000000003</v>
      </c>
      <c r="I121" s="40">
        <f>Anchor!D118</f>
        <v>39.007199999999997</v>
      </c>
      <c r="J121" s="40">
        <f>Anchor!E118</f>
        <v>41.277299999999997</v>
      </c>
      <c r="K121" s="40"/>
      <c r="L121" s="40">
        <f>Anchor!F118</f>
        <v>15.9077</v>
      </c>
      <c r="M121" s="40">
        <f>Anchor!G118</f>
        <v>14.451000000000001</v>
      </c>
      <c r="N121" s="40">
        <f>Anchor!H118</f>
        <v>84.527900000000002</v>
      </c>
      <c r="O121" s="40"/>
      <c r="P121" s="40"/>
      <c r="Q121" s="40"/>
      <c r="R121" s="40"/>
      <c r="S121" s="40"/>
      <c r="T121" s="40"/>
      <c r="U121" s="40"/>
      <c r="V121" s="40">
        <f>Anchor!I118</f>
        <v>1203.0999999999999</v>
      </c>
      <c r="W121" s="40">
        <f>Anchor!J118</f>
        <v>2.0198999999999998</v>
      </c>
      <c r="X121" s="36">
        <f t="shared" si="9"/>
        <v>0.33419444444444441</v>
      </c>
      <c r="Y121" s="15"/>
      <c r="Z121" s="35">
        <f>Test!B118</f>
        <v>5877.5132999999996</v>
      </c>
      <c r="AA121" s="40">
        <f>Test!C118</f>
        <v>34.902500000000003</v>
      </c>
      <c r="AB121" s="40">
        <f>Test!D118</f>
        <v>39.007199999999997</v>
      </c>
      <c r="AC121" s="40">
        <f>Test!E118</f>
        <v>41.277299999999997</v>
      </c>
      <c r="AD121" s="40"/>
      <c r="AE121" s="40">
        <f>Test!F118</f>
        <v>15.9077</v>
      </c>
      <c r="AF121" s="40">
        <f>Test!G118</f>
        <v>14.451000000000001</v>
      </c>
      <c r="AG121" s="40">
        <f>Test!H118</f>
        <v>84.527900000000002</v>
      </c>
      <c r="AH121" s="40"/>
      <c r="AI121" s="40"/>
      <c r="AJ121" s="40"/>
      <c r="AK121" s="40"/>
      <c r="AL121" s="40"/>
      <c r="AM121" s="40"/>
      <c r="AN121" s="40"/>
      <c r="AO121" s="40">
        <f>Test!I118</f>
        <v>1191.3</v>
      </c>
      <c r="AP121" s="40">
        <f>Test!J118</f>
        <v>1.7925</v>
      </c>
      <c r="AQ121" s="36">
        <f t="shared" si="6"/>
        <v>0.33091666666666664</v>
      </c>
      <c r="AR121" s="48">
        <f t="shared" si="7"/>
        <v>0.99019200398969331</v>
      </c>
      <c r="AS121" s="49">
        <f t="shared" si="8"/>
        <v>0.88742016931531276</v>
      </c>
      <c r="AT121" s="16"/>
      <c r="AU121" s="16"/>
      <c r="AV121" s="381"/>
      <c r="AW121" s="382"/>
      <c r="AX121" s="403"/>
      <c r="AY121" s="403"/>
      <c r="AZ121" s="406"/>
      <c r="BA121" s="406"/>
      <c r="BB121" s="382"/>
      <c r="BC121" s="377"/>
      <c r="BD121" s="382"/>
      <c r="BE121" s="377"/>
      <c r="BF121" s="380"/>
      <c r="BG121" s="377"/>
      <c r="BH121" s="380"/>
      <c r="BI121" s="377"/>
      <c r="BJ121" s="382"/>
      <c r="BK121" s="377"/>
      <c r="BL121" s="382"/>
      <c r="BM121" s="377"/>
      <c r="BN121" s="382"/>
      <c r="BO121" s="403"/>
      <c r="BP121" s="403"/>
      <c r="BQ121" s="403"/>
      <c r="BR121" s="403"/>
    </row>
    <row r="122" spans="1:70" ht="17" customHeight="1" x14ac:dyDescent="0.2">
      <c r="A122" s="387"/>
      <c r="B122" s="390"/>
      <c r="C122" s="393"/>
      <c r="D122" s="396"/>
      <c r="E122" s="399"/>
      <c r="F122" s="13">
        <v>55</v>
      </c>
      <c r="G122" s="35">
        <f>Anchor!B119</f>
        <v>3237.7532999999999</v>
      </c>
      <c r="H122" s="40">
        <f>Anchor!C119</f>
        <v>32.313800000000001</v>
      </c>
      <c r="I122" s="40">
        <f>Anchor!D119</f>
        <v>37.4666</v>
      </c>
      <c r="J122" s="40">
        <f>Anchor!E119</f>
        <v>40.302100000000003</v>
      </c>
      <c r="K122" s="40"/>
      <c r="L122" s="40">
        <f>Anchor!F119</f>
        <v>12.241</v>
      </c>
      <c r="M122" s="40">
        <f>Anchor!G119</f>
        <v>11.545400000000001</v>
      </c>
      <c r="N122" s="40">
        <f>Anchor!H119</f>
        <v>63.8889</v>
      </c>
      <c r="O122" s="40"/>
      <c r="P122" s="40"/>
      <c r="Q122" s="40"/>
      <c r="R122" s="40"/>
      <c r="S122" s="40"/>
      <c r="T122" s="40"/>
      <c r="U122" s="40"/>
      <c r="V122" s="40">
        <f>Anchor!I119</f>
        <v>802.3</v>
      </c>
      <c r="W122" s="40">
        <f>Anchor!J119</f>
        <v>1.7664</v>
      </c>
      <c r="X122" s="36">
        <f t="shared" si="9"/>
        <v>0.22286111111111109</v>
      </c>
      <c r="Y122" s="15"/>
      <c r="Z122" s="35">
        <f>Test!B119</f>
        <v>3237.7532999999999</v>
      </c>
      <c r="AA122" s="40">
        <f>Test!C119</f>
        <v>32.313800000000001</v>
      </c>
      <c r="AB122" s="40">
        <f>Test!D119</f>
        <v>37.4666</v>
      </c>
      <c r="AC122" s="40">
        <f>Test!E119</f>
        <v>40.302100000000003</v>
      </c>
      <c r="AD122" s="40"/>
      <c r="AE122" s="40">
        <f>Test!F119</f>
        <v>12.241</v>
      </c>
      <c r="AF122" s="40">
        <f>Test!G119</f>
        <v>11.545400000000001</v>
      </c>
      <c r="AG122" s="40">
        <f>Test!H119</f>
        <v>63.8889</v>
      </c>
      <c r="AH122" s="40"/>
      <c r="AI122" s="40"/>
      <c r="AJ122" s="40"/>
      <c r="AK122" s="40"/>
      <c r="AL122" s="40"/>
      <c r="AM122" s="40"/>
      <c r="AN122" s="40"/>
      <c r="AO122" s="40">
        <f>Test!I119</f>
        <v>796.5</v>
      </c>
      <c r="AP122" s="40">
        <f>Test!J119</f>
        <v>1.6817</v>
      </c>
      <c r="AQ122" s="36">
        <f t="shared" si="6"/>
        <v>0.22125</v>
      </c>
      <c r="AR122" s="48">
        <f t="shared" si="7"/>
        <v>0.99277078399601149</v>
      </c>
      <c r="AS122" s="49">
        <f t="shared" si="8"/>
        <v>0.95204936594202894</v>
      </c>
      <c r="AT122" s="16"/>
      <c r="AU122" s="16"/>
      <c r="AV122" s="381" t="s">
        <v>125</v>
      </c>
      <c r="AW122" s="382" cm="1">
        <f t="array" ref="AW122">bdRateExtend($G120:$G123,H120:H123,$Z120:$Z123,AA120:AA123)</f>
        <v>0</v>
      </c>
      <c r="AX122" s="403"/>
      <c r="AY122" s="403"/>
      <c r="AZ122" s="406"/>
      <c r="BA122" s="406"/>
      <c r="BB122" s="382" cm="1">
        <f t="array" ref="BB122">bdRateExtend($G120:$G123,L120:L123,$Z120:$Z123,AE120:AE123)</f>
        <v>0</v>
      </c>
      <c r="BC122" s="377"/>
      <c r="BD122" s="382" cm="1">
        <f t="array" ref="BD122">bdRateExtend($G120:$G123,M120:M123,$Z120:$Z123,AF120:AF123)</f>
        <v>0</v>
      </c>
      <c r="BE122" s="377"/>
      <c r="BF122" s="380" cm="1">
        <f t="array" ref="BF122">bdRateExtend($G120:$G123,N120:N123,$Z120:$Z123,AG120:AG123)</f>
        <v>0</v>
      </c>
      <c r="BG122" s="377"/>
      <c r="BH122" s="380" t="e" cm="1">
        <f t="array" ref="BH122">bdRateExtend($G120:$G123,O120:O123,$Z120:$Z123,AH120:AH123)</f>
        <v>#VALUE!</v>
      </c>
      <c r="BI122" s="377"/>
      <c r="BJ122" s="382" t="e" cm="1">
        <f t="array" ref="BJ122">bdRateExtend($G120:$G123,P120:P123,$Z120:$Z123,AI120:AI123)</f>
        <v>#VALUE!</v>
      </c>
      <c r="BK122" s="377"/>
      <c r="BL122" s="382" t="e" cm="1">
        <f t="array" ref="BL122">bdRateExtend($G120:$G123,Q120:Q123,$Z120:$Z123,AJ120:AJ123)</f>
        <v>#VALUE!</v>
      </c>
      <c r="BM122" s="377"/>
      <c r="BN122" s="382" t="e" cm="1">
        <f t="array" ref="BN122">bdRateExtend($G120:$G123,R120:R123,$Z120:$Z123,AK120:AK123)</f>
        <v>#VALUE!</v>
      </c>
      <c r="BO122" s="403"/>
      <c r="BP122" s="403"/>
      <c r="BQ122" s="403"/>
      <c r="BR122" s="403"/>
    </row>
    <row r="123" spans="1:70" ht="17" customHeight="1" thickBot="1" x14ac:dyDescent="0.25">
      <c r="A123" s="387"/>
      <c r="B123" s="391"/>
      <c r="C123" s="394"/>
      <c r="D123" s="397"/>
      <c r="E123" s="400"/>
      <c r="F123" s="8">
        <v>63</v>
      </c>
      <c r="G123" s="37">
        <f>Anchor!B120</f>
        <v>940.24670000000003</v>
      </c>
      <c r="H123" s="38">
        <f>Anchor!C120</f>
        <v>28.1008</v>
      </c>
      <c r="I123" s="38">
        <f>Anchor!D120</f>
        <v>35.669499999999999</v>
      </c>
      <c r="J123" s="38">
        <f>Anchor!E120</f>
        <v>39.049399999999999</v>
      </c>
      <c r="K123" s="38"/>
      <c r="L123" s="38">
        <f>Anchor!F120</f>
        <v>7.0921000000000003</v>
      </c>
      <c r="M123" s="38">
        <f>Anchor!G120</f>
        <v>7.2870999999999997</v>
      </c>
      <c r="N123" s="38">
        <f>Anchor!H120</f>
        <v>29.456900000000001</v>
      </c>
      <c r="O123" s="38"/>
      <c r="P123" s="38"/>
      <c r="Q123" s="38"/>
      <c r="R123" s="38"/>
      <c r="S123" s="38"/>
      <c r="T123" s="38"/>
      <c r="U123" s="38"/>
      <c r="V123" s="38">
        <f>Anchor!I120</f>
        <v>430.1</v>
      </c>
      <c r="W123" s="38">
        <f>Anchor!J120</f>
        <v>1.0329999999999999</v>
      </c>
      <c r="X123" s="39">
        <f t="shared" si="9"/>
        <v>0.11947222222222223</v>
      </c>
      <c r="Y123" s="15"/>
      <c r="Z123" s="37">
        <f>Test!B120</f>
        <v>940.24670000000003</v>
      </c>
      <c r="AA123" s="38">
        <f>Test!C120</f>
        <v>28.1008</v>
      </c>
      <c r="AB123" s="38">
        <f>Test!D120</f>
        <v>35.669499999999999</v>
      </c>
      <c r="AC123" s="38">
        <f>Test!E120</f>
        <v>39.049399999999999</v>
      </c>
      <c r="AD123" s="38"/>
      <c r="AE123" s="38">
        <f>Test!F120</f>
        <v>7.0921000000000003</v>
      </c>
      <c r="AF123" s="38">
        <f>Test!G120</f>
        <v>7.2870999999999997</v>
      </c>
      <c r="AG123" s="38">
        <f>Test!H120</f>
        <v>29.456900000000001</v>
      </c>
      <c r="AH123" s="38"/>
      <c r="AI123" s="38"/>
      <c r="AJ123" s="38"/>
      <c r="AK123" s="38"/>
      <c r="AL123" s="38"/>
      <c r="AM123" s="38"/>
      <c r="AN123" s="38"/>
      <c r="AO123" s="38">
        <f>Test!I120</f>
        <v>431.8</v>
      </c>
      <c r="AP123" s="38">
        <f>Test!J120</f>
        <v>1.0587</v>
      </c>
      <c r="AQ123" s="39">
        <f t="shared" si="6"/>
        <v>0.11994444444444445</v>
      </c>
      <c r="AR123" s="50">
        <f t="shared" si="7"/>
        <v>1.0039525691699605</v>
      </c>
      <c r="AS123" s="51">
        <f t="shared" si="8"/>
        <v>1.0248789932236206</v>
      </c>
      <c r="AT123" s="16"/>
      <c r="AU123" s="16"/>
      <c r="AV123" s="383"/>
      <c r="AW123" s="384"/>
      <c r="AX123" s="404"/>
      <c r="AY123" s="404"/>
      <c r="AZ123" s="407"/>
      <c r="BA123" s="407"/>
      <c r="BB123" s="384"/>
      <c r="BC123" s="378"/>
      <c r="BD123" s="384"/>
      <c r="BE123" s="378"/>
      <c r="BF123" s="385"/>
      <c r="BG123" s="378"/>
      <c r="BH123" s="385"/>
      <c r="BI123" s="378"/>
      <c r="BJ123" s="384"/>
      <c r="BK123" s="378"/>
      <c r="BL123" s="384"/>
      <c r="BM123" s="378"/>
      <c r="BN123" s="384"/>
      <c r="BO123" s="404"/>
      <c r="BP123" s="404"/>
      <c r="BQ123" s="404"/>
      <c r="BR123" s="404"/>
    </row>
    <row r="124" spans="1:70" ht="17" customHeight="1" x14ac:dyDescent="0.2">
      <c r="A124" s="387"/>
      <c r="B124" s="389" t="s">
        <v>2</v>
      </c>
      <c r="C124" s="392" t="s">
        <v>44</v>
      </c>
      <c r="D124" s="395">
        <v>29.97</v>
      </c>
      <c r="E124" s="398">
        <v>8</v>
      </c>
      <c r="F124" s="7">
        <v>23</v>
      </c>
      <c r="G124" s="32">
        <f>Anchor!B121</f>
        <v>63841.566500000001</v>
      </c>
      <c r="H124" s="33">
        <f>Anchor!C121</f>
        <v>43.971899999999998</v>
      </c>
      <c r="I124" s="33">
        <f>Anchor!D121</f>
        <v>45.63</v>
      </c>
      <c r="J124" s="33">
        <f>Anchor!E121</f>
        <v>46.6021</v>
      </c>
      <c r="K124" s="33"/>
      <c r="L124" s="33">
        <f>Anchor!F121</f>
        <v>28.779399999999999</v>
      </c>
      <c r="M124" s="33">
        <f>Anchor!G121</f>
        <v>26.020199999999999</v>
      </c>
      <c r="N124" s="33">
        <f>Anchor!H121</f>
        <v>99.841700000000003</v>
      </c>
      <c r="O124" s="33"/>
      <c r="P124" s="33"/>
      <c r="Q124" s="33"/>
      <c r="R124" s="33"/>
      <c r="S124" s="33"/>
      <c r="T124" s="33"/>
      <c r="U124" s="33"/>
      <c r="V124" s="33">
        <f>Anchor!I121</f>
        <v>2381.4</v>
      </c>
      <c r="W124" s="33">
        <f>Anchor!J121</f>
        <v>3.6078000000000001</v>
      </c>
      <c r="X124" s="34">
        <f t="shared" si="9"/>
        <v>0.66149999999999998</v>
      </c>
      <c r="Y124" s="15"/>
      <c r="Z124" s="32">
        <f>Test!B121</f>
        <v>63841.566500000001</v>
      </c>
      <c r="AA124" s="33">
        <f>Test!C121</f>
        <v>43.971899999999998</v>
      </c>
      <c r="AB124" s="33">
        <f>Test!D121</f>
        <v>45.63</v>
      </c>
      <c r="AC124" s="33">
        <f>Test!E121</f>
        <v>46.6021</v>
      </c>
      <c r="AD124" s="33"/>
      <c r="AE124" s="33">
        <f>Test!F121</f>
        <v>28.779399999999999</v>
      </c>
      <c r="AF124" s="33">
        <f>Test!G121</f>
        <v>26.020199999999999</v>
      </c>
      <c r="AG124" s="33">
        <f>Test!H121</f>
        <v>99.841700000000003</v>
      </c>
      <c r="AH124" s="33"/>
      <c r="AI124" s="33"/>
      <c r="AJ124" s="33"/>
      <c r="AK124" s="33"/>
      <c r="AL124" s="33"/>
      <c r="AM124" s="33"/>
      <c r="AN124" s="33"/>
      <c r="AO124" s="33">
        <f>Test!I121</f>
        <v>2360.1999999999998</v>
      </c>
      <c r="AP124" s="33">
        <f>Test!J121</f>
        <v>3.5297000000000001</v>
      </c>
      <c r="AQ124" s="34">
        <f t="shared" si="6"/>
        <v>0.65561111111111103</v>
      </c>
      <c r="AR124" s="46">
        <f t="shared" si="7"/>
        <v>0.99109767363735601</v>
      </c>
      <c r="AS124" s="47">
        <f t="shared" si="8"/>
        <v>0.97835245856200448</v>
      </c>
      <c r="AT124" s="16"/>
      <c r="AU124" s="16"/>
      <c r="AV124" s="440" t="s">
        <v>123</v>
      </c>
      <c r="AW124" s="401" cm="1">
        <f t="array" ref="AW124">bdRateExtend($G124:$G127,H124:H127,$Z124:$Z127,AA124:AA127)</f>
        <v>0</v>
      </c>
      <c r="AX124" s="402" cm="1">
        <f t="array" ref="AX124">bdRateExtend($G124:$G129,H124:H129,$Z124:$Z129,AA124:AA129)</f>
        <v>0</v>
      </c>
      <c r="AY124" s="402" cm="1">
        <f t="array" ref="AY124">bdRateExtend($G124:$G129,I124:I129,$Z124:$Z129,AB124:AB129)</f>
        <v>0</v>
      </c>
      <c r="AZ124" s="405" cm="1">
        <f t="array" ref="AZ124">bdRateExtend($G124:$G129,J124:J129,$Z124:$Z129,AC124:AC129)</f>
        <v>0</v>
      </c>
      <c r="BA124" s="405" t="e" cm="1">
        <f t="array" ref="BA124">bdRateExtend($G124:$G129,K124:K129,$Z124:$Z129,AD124:AD129)</f>
        <v>#VALUE!</v>
      </c>
      <c r="BB124" s="401" cm="1">
        <f t="array" ref="BB124">bdRateExtend($G124:$G127,L124:L127,$Z124:$Z127,AE124:AE127)</f>
        <v>0</v>
      </c>
      <c r="BC124" s="376" cm="1">
        <f t="array" ref="BC124">bdRateExtend($G124:$G129,L124:L129,$Z124:$Z129,AE124:AE129)</f>
        <v>0</v>
      </c>
      <c r="BD124" s="401" cm="1">
        <f t="array" ref="BD124">bdRateExtend($G124:$G127,M124:M127,$Z124:$Z127,AF124:AF127)</f>
        <v>0</v>
      </c>
      <c r="BE124" s="376" cm="1">
        <f t="array" ref="BE124">bdRateExtend($G124:$G129,M124:M129,$Z124:$Z129,AF124:AF129)</f>
        <v>0</v>
      </c>
      <c r="BF124" s="379" cm="1">
        <f t="array" ref="BF124">bdRateExtend($G124:$G127,N124:N127,$Z124:$Z127,AG124:AG127)</f>
        <v>0</v>
      </c>
      <c r="BG124" s="376" cm="1">
        <f t="array" ref="BG124">bdRateExtend($G124:$G129,N124:N129,$Z124:$Z129,AG124:AG129)</f>
        <v>0</v>
      </c>
      <c r="BH124" s="379" t="e" cm="1">
        <f t="array" ref="BH124">bdRateExtend($G124:$G127,O124:O127,$Z124:$Z127,AH124:AH127)</f>
        <v>#VALUE!</v>
      </c>
      <c r="BI124" s="376" t="e" cm="1">
        <f t="array" ref="BI124">bdRateExtend($G124:$G129,O124:O129,$Z124:$Z129,AH124:AH129)</f>
        <v>#VALUE!</v>
      </c>
      <c r="BJ124" s="401" t="e" cm="1">
        <f t="array" ref="BJ124">bdRateExtend($G124:$G127,P124:P127,$Z124:$Z127,AI124:AI127)</f>
        <v>#VALUE!</v>
      </c>
      <c r="BK124" s="376" t="e" cm="1">
        <f t="array" ref="BK124">bdRateExtend($G124:$G129,P124:P129,$Z124:$Z129,AI124:AI129)</f>
        <v>#VALUE!</v>
      </c>
      <c r="BL124" s="401" t="e" cm="1">
        <f t="array" ref="BL124">bdRateExtend($G124:$G127,Q124:Q127,$Z124:$Z127,AJ124:AJ127)</f>
        <v>#VALUE!</v>
      </c>
      <c r="BM124" s="376" t="e" cm="1">
        <f t="array" ref="BM124">bdRateExtend($G124:$G129,Q124:Q129,$Z124:$Z129,AJ124:AJ129)</f>
        <v>#VALUE!</v>
      </c>
      <c r="BN124" s="401" t="e" cm="1">
        <f t="array" ref="BN124">bdRateExtend($G124:$G127,R124:R127,$Z124:$Z127,AK124:AK127)</f>
        <v>#VALUE!</v>
      </c>
      <c r="BO124" s="402" t="e" cm="1">
        <f t="array" ref="BO124">bdRateExtend($G124:$G129,R124:R129,$Z124:$Z129,AK124:AK129)</f>
        <v>#VALUE!</v>
      </c>
      <c r="BP124" s="402" t="e" cm="1">
        <f t="array" ref="BP124">bdRateExtend($G124:$G129,S124:S129,$Z124:$Z129,AL124:AL129)</f>
        <v>#VALUE!</v>
      </c>
      <c r="BQ124" s="402" t="e" cm="1">
        <f t="array" ref="BQ124">bdRateExtend($G124:$G129,T124:T129,$Z124:$Z129,AM124:AM129)</f>
        <v>#VALUE!</v>
      </c>
      <c r="BR124" s="402" t="e" cm="1">
        <f t="array" ref="BR124">bdRateExtend($G124:$G129,U124:U129,$Z124:$Z129,AN124:AN129)</f>
        <v>#VALUE!</v>
      </c>
    </row>
    <row r="125" spans="1:70" ht="17" customHeight="1" x14ac:dyDescent="0.2">
      <c r="A125" s="387"/>
      <c r="B125" s="390"/>
      <c r="C125" s="393"/>
      <c r="D125" s="396"/>
      <c r="E125" s="399"/>
      <c r="F125" s="13">
        <v>31</v>
      </c>
      <c r="G125" s="35">
        <f>Anchor!B122</f>
        <v>40712.0072</v>
      </c>
      <c r="H125" s="40">
        <f>Anchor!C122</f>
        <v>39.822400000000002</v>
      </c>
      <c r="I125" s="40">
        <f>Anchor!D122</f>
        <v>42.9178</v>
      </c>
      <c r="J125" s="40">
        <f>Anchor!E122</f>
        <v>44.021900000000002</v>
      </c>
      <c r="K125" s="40"/>
      <c r="L125" s="40">
        <f>Anchor!F122</f>
        <v>23.329699999999999</v>
      </c>
      <c r="M125" s="40">
        <f>Anchor!G122</f>
        <v>20.779699999999998</v>
      </c>
      <c r="N125" s="40">
        <f>Anchor!H122</f>
        <v>98.038499999999999</v>
      </c>
      <c r="O125" s="40"/>
      <c r="P125" s="40"/>
      <c r="Q125" s="40"/>
      <c r="R125" s="40"/>
      <c r="S125" s="40"/>
      <c r="T125" s="40"/>
      <c r="U125" s="40"/>
      <c r="V125" s="40">
        <f>Anchor!I122</f>
        <v>2241.5</v>
      </c>
      <c r="W125" s="40">
        <f>Anchor!J122</f>
        <v>3.3851</v>
      </c>
      <c r="X125" s="36">
        <f t="shared" si="9"/>
        <v>0.62263888888888885</v>
      </c>
      <c r="Y125" s="15"/>
      <c r="Z125" s="35">
        <f>Test!B122</f>
        <v>40712.0072</v>
      </c>
      <c r="AA125" s="40">
        <f>Test!C122</f>
        <v>39.822400000000002</v>
      </c>
      <c r="AB125" s="40">
        <f>Test!D122</f>
        <v>42.9178</v>
      </c>
      <c r="AC125" s="40">
        <f>Test!E122</f>
        <v>44.021900000000002</v>
      </c>
      <c r="AD125" s="40"/>
      <c r="AE125" s="40">
        <f>Test!F122</f>
        <v>23.329699999999999</v>
      </c>
      <c r="AF125" s="40">
        <f>Test!G122</f>
        <v>20.779699999999998</v>
      </c>
      <c r="AG125" s="40">
        <f>Test!H122</f>
        <v>98.038499999999999</v>
      </c>
      <c r="AH125" s="40"/>
      <c r="AI125" s="40"/>
      <c r="AJ125" s="40"/>
      <c r="AK125" s="40"/>
      <c r="AL125" s="40"/>
      <c r="AM125" s="40"/>
      <c r="AN125" s="40"/>
      <c r="AO125" s="40">
        <f>Test!I122</f>
        <v>2260.1999999999998</v>
      </c>
      <c r="AP125" s="40">
        <f>Test!J122</f>
        <v>3.3374000000000001</v>
      </c>
      <c r="AQ125" s="36">
        <f t="shared" si="6"/>
        <v>0.62783333333333324</v>
      </c>
      <c r="AR125" s="48">
        <f t="shared" si="7"/>
        <v>1.0083426277046619</v>
      </c>
      <c r="AS125" s="49">
        <f t="shared" si="8"/>
        <v>0.98590883578033151</v>
      </c>
      <c r="AT125" s="16"/>
      <c r="AU125" s="16"/>
      <c r="AV125" s="381"/>
      <c r="AW125" s="382"/>
      <c r="AX125" s="403"/>
      <c r="AY125" s="403"/>
      <c r="AZ125" s="406"/>
      <c r="BA125" s="406"/>
      <c r="BB125" s="382"/>
      <c r="BC125" s="377"/>
      <c r="BD125" s="382"/>
      <c r="BE125" s="377"/>
      <c r="BF125" s="380"/>
      <c r="BG125" s="377"/>
      <c r="BH125" s="380"/>
      <c r="BI125" s="377"/>
      <c r="BJ125" s="382"/>
      <c r="BK125" s="377"/>
      <c r="BL125" s="382"/>
      <c r="BM125" s="377"/>
      <c r="BN125" s="382"/>
      <c r="BO125" s="403"/>
      <c r="BP125" s="403"/>
      <c r="BQ125" s="403"/>
      <c r="BR125" s="403"/>
    </row>
    <row r="126" spans="1:70" ht="17" customHeight="1" x14ac:dyDescent="0.2">
      <c r="A126" s="387"/>
      <c r="B126" s="390"/>
      <c r="C126" s="393"/>
      <c r="D126" s="396"/>
      <c r="E126" s="399"/>
      <c r="F126" s="13">
        <v>39</v>
      </c>
      <c r="G126" s="35">
        <f>Anchor!B123</f>
        <v>23139.053800000002</v>
      </c>
      <c r="H126" s="40">
        <f>Anchor!C123</f>
        <v>36.3202</v>
      </c>
      <c r="I126" s="40">
        <f>Anchor!D123</f>
        <v>40.216500000000003</v>
      </c>
      <c r="J126" s="40">
        <f>Anchor!E123</f>
        <v>41.482500000000002</v>
      </c>
      <c r="K126" s="40"/>
      <c r="L126" s="40">
        <f>Anchor!F123</f>
        <v>19.017900000000001</v>
      </c>
      <c r="M126" s="40">
        <f>Anchor!G123</f>
        <v>17.320799999999998</v>
      </c>
      <c r="N126" s="40">
        <f>Anchor!H123</f>
        <v>92.3596</v>
      </c>
      <c r="O126" s="40"/>
      <c r="P126" s="40"/>
      <c r="Q126" s="40"/>
      <c r="R126" s="40"/>
      <c r="S126" s="40"/>
      <c r="T126" s="40"/>
      <c r="U126" s="40"/>
      <c r="V126" s="40">
        <f>Anchor!I123</f>
        <v>2548.6</v>
      </c>
      <c r="W126" s="40">
        <f>Anchor!J123</f>
        <v>2.9535999999999998</v>
      </c>
      <c r="X126" s="36">
        <f t="shared" si="9"/>
        <v>0.70794444444444438</v>
      </c>
      <c r="Y126" s="15"/>
      <c r="Z126" s="35">
        <f>Test!B123</f>
        <v>23139.053800000002</v>
      </c>
      <c r="AA126" s="40">
        <f>Test!C123</f>
        <v>36.3202</v>
      </c>
      <c r="AB126" s="40">
        <f>Test!D123</f>
        <v>40.216500000000003</v>
      </c>
      <c r="AC126" s="40">
        <f>Test!E123</f>
        <v>41.482500000000002</v>
      </c>
      <c r="AD126" s="40"/>
      <c r="AE126" s="40">
        <f>Test!F123</f>
        <v>19.017900000000001</v>
      </c>
      <c r="AF126" s="40">
        <f>Test!G123</f>
        <v>17.320799999999998</v>
      </c>
      <c r="AG126" s="40">
        <f>Test!H123</f>
        <v>92.3596</v>
      </c>
      <c r="AH126" s="40"/>
      <c r="AI126" s="40"/>
      <c r="AJ126" s="40"/>
      <c r="AK126" s="40"/>
      <c r="AL126" s="40"/>
      <c r="AM126" s="40"/>
      <c r="AN126" s="40"/>
      <c r="AO126" s="40">
        <f>Test!I123</f>
        <v>2556.6999999999998</v>
      </c>
      <c r="AP126" s="40">
        <f>Test!J123</f>
        <v>2.8887999999999998</v>
      </c>
      <c r="AQ126" s="36">
        <f t="shared" si="6"/>
        <v>0.71019444444444435</v>
      </c>
      <c r="AR126" s="48">
        <f t="shared" si="7"/>
        <v>1.0031782154908577</v>
      </c>
      <c r="AS126" s="49">
        <f t="shared" si="8"/>
        <v>0.97806067172264355</v>
      </c>
      <c r="AT126" s="16"/>
      <c r="AU126" s="16"/>
      <c r="AV126" s="381" t="s">
        <v>124</v>
      </c>
      <c r="AW126" s="382" cm="1">
        <f t="array" ref="AW126">bdRateExtend($G125:$G128,H125:H128,$Z125:$Z128,AA125:AA128)</f>
        <v>0</v>
      </c>
      <c r="AX126" s="403"/>
      <c r="AY126" s="403"/>
      <c r="AZ126" s="406"/>
      <c r="BA126" s="406"/>
      <c r="BB126" s="382" cm="1">
        <f t="array" ref="BB126">bdRateExtend($G125:$G128,L125:L128,$Z125:$Z128,AE125:AE128)</f>
        <v>0</v>
      </c>
      <c r="BC126" s="377"/>
      <c r="BD126" s="382" cm="1">
        <f t="array" ref="BD126">bdRateExtend($G125:$G128,M125:M128,$Z125:$Z128,AF125:AF128)</f>
        <v>0</v>
      </c>
      <c r="BE126" s="377"/>
      <c r="BF126" s="380" cm="1">
        <f t="array" ref="BF126">bdRateExtend($G125:$G128,N125:N128,$Z125:$Z128,AG125:AG128)</f>
        <v>0</v>
      </c>
      <c r="BG126" s="377"/>
      <c r="BH126" s="380" t="e" cm="1">
        <f t="array" ref="BH126">bdRateExtend($G125:$G128,O125:O128,$Z125:$Z128,AH125:AH128)</f>
        <v>#VALUE!</v>
      </c>
      <c r="BI126" s="377"/>
      <c r="BJ126" s="382" t="e" cm="1">
        <f t="array" ref="BJ126">bdRateExtend($G125:$G128,P125:P128,$Z125:$Z128,AI125:AI128)</f>
        <v>#VALUE!</v>
      </c>
      <c r="BK126" s="377"/>
      <c r="BL126" s="382" t="e" cm="1">
        <f t="array" ref="BL126">bdRateExtend($G125:$G128,Q125:Q128,$Z125:$Z128,AJ125:AJ128)</f>
        <v>#VALUE!</v>
      </c>
      <c r="BM126" s="377"/>
      <c r="BN126" s="382" t="e" cm="1">
        <f t="array" ref="BN126">bdRateExtend($G125:$G128,R125:R128,$Z125:$Z128,AK125:AK128)</f>
        <v>#VALUE!</v>
      </c>
      <c r="BO126" s="403"/>
      <c r="BP126" s="403"/>
      <c r="BQ126" s="403"/>
      <c r="BR126" s="403"/>
    </row>
    <row r="127" spans="1:70" ht="17" customHeight="1" x14ac:dyDescent="0.2">
      <c r="A127" s="387"/>
      <c r="B127" s="390"/>
      <c r="C127" s="393"/>
      <c r="D127" s="396"/>
      <c r="E127" s="399"/>
      <c r="F127" s="13">
        <v>47</v>
      </c>
      <c r="G127" s="35">
        <f>Anchor!B124</f>
        <v>13469.133400000001</v>
      </c>
      <c r="H127" s="40">
        <f>Anchor!C124</f>
        <v>33.393799999999999</v>
      </c>
      <c r="I127" s="40">
        <f>Anchor!D124</f>
        <v>37.837899999999998</v>
      </c>
      <c r="J127" s="40">
        <f>Anchor!E124</f>
        <v>39.497</v>
      </c>
      <c r="K127" s="40"/>
      <c r="L127" s="40">
        <f>Anchor!F124</f>
        <v>15.4811</v>
      </c>
      <c r="M127" s="40">
        <f>Anchor!G124</f>
        <v>14.507300000000001</v>
      </c>
      <c r="N127" s="40">
        <f>Anchor!H124</f>
        <v>81.4572</v>
      </c>
      <c r="O127" s="40"/>
      <c r="P127" s="40"/>
      <c r="Q127" s="40"/>
      <c r="R127" s="40"/>
      <c r="S127" s="40"/>
      <c r="T127" s="40"/>
      <c r="U127" s="40"/>
      <c r="V127" s="40">
        <f>Anchor!I124</f>
        <v>1772.2</v>
      </c>
      <c r="W127" s="40">
        <f>Anchor!J124</f>
        <v>2.4026000000000001</v>
      </c>
      <c r="X127" s="36">
        <f t="shared" si="9"/>
        <v>0.49227777777777781</v>
      </c>
      <c r="Y127" s="15"/>
      <c r="Z127" s="35">
        <f>Test!B124</f>
        <v>13469.133400000001</v>
      </c>
      <c r="AA127" s="40">
        <f>Test!C124</f>
        <v>33.393799999999999</v>
      </c>
      <c r="AB127" s="40">
        <f>Test!D124</f>
        <v>37.837899999999998</v>
      </c>
      <c r="AC127" s="40">
        <f>Test!E124</f>
        <v>39.497</v>
      </c>
      <c r="AD127" s="40"/>
      <c r="AE127" s="40">
        <f>Test!F124</f>
        <v>15.4811</v>
      </c>
      <c r="AF127" s="40">
        <f>Test!G124</f>
        <v>14.507300000000001</v>
      </c>
      <c r="AG127" s="40">
        <f>Test!H124</f>
        <v>81.4572</v>
      </c>
      <c r="AH127" s="40"/>
      <c r="AI127" s="40"/>
      <c r="AJ127" s="40"/>
      <c r="AK127" s="40"/>
      <c r="AL127" s="40"/>
      <c r="AM127" s="40"/>
      <c r="AN127" s="40"/>
      <c r="AO127" s="40">
        <f>Test!I124</f>
        <v>1795.1</v>
      </c>
      <c r="AP127" s="40">
        <f>Test!J124</f>
        <v>2.5811999999999999</v>
      </c>
      <c r="AQ127" s="36">
        <f t="shared" si="6"/>
        <v>0.49863888888888885</v>
      </c>
      <c r="AR127" s="48">
        <f t="shared" si="7"/>
        <v>1.0129217921227851</v>
      </c>
      <c r="AS127" s="49">
        <f t="shared" si="8"/>
        <v>1.0743361358528261</v>
      </c>
      <c r="AT127" s="16"/>
      <c r="AU127" s="16"/>
      <c r="AV127" s="381"/>
      <c r="AW127" s="382"/>
      <c r="AX127" s="403"/>
      <c r="AY127" s="403"/>
      <c r="AZ127" s="406"/>
      <c r="BA127" s="406"/>
      <c r="BB127" s="382"/>
      <c r="BC127" s="377"/>
      <c r="BD127" s="382"/>
      <c r="BE127" s="377"/>
      <c r="BF127" s="380"/>
      <c r="BG127" s="377"/>
      <c r="BH127" s="380"/>
      <c r="BI127" s="377"/>
      <c r="BJ127" s="382"/>
      <c r="BK127" s="377"/>
      <c r="BL127" s="382"/>
      <c r="BM127" s="377"/>
      <c r="BN127" s="382"/>
      <c r="BO127" s="403"/>
      <c r="BP127" s="403"/>
      <c r="BQ127" s="403"/>
      <c r="BR127" s="403"/>
    </row>
    <row r="128" spans="1:70" ht="17" customHeight="1" x14ac:dyDescent="0.2">
      <c r="A128" s="387"/>
      <c r="B128" s="390"/>
      <c r="C128" s="393"/>
      <c r="D128" s="396"/>
      <c r="E128" s="399"/>
      <c r="F128" s="13">
        <v>55</v>
      </c>
      <c r="G128" s="35">
        <f>Anchor!B125</f>
        <v>7765.9623000000001</v>
      </c>
      <c r="H128" s="40">
        <f>Anchor!C125</f>
        <v>30.550599999999999</v>
      </c>
      <c r="I128" s="40">
        <f>Anchor!D125</f>
        <v>35.6646</v>
      </c>
      <c r="J128" s="40">
        <f>Anchor!E125</f>
        <v>37.473199999999999</v>
      </c>
      <c r="K128" s="40"/>
      <c r="L128" s="40">
        <f>Anchor!F125</f>
        <v>12.8847</v>
      </c>
      <c r="M128" s="40">
        <f>Anchor!G125</f>
        <v>12.219099999999999</v>
      </c>
      <c r="N128" s="40">
        <f>Anchor!H125</f>
        <v>65.780100000000004</v>
      </c>
      <c r="O128" s="40"/>
      <c r="P128" s="40"/>
      <c r="Q128" s="40"/>
      <c r="R128" s="40"/>
      <c r="S128" s="40"/>
      <c r="T128" s="40"/>
      <c r="U128" s="40"/>
      <c r="V128" s="40">
        <f>Anchor!I125</f>
        <v>1270.4000000000001</v>
      </c>
      <c r="W128" s="40">
        <f>Anchor!J125</f>
        <v>2.3018000000000001</v>
      </c>
      <c r="X128" s="36">
        <f t="shared" si="9"/>
        <v>0.35288888888888892</v>
      </c>
      <c r="Y128" s="15"/>
      <c r="Z128" s="35">
        <f>Test!B125</f>
        <v>7765.9623000000001</v>
      </c>
      <c r="AA128" s="40">
        <f>Test!C125</f>
        <v>30.550599999999999</v>
      </c>
      <c r="AB128" s="40">
        <f>Test!D125</f>
        <v>35.6646</v>
      </c>
      <c r="AC128" s="40">
        <f>Test!E125</f>
        <v>37.473199999999999</v>
      </c>
      <c r="AD128" s="40"/>
      <c r="AE128" s="40">
        <f>Test!F125</f>
        <v>12.8847</v>
      </c>
      <c r="AF128" s="40">
        <f>Test!G125</f>
        <v>12.219099999999999</v>
      </c>
      <c r="AG128" s="40">
        <f>Test!H125</f>
        <v>65.780100000000004</v>
      </c>
      <c r="AH128" s="40"/>
      <c r="AI128" s="40"/>
      <c r="AJ128" s="40"/>
      <c r="AK128" s="40"/>
      <c r="AL128" s="40"/>
      <c r="AM128" s="40"/>
      <c r="AN128" s="40"/>
      <c r="AO128" s="40">
        <f>Test!I125</f>
        <v>1244</v>
      </c>
      <c r="AP128" s="40">
        <f>Test!J125</f>
        <v>2.2521</v>
      </c>
      <c r="AQ128" s="36">
        <f t="shared" si="6"/>
        <v>0.34555555555555556</v>
      </c>
      <c r="AR128" s="48">
        <f t="shared" si="7"/>
        <v>0.97921914357682616</v>
      </c>
      <c r="AS128" s="49">
        <f t="shared" si="8"/>
        <v>0.97840820227647929</v>
      </c>
      <c r="AT128" s="16"/>
      <c r="AU128" s="16"/>
      <c r="AV128" s="381" t="s">
        <v>125</v>
      </c>
      <c r="AW128" s="382" cm="1">
        <f t="array" ref="AW128">bdRateExtend($G126:$G129,H126:H129,$Z126:$Z129,AA126:AA129)</f>
        <v>0</v>
      </c>
      <c r="AX128" s="403"/>
      <c r="AY128" s="403"/>
      <c r="AZ128" s="406"/>
      <c r="BA128" s="406"/>
      <c r="BB128" s="382" cm="1">
        <f t="array" ref="BB128">bdRateExtend($G126:$G129,L126:L129,$Z126:$Z129,AE126:AE129)</f>
        <v>0</v>
      </c>
      <c r="BC128" s="377"/>
      <c r="BD128" s="382" cm="1">
        <f t="array" ref="BD128">bdRateExtend($G126:$G129,M126:M129,$Z126:$Z129,AF126:AF129)</f>
        <v>0</v>
      </c>
      <c r="BE128" s="377"/>
      <c r="BF128" s="380" cm="1">
        <f t="array" ref="BF128">bdRateExtend($G126:$G129,N126:N129,$Z126:$Z129,AG126:AG129)</f>
        <v>0</v>
      </c>
      <c r="BG128" s="377"/>
      <c r="BH128" s="380" t="e" cm="1">
        <f t="array" ref="BH128">bdRateExtend($G126:$G129,O126:O129,$Z126:$Z129,AH126:AH129)</f>
        <v>#VALUE!</v>
      </c>
      <c r="BI128" s="377"/>
      <c r="BJ128" s="382" t="e" cm="1">
        <f t="array" ref="BJ128">bdRateExtend($G126:$G129,P126:P129,$Z126:$Z129,AI126:AI129)</f>
        <v>#VALUE!</v>
      </c>
      <c r="BK128" s="377"/>
      <c r="BL128" s="382" t="e" cm="1">
        <f t="array" ref="BL128">bdRateExtend($G126:$G129,Q126:Q129,$Z126:$Z129,AJ126:AJ129)</f>
        <v>#VALUE!</v>
      </c>
      <c r="BM128" s="377"/>
      <c r="BN128" s="382" t="e" cm="1">
        <f t="array" ref="BN128">bdRateExtend($G126:$G129,R126:R129,$Z126:$Z129,AK126:AK129)</f>
        <v>#VALUE!</v>
      </c>
      <c r="BO128" s="403"/>
      <c r="BP128" s="403"/>
      <c r="BQ128" s="403"/>
      <c r="BR128" s="403"/>
    </row>
    <row r="129" spans="1:70" ht="17" customHeight="1" thickBot="1" x14ac:dyDescent="0.25">
      <c r="A129" s="387"/>
      <c r="B129" s="391"/>
      <c r="C129" s="394"/>
      <c r="D129" s="397"/>
      <c r="E129" s="400"/>
      <c r="F129" s="8">
        <v>63</v>
      </c>
      <c r="G129" s="37">
        <f>Anchor!B126</f>
        <v>2241.0767000000001</v>
      </c>
      <c r="H129" s="38">
        <f>Anchor!C126</f>
        <v>25.6341</v>
      </c>
      <c r="I129" s="38">
        <f>Anchor!D126</f>
        <v>32.535299999999999</v>
      </c>
      <c r="J129" s="38">
        <f>Anchor!E126</f>
        <v>34.442399999999999</v>
      </c>
      <c r="K129" s="38"/>
      <c r="L129" s="38">
        <f>Anchor!F126</f>
        <v>7.9928999999999997</v>
      </c>
      <c r="M129" s="38">
        <f>Anchor!G126</f>
        <v>7.8699000000000003</v>
      </c>
      <c r="N129" s="38">
        <f>Anchor!H126</f>
        <v>30.883400000000002</v>
      </c>
      <c r="O129" s="38"/>
      <c r="P129" s="38"/>
      <c r="Q129" s="38"/>
      <c r="R129" s="38"/>
      <c r="S129" s="38"/>
      <c r="T129" s="38"/>
      <c r="U129" s="38"/>
      <c r="V129" s="38">
        <f>Anchor!I126</f>
        <v>673.7</v>
      </c>
      <c r="W129" s="38">
        <f>Anchor!J126</f>
        <v>1.3002</v>
      </c>
      <c r="X129" s="39">
        <f t="shared" si="9"/>
        <v>0.18713888888888891</v>
      </c>
      <c r="Y129" s="15"/>
      <c r="Z129" s="37">
        <f>Test!B126</f>
        <v>2241.0767000000001</v>
      </c>
      <c r="AA129" s="38">
        <f>Test!C126</f>
        <v>25.6341</v>
      </c>
      <c r="AB129" s="38">
        <f>Test!D126</f>
        <v>32.535299999999999</v>
      </c>
      <c r="AC129" s="38">
        <f>Test!E126</f>
        <v>34.442399999999999</v>
      </c>
      <c r="AD129" s="38"/>
      <c r="AE129" s="38">
        <f>Test!F126</f>
        <v>7.9928999999999997</v>
      </c>
      <c r="AF129" s="38">
        <f>Test!G126</f>
        <v>7.8699000000000003</v>
      </c>
      <c r="AG129" s="38">
        <f>Test!H126</f>
        <v>30.883400000000002</v>
      </c>
      <c r="AH129" s="38"/>
      <c r="AI129" s="38"/>
      <c r="AJ129" s="38"/>
      <c r="AK129" s="38"/>
      <c r="AL129" s="38"/>
      <c r="AM129" s="38"/>
      <c r="AN129" s="38"/>
      <c r="AO129" s="38">
        <f>Test!I126</f>
        <v>677.8</v>
      </c>
      <c r="AP129" s="38">
        <f>Test!J126</f>
        <v>1.2067000000000001</v>
      </c>
      <c r="AQ129" s="39">
        <f t="shared" si="6"/>
        <v>0.18827777777777777</v>
      </c>
      <c r="AR129" s="50">
        <f t="shared" si="7"/>
        <v>1.0060857948641828</v>
      </c>
      <c r="AS129" s="51">
        <f t="shared" si="8"/>
        <v>0.92808798646362101</v>
      </c>
      <c r="AT129" s="16"/>
      <c r="AU129" s="16"/>
      <c r="AV129" s="383"/>
      <c r="AW129" s="384"/>
      <c r="AX129" s="404"/>
      <c r="AY129" s="404"/>
      <c r="AZ129" s="407"/>
      <c r="BA129" s="407"/>
      <c r="BB129" s="384"/>
      <c r="BC129" s="378"/>
      <c r="BD129" s="384"/>
      <c r="BE129" s="378"/>
      <c r="BF129" s="385"/>
      <c r="BG129" s="378"/>
      <c r="BH129" s="385"/>
      <c r="BI129" s="378"/>
      <c r="BJ129" s="384"/>
      <c r="BK129" s="378"/>
      <c r="BL129" s="384"/>
      <c r="BM129" s="378"/>
      <c r="BN129" s="384"/>
      <c r="BO129" s="404"/>
      <c r="BP129" s="404"/>
      <c r="BQ129" s="404"/>
      <c r="BR129" s="404"/>
    </row>
    <row r="130" spans="1:70" ht="17" customHeight="1" x14ac:dyDescent="0.2">
      <c r="A130" s="387"/>
      <c r="B130" s="389" t="s">
        <v>2</v>
      </c>
      <c r="C130" s="392" t="s">
        <v>45</v>
      </c>
      <c r="D130" s="395">
        <v>30</v>
      </c>
      <c r="E130" s="398">
        <v>10</v>
      </c>
      <c r="F130" s="7">
        <v>23</v>
      </c>
      <c r="G130" s="32">
        <f>Anchor!B127</f>
        <v>4723.88</v>
      </c>
      <c r="H130" s="33">
        <f>Anchor!C127</f>
        <v>49.747100000000003</v>
      </c>
      <c r="I130" s="33">
        <f>Anchor!D127</f>
        <v>56.393300000000004</v>
      </c>
      <c r="J130" s="33">
        <f>Anchor!E127</f>
        <v>56.795999999999999</v>
      </c>
      <c r="K130" s="33"/>
      <c r="L130" s="33">
        <f>Anchor!F127</f>
        <v>27.768000000000001</v>
      </c>
      <c r="M130" s="33">
        <f>Anchor!G127</f>
        <v>26.310500000000001</v>
      </c>
      <c r="N130" s="33">
        <f>Anchor!H127</f>
        <v>99.765000000000001</v>
      </c>
      <c r="O130" s="33"/>
      <c r="P130" s="33"/>
      <c r="Q130" s="33"/>
      <c r="R130" s="33"/>
      <c r="S130" s="33"/>
      <c r="T130" s="33"/>
      <c r="U130" s="33"/>
      <c r="V130" s="33">
        <f>Anchor!I127</f>
        <v>1193.5999999999999</v>
      </c>
      <c r="W130" s="33">
        <f>Anchor!J127</f>
        <v>1.3378000000000001</v>
      </c>
      <c r="X130" s="34">
        <f t="shared" si="9"/>
        <v>0.33155555555555555</v>
      </c>
      <c r="Y130" s="15"/>
      <c r="Z130" s="32">
        <f>Test!B127</f>
        <v>4723.88</v>
      </c>
      <c r="AA130" s="33">
        <f>Test!C127</f>
        <v>49.747100000000003</v>
      </c>
      <c r="AB130" s="33">
        <f>Test!D127</f>
        <v>56.393300000000004</v>
      </c>
      <c r="AC130" s="33">
        <f>Test!E127</f>
        <v>56.795999999999999</v>
      </c>
      <c r="AD130" s="33"/>
      <c r="AE130" s="33">
        <f>Test!F127</f>
        <v>27.768000000000001</v>
      </c>
      <c r="AF130" s="33">
        <f>Test!G127</f>
        <v>26.310500000000001</v>
      </c>
      <c r="AG130" s="33">
        <f>Test!H127</f>
        <v>99.765000000000001</v>
      </c>
      <c r="AH130" s="33"/>
      <c r="AI130" s="33"/>
      <c r="AJ130" s="33"/>
      <c r="AK130" s="33"/>
      <c r="AL130" s="33"/>
      <c r="AM130" s="33"/>
      <c r="AN130" s="33"/>
      <c r="AO130" s="33">
        <f>Test!I127</f>
        <v>1210.0999999999999</v>
      </c>
      <c r="AP130" s="33">
        <f>Test!J127</f>
        <v>1.4417</v>
      </c>
      <c r="AQ130" s="34">
        <f t="shared" si="6"/>
        <v>0.33613888888888888</v>
      </c>
      <c r="AR130" s="46">
        <f t="shared" si="7"/>
        <v>1.0138237265415551</v>
      </c>
      <c r="AS130" s="47">
        <f t="shared" si="8"/>
        <v>1.0776648228434742</v>
      </c>
      <c r="AT130" s="16"/>
      <c r="AU130" s="16"/>
      <c r="AV130" s="440" t="s">
        <v>123</v>
      </c>
      <c r="AW130" s="401" cm="1">
        <f t="array" ref="AW130">bdRateExtend($G130:$G133,H130:H133,$Z130:$Z133,AA130:AA133)</f>
        <v>0</v>
      </c>
      <c r="AX130" s="402" cm="1">
        <f t="array" ref="AX130">bdRateExtend($G130:$G135,H130:H135,$Z130:$Z135,AA130:AA135)</f>
        <v>0</v>
      </c>
      <c r="AY130" s="402" cm="1">
        <f t="array" ref="AY130">bdRateExtend($G130:$G135,I130:I135,$Z130:$Z135,AB130:AB135)</f>
        <v>0</v>
      </c>
      <c r="AZ130" s="405" cm="1">
        <f t="array" ref="AZ130">bdRateExtend($G130:$G135,J130:J135,$Z130:$Z135,AC130:AC135)</f>
        <v>0</v>
      </c>
      <c r="BA130" s="405" t="e" cm="1">
        <f t="array" ref="BA130">bdRateExtend($G130:$G135,K130:K135,$Z130:$Z135,AD130:AD135)</f>
        <v>#VALUE!</v>
      </c>
      <c r="BB130" s="401" cm="1">
        <f t="array" ref="BB130">bdRateExtend($G130:$G133,L130:L133,$Z130:$Z133,AE130:AE133)</f>
        <v>0</v>
      </c>
      <c r="BC130" s="376" cm="1">
        <f t="array" ref="BC130">bdRateExtend($G130:$G135,L130:L135,$Z130:$Z135,AE130:AE135)</f>
        <v>0</v>
      </c>
      <c r="BD130" s="401" cm="1">
        <f t="array" ref="BD130">bdRateExtend($G130:$G133,M130:M133,$Z130:$Z133,AF130:AF133)</f>
        <v>0</v>
      </c>
      <c r="BE130" s="376" cm="1">
        <f t="array" ref="BE130">bdRateExtend($G130:$G135,M130:M135,$Z130:$Z135,AF130:AF135)</f>
        <v>0</v>
      </c>
      <c r="BF130" s="379" cm="1">
        <f t="array" ref="BF130">bdRateExtend($G130:$G133,N130:N133,$Z130:$Z133,AG130:AG133)</f>
        <v>0</v>
      </c>
      <c r="BG130" s="376" cm="1">
        <f t="array" ref="BG130">bdRateExtend($G130:$G135,N130:N135,$Z130:$Z135,AG130:AG135)</f>
        <v>0</v>
      </c>
      <c r="BH130" s="379" t="e" cm="1">
        <f t="array" ref="BH130">bdRateExtend($G130:$G133,O130:O133,$Z130:$Z133,AH130:AH133)</f>
        <v>#VALUE!</v>
      </c>
      <c r="BI130" s="376" t="e" cm="1">
        <f t="array" ref="BI130">bdRateExtend($G130:$G135,O130:O135,$Z130:$Z135,AH130:AH135)</f>
        <v>#VALUE!</v>
      </c>
      <c r="BJ130" s="401" t="e" cm="1">
        <f t="array" ref="BJ130">bdRateExtend($G130:$G133,P130:P133,$Z130:$Z133,AI130:AI133)</f>
        <v>#VALUE!</v>
      </c>
      <c r="BK130" s="376" t="e" cm="1">
        <f t="array" ref="BK130">bdRateExtend($G130:$G135,P130:P135,$Z130:$Z135,AI130:AI135)</f>
        <v>#VALUE!</v>
      </c>
      <c r="BL130" s="401" t="e" cm="1">
        <f t="array" ref="BL130">bdRateExtend($G130:$G133,Q130:Q133,$Z130:$Z133,AJ130:AJ133)</f>
        <v>#VALUE!</v>
      </c>
      <c r="BM130" s="376" t="e" cm="1">
        <f t="array" ref="BM130">bdRateExtend($G130:$G135,Q130:Q135,$Z130:$Z135,AJ130:AJ135)</f>
        <v>#VALUE!</v>
      </c>
      <c r="BN130" s="401" t="e" cm="1">
        <f t="array" ref="BN130">bdRateExtend($G130:$G133,R130:R133,$Z130:$Z133,AK130:AK133)</f>
        <v>#VALUE!</v>
      </c>
      <c r="BO130" s="402" t="e" cm="1">
        <f t="array" ref="BO130">bdRateExtend($G130:$G135,R130:R135,$Z130:$Z135,AK130:AK135)</f>
        <v>#VALUE!</v>
      </c>
      <c r="BP130" s="402" t="e" cm="1">
        <f t="array" ref="BP130">bdRateExtend($G130:$G135,S130:S135,$Z130:$Z135,AL130:AL135)</f>
        <v>#VALUE!</v>
      </c>
      <c r="BQ130" s="402" t="e" cm="1">
        <f t="array" ref="BQ130">bdRateExtend($G130:$G135,T130:T135,$Z130:$Z135,AM130:AM135)</f>
        <v>#VALUE!</v>
      </c>
      <c r="BR130" s="402" t="e" cm="1">
        <f t="array" ref="BR130">bdRateExtend($G130:$G135,U130:U135,$Z130:$Z135,AN130:AN135)</f>
        <v>#VALUE!</v>
      </c>
    </row>
    <row r="131" spans="1:70" ht="17" customHeight="1" x14ac:dyDescent="0.2">
      <c r="A131" s="387"/>
      <c r="B131" s="390"/>
      <c r="C131" s="393"/>
      <c r="D131" s="396"/>
      <c r="E131" s="399"/>
      <c r="F131" s="13">
        <v>31</v>
      </c>
      <c r="G131" s="35">
        <f>Anchor!B128</f>
        <v>2904.0239999999999</v>
      </c>
      <c r="H131" s="40">
        <f>Anchor!C128</f>
        <v>48.059600000000003</v>
      </c>
      <c r="I131" s="40">
        <f>Anchor!D128</f>
        <v>54.313899999999997</v>
      </c>
      <c r="J131" s="40">
        <f>Anchor!E128</f>
        <v>54.8386</v>
      </c>
      <c r="K131" s="40"/>
      <c r="L131" s="40">
        <f>Anchor!F128</f>
        <v>25.1798</v>
      </c>
      <c r="M131" s="40">
        <f>Anchor!G128</f>
        <v>24.347100000000001</v>
      </c>
      <c r="N131" s="40">
        <f>Anchor!H128</f>
        <v>99.429199999999994</v>
      </c>
      <c r="O131" s="40"/>
      <c r="P131" s="40"/>
      <c r="Q131" s="40"/>
      <c r="R131" s="40"/>
      <c r="S131" s="40"/>
      <c r="T131" s="40"/>
      <c r="U131" s="40"/>
      <c r="V131" s="40">
        <f>Anchor!I128</f>
        <v>922.6</v>
      </c>
      <c r="W131" s="40">
        <f>Anchor!J128</f>
        <v>1.2690999999999999</v>
      </c>
      <c r="X131" s="36">
        <f t="shared" si="9"/>
        <v>0.25627777777777777</v>
      </c>
      <c r="Y131" s="15"/>
      <c r="Z131" s="35">
        <f>Test!B128</f>
        <v>2904.0239999999999</v>
      </c>
      <c r="AA131" s="40">
        <f>Test!C128</f>
        <v>48.059600000000003</v>
      </c>
      <c r="AB131" s="40">
        <f>Test!D128</f>
        <v>54.313899999999997</v>
      </c>
      <c r="AC131" s="40">
        <f>Test!E128</f>
        <v>54.8386</v>
      </c>
      <c r="AD131" s="40"/>
      <c r="AE131" s="40">
        <f>Test!F128</f>
        <v>25.1798</v>
      </c>
      <c r="AF131" s="40">
        <f>Test!G128</f>
        <v>24.347100000000001</v>
      </c>
      <c r="AG131" s="40">
        <f>Test!H128</f>
        <v>99.429199999999994</v>
      </c>
      <c r="AH131" s="40"/>
      <c r="AI131" s="40"/>
      <c r="AJ131" s="40"/>
      <c r="AK131" s="40"/>
      <c r="AL131" s="40"/>
      <c r="AM131" s="40"/>
      <c r="AN131" s="40"/>
      <c r="AO131" s="40">
        <f>Test!I128</f>
        <v>920.8</v>
      </c>
      <c r="AP131" s="40">
        <f>Test!J128</f>
        <v>1.2439</v>
      </c>
      <c r="AQ131" s="36">
        <f t="shared" si="6"/>
        <v>0.25577777777777777</v>
      </c>
      <c r="AR131" s="48">
        <f t="shared" si="7"/>
        <v>0.99804899197918917</v>
      </c>
      <c r="AS131" s="49">
        <f t="shared" si="8"/>
        <v>0.98014340871483741</v>
      </c>
      <c r="AT131" s="16"/>
      <c r="AU131" s="16"/>
      <c r="AV131" s="381"/>
      <c r="AW131" s="382"/>
      <c r="AX131" s="403"/>
      <c r="AY131" s="403"/>
      <c r="AZ131" s="406"/>
      <c r="BA131" s="406"/>
      <c r="BB131" s="382"/>
      <c r="BC131" s="377"/>
      <c r="BD131" s="382"/>
      <c r="BE131" s="377"/>
      <c r="BF131" s="380"/>
      <c r="BG131" s="377"/>
      <c r="BH131" s="380"/>
      <c r="BI131" s="377"/>
      <c r="BJ131" s="382"/>
      <c r="BK131" s="377"/>
      <c r="BL131" s="382"/>
      <c r="BM131" s="377"/>
      <c r="BN131" s="382"/>
      <c r="BO131" s="403"/>
      <c r="BP131" s="403"/>
      <c r="BQ131" s="403"/>
      <c r="BR131" s="403"/>
    </row>
    <row r="132" spans="1:70" ht="17" customHeight="1" x14ac:dyDescent="0.2">
      <c r="A132" s="387"/>
      <c r="B132" s="390"/>
      <c r="C132" s="393"/>
      <c r="D132" s="396"/>
      <c r="E132" s="399"/>
      <c r="F132" s="13">
        <v>39</v>
      </c>
      <c r="G132" s="35">
        <f>Anchor!B129</f>
        <v>1684.68</v>
      </c>
      <c r="H132" s="40">
        <f>Anchor!C129</f>
        <v>46.003799999999998</v>
      </c>
      <c r="I132" s="40">
        <f>Anchor!D129</f>
        <v>51.958199999999998</v>
      </c>
      <c r="J132" s="40">
        <f>Anchor!E129</f>
        <v>52.624899999999997</v>
      </c>
      <c r="K132" s="40"/>
      <c r="L132" s="40">
        <f>Anchor!F129</f>
        <v>22.304099999999998</v>
      </c>
      <c r="M132" s="40">
        <f>Anchor!G129</f>
        <v>22.048100000000002</v>
      </c>
      <c r="N132" s="40">
        <f>Anchor!H129</f>
        <v>95.294200000000004</v>
      </c>
      <c r="O132" s="40"/>
      <c r="P132" s="40"/>
      <c r="Q132" s="40"/>
      <c r="R132" s="40"/>
      <c r="S132" s="40"/>
      <c r="T132" s="40"/>
      <c r="U132" s="40"/>
      <c r="V132" s="40">
        <f>Anchor!I129</f>
        <v>791.8</v>
      </c>
      <c r="W132" s="40">
        <f>Anchor!J129</f>
        <v>1.1315</v>
      </c>
      <c r="X132" s="36">
        <f t="shared" si="9"/>
        <v>0.21994444444444444</v>
      </c>
      <c r="Y132" s="15"/>
      <c r="Z132" s="35">
        <f>Test!B129</f>
        <v>1684.68</v>
      </c>
      <c r="AA132" s="40">
        <f>Test!C129</f>
        <v>46.003799999999998</v>
      </c>
      <c r="AB132" s="40">
        <f>Test!D129</f>
        <v>51.958199999999998</v>
      </c>
      <c r="AC132" s="40">
        <f>Test!E129</f>
        <v>52.624899999999997</v>
      </c>
      <c r="AD132" s="40"/>
      <c r="AE132" s="40">
        <f>Test!F129</f>
        <v>22.304099999999998</v>
      </c>
      <c r="AF132" s="40">
        <f>Test!G129</f>
        <v>22.048100000000002</v>
      </c>
      <c r="AG132" s="40">
        <f>Test!H129</f>
        <v>95.294200000000004</v>
      </c>
      <c r="AH132" s="40"/>
      <c r="AI132" s="40"/>
      <c r="AJ132" s="40"/>
      <c r="AK132" s="40"/>
      <c r="AL132" s="40"/>
      <c r="AM132" s="40"/>
      <c r="AN132" s="40"/>
      <c r="AO132" s="40">
        <f>Test!I129</f>
        <v>796.8</v>
      </c>
      <c r="AP132" s="40">
        <f>Test!J129</f>
        <v>1.2242</v>
      </c>
      <c r="AQ132" s="36">
        <f t="shared" ref="AQ132:AQ195" si="10">AO132/3600</f>
        <v>0.22133333333333333</v>
      </c>
      <c r="AR132" s="48">
        <f t="shared" ref="AR132:AR195" si="11">AO132/V132</f>
        <v>1.0063147259408942</v>
      </c>
      <c r="AS132" s="49">
        <f t="shared" ref="AS132:AS195" si="12">AP132/W132</f>
        <v>1.0819266460450729</v>
      </c>
      <c r="AT132" s="16"/>
      <c r="AU132" s="16"/>
      <c r="AV132" s="381" t="s">
        <v>124</v>
      </c>
      <c r="AW132" s="382" cm="1">
        <f t="array" ref="AW132">bdRateExtend($G131:$G134,H131:H134,$Z131:$Z134,AA131:AA134)</f>
        <v>0</v>
      </c>
      <c r="AX132" s="403"/>
      <c r="AY132" s="403"/>
      <c r="AZ132" s="406"/>
      <c r="BA132" s="406"/>
      <c r="BB132" s="382" cm="1">
        <f t="array" ref="BB132">bdRateExtend($G131:$G134,L131:L134,$Z131:$Z134,AE131:AE134)</f>
        <v>0</v>
      </c>
      <c r="BC132" s="377"/>
      <c r="BD132" s="382" cm="1">
        <f t="array" ref="BD132">bdRateExtend($G131:$G134,M131:M134,$Z131:$Z134,AF131:AF134)</f>
        <v>0</v>
      </c>
      <c r="BE132" s="377"/>
      <c r="BF132" s="380" cm="1">
        <f t="array" ref="BF132">bdRateExtend($G131:$G134,N131:N134,$Z131:$Z134,AG131:AG134)</f>
        <v>0</v>
      </c>
      <c r="BG132" s="377"/>
      <c r="BH132" s="380" t="e" cm="1">
        <f t="array" ref="BH132">bdRateExtend($G131:$G134,O131:O134,$Z131:$Z134,AH131:AH134)</f>
        <v>#VALUE!</v>
      </c>
      <c r="BI132" s="377"/>
      <c r="BJ132" s="382" t="e" cm="1">
        <f t="array" ref="BJ132">bdRateExtend($G131:$G134,P131:P134,$Z131:$Z134,AI131:AI134)</f>
        <v>#VALUE!</v>
      </c>
      <c r="BK132" s="377"/>
      <c r="BL132" s="382" t="e" cm="1">
        <f t="array" ref="BL132">bdRateExtend($G131:$G134,Q131:Q134,$Z131:$Z134,AJ131:AJ134)</f>
        <v>#VALUE!</v>
      </c>
      <c r="BM132" s="377"/>
      <c r="BN132" s="382" t="e" cm="1">
        <f t="array" ref="BN132">bdRateExtend($G131:$G134,R131:R134,$Z131:$Z134,AK131:AK134)</f>
        <v>#VALUE!</v>
      </c>
      <c r="BO132" s="403"/>
      <c r="BP132" s="403"/>
      <c r="BQ132" s="403"/>
      <c r="BR132" s="403"/>
    </row>
    <row r="133" spans="1:70" ht="17" customHeight="1" x14ac:dyDescent="0.2">
      <c r="A133" s="387"/>
      <c r="B133" s="390"/>
      <c r="C133" s="393"/>
      <c r="D133" s="396"/>
      <c r="E133" s="399"/>
      <c r="F133" s="13">
        <v>47</v>
      </c>
      <c r="G133" s="35">
        <f>Anchor!B130</f>
        <v>992.88800000000003</v>
      </c>
      <c r="H133" s="40">
        <f>Anchor!C130</f>
        <v>43.7149</v>
      </c>
      <c r="I133" s="40">
        <f>Anchor!D130</f>
        <v>49.459299999999999</v>
      </c>
      <c r="J133" s="40">
        <f>Anchor!E130</f>
        <v>50.268900000000002</v>
      </c>
      <c r="K133" s="40"/>
      <c r="L133" s="40">
        <f>Anchor!F130</f>
        <v>19.445699999999999</v>
      </c>
      <c r="M133" s="40">
        <f>Anchor!G130</f>
        <v>19.650700000000001</v>
      </c>
      <c r="N133" s="40">
        <f>Anchor!H130</f>
        <v>86.024900000000002</v>
      </c>
      <c r="O133" s="40"/>
      <c r="P133" s="40"/>
      <c r="Q133" s="40"/>
      <c r="R133" s="40"/>
      <c r="S133" s="40"/>
      <c r="T133" s="40"/>
      <c r="U133" s="40"/>
      <c r="V133" s="40">
        <f>Anchor!I130</f>
        <v>623.6</v>
      </c>
      <c r="W133" s="40">
        <f>Anchor!J130</f>
        <v>1.1024</v>
      </c>
      <c r="X133" s="36">
        <f t="shared" si="9"/>
        <v>0.17322222222222222</v>
      </c>
      <c r="Y133" s="15"/>
      <c r="Z133" s="35">
        <f>Test!B130</f>
        <v>992.88800000000003</v>
      </c>
      <c r="AA133" s="40">
        <f>Test!C130</f>
        <v>43.7149</v>
      </c>
      <c r="AB133" s="40">
        <f>Test!D130</f>
        <v>49.459299999999999</v>
      </c>
      <c r="AC133" s="40">
        <f>Test!E130</f>
        <v>50.268900000000002</v>
      </c>
      <c r="AD133" s="40"/>
      <c r="AE133" s="40">
        <f>Test!F130</f>
        <v>19.445699999999999</v>
      </c>
      <c r="AF133" s="40">
        <f>Test!G130</f>
        <v>19.650700000000001</v>
      </c>
      <c r="AG133" s="40">
        <f>Test!H130</f>
        <v>86.024900000000002</v>
      </c>
      <c r="AH133" s="40"/>
      <c r="AI133" s="40"/>
      <c r="AJ133" s="40"/>
      <c r="AK133" s="40"/>
      <c r="AL133" s="40"/>
      <c r="AM133" s="40"/>
      <c r="AN133" s="40"/>
      <c r="AO133" s="40">
        <f>Test!I130</f>
        <v>623.1</v>
      </c>
      <c r="AP133" s="40">
        <f>Test!J130</f>
        <v>1.0448</v>
      </c>
      <c r="AQ133" s="36">
        <f t="shared" si="10"/>
        <v>0.17308333333333334</v>
      </c>
      <c r="AR133" s="48">
        <f t="shared" si="11"/>
        <v>0.99919820397690828</v>
      </c>
      <c r="AS133" s="49">
        <f t="shared" si="12"/>
        <v>0.94775036284470238</v>
      </c>
      <c r="AT133" s="16"/>
      <c r="AU133" s="16"/>
      <c r="AV133" s="381"/>
      <c r="AW133" s="382"/>
      <c r="AX133" s="403"/>
      <c r="AY133" s="403"/>
      <c r="AZ133" s="406"/>
      <c r="BA133" s="406"/>
      <c r="BB133" s="382"/>
      <c r="BC133" s="377"/>
      <c r="BD133" s="382"/>
      <c r="BE133" s="377"/>
      <c r="BF133" s="380"/>
      <c r="BG133" s="377"/>
      <c r="BH133" s="380"/>
      <c r="BI133" s="377"/>
      <c r="BJ133" s="382"/>
      <c r="BK133" s="377"/>
      <c r="BL133" s="382"/>
      <c r="BM133" s="377"/>
      <c r="BN133" s="382"/>
      <c r="BO133" s="403"/>
      <c r="BP133" s="403"/>
      <c r="BQ133" s="403"/>
      <c r="BR133" s="403"/>
    </row>
    <row r="134" spans="1:70" ht="17" customHeight="1" x14ac:dyDescent="0.2">
      <c r="A134" s="387"/>
      <c r="B134" s="390"/>
      <c r="C134" s="393"/>
      <c r="D134" s="396"/>
      <c r="E134" s="399"/>
      <c r="F134" s="13">
        <v>55</v>
      </c>
      <c r="G134" s="35">
        <f>Anchor!B131</f>
        <v>606.76</v>
      </c>
      <c r="H134" s="40">
        <f>Anchor!C131</f>
        <v>41.252099999999999</v>
      </c>
      <c r="I134" s="40">
        <f>Anchor!D131</f>
        <v>46.786799999999999</v>
      </c>
      <c r="J134" s="40">
        <f>Anchor!E131</f>
        <v>47.624099999999999</v>
      </c>
      <c r="K134" s="40"/>
      <c r="L134" s="40">
        <f>Anchor!F131</f>
        <v>16.808599999999998</v>
      </c>
      <c r="M134" s="40">
        <f>Anchor!G131</f>
        <v>17.332899999999999</v>
      </c>
      <c r="N134" s="40">
        <f>Anchor!H131</f>
        <v>72.453400000000002</v>
      </c>
      <c r="O134" s="40"/>
      <c r="P134" s="40"/>
      <c r="Q134" s="40"/>
      <c r="R134" s="40"/>
      <c r="S134" s="40"/>
      <c r="T134" s="40"/>
      <c r="U134" s="40"/>
      <c r="V134" s="40">
        <f>Anchor!I131</f>
        <v>514.6</v>
      </c>
      <c r="W134" s="40">
        <f>Anchor!J131</f>
        <v>1.0435000000000001</v>
      </c>
      <c r="X134" s="36">
        <f t="shared" si="9"/>
        <v>0.14294444444444446</v>
      </c>
      <c r="Y134" s="15"/>
      <c r="Z134" s="35">
        <f>Test!B131</f>
        <v>606.76</v>
      </c>
      <c r="AA134" s="40">
        <f>Test!C131</f>
        <v>41.252099999999999</v>
      </c>
      <c r="AB134" s="40">
        <f>Test!D131</f>
        <v>46.786799999999999</v>
      </c>
      <c r="AC134" s="40">
        <f>Test!E131</f>
        <v>47.624099999999999</v>
      </c>
      <c r="AD134" s="40"/>
      <c r="AE134" s="40">
        <f>Test!F131</f>
        <v>16.808599999999998</v>
      </c>
      <c r="AF134" s="40">
        <f>Test!G131</f>
        <v>17.332899999999999</v>
      </c>
      <c r="AG134" s="40">
        <f>Test!H131</f>
        <v>72.453400000000002</v>
      </c>
      <c r="AH134" s="40"/>
      <c r="AI134" s="40"/>
      <c r="AJ134" s="40"/>
      <c r="AK134" s="40"/>
      <c r="AL134" s="40"/>
      <c r="AM134" s="40"/>
      <c r="AN134" s="40"/>
      <c r="AO134" s="40">
        <f>Test!I131</f>
        <v>515.5</v>
      </c>
      <c r="AP134" s="40">
        <f>Test!J131</f>
        <v>1.0291999999999999</v>
      </c>
      <c r="AQ134" s="36">
        <f t="shared" si="10"/>
        <v>0.14319444444444446</v>
      </c>
      <c r="AR134" s="48">
        <f t="shared" si="11"/>
        <v>1.0017489312087058</v>
      </c>
      <c r="AS134" s="49">
        <f t="shared" si="12"/>
        <v>0.98629611883085755</v>
      </c>
      <c r="AT134" s="16"/>
      <c r="AU134" s="16"/>
      <c r="AV134" s="381" t="s">
        <v>125</v>
      </c>
      <c r="AW134" s="382" cm="1">
        <f t="array" ref="AW134">bdRateExtend($G132:$G135,H132:H135,$Z132:$Z135,AA132:AA135)</f>
        <v>0</v>
      </c>
      <c r="AX134" s="403"/>
      <c r="AY134" s="403"/>
      <c r="AZ134" s="406"/>
      <c r="BA134" s="406"/>
      <c r="BB134" s="382" cm="1">
        <f t="array" ref="BB134">bdRateExtend($G132:$G135,L132:L135,$Z132:$Z135,AE132:AE135)</f>
        <v>0</v>
      </c>
      <c r="BC134" s="377"/>
      <c r="BD134" s="382" cm="1">
        <f t="array" ref="BD134">bdRateExtend($G132:$G135,M132:M135,$Z132:$Z135,AF132:AF135)</f>
        <v>0</v>
      </c>
      <c r="BE134" s="377"/>
      <c r="BF134" s="380" cm="1">
        <f t="array" ref="BF134">bdRateExtend($G132:$G135,N132:N135,$Z132:$Z135,AG132:AG135)</f>
        <v>0</v>
      </c>
      <c r="BG134" s="377"/>
      <c r="BH134" s="380" t="e" cm="1">
        <f t="array" ref="BH134">bdRateExtend($G132:$G135,O132:O135,$Z132:$Z135,AH132:AH135)</f>
        <v>#VALUE!</v>
      </c>
      <c r="BI134" s="377"/>
      <c r="BJ134" s="382" t="e" cm="1">
        <f t="array" ref="BJ134">bdRateExtend($G132:$G135,P132:P135,$Z132:$Z135,AI132:AI135)</f>
        <v>#VALUE!</v>
      </c>
      <c r="BK134" s="377"/>
      <c r="BL134" s="382" t="e" cm="1">
        <f t="array" ref="BL134">bdRateExtend($G132:$G135,Q132:Q135,$Z132:$Z135,AJ132:AJ135)</f>
        <v>#VALUE!</v>
      </c>
      <c r="BM134" s="377"/>
      <c r="BN134" s="382" t="e" cm="1">
        <f t="array" ref="BN134">bdRateExtend($G132:$G135,R132:R135,$Z132:$Z135,AK132:AK135)</f>
        <v>#VALUE!</v>
      </c>
      <c r="BO134" s="403"/>
      <c r="BP134" s="403"/>
      <c r="BQ134" s="403"/>
      <c r="BR134" s="403"/>
    </row>
    <row r="135" spans="1:70" ht="17" customHeight="1" thickBot="1" x14ac:dyDescent="0.25">
      <c r="A135" s="387"/>
      <c r="B135" s="391"/>
      <c r="C135" s="394"/>
      <c r="D135" s="397"/>
      <c r="E135" s="400"/>
      <c r="F135" s="8">
        <v>63</v>
      </c>
      <c r="G135" s="37">
        <f>Anchor!B132</f>
        <v>249.36799999999999</v>
      </c>
      <c r="H135" s="38">
        <f>Anchor!C132</f>
        <v>36.909300000000002</v>
      </c>
      <c r="I135" s="38">
        <f>Anchor!D132</f>
        <v>40.992400000000004</v>
      </c>
      <c r="J135" s="38">
        <f>Anchor!E132</f>
        <v>42.1462</v>
      </c>
      <c r="K135" s="38"/>
      <c r="L135" s="38">
        <f>Anchor!F132</f>
        <v>13.059799999999999</v>
      </c>
      <c r="M135" s="38">
        <f>Anchor!G132</f>
        <v>13.7775</v>
      </c>
      <c r="N135" s="38">
        <f>Anchor!H132</f>
        <v>44.317700000000002</v>
      </c>
      <c r="O135" s="38"/>
      <c r="P135" s="38"/>
      <c r="Q135" s="38"/>
      <c r="R135" s="38"/>
      <c r="S135" s="38"/>
      <c r="T135" s="38"/>
      <c r="U135" s="38"/>
      <c r="V135" s="38">
        <f>Anchor!I132</f>
        <v>370.9</v>
      </c>
      <c r="W135" s="38">
        <f>Anchor!J132</f>
        <v>0.88739999999999997</v>
      </c>
      <c r="X135" s="39">
        <f t="shared" si="9"/>
        <v>0.10302777777777777</v>
      </c>
      <c r="Y135" s="15"/>
      <c r="Z135" s="37">
        <f>Test!B132</f>
        <v>249.36799999999999</v>
      </c>
      <c r="AA135" s="38">
        <f>Test!C132</f>
        <v>36.909300000000002</v>
      </c>
      <c r="AB135" s="38">
        <f>Test!D132</f>
        <v>40.992400000000004</v>
      </c>
      <c r="AC135" s="38">
        <f>Test!E132</f>
        <v>42.1462</v>
      </c>
      <c r="AD135" s="38"/>
      <c r="AE135" s="38">
        <f>Test!F132</f>
        <v>13.059799999999999</v>
      </c>
      <c r="AF135" s="38">
        <f>Test!G132</f>
        <v>13.7775</v>
      </c>
      <c r="AG135" s="38">
        <f>Test!H132</f>
        <v>44.317700000000002</v>
      </c>
      <c r="AH135" s="38"/>
      <c r="AI135" s="38"/>
      <c r="AJ135" s="38"/>
      <c r="AK135" s="38"/>
      <c r="AL135" s="38"/>
      <c r="AM135" s="38"/>
      <c r="AN135" s="38"/>
      <c r="AO135" s="38">
        <f>Test!I132</f>
        <v>346.5</v>
      </c>
      <c r="AP135" s="38">
        <f>Test!J132</f>
        <v>0.89080000000000004</v>
      </c>
      <c r="AQ135" s="39">
        <f t="shared" si="10"/>
        <v>9.6250000000000002E-2</v>
      </c>
      <c r="AR135" s="50">
        <f t="shared" si="11"/>
        <v>0.93421407387435973</v>
      </c>
      <c r="AS135" s="51">
        <f t="shared" si="12"/>
        <v>1.0038314176245211</v>
      </c>
      <c r="AT135" s="16"/>
      <c r="AU135" s="16"/>
      <c r="AV135" s="383"/>
      <c r="AW135" s="384"/>
      <c r="AX135" s="404"/>
      <c r="AY135" s="404"/>
      <c r="AZ135" s="407"/>
      <c r="BA135" s="407"/>
      <c r="BB135" s="384"/>
      <c r="BC135" s="378"/>
      <c r="BD135" s="384"/>
      <c r="BE135" s="378"/>
      <c r="BF135" s="385"/>
      <c r="BG135" s="378"/>
      <c r="BH135" s="385"/>
      <c r="BI135" s="378"/>
      <c r="BJ135" s="384"/>
      <c r="BK135" s="378"/>
      <c r="BL135" s="384"/>
      <c r="BM135" s="378"/>
      <c r="BN135" s="384"/>
      <c r="BO135" s="404"/>
      <c r="BP135" s="404"/>
      <c r="BQ135" s="404"/>
      <c r="BR135" s="404"/>
    </row>
    <row r="136" spans="1:70" ht="17" customHeight="1" x14ac:dyDescent="0.2">
      <c r="A136" s="387"/>
      <c r="B136" s="389" t="s">
        <v>2</v>
      </c>
      <c r="C136" s="392" t="s">
        <v>46</v>
      </c>
      <c r="D136" s="395">
        <v>29.97</v>
      </c>
      <c r="E136" s="398">
        <v>10</v>
      </c>
      <c r="F136" s="7">
        <v>23</v>
      </c>
      <c r="G136" s="32">
        <f>Anchor!B133</f>
        <v>68966.372600000002</v>
      </c>
      <c r="H136" s="33">
        <f>Anchor!C133</f>
        <v>41.572200000000002</v>
      </c>
      <c r="I136" s="33">
        <f>Anchor!D133</f>
        <v>45.923000000000002</v>
      </c>
      <c r="J136" s="33">
        <f>Anchor!E133</f>
        <v>43.468699999999998</v>
      </c>
      <c r="K136" s="33"/>
      <c r="L136" s="33">
        <f>Anchor!F133</f>
        <v>27.3017</v>
      </c>
      <c r="M136" s="33">
        <f>Anchor!G133</f>
        <v>23.6219</v>
      </c>
      <c r="N136" s="33">
        <f>Anchor!H133</f>
        <v>99.822000000000003</v>
      </c>
      <c r="O136" s="33"/>
      <c r="P136" s="33"/>
      <c r="Q136" s="33"/>
      <c r="R136" s="33"/>
      <c r="S136" s="33"/>
      <c r="T136" s="33"/>
      <c r="U136" s="33"/>
      <c r="V136" s="33">
        <f>Anchor!I133</f>
        <v>3875.5</v>
      </c>
      <c r="W136" s="33">
        <f>Anchor!J133</f>
        <v>4.6616</v>
      </c>
      <c r="X136" s="34">
        <f t="shared" si="9"/>
        <v>1.0765277777777778</v>
      </c>
      <c r="Y136" s="15"/>
      <c r="Z136" s="32">
        <f>Test!B133</f>
        <v>68966.372600000002</v>
      </c>
      <c r="AA136" s="33">
        <f>Test!C133</f>
        <v>41.572200000000002</v>
      </c>
      <c r="AB136" s="33">
        <f>Test!D133</f>
        <v>45.923000000000002</v>
      </c>
      <c r="AC136" s="33">
        <f>Test!E133</f>
        <v>43.468699999999998</v>
      </c>
      <c r="AD136" s="33"/>
      <c r="AE136" s="33">
        <f>Test!F133</f>
        <v>27.3017</v>
      </c>
      <c r="AF136" s="33">
        <f>Test!G133</f>
        <v>23.6219</v>
      </c>
      <c r="AG136" s="33">
        <f>Test!H133</f>
        <v>99.822000000000003</v>
      </c>
      <c r="AH136" s="33"/>
      <c r="AI136" s="33"/>
      <c r="AJ136" s="33"/>
      <c r="AK136" s="33"/>
      <c r="AL136" s="33"/>
      <c r="AM136" s="33"/>
      <c r="AN136" s="33"/>
      <c r="AO136" s="33">
        <f>Test!I133</f>
        <v>3889.2</v>
      </c>
      <c r="AP136" s="33">
        <f>Test!J133</f>
        <v>4.7081999999999997</v>
      </c>
      <c r="AQ136" s="34">
        <f t="shared" si="10"/>
        <v>1.0803333333333334</v>
      </c>
      <c r="AR136" s="46">
        <f t="shared" si="11"/>
        <v>1.0035350277383563</v>
      </c>
      <c r="AS136" s="47">
        <f t="shared" si="12"/>
        <v>1.0099965677020766</v>
      </c>
      <c r="AT136" s="16"/>
      <c r="AU136" s="16"/>
      <c r="AV136" s="440" t="s">
        <v>123</v>
      </c>
      <c r="AW136" s="401" cm="1">
        <f t="array" ref="AW136">bdRateExtend($G136:$G139,H136:H139,$Z136:$Z139,AA136:AA139)</f>
        <v>0</v>
      </c>
      <c r="AX136" s="402" cm="1">
        <f t="array" ref="AX136">bdRateExtend($G136:$G141,H136:H141,$Z136:$Z141,AA136:AA141)</f>
        <v>0</v>
      </c>
      <c r="AY136" s="402" cm="1">
        <f t="array" ref="AY136">bdRateExtend($G136:$G141,I136:I141,$Z136:$Z141,AB136:AB141)</f>
        <v>0</v>
      </c>
      <c r="AZ136" s="405" cm="1">
        <f t="array" ref="AZ136">bdRateExtend($G136:$G141,J136:J141,$Z136:$Z141,AC136:AC141)</f>
        <v>0</v>
      </c>
      <c r="BA136" s="405" t="e" cm="1">
        <f t="array" ref="BA136">bdRateExtend($G136:$G141,K136:K141,$Z136:$Z141,AD136:AD141)</f>
        <v>#VALUE!</v>
      </c>
      <c r="BB136" s="401" cm="1">
        <f t="array" ref="BB136">bdRateExtend($G136:$G139,L136:L139,$Z136:$Z139,AE136:AE139)</f>
        <v>0</v>
      </c>
      <c r="BC136" s="376" cm="1">
        <f t="array" ref="BC136">bdRateExtend($G136:$G141,L136:L141,$Z136:$Z141,AE136:AE141)</f>
        <v>0</v>
      </c>
      <c r="BD136" s="401" cm="1">
        <f t="array" ref="BD136">bdRateExtend($G136:$G139,M136:M139,$Z136:$Z139,AF136:AF139)</f>
        <v>0</v>
      </c>
      <c r="BE136" s="376" cm="1">
        <f t="array" ref="BE136">bdRateExtend($G136:$G141,M136:M141,$Z136:$Z141,AF136:AF141)</f>
        <v>0</v>
      </c>
      <c r="BF136" s="379" cm="1">
        <f t="array" ref="BF136">bdRateExtend($G136:$G139,N136:N139,$Z136:$Z139,AG136:AG139)</f>
        <v>0</v>
      </c>
      <c r="BG136" s="376" cm="1">
        <f t="array" ref="BG136">bdRateExtend($G136:$G141,N136:N141,$Z136:$Z141,AG136:AG141)</f>
        <v>0</v>
      </c>
      <c r="BH136" s="379" t="e" cm="1">
        <f t="array" ref="BH136">bdRateExtend($G136:$G139,O136:O139,$Z136:$Z139,AH136:AH139)</f>
        <v>#VALUE!</v>
      </c>
      <c r="BI136" s="376" t="e" cm="1">
        <f t="array" ref="BI136">bdRateExtend($G136:$G141,O136:O141,$Z136:$Z141,AH136:AH141)</f>
        <v>#VALUE!</v>
      </c>
      <c r="BJ136" s="401" t="e" cm="1">
        <f t="array" ref="BJ136">bdRateExtend($G136:$G139,P136:P139,$Z136:$Z139,AI136:AI139)</f>
        <v>#VALUE!</v>
      </c>
      <c r="BK136" s="376" t="e" cm="1">
        <f t="array" ref="BK136">bdRateExtend($G136:$G141,P136:P141,$Z136:$Z141,AI136:AI141)</f>
        <v>#VALUE!</v>
      </c>
      <c r="BL136" s="401" t="e" cm="1">
        <f t="array" ref="BL136">bdRateExtend($G136:$G139,Q136:Q139,$Z136:$Z139,AJ136:AJ139)</f>
        <v>#VALUE!</v>
      </c>
      <c r="BM136" s="376" t="e" cm="1">
        <f t="array" ref="BM136">bdRateExtend($G136:$G141,Q136:Q141,$Z136:$Z141,AJ136:AJ141)</f>
        <v>#VALUE!</v>
      </c>
      <c r="BN136" s="401" t="e" cm="1">
        <f t="array" ref="BN136">bdRateExtend($G136:$G139,R136:R139,$Z136:$Z139,AK136:AK139)</f>
        <v>#VALUE!</v>
      </c>
      <c r="BO136" s="402" t="e" cm="1">
        <f t="array" ref="BO136">bdRateExtend($G136:$G141,R136:R141,$Z136:$Z141,AK136:AK141)</f>
        <v>#VALUE!</v>
      </c>
      <c r="BP136" s="402" t="e" cm="1">
        <f t="array" ref="BP136">bdRateExtend($G136:$G141,S136:S141,$Z136:$Z141,AL136:AL141)</f>
        <v>#VALUE!</v>
      </c>
      <c r="BQ136" s="402" t="e" cm="1">
        <f t="array" ref="BQ136">bdRateExtend($G136:$G141,T136:T141,$Z136:$Z141,AM136:AM141)</f>
        <v>#VALUE!</v>
      </c>
      <c r="BR136" s="402" t="e" cm="1">
        <f t="array" ref="BR136">bdRateExtend($G136:$G141,U136:U141,$Z136:$Z141,AN136:AN141)</f>
        <v>#VALUE!</v>
      </c>
    </row>
    <row r="137" spans="1:70" ht="17" customHeight="1" x14ac:dyDescent="0.2">
      <c r="A137" s="387"/>
      <c r="B137" s="390"/>
      <c r="C137" s="393"/>
      <c r="D137" s="396"/>
      <c r="E137" s="399"/>
      <c r="F137" s="13">
        <v>31</v>
      </c>
      <c r="G137" s="35">
        <f>Anchor!B134</f>
        <v>42192.764999999999</v>
      </c>
      <c r="H137" s="40">
        <f>Anchor!C134</f>
        <v>38.253999999999998</v>
      </c>
      <c r="I137" s="40">
        <f>Anchor!D134</f>
        <v>44.609699999999997</v>
      </c>
      <c r="J137" s="40">
        <f>Anchor!E134</f>
        <v>41.788499999999999</v>
      </c>
      <c r="K137" s="40"/>
      <c r="L137" s="40">
        <f>Anchor!F134</f>
        <v>23.346499999999999</v>
      </c>
      <c r="M137" s="40">
        <f>Anchor!G134</f>
        <v>20.094899999999999</v>
      </c>
      <c r="N137" s="40">
        <f>Anchor!H134</f>
        <v>99.721400000000003</v>
      </c>
      <c r="O137" s="40"/>
      <c r="P137" s="40"/>
      <c r="Q137" s="40"/>
      <c r="R137" s="40"/>
      <c r="S137" s="40"/>
      <c r="T137" s="40"/>
      <c r="U137" s="40"/>
      <c r="V137" s="40">
        <f>Anchor!I134</f>
        <v>3077.1</v>
      </c>
      <c r="W137" s="40">
        <f>Anchor!J134</f>
        <v>3.9268999999999998</v>
      </c>
      <c r="X137" s="36">
        <f t="shared" si="9"/>
        <v>0.85475000000000001</v>
      </c>
      <c r="Y137" s="15"/>
      <c r="Z137" s="35">
        <f>Test!B134</f>
        <v>42192.764999999999</v>
      </c>
      <c r="AA137" s="40">
        <f>Test!C134</f>
        <v>38.253999999999998</v>
      </c>
      <c r="AB137" s="40">
        <f>Test!D134</f>
        <v>44.609699999999997</v>
      </c>
      <c r="AC137" s="40">
        <f>Test!E134</f>
        <v>41.788499999999999</v>
      </c>
      <c r="AD137" s="40"/>
      <c r="AE137" s="40">
        <f>Test!F134</f>
        <v>23.346499999999999</v>
      </c>
      <c r="AF137" s="40">
        <f>Test!G134</f>
        <v>20.094899999999999</v>
      </c>
      <c r="AG137" s="40">
        <f>Test!H134</f>
        <v>99.721400000000003</v>
      </c>
      <c r="AH137" s="40"/>
      <c r="AI137" s="40"/>
      <c r="AJ137" s="40"/>
      <c r="AK137" s="40"/>
      <c r="AL137" s="40"/>
      <c r="AM137" s="40"/>
      <c r="AN137" s="40"/>
      <c r="AO137" s="40">
        <f>Test!I134</f>
        <v>3090.9</v>
      </c>
      <c r="AP137" s="40">
        <f>Test!J134</f>
        <v>4.1905999999999999</v>
      </c>
      <c r="AQ137" s="36">
        <f t="shared" si="10"/>
        <v>0.85858333333333337</v>
      </c>
      <c r="AR137" s="48">
        <f t="shared" si="11"/>
        <v>1.0044847421273277</v>
      </c>
      <c r="AS137" s="49">
        <f t="shared" si="12"/>
        <v>1.0671522065751611</v>
      </c>
      <c r="AT137" s="16"/>
      <c r="AU137" s="16"/>
      <c r="AV137" s="381"/>
      <c r="AW137" s="382"/>
      <c r="AX137" s="403"/>
      <c r="AY137" s="403"/>
      <c r="AZ137" s="406"/>
      <c r="BA137" s="406"/>
      <c r="BB137" s="382"/>
      <c r="BC137" s="377"/>
      <c r="BD137" s="382"/>
      <c r="BE137" s="377"/>
      <c r="BF137" s="380"/>
      <c r="BG137" s="377"/>
      <c r="BH137" s="380"/>
      <c r="BI137" s="377"/>
      <c r="BJ137" s="382"/>
      <c r="BK137" s="377"/>
      <c r="BL137" s="382"/>
      <c r="BM137" s="377"/>
      <c r="BN137" s="382"/>
      <c r="BO137" s="403"/>
      <c r="BP137" s="403"/>
      <c r="BQ137" s="403"/>
      <c r="BR137" s="403"/>
    </row>
    <row r="138" spans="1:70" ht="17" customHeight="1" x14ac:dyDescent="0.2">
      <c r="A138" s="387"/>
      <c r="B138" s="390"/>
      <c r="C138" s="393"/>
      <c r="D138" s="396"/>
      <c r="E138" s="399"/>
      <c r="F138" s="13">
        <v>39</v>
      </c>
      <c r="G138" s="35">
        <f>Anchor!B135</f>
        <v>22412.676899999999</v>
      </c>
      <c r="H138" s="40">
        <f>Anchor!C135</f>
        <v>34.924399999999999</v>
      </c>
      <c r="I138" s="40">
        <f>Anchor!D135</f>
        <v>43.078499999999998</v>
      </c>
      <c r="J138" s="40">
        <f>Anchor!E135</f>
        <v>40.182200000000002</v>
      </c>
      <c r="K138" s="40"/>
      <c r="L138" s="40">
        <f>Anchor!F135</f>
        <v>19.067900000000002</v>
      </c>
      <c r="M138" s="40">
        <f>Anchor!G135</f>
        <v>16.364799999999999</v>
      </c>
      <c r="N138" s="40">
        <f>Anchor!H135</f>
        <v>99.476399999999998</v>
      </c>
      <c r="O138" s="40"/>
      <c r="P138" s="40"/>
      <c r="Q138" s="40"/>
      <c r="R138" s="40"/>
      <c r="S138" s="40"/>
      <c r="T138" s="40"/>
      <c r="U138" s="40"/>
      <c r="V138" s="40">
        <f>Anchor!I135</f>
        <v>3080.4</v>
      </c>
      <c r="W138" s="40">
        <f>Anchor!J135</f>
        <v>3.0564</v>
      </c>
      <c r="X138" s="36">
        <f t="shared" ref="X138:X165" si="13">V138/3600</f>
        <v>0.85566666666666669</v>
      </c>
      <c r="Y138" s="15"/>
      <c r="Z138" s="35">
        <f>Test!B135</f>
        <v>22412.676899999999</v>
      </c>
      <c r="AA138" s="40">
        <f>Test!C135</f>
        <v>34.924399999999999</v>
      </c>
      <c r="AB138" s="40">
        <f>Test!D135</f>
        <v>43.078499999999998</v>
      </c>
      <c r="AC138" s="40">
        <f>Test!E135</f>
        <v>40.182200000000002</v>
      </c>
      <c r="AD138" s="40"/>
      <c r="AE138" s="40">
        <f>Test!F135</f>
        <v>19.067900000000002</v>
      </c>
      <c r="AF138" s="40">
        <f>Test!G135</f>
        <v>16.364799999999999</v>
      </c>
      <c r="AG138" s="40">
        <f>Test!H135</f>
        <v>99.476399999999998</v>
      </c>
      <c r="AH138" s="40"/>
      <c r="AI138" s="40"/>
      <c r="AJ138" s="40"/>
      <c r="AK138" s="40"/>
      <c r="AL138" s="40"/>
      <c r="AM138" s="40"/>
      <c r="AN138" s="40"/>
      <c r="AO138" s="40">
        <f>Test!I135</f>
        <v>3094.6</v>
      </c>
      <c r="AP138" s="40">
        <f>Test!J135</f>
        <v>3.0495000000000001</v>
      </c>
      <c r="AQ138" s="36">
        <f t="shared" si="10"/>
        <v>0.8596111111111111</v>
      </c>
      <c r="AR138" s="48">
        <f t="shared" si="11"/>
        <v>1.0046097909362419</v>
      </c>
      <c r="AS138" s="49">
        <f t="shared" si="12"/>
        <v>0.99774244208873186</v>
      </c>
      <c r="AT138" s="16"/>
      <c r="AU138" s="16"/>
      <c r="AV138" s="381" t="s">
        <v>124</v>
      </c>
      <c r="AW138" s="382" cm="1">
        <f t="array" ref="AW138">bdRateExtend($G137:$G140,H137:H140,$Z137:$Z140,AA137:AA140)</f>
        <v>0</v>
      </c>
      <c r="AX138" s="403"/>
      <c r="AY138" s="403"/>
      <c r="AZ138" s="406"/>
      <c r="BA138" s="406"/>
      <c r="BB138" s="382" cm="1">
        <f t="array" ref="BB138">bdRateExtend($G137:$G140,L137:L140,$Z137:$Z140,AE137:AE140)</f>
        <v>0</v>
      </c>
      <c r="BC138" s="377"/>
      <c r="BD138" s="382" cm="1">
        <f t="array" ref="BD138">bdRateExtend($G137:$G140,M137:M140,$Z137:$Z140,AF137:AF140)</f>
        <v>0</v>
      </c>
      <c r="BE138" s="377"/>
      <c r="BF138" s="380" cm="1">
        <f t="array" ref="BF138">bdRateExtend($G137:$G140,N137:N140,$Z137:$Z140,AG137:AG140)</f>
        <v>0</v>
      </c>
      <c r="BG138" s="377"/>
      <c r="BH138" s="380" t="e" cm="1">
        <f t="array" ref="BH138">bdRateExtend($G137:$G140,O137:O140,$Z137:$Z140,AH137:AH140)</f>
        <v>#VALUE!</v>
      </c>
      <c r="BI138" s="377"/>
      <c r="BJ138" s="382" t="e" cm="1">
        <f t="array" ref="BJ138">bdRateExtend($G137:$G140,P137:P140,$Z137:$Z140,AI137:AI140)</f>
        <v>#VALUE!</v>
      </c>
      <c r="BK138" s="377"/>
      <c r="BL138" s="382" t="e" cm="1">
        <f t="array" ref="BL138">bdRateExtend($G137:$G140,Q137:Q140,$Z137:$Z140,AJ137:AJ140)</f>
        <v>#VALUE!</v>
      </c>
      <c r="BM138" s="377"/>
      <c r="BN138" s="382" t="e" cm="1">
        <f t="array" ref="BN138">bdRateExtend($G137:$G140,R137:R140,$Z137:$Z140,AK137:AK140)</f>
        <v>#VALUE!</v>
      </c>
      <c r="BO138" s="403"/>
      <c r="BP138" s="403"/>
      <c r="BQ138" s="403"/>
      <c r="BR138" s="403"/>
    </row>
    <row r="139" spans="1:70" ht="17" customHeight="1" x14ac:dyDescent="0.2">
      <c r="A139" s="387"/>
      <c r="B139" s="390"/>
      <c r="C139" s="393"/>
      <c r="D139" s="396"/>
      <c r="E139" s="399"/>
      <c r="F139" s="13">
        <v>47</v>
      </c>
      <c r="G139" s="35">
        <f>Anchor!B136</f>
        <v>10963.3457</v>
      </c>
      <c r="H139" s="40">
        <f>Anchor!C136</f>
        <v>32.015799999999999</v>
      </c>
      <c r="I139" s="40">
        <f>Anchor!D136</f>
        <v>41.4206</v>
      </c>
      <c r="J139" s="40">
        <f>Anchor!E136</f>
        <v>38.915599999999998</v>
      </c>
      <c r="K139" s="40"/>
      <c r="L139" s="40">
        <f>Anchor!F136</f>
        <v>15.0298</v>
      </c>
      <c r="M139" s="40">
        <f>Anchor!G136</f>
        <v>13.010199999999999</v>
      </c>
      <c r="N139" s="40">
        <f>Anchor!H136</f>
        <v>86.971299999999999</v>
      </c>
      <c r="O139" s="40"/>
      <c r="P139" s="40"/>
      <c r="Q139" s="40"/>
      <c r="R139" s="40"/>
      <c r="S139" s="40"/>
      <c r="T139" s="40"/>
      <c r="U139" s="40"/>
      <c r="V139" s="40">
        <f>Anchor!I136</f>
        <v>2074.1</v>
      </c>
      <c r="W139" s="40">
        <f>Anchor!J136</f>
        <v>2.4319999999999999</v>
      </c>
      <c r="X139" s="36">
        <f t="shared" si="13"/>
        <v>0.57613888888888887</v>
      </c>
      <c r="Y139" s="15"/>
      <c r="Z139" s="35">
        <f>Test!B136</f>
        <v>10963.3457</v>
      </c>
      <c r="AA139" s="40">
        <f>Test!C136</f>
        <v>32.015799999999999</v>
      </c>
      <c r="AB139" s="40">
        <f>Test!D136</f>
        <v>41.4206</v>
      </c>
      <c r="AC139" s="40">
        <f>Test!E136</f>
        <v>38.915599999999998</v>
      </c>
      <c r="AD139" s="40"/>
      <c r="AE139" s="40">
        <f>Test!F136</f>
        <v>15.0298</v>
      </c>
      <c r="AF139" s="40">
        <f>Test!G136</f>
        <v>13.010199999999999</v>
      </c>
      <c r="AG139" s="40">
        <f>Test!H136</f>
        <v>86.971299999999999</v>
      </c>
      <c r="AH139" s="40"/>
      <c r="AI139" s="40"/>
      <c r="AJ139" s="40"/>
      <c r="AK139" s="40"/>
      <c r="AL139" s="40"/>
      <c r="AM139" s="40"/>
      <c r="AN139" s="40"/>
      <c r="AO139" s="40">
        <f>Test!I136</f>
        <v>2064.5</v>
      </c>
      <c r="AP139" s="40">
        <f>Test!J136</f>
        <v>2.3182</v>
      </c>
      <c r="AQ139" s="36">
        <f t="shared" si="10"/>
        <v>0.57347222222222227</v>
      </c>
      <c r="AR139" s="48">
        <f t="shared" si="11"/>
        <v>0.99537148642784823</v>
      </c>
      <c r="AS139" s="49">
        <f t="shared" si="12"/>
        <v>0.95320723684210529</v>
      </c>
      <c r="AT139" s="16"/>
      <c r="AU139" s="16"/>
      <c r="AV139" s="381"/>
      <c r="AW139" s="382"/>
      <c r="AX139" s="403"/>
      <c r="AY139" s="403"/>
      <c r="AZ139" s="406"/>
      <c r="BA139" s="406"/>
      <c r="BB139" s="382"/>
      <c r="BC139" s="377"/>
      <c r="BD139" s="382"/>
      <c r="BE139" s="377"/>
      <c r="BF139" s="380"/>
      <c r="BG139" s="377"/>
      <c r="BH139" s="380"/>
      <c r="BI139" s="377"/>
      <c r="BJ139" s="382"/>
      <c r="BK139" s="377"/>
      <c r="BL139" s="382"/>
      <c r="BM139" s="377"/>
      <c r="BN139" s="382"/>
      <c r="BO139" s="403"/>
      <c r="BP139" s="403"/>
      <c r="BQ139" s="403"/>
      <c r="BR139" s="403"/>
    </row>
    <row r="140" spans="1:70" ht="17" customHeight="1" x14ac:dyDescent="0.2">
      <c r="A140" s="387"/>
      <c r="B140" s="390"/>
      <c r="C140" s="393"/>
      <c r="D140" s="396"/>
      <c r="E140" s="399"/>
      <c r="F140" s="13">
        <v>55</v>
      </c>
      <c r="G140" s="35">
        <f>Anchor!B137</f>
        <v>5124.7102000000004</v>
      </c>
      <c r="H140" s="40">
        <f>Anchor!C137</f>
        <v>29.597100000000001</v>
      </c>
      <c r="I140" s="40">
        <f>Anchor!D137</f>
        <v>39.943199999999997</v>
      </c>
      <c r="J140" s="40">
        <f>Anchor!E137</f>
        <v>38.0501</v>
      </c>
      <c r="K140" s="40"/>
      <c r="L140" s="40">
        <f>Anchor!F137</f>
        <v>11.5541</v>
      </c>
      <c r="M140" s="40">
        <f>Anchor!G137</f>
        <v>10.2729</v>
      </c>
      <c r="N140" s="40">
        <f>Anchor!H137</f>
        <v>68.045500000000004</v>
      </c>
      <c r="O140" s="40"/>
      <c r="P140" s="40"/>
      <c r="Q140" s="40"/>
      <c r="R140" s="40"/>
      <c r="S140" s="40"/>
      <c r="T140" s="40"/>
      <c r="U140" s="40"/>
      <c r="V140" s="40">
        <f>Anchor!I137</f>
        <v>1418.3</v>
      </c>
      <c r="W140" s="40">
        <f>Anchor!J137</f>
        <v>1.9152</v>
      </c>
      <c r="X140" s="36">
        <f t="shared" si="13"/>
        <v>0.39397222222222222</v>
      </c>
      <c r="Y140" s="15"/>
      <c r="Z140" s="35">
        <f>Test!B137</f>
        <v>5124.7102000000004</v>
      </c>
      <c r="AA140" s="40">
        <f>Test!C137</f>
        <v>29.597100000000001</v>
      </c>
      <c r="AB140" s="40">
        <f>Test!D137</f>
        <v>39.943199999999997</v>
      </c>
      <c r="AC140" s="40">
        <f>Test!E137</f>
        <v>38.0501</v>
      </c>
      <c r="AD140" s="40"/>
      <c r="AE140" s="40">
        <f>Test!F137</f>
        <v>11.5541</v>
      </c>
      <c r="AF140" s="40">
        <f>Test!G137</f>
        <v>10.2729</v>
      </c>
      <c r="AG140" s="40">
        <f>Test!H137</f>
        <v>68.045500000000004</v>
      </c>
      <c r="AH140" s="40"/>
      <c r="AI140" s="40"/>
      <c r="AJ140" s="40"/>
      <c r="AK140" s="40"/>
      <c r="AL140" s="40"/>
      <c r="AM140" s="40"/>
      <c r="AN140" s="40"/>
      <c r="AO140" s="40">
        <f>Test!I137</f>
        <v>1416.5</v>
      </c>
      <c r="AP140" s="40">
        <f>Test!J137</f>
        <v>1.8621000000000001</v>
      </c>
      <c r="AQ140" s="36">
        <f t="shared" si="10"/>
        <v>0.39347222222222222</v>
      </c>
      <c r="AR140" s="48">
        <f t="shared" si="11"/>
        <v>0.99873087499118662</v>
      </c>
      <c r="AS140" s="49">
        <f t="shared" si="12"/>
        <v>0.97227443609022557</v>
      </c>
      <c r="AT140" s="16"/>
      <c r="AU140" s="16"/>
      <c r="AV140" s="381" t="s">
        <v>125</v>
      </c>
      <c r="AW140" s="382" cm="1">
        <f t="array" ref="AW140">bdRateExtend($G138:$G141,H138:H141,$Z138:$Z141,AA138:AA141)</f>
        <v>0</v>
      </c>
      <c r="AX140" s="403"/>
      <c r="AY140" s="403"/>
      <c r="AZ140" s="406"/>
      <c r="BA140" s="406"/>
      <c r="BB140" s="382" cm="1">
        <f t="array" ref="BB140">bdRateExtend($G138:$G141,L138:L141,$Z138:$Z141,AE138:AE141)</f>
        <v>0</v>
      </c>
      <c r="BC140" s="377"/>
      <c r="BD140" s="382" cm="1">
        <f t="array" ref="BD140">bdRateExtend($G138:$G141,M138:M141,$Z138:$Z141,AF138:AF141)</f>
        <v>0</v>
      </c>
      <c r="BE140" s="377"/>
      <c r="BF140" s="380" cm="1">
        <f t="array" ref="BF140">bdRateExtend($G138:$G141,N138:N141,$Z138:$Z141,AG138:AG141)</f>
        <v>0</v>
      </c>
      <c r="BG140" s="377"/>
      <c r="BH140" s="380" t="e" cm="1">
        <f t="array" ref="BH140">bdRateExtend($G138:$G141,O138:O141,$Z138:$Z141,AH138:AH141)</f>
        <v>#VALUE!</v>
      </c>
      <c r="BI140" s="377"/>
      <c r="BJ140" s="382" t="e" cm="1">
        <f t="array" ref="BJ140">bdRateExtend($G138:$G141,P138:P141,$Z138:$Z141,AI138:AI141)</f>
        <v>#VALUE!</v>
      </c>
      <c r="BK140" s="377"/>
      <c r="BL140" s="382" t="e" cm="1">
        <f t="array" ref="BL140">bdRateExtend($G138:$G141,Q138:Q141,$Z138:$Z141,AJ138:AJ141)</f>
        <v>#VALUE!</v>
      </c>
      <c r="BM140" s="377"/>
      <c r="BN140" s="382" t="e" cm="1">
        <f t="array" ref="BN140">bdRateExtend($G138:$G141,R138:R141,$Z138:$Z141,AK138:AK141)</f>
        <v>#VALUE!</v>
      </c>
      <c r="BO140" s="403"/>
      <c r="BP140" s="403"/>
      <c r="BQ140" s="403"/>
      <c r="BR140" s="403"/>
    </row>
    <row r="141" spans="1:70" ht="17" customHeight="1" thickBot="1" x14ac:dyDescent="0.25">
      <c r="A141" s="387"/>
      <c r="B141" s="391"/>
      <c r="C141" s="394"/>
      <c r="D141" s="397"/>
      <c r="E141" s="400"/>
      <c r="F141" s="8">
        <v>63</v>
      </c>
      <c r="G141" s="37">
        <f>Anchor!B138</f>
        <v>1232.8859</v>
      </c>
      <c r="H141" s="38">
        <f>Anchor!C138</f>
        <v>26.250800000000002</v>
      </c>
      <c r="I141" s="38">
        <f>Anchor!D138</f>
        <v>37.784100000000002</v>
      </c>
      <c r="J141" s="38">
        <f>Anchor!E138</f>
        <v>37.165500000000002</v>
      </c>
      <c r="K141" s="38"/>
      <c r="L141" s="38">
        <f>Anchor!F138</f>
        <v>7.3383000000000003</v>
      </c>
      <c r="M141" s="38">
        <f>Anchor!G138</f>
        <v>7.0290999999999997</v>
      </c>
      <c r="N141" s="38">
        <f>Anchor!H138</f>
        <v>31.751999999999999</v>
      </c>
      <c r="O141" s="38"/>
      <c r="P141" s="38"/>
      <c r="Q141" s="38"/>
      <c r="R141" s="38"/>
      <c r="S141" s="38"/>
      <c r="T141" s="38"/>
      <c r="U141" s="38"/>
      <c r="V141" s="38">
        <f>Anchor!I138</f>
        <v>756.7</v>
      </c>
      <c r="W141" s="38">
        <f>Anchor!J138</f>
        <v>1.0904</v>
      </c>
      <c r="X141" s="39">
        <f t="shared" si="13"/>
        <v>0.21019444444444446</v>
      </c>
      <c r="Y141" s="15"/>
      <c r="Z141" s="37">
        <f>Test!B138</f>
        <v>1232.8859</v>
      </c>
      <c r="AA141" s="38">
        <f>Test!C138</f>
        <v>26.250800000000002</v>
      </c>
      <c r="AB141" s="38">
        <f>Test!D138</f>
        <v>37.784100000000002</v>
      </c>
      <c r="AC141" s="38">
        <f>Test!E138</f>
        <v>37.165500000000002</v>
      </c>
      <c r="AD141" s="38"/>
      <c r="AE141" s="38">
        <f>Test!F138</f>
        <v>7.3383000000000003</v>
      </c>
      <c r="AF141" s="38">
        <f>Test!G138</f>
        <v>7.0290999999999997</v>
      </c>
      <c r="AG141" s="38">
        <f>Test!H138</f>
        <v>31.751999999999999</v>
      </c>
      <c r="AH141" s="38"/>
      <c r="AI141" s="38"/>
      <c r="AJ141" s="38"/>
      <c r="AK141" s="38"/>
      <c r="AL141" s="38"/>
      <c r="AM141" s="38"/>
      <c r="AN141" s="38"/>
      <c r="AO141" s="38">
        <f>Test!I138</f>
        <v>757.8</v>
      </c>
      <c r="AP141" s="38">
        <f>Test!J138</f>
        <v>1.1171</v>
      </c>
      <c r="AQ141" s="39">
        <f t="shared" si="10"/>
        <v>0.21049999999999999</v>
      </c>
      <c r="AR141" s="50">
        <f t="shared" si="11"/>
        <v>1.0014536804546055</v>
      </c>
      <c r="AS141" s="51">
        <f t="shared" si="12"/>
        <v>1.0244864269992662</v>
      </c>
      <c r="AT141" s="16"/>
      <c r="AU141" s="16"/>
      <c r="AV141" s="383"/>
      <c r="AW141" s="384"/>
      <c r="AX141" s="404"/>
      <c r="AY141" s="404"/>
      <c r="AZ141" s="407"/>
      <c r="BA141" s="407"/>
      <c r="BB141" s="384"/>
      <c r="BC141" s="378"/>
      <c r="BD141" s="384"/>
      <c r="BE141" s="378"/>
      <c r="BF141" s="385"/>
      <c r="BG141" s="378"/>
      <c r="BH141" s="385"/>
      <c r="BI141" s="378"/>
      <c r="BJ141" s="384"/>
      <c r="BK141" s="378"/>
      <c r="BL141" s="384"/>
      <c r="BM141" s="378"/>
      <c r="BN141" s="384"/>
      <c r="BO141" s="404"/>
      <c r="BP141" s="404"/>
      <c r="BQ141" s="404"/>
      <c r="BR141" s="404"/>
    </row>
    <row r="142" spans="1:70" ht="17" customHeight="1" x14ac:dyDescent="0.2">
      <c r="A142" s="387"/>
      <c r="B142" s="389" t="s">
        <v>2</v>
      </c>
      <c r="C142" s="392" t="s">
        <v>139</v>
      </c>
      <c r="D142" s="395">
        <v>30</v>
      </c>
      <c r="E142" s="398">
        <v>8</v>
      </c>
      <c r="F142" s="7">
        <v>23</v>
      </c>
      <c r="G142" s="32">
        <f>Anchor!B139</f>
        <v>136520.18400000001</v>
      </c>
      <c r="H142" s="33">
        <f>Anchor!C139</f>
        <v>40.907200000000003</v>
      </c>
      <c r="I142" s="33">
        <f>Anchor!D139</f>
        <v>43.021299999999997</v>
      </c>
      <c r="J142" s="33">
        <f>Anchor!E139</f>
        <v>44.994100000000003</v>
      </c>
      <c r="K142" s="33"/>
      <c r="L142" s="33">
        <f>Anchor!F139</f>
        <v>29.169799999999999</v>
      </c>
      <c r="M142" s="33">
        <f>Anchor!G139</f>
        <v>26.4239</v>
      </c>
      <c r="N142" s="33">
        <f>Anchor!H139</f>
        <v>99.843800000000002</v>
      </c>
      <c r="O142" s="33"/>
      <c r="P142" s="33"/>
      <c r="Q142" s="33"/>
      <c r="R142" s="33"/>
      <c r="S142" s="33"/>
      <c r="T142" s="33"/>
      <c r="U142" s="33"/>
      <c r="V142" s="33">
        <f>Anchor!I139</f>
        <v>3764.2</v>
      </c>
      <c r="W142" s="33">
        <f>Anchor!J139</f>
        <v>6.5381999999999998</v>
      </c>
      <c r="X142" s="34">
        <f t="shared" si="13"/>
        <v>1.045611111111111</v>
      </c>
      <c r="Y142" s="15"/>
      <c r="Z142" s="32">
        <f>Test!B139</f>
        <v>136520.18400000001</v>
      </c>
      <c r="AA142" s="33">
        <f>Test!C139</f>
        <v>40.907200000000003</v>
      </c>
      <c r="AB142" s="33">
        <f>Test!D139</f>
        <v>43.021299999999997</v>
      </c>
      <c r="AC142" s="33">
        <f>Test!E139</f>
        <v>44.994100000000003</v>
      </c>
      <c r="AD142" s="33"/>
      <c r="AE142" s="33">
        <f>Test!F139</f>
        <v>29.169799999999999</v>
      </c>
      <c r="AF142" s="33">
        <f>Test!G139</f>
        <v>26.4239</v>
      </c>
      <c r="AG142" s="33">
        <f>Test!H139</f>
        <v>99.843800000000002</v>
      </c>
      <c r="AH142" s="33"/>
      <c r="AI142" s="33"/>
      <c r="AJ142" s="33"/>
      <c r="AK142" s="33"/>
      <c r="AL142" s="33"/>
      <c r="AM142" s="33"/>
      <c r="AN142" s="33"/>
      <c r="AO142" s="33">
        <f>Test!I139</f>
        <v>3768</v>
      </c>
      <c r="AP142" s="33">
        <f>Test!J139</f>
        <v>6.3636999999999997</v>
      </c>
      <c r="AQ142" s="34">
        <f t="shared" si="10"/>
        <v>1.0466666666666666</v>
      </c>
      <c r="AR142" s="46">
        <f t="shared" si="11"/>
        <v>1.0010095106529941</v>
      </c>
      <c r="AS142" s="47">
        <f t="shared" si="12"/>
        <v>0.97331069713376772</v>
      </c>
      <c r="AT142" s="16"/>
      <c r="AU142" s="16"/>
      <c r="AV142" s="440" t="s">
        <v>123</v>
      </c>
      <c r="AW142" s="401" cm="1">
        <f t="array" ref="AW142">bdRateExtend($G142:$G145,H142:H145,$Z142:$Z145,AA142:AA145)</f>
        <v>0</v>
      </c>
      <c r="AX142" s="402" cm="1">
        <f t="array" ref="AX142">bdRateExtend($G142:$G147,H142:H147,$Z142:$Z147,AA142:AA147)</f>
        <v>0</v>
      </c>
      <c r="AY142" s="402" cm="1">
        <f t="array" ref="AY142">bdRateExtend($G142:$G147,I142:I147,$Z142:$Z147,AB142:AB147)</f>
        <v>0</v>
      </c>
      <c r="AZ142" s="405" cm="1">
        <f t="array" ref="AZ142">bdRateExtend($G142:$G147,J142:J147,$Z142:$Z147,AC142:AC147)</f>
        <v>0</v>
      </c>
      <c r="BA142" s="405" t="e" cm="1">
        <f t="array" ref="BA142">bdRateExtend($G142:$G147,K142:K147,$Z142:$Z147,AD142:AD147)</f>
        <v>#VALUE!</v>
      </c>
      <c r="BB142" s="401" cm="1">
        <f t="array" ref="BB142">bdRateExtend($G142:$G145,L142:L145,$Z142:$Z145,AE142:AE145)</f>
        <v>0</v>
      </c>
      <c r="BC142" s="376" cm="1">
        <f t="array" ref="BC142">bdRateExtend($G142:$G147,L142:L147,$Z142:$Z147,AE142:AE147)</f>
        <v>0</v>
      </c>
      <c r="BD142" s="401" cm="1">
        <f t="array" ref="BD142">bdRateExtend($G142:$G145,M142:M145,$Z142:$Z145,AF142:AF145)</f>
        <v>0</v>
      </c>
      <c r="BE142" s="376" cm="1">
        <f t="array" ref="BE142">bdRateExtend($G142:$G147,M142:M147,$Z142:$Z147,AF142:AF147)</f>
        <v>0</v>
      </c>
      <c r="BF142" s="379" cm="1">
        <f t="array" ref="BF142">bdRateExtend($G142:$G145,N142:N145,$Z142:$Z145,AG142:AG145)</f>
        <v>0</v>
      </c>
      <c r="BG142" s="376" cm="1">
        <f t="array" ref="BG142">bdRateExtend($G142:$G147,N142:N147,$Z142:$Z147,AG142:AG147)</f>
        <v>0</v>
      </c>
      <c r="BH142" s="379" t="e" cm="1">
        <f t="array" ref="BH142">bdRateExtend($G142:$G145,O142:O145,$Z142:$Z145,AH142:AH145)</f>
        <v>#VALUE!</v>
      </c>
      <c r="BI142" s="376" t="e" cm="1">
        <f t="array" ref="BI142">bdRateExtend($G142:$G147,O142:O147,$Z142:$Z147,AH142:AH147)</f>
        <v>#VALUE!</v>
      </c>
      <c r="BJ142" s="401" t="e" cm="1">
        <f t="array" ref="BJ142">bdRateExtend($G142:$G145,P142:P145,$Z142:$Z145,AI142:AI145)</f>
        <v>#VALUE!</v>
      </c>
      <c r="BK142" s="376" t="e" cm="1">
        <f t="array" ref="BK142">bdRateExtend($G142:$G147,P142:P147,$Z142:$Z147,AI142:AI147)</f>
        <v>#VALUE!</v>
      </c>
      <c r="BL142" s="401" t="e" cm="1">
        <f t="array" ref="BL142">bdRateExtend($G142:$G145,Q142:Q145,$Z142:$Z145,AJ142:AJ145)</f>
        <v>#VALUE!</v>
      </c>
      <c r="BM142" s="376" t="e" cm="1">
        <f t="array" ref="BM142">bdRateExtend($G142:$G147,Q142:Q147,$Z142:$Z147,AJ142:AJ147)</f>
        <v>#VALUE!</v>
      </c>
      <c r="BN142" s="401" t="e" cm="1">
        <f t="array" ref="BN142">bdRateExtend($G142:$G145,R142:R145,$Z142:$Z145,AK142:AK145)</f>
        <v>#VALUE!</v>
      </c>
      <c r="BO142" s="402" t="e" cm="1">
        <f t="array" ref="BO142">bdRateExtend($G142:$G147,R142:R147,$Z142:$Z147,AK142:AK147)</f>
        <v>#VALUE!</v>
      </c>
      <c r="BP142" s="402" t="e" cm="1">
        <f t="array" ref="BP142">bdRateExtend($G142:$G147,S142:S147,$Z142:$Z147,AL142:AL147)</f>
        <v>#VALUE!</v>
      </c>
      <c r="BQ142" s="402" t="e" cm="1">
        <f t="array" ref="BQ142">bdRateExtend($G142:$G147,T142:T147,$Z142:$Z147,AM142:AM147)</f>
        <v>#VALUE!</v>
      </c>
      <c r="BR142" s="402" t="e" cm="1">
        <f t="array" ref="BR142">bdRateExtend($G142:$G147,U142:U147,$Z142:$Z147,AN142:AN147)</f>
        <v>#VALUE!</v>
      </c>
    </row>
    <row r="143" spans="1:70" ht="17" customHeight="1" x14ac:dyDescent="0.2">
      <c r="A143" s="387"/>
      <c r="B143" s="390"/>
      <c r="C143" s="393"/>
      <c r="D143" s="396"/>
      <c r="E143" s="399"/>
      <c r="F143" s="13">
        <v>31</v>
      </c>
      <c r="G143" s="35">
        <f>Anchor!B140</f>
        <v>100114.32799999999</v>
      </c>
      <c r="H143" s="40">
        <f>Anchor!C140</f>
        <v>37.204300000000003</v>
      </c>
      <c r="I143" s="40">
        <f>Anchor!D140</f>
        <v>40.406100000000002</v>
      </c>
      <c r="J143" s="40">
        <f>Anchor!E140</f>
        <v>43.26</v>
      </c>
      <c r="K143" s="40"/>
      <c r="L143" s="40">
        <f>Anchor!F140</f>
        <v>25.661100000000001</v>
      </c>
      <c r="M143" s="40">
        <f>Anchor!G140</f>
        <v>23.154800000000002</v>
      </c>
      <c r="N143" s="40">
        <f>Anchor!H140</f>
        <v>99.770799999999994</v>
      </c>
      <c r="O143" s="40"/>
      <c r="P143" s="40"/>
      <c r="Q143" s="40"/>
      <c r="R143" s="40"/>
      <c r="S143" s="40"/>
      <c r="T143" s="40"/>
      <c r="U143" s="40"/>
      <c r="V143" s="40">
        <f>Anchor!I140</f>
        <v>3461.3</v>
      </c>
      <c r="W143" s="40">
        <f>Anchor!J140</f>
        <v>5.4810999999999996</v>
      </c>
      <c r="X143" s="36">
        <f t="shared" si="13"/>
        <v>0.96147222222222228</v>
      </c>
      <c r="Y143" s="15"/>
      <c r="Z143" s="35">
        <f>Test!B140</f>
        <v>100114.32799999999</v>
      </c>
      <c r="AA143" s="40">
        <f>Test!C140</f>
        <v>37.204300000000003</v>
      </c>
      <c r="AB143" s="40">
        <f>Test!D140</f>
        <v>40.406100000000002</v>
      </c>
      <c r="AC143" s="40">
        <f>Test!E140</f>
        <v>43.26</v>
      </c>
      <c r="AD143" s="40"/>
      <c r="AE143" s="40">
        <f>Test!F140</f>
        <v>25.661100000000001</v>
      </c>
      <c r="AF143" s="40">
        <f>Test!G140</f>
        <v>23.154800000000002</v>
      </c>
      <c r="AG143" s="40">
        <f>Test!H140</f>
        <v>99.770799999999994</v>
      </c>
      <c r="AH143" s="40"/>
      <c r="AI143" s="40"/>
      <c r="AJ143" s="40"/>
      <c r="AK143" s="40"/>
      <c r="AL143" s="40"/>
      <c r="AM143" s="40"/>
      <c r="AN143" s="40"/>
      <c r="AO143" s="40">
        <f>Test!I140</f>
        <v>3472.4</v>
      </c>
      <c r="AP143" s="40">
        <f>Test!J140</f>
        <v>5.3490000000000002</v>
      </c>
      <c r="AQ143" s="36">
        <f t="shared" si="10"/>
        <v>0.96455555555555561</v>
      </c>
      <c r="AR143" s="48">
        <f t="shared" si="11"/>
        <v>1.0032068875855893</v>
      </c>
      <c r="AS143" s="49">
        <f t="shared" si="12"/>
        <v>0.9758989983762385</v>
      </c>
      <c r="AT143" s="16"/>
      <c r="AU143" s="16"/>
      <c r="AV143" s="381"/>
      <c r="AW143" s="382"/>
      <c r="AX143" s="403"/>
      <c r="AY143" s="403"/>
      <c r="AZ143" s="406"/>
      <c r="BA143" s="406"/>
      <c r="BB143" s="382"/>
      <c r="BC143" s="377"/>
      <c r="BD143" s="382"/>
      <c r="BE143" s="377"/>
      <c r="BF143" s="380"/>
      <c r="BG143" s="377"/>
      <c r="BH143" s="380"/>
      <c r="BI143" s="377"/>
      <c r="BJ143" s="382"/>
      <c r="BK143" s="377"/>
      <c r="BL143" s="382"/>
      <c r="BM143" s="377"/>
      <c r="BN143" s="382"/>
      <c r="BO143" s="403"/>
      <c r="BP143" s="403"/>
      <c r="BQ143" s="403"/>
      <c r="BR143" s="403"/>
    </row>
    <row r="144" spans="1:70" ht="17" customHeight="1" x14ac:dyDescent="0.2">
      <c r="A144" s="387"/>
      <c r="B144" s="390"/>
      <c r="C144" s="393"/>
      <c r="D144" s="396"/>
      <c r="E144" s="399"/>
      <c r="F144" s="13">
        <v>39</v>
      </c>
      <c r="G144" s="35">
        <f>Anchor!B141</f>
        <v>64284.192000000003</v>
      </c>
      <c r="H144" s="40">
        <f>Anchor!C141</f>
        <v>32.973700000000001</v>
      </c>
      <c r="I144" s="40">
        <f>Anchor!D141</f>
        <v>37.715200000000003</v>
      </c>
      <c r="J144" s="40">
        <f>Anchor!E141</f>
        <v>41.525700000000001</v>
      </c>
      <c r="K144" s="40"/>
      <c r="L144" s="40">
        <f>Anchor!F141</f>
        <v>21.2957</v>
      </c>
      <c r="M144" s="40">
        <f>Anchor!G141</f>
        <v>19.172699999999999</v>
      </c>
      <c r="N144" s="40">
        <f>Anchor!H141</f>
        <v>99.482900000000001</v>
      </c>
      <c r="O144" s="40"/>
      <c r="P144" s="40"/>
      <c r="Q144" s="40"/>
      <c r="R144" s="40"/>
      <c r="S144" s="40"/>
      <c r="T144" s="40"/>
      <c r="U144" s="40"/>
      <c r="V144" s="40">
        <f>Anchor!I141</f>
        <v>5362.4</v>
      </c>
      <c r="W144" s="40">
        <f>Anchor!J141</f>
        <v>4.2690999999999999</v>
      </c>
      <c r="X144" s="36">
        <f t="shared" si="13"/>
        <v>1.4895555555555555</v>
      </c>
      <c r="Y144" s="15"/>
      <c r="Z144" s="35">
        <f>Test!B141</f>
        <v>64284.192000000003</v>
      </c>
      <c r="AA144" s="40">
        <f>Test!C141</f>
        <v>32.973700000000001</v>
      </c>
      <c r="AB144" s="40">
        <f>Test!D141</f>
        <v>37.715200000000003</v>
      </c>
      <c r="AC144" s="40">
        <f>Test!E141</f>
        <v>41.525700000000001</v>
      </c>
      <c r="AD144" s="40"/>
      <c r="AE144" s="40">
        <f>Test!F141</f>
        <v>21.2957</v>
      </c>
      <c r="AF144" s="40">
        <f>Test!G141</f>
        <v>19.172699999999999</v>
      </c>
      <c r="AG144" s="40">
        <f>Test!H141</f>
        <v>99.482900000000001</v>
      </c>
      <c r="AH144" s="40"/>
      <c r="AI144" s="40"/>
      <c r="AJ144" s="40"/>
      <c r="AK144" s="40"/>
      <c r="AL144" s="40"/>
      <c r="AM144" s="40"/>
      <c r="AN144" s="40"/>
      <c r="AO144" s="40">
        <f>Test!I141</f>
        <v>5375.7</v>
      </c>
      <c r="AP144" s="40">
        <f>Test!J141</f>
        <v>4.4138999999999999</v>
      </c>
      <c r="AQ144" s="36">
        <f t="shared" si="10"/>
        <v>1.49325</v>
      </c>
      <c r="AR144" s="48">
        <f t="shared" si="11"/>
        <v>1.0024802327316127</v>
      </c>
      <c r="AS144" s="49">
        <f t="shared" si="12"/>
        <v>1.0339181560516268</v>
      </c>
      <c r="AT144" s="16"/>
      <c r="AU144" s="16"/>
      <c r="AV144" s="381" t="s">
        <v>124</v>
      </c>
      <c r="AW144" s="382" cm="1">
        <f t="array" ref="AW144">bdRateExtend($G143:$G146,H143:H146,$Z143:$Z146,AA143:AA146)</f>
        <v>0</v>
      </c>
      <c r="AX144" s="403"/>
      <c r="AY144" s="403"/>
      <c r="AZ144" s="406"/>
      <c r="BA144" s="406"/>
      <c r="BB144" s="382" cm="1">
        <f t="array" ref="BB144">bdRateExtend($G143:$G146,L143:L146,$Z143:$Z146,AE143:AE146)</f>
        <v>0</v>
      </c>
      <c r="BC144" s="377"/>
      <c r="BD144" s="382" cm="1">
        <f t="array" ref="BD144">bdRateExtend($G143:$G146,M143:M146,$Z143:$Z146,AF143:AF146)</f>
        <v>0</v>
      </c>
      <c r="BE144" s="377"/>
      <c r="BF144" s="380" cm="1">
        <f t="array" ref="BF144">bdRateExtend($G143:$G146,N143:N146,$Z143:$Z146,AG143:AG146)</f>
        <v>0</v>
      </c>
      <c r="BG144" s="377"/>
      <c r="BH144" s="380" t="e" cm="1">
        <f t="array" ref="BH144">bdRateExtend($G143:$G146,O143:O146,$Z143:$Z146,AH143:AH146)</f>
        <v>#VALUE!</v>
      </c>
      <c r="BI144" s="377"/>
      <c r="BJ144" s="382" t="e" cm="1">
        <f t="array" ref="BJ144">bdRateExtend($G143:$G146,P143:P146,$Z143:$Z146,AI143:AI146)</f>
        <v>#VALUE!</v>
      </c>
      <c r="BK144" s="377"/>
      <c r="BL144" s="382" t="e" cm="1">
        <f t="array" ref="BL144">bdRateExtend($G143:$G146,Q143:Q146,$Z143:$Z146,AJ143:AJ146)</f>
        <v>#VALUE!</v>
      </c>
      <c r="BM144" s="377"/>
      <c r="BN144" s="382" t="e" cm="1">
        <f t="array" ref="BN144">bdRateExtend($G143:$G146,R143:R146,$Z143:$Z146,AK143:AK146)</f>
        <v>#VALUE!</v>
      </c>
      <c r="BO144" s="403"/>
      <c r="BP144" s="403"/>
      <c r="BQ144" s="403"/>
      <c r="BR144" s="403"/>
    </row>
    <row r="145" spans="1:70" ht="17" customHeight="1" x14ac:dyDescent="0.2">
      <c r="A145" s="387"/>
      <c r="B145" s="390"/>
      <c r="C145" s="393"/>
      <c r="D145" s="396"/>
      <c r="E145" s="399"/>
      <c r="F145" s="13">
        <v>47</v>
      </c>
      <c r="G145" s="35">
        <f>Anchor!B142</f>
        <v>37170.703999999998</v>
      </c>
      <c r="H145" s="40">
        <f>Anchor!C142</f>
        <v>28.9312</v>
      </c>
      <c r="I145" s="40">
        <f>Anchor!D142</f>
        <v>35.381</v>
      </c>
      <c r="J145" s="40">
        <f>Anchor!E142</f>
        <v>39.673000000000002</v>
      </c>
      <c r="K145" s="40"/>
      <c r="L145" s="40">
        <f>Anchor!F142</f>
        <v>16.845500000000001</v>
      </c>
      <c r="M145" s="40">
        <f>Anchor!G142</f>
        <v>15.126200000000001</v>
      </c>
      <c r="N145" s="40">
        <f>Anchor!H142</f>
        <v>97.331199999999995</v>
      </c>
      <c r="O145" s="40"/>
      <c r="P145" s="40"/>
      <c r="Q145" s="40"/>
      <c r="R145" s="40"/>
      <c r="S145" s="40"/>
      <c r="T145" s="40"/>
      <c r="U145" s="40"/>
      <c r="V145" s="40">
        <f>Anchor!I142</f>
        <v>3746.9</v>
      </c>
      <c r="W145" s="40">
        <f>Anchor!J142</f>
        <v>3.6757</v>
      </c>
      <c r="X145" s="36">
        <f t="shared" si="13"/>
        <v>1.0408055555555555</v>
      </c>
      <c r="Y145" s="15"/>
      <c r="Z145" s="35">
        <f>Test!B142</f>
        <v>37170.703999999998</v>
      </c>
      <c r="AA145" s="40">
        <f>Test!C142</f>
        <v>28.9312</v>
      </c>
      <c r="AB145" s="40">
        <f>Test!D142</f>
        <v>35.381</v>
      </c>
      <c r="AC145" s="40">
        <f>Test!E142</f>
        <v>39.673000000000002</v>
      </c>
      <c r="AD145" s="40"/>
      <c r="AE145" s="40">
        <f>Test!F142</f>
        <v>16.845500000000001</v>
      </c>
      <c r="AF145" s="40">
        <f>Test!G142</f>
        <v>15.126200000000001</v>
      </c>
      <c r="AG145" s="40">
        <f>Test!H142</f>
        <v>97.331199999999995</v>
      </c>
      <c r="AH145" s="40"/>
      <c r="AI145" s="40"/>
      <c r="AJ145" s="40"/>
      <c r="AK145" s="40"/>
      <c r="AL145" s="40"/>
      <c r="AM145" s="40"/>
      <c r="AN145" s="40"/>
      <c r="AO145" s="40">
        <f>Test!I142</f>
        <v>3727.1</v>
      </c>
      <c r="AP145" s="40">
        <f>Test!J142</f>
        <v>3.7054</v>
      </c>
      <c r="AQ145" s="36">
        <f t="shared" si="10"/>
        <v>1.0353055555555555</v>
      </c>
      <c r="AR145" s="48">
        <f t="shared" si="11"/>
        <v>0.99471563158877996</v>
      </c>
      <c r="AS145" s="49">
        <f t="shared" si="12"/>
        <v>1.008080093587616</v>
      </c>
      <c r="AT145" s="16"/>
      <c r="AU145" s="16"/>
      <c r="AV145" s="381"/>
      <c r="AW145" s="382"/>
      <c r="AX145" s="403"/>
      <c r="AY145" s="403"/>
      <c r="AZ145" s="406"/>
      <c r="BA145" s="406"/>
      <c r="BB145" s="382"/>
      <c r="BC145" s="377"/>
      <c r="BD145" s="382"/>
      <c r="BE145" s="377"/>
      <c r="BF145" s="380"/>
      <c r="BG145" s="377"/>
      <c r="BH145" s="380"/>
      <c r="BI145" s="377"/>
      <c r="BJ145" s="382"/>
      <c r="BK145" s="377"/>
      <c r="BL145" s="382"/>
      <c r="BM145" s="377"/>
      <c r="BN145" s="382"/>
      <c r="BO145" s="403"/>
      <c r="BP145" s="403"/>
      <c r="BQ145" s="403"/>
      <c r="BR145" s="403"/>
    </row>
    <row r="146" spans="1:70" ht="17" customHeight="1" x14ac:dyDescent="0.2">
      <c r="A146" s="387"/>
      <c r="B146" s="390"/>
      <c r="C146" s="393"/>
      <c r="D146" s="396"/>
      <c r="E146" s="399"/>
      <c r="F146" s="13">
        <v>55</v>
      </c>
      <c r="G146" s="35">
        <f>Anchor!B143</f>
        <v>18379.288</v>
      </c>
      <c r="H146" s="40">
        <f>Anchor!C143</f>
        <v>25.267900000000001</v>
      </c>
      <c r="I146" s="40">
        <f>Anchor!D143</f>
        <v>33.438099999999999</v>
      </c>
      <c r="J146" s="40">
        <f>Anchor!E143</f>
        <v>37.392600000000002</v>
      </c>
      <c r="K146" s="40"/>
      <c r="L146" s="40">
        <f>Anchor!F143</f>
        <v>12.609500000000001</v>
      </c>
      <c r="M146" s="40">
        <f>Anchor!G143</f>
        <v>11.153499999999999</v>
      </c>
      <c r="N146" s="40">
        <f>Anchor!H143</f>
        <v>80.019599999999997</v>
      </c>
      <c r="O146" s="40"/>
      <c r="P146" s="40"/>
      <c r="Q146" s="40"/>
      <c r="R146" s="40"/>
      <c r="S146" s="40"/>
      <c r="T146" s="40"/>
      <c r="U146" s="40"/>
      <c r="V146" s="40">
        <f>Anchor!I143</f>
        <v>2482.9</v>
      </c>
      <c r="W146" s="40">
        <f>Anchor!J143</f>
        <v>3.0310000000000001</v>
      </c>
      <c r="X146" s="36">
        <f t="shared" si="13"/>
        <v>0.6896944444444445</v>
      </c>
      <c r="Y146" s="15"/>
      <c r="Z146" s="35">
        <f>Test!B143</f>
        <v>18379.288</v>
      </c>
      <c r="AA146" s="40">
        <f>Test!C143</f>
        <v>25.267900000000001</v>
      </c>
      <c r="AB146" s="40">
        <f>Test!D143</f>
        <v>33.438099999999999</v>
      </c>
      <c r="AC146" s="40">
        <f>Test!E143</f>
        <v>37.392600000000002</v>
      </c>
      <c r="AD146" s="40"/>
      <c r="AE146" s="40">
        <f>Test!F143</f>
        <v>12.609500000000001</v>
      </c>
      <c r="AF146" s="40">
        <f>Test!G143</f>
        <v>11.153499999999999</v>
      </c>
      <c r="AG146" s="40">
        <f>Test!H143</f>
        <v>80.019599999999997</v>
      </c>
      <c r="AH146" s="40"/>
      <c r="AI146" s="40"/>
      <c r="AJ146" s="40"/>
      <c r="AK146" s="40"/>
      <c r="AL146" s="40"/>
      <c r="AM146" s="40"/>
      <c r="AN146" s="40"/>
      <c r="AO146" s="40">
        <f>Test!I143</f>
        <v>2491.8000000000002</v>
      </c>
      <c r="AP146" s="40">
        <f>Test!J143</f>
        <v>3.0487000000000002</v>
      </c>
      <c r="AQ146" s="36">
        <f t="shared" si="10"/>
        <v>0.69216666666666671</v>
      </c>
      <c r="AR146" s="48">
        <f t="shared" si="11"/>
        <v>1.0035845181038303</v>
      </c>
      <c r="AS146" s="49">
        <f t="shared" si="12"/>
        <v>1.0058396568789179</v>
      </c>
      <c r="AT146" s="16"/>
      <c r="AU146" s="16"/>
      <c r="AV146" s="381" t="s">
        <v>125</v>
      </c>
      <c r="AW146" s="382" cm="1">
        <f t="array" ref="AW146">bdRateExtend($G144:$G147,H144:H147,$Z144:$Z147,AA144:AA147)</f>
        <v>0</v>
      </c>
      <c r="AX146" s="403"/>
      <c r="AY146" s="403"/>
      <c r="AZ146" s="406"/>
      <c r="BA146" s="406"/>
      <c r="BB146" s="382" cm="1">
        <f t="array" ref="BB146">bdRateExtend($G144:$G147,L144:L147,$Z144:$Z147,AE144:AE147)</f>
        <v>0</v>
      </c>
      <c r="BC146" s="377"/>
      <c r="BD146" s="382" cm="1">
        <f t="array" ref="BD146">bdRateExtend($G144:$G147,M144:M147,$Z144:$Z147,AF144:AF147)</f>
        <v>0</v>
      </c>
      <c r="BE146" s="377"/>
      <c r="BF146" s="380" cm="1">
        <f t="array" ref="BF146">bdRateExtend($G144:$G147,N144:N147,$Z144:$Z147,AG144:AG147)</f>
        <v>0</v>
      </c>
      <c r="BG146" s="377"/>
      <c r="BH146" s="380" t="e" cm="1">
        <f t="array" ref="BH146">bdRateExtend($G144:$G147,O144:O147,$Z144:$Z147,AH144:AH147)</f>
        <v>#VALUE!</v>
      </c>
      <c r="BI146" s="377"/>
      <c r="BJ146" s="382" t="e" cm="1">
        <f t="array" ref="BJ146">bdRateExtend($G144:$G147,P144:P147,$Z144:$Z147,AI144:AI147)</f>
        <v>#VALUE!</v>
      </c>
      <c r="BK146" s="377"/>
      <c r="BL146" s="382" t="e" cm="1">
        <f t="array" ref="BL146">bdRateExtend($G144:$G147,Q144:Q147,$Z144:$Z147,AJ144:AJ147)</f>
        <v>#VALUE!</v>
      </c>
      <c r="BM146" s="377"/>
      <c r="BN146" s="382" t="e" cm="1">
        <f t="array" ref="BN146">bdRateExtend($G144:$G147,R144:R147,$Z144:$Z147,AK144:AK147)</f>
        <v>#VALUE!</v>
      </c>
      <c r="BO146" s="403"/>
      <c r="BP146" s="403"/>
      <c r="BQ146" s="403"/>
      <c r="BR146" s="403"/>
    </row>
    <row r="147" spans="1:70" ht="17" customHeight="1" thickBot="1" x14ac:dyDescent="0.25">
      <c r="A147" s="387"/>
      <c r="B147" s="391"/>
      <c r="C147" s="394"/>
      <c r="D147" s="397"/>
      <c r="E147" s="400"/>
      <c r="F147" s="8">
        <v>63</v>
      </c>
      <c r="G147" s="37">
        <f>Anchor!B144</f>
        <v>1898.7439999999999</v>
      </c>
      <c r="H147" s="38">
        <f>Anchor!C144</f>
        <v>20.8645</v>
      </c>
      <c r="I147" s="38">
        <f>Anchor!D144</f>
        <v>31.407399999999999</v>
      </c>
      <c r="J147" s="38">
        <f>Anchor!E144</f>
        <v>35.767200000000003</v>
      </c>
      <c r="K147" s="38"/>
      <c r="L147" s="38">
        <f>Anchor!F144</f>
        <v>5.5433000000000003</v>
      </c>
      <c r="M147" s="38">
        <f>Anchor!G144</f>
        <v>4.8029000000000002</v>
      </c>
      <c r="N147" s="38">
        <f>Anchor!H144</f>
        <v>42.6357</v>
      </c>
      <c r="O147" s="38"/>
      <c r="P147" s="38"/>
      <c r="Q147" s="38"/>
      <c r="R147" s="38"/>
      <c r="S147" s="38"/>
      <c r="T147" s="38"/>
      <c r="U147" s="38"/>
      <c r="V147" s="38">
        <f>Anchor!I144</f>
        <v>1038.2</v>
      </c>
      <c r="W147" s="38">
        <f>Anchor!J144</f>
        <v>1.2082999999999999</v>
      </c>
      <c r="X147" s="39">
        <f t="shared" si="13"/>
        <v>0.28838888888888892</v>
      </c>
      <c r="Y147" s="15"/>
      <c r="Z147" s="37">
        <f>Test!B144</f>
        <v>1898.7439999999999</v>
      </c>
      <c r="AA147" s="38">
        <f>Test!C144</f>
        <v>20.8645</v>
      </c>
      <c r="AB147" s="38">
        <f>Test!D144</f>
        <v>31.407399999999999</v>
      </c>
      <c r="AC147" s="38">
        <f>Test!E144</f>
        <v>35.767200000000003</v>
      </c>
      <c r="AD147" s="38"/>
      <c r="AE147" s="38">
        <f>Test!F144</f>
        <v>5.5433000000000003</v>
      </c>
      <c r="AF147" s="38">
        <f>Test!G144</f>
        <v>4.8029000000000002</v>
      </c>
      <c r="AG147" s="38">
        <f>Test!H144</f>
        <v>42.6357</v>
      </c>
      <c r="AH147" s="38"/>
      <c r="AI147" s="38"/>
      <c r="AJ147" s="38"/>
      <c r="AK147" s="38"/>
      <c r="AL147" s="38"/>
      <c r="AM147" s="38"/>
      <c r="AN147" s="38"/>
      <c r="AO147" s="38">
        <f>Test!I144</f>
        <v>1037.4000000000001</v>
      </c>
      <c r="AP147" s="38">
        <f>Test!J144</f>
        <v>1.4032</v>
      </c>
      <c r="AQ147" s="39">
        <f t="shared" si="10"/>
        <v>0.28816666666666668</v>
      </c>
      <c r="AR147" s="50">
        <f t="shared" si="11"/>
        <v>0.99922943556154886</v>
      </c>
      <c r="AS147" s="51">
        <f t="shared" si="12"/>
        <v>1.1613010014069354</v>
      </c>
      <c r="AT147" s="16"/>
      <c r="AU147" s="16"/>
      <c r="AV147" s="383"/>
      <c r="AW147" s="384"/>
      <c r="AX147" s="404"/>
      <c r="AY147" s="404"/>
      <c r="AZ147" s="407"/>
      <c r="BA147" s="407"/>
      <c r="BB147" s="384"/>
      <c r="BC147" s="378"/>
      <c r="BD147" s="384"/>
      <c r="BE147" s="378"/>
      <c r="BF147" s="385"/>
      <c r="BG147" s="378"/>
      <c r="BH147" s="385"/>
      <c r="BI147" s="378"/>
      <c r="BJ147" s="384"/>
      <c r="BK147" s="378"/>
      <c r="BL147" s="384"/>
      <c r="BM147" s="378"/>
      <c r="BN147" s="384"/>
      <c r="BO147" s="404"/>
      <c r="BP147" s="404"/>
      <c r="BQ147" s="404"/>
      <c r="BR147" s="404"/>
    </row>
    <row r="148" spans="1:70" ht="17" customHeight="1" x14ac:dyDescent="0.2">
      <c r="A148" s="387"/>
      <c r="B148" s="389" t="s">
        <v>2</v>
      </c>
      <c r="C148" s="392" t="s">
        <v>47</v>
      </c>
      <c r="D148" s="395">
        <v>59.94</v>
      </c>
      <c r="E148" s="398">
        <v>10</v>
      </c>
      <c r="F148" s="7">
        <v>23</v>
      </c>
      <c r="G148" s="32">
        <f>Anchor!B145</f>
        <v>81741.728400000007</v>
      </c>
      <c r="H148" s="33">
        <f>Anchor!C145</f>
        <v>42.618899999999996</v>
      </c>
      <c r="I148" s="33">
        <f>Anchor!D145</f>
        <v>45.873899999999999</v>
      </c>
      <c r="J148" s="33">
        <f>Anchor!E145</f>
        <v>48.044499999999999</v>
      </c>
      <c r="K148" s="33"/>
      <c r="L148" s="33">
        <f>Anchor!F145</f>
        <v>28.6494</v>
      </c>
      <c r="M148" s="33">
        <f>Anchor!G145</f>
        <v>24.2178</v>
      </c>
      <c r="N148" s="33">
        <f>Anchor!H145</f>
        <v>99.860900000000001</v>
      </c>
      <c r="O148" s="33"/>
      <c r="P148" s="33"/>
      <c r="Q148" s="33"/>
      <c r="R148" s="33"/>
      <c r="S148" s="33"/>
      <c r="T148" s="33"/>
      <c r="U148" s="33"/>
      <c r="V148" s="33">
        <f>Anchor!I145</f>
        <v>2437.9</v>
      </c>
      <c r="W148" s="33">
        <f>Anchor!J145</f>
        <v>3.6252</v>
      </c>
      <c r="X148" s="34">
        <f t="shared" si="13"/>
        <v>0.67719444444444443</v>
      </c>
      <c r="Y148" s="15"/>
      <c r="Z148" s="32">
        <f>Test!B145</f>
        <v>81741.728400000007</v>
      </c>
      <c r="AA148" s="33">
        <f>Test!C145</f>
        <v>42.618899999999996</v>
      </c>
      <c r="AB148" s="33">
        <f>Test!D145</f>
        <v>45.873899999999999</v>
      </c>
      <c r="AC148" s="33">
        <f>Test!E145</f>
        <v>48.044499999999999</v>
      </c>
      <c r="AD148" s="33"/>
      <c r="AE148" s="33">
        <f>Test!F145</f>
        <v>28.6494</v>
      </c>
      <c r="AF148" s="33">
        <f>Test!G145</f>
        <v>24.2178</v>
      </c>
      <c r="AG148" s="33">
        <f>Test!H145</f>
        <v>99.860900000000001</v>
      </c>
      <c r="AH148" s="33"/>
      <c r="AI148" s="33"/>
      <c r="AJ148" s="33"/>
      <c r="AK148" s="33"/>
      <c r="AL148" s="33"/>
      <c r="AM148" s="33"/>
      <c r="AN148" s="33"/>
      <c r="AO148" s="33">
        <f>Test!I145</f>
        <v>2455.1</v>
      </c>
      <c r="AP148" s="33">
        <f>Test!J145</f>
        <v>3.2469999999999999</v>
      </c>
      <c r="AQ148" s="34">
        <f t="shared" si="10"/>
        <v>0.6819722222222222</v>
      </c>
      <c r="AR148" s="46">
        <f t="shared" si="11"/>
        <v>1.0070552524713892</v>
      </c>
      <c r="AS148" s="47">
        <f t="shared" si="12"/>
        <v>0.89567472139468163</v>
      </c>
      <c r="AT148" s="16"/>
      <c r="AU148" s="16"/>
      <c r="AV148" s="440" t="s">
        <v>123</v>
      </c>
      <c r="AW148" s="401" cm="1">
        <f t="array" ref="AW148">bdRateExtend($G148:$G151,H148:H151,$Z148:$Z151,AA148:AA151)</f>
        <v>0</v>
      </c>
      <c r="AX148" s="402" cm="1">
        <f t="array" ref="AX148">bdRateExtend($G148:$G153,H148:H153,$Z148:$Z153,AA148:AA153)</f>
        <v>0</v>
      </c>
      <c r="AY148" s="402" cm="1">
        <f t="array" ref="AY148">bdRateExtend($G148:$G153,I148:I153,$Z148:$Z153,AB148:AB153)</f>
        <v>0</v>
      </c>
      <c r="AZ148" s="405" cm="1">
        <f t="array" ref="AZ148">bdRateExtend($G148:$G153,J148:J153,$Z148:$Z153,AC148:AC153)</f>
        <v>0</v>
      </c>
      <c r="BA148" s="405" t="e" cm="1">
        <f t="array" ref="BA148">bdRateExtend($G148:$G153,K148:K153,$Z148:$Z153,AD148:AD153)</f>
        <v>#VALUE!</v>
      </c>
      <c r="BB148" s="401" cm="1">
        <f t="array" ref="BB148">bdRateExtend($G148:$G151,L148:L151,$Z148:$Z151,AE148:AE151)</f>
        <v>0</v>
      </c>
      <c r="BC148" s="376" cm="1">
        <f t="array" ref="BC148">bdRateExtend($G148:$G153,L148:L153,$Z148:$Z153,AE148:AE153)</f>
        <v>0</v>
      </c>
      <c r="BD148" s="401" cm="1">
        <f t="array" ref="BD148">bdRateExtend($G148:$G151,M148:M151,$Z148:$Z151,AF148:AF151)</f>
        <v>0</v>
      </c>
      <c r="BE148" s="376" cm="1">
        <f t="array" ref="BE148">bdRateExtend($G148:$G153,M148:M153,$Z148:$Z153,AF148:AF153)</f>
        <v>0</v>
      </c>
      <c r="BF148" s="379" cm="1">
        <f t="array" ref="BF148">bdRateExtend($G148:$G151,N148:N151,$Z148:$Z151,AG148:AG151)</f>
        <v>0</v>
      </c>
      <c r="BG148" s="376" cm="1">
        <f t="array" ref="BG148">bdRateExtend($G148:$G153,N148:N153,$Z148:$Z153,AG148:AG153)</f>
        <v>0</v>
      </c>
      <c r="BH148" s="379" t="e" cm="1">
        <f t="array" ref="BH148">bdRateExtend($G148:$G151,O148:O151,$Z148:$Z151,AH148:AH151)</f>
        <v>#VALUE!</v>
      </c>
      <c r="BI148" s="376" t="e" cm="1">
        <f t="array" ref="BI148">bdRateExtend($G148:$G153,O148:O153,$Z148:$Z153,AH148:AH153)</f>
        <v>#VALUE!</v>
      </c>
      <c r="BJ148" s="401" t="e" cm="1">
        <f t="array" ref="BJ148">bdRateExtend($G148:$G151,P148:P151,$Z148:$Z151,AI148:AI151)</f>
        <v>#VALUE!</v>
      </c>
      <c r="BK148" s="376" t="e" cm="1">
        <f t="array" ref="BK148">bdRateExtend($G148:$G153,P148:P153,$Z148:$Z153,AI148:AI153)</f>
        <v>#VALUE!</v>
      </c>
      <c r="BL148" s="401" t="e" cm="1">
        <f t="array" ref="BL148">bdRateExtend($G148:$G151,Q148:Q151,$Z148:$Z151,AJ148:AJ151)</f>
        <v>#VALUE!</v>
      </c>
      <c r="BM148" s="376" t="e" cm="1">
        <f t="array" ref="BM148">bdRateExtend($G148:$G153,Q148:Q153,$Z148:$Z153,AJ148:AJ153)</f>
        <v>#VALUE!</v>
      </c>
      <c r="BN148" s="401" t="e" cm="1">
        <f t="array" ref="BN148">bdRateExtend($G148:$G151,R148:R151,$Z148:$Z151,AK148:AK151)</f>
        <v>#VALUE!</v>
      </c>
      <c r="BO148" s="402" t="e" cm="1">
        <f t="array" ref="BO148">bdRateExtend($G148:$G153,R148:R153,$Z148:$Z153,AK148:AK153)</f>
        <v>#VALUE!</v>
      </c>
      <c r="BP148" s="402" t="e" cm="1">
        <f t="array" ref="BP148">bdRateExtend($G148:$G153,S148:S153,$Z148:$Z153,AL148:AL153)</f>
        <v>#VALUE!</v>
      </c>
      <c r="BQ148" s="402" t="e" cm="1">
        <f t="array" ref="BQ148">bdRateExtend($G148:$G153,T148:T153,$Z148:$Z153,AM148:AM153)</f>
        <v>#VALUE!</v>
      </c>
      <c r="BR148" s="402" t="e" cm="1">
        <f t="array" ref="BR148">bdRateExtend($G148:$G153,U148:U153,$Z148:$Z153,AN148:AN153)</f>
        <v>#VALUE!</v>
      </c>
    </row>
    <row r="149" spans="1:70" ht="17" customHeight="1" x14ac:dyDescent="0.2">
      <c r="A149" s="387"/>
      <c r="B149" s="390"/>
      <c r="C149" s="393"/>
      <c r="D149" s="396"/>
      <c r="E149" s="399"/>
      <c r="F149" s="13">
        <v>31</v>
      </c>
      <c r="G149" s="35">
        <f>Anchor!B146</f>
        <v>50986.530400000003</v>
      </c>
      <c r="H149" s="40">
        <f>Anchor!C146</f>
        <v>40.078699999999998</v>
      </c>
      <c r="I149" s="40">
        <f>Anchor!D146</f>
        <v>43.469299999999997</v>
      </c>
      <c r="J149" s="40">
        <f>Anchor!E146</f>
        <v>46.389299999999999</v>
      </c>
      <c r="K149" s="40"/>
      <c r="L149" s="40">
        <f>Anchor!F146</f>
        <v>25.993200000000002</v>
      </c>
      <c r="M149" s="40">
        <f>Anchor!G146</f>
        <v>21.9252</v>
      </c>
      <c r="N149" s="40">
        <f>Anchor!H146</f>
        <v>99.808099999999996</v>
      </c>
      <c r="O149" s="40"/>
      <c r="P149" s="40"/>
      <c r="Q149" s="40"/>
      <c r="R149" s="40"/>
      <c r="S149" s="40"/>
      <c r="T149" s="40"/>
      <c r="U149" s="40"/>
      <c r="V149" s="40">
        <f>Anchor!I146</f>
        <v>1894.3</v>
      </c>
      <c r="W149" s="40">
        <f>Anchor!J146</f>
        <v>2.8401000000000001</v>
      </c>
      <c r="X149" s="36">
        <f t="shared" si="13"/>
        <v>0.52619444444444441</v>
      </c>
      <c r="Y149" s="15"/>
      <c r="Z149" s="35">
        <f>Test!B146</f>
        <v>50986.530400000003</v>
      </c>
      <c r="AA149" s="40">
        <f>Test!C146</f>
        <v>40.078699999999998</v>
      </c>
      <c r="AB149" s="40">
        <f>Test!D146</f>
        <v>43.469299999999997</v>
      </c>
      <c r="AC149" s="40">
        <f>Test!E146</f>
        <v>46.389299999999999</v>
      </c>
      <c r="AD149" s="40"/>
      <c r="AE149" s="40">
        <f>Test!F146</f>
        <v>25.993200000000002</v>
      </c>
      <c r="AF149" s="40">
        <f>Test!G146</f>
        <v>21.9252</v>
      </c>
      <c r="AG149" s="40">
        <f>Test!H146</f>
        <v>99.808099999999996</v>
      </c>
      <c r="AH149" s="40"/>
      <c r="AI149" s="40"/>
      <c r="AJ149" s="40"/>
      <c r="AK149" s="40"/>
      <c r="AL149" s="40"/>
      <c r="AM149" s="40"/>
      <c r="AN149" s="40"/>
      <c r="AO149" s="40">
        <f>Test!I146</f>
        <v>1894.4</v>
      </c>
      <c r="AP149" s="40">
        <f>Test!J146</f>
        <v>2.867</v>
      </c>
      <c r="AQ149" s="36">
        <f t="shared" si="10"/>
        <v>0.52622222222222226</v>
      </c>
      <c r="AR149" s="48">
        <f t="shared" si="11"/>
        <v>1.0000527899487939</v>
      </c>
      <c r="AS149" s="49">
        <f t="shared" si="12"/>
        <v>1.009471497482483</v>
      </c>
      <c r="AT149" s="16"/>
      <c r="AU149" s="16"/>
      <c r="AV149" s="381"/>
      <c r="AW149" s="382"/>
      <c r="AX149" s="403"/>
      <c r="AY149" s="403"/>
      <c r="AZ149" s="406"/>
      <c r="BA149" s="406"/>
      <c r="BB149" s="382"/>
      <c r="BC149" s="377"/>
      <c r="BD149" s="382"/>
      <c r="BE149" s="377"/>
      <c r="BF149" s="380"/>
      <c r="BG149" s="377"/>
      <c r="BH149" s="380"/>
      <c r="BI149" s="377"/>
      <c r="BJ149" s="382"/>
      <c r="BK149" s="377"/>
      <c r="BL149" s="382"/>
      <c r="BM149" s="377"/>
      <c r="BN149" s="382"/>
      <c r="BO149" s="403"/>
      <c r="BP149" s="403"/>
      <c r="BQ149" s="403"/>
      <c r="BR149" s="403"/>
    </row>
    <row r="150" spans="1:70" ht="17" customHeight="1" x14ac:dyDescent="0.2">
      <c r="A150" s="387"/>
      <c r="B150" s="390"/>
      <c r="C150" s="393"/>
      <c r="D150" s="396"/>
      <c r="E150" s="399"/>
      <c r="F150" s="13">
        <v>39</v>
      </c>
      <c r="G150" s="35">
        <f>Anchor!B147</f>
        <v>29551.554899999999</v>
      </c>
      <c r="H150" s="40">
        <f>Anchor!C147</f>
        <v>37.369300000000003</v>
      </c>
      <c r="I150" s="40">
        <f>Anchor!D147</f>
        <v>41.037300000000002</v>
      </c>
      <c r="J150" s="40">
        <f>Anchor!E147</f>
        <v>44.427900000000001</v>
      </c>
      <c r="K150" s="40"/>
      <c r="L150" s="40">
        <f>Anchor!F147</f>
        <v>23.1494</v>
      </c>
      <c r="M150" s="40">
        <f>Anchor!G147</f>
        <v>19.651299999999999</v>
      </c>
      <c r="N150" s="40">
        <f>Anchor!H147</f>
        <v>99.700199999999995</v>
      </c>
      <c r="O150" s="40"/>
      <c r="P150" s="40"/>
      <c r="Q150" s="40"/>
      <c r="R150" s="40"/>
      <c r="S150" s="40"/>
      <c r="T150" s="40"/>
      <c r="U150" s="40"/>
      <c r="V150" s="40">
        <f>Anchor!I147</f>
        <v>2136.1</v>
      </c>
      <c r="W150" s="40">
        <f>Anchor!J147</f>
        <v>2.4003999999999999</v>
      </c>
      <c r="X150" s="36">
        <f t="shared" si="13"/>
        <v>0.59336111111111112</v>
      </c>
      <c r="Y150" s="15"/>
      <c r="Z150" s="35">
        <f>Test!B147</f>
        <v>29551.554899999999</v>
      </c>
      <c r="AA150" s="40">
        <f>Test!C147</f>
        <v>37.369300000000003</v>
      </c>
      <c r="AB150" s="40">
        <f>Test!D147</f>
        <v>41.037300000000002</v>
      </c>
      <c r="AC150" s="40">
        <f>Test!E147</f>
        <v>44.427900000000001</v>
      </c>
      <c r="AD150" s="40"/>
      <c r="AE150" s="40">
        <f>Test!F147</f>
        <v>23.1494</v>
      </c>
      <c r="AF150" s="40">
        <f>Test!G147</f>
        <v>19.651299999999999</v>
      </c>
      <c r="AG150" s="40">
        <f>Test!H147</f>
        <v>99.700199999999995</v>
      </c>
      <c r="AH150" s="40"/>
      <c r="AI150" s="40"/>
      <c r="AJ150" s="40"/>
      <c r="AK150" s="40"/>
      <c r="AL150" s="40"/>
      <c r="AM150" s="40"/>
      <c r="AN150" s="40"/>
      <c r="AO150" s="40">
        <f>Test!I147</f>
        <v>2151.1999999999998</v>
      </c>
      <c r="AP150" s="40">
        <f>Test!J147</f>
        <v>2.3603000000000001</v>
      </c>
      <c r="AQ150" s="36">
        <f t="shared" si="10"/>
        <v>0.59755555555555551</v>
      </c>
      <c r="AR150" s="48">
        <f t="shared" si="11"/>
        <v>1.0070689574458125</v>
      </c>
      <c r="AS150" s="49">
        <f t="shared" si="12"/>
        <v>0.98329445092484591</v>
      </c>
      <c r="AT150" s="16"/>
      <c r="AU150" s="16"/>
      <c r="AV150" s="381" t="s">
        <v>124</v>
      </c>
      <c r="AW150" s="382" cm="1">
        <f t="array" ref="AW150">bdRateExtend($G149:$G152,H149:H152,$Z149:$Z152,AA149:AA152)</f>
        <v>0</v>
      </c>
      <c r="AX150" s="403"/>
      <c r="AY150" s="403"/>
      <c r="AZ150" s="406"/>
      <c r="BA150" s="406"/>
      <c r="BB150" s="382" cm="1">
        <f t="array" ref="BB150">bdRateExtend($G149:$G152,L149:L152,$Z149:$Z152,AE149:AE152)</f>
        <v>0</v>
      </c>
      <c r="BC150" s="377"/>
      <c r="BD150" s="382" cm="1">
        <f t="array" ref="BD150">bdRateExtend($G149:$G152,M149:M152,$Z149:$Z152,AF149:AF152)</f>
        <v>0</v>
      </c>
      <c r="BE150" s="377"/>
      <c r="BF150" s="380" cm="1">
        <f t="array" ref="BF150">bdRateExtend($G149:$G152,N149:N152,$Z149:$Z152,AG149:AG152)</f>
        <v>0</v>
      </c>
      <c r="BG150" s="377"/>
      <c r="BH150" s="380" t="e" cm="1">
        <f t="array" ref="BH150">bdRateExtend($G149:$G152,O149:O152,$Z149:$Z152,AH149:AH152)</f>
        <v>#VALUE!</v>
      </c>
      <c r="BI150" s="377"/>
      <c r="BJ150" s="382" t="e" cm="1">
        <f t="array" ref="BJ150">bdRateExtend($G149:$G152,P149:P152,$Z149:$Z152,AI149:AI152)</f>
        <v>#VALUE!</v>
      </c>
      <c r="BK150" s="377"/>
      <c r="BL150" s="382" t="e" cm="1">
        <f t="array" ref="BL150">bdRateExtend($G149:$G152,Q149:Q152,$Z149:$Z152,AJ149:AJ152)</f>
        <v>#VALUE!</v>
      </c>
      <c r="BM150" s="377"/>
      <c r="BN150" s="382" t="e" cm="1">
        <f t="array" ref="BN150">bdRateExtend($G149:$G152,R149:R152,$Z149:$Z152,AK149:AK152)</f>
        <v>#VALUE!</v>
      </c>
      <c r="BO150" s="403"/>
      <c r="BP150" s="403"/>
      <c r="BQ150" s="403"/>
      <c r="BR150" s="403"/>
    </row>
    <row r="151" spans="1:70" ht="17" customHeight="1" x14ac:dyDescent="0.2">
      <c r="A151" s="387"/>
      <c r="B151" s="390"/>
      <c r="C151" s="393"/>
      <c r="D151" s="396"/>
      <c r="E151" s="399"/>
      <c r="F151" s="13">
        <v>47</v>
      </c>
      <c r="G151" s="35">
        <f>Anchor!B148</f>
        <v>17556.8416</v>
      </c>
      <c r="H151" s="40">
        <f>Anchor!C148</f>
        <v>34.662300000000002</v>
      </c>
      <c r="I151" s="40">
        <f>Anchor!D148</f>
        <v>39.207099999999997</v>
      </c>
      <c r="J151" s="40">
        <f>Anchor!E148</f>
        <v>42.075699999999998</v>
      </c>
      <c r="K151" s="40"/>
      <c r="L151" s="40">
        <f>Anchor!F148</f>
        <v>20.581099999999999</v>
      </c>
      <c r="M151" s="40">
        <f>Anchor!G148</f>
        <v>17.758500000000002</v>
      </c>
      <c r="N151" s="40">
        <f>Anchor!H148</f>
        <v>99.472399999999993</v>
      </c>
      <c r="O151" s="40"/>
      <c r="P151" s="40"/>
      <c r="Q151" s="40"/>
      <c r="R151" s="40"/>
      <c r="S151" s="40"/>
      <c r="T151" s="40"/>
      <c r="U151" s="40"/>
      <c r="V151" s="40">
        <f>Anchor!I148</f>
        <v>1610.1</v>
      </c>
      <c r="W151" s="40">
        <f>Anchor!J148</f>
        <v>2.1871</v>
      </c>
      <c r="X151" s="36">
        <f t="shared" si="13"/>
        <v>0.44724999999999998</v>
      </c>
      <c r="Y151" s="15"/>
      <c r="Z151" s="35">
        <f>Test!B148</f>
        <v>17556.8416</v>
      </c>
      <c r="AA151" s="40">
        <f>Test!C148</f>
        <v>34.662300000000002</v>
      </c>
      <c r="AB151" s="40">
        <f>Test!D148</f>
        <v>39.207099999999997</v>
      </c>
      <c r="AC151" s="40">
        <f>Test!E148</f>
        <v>42.075699999999998</v>
      </c>
      <c r="AD151" s="40"/>
      <c r="AE151" s="40">
        <f>Test!F148</f>
        <v>20.581099999999999</v>
      </c>
      <c r="AF151" s="40">
        <f>Test!G148</f>
        <v>17.758500000000002</v>
      </c>
      <c r="AG151" s="40">
        <f>Test!H148</f>
        <v>99.472399999999993</v>
      </c>
      <c r="AH151" s="40"/>
      <c r="AI151" s="40"/>
      <c r="AJ151" s="40"/>
      <c r="AK151" s="40"/>
      <c r="AL151" s="40"/>
      <c r="AM151" s="40"/>
      <c r="AN151" s="40"/>
      <c r="AO151" s="40">
        <f>Test!I148</f>
        <v>1617.2</v>
      </c>
      <c r="AP151" s="40">
        <f>Test!J148</f>
        <v>2.2488999999999999</v>
      </c>
      <c r="AQ151" s="36">
        <f t="shared" si="10"/>
        <v>0.44922222222222224</v>
      </c>
      <c r="AR151" s="48">
        <f t="shared" si="11"/>
        <v>1.0044096639960252</v>
      </c>
      <c r="AS151" s="49">
        <f t="shared" si="12"/>
        <v>1.0282565954917471</v>
      </c>
      <c r="AT151" s="16"/>
      <c r="AU151" s="16"/>
      <c r="AV151" s="381"/>
      <c r="AW151" s="382"/>
      <c r="AX151" s="403"/>
      <c r="AY151" s="403"/>
      <c r="AZ151" s="406"/>
      <c r="BA151" s="406"/>
      <c r="BB151" s="382"/>
      <c r="BC151" s="377"/>
      <c r="BD151" s="382"/>
      <c r="BE151" s="377"/>
      <c r="BF151" s="380"/>
      <c r="BG151" s="377"/>
      <c r="BH151" s="380"/>
      <c r="BI151" s="377"/>
      <c r="BJ151" s="382"/>
      <c r="BK151" s="377"/>
      <c r="BL151" s="382"/>
      <c r="BM151" s="377"/>
      <c r="BN151" s="382"/>
      <c r="BO151" s="403"/>
      <c r="BP151" s="403"/>
      <c r="BQ151" s="403"/>
      <c r="BR151" s="403"/>
    </row>
    <row r="152" spans="1:70" ht="17" customHeight="1" x14ac:dyDescent="0.2">
      <c r="A152" s="387"/>
      <c r="B152" s="390"/>
      <c r="C152" s="393"/>
      <c r="D152" s="396"/>
      <c r="E152" s="399"/>
      <c r="F152" s="13">
        <v>55</v>
      </c>
      <c r="G152" s="35">
        <f>Anchor!B149</f>
        <v>10964.9601</v>
      </c>
      <c r="H152" s="40">
        <f>Anchor!C149</f>
        <v>31.939</v>
      </c>
      <c r="I152" s="40">
        <f>Anchor!D149</f>
        <v>37.664400000000001</v>
      </c>
      <c r="J152" s="40">
        <f>Anchor!E149</f>
        <v>40.007899999999999</v>
      </c>
      <c r="K152" s="40"/>
      <c r="L152" s="40">
        <f>Anchor!F149</f>
        <v>17.856400000000001</v>
      </c>
      <c r="M152" s="40">
        <f>Anchor!G149</f>
        <v>15.845499999999999</v>
      </c>
      <c r="N152" s="40">
        <f>Anchor!H149</f>
        <v>98.485100000000003</v>
      </c>
      <c r="O152" s="40"/>
      <c r="P152" s="40"/>
      <c r="Q152" s="40"/>
      <c r="R152" s="40"/>
      <c r="S152" s="40"/>
      <c r="T152" s="40"/>
      <c r="U152" s="40"/>
      <c r="V152" s="40">
        <f>Anchor!I149</f>
        <v>1201.3</v>
      </c>
      <c r="W152" s="40">
        <f>Anchor!J149</f>
        <v>1.8147</v>
      </c>
      <c r="X152" s="36">
        <f t="shared" si="13"/>
        <v>0.3336944444444444</v>
      </c>
      <c r="Y152" s="15"/>
      <c r="Z152" s="35">
        <f>Test!B149</f>
        <v>10964.9601</v>
      </c>
      <c r="AA152" s="40">
        <f>Test!C149</f>
        <v>31.939</v>
      </c>
      <c r="AB152" s="40">
        <f>Test!D149</f>
        <v>37.664400000000001</v>
      </c>
      <c r="AC152" s="40">
        <f>Test!E149</f>
        <v>40.007899999999999</v>
      </c>
      <c r="AD152" s="40"/>
      <c r="AE152" s="40">
        <f>Test!F149</f>
        <v>17.856400000000001</v>
      </c>
      <c r="AF152" s="40">
        <f>Test!G149</f>
        <v>15.845499999999999</v>
      </c>
      <c r="AG152" s="40">
        <f>Test!H149</f>
        <v>98.485100000000003</v>
      </c>
      <c r="AH152" s="40"/>
      <c r="AI152" s="40"/>
      <c r="AJ152" s="40"/>
      <c r="AK152" s="40"/>
      <c r="AL152" s="40"/>
      <c r="AM152" s="40"/>
      <c r="AN152" s="40"/>
      <c r="AO152" s="40">
        <f>Test!I149</f>
        <v>1213.8</v>
      </c>
      <c r="AP152" s="40">
        <f>Test!J149</f>
        <v>1.8797999999999999</v>
      </c>
      <c r="AQ152" s="36">
        <f t="shared" si="10"/>
        <v>0.33716666666666667</v>
      </c>
      <c r="AR152" s="48">
        <f t="shared" si="11"/>
        <v>1.0104053941563307</v>
      </c>
      <c r="AS152" s="49">
        <f t="shared" si="12"/>
        <v>1.0358736981319225</v>
      </c>
      <c r="AT152" s="16"/>
      <c r="AU152" s="16"/>
      <c r="AV152" s="381" t="s">
        <v>125</v>
      </c>
      <c r="AW152" s="382" cm="1">
        <f t="array" ref="AW152">bdRateExtend($G150:$G153,H150:H153,$Z150:$Z153,AA150:AA153)</f>
        <v>0</v>
      </c>
      <c r="AX152" s="403"/>
      <c r="AY152" s="403"/>
      <c r="AZ152" s="406"/>
      <c r="BA152" s="406"/>
      <c r="BB152" s="382" cm="1">
        <f t="array" ref="BB152">bdRateExtend($G150:$G153,L150:L153,$Z150:$Z153,AE150:AE153)</f>
        <v>0</v>
      </c>
      <c r="BC152" s="377"/>
      <c r="BD152" s="382" cm="1">
        <f t="array" ref="BD152">bdRateExtend($G150:$G153,M150:M153,$Z150:$Z153,AF150:AF153)</f>
        <v>0</v>
      </c>
      <c r="BE152" s="377"/>
      <c r="BF152" s="380" cm="1">
        <f t="array" ref="BF152">bdRateExtend($G150:$G153,N150:N153,$Z150:$Z153,AG150:AG153)</f>
        <v>0</v>
      </c>
      <c r="BG152" s="377"/>
      <c r="BH152" s="380" t="e" cm="1">
        <f t="array" ref="BH152">bdRateExtend($G150:$G153,O150:O153,$Z150:$Z153,AH150:AH153)</f>
        <v>#VALUE!</v>
      </c>
      <c r="BI152" s="377"/>
      <c r="BJ152" s="382" t="e" cm="1">
        <f t="array" ref="BJ152">bdRateExtend($G150:$G153,P150:P153,$Z150:$Z153,AI150:AI153)</f>
        <v>#VALUE!</v>
      </c>
      <c r="BK152" s="377"/>
      <c r="BL152" s="382" t="e" cm="1">
        <f t="array" ref="BL152">bdRateExtend($G150:$G153,Q150:Q153,$Z150:$Z153,AJ150:AJ153)</f>
        <v>#VALUE!</v>
      </c>
      <c r="BM152" s="377"/>
      <c r="BN152" s="382" t="e" cm="1">
        <f t="array" ref="BN152">bdRateExtend($G150:$G153,R150:R153,$Z150:$Z153,AK150:AK153)</f>
        <v>#VALUE!</v>
      </c>
      <c r="BO152" s="403"/>
      <c r="BP152" s="403"/>
      <c r="BQ152" s="403"/>
      <c r="BR152" s="403"/>
    </row>
    <row r="153" spans="1:70" ht="17" customHeight="1" thickBot="1" x14ac:dyDescent="0.25">
      <c r="A153" s="387"/>
      <c r="B153" s="391"/>
      <c r="C153" s="394"/>
      <c r="D153" s="397"/>
      <c r="E153" s="400"/>
      <c r="F153" s="8">
        <v>63</v>
      </c>
      <c r="G153" s="37">
        <f>Anchor!B150</f>
        <v>4330.2574000000004</v>
      </c>
      <c r="H153" s="38">
        <f>Anchor!C150</f>
        <v>26.7684</v>
      </c>
      <c r="I153" s="38">
        <f>Anchor!D150</f>
        <v>33.720799999999997</v>
      </c>
      <c r="J153" s="38">
        <f>Anchor!E150</f>
        <v>34.617400000000004</v>
      </c>
      <c r="K153" s="38"/>
      <c r="L153" s="38">
        <f>Anchor!F150</f>
        <v>12.354100000000001</v>
      </c>
      <c r="M153" s="38">
        <f>Anchor!G150</f>
        <v>11.560700000000001</v>
      </c>
      <c r="N153" s="38">
        <f>Anchor!H150</f>
        <v>66.648899999999998</v>
      </c>
      <c r="O153" s="38"/>
      <c r="P153" s="38"/>
      <c r="Q153" s="38"/>
      <c r="R153" s="38"/>
      <c r="S153" s="38"/>
      <c r="T153" s="38"/>
      <c r="U153" s="38"/>
      <c r="V153" s="38">
        <f>Anchor!I150</f>
        <v>833.9</v>
      </c>
      <c r="W153" s="38">
        <f>Anchor!J150</f>
        <v>1.3482000000000001</v>
      </c>
      <c r="X153" s="39">
        <f t="shared" si="13"/>
        <v>0.23163888888888889</v>
      </c>
      <c r="Y153" s="15"/>
      <c r="Z153" s="37">
        <f>Test!B150</f>
        <v>4330.2574000000004</v>
      </c>
      <c r="AA153" s="38">
        <f>Test!C150</f>
        <v>26.7684</v>
      </c>
      <c r="AB153" s="38">
        <f>Test!D150</f>
        <v>33.720799999999997</v>
      </c>
      <c r="AC153" s="38">
        <f>Test!E150</f>
        <v>34.617400000000004</v>
      </c>
      <c r="AD153" s="38"/>
      <c r="AE153" s="38">
        <f>Test!F150</f>
        <v>12.354100000000001</v>
      </c>
      <c r="AF153" s="38">
        <f>Test!G150</f>
        <v>11.560700000000001</v>
      </c>
      <c r="AG153" s="38">
        <f>Test!H150</f>
        <v>66.648899999999998</v>
      </c>
      <c r="AH153" s="38"/>
      <c r="AI153" s="38"/>
      <c r="AJ153" s="38"/>
      <c r="AK153" s="38"/>
      <c r="AL153" s="38"/>
      <c r="AM153" s="38"/>
      <c r="AN153" s="38"/>
      <c r="AO153" s="38">
        <f>Test!I150</f>
        <v>834.9</v>
      </c>
      <c r="AP153" s="38">
        <f>Test!J150</f>
        <v>1.4541999999999999</v>
      </c>
      <c r="AQ153" s="39">
        <f t="shared" si="10"/>
        <v>0.23191666666666666</v>
      </c>
      <c r="AR153" s="50">
        <f t="shared" si="11"/>
        <v>1.001199184554503</v>
      </c>
      <c r="AS153" s="51">
        <f t="shared" si="12"/>
        <v>1.0786233496513868</v>
      </c>
      <c r="AT153" s="16"/>
      <c r="AU153" s="16"/>
      <c r="AV153" s="383"/>
      <c r="AW153" s="384"/>
      <c r="AX153" s="404"/>
      <c r="AY153" s="404"/>
      <c r="AZ153" s="407"/>
      <c r="BA153" s="407"/>
      <c r="BB153" s="384"/>
      <c r="BC153" s="378"/>
      <c r="BD153" s="384"/>
      <c r="BE153" s="378"/>
      <c r="BF153" s="385"/>
      <c r="BG153" s="378"/>
      <c r="BH153" s="385"/>
      <c r="BI153" s="378"/>
      <c r="BJ153" s="384"/>
      <c r="BK153" s="378"/>
      <c r="BL153" s="384"/>
      <c r="BM153" s="378"/>
      <c r="BN153" s="384"/>
      <c r="BO153" s="404"/>
      <c r="BP153" s="404"/>
      <c r="BQ153" s="404"/>
      <c r="BR153" s="404"/>
    </row>
    <row r="154" spans="1:70" ht="17" customHeight="1" x14ac:dyDescent="0.2">
      <c r="A154" s="387"/>
      <c r="B154" s="389" t="s">
        <v>91</v>
      </c>
      <c r="C154" s="392" t="s">
        <v>48</v>
      </c>
      <c r="D154" s="395">
        <v>29.97</v>
      </c>
      <c r="E154" s="398">
        <v>8</v>
      </c>
      <c r="F154" s="7">
        <v>23</v>
      </c>
      <c r="G154" s="32">
        <f>Anchor!B151</f>
        <v>24483.739799999999</v>
      </c>
      <c r="H154" s="33">
        <f>Anchor!C151</f>
        <v>45.461399999999998</v>
      </c>
      <c r="I154" s="33">
        <f>Anchor!D151</f>
        <v>47.8337</v>
      </c>
      <c r="J154" s="33">
        <f>Anchor!E151</f>
        <v>49.003700000000002</v>
      </c>
      <c r="K154" s="33"/>
      <c r="L154" s="33">
        <f>Anchor!F151</f>
        <v>28.4468</v>
      </c>
      <c r="M154" s="33">
        <f>Anchor!G151</f>
        <v>26.003900000000002</v>
      </c>
      <c r="N154" s="33">
        <f>Anchor!H151</f>
        <v>99.023499999999999</v>
      </c>
      <c r="O154" s="33"/>
      <c r="P154" s="33"/>
      <c r="Q154" s="33"/>
      <c r="R154" s="33"/>
      <c r="S154" s="33"/>
      <c r="T154" s="33"/>
      <c r="U154" s="33"/>
      <c r="V154" s="33">
        <f>Anchor!I151</f>
        <v>1554.6</v>
      </c>
      <c r="W154" s="33">
        <f>Anchor!J151</f>
        <v>2.629</v>
      </c>
      <c r="X154" s="34">
        <f t="shared" si="13"/>
        <v>0.43183333333333329</v>
      </c>
      <c r="Y154" s="15"/>
      <c r="Z154" s="32">
        <f>Test!B151</f>
        <v>24483.739799999999</v>
      </c>
      <c r="AA154" s="33">
        <f>Test!C151</f>
        <v>45.461399999999998</v>
      </c>
      <c r="AB154" s="33">
        <f>Test!D151</f>
        <v>47.8337</v>
      </c>
      <c r="AC154" s="33">
        <f>Test!E151</f>
        <v>49.003700000000002</v>
      </c>
      <c r="AD154" s="33"/>
      <c r="AE154" s="33">
        <f>Test!F151</f>
        <v>28.4468</v>
      </c>
      <c r="AF154" s="33">
        <f>Test!G151</f>
        <v>26.003900000000002</v>
      </c>
      <c r="AG154" s="33">
        <f>Test!H151</f>
        <v>99.023499999999999</v>
      </c>
      <c r="AH154" s="33"/>
      <c r="AI154" s="33"/>
      <c r="AJ154" s="33"/>
      <c r="AK154" s="33"/>
      <c r="AL154" s="33"/>
      <c r="AM154" s="33"/>
      <c r="AN154" s="33"/>
      <c r="AO154" s="33">
        <f>Test!I151</f>
        <v>1560.4</v>
      </c>
      <c r="AP154" s="33">
        <f>Test!J151</f>
        <v>2.6040999999999999</v>
      </c>
      <c r="AQ154" s="34">
        <f t="shared" si="10"/>
        <v>0.43344444444444447</v>
      </c>
      <c r="AR154" s="46">
        <f t="shared" si="11"/>
        <v>1.0037308632445647</v>
      </c>
      <c r="AS154" s="47">
        <f t="shared" si="12"/>
        <v>0.99052871814378085</v>
      </c>
      <c r="AT154" s="16"/>
      <c r="AU154" s="16"/>
      <c r="AV154" s="440" t="s">
        <v>123</v>
      </c>
      <c r="AW154" s="401" cm="1">
        <f t="array" ref="AW154">bdRateExtend($G154:$G157,H154:H157,$Z154:$Z157,AA154:AA157)</f>
        <v>0</v>
      </c>
      <c r="AX154" s="402" cm="1">
        <f t="array" ref="AX154">bdRateExtend($G154:$G159,H154:H159,$Z154:$Z159,AA154:AA159)</f>
        <v>0</v>
      </c>
      <c r="AY154" s="402" cm="1">
        <f t="array" ref="AY154">bdRateExtend($G154:$G159,I154:I159,$Z154:$Z159,AB154:AB159)</f>
        <v>0</v>
      </c>
      <c r="AZ154" s="405" cm="1">
        <f t="array" ref="AZ154">bdRateExtend($G154:$G159,J154:J159,$Z154:$Z159,AC154:AC159)</f>
        <v>0</v>
      </c>
      <c r="BA154" s="405" t="e" cm="1">
        <f t="array" ref="BA154">bdRateExtend($G154:$G159,K154:K159,$Z154:$Z159,AD154:AD159)</f>
        <v>#VALUE!</v>
      </c>
      <c r="BB154" s="401" cm="1">
        <f t="array" ref="BB154">bdRateExtend($G154:$G157,L154:L157,$Z154:$Z157,AE154:AE157)</f>
        <v>0</v>
      </c>
      <c r="BC154" s="376" cm="1">
        <f t="array" ref="BC154">bdRateExtend($G154:$G159,L154:L159,$Z154:$Z159,AE154:AE159)</f>
        <v>0</v>
      </c>
      <c r="BD154" s="401" cm="1">
        <f t="array" ref="BD154">bdRateExtend($G154:$G157,M154:M157,$Z154:$Z157,AF154:AF157)</f>
        <v>0</v>
      </c>
      <c r="BE154" s="376" cm="1">
        <f t="array" ref="BE154">bdRateExtend($G154:$G159,M154:M159,$Z154:$Z159,AF154:AF159)</f>
        <v>0</v>
      </c>
      <c r="BF154" s="379" cm="1">
        <f t="array" ref="BF154">bdRateExtend($G154:$G157,N154:N157,$Z154:$Z157,AG154:AG157)</f>
        <v>0</v>
      </c>
      <c r="BG154" s="376" cm="1">
        <f t="array" ref="BG154">bdRateExtend($G154:$G159,N154:N159,$Z154:$Z159,AG154:AG159)</f>
        <v>0</v>
      </c>
      <c r="BH154" s="379" t="e" cm="1">
        <f t="array" ref="BH154">bdRateExtend($G154:$G157,O154:O157,$Z154:$Z157,AH154:AH157)</f>
        <v>#VALUE!</v>
      </c>
      <c r="BI154" s="376" t="e" cm="1">
        <f t="array" ref="BI154">bdRateExtend($G154:$G159,O154:O159,$Z154:$Z159,AH154:AH159)</f>
        <v>#VALUE!</v>
      </c>
      <c r="BJ154" s="401" t="e" cm="1">
        <f t="array" ref="BJ154">bdRateExtend($G154:$G157,P154:P157,$Z154:$Z157,AI154:AI157)</f>
        <v>#VALUE!</v>
      </c>
      <c r="BK154" s="376" t="e" cm="1">
        <f t="array" ref="BK154">bdRateExtend($G154:$G159,P154:P159,$Z154:$Z159,AI154:AI159)</f>
        <v>#VALUE!</v>
      </c>
      <c r="BL154" s="401" t="e" cm="1">
        <f t="array" ref="BL154">bdRateExtend($G154:$G157,Q154:Q157,$Z154:$Z157,AJ154:AJ157)</f>
        <v>#VALUE!</v>
      </c>
      <c r="BM154" s="376" t="e" cm="1">
        <f t="array" ref="BM154">bdRateExtend($G154:$G159,Q154:Q159,$Z154:$Z159,AJ154:AJ159)</f>
        <v>#VALUE!</v>
      </c>
      <c r="BN154" s="401" t="e" cm="1">
        <f t="array" ref="BN154">bdRateExtend($G154:$G157,R154:R157,$Z154:$Z157,AK154:AK157)</f>
        <v>#VALUE!</v>
      </c>
      <c r="BO154" s="402" t="e" cm="1">
        <f t="array" ref="BO154">bdRateExtend($G154:$G159,R154:R159,$Z154:$Z159,AK154:AK159)</f>
        <v>#VALUE!</v>
      </c>
      <c r="BP154" s="402" t="e" cm="1">
        <f t="array" ref="BP154">bdRateExtend($G154:$G159,S154:S159,$Z154:$Z159,AL154:AL159)</f>
        <v>#VALUE!</v>
      </c>
      <c r="BQ154" s="402" t="e" cm="1">
        <f t="array" ref="BQ154">bdRateExtend($G154:$G159,T154:T159,$Z154:$Z159,AM154:AM159)</f>
        <v>#VALUE!</v>
      </c>
      <c r="BR154" s="402" t="e" cm="1">
        <f t="array" ref="BR154">bdRateExtend($G154:$G159,U154:U159,$Z154:$Z159,AN154:AN159)</f>
        <v>#VALUE!</v>
      </c>
    </row>
    <row r="155" spans="1:70" ht="17" customHeight="1" x14ac:dyDescent="0.2">
      <c r="A155" s="387"/>
      <c r="B155" s="390"/>
      <c r="C155" s="393"/>
      <c r="D155" s="396"/>
      <c r="E155" s="399"/>
      <c r="F155" s="13">
        <v>31</v>
      </c>
      <c r="G155" s="35">
        <f>Anchor!B152</f>
        <v>16806.824400000001</v>
      </c>
      <c r="H155" s="40">
        <f>Anchor!C152</f>
        <v>43.166899999999998</v>
      </c>
      <c r="I155" s="40">
        <f>Anchor!D152</f>
        <v>45.743400000000001</v>
      </c>
      <c r="J155" s="40">
        <f>Anchor!E152</f>
        <v>47.276400000000002</v>
      </c>
      <c r="K155" s="40"/>
      <c r="L155" s="40">
        <f>Anchor!F152</f>
        <v>25.648599999999998</v>
      </c>
      <c r="M155" s="40">
        <f>Anchor!G152</f>
        <v>23.770399999999999</v>
      </c>
      <c r="N155" s="40">
        <f>Anchor!H152</f>
        <v>97.630399999999995</v>
      </c>
      <c r="O155" s="40"/>
      <c r="P155" s="40"/>
      <c r="Q155" s="40"/>
      <c r="R155" s="40"/>
      <c r="S155" s="40"/>
      <c r="T155" s="40"/>
      <c r="U155" s="40"/>
      <c r="V155" s="40">
        <f>Anchor!I152</f>
        <v>1279.2</v>
      </c>
      <c r="W155" s="40">
        <f>Anchor!J152</f>
        <v>2.1312000000000002</v>
      </c>
      <c r="X155" s="36">
        <f t="shared" si="13"/>
        <v>0.35533333333333333</v>
      </c>
      <c r="Y155" s="15"/>
      <c r="Z155" s="35">
        <f>Test!B152</f>
        <v>16806.824400000001</v>
      </c>
      <c r="AA155" s="40">
        <f>Test!C152</f>
        <v>43.166899999999998</v>
      </c>
      <c r="AB155" s="40">
        <f>Test!D152</f>
        <v>45.743400000000001</v>
      </c>
      <c r="AC155" s="40">
        <f>Test!E152</f>
        <v>47.276400000000002</v>
      </c>
      <c r="AD155" s="40"/>
      <c r="AE155" s="40">
        <f>Test!F152</f>
        <v>25.648599999999998</v>
      </c>
      <c r="AF155" s="40">
        <f>Test!G152</f>
        <v>23.770399999999999</v>
      </c>
      <c r="AG155" s="40">
        <f>Test!H152</f>
        <v>97.630399999999995</v>
      </c>
      <c r="AH155" s="40"/>
      <c r="AI155" s="40"/>
      <c r="AJ155" s="40"/>
      <c r="AK155" s="40"/>
      <c r="AL155" s="40"/>
      <c r="AM155" s="40"/>
      <c r="AN155" s="40"/>
      <c r="AO155" s="40">
        <f>Test!I152</f>
        <v>1286.5</v>
      </c>
      <c r="AP155" s="40">
        <f>Test!J152</f>
        <v>2.3079000000000001</v>
      </c>
      <c r="AQ155" s="36">
        <f t="shared" si="10"/>
        <v>0.35736111111111113</v>
      </c>
      <c r="AR155" s="48">
        <f t="shared" si="11"/>
        <v>1.0057066916823014</v>
      </c>
      <c r="AS155" s="49">
        <f t="shared" si="12"/>
        <v>1.0829110360360359</v>
      </c>
      <c r="AT155" s="16"/>
      <c r="AU155" s="16"/>
      <c r="AV155" s="381"/>
      <c r="AW155" s="382"/>
      <c r="AX155" s="403"/>
      <c r="AY155" s="403"/>
      <c r="AZ155" s="406"/>
      <c r="BA155" s="406"/>
      <c r="BB155" s="382"/>
      <c r="BC155" s="377"/>
      <c r="BD155" s="382"/>
      <c r="BE155" s="377"/>
      <c r="BF155" s="380"/>
      <c r="BG155" s="377"/>
      <c r="BH155" s="380"/>
      <c r="BI155" s="377"/>
      <c r="BJ155" s="382"/>
      <c r="BK155" s="377"/>
      <c r="BL155" s="382"/>
      <c r="BM155" s="377"/>
      <c r="BN155" s="382"/>
      <c r="BO155" s="403"/>
      <c r="BP155" s="403"/>
      <c r="BQ155" s="403"/>
      <c r="BR155" s="403"/>
    </row>
    <row r="156" spans="1:70" ht="17" customHeight="1" x14ac:dyDescent="0.2">
      <c r="A156" s="387"/>
      <c r="B156" s="390"/>
      <c r="C156" s="393"/>
      <c r="D156" s="396"/>
      <c r="E156" s="399"/>
      <c r="F156" s="13">
        <v>39</v>
      </c>
      <c r="G156" s="35">
        <f>Anchor!B153</f>
        <v>10682.203100000001</v>
      </c>
      <c r="H156" s="40">
        <f>Anchor!C153</f>
        <v>40.293799999999997</v>
      </c>
      <c r="I156" s="40">
        <f>Anchor!D153</f>
        <v>42.993000000000002</v>
      </c>
      <c r="J156" s="40">
        <f>Anchor!E153</f>
        <v>45.047400000000003</v>
      </c>
      <c r="K156" s="40"/>
      <c r="L156" s="40">
        <f>Anchor!F153</f>
        <v>22.245999999999999</v>
      </c>
      <c r="M156" s="40">
        <f>Anchor!G153</f>
        <v>20.927099999999999</v>
      </c>
      <c r="N156" s="40">
        <f>Anchor!H153</f>
        <v>92.8446</v>
      </c>
      <c r="O156" s="40"/>
      <c r="P156" s="40"/>
      <c r="Q156" s="40"/>
      <c r="R156" s="40"/>
      <c r="S156" s="40"/>
      <c r="T156" s="40"/>
      <c r="U156" s="40"/>
      <c r="V156" s="40">
        <f>Anchor!I153</f>
        <v>1338.6</v>
      </c>
      <c r="W156" s="40">
        <f>Anchor!J153</f>
        <v>2.0284</v>
      </c>
      <c r="X156" s="36">
        <f t="shared" si="13"/>
        <v>0.37183333333333329</v>
      </c>
      <c r="Y156" s="15"/>
      <c r="Z156" s="35">
        <f>Test!B153</f>
        <v>10682.203100000001</v>
      </c>
      <c r="AA156" s="40">
        <f>Test!C153</f>
        <v>40.293799999999997</v>
      </c>
      <c r="AB156" s="40">
        <f>Test!D153</f>
        <v>42.993000000000002</v>
      </c>
      <c r="AC156" s="40">
        <f>Test!E153</f>
        <v>45.047400000000003</v>
      </c>
      <c r="AD156" s="40"/>
      <c r="AE156" s="40">
        <f>Test!F153</f>
        <v>22.245999999999999</v>
      </c>
      <c r="AF156" s="40">
        <f>Test!G153</f>
        <v>20.927099999999999</v>
      </c>
      <c r="AG156" s="40">
        <f>Test!H153</f>
        <v>92.8446</v>
      </c>
      <c r="AH156" s="40"/>
      <c r="AI156" s="40"/>
      <c r="AJ156" s="40"/>
      <c r="AK156" s="40"/>
      <c r="AL156" s="40"/>
      <c r="AM156" s="40"/>
      <c r="AN156" s="40"/>
      <c r="AO156" s="40">
        <f>Test!I153</f>
        <v>1353.5</v>
      </c>
      <c r="AP156" s="40">
        <f>Test!J153</f>
        <v>2.1858</v>
      </c>
      <c r="AQ156" s="36">
        <f t="shared" si="10"/>
        <v>0.37597222222222221</v>
      </c>
      <c r="AR156" s="48">
        <f t="shared" si="11"/>
        <v>1.0111310324219334</v>
      </c>
      <c r="AS156" s="49">
        <f t="shared" si="12"/>
        <v>1.0775981068822718</v>
      </c>
      <c r="AT156" s="16"/>
      <c r="AU156" s="16"/>
      <c r="AV156" s="381" t="s">
        <v>124</v>
      </c>
      <c r="AW156" s="382" cm="1">
        <f t="array" ref="AW156">bdRateExtend($G155:$G158,H155:H158,$Z155:$Z158,AA155:AA158)</f>
        <v>0</v>
      </c>
      <c r="AX156" s="403"/>
      <c r="AY156" s="403"/>
      <c r="AZ156" s="406"/>
      <c r="BA156" s="406"/>
      <c r="BB156" s="382" cm="1">
        <f t="array" ref="BB156">bdRateExtend($G155:$G158,L155:L158,$Z155:$Z158,AE155:AE158)</f>
        <v>0</v>
      </c>
      <c r="BC156" s="377"/>
      <c r="BD156" s="382" cm="1">
        <f t="array" ref="BD156">bdRateExtend($G155:$G158,M155:M158,$Z155:$Z158,AF155:AF158)</f>
        <v>0</v>
      </c>
      <c r="BE156" s="377"/>
      <c r="BF156" s="380" cm="1">
        <f t="array" ref="BF156">bdRateExtend($G155:$G158,N155:N158,$Z155:$Z158,AG155:AG158)</f>
        <v>0</v>
      </c>
      <c r="BG156" s="377"/>
      <c r="BH156" s="380" t="e" cm="1">
        <f t="array" ref="BH156">bdRateExtend($G155:$G158,O155:O158,$Z155:$Z158,AH155:AH158)</f>
        <v>#VALUE!</v>
      </c>
      <c r="BI156" s="377"/>
      <c r="BJ156" s="382" t="e" cm="1">
        <f t="array" ref="BJ156">bdRateExtend($G155:$G158,P155:P158,$Z155:$Z158,AI155:AI158)</f>
        <v>#VALUE!</v>
      </c>
      <c r="BK156" s="377"/>
      <c r="BL156" s="382" t="e" cm="1">
        <f t="array" ref="BL156">bdRateExtend($G155:$G158,Q155:Q158,$Z155:$Z158,AJ155:AJ158)</f>
        <v>#VALUE!</v>
      </c>
      <c r="BM156" s="377"/>
      <c r="BN156" s="382" t="e" cm="1">
        <f t="array" ref="BN156">bdRateExtend($G155:$G158,R155:R158,$Z155:$Z158,AK155:AK158)</f>
        <v>#VALUE!</v>
      </c>
      <c r="BO156" s="403"/>
      <c r="BP156" s="403"/>
      <c r="BQ156" s="403"/>
      <c r="BR156" s="403"/>
    </row>
    <row r="157" spans="1:70" ht="17" customHeight="1" x14ac:dyDescent="0.2">
      <c r="A157" s="387"/>
      <c r="B157" s="390"/>
      <c r="C157" s="393"/>
      <c r="D157" s="396"/>
      <c r="E157" s="399"/>
      <c r="F157" s="13">
        <v>47</v>
      </c>
      <c r="G157" s="35">
        <f>Anchor!B154</f>
        <v>6593.4480000000003</v>
      </c>
      <c r="H157" s="40">
        <f>Anchor!C154</f>
        <v>37.206200000000003</v>
      </c>
      <c r="I157" s="40">
        <f>Anchor!D154</f>
        <v>40.175600000000003</v>
      </c>
      <c r="J157" s="40">
        <f>Anchor!E154</f>
        <v>42.829300000000003</v>
      </c>
      <c r="K157" s="40"/>
      <c r="L157" s="40">
        <f>Anchor!F154</f>
        <v>18.675899999999999</v>
      </c>
      <c r="M157" s="40">
        <f>Anchor!G154</f>
        <v>17.880800000000001</v>
      </c>
      <c r="N157" s="40">
        <f>Anchor!H154</f>
        <v>83.255899999999997</v>
      </c>
      <c r="O157" s="40"/>
      <c r="P157" s="40"/>
      <c r="Q157" s="40"/>
      <c r="R157" s="40"/>
      <c r="S157" s="40"/>
      <c r="T157" s="40"/>
      <c r="U157" s="40"/>
      <c r="V157" s="40">
        <f>Anchor!I154</f>
        <v>960.7</v>
      </c>
      <c r="W157" s="40">
        <f>Anchor!J154</f>
        <v>1.8902000000000001</v>
      </c>
      <c r="X157" s="36">
        <f t="shared" si="13"/>
        <v>0.2668611111111111</v>
      </c>
      <c r="Y157" s="15"/>
      <c r="Z157" s="35">
        <f>Test!B154</f>
        <v>6593.4480000000003</v>
      </c>
      <c r="AA157" s="40">
        <f>Test!C154</f>
        <v>37.206200000000003</v>
      </c>
      <c r="AB157" s="40">
        <f>Test!D154</f>
        <v>40.175600000000003</v>
      </c>
      <c r="AC157" s="40">
        <f>Test!E154</f>
        <v>42.829300000000003</v>
      </c>
      <c r="AD157" s="40"/>
      <c r="AE157" s="40">
        <f>Test!F154</f>
        <v>18.675899999999999</v>
      </c>
      <c r="AF157" s="40">
        <f>Test!G154</f>
        <v>17.880800000000001</v>
      </c>
      <c r="AG157" s="40">
        <f>Test!H154</f>
        <v>83.255899999999997</v>
      </c>
      <c r="AH157" s="40"/>
      <c r="AI157" s="40"/>
      <c r="AJ157" s="40"/>
      <c r="AK157" s="40"/>
      <c r="AL157" s="40"/>
      <c r="AM157" s="40"/>
      <c r="AN157" s="40"/>
      <c r="AO157" s="40">
        <f>Test!I154</f>
        <v>968.9</v>
      </c>
      <c r="AP157" s="40">
        <f>Test!J154</f>
        <v>1.9144000000000001</v>
      </c>
      <c r="AQ157" s="36">
        <f t="shared" si="10"/>
        <v>0.26913888888888887</v>
      </c>
      <c r="AR157" s="48">
        <f t="shared" si="11"/>
        <v>1.0085354429062141</v>
      </c>
      <c r="AS157" s="49">
        <f t="shared" si="12"/>
        <v>1.0128028780023277</v>
      </c>
      <c r="AT157" s="16"/>
      <c r="AU157" s="16"/>
      <c r="AV157" s="381"/>
      <c r="AW157" s="382"/>
      <c r="AX157" s="403"/>
      <c r="AY157" s="403"/>
      <c r="AZ157" s="406"/>
      <c r="BA157" s="406"/>
      <c r="BB157" s="382"/>
      <c r="BC157" s="377"/>
      <c r="BD157" s="382"/>
      <c r="BE157" s="377"/>
      <c r="BF157" s="380"/>
      <c r="BG157" s="377"/>
      <c r="BH157" s="380"/>
      <c r="BI157" s="377"/>
      <c r="BJ157" s="382"/>
      <c r="BK157" s="377"/>
      <c r="BL157" s="382"/>
      <c r="BM157" s="377"/>
      <c r="BN157" s="382"/>
      <c r="BO157" s="403"/>
      <c r="BP157" s="403"/>
      <c r="BQ157" s="403"/>
      <c r="BR157" s="403"/>
    </row>
    <row r="158" spans="1:70" ht="17" customHeight="1" x14ac:dyDescent="0.2">
      <c r="A158" s="387"/>
      <c r="B158" s="390"/>
      <c r="C158" s="393"/>
      <c r="D158" s="396"/>
      <c r="E158" s="399"/>
      <c r="F158" s="13">
        <v>55</v>
      </c>
      <c r="G158" s="35">
        <f>Anchor!B155</f>
        <v>3945.9540999999999</v>
      </c>
      <c r="H158" s="40">
        <f>Anchor!C155</f>
        <v>34.101399999999998</v>
      </c>
      <c r="I158" s="40">
        <f>Anchor!D155</f>
        <v>37.408200000000001</v>
      </c>
      <c r="J158" s="40">
        <f>Anchor!E155</f>
        <v>40.602499999999999</v>
      </c>
      <c r="K158" s="40"/>
      <c r="L158" s="40">
        <f>Anchor!F155</f>
        <v>15.248799999999999</v>
      </c>
      <c r="M158" s="40">
        <f>Anchor!G155</f>
        <v>14.8864</v>
      </c>
      <c r="N158" s="40">
        <f>Anchor!H155</f>
        <v>68.088200000000001</v>
      </c>
      <c r="O158" s="40"/>
      <c r="P158" s="40"/>
      <c r="Q158" s="40"/>
      <c r="R158" s="40"/>
      <c r="S158" s="40"/>
      <c r="T158" s="40"/>
      <c r="U158" s="40"/>
      <c r="V158" s="40">
        <f>Anchor!I155</f>
        <v>727.9</v>
      </c>
      <c r="W158" s="40">
        <f>Anchor!J155</f>
        <v>1.5343</v>
      </c>
      <c r="X158" s="36">
        <f t="shared" si="13"/>
        <v>0.20219444444444443</v>
      </c>
      <c r="Y158" s="15"/>
      <c r="Z158" s="35">
        <f>Test!B155</f>
        <v>3945.9540999999999</v>
      </c>
      <c r="AA158" s="40">
        <f>Test!C155</f>
        <v>34.101399999999998</v>
      </c>
      <c r="AB158" s="40">
        <f>Test!D155</f>
        <v>37.408200000000001</v>
      </c>
      <c r="AC158" s="40">
        <f>Test!E155</f>
        <v>40.602499999999999</v>
      </c>
      <c r="AD158" s="40"/>
      <c r="AE158" s="40">
        <f>Test!F155</f>
        <v>15.248799999999999</v>
      </c>
      <c r="AF158" s="40">
        <f>Test!G155</f>
        <v>14.8864</v>
      </c>
      <c r="AG158" s="40">
        <f>Test!H155</f>
        <v>68.088200000000001</v>
      </c>
      <c r="AH158" s="40"/>
      <c r="AI158" s="40"/>
      <c r="AJ158" s="40"/>
      <c r="AK158" s="40"/>
      <c r="AL158" s="40"/>
      <c r="AM158" s="40"/>
      <c r="AN158" s="40"/>
      <c r="AO158" s="40">
        <f>Test!I155</f>
        <v>734.4</v>
      </c>
      <c r="AP158" s="40">
        <f>Test!J155</f>
        <v>1.5813999999999999</v>
      </c>
      <c r="AQ158" s="36">
        <f t="shared" si="10"/>
        <v>0.20399999999999999</v>
      </c>
      <c r="AR158" s="48">
        <f t="shared" si="11"/>
        <v>1.0089297980491825</v>
      </c>
      <c r="AS158" s="49">
        <f t="shared" si="12"/>
        <v>1.0306980381933128</v>
      </c>
      <c r="AT158" s="16"/>
      <c r="AU158" s="16"/>
      <c r="AV158" s="381" t="s">
        <v>125</v>
      </c>
      <c r="AW158" s="382" cm="1">
        <f t="array" ref="AW158">bdRateExtend($G156:$G159,H156:H159,$Z156:$Z159,AA156:AA159)</f>
        <v>0</v>
      </c>
      <c r="AX158" s="403"/>
      <c r="AY158" s="403"/>
      <c r="AZ158" s="406"/>
      <c r="BA158" s="406"/>
      <c r="BB158" s="382" cm="1">
        <f t="array" ref="BB158">bdRateExtend($G156:$G159,L156:L159,$Z156:$Z159,AE156:AE159)</f>
        <v>0</v>
      </c>
      <c r="BC158" s="377"/>
      <c r="BD158" s="382" cm="1">
        <f t="array" ref="BD158">bdRateExtend($G156:$G159,M156:M159,$Z156:$Z159,AF156:AF159)</f>
        <v>0</v>
      </c>
      <c r="BE158" s="377"/>
      <c r="BF158" s="380" cm="1">
        <f t="array" ref="BF158">bdRateExtend($G156:$G159,N156:N159,$Z156:$Z159,AG156:AG159)</f>
        <v>0</v>
      </c>
      <c r="BG158" s="377"/>
      <c r="BH158" s="380" t="e" cm="1">
        <f t="array" ref="BH158">bdRateExtend($G156:$G159,O156:O159,$Z156:$Z159,AH156:AH159)</f>
        <v>#VALUE!</v>
      </c>
      <c r="BI158" s="377"/>
      <c r="BJ158" s="382" t="e" cm="1">
        <f t="array" ref="BJ158">bdRateExtend($G156:$G159,P156:P159,$Z156:$Z159,AI156:AI159)</f>
        <v>#VALUE!</v>
      </c>
      <c r="BK158" s="377"/>
      <c r="BL158" s="382" t="e" cm="1">
        <f t="array" ref="BL158">bdRateExtend($G156:$G159,Q156:Q159,$Z156:$Z159,AJ156:AJ159)</f>
        <v>#VALUE!</v>
      </c>
      <c r="BM158" s="377"/>
      <c r="BN158" s="382" t="e" cm="1">
        <f t="array" ref="BN158">bdRateExtend($G156:$G159,R156:R159,$Z156:$Z159,AK156:AK159)</f>
        <v>#VALUE!</v>
      </c>
      <c r="BO158" s="403"/>
      <c r="BP158" s="403"/>
      <c r="BQ158" s="403"/>
      <c r="BR158" s="403"/>
    </row>
    <row r="159" spans="1:70" ht="17" customHeight="1" thickBot="1" x14ac:dyDescent="0.25">
      <c r="A159" s="387"/>
      <c r="B159" s="391"/>
      <c r="C159" s="394"/>
      <c r="D159" s="397"/>
      <c r="E159" s="400"/>
      <c r="F159" s="8">
        <v>63</v>
      </c>
      <c r="G159" s="37">
        <f>Anchor!B156</f>
        <v>1325.1855</v>
      </c>
      <c r="H159" s="38">
        <f>Anchor!C156</f>
        <v>28.974</v>
      </c>
      <c r="I159" s="38">
        <f>Anchor!D156</f>
        <v>33.212400000000002</v>
      </c>
      <c r="J159" s="38">
        <f>Anchor!E156</f>
        <v>37.2288</v>
      </c>
      <c r="K159" s="38"/>
      <c r="L159" s="38">
        <f>Anchor!F156</f>
        <v>9.9779999999999998</v>
      </c>
      <c r="M159" s="38">
        <f>Anchor!G156</f>
        <v>10.172800000000001</v>
      </c>
      <c r="N159" s="38">
        <f>Anchor!H156</f>
        <v>31.098400000000002</v>
      </c>
      <c r="O159" s="38"/>
      <c r="P159" s="38"/>
      <c r="Q159" s="38"/>
      <c r="R159" s="38"/>
      <c r="S159" s="38"/>
      <c r="T159" s="38"/>
      <c r="U159" s="38"/>
      <c r="V159" s="38">
        <f>Anchor!I156</f>
        <v>434.6</v>
      </c>
      <c r="W159" s="38">
        <f>Anchor!J156</f>
        <v>1.0145999999999999</v>
      </c>
      <c r="X159" s="39">
        <f t="shared" si="13"/>
        <v>0.12072222222222223</v>
      </c>
      <c r="Y159" s="15"/>
      <c r="Z159" s="37">
        <f>Test!B156</f>
        <v>1325.1855</v>
      </c>
      <c r="AA159" s="38">
        <f>Test!C156</f>
        <v>28.974</v>
      </c>
      <c r="AB159" s="38">
        <f>Test!D156</f>
        <v>33.212400000000002</v>
      </c>
      <c r="AC159" s="38">
        <f>Test!E156</f>
        <v>37.2288</v>
      </c>
      <c r="AD159" s="38"/>
      <c r="AE159" s="38">
        <f>Test!F156</f>
        <v>9.9779999999999998</v>
      </c>
      <c r="AF159" s="38">
        <f>Test!G156</f>
        <v>10.172800000000001</v>
      </c>
      <c r="AG159" s="38">
        <f>Test!H156</f>
        <v>31.098400000000002</v>
      </c>
      <c r="AH159" s="38"/>
      <c r="AI159" s="38"/>
      <c r="AJ159" s="38"/>
      <c r="AK159" s="38"/>
      <c r="AL159" s="38"/>
      <c r="AM159" s="38"/>
      <c r="AN159" s="38"/>
      <c r="AO159" s="38">
        <f>Test!I156</f>
        <v>436.5</v>
      </c>
      <c r="AP159" s="38">
        <f>Test!J156</f>
        <v>1.1003000000000001</v>
      </c>
      <c r="AQ159" s="39">
        <f t="shared" si="10"/>
        <v>0.12125</v>
      </c>
      <c r="AR159" s="50">
        <f t="shared" si="11"/>
        <v>1.0043718361711917</v>
      </c>
      <c r="AS159" s="51">
        <f t="shared" si="12"/>
        <v>1.0844667849398779</v>
      </c>
      <c r="AT159" s="16"/>
      <c r="AU159" s="16"/>
      <c r="AV159" s="383"/>
      <c r="AW159" s="384"/>
      <c r="AX159" s="404"/>
      <c r="AY159" s="404"/>
      <c r="AZ159" s="407"/>
      <c r="BA159" s="407"/>
      <c r="BB159" s="384"/>
      <c r="BC159" s="378"/>
      <c r="BD159" s="384"/>
      <c r="BE159" s="378"/>
      <c r="BF159" s="385"/>
      <c r="BG159" s="378"/>
      <c r="BH159" s="385"/>
      <c r="BI159" s="378"/>
      <c r="BJ159" s="384"/>
      <c r="BK159" s="378"/>
      <c r="BL159" s="384"/>
      <c r="BM159" s="378"/>
      <c r="BN159" s="384"/>
      <c r="BO159" s="404"/>
      <c r="BP159" s="404"/>
      <c r="BQ159" s="404"/>
      <c r="BR159" s="404"/>
    </row>
    <row r="160" spans="1:70" ht="17" customHeight="1" x14ac:dyDescent="0.2">
      <c r="A160" s="387"/>
      <c r="B160" s="389" t="s">
        <v>91</v>
      </c>
      <c r="C160" s="392" t="s">
        <v>49</v>
      </c>
      <c r="D160" s="395">
        <v>59.94</v>
      </c>
      <c r="E160" s="398">
        <v>8</v>
      </c>
      <c r="F160" s="7">
        <v>23</v>
      </c>
      <c r="G160" s="32">
        <f>Anchor!B157</f>
        <v>22926.634399999999</v>
      </c>
      <c r="H160" s="33">
        <f>Anchor!C157</f>
        <v>47.735300000000002</v>
      </c>
      <c r="I160" s="33">
        <f>Anchor!D157</f>
        <v>49.751800000000003</v>
      </c>
      <c r="J160" s="33">
        <f>Anchor!E157</f>
        <v>49.7333</v>
      </c>
      <c r="K160" s="33"/>
      <c r="L160" s="33">
        <f>Anchor!F157</f>
        <v>27.873799999999999</v>
      </c>
      <c r="M160" s="33">
        <f>Anchor!G157</f>
        <v>26.276900000000001</v>
      </c>
      <c r="N160" s="33">
        <f>Anchor!H157</f>
        <v>99.803899999999999</v>
      </c>
      <c r="O160" s="33"/>
      <c r="P160" s="33"/>
      <c r="Q160" s="33"/>
      <c r="R160" s="33"/>
      <c r="S160" s="33"/>
      <c r="T160" s="33"/>
      <c r="U160" s="33"/>
      <c r="V160" s="33">
        <f>Anchor!I157</f>
        <v>1235.9000000000001</v>
      </c>
      <c r="W160" s="33">
        <f>Anchor!J157</f>
        <v>1.8604000000000001</v>
      </c>
      <c r="X160" s="34">
        <f t="shared" si="13"/>
        <v>0.34330555555555559</v>
      </c>
      <c r="Y160" s="15"/>
      <c r="Z160" s="32">
        <f>Test!B157</f>
        <v>22926.634399999999</v>
      </c>
      <c r="AA160" s="33">
        <f>Test!C157</f>
        <v>47.735300000000002</v>
      </c>
      <c r="AB160" s="33">
        <f>Test!D157</f>
        <v>49.751800000000003</v>
      </c>
      <c r="AC160" s="33">
        <f>Test!E157</f>
        <v>49.7333</v>
      </c>
      <c r="AD160" s="33"/>
      <c r="AE160" s="33">
        <f>Test!F157</f>
        <v>27.873799999999999</v>
      </c>
      <c r="AF160" s="33">
        <f>Test!G157</f>
        <v>26.276900000000001</v>
      </c>
      <c r="AG160" s="33">
        <f>Test!H157</f>
        <v>99.803899999999999</v>
      </c>
      <c r="AH160" s="33"/>
      <c r="AI160" s="33"/>
      <c r="AJ160" s="33"/>
      <c r="AK160" s="33"/>
      <c r="AL160" s="33"/>
      <c r="AM160" s="33"/>
      <c r="AN160" s="33"/>
      <c r="AO160" s="33">
        <f>Test!I157</f>
        <v>1234.5999999999999</v>
      </c>
      <c r="AP160" s="33">
        <f>Test!J157</f>
        <v>1.9233</v>
      </c>
      <c r="AQ160" s="34">
        <f t="shared" si="10"/>
        <v>0.34294444444444444</v>
      </c>
      <c r="AR160" s="46">
        <f t="shared" si="11"/>
        <v>0.99894813496237544</v>
      </c>
      <c r="AS160" s="47">
        <f t="shared" si="12"/>
        <v>1.0338099333476671</v>
      </c>
      <c r="AT160" s="16"/>
      <c r="AU160" s="16"/>
      <c r="AV160" s="440" t="s">
        <v>123</v>
      </c>
      <c r="AW160" s="401" cm="1">
        <f t="array" ref="AW160">bdRateExtend($G160:$G163,H160:H163,$Z160:$Z163,AA160:AA163)</f>
        <v>0</v>
      </c>
      <c r="AX160" s="402" cm="1">
        <f t="array" ref="AX160">bdRateExtend($G160:$G165,H160:H165,$Z160:$Z165,AA160:AA165)</f>
        <v>0</v>
      </c>
      <c r="AY160" s="402" cm="1">
        <f t="array" ref="AY160">bdRateExtend($G160:$G165,I160:I165,$Z160:$Z165,AB160:AB165)</f>
        <v>0</v>
      </c>
      <c r="AZ160" s="405" cm="1">
        <f t="array" ref="AZ160">bdRateExtend($G160:$G165,J160:J165,$Z160:$Z165,AC160:AC165)</f>
        <v>0</v>
      </c>
      <c r="BA160" s="405" t="e" cm="1">
        <f t="array" ref="BA160">bdRateExtend($G160:$G165,K160:K165,$Z160:$Z165,AD160:AD165)</f>
        <v>#VALUE!</v>
      </c>
      <c r="BB160" s="401" cm="1">
        <f t="array" ref="BB160">bdRateExtend($G160:$G163,L160:L163,$Z160:$Z163,AE160:AE163)</f>
        <v>0</v>
      </c>
      <c r="BC160" s="376" cm="1">
        <f t="array" ref="BC160">bdRateExtend($G160:$G165,L160:L165,$Z160:$Z165,AE160:AE165)</f>
        <v>0</v>
      </c>
      <c r="BD160" s="401" cm="1">
        <f t="array" ref="BD160">bdRateExtend($G160:$G163,M160:M163,$Z160:$Z163,AF160:AF163)</f>
        <v>0</v>
      </c>
      <c r="BE160" s="376" cm="1">
        <f t="array" ref="BE160">bdRateExtend($G160:$G165,M160:M165,$Z160:$Z165,AF160:AF165)</f>
        <v>0</v>
      </c>
      <c r="BF160" s="379" cm="1">
        <f t="array" ref="BF160">bdRateExtend($G160:$G163,N160:N163,$Z160:$Z163,AG160:AG163)</f>
        <v>0</v>
      </c>
      <c r="BG160" s="376" cm="1">
        <f t="array" ref="BG160">bdRateExtend($G160:$G165,N160:N165,$Z160:$Z165,AG160:AG165)</f>
        <v>0</v>
      </c>
      <c r="BH160" s="379" t="e" cm="1">
        <f t="array" ref="BH160">bdRateExtend($G160:$G163,O160:O163,$Z160:$Z163,AH160:AH163)</f>
        <v>#VALUE!</v>
      </c>
      <c r="BI160" s="376" t="e" cm="1">
        <f t="array" ref="BI160">bdRateExtend($G160:$G165,O160:O165,$Z160:$Z165,AH160:AH165)</f>
        <v>#VALUE!</v>
      </c>
      <c r="BJ160" s="401" t="e" cm="1">
        <f t="array" ref="BJ160">bdRateExtend($G160:$G163,P160:P163,$Z160:$Z163,AI160:AI163)</f>
        <v>#VALUE!</v>
      </c>
      <c r="BK160" s="376" t="e" cm="1">
        <f t="array" ref="BK160">bdRateExtend($G160:$G165,P160:P165,$Z160:$Z165,AI160:AI165)</f>
        <v>#VALUE!</v>
      </c>
      <c r="BL160" s="401" t="e" cm="1">
        <f t="array" ref="BL160">bdRateExtend($G160:$G163,Q160:Q163,$Z160:$Z163,AJ160:AJ163)</f>
        <v>#VALUE!</v>
      </c>
      <c r="BM160" s="376" t="e" cm="1">
        <f t="array" ref="BM160">bdRateExtend($G160:$G165,Q160:Q165,$Z160:$Z165,AJ160:AJ165)</f>
        <v>#VALUE!</v>
      </c>
      <c r="BN160" s="401" t="e" cm="1">
        <f t="array" ref="BN160">bdRateExtend($G160:$G163,R160:R163,$Z160:$Z163,AK160:AK163)</f>
        <v>#VALUE!</v>
      </c>
      <c r="BO160" s="402" t="e" cm="1">
        <f t="array" ref="BO160">bdRateExtend($G160:$G165,R160:R165,$Z160:$Z165,AK160:AK165)</f>
        <v>#VALUE!</v>
      </c>
      <c r="BP160" s="402" t="e" cm="1">
        <f t="array" ref="BP160">bdRateExtend($G160:$G165,S160:S165,$Z160:$Z165,AL160:AL165)</f>
        <v>#VALUE!</v>
      </c>
      <c r="BQ160" s="402" t="e" cm="1">
        <f t="array" ref="BQ160">bdRateExtend($G160:$G165,T160:T165,$Z160:$Z165,AM160:AM165)</f>
        <v>#VALUE!</v>
      </c>
      <c r="BR160" s="402" t="e" cm="1">
        <f t="array" ref="BR160">bdRateExtend($G160:$G165,U160:U165,$Z160:$Z165,AN160:AN165)</f>
        <v>#VALUE!</v>
      </c>
    </row>
    <row r="161" spans="1:70" ht="17" customHeight="1" x14ac:dyDescent="0.2">
      <c r="A161" s="387"/>
      <c r="B161" s="390"/>
      <c r="C161" s="393"/>
      <c r="D161" s="396"/>
      <c r="E161" s="399"/>
      <c r="F161" s="13">
        <v>31</v>
      </c>
      <c r="G161" s="35">
        <f>Anchor!B158</f>
        <v>14666.694600000001</v>
      </c>
      <c r="H161" s="40">
        <f>Anchor!C158</f>
        <v>45.798999999999999</v>
      </c>
      <c r="I161" s="40">
        <f>Anchor!D158</f>
        <v>47.92</v>
      </c>
      <c r="J161" s="40">
        <f>Anchor!E158</f>
        <v>47.909599999999998</v>
      </c>
      <c r="K161" s="40"/>
      <c r="L161" s="40">
        <f>Anchor!F158</f>
        <v>25.136099999999999</v>
      </c>
      <c r="M161" s="40">
        <f>Anchor!G158</f>
        <v>24.190999999999999</v>
      </c>
      <c r="N161" s="40">
        <f>Anchor!H158</f>
        <v>99.717399999999998</v>
      </c>
      <c r="O161" s="40"/>
      <c r="P161" s="40"/>
      <c r="Q161" s="40"/>
      <c r="R161" s="40"/>
      <c r="S161" s="40"/>
      <c r="T161" s="40"/>
      <c r="U161" s="40"/>
      <c r="V161" s="40">
        <f>Anchor!I158</f>
        <v>934.8</v>
      </c>
      <c r="W161" s="40">
        <f>Anchor!J158</f>
        <v>1.8181</v>
      </c>
      <c r="X161" s="36">
        <f t="shared" si="13"/>
        <v>0.25966666666666666</v>
      </c>
      <c r="Y161" s="15"/>
      <c r="Z161" s="35">
        <f>Test!B158</f>
        <v>14666.694600000001</v>
      </c>
      <c r="AA161" s="40">
        <f>Test!C158</f>
        <v>45.798999999999999</v>
      </c>
      <c r="AB161" s="40">
        <f>Test!D158</f>
        <v>47.92</v>
      </c>
      <c r="AC161" s="40">
        <f>Test!E158</f>
        <v>47.909599999999998</v>
      </c>
      <c r="AD161" s="40"/>
      <c r="AE161" s="40">
        <f>Test!F158</f>
        <v>25.136099999999999</v>
      </c>
      <c r="AF161" s="40">
        <f>Test!G158</f>
        <v>24.190999999999999</v>
      </c>
      <c r="AG161" s="40">
        <f>Test!H158</f>
        <v>99.717399999999998</v>
      </c>
      <c r="AH161" s="40"/>
      <c r="AI161" s="40"/>
      <c r="AJ161" s="40"/>
      <c r="AK161" s="40"/>
      <c r="AL161" s="40"/>
      <c r="AM161" s="40"/>
      <c r="AN161" s="40"/>
      <c r="AO161" s="40">
        <f>Test!I158</f>
        <v>929.3</v>
      </c>
      <c r="AP161" s="40">
        <f>Test!J158</f>
        <v>1.8712</v>
      </c>
      <c r="AQ161" s="36">
        <f t="shared" si="10"/>
        <v>0.25813888888888886</v>
      </c>
      <c r="AR161" s="48">
        <f t="shared" si="11"/>
        <v>0.99411638853230633</v>
      </c>
      <c r="AS161" s="49">
        <f t="shared" si="12"/>
        <v>1.0292063142841428</v>
      </c>
      <c r="AT161" s="16"/>
      <c r="AU161" s="16"/>
      <c r="AV161" s="381"/>
      <c r="AW161" s="382"/>
      <c r="AX161" s="403"/>
      <c r="AY161" s="403"/>
      <c r="AZ161" s="406"/>
      <c r="BA161" s="406"/>
      <c r="BB161" s="382"/>
      <c r="BC161" s="377"/>
      <c r="BD161" s="382"/>
      <c r="BE161" s="377"/>
      <c r="BF161" s="380"/>
      <c r="BG161" s="377"/>
      <c r="BH161" s="380"/>
      <c r="BI161" s="377"/>
      <c r="BJ161" s="382"/>
      <c r="BK161" s="377"/>
      <c r="BL161" s="382"/>
      <c r="BM161" s="377"/>
      <c r="BN161" s="382"/>
      <c r="BO161" s="403"/>
      <c r="BP161" s="403"/>
      <c r="BQ161" s="403"/>
      <c r="BR161" s="403"/>
    </row>
    <row r="162" spans="1:70" ht="17" customHeight="1" x14ac:dyDescent="0.2">
      <c r="A162" s="387"/>
      <c r="B162" s="390"/>
      <c r="C162" s="393"/>
      <c r="D162" s="396"/>
      <c r="E162" s="399"/>
      <c r="F162" s="13">
        <v>39</v>
      </c>
      <c r="G162" s="35">
        <f>Anchor!B159</f>
        <v>9129.2615999999998</v>
      </c>
      <c r="H162" s="40">
        <f>Anchor!C159</f>
        <v>43.573700000000002</v>
      </c>
      <c r="I162" s="40">
        <f>Anchor!D159</f>
        <v>45.817300000000003</v>
      </c>
      <c r="J162" s="40">
        <f>Anchor!E159</f>
        <v>45.789000000000001</v>
      </c>
      <c r="K162" s="40"/>
      <c r="L162" s="40">
        <f>Anchor!F159</f>
        <v>22.203600000000002</v>
      </c>
      <c r="M162" s="40">
        <f>Anchor!G159</f>
        <v>21.873999999999999</v>
      </c>
      <c r="N162" s="40">
        <f>Anchor!H159</f>
        <v>97.632300000000001</v>
      </c>
      <c r="O162" s="40"/>
      <c r="P162" s="40"/>
      <c r="Q162" s="40"/>
      <c r="R162" s="40"/>
      <c r="S162" s="40"/>
      <c r="T162" s="40"/>
      <c r="U162" s="40"/>
      <c r="V162" s="40">
        <f>Anchor!I159</f>
        <v>831.7</v>
      </c>
      <c r="W162" s="40">
        <f>Anchor!J159</f>
        <v>1.6217999999999999</v>
      </c>
      <c r="X162" s="36">
        <f t="shared" si="13"/>
        <v>0.2310277777777778</v>
      </c>
      <c r="Y162" s="15"/>
      <c r="Z162" s="35">
        <f>Test!B159</f>
        <v>9129.2615999999998</v>
      </c>
      <c r="AA162" s="40">
        <f>Test!C159</f>
        <v>43.573700000000002</v>
      </c>
      <c r="AB162" s="40">
        <f>Test!D159</f>
        <v>45.817300000000003</v>
      </c>
      <c r="AC162" s="40">
        <f>Test!E159</f>
        <v>45.789000000000001</v>
      </c>
      <c r="AD162" s="40"/>
      <c r="AE162" s="40">
        <f>Test!F159</f>
        <v>22.203600000000002</v>
      </c>
      <c r="AF162" s="40">
        <f>Test!G159</f>
        <v>21.873999999999999</v>
      </c>
      <c r="AG162" s="40">
        <f>Test!H159</f>
        <v>97.632300000000001</v>
      </c>
      <c r="AH162" s="40"/>
      <c r="AI162" s="40"/>
      <c r="AJ162" s="40"/>
      <c r="AK162" s="40"/>
      <c r="AL162" s="40"/>
      <c r="AM162" s="40"/>
      <c r="AN162" s="40"/>
      <c r="AO162" s="40">
        <f>Test!I159</f>
        <v>831.5</v>
      </c>
      <c r="AP162" s="40">
        <f>Test!J159</f>
        <v>1.6238999999999999</v>
      </c>
      <c r="AQ162" s="36">
        <f t="shared" si="10"/>
        <v>0.23097222222222222</v>
      </c>
      <c r="AR162" s="48">
        <f t="shared" si="11"/>
        <v>0.99975952867620532</v>
      </c>
      <c r="AS162" s="49">
        <f t="shared" si="12"/>
        <v>1.0012948575656677</v>
      </c>
      <c r="AT162" s="16"/>
      <c r="AU162" s="16"/>
      <c r="AV162" s="381" t="s">
        <v>124</v>
      </c>
      <c r="AW162" s="382" cm="1">
        <f t="array" ref="AW162">bdRateExtend($G161:$G164,H161:H164,$Z161:$Z164,AA161:AA164)</f>
        <v>0</v>
      </c>
      <c r="AX162" s="403"/>
      <c r="AY162" s="403"/>
      <c r="AZ162" s="406"/>
      <c r="BA162" s="406"/>
      <c r="BB162" s="382" cm="1">
        <f t="array" ref="BB162">bdRateExtend($G161:$G164,L161:L164,$Z161:$Z164,AE161:AE164)</f>
        <v>0</v>
      </c>
      <c r="BC162" s="377"/>
      <c r="BD162" s="382" cm="1">
        <f t="array" ref="BD162">bdRateExtend($G161:$G164,M161:M164,$Z161:$Z164,AF161:AF164)</f>
        <v>0</v>
      </c>
      <c r="BE162" s="377"/>
      <c r="BF162" s="380" cm="1">
        <f t="array" ref="BF162">bdRateExtend($G161:$G164,N161:N164,$Z161:$Z164,AG161:AG164)</f>
        <v>0</v>
      </c>
      <c r="BG162" s="377"/>
      <c r="BH162" s="380" t="e" cm="1">
        <f t="array" ref="BH162">bdRateExtend($G161:$G164,O161:O164,$Z161:$Z164,AH161:AH164)</f>
        <v>#VALUE!</v>
      </c>
      <c r="BI162" s="377"/>
      <c r="BJ162" s="382" t="e" cm="1">
        <f t="array" ref="BJ162">bdRateExtend($G161:$G164,P161:P164,$Z161:$Z164,AI161:AI164)</f>
        <v>#VALUE!</v>
      </c>
      <c r="BK162" s="377"/>
      <c r="BL162" s="382" t="e" cm="1">
        <f t="array" ref="BL162">bdRateExtend($G161:$G164,Q161:Q164,$Z161:$Z164,AJ161:AJ164)</f>
        <v>#VALUE!</v>
      </c>
      <c r="BM162" s="377"/>
      <c r="BN162" s="382" t="e" cm="1">
        <f t="array" ref="BN162">bdRateExtend($G161:$G164,R161:R164,$Z161:$Z164,AK161:AK164)</f>
        <v>#VALUE!</v>
      </c>
      <c r="BO162" s="403"/>
      <c r="BP162" s="403"/>
      <c r="BQ162" s="403"/>
      <c r="BR162" s="403"/>
    </row>
    <row r="163" spans="1:70" ht="17" customHeight="1" x14ac:dyDescent="0.2">
      <c r="A163" s="387"/>
      <c r="B163" s="390"/>
      <c r="C163" s="393"/>
      <c r="D163" s="396"/>
      <c r="E163" s="399"/>
      <c r="F163" s="13">
        <v>47</v>
      </c>
      <c r="G163" s="35">
        <f>Anchor!B160</f>
        <v>5754.4638000000004</v>
      </c>
      <c r="H163" s="40">
        <f>Anchor!C160</f>
        <v>41.010599999999997</v>
      </c>
      <c r="I163" s="40">
        <f>Anchor!D160</f>
        <v>43.6098</v>
      </c>
      <c r="J163" s="40">
        <f>Anchor!E160</f>
        <v>43.526499999999999</v>
      </c>
      <c r="K163" s="40"/>
      <c r="L163" s="40">
        <f>Anchor!F160</f>
        <v>19.194299999999998</v>
      </c>
      <c r="M163" s="40">
        <f>Anchor!G160</f>
        <v>19.378299999999999</v>
      </c>
      <c r="N163" s="40">
        <f>Anchor!H160</f>
        <v>88.239900000000006</v>
      </c>
      <c r="O163" s="40"/>
      <c r="P163" s="40"/>
      <c r="Q163" s="40"/>
      <c r="R163" s="40"/>
      <c r="S163" s="40"/>
      <c r="T163" s="40"/>
      <c r="U163" s="40"/>
      <c r="V163" s="40">
        <f>Anchor!I160</f>
        <v>609.6</v>
      </c>
      <c r="W163" s="40">
        <f>Anchor!J160</f>
        <v>1.5375000000000001</v>
      </c>
      <c r="X163" s="36">
        <f t="shared" si="13"/>
        <v>0.16933333333333334</v>
      </c>
      <c r="Y163" s="15"/>
      <c r="Z163" s="35">
        <f>Test!B160</f>
        <v>5754.4638000000004</v>
      </c>
      <c r="AA163" s="40">
        <f>Test!C160</f>
        <v>41.010599999999997</v>
      </c>
      <c r="AB163" s="40">
        <f>Test!D160</f>
        <v>43.6098</v>
      </c>
      <c r="AC163" s="40">
        <f>Test!E160</f>
        <v>43.526499999999999</v>
      </c>
      <c r="AD163" s="40"/>
      <c r="AE163" s="40">
        <f>Test!F160</f>
        <v>19.194299999999998</v>
      </c>
      <c r="AF163" s="40">
        <f>Test!G160</f>
        <v>19.378299999999999</v>
      </c>
      <c r="AG163" s="40">
        <f>Test!H160</f>
        <v>88.239900000000006</v>
      </c>
      <c r="AH163" s="40"/>
      <c r="AI163" s="40"/>
      <c r="AJ163" s="40"/>
      <c r="AK163" s="40"/>
      <c r="AL163" s="40"/>
      <c r="AM163" s="40"/>
      <c r="AN163" s="40"/>
      <c r="AO163" s="40">
        <f>Test!I160</f>
        <v>614.79999999999995</v>
      </c>
      <c r="AP163" s="40">
        <f>Test!J160</f>
        <v>1.5838000000000001</v>
      </c>
      <c r="AQ163" s="36">
        <f t="shared" si="10"/>
        <v>0.17077777777777778</v>
      </c>
      <c r="AR163" s="48">
        <f t="shared" si="11"/>
        <v>1.008530183727034</v>
      </c>
      <c r="AS163" s="49">
        <f t="shared" si="12"/>
        <v>1.0301138211382115</v>
      </c>
      <c r="AT163" s="16"/>
      <c r="AU163" s="16"/>
      <c r="AV163" s="381"/>
      <c r="AW163" s="382"/>
      <c r="AX163" s="403"/>
      <c r="AY163" s="403"/>
      <c r="AZ163" s="406"/>
      <c r="BA163" s="406"/>
      <c r="BB163" s="382"/>
      <c r="BC163" s="377"/>
      <c r="BD163" s="382"/>
      <c r="BE163" s="377"/>
      <c r="BF163" s="380"/>
      <c r="BG163" s="377"/>
      <c r="BH163" s="380"/>
      <c r="BI163" s="377"/>
      <c r="BJ163" s="382"/>
      <c r="BK163" s="377"/>
      <c r="BL163" s="382"/>
      <c r="BM163" s="377"/>
      <c r="BN163" s="382"/>
      <c r="BO163" s="403"/>
      <c r="BP163" s="403"/>
      <c r="BQ163" s="403"/>
      <c r="BR163" s="403"/>
    </row>
    <row r="164" spans="1:70" ht="17" customHeight="1" x14ac:dyDescent="0.2">
      <c r="A164" s="387"/>
      <c r="B164" s="390"/>
      <c r="C164" s="393"/>
      <c r="D164" s="396"/>
      <c r="E164" s="399"/>
      <c r="F164" s="13">
        <v>55</v>
      </c>
      <c r="G164" s="35">
        <f>Anchor!B161</f>
        <v>3682.7775000000001</v>
      </c>
      <c r="H164" s="40">
        <f>Anchor!C161</f>
        <v>38.187800000000003</v>
      </c>
      <c r="I164" s="40">
        <f>Anchor!D161</f>
        <v>41.2898</v>
      </c>
      <c r="J164" s="40">
        <f>Anchor!E161</f>
        <v>41.128500000000003</v>
      </c>
      <c r="K164" s="40"/>
      <c r="L164" s="40">
        <f>Anchor!F161</f>
        <v>16.227599999999999</v>
      </c>
      <c r="M164" s="40">
        <f>Anchor!G161</f>
        <v>16.777000000000001</v>
      </c>
      <c r="N164" s="40">
        <f>Anchor!H161</f>
        <v>74.011899999999997</v>
      </c>
      <c r="O164" s="40"/>
      <c r="P164" s="40"/>
      <c r="Q164" s="40"/>
      <c r="R164" s="40"/>
      <c r="S164" s="40"/>
      <c r="T164" s="40"/>
      <c r="U164" s="40"/>
      <c r="V164" s="40">
        <f>Anchor!I161</f>
        <v>482.6</v>
      </c>
      <c r="W164" s="40">
        <f>Anchor!J161</f>
        <v>1.4001999999999999</v>
      </c>
      <c r="X164" s="36">
        <f t="shared" si="13"/>
        <v>0.13405555555555557</v>
      </c>
      <c r="Y164" s="15"/>
      <c r="Z164" s="35">
        <f>Test!B161</f>
        <v>3682.7775000000001</v>
      </c>
      <c r="AA164" s="40">
        <f>Test!C161</f>
        <v>38.187800000000003</v>
      </c>
      <c r="AB164" s="40">
        <f>Test!D161</f>
        <v>41.2898</v>
      </c>
      <c r="AC164" s="40">
        <f>Test!E161</f>
        <v>41.128500000000003</v>
      </c>
      <c r="AD164" s="40"/>
      <c r="AE164" s="40">
        <f>Test!F161</f>
        <v>16.227599999999999</v>
      </c>
      <c r="AF164" s="40">
        <f>Test!G161</f>
        <v>16.777000000000001</v>
      </c>
      <c r="AG164" s="40">
        <f>Test!H161</f>
        <v>74.011899999999997</v>
      </c>
      <c r="AH164" s="40"/>
      <c r="AI164" s="40"/>
      <c r="AJ164" s="40"/>
      <c r="AK164" s="40"/>
      <c r="AL164" s="40"/>
      <c r="AM164" s="40"/>
      <c r="AN164" s="40"/>
      <c r="AO164" s="40">
        <f>Test!I161</f>
        <v>483.4</v>
      </c>
      <c r="AP164" s="40">
        <f>Test!J161</f>
        <v>1.4118999999999999</v>
      </c>
      <c r="AQ164" s="36">
        <f t="shared" si="10"/>
        <v>0.13427777777777777</v>
      </c>
      <c r="AR164" s="48">
        <f t="shared" si="11"/>
        <v>1.0016576875259013</v>
      </c>
      <c r="AS164" s="49">
        <f t="shared" si="12"/>
        <v>1.0083559491501215</v>
      </c>
      <c r="AT164" s="16"/>
      <c r="AU164" s="16"/>
      <c r="AV164" s="381" t="s">
        <v>125</v>
      </c>
      <c r="AW164" s="382" cm="1">
        <f t="array" ref="AW164">bdRateExtend($G162:$G165,H162:H165,$Z162:$Z165,AA162:AA165)</f>
        <v>0</v>
      </c>
      <c r="AX164" s="403"/>
      <c r="AY164" s="403"/>
      <c r="AZ164" s="406"/>
      <c r="BA164" s="406"/>
      <c r="BB164" s="382" cm="1">
        <f t="array" ref="BB164">bdRateExtend($G162:$G165,L162:L165,$Z162:$Z165,AE162:AE165)</f>
        <v>0</v>
      </c>
      <c r="BC164" s="377"/>
      <c r="BD164" s="382" cm="1">
        <f t="array" ref="BD164">bdRateExtend($G162:$G165,M162:M165,$Z162:$Z165,AF162:AF165)</f>
        <v>0</v>
      </c>
      <c r="BE164" s="377"/>
      <c r="BF164" s="380" cm="1">
        <f t="array" ref="BF164">bdRateExtend($G162:$G165,N162:N165,$Z162:$Z165,AG162:AG165)</f>
        <v>0</v>
      </c>
      <c r="BG164" s="377"/>
      <c r="BH164" s="380" t="e" cm="1">
        <f t="array" ref="BH164">bdRateExtend($G162:$G165,O162:O165,$Z162:$Z165,AH162:AH165)</f>
        <v>#VALUE!</v>
      </c>
      <c r="BI164" s="377"/>
      <c r="BJ164" s="382" t="e" cm="1">
        <f t="array" ref="BJ164">bdRateExtend($G162:$G165,P162:P165,$Z162:$Z165,AI162:AI165)</f>
        <v>#VALUE!</v>
      </c>
      <c r="BK164" s="377"/>
      <c r="BL164" s="382" t="e" cm="1">
        <f t="array" ref="BL164">bdRateExtend($G162:$G165,Q162:Q165,$Z162:$Z165,AJ162:AJ165)</f>
        <v>#VALUE!</v>
      </c>
      <c r="BM164" s="377"/>
      <c r="BN164" s="382" t="e" cm="1">
        <f t="array" ref="BN164">bdRateExtend($G162:$G165,R162:R165,$Z162:$Z165,AK162:AK165)</f>
        <v>#VALUE!</v>
      </c>
      <c r="BO164" s="403"/>
      <c r="BP164" s="403"/>
      <c r="BQ164" s="403"/>
      <c r="BR164" s="403"/>
    </row>
    <row r="165" spans="1:70" ht="17" customHeight="1" thickBot="1" x14ac:dyDescent="0.25">
      <c r="A165" s="387"/>
      <c r="B165" s="391"/>
      <c r="C165" s="394"/>
      <c r="D165" s="397"/>
      <c r="E165" s="400"/>
      <c r="F165" s="8">
        <v>63</v>
      </c>
      <c r="G165" s="37">
        <f>Anchor!B162</f>
        <v>1535.3112000000001</v>
      </c>
      <c r="H165" s="38">
        <f>Anchor!C162</f>
        <v>33.014099999999999</v>
      </c>
      <c r="I165" s="38">
        <f>Anchor!D162</f>
        <v>36.542200000000001</v>
      </c>
      <c r="J165" s="38">
        <f>Anchor!E162</f>
        <v>36.346800000000002</v>
      </c>
      <c r="K165" s="38"/>
      <c r="L165" s="38">
        <f>Anchor!F162</f>
        <v>11.510199999999999</v>
      </c>
      <c r="M165" s="38">
        <f>Anchor!G162</f>
        <v>12.368600000000001</v>
      </c>
      <c r="N165" s="38">
        <f>Anchor!H162</f>
        <v>42.634700000000002</v>
      </c>
      <c r="O165" s="38"/>
      <c r="P165" s="38"/>
      <c r="Q165" s="38"/>
      <c r="R165" s="38"/>
      <c r="S165" s="38"/>
      <c r="T165" s="38"/>
      <c r="U165" s="38"/>
      <c r="V165" s="38">
        <f>Anchor!I162</f>
        <v>334.3</v>
      </c>
      <c r="W165" s="38">
        <f>Anchor!J162</f>
        <v>1.1176999999999999</v>
      </c>
      <c r="X165" s="39">
        <f t="shared" si="13"/>
        <v>9.2861111111111116E-2</v>
      </c>
      <c r="Y165" s="15"/>
      <c r="Z165" s="37">
        <f>Test!B162</f>
        <v>1535.3112000000001</v>
      </c>
      <c r="AA165" s="38">
        <f>Test!C162</f>
        <v>33.014099999999999</v>
      </c>
      <c r="AB165" s="38">
        <f>Test!D162</f>
        <v>36.542200000000001</v>
      </c>
      <c r="AC165" s="38">
        <f>Test!E162</f>
        <v>36.346800000000002</v>
      </c>
      <c r="AD165" s="38"/>
      <c r="AE165" s="38">
        <f>Test!F162</f>
        <v>11.510199999999999</v>
      </c>
      <c r="AF165" s="38">
        <f>Test!G162</f>
        <v>12.368600000000001</v>
      </c>
      <c r="AG165" s="38">
        <f>Test!H162</f>
        <v>42.634700000000002</v>
      </c>
      <c r="AH165" s="38"/>
      <c r="AI165" s="38"/>
      <c r="AJ165" s="38"/>
      <c r="AK165" s="38"/>
      <c r="AL165" s="38"/>
      <c r="AM165" s="38"/>
      <c r="AN165" s="38"/>
      <c r="AO165" s="38">
        <f>Test!I162</f>
        <v>334.9</v>
      </c>
      <c r="AP165" s="38">
        <f>Test!J162</f>
        <v>1.1331</v>
      </c>
      <c r="AQ165" s="39">
        <f t="shared" si="10"/>
        <v>9.3027777777777765E-2</v>
      </c>
      <c r="AR165" s="50">
        <f t="shared" si="11"/>
        <v>1.0017947950942265</v>
      </c>
      <c r="AS165" s="51">
        <f t="shared" si="12"/>
        <v>1.0137782947123557</v>
      </c>
      <c r="AT165" s="16"/>
      <c r="AU165" s="16"/>
      <c r="AV165" s="383"/>
      <c r="AW165" s="384"/>
      <c r="AX165" s="404"/>
      <c r="AY165" s="404"/>
      <c r="AZ165" s="407"/>
      <c r="BA165" s="407"/>
      <c r="BB165" s="384"/>
      <c r="BC165" s="378"/>
      <c r="BD165" s="384"/>
      <c r="BE165" s="378"/>
      <c r="BF165" s="385"/>
      <c r="BG165" s="378"/>
      <c r="BH165" s="385"/>
      <c r="BI165" s="378"/>
      <c r="BJ165" s="384"/>
      <c r="BK165" s="378"/>
      <c r="BL165" s="384"/>
      <c r="BM165" s="378"/>
      <c r="BN165" s="384"/>
      <c r="BO165" s="404"/>
      <c r="BP165" s="404"/>
      <c r="BQ165" s="404"/>
      <c r="BR165" s="404"/>
    </row>
    <row r="166" spans="1:70" ht="17" customHeight="1" x14ac:dyDescent="0.2">
      <c r="A166" s="387"/>
      <c r="B166" s="408" t="s">
        <v>2</v>
      </c>
      <c r="C166" s="392" t="s">
        <v>50</v>
      </c>
      <c r="D166" s="395">
        <v>30</v>
      </c>
      <c r="E166" s="398">
        <v>8</v>
      </c>
      <c r="F166" s="21">
        <v>23</v>
      </c>
      <c r="G166" s="32">
        <f>Anchor!B163</f>
        <v>83420.2</v>
      </c>
      <c r="H166" s="33">
        <f>Anchor!C163</f>
        <v>40.960500000000003</v>
      </c>
      <c r="I166" s="33">
        <f>Anchor!D163</f>
        <v>44.066099999999999</v>
      </c>
      <c r="J166" s="33">
        <f>Anchor!E163</f>
        <v>44.081000000000003</v>
      </c>
      <c r="K166" s="33"/>
      <c r="L166" s="33">
        <f>Anchor!F163</f>
        <v>27.5611</v>
      </c>
      <c r="M166" s="33">
        <f>Anchor!G163</f>
        <v>24.0961</v>
      </c>
      <c r="N166" s="33">
        <f>Anchor!H163</f>
        <v>99.830100000000002</v>
      </c>
      <c r="O166" s="33"/>
      <c r="P166" s="33"/>
      <c r="Q166" s="33"/>
      <c r="R166" s="33"/>
      <c r="S166" s="33"/>
      <c r="T166" s="33"/>
      <c r="U166" s="33"/>
      <c r="V166" s="33">
        <f>Anchor!I163</f>
        <v>3709.4</v>
      </c>
      <c r="W166" s="33">
        <f>Anchor!J163</f>
        <v>5.0881999999999996</v>
      </c>
      <c r="X166" s="34">
        <f t="shared" ref="X166:X183" si="14">V166/3600</f>
        <v>1.030388888888889</v>
      </c>
      <c r="Y166" s="15"/>
      <c r="Z166" s="32">
        <f>Test!B163</f>
        <v>83420.2</v>
      </c>
      <c r="AA166" s="33">
        <f>Test!C163</f>
        <v>40.960500000000003</v>
      </c>
      <c r="AB166" s="33">
        <f>Test!D163</f>
        <v>44.066099999999999</v>
      </c>
      <c r="AC166" s="33">
        <f>Test!E163</f>
        <v>44.081000000000003</v>
      </c>
      <c r="AD166" s="33"/>
      <c r="AE166" s="33">
        <f>Test!F163</f>
        <v>27.5611</v>
      </c>
      <c r="AF166" s="33">
        <f>Test!G163</f>
        <v>24.0961</v>
      </c>
      <c r="AG166" s="33">
        <f>Test!H163</f>
        <v>99.830100000000002</v>
      </c>
      <c r="AH166" s="33"/>
      <c r="AI166" s="33"/>
      <c r="AJ166" s="33"/>
      <c r="AK166" s="33"/>
      <c r="AL166" s="33"/>
      <c r="AM166" s="33"/>
      <c r="AN166" s="33"/>
      <c r="AO166" s="33">
        <f>Test!I163</f>
        <v>3739.5</v>
      </c>
      <c r="AP166" s="33">
        <f>Test!J163</f>
        <v>4.9836</v>
      </c>
      <c r="AQ166" s="34">
        <f t="shared" si="10"/>
        <v>1.0387500000000001</v>
      </c>
      <c r="AR166" s="46">
        <f t="shared" si="11"/>
        <v>1.0081145198684422</v>
      </c>
      <c r="AS166" s="47">
        <f t="shared" si="12"/>
        <v>0.97944263197201376</v>
      </c>
      <c r="AT166" s="16"/>
      <c r="AU166" s="16"/>
      <c r="AV166" s="440" t="s">
        <v>123</v>
      </c>
      <c r="AW166" s="401" cm="1">
        <f t="array" ref="AW166">bdRateExtend($G166:$G169,H166:H169,$Z166:$Z169,AA166:AA169)</f>
        <v>0</v>
      </c>
      <c r="AX166" s="402" cm="1">
        <f t="array" ref="AX166">bdRateExtend($G166:$G171,H166:H171,$Z166:$Z171,AA166:AA171)</f>
        <v>0</v>
      </c>
      <c r="AY166" s="402" cm="1">
        <f t="array" ref="AY166">bdRateExtend($G166:$G171,I166:I171,$Z166:$Z171,AB166:AB171)</f>
        <v>0</v>
      </c>
      <c r="AZ166" s="405" cm="1">
        <f t="array" ref="AZ166">bdRateExtend($G166:$G171,J166:J171,$Z166:$Z171,AC166:AC171)</f>
        <v>0</v>
      </c>
      <c r="BA166" s="405" t="e" cm="1">
        <f t="array" ref="BA166">bdRateExtend($G166:$G171,K166:K171,$Z166:$Z171,AD166:AD171)</f>
        <v>#VALUE!</v>
      </c>
      <c r="BB166" s="401" cm="1">
        <f t="array" ref="BB166">bdRateExtend($G166:$G169,L166:L169,$Z166:$Z169,AE166:AE169)</f>
        <v>0</v>
      </c>
      <c r="BC166" s="376" cm="1">
        <f t="array" ref="BC166">bdRateExtend($G166:$G171,L166:L171,$Z166:$Z171,AE166:AE171)</f>
        <v>0</v>
      </c>
      <c r="BD166" s="401" cm="1">
        <f t="array" ref="BD166">bdRateExtend($G166:$G169,M166:M169,$Z166:$Z169,AF166:AF169)</f>
        <v>0</v>
      </c>
      <c r="BE166" s="376" cm="1">
        <f t="array" ref="BE166">bdRateExtend($G166:$G171,M166:M171,$Z166:$Z171,AF166:AF171)</f>
        <v>0</v>
      </c>
      <c r="BF166" s="379" cm="1">
        <f t="array" ref="BF166">bdRateExtend($G166:$G169,N166:N169,$Z166:$Z169,AG166:AG169)</f>
        <v>0</v>
      </c>
      <c r="BG166" s="376" cm="1">
        <f t="array" ref="BG166">bdRateExtend($G166:$G171,N166:N171,$Z166:$Z171,AG166:AG171)</f>
        <v>0</v>
      </c>
      <c r="BH166" s="379" t="e" cm="1">
        <f t="array" ref="BH166">bdRateExtend($G166:$G169,O166:O169,$Z166:$Z169,AH166:AH169)</f>
        <v>#VALUE!</v>
      </c>
      <c r="BI166" s="376" t="e" cm="1">
        <f t="array" ref="BI166">bdRateExtend($G166:$G171,O166:O171,$Z166:$Z171,AH166:AH171)</f>
        <v>#VALUE!</v>
      </c>
      <c r="BJ166" s="401" t="e" cm="1">
        <f t="array" ref="BJ166">bdRateExtend($G166:$G169,P166:P169,$Z166:$Z169,AI166:AI169)</f>
        <v>#VALUE!</v>
      </c>
      <c r="BK166" s="376" t="e" cm="1">
        <f t="array" ref="BK166">bdRateExtend($G166:$G171,P166:P171,$Z166:$Z171,AI166:AI171)</f>
        <v>#VALUE!</v>
      </c>
      <c r="BL166" s="401" t="e" cm="1">
        <f t="array" ref="BL166">bdRateExtend($G166:$G169,Q166:Q169,$Z166:$Z169,AJ166:AJ169)</f>
        <v>#VALUE!</v>
      </c>
      <c r="BM166" s="376" t="e" cm="1">
        <f t="array" ref="BM166">bdRateExtend($G166:$G171,Q166:Q171,$Z166:$Z171,AJ166:AJ171)</f>
        <v>#VALUE!</v>
      </c>
      <c r="BN166" s="401" t="e" cm="1">
        <f t="array" ref="BN166">bdRateExtend($G166:$G169,R166:R169,$Z166:$Z169,AK166:AK169)</f>
        <v>#VALUE!</v>
      </c>
      <c r="BO166" s="402" t="e" cm="1">
        <f t="array" ref="BO166">bdRateExtend($G166:$G171,R166:R171,$Z166:$Z171,AK166:AK171)</f>
        <v>#VALUE!</v>
      </c>
      <c r="BP166" s="402" t="e" cm="1">
        <f t="array" ref="BP166">bdRateExtend($G166:$G171,S166:S171,$Z166:$Z171,AL166:AL171)</f>
        <v>#VALUE!</v>
      </c>
      <c r="BQ166" s="402" t="e" cm="1">
        <f t="array" ref="BQ166">bdRateExtend($G166:$G171,T166:T171,$Z166:$Z171,AM166:AM171)</f>
        <v>#VALUE!</v>
      </c>
      <c r="BR166" s="402" t="e" cm="1">
        <f t="array" ref="BR166">bdRateExtend($G166:$G171,U166:U171,$Z166:$Z171,AN166:AN171)</f>
        <v>#VALUE!</v>
      </c>
    </row>
    <row r="167" spans="1:70" ht="17" customHeight="1" x14ac:dyDescent="0.2">
      <c r="A167" s="387"/>
      <c r="B167" s="409"/>
      <c r="C167" s="393"/>
      <c r="D167" s="396"/>
      <c r="E167" s="399"/>
      <c r="F167" s="19">
        <v>31</v>
      </c>
      <c r="G167" s="35">
        <f>Anchor!B164</f>
        <v>51156.944000000003</v>
      </c>
      <c r="H167" s="40">
        <f>Anchor!C164</f>
        <v>37.620600000000003</v>
      </c>
      <c r="I167" s="40">
        <f>Anchor!D164</f>
        <v>41.351300000000002</v>
      </c>
      <c r="J167" s="40">
        <f>Anchor!E164</f>
        <v>41.941600000000001</v>
      </c>
      <c r="K167" s="40"/>
      <c r="L167" s="40">
        <f>Anchor!F164</f>
        <v>24.3565</v>
      </c>
      <c r="M167" s="40">
        <f>Anchor!G164</f>
        <v>20.744299999999999</v>
      </c>
      <c r="N167" s="40">
        <f>Anchor!H164</f>
        <v>99.748500000000007</v>
      </c>
      <c r="O167" s="40"/>
      <c r="P167" s="40"/>
      <c r="Q167" s="40"/>
      <c r="R167" s="40"/>
      <c r="S167" s="40"/>
      <c r="T167" s="40"/>
      <c r="U167" s="40"/>
      <c r="V167" s="40">
        <f>Anchor!I164</f>
        <v>3341.5</v>
      </c>
      <c r="W167" s="40">
        <f>Anchor!J164</f>
        <v>4.2927</v>
      </c>
      <c r="X167" s="36">
        <f t="shared" si="14"/>
        <v>0.92819444444444443</v>
      </c>
      <c r="Y167" s="15"/>
      <c r="Z167" s="35">
        <f>Test!B164</f>
        <v>51156.944000000003</v>
      </c>
      <c r="AA167" s="40">
        <f>Test!C164</f>
        <v>37.620600000000003</v>
      </c>
      <c r="AB167" s="40">
        <f>Test!D164</f>
        <v>41.351300000000002</v>
      </c>
      <c r="AC167" s="40">
        <f>Test!E164</f>
        <v>41.941600000000001</v>
      </c>
      <c r="AD167" s="40"/>
      <c r="AE167" s="40">
        <f>Test!F164</f>
        <v>24.3565</v>
      </c>
      <c r="AF167" s="40">
        <f>Test!G164</f>
        <v>20.744299999999999</v>
      </c>
      <c r="AG167" s="40">
        <f>Test!H164</f>
        <v>99.748500000000007</v>
      </c>
      <c r="AH167" s="40"/>
      <c r="AI167" s="40"/>
      <c r="AJ167" s="40"/>
      <c r="AK167" s="40"/>
      <c r="AL167" s="40"/>
      <c r="AM167" s="40"/>
      <c r="AN167" s="40"/>
      <c r="AO167" s="40">
        <f>Test!I164</f>
        <v>3317.3</v>
      </c>
      <c r="AP167" s="40">
        <f>Test!J164</f>
        <v>4.0682999999999998</v>
      </c>
      <c r="AQ167" s="36">
        <f t="shared" si="10"/>
        <v>0.92147222222222225</v>
      </c>
      <c r="AR167" s="48">
        <f t="shared" si="11"/>
        <v>0.99275774352835555</v>
      </c>
      <c r="AS167" s="49">
        <f t="shared" si="12"/>
        <v>0.94772520791110482</v>
      </c>
      <c r="AT167" s="16"/>
      <c r="AU167" s="16"/>
      <c r="AV167" s="381"/>
      <c r="AW167" s="382"/>
      <c r="AX167" s="403"/>
      <c r="AY167" s="403"/>
      <c r="AZ167" s="406"/>
      <c r="BA167" s="406"/>
      <c r="BB167" s="382"/>
      <c r="BC167" s="377"/>
      <c r="BD167" s="382"/>
      <c r="BE167" s="377"/>
      <c r="BF167" s="380"/>
      <c r="BG167" s="377"/>
      <c r="BH167" s="380"/>
      <c r="BI167" s="377"/>
      <c r="BJ167" s="382"/>
      <c r="BK167" s="377"/>
      <c r="BL167" s="382"/>
      <c r="BM167" s="377"/>
      <c r="BN167" s="382"/>
      <c r="BO167" s="403"/>
      <c r="BP167" s="403"/>
      <c r="BQ167" s="403"/>
      <c r="BR167" s="403"/>
    </row>
    <row r="168" spans="1:70" ht="17" customHeight="1" x14ac:dyDescent="0.2">
      <c r="A168" s="387"/>
      <c r="B168" s="409"/>
      <c r="C168" s="393"/>
      <c r="D168" s="396"/>
      <c r="E168" s="399"/>
      <c r="F168" s="19">
        <v>39</v>
      </c>
      <c r="G168" s="35">
        <f>Anchor!B165</f>
        <v>26091.48</v>
      </c>
      <c r="H168" s="40">
        <f>Anchor!C165</f>
        <v>34.245699999999999</v>
      </c>
      <c r="I168" s="40">
        <f>Anchor!D165</f>
        <v>38.6937</v>
      </c>
      <c r="J168" s="40">
        <f>Anchor!E165</f>
        <v>40.2273</v>
      </c>
      <c r="K168" s="40"/>
      <c r="L168" s="40">
        <f>Anchor!F165</f>
        <v>20.257999999999999</v>
      </c>
      <c r="M168" s="40">
        <f>Anchor!G165</f>
        <v>16.977599999999999</v>
      </c>
      <c r="N168" s="40">
        <f>Anchor!H165</f>
        <v>98.999899999999997</v>
      </c>
      <c r="O168" s="40"/>
      <c r="P168" s="40"/>
      <c r="Q168" s="40"/>
      <c r="R168" s="40"/>
      <c r="S168" s="40"/>
      <c r="T168" s="40"/>
      <c r="U168" s="40"/>
      <c r="V168" s="40">
        <f>Anchor!I165</f>
        <v>3584.7</v>
      </c>
      <c r="W168" s="40">
        <f>Anchor!J165</f>
        <v>2.9910999999999999</v>
      </c>
      <c r="X168" s="36">
        <f t="shared" si="14"/>
        <v>0.99574999999999991</v>
      </c>
      <c r="Y168" s="15"/>
      <c r="Z168" s="35">
        <f>Test!B165</f>
        <v>26091.48</v>
      </c>
      <c r="AA168" s="40">
        <f>Test!C165</f>
        <v>34.245699999999999</v>
      </c>
      <c r="AB168" s="40">
        <f>Test!D165</f>
        <v>38.6937</v>
      </c>
      <c r="AC168" s="40">
        <f>Test!E165</f>
        <v>40.2273</v>
      </c>
      <c r="AD168" s="40"/>
      <c r="AE168" s="40">
        <f>Test!F165</f>
        <v>20.257999999999999</v>
      </c>
      <c r="AF168" s="40">
        <f>Test!G165</f>
        <v>16.977599999999999</v>
      </c>
      <c r="AG168" s="40">
        <f>Test!H165</f>
        <v>98.999899999999997</v>
      </c>
      <c r="AH168" s="40"/>
      <c r="AI168" s="40"/>
      <c r="AJ168" s="40"/>
      <c r="AK168" s="40"/>
      <c r="AL168" s="40"/>
      <c r="AM168" s="40"/>
      <c r="AN168" s="40"/>
      <c r="AO168" s="40">
        <f>Test!I165</f>
        <v>3596.3</v>
      </c>
      <c r="AP168" s="40">
        <f>Test!J165</f>
        <v>2.8706</v>
      </c>
      <c r="AQ168" s="36">
        <f t="shared" si="10"/>
        <v>0.99897222222222226</v>
      </c>
      <c r="AR168" s="48">
        <f t="shared" si="11"/>
        <v>1.0032359751164672</v>
      </c>
      <c r="AS168" s="49">
        <f t="shared" si="12"/>
        <v>0.95971381765905528</v>
      </c>
      <c r="AT168" s="16"/>
      <c r="AU168" s="16"/>
      <c r="AV168" s="381" t="s">
        <v>124</v>
      </c>
      <c r="AW168" s="382" cm="1">
        <f t="array" ref="AW168">bdRateExtend($G167:$G170,H167:H170,$Z167:$Z170,AA167:AA170)</f>
        <v>0</v>
      </c>
      <c r="AX168" s="403"/>
      <c r="AY168" s="403"/>
      <c r="AZ168" s="406"/>
      <c r="BA168" s="406"/>
      <c r="BB168" s="382" cm="1">
        <f t="array" ref="BB168">bdRateExtend($G167:$G170,L167:L170,$Z167:$Z170,AE167:AE170)</f>
        <v>0</v>
      </c>
      <c r="BC168" s="377"/>
      <c r="BD168" s="382" cm="1">
        <f t="array" ref="BD168">bdRateExtend($G167:$G170,M167:M170,$Z167:$Z170,AF167:AF170)</f>
        <v>0</v>
      </c>
      <c r="BE168" s="377"/>
      <c r="BF168" s="380" cm="1">
        <f t="array" ref="BF168">bdRateExtend($G167:$G170,N167:N170,$Z167:$Z170,AG167:AG170)</f>
        <v>0</v>
      </c>
      <c r="BG168" s="377"/>
      <c r="BH168" s="380" t="e" cm="1">
        <f t="array" ref="BH168">bdRateExtend($G167:$G170,O167:O170,$Z167:$Z170,AH167:AH170)</f>
        <v>#VALUE!</v>
      </c>
      <c r="BI168" s="377"/>
      <c r="BJ168" s="382" t="e" cm="1">
        <f t="array" ref="BJ168">bdRateExtend($G167:$G170,P167:P170,$Z167:$Z170,AI167:AI170)</f>
        <v>#VALUE!</v>
      </c>
      <c r="BK168" s="377"/>
      <c r="BL168" s="382" t="e" cm="1">
        <f t="array" ref="BL168">bdRateExtend($G167:$G170,Q167:Q170,$Z167:$Z170,AJ167:AJ170)</f>
        <v>#VALUE!</v>
      </c>
      <c r="BM168" s="377"/>
      <c r="BN168" s="382" t="e" cm="1">
        <f t="array" ref="BN168">bdRateExtend($G167:$G170,R167:R170,$Z167:$Z170,AK167:AK170)</f>
        <v>#VALUE!</v>
      </c>
      <c r="BO168" s="403"/>
      <c r="BP168" s="403"/>
      <c r="BQ168" s="403"/>
      <c r="BR168" s="403"/>
    </row>
    <row r="169" spans="1:70" ht="17" customHeight="1" x14ac:dyDescent="0.2">
      <c r="A169" s="387"/>
      <c r="B169" s="409"/>
      <c r="C169" s="393"/>
      <c r="D169" s="396"/>
      <c r="E169" s="399"/>
      <c r="F169" s="19">
        <v>47</v>
      </c>
      <c r="G169" s="35">
        <f>Anchor!B166</f>
        <v>13261.008</v>
      </c>
      <c r="H169" s="40">
        <f>Anchor!C166</f>
        <v>31.561599999999999</v>
      </c>
      <c r="I169" s="40">
        <f>Anchor!D166</f>
        <v>36.316299999999998</v>
      </c>
      <c r="J169" s="40">
        <f>Anchor!E166</f>
        <v>38.757199999999997</v>
      </c>
      <c r="K169" s="40"/>
      <c r="L169" s="40">
        <f>Anchor!F166</f>
        <v>17.0059</v>
      </c>
      <c r="M169" s="40">
        <f>Anchor!G166</f>
        <v>14.297800000000001</v>
      </c>
      <c r="N169" s="40">
        <f>Anchor!H166</f>
        <v>90.255099999999999</v>
      </c>
      <c r="O169" s="40"/>
      <c r="P169" s="40"/>
      <c r="Q169" s="40"/>
      <c r="R169" s="40"/>
      <c r="S169" s="40"/>
      <c r="T169" s="40"/>
      <c r="U169" s="40"/>
      <c r="V169" s="40">
        <f>Anchor!I166</f>
        <v>2310.4</v>
      </c>
      <c r="W169" s="40">
        <f>Anchor!J166</f>
        <v>2.5022000000000002</v>
      </c>
      <c r="X169" s="36">
        <f t="shared" si="14"/>
        <v>0.64177777777777778</v>
      </c>
      <c r="Y169" s="15"/>
      <c r="Z169" s="35">
        <f>Test!B166</f>
        <v>13261.008</v>
      </c>
      <c r="AA169" s="40">
        <f>Test!C166</f>
        <v>31.561599999999999</v>
      </c>
      <c r="AB169" s="40">
        <f>Test!D166</f>
        <v>36.316299999999998</v>
      </c>
      <c r="AC169" s="40">
        <f>Test!E166</f>
        <v>38.757199999999997</v>
      </c>
      <c r="AD169" s="40"/>
      <c r="AE169" s="40">
        <f>Test!F166</f>
        <v>17.0059</v>
      </c>
      <c r="AF169" s="40">
        <f>Test!G166</f>
        <v>14.297800000000001</v>
      </c>
      <c r="AG169" s="40">
        <f>Test!H166</f>
        <v>90.255099999999999</v>
      </c>
      <c r="AH169" s="40"/>
      <c r="AI169" s="40"/>
      <c r="AJ169" s="40"/>
      <c r="AK169" s="40"/>
      <c r="AL169" s="40"/>
      <c r="AM169" s="40"/>
      <c r="AN169" s="40"/>
      <c r="AO169" s="40">
        <f>Test!I166</f>
        <v>2314.3000000000002</v>
      </c>
      <c r="AP169" s="40">
        <f>Test!J166</f>
        <v>2.0807000000000002</v>
      </c>
      <c r="AQ169" s="36">
        <f t="shared" si="10"/>
        <v>0.64286111111111122</v>
      </c>
      <c r="AR169" s="48">
        <f t="shared" si="11"/>
        <v>1.0016880193905817</v>
      </c>
      <c r="AS169" s="49">
        <f t="shared" si="12"/>
        <v>0.83154823755095519</v>
      </c>
      <c r="AT169" s="16"/>
      <c r="AU169" s="16"/>
      <c r="AV169" s="381"/>
      <c r="AW169" s="382"/>
      <c r="AX169" s="403"/>
      <c r="AY169" s="403"/>
      <c r="AZ169" s="406"/>
      <c r="BA169" s="406"/>
      <c r="BB169" s="382"/>
      <c r="BC169" s="377"/>
      <c r="BD169" s="382"/>
      <c r="BE169" s="377"/>
      <c r="BF169" s="380"/>
      <c r="BG169" s="377"/>
      <c r="BH169" s="380"/>
      <c r="BI169" s="377"/>
      <c r="BJ169" s="382"/>
      <c r="BK169" s="377"/>
      <c r="BL169" s="382"/>
      <c r="BM169" s="377"/>
      <c r="BN169" s="382"/>
      <c r="BO169" s="403"/>
      <c r="BP169" s="403"/>
      <c r="BQ169" s="403"/>
      <c r="BR169" s="403"/>
    </row>
    <row r="170" spans="1:70" ht="17" customHeight="1" x14ac:dyDescent="0.2">
      <c r="A170" s="387"/>
      <c r="B170" s="409"/>
      <c r="C170" s="393"/>
      <c r="D170" s="396"/>
      <c r="E170" s="399"/>
      <c r="F170" s="19">
        <v>55</v>
      </c>
      <c r="G170" s="35">
        <f>Anchor!B167</f>
        <v>6934.24</v>
      </c>
      <c r="H170" s="40">
        <f>Anchor!C167</f>
        <v>29.153400000000001</v>
      </c>
      <c r="I170" s="40">
        <f>Anchor!D167</f>
        <v>34.177399999999999</v>
      </c>
      <c r="J170" s="40">
        <f>Anchor!E167</f>
        <v>37.4039</v>
      </c>
      <c r="K170" s="40"/>
      <c r="L170" s="40">
        <f>Anchor!F167</f>
        <v>14.0764</v>
      </c>
      <c r="M170" s="40">
        <f>Anchor!G167</f>
        <v>11.997400000000001</v>
      </c>
      <c r="N170" s="40">
        <f>Anchor!H167</f>
        <v>73.013599999999997</v>
      </c>
      <c r="O170" s="40"/>
      <c r="P170" s="40"/>
      <c r="Q170" s="40"/>
      <c r="R170" s="40"/>
      <c r="S170" s="40"/>
      <c r="T170" s="40"/>
      <c r="U170" s="40"/>
      <c r="V170" s="40">
        <f>Anchor!I167</f>
        <v>1470.6</v>
      </c>
      <c r="W170" s="40">
        <f>Anchor!J167</f>
        <v>1.8748</v>
      </c>
      <c r="X170" s="36">
        <f t="shared" si="14"/>
        <v>0.40849999999999997</v>
      </c>
      <c r="Y170" s="15"/>
      <c r="Z170" s="35">
        <f>Test!B167</f>
        <v>6934.24</v>
      </c>
      <c r="AA170" s="40">
        <f>Test!C167</f>
        <v>29.153400000000001</v>
      </c>
      <c r="AB170" s="40">
        <f>Test!D167</f>
        <v>34.177399999999999</v>
      </c>
      <c r="AC170" s="40">
        <f>Test!E167</f>
        <v>37.4039</v>
      </c>
      <c r="AD170" s="40"/>
      <c r="AE170" s="40">
        <f>Test!F167</f>
        <v>14.0764</v>
      </c>
      <c r="AF170" s="40">
        <f>Test!G167</f>
        <v>11.997400000000001</v>
      </c>
      <c r="AG170" s="40">
        <f>Test!H167</f>
        <v>73.013599999999997</v>
      </c>
      <c r="AH170" s="40"/>
      <c r="AI170" s="40"/>
      <c r="AJ170" s="40"/>
      <c r="AK170" s="40"/>
      <c r="AL170" s="40"/>
      <c r="AM170" s="40"/>
      <c r="AN170" s="40"/>
      <c r="AO170" s="40">
        <f>Test!I167</f>
        <v>1480.6</v>
      </c>
      <c r="AP170" s="40">
        <f>Test!J167</f>
        <v>1.9914000000000001</v>
      </c>
      <c r="AQ170" s="36">
        <f t="shared" si="10"/>
        <v>0.41127777777777774</v>
      </c>
      <c r="AR170" s="48">
        <f t="shared" si="11"/>
        <v>1.0067999456004353</v>
      </c>
      <c r="AS170" s="49">
        <f t="shared" si="12"/>
        <v>1.0621933006187327</v>
      </c>
      <c r="AT170" s="16"/>
      <c r="AU170" s="16"/>
      <c r="AV170" s="381" t="s">
        <v>125</v>
      </c>
      <c r="AW170" s="382" cm="1">
        <f t="array" ref="AW170">bdRateExtend($G168:$G171,H168:H171,$Z168:$Z171,AA168:AA171)</f>
        <v>0</v>
      </c>
      <c r="AX170" s="403"/>
      <c r="AY170" s="403"/>
      <c r="AZ170" s="406"/>
      <c r="BA170" s="406"/>
      <c r="BB170" s="382" cm="1">
        <f t="array" ref="BB170">bdRateExtend($G168:$G171,L168:L171,$Z168:$Z171,AE168:AE171)</f>
        <v>0</v>
      </c>
      <c r="BC170" s="377"/>
      <c r="BD170" s="382" cm="1">
        <f t="array" ref="BD170">bdRateExtend($G168:$G171,M168:M171,$Z168:$Z171,AF168:AF171)</f>
        <v>0</v>
      </c>
      <c r="BE170" s="377"/>
      <c r="BF170" s="380" cm="1">
        <f t="array" ref="BF170">bdRateExtend($G168:$G171,N168:N171,$Z168:$Z171,AG168:AG171)</f>
        <v>0</v>
      </c>
      <c r="BG170" s="377"/>
      <c r="BH170" s="380" t="e" cm="1">
        <f t="array" ref="BH170">bdRateExtend($G168:$G171,O168:O171,$Z168:$Z171,AH168:AH171)</f>
        <v>#VALUE!</v>
      </c>
      <c r="BI170" s="377"/>
      <c r="BJ170" s="382" t="e" cm="1">
        <f t="array" ref="BJ170">bdRateExtend($G168:$G171,P168:P171,$Z168:$Z171,AI168:AI171)</f>
        <v>#VALUE!</v>
      </c>
      <c r="BK170" s="377"/>
      <c r="BL170" s="382" t="e" cm="1">
        <f t="array" ref="BL170">bdRateExtend($G168:$G171,Q168:Q171,$Z168:$Z171,AJ168:AJ171)</f>
        <v>#VALUE!</v>
      </c>
      <c r="BM170" s="377"/>
      <c r="BN170" s="382" t="e" cm="1">
        <f t="array" ref="BN170">bdRateExtend($G168:$G171,R168:R171,$Z168:$Z171,AK168:AK171)</f>
        <v>#VALUE!</v>
      </c>
      <c r="BO170" s="403"/>
      <c r="BP170" s="403"/>
      <c r="BQ170" s="403"/>
      <c r="BR170" s="403"/>
    </row>
    <row r="171" spans="1:70" ht="17" customHeight="1" thickBot="1" x14ac:dyDescent="0.25">
      <c r="A171" s="387"/>
      <c r="B171" s="410"/>
      <c r="C171" s="394"/>
      <c r="D171" s="397"/>
      <c r="E171" s="400"/>
      <c r="F171" s="22">
        <v>63</v>
      </c>
      <c r="G171" s="37">
        <f>Anchor!B168</f>
        <v>1963.9359999999999</v>
      </c>
      <c r="H171" s="38">
        <f>Anchor!C168</f>
        <v>25.334700000000002</v>
      </c>
      <c r="I171" s="38">
        <f>Anchor!D168</f>
        <v>31.015599999999999</v>
      </c>
      <c r="J171" s="38">
        <f>Anchor!E168</f>
        <v>35.429499999999997</v>
      </c>
      <c r="K171" s="38"/>
      <c r="L171" s="38">
        <f>Anchor!F168</f>
        <v>9.0962999999999994</v>
      </c>
      <c r="M171" s="38">
        <f>Anchor!G168</f>
        <v>8.1526999999999994</v>
      </c>
      <c r="N171" s="38">
        <f>Anchor!H168</f>
        <v>35.279200000000003</v>
      </c>
      <c r="O171" s="38"/>
      <c r="P171" s="38"/>
      <c r="Q171" s="38"/>
      <c r="R171" s="38"/>
      <c r="S171" s="38"/>
      <c r="T171" s="38"/>
      <c r="U171" s="38"/>
      <c r="V171" s="38">
        <f>Anchor!I168</f>
        <v>671</v>
      </c>
      <c r="W171" s="38">
        <f>Anchor!J168</f>
        <v>1.1223000000000001</v>
      </c>
      <c r="X171" s="39">
        <f t="shared" si="14"/>
        <v>0.18638888888888888</v>
      </c>
      <c r="Y171" s="15"/>
      <c r="Z171" s="37">
        <f>Test!B168</f>
        <v>1963.9359999999999</v>
      </c>
      <c r="AA171" s="38">
        <f>Test!C168</f>
        <v>25.334700000000002</v>
      </c>
      <c r="AB171" s="38">
        <f>Test!D168</f>
        <v>31.015599999999999</v>
      </c>
      <c r="AC171" s="38">
        <f>Test!E168</f>
        <v>35.429499999999997</v>
      </c>
      <c r="AD171" s="38"/>
      <c r="AE171" s="38">
        <f>Test!F168</f>
        <v>9.0962999999999994</v>
      </c>
      <c r="AF171" s="38">
        <f>Test!G168</f>
        <v>8.1526999999999994</v>
      </c>
      <c r="AG171" s="38">
        <f>Test!H168</f>
        <v>35.279200000000003</v>
      </c>
      <c r="AH171" s="38"/>
      <c r="AI171" s="38"/>
      <c r="AJ171" s="38"/>
      <c r="AK171" s="38"/>
      <c r="AL171" s="38"/>
      <c r="AM171" s="38"/>
      <c r="AN171" s="38"/>
      <c r="AO171" s="38">
        <f>Test!I168</f>
        <v>672.4</v>
      </c>
      <c r="AP171" s="38">
        <f>Test!J168</f>
        <v>1.3066</v>
      </c>
      <c r="AQ171" s="39">
        <f t="shared" si="10"/>
        <v>0.18677777777777776</v>
      </c>
      <c r="AR171" s="50">
        <f t="shared" si="11"/>
        <v>1.0020864381520118</v>
      </c>
      <c r="AS171" s="51">
        <f t="shared" si="12"/>
        <v>1.1642163414416822</v>
      </c>
      <c r="AT171" s="16"/>
      <c r="AU171" s="16"/>
      <c r="AV171" s="383"/>
      <c r="AW171" s="384"/>
      <c r="AX171" s="404"/>
      <c r="AY171" s="404"/>
      <c r="AZ171" s="407"/>
      <c r="BA171" s="407"/>
      <c r="BB171" s="384"/>
      <c r="BC171" s="378"/>
      <c r="BD171" s="384"/>
      <c r="BE171" s="378"/>
      <c r="BF171" s="385"/>
      <c r="BG171" s="378"/>
      <c r="BH171" s="385"/>
      <c r="BI171" s="378"/>
      <c r="BJ171" s="384"/>
      <c r="BK171" s="378"/>
      <c r="BL171" s="384"/>
      <c r="BM171" s="378"/>
      <c r="BN171" s="384"/>
      <c r="BO171" s="404"/>
      <c r="BP171" s="404"/>
      <c r="BQ171" s="404"/>
      <c r="BR171" s="404"/>
    </row>
    <row r="172" spans="1:70" ht="17" customHeight="1" x14ac:dyDescent="0.2">
      <c r="A172" s="387"/>
      <c r="B172" s="411" t="s">
        <v>2</v>
      </c>
      <c r="C172" s="392" t="s">
        <v>51</v>
      </c>
      <c r="D172" s="395">
        <v>30</v>
      </c>
      <c r="E172" s="398">
        <v>8</v>
      </c>
      <c r="F172" s="21">
        <v>23</v>
      </c>
      <c r="G172" s="32">
        <f>Anchor!B169</f>
        <v>14077.736000000001</v>
      </c>
      <c r="H172" s="33">
        <f>Anchor!C169</f>
        <v>46.829300000000003</v>
      </c>
      <c r="I172" s="33">
        <f>Anchor!D169</f>
        <v>50.788200000000003</v>
      </c>
      <c r="J172" s="33">
        <f>Anchor!E169</f>
        <v>50.707299999999996</v>
      </c>
      <c r="K172" s="33"/>
      <c r="L172" s="33">
        <f>Anchor!F169</f>
        <v>26.6158</v>
      </c>
      <c r="M172" s="33">
        <f>Anchor!G169</f>
        <v>25.021000000000001</v>
      </c>
      <c r="N172" s="33">
        <f>Anchor!H169</f>
        <v>99.839600000000004</v>
      </c>
      <c r="O172" s="33"/>
      <c r="P172" s="33"/>
      <c r="Q172" s="33"/>
      <c r="R172" s="33"/>
      <c r="S172" s="33"/>
      <c r="T172" s="33"/>
      <c r="U172" s="33"/>
      <c r="V172" s="33">
        <f>Anchor!I169</f>
        <v>1425.6</v>
      </c>
      <c r="W172" s="33">
        <f>Anchor!J169</f>
        <v>2.2951000000000001</v>
      </c>
      <c r="X172" s="34">
        <f t="shared" si="14"/>
        <v>0.39599999999999996</v>
      </c>
      <c r="Y172" s="15"/>
      <c r="Z172" s="32">
        <f>Test!B169</f>
        <v>14077.736000000001</v>
      </c>
      <c r="AA172" s="33">
        <f>Test!C169</f>
        <v>46.829300000000003</v>
      </c>
      <c r="AB172" s="33">
        <f>Test!D169</f>
        <v>50.788200000000003</v>
      </c>
      <c r="AC172" s="33">
        <f>Test!E169</f>
        <v>50.707299999999996</v>
      </c>
      <c r="AD172" s="33"/>
      <c r="AE172" s="33">
        <f>Test!F169</f>
        <v>26.6158</v>
      </c>
      <c r="AF172" s="33">
        <f>Test!G169</f>
        <v>25.021000000000001</v>
      </c>
      <c r="AG172" s="33">
        <f>Test!H169</f>
        <v>99.839600000000004</v>
      </c>
      <c r="AH172" s="33"/>
      <c r="AI172" s="33"/>
      <c r="AJ172" s="33"/>
      <c r="AK172" s="33"/>
      <c r="AL172" s="33"/>
      <c r="AM172" s="33"/>
      <c r="AN172" s="33"/>
      <c r="AO172" s="33">
        <f>Test!I169</f>
        <v>1427</v>
      </c>
      <c r="AP172" s="33">
        <f>Test!J169</f>
        <v>2.3641000000000001</v>
      </c>
      <c r="AQ172" s="34">
        <f t="shared" si="10"/>
        <v>0.3963888888888889</v>
      </c>
      <c r="AR172" s="46">
        <f t="shared" si="11"/>
        <v>1.0009820426487093</v>
      </c>
      <c r="AS172" s="47">
        <f t="shared" si="12"/>
        <v>1.0300640494967539</v>
      </c>
      <c r="AT172" s="16"/>
      <c r="AU172" s="16"/>
      <c r="AV172" s="440" t="s">
        <v>123</v>
      </c>
      <c r="AW172" s="401" cm="1">
        <f t="array" ref="AW172">bdRateExtend($G172:$G175,H172:H175,$Z172:$Z175,AA172:AA175)</f>
        <v>0</v>
      </c>
      <c r="AX172" s="402" cm="1">
        <f t="array" ref="AX172">bdRateExtend($G172:$G177,H172:H177,$Z172:$Z177,AA172:AA177)</f>
        <v>0</v>
      </c>
      <c r="AY172" s="402" cm="1">
        <f t="array" ref="AY172">bdRateExtend($G172:$G177,I172:I177,$Z172:$Z177,AB172:AB177)</f>
        <v>0</v>
      </c>
      <c r="AZ172" s="405" cm="1">
        <f t="array" ref="AZ172">bdRateExtend($G172:$G177,J172:J177,$Z172:$Z177,AC172:AC177)</f>
        <v>0</v>
      </c>
      <c r="BA172" s="405" t="e" cm="1">
        <f t="array" ref="BA172">bdRateExtend($G172:$G177,K172:K177,$Z172:$Z177,AD172:AD177)</f>
        <v>#VALUE!</v>
      </c>
      <c r="BB172" s="401" cm="1">
        <f t="array" ref="BB172">bdRateExtend($G172:$G175,L172:L175,$Z172:$Z175,AE172:AE175)</f>
        <v>0</v>
      </c>
      <c r="BC172" s="376" cm="1">
        <f t="array" ref="BC172">bdRateExtend($G172:$G177,L172:L177,$Z172:$Z177,AE172:AE177)</f>
        <v>0</v>
      </c>
      <c r="BD172" s="401" cm="1">
        <f t="array" ref="BD172">bdRateExtend($G172:$G175,M172:M175,$Z172:$Z175,AF172:AF175)</f>
        <v>0</v>
      </c>
      <c r="BE172" s="376" cm="1">
        <f t="array" ref="BE172">bdRateExtend($G172:$G177,M172:M177,$Z172:$Z177,AF172:AF177)</f>
        <v>0</v>
      </c>
      <c r="BF172" s="379" cm="1">
        <f t="array" ref="BF172">bdRateExtend($G172:$G175,N172:N175,$Z172:$Z175,AG172:AG175)</f>
        <v>0</v>
      </c>
      <c r="BG172" s="376" cm="1">
        <f t="array" ref="BG172">bdRateExtend($G172:$G177,N172:N177,$Z172:$Z177,AG172:AG177)</f>
        <v>0</v>
      </c>
      <c r="BH172" s="379" t="e" cm="1">
        <f t="array" ref="BH172">bdRateExtend($G172:$G175,O172:O175,$Z172:$Z175,AH172:AH175)</f>
        <v>#VALUE!</v>
      </c>
      <c r="BI172" s="376" t="e" cm="1">
        <f t="array" ref="BI172">bdRateExtend($G172:$G177,O172:O177,$Z172:$Z177,AH172:AH177)</f>
        <v>#VALUE!</v>
      </c>
      <c r="BJ172" s="401" t="e" cm="1">
        <f t="array" ref="BJ172">bdRateExtend($G172:$G175,P172:P175,$Z172:$Z175,AI172:AI175)</f>
        <v>#VALUE!</v>
      </c>
      <c r="BK172" s="376" t="e" cm="1">
        <f t="array" ref="BK172">bdRateExtend($G172:$G177,P172:P177,$Z172:$Z177,AI172:AI177)</f>
        <v>#VALUE!</v>
      </c>
      <c r="BL172" s="401" t="e" cm="1">
        <f t="array" ref="BL172">bdRateExtend($G172:$G175,Q172:Q175,$Z172:$Z175,AJ172:AJ175)</f>
        <v>#VALUE!</v>
      </c>
      <c r="BM172" s="376" t="e" cm="1">
        <f t="array" ref="BM172">bdRateExtend($G172:$G177,Q172:Q177,$Z172:$Z177,AJ172:AJ177)</f>
        <v>#VALUE!</v>
      </c>
      <c r="BN172" s="401" t="e" cm="1">
        <f t="array" ref="BN172">bdRateExtend($G172:$G175,R172:R175,$Z172:$Z175,AK172:AK175)</f>
        <v>#VALUE!</v>
      </c>
      <c r="BO172" s="402" t="e" cm="1">
        <f t="array" ref="BO172">bdRateExtend($G172:$G177,R172:R177,$Z172:$Z177,AK172:AK177)</f>
        <v>#VALUE!</v>
      </c>
      <c r="BP172" s="402" t="e" cm="1">
        <f t="array" ref="BP172">bdRateExtend($G172:$G177,S172:S177,$Z172:$Z177,AL172:AL177)</f>
        <v>#VALUE!</v>
      </c>
      <c r="BQ172" s="402" t="e" cm="1">
        <f t="array" ref="BQ172">bdRateExtend($G172:$G177,T172:T177,$Z172:$Z177,AM172:AM177)</f>
        <v>#VALUE!</v>
      </c>
      <c r="BR172" s="402" t="e" cm="1">
        <f t="array" ref="BR172">bdRateExtend($G172:$G177,U172:U177,$Z172:$Z177,AN172:AN177)</f>
        <v>#VALUE!</v>
      </c>
    </row>
    <row r="173" spans="1:70" ht="17" customHeight="1" x14ac:dyDescent="0.2">
      <c r="A173" s="387"/>
      <c r="B173" s="409"/>
      <c r="C173" s="393"/>
      <c r="D173" s="396"/>
      <c r="E173" s="399"/>
      <c r="F173" s="19">
        <v>31</v>
      </c>
      <c r="G173" s="35">
        <f>Anchor!B170</f>
        <v>9475.1440000000002</v>
      </c>
      <c r="H173" s="40">
        <f>Anchor!C170</f>
        <v>44.751199999999997</v>
      </c>
      <c r="I173" s="40">
        <f>Anchor!D170</f>
        <v>49.021799999999999</v>
      </c>
      <c r="J173" s="40">
        <f>Anchor!E170</f>
        <v>48.997399999999999</v>
      </c>
      <c r="K173" s="40"/>
      <c r="L173" s="40">
        <f>Anchor!F170</f>
        <v>24.036000000000001</v>
      </c>
      <c r="M173" s="40">
        <f>Anchor!G170</f>
        <v>22.952000000000002</v>
      </c>
      <c r="N173" s="40">
        <f>Anchor!H170</f>
        <v>99.555199999999999</v>
      </c>
      <c r="O173" s="40"/>
      <c r="P173" s="40"/>
      <c r="Q173" s="40"/>
      <c r="R173" s="40"/>
      <c r="S173" s="40"/>
      <c r="T173" s="40"/>
      <c r="U173" s="40"/>
      <c r="V173" s="40">
        <f>Anchor!I170</f>
        <v>1135</v>
      </c>
      <c r="W173" s="40">
        <f>Anchor!J170</f>
        <v>2.2608999999999999</v>
      </c>
      <c r="X173" s="36">
        <f t="shared" si="14"/>
        <v>0.31527777777777777</v>
      </c>
      <c r="Y173" s="15"/>
      <c r="Z173" s="35">
        <f>Test!B170</f>
        <v>9475.1440000000002</v>
      </c>
      <c r="AA173" s="40">
        <f>Test!C170</f>
        <v>44.751199999999997</v>
      </c>
      <c r="AB173" s="40">
        <f>Test!D170</f>
        <v>49.021799999999999</v>
      </c>
      <c r="AC173" s="40">
        <f>Test!E170</f>
        <v>48.997399999999999</v>
      </c>
      <c r="AD173" s="40"/>
      <c r="AE173" s="40">
        <f>Test!F170</f>
        <v>24.036000000000001</v>
      </c>
      <c r="AF173" s="40">
        <f>Test!G170</f>
        <v>22.952000000000002</v>
      </c>
      <c r="AG173" s="40">
        <f>Test!H170</f>
        <v>99.555199999999999</v>
      </c>
      <c r="AH173" s="40"/>
      <c r="AI173" s="40"/>
      <c r="AJ173" s="40"/>
      <c r="AK173" s="40"/>
      <c r="AL173" s="40"/>
      <c r="AM173" s="40"/>
      <c r="AN173" s="40"/>
      <c r="AO173" s="40">
        <f>Test!I170</f>
        <v>1134.2</v>
      </c>
      <c r="AP173" s="40">
        <f>Test!J170</f>
        <v>2.3037999999999998</v>
      </c>
      <c r="AQ173" s="36">
        <f t="shared" si="10"/>
        <v>0.31505555555555559</v>
      </c>
      <c r="AR173" s="48">
        <f t="shared" si="11"/>
        <v>0.99929515418502202</v>
      </c>
      <c r="AS173" s="49">
        <f t="shared" si="12"/>
        <v>1.0189747445707462</v>
      </c>
      <c r="AT173" s="16"/>
      <c r="AU173" s="16"/>
      <c r="AV173" s="381"/>
      <c r="AW173" s="382"/>
      <c r="AX173" s="403"/>
      <c r="AY173" s="403"/>
      <c r="AZ173" s="406"/>
      <c r="BA173" s="406"/>
      <c r="BB173" s="382"/>
      <c r="BC173" s="377"/>
      <c r="BD173" s="382"/>
      <c r="BE173" s="377"/>
      <c r="BF173" s="380"/>
      <c r="BG173" s="377"/>
      <c r="BH173" s="380"/>
      <c r="BI173" s="377"/>
      <c r="BJ173" s="382"/>
      <c r="BK173" s="377"/>
      <c r="BL173" s="382"/>
      <c r="BM173" s="377"/>
      <c r="BN173" s="382"/>
      <c r="BO173" s="403"/>
      <c r="BP173" s="403"/>
      <c r="BQ173" s="403"/>
      <c r="BR173" s="403"/>
    </row>
    <row r="174" spans="1:70" ht="17" customHeight="1" x14ac:dyDescent="0.2">
      <c r="A174" s="387"/>
      <c r="B174" s="409"/>
      <c r="C174" s="393"/>
      <c r="D174" s="396"/>
      <c r="E174" s="399"/>
      <c r="F174" s="19">
        <v>39</v>
      </c>
      <c r="G174" s="35">
        <f>Anchor!B171</f>
        <v>5944.4</v>
      </c>
      <c r="H174" s="40">
        <f>Anchor!C171</f>
        <v>42.123699999999999</v>
      </c>
      <c r="I174" s="40">
        <f>Anchor!D171</f>
        <v>46.8247</v>
      </c>
      <c r="J174" s="40">
        <f>Anchor!E171</f>
        <v>46.893000000000001</v>
      </c>
      <c r="K174" s="40"/>
      <c r="L174" s="40">
        <f>Anchor!F171</f>
        <v>20.981000000000002</v>
      </c>
      <c r="M174" s="40">
        <f>Anchor!G171</f>
        <v>20.392800000000001</v>
      </c>
      <c r="N174" s="40">
        <f>Anchor!H171</f>
        <v>96.552000000000007</v>
      </c>
      <c r="O174" s="40"/>
      <c r="P174" s="40"/>
      <c r="Q174" s="40"/>
      <c r="R174" s="40"/>
      <c r="S174" s="40"/>
      <c r="T174" s="40"/>
      <c r="U174" s="40"/>
      <c r="V174" s="40">
        <f>Anchor!I171</f>
        <v>1093.9000000000001</v>
      </c>
      <c r="W174" s="40">
        <f>Anchor!J171</f>
        <v>1.8846000000000001</v>
      </c>
      <c r="X174" s="36">
        <f t="shared" si="14"/>
        <v>0.30386111111111114</v>
      </c>
      <c r="Y174" s="15"/>
      <c r="Z174" s="35">
        <f>Test!B171</f>
        <v>5944.4</v>
      </c>
      <c r="AA174" s="40">
        <f>Test!C171</f>
        <v>42.123699999999999</v>
      </c>
      <c r="AB174" s="40">
        <f>Test!D171</f>
        <v>46.8247</v>
      </c>
      <c r="AC174" s="40">
        <f>Test!E171</f>
        <v>46.893000000000001</v>
      </c>
      <c r="AD174" s="40"/>
      <c r="AE174" s="40">
        <f>Test!F171</f>
        <v>20.981000000000002</v>
      </c>
      <c r="AF174" s="40">
        <f>Test!G171</f>
        <v>20.392800000000001</v>
      </c>
      <c r="AG174" s="40">
        <f>Test!H171</f>
        <v>96.552000000000007</v>
      </c>
      <c r="AH174" s="40"/>
      <c r="AI174" s="40"/>
      <c r="AJ174" s="40"/>
      <c r="AK174" s="40"/>
      <c r="AL174" s="40"/>
      <c r="AM174" s="40"/>
      <c r="AN174" s="40"/>
      <c r="AO174" s="40">
        <f>Test!I171</f>
        <v>1100.5999999999999</v>
      </c>
      <c r="AP174" s="40">
        <f>Test!J171</f>
        <v>2.1230000000000002</v>
      </c>
      <c r="AQ174" s="36">
        <f t="shared" si="10"/>
        <v>0.30572222222222217</v>
      </c>
      <c r="AR174" s="48">
        <f t="shared" si="11"/>
        <v>1.0061248743029525</v>
      </c>
      <c r="AS174" s="49">
        <f t="shared" si="12"/>
        <v>1.1264989918285049</v>
      </c>
      <c r="AT174" s="16"/>
      <c r="AU174" s="16"/>
      <c r="AV174" s="381" t="s">
        <v>124</v>
      </c>
      <c r="AW174" s="382" cm="1">
        <f t="array" ref="AW174">bdRateExtend($G173:$G176,H173:H176,$Z173:$Z176,AA173:AA176)</f>
        <v>0</v>
      </c>
      <c r="AX174" s="403"/>
      <c r="AY174" s="403"/>
      <c r="AZ174" s="406"/>
      <c r="BA174" s="406"/>
      <c r="BB174" s="382" cm="1">
        <f t="array" ref="BB174">bdRateExtend($G173:$G176,L173:L176,$Z173:$Z176,AE173:AE176)</f>
        <v>0</v>
      </c>
      <c r="BC174" s="377"/>
      <c r="BD174" s="382" cm="1">
        <f t="array" ref="BD174">bdRateExtend($G173:$G176,M173:M176,$Z173:$Z176,AF173:AF176)</f>
        <v>0</v>
      </c>
      <c r="BE174" s="377"/>
      <c r="BF174" s="380" cm="1">
        <f t="array" ref="BF174">bdRateExtend($G173:$G176,N173:N176,$Z173:$Z176,AG173:AG176)</f>
        <v>0</v>
      </c>
      <c r="BG174" s="377"/>
      <c r="BH174" s="380" t="e" cm="1">
        <f t="array" ref="BH174">bdRateExtend($G173:$G176,O173:O176,$Z173:$Z176,AH173:AH176)</f>
        <v>#VALUE!</v>
      </c>
      <c r="BI174" s="377"/>
      <c r="BJ174" s="382" t="e" cm="1">
        <f t="array" ref="BJ174">bdRateExtend($G173:$G176,P173:P176,$Z173:$Z176,AI173:AI176)</f>
        <v>#VALUE!</v>
      </c>
      <c r="BK174" s="377"/>
      <c r="BL174" s="382" t="e" cm="1">
        <f t="array" ref="BL174">bdRateExtend($G173:$G176,Q173:Q176,$Z173:$Z176,AJ173:AJ176)</f>
        <v>#VALUE!</v>
      </c>
      <c r="BM174" s="377"/>
      <c r="BN174" s="382" t="e" cm="1">
        <f t="array" ref="BN174">bdRateExtend($G173:$G176,R173:R176,$Z173:$Z176,AK173:AK176)</f>
        <v>#VALUE!</v>
      </c>
      <c r="BO174" s="403"/>
      <c r="BP174" s="403"/>
      <c r="BQ174" s="403"/>
      <c r="BR174" s="403"/>
    </row>
    <row r="175" spans="1:70" ht="17" customHeight="1" x14ac:dyDescent="0.2">
      <c r="A175" s="387"/>
      <c r="B175" s="409"/>
      <c r="C175" s="393"/>
      <c r="D175" s="396"/>
      <c r="E175" s="399"/>
      <c r="F175" s="19">
        <v>47</v>
      </c>
      <c r="G175" s="35">
        <f>Anchor!B172</f>
        <v>3657.0320000000002</v>
      </c>
      <c r="H175" s="40">
        <f>Anchor!C172</f>
        <v>39.247900000000001</v>
      </c>
      <c r="I175" s="40">
        <f>Anchor!D172</f>
        <v>44.314300000000003</v>
      </c>
      <c r="J175" s="40">
        <f>Anchor!E172</f>
        <v>44.4955</v>
      </c>
      <c r="K175" s="40"/>
      <c r="L175" s="40">
        <f>Anchor!F172</f>
        <v>17.811199999999999</v>
      </c>
      <c r="M175" s="40">
        <f>Anchor!G172</f>
        <v>17.6601</v>
      </c>
      <c r="N175" s="40">
        <f>Anchor!H172</f>
        <v>88.313400000000001</v>
      </c>
      <c r="O175" s="40"/>
      <c r="P175" s="40"/>
      <c r="Q175" s="40"/>
      <c r="R175" s="40"/>
      <c r="S175" s="40"/>
      <c r="T175" s="40"/>
      <c r="U175" s="40"/>
      <c r="V175" s="40">
        <f>Anchor!I172</f>
        <v>844.6</v>
      </c>
      <c r="W175" s="40">
        <f>Anchor!J172</f>
        <v>1.7423</v>
      </c>
      <c r="X175" s="36">
        <f t="shared" si="14"/>
        <v>0.2346111111111111</v>
      </c>
      <c r="Y175" s="15"/>
      <c r="Z175" s="35">
        <f>Test!B172</f>
        <v>3657.0320000000002</v>
      </c>
      <c r="AA175" s="40">
        <f>Test!C172</f>
        <v>39.247900000000001</v>
      </c>
      <c r="AB175" s="40">
        <f>Test!D172</f>
        <v>44.314300000000003</v>
      </c>
      <c r="AC175" s="40">
        <f>Test!E172</f>
        <v>44.4955</v>
      </c>
      <c r="AD175" s="40"/>
      <c r="AE175" s="40">
        <f>Test!F172</f>
        <v>17.811199999999999</v>
      </c>
      <c r="AF175" s="40">
        <f>Test!G172</f>
        <v>17.6601</v>
      </c>
      <c r="AG175" s="40">
        <f>Test!H172</f>
        <v>88.313400000000001</v>
      </c>
      <c r="AH175" s="40"/>
      <c r="AI175" s="40"/>
      <c r="AJ175" s="40"/>
      <c r="AK175" s="40"/>
      <c r="AL175" s="40"/>
      <c r="AM175" s="40"/>
      <c r="AN175" s="40"/>
      <c r="AO175" s="40">
        <f>Test!I172</f>
        <v>844</v>
      </c>
      <c r="AP175" s="40">
        <f>Test!J172</f>
        <v>1.8255999999999999</v>
      </c>
      <c r="AQ175" s="36">
        <f t="shared" si="10"/>
        <v>0.23444444444444446</v>
      </c>
      <c r="AR175" s="48">
        <f t="shared" si="11"/>
        <v>0.99928960454653093</v>
      </c>
      <c r="AS175" s="49">
        <f t="shared" si="12"/>
        <v>1.0478103656086781</v>
      </c>
      <c r="AT175" s="16"/>
      <c r="AU175" s="16"/>
      <c r="AV175" s="381"/>
      <c r="AW175" s="382"/>
      <c r="AX175" s="403"/>
      <c r="AY175" s="403"/>
      <c r="AZ175" s="406"/>
      <c r="BA175" s="406"/>
      <c r="BB175" s="382"/>
      <c r="BC175" s="377"/>
      <c r="BD175" s="382"/>
      <c r="BE175" s="377"/>
      <c r="BF175" s="380"/>
      <c r="BG175" s="377"/>
      <c r="BH175" s="380"/>
      <c r="BI175" s="377"/>
      <c r="BJ175" s="382"/>
      <c r="BK175" s="377"/>
      <c r="BL175" s="382"/>
      <c r="BM175" s="377"/>
      <c r="BN175" s="382"/>
      <c r="BO175" s="403"/>
      <c r="BP175" s="403"/>
      <c r="BQ175" s="403"/>
      <c r="BR175" s="403"/>
    </row>
    <row r="176" spans="1:70" ht="17" customHeight="1" x14ac:dyDescent="0.2">
      <c r="A176" s="387"/>
      <c r="B176" s="409"/>
      <c r="C176" s="393"/>
      <c r="D176" s="396"/>
      <c r="E176" s="399"/>
      <c r="F176" s="19">
        <v>55</v>
      </c>
      <c r="G176" s="35">
        <f>Anchor!B173</f>
        <v>2209.6959999999999</v>
      </c>
      <c r="H176" s="40">
        <f>Anchor!C173</f>
        <v>36.343000000000004</v>
      </c>
      <c r="I176" s="40">
        <f>Anchor!D173</f>
        <v>41.684399999999997</v>
      </c>
      <c r="J176" s="40">
        <f>Anchor!E173</f>
        <v>41.934800000000003</v>
      </c>
      <c r="K176" s="40"/>
      <c r="L176" s="40">
        <f>Anchor!F173</f>
        <v>14.7958</v>
      </c>
      <c r="M176" s="40">
        <f>Anchor!G173</f>
        <v>14.9976</v>
      </c>
      <c r="N176" s="40">
        <f>Anchor!H173</f>
        <v>75.879800000000003</v>
      </c>
      <c r="O176" s="40"/>
      <c r="P176" s="40"/>
      <c r="Q176" s="40"/>
      <c r="R176" s="40"/>
      <c r="S176" s="40"/>
      <c r="T176" s="40"/>
      <c r="U176" s="40"/>
      <c r="V176" s="40">
        <f>Anchor!I173</f>
        <v>667.9</v>
      </c>
      <c r="W176" s="40">
        <f>Anchor!J173</f>
        <v>1.347</v>
      </c>
      <c r="X176" s="36">
        <f t="shared" si="14"/>
        <v>0.18552777777777776</v>
      </c>
      <c r="Y176" s="15"/>
      <c r="Z176" s="35">
        <f>Test!B173</f>
        <v>2209.6959999999999</v>
      </c>
      <c r="AA176" s="40">
        <f>Test!C173</f>
        <v>36.343000000000004</v>
      </c>
      <c r="AB176" s="40">
        <f>Test!D173</f>
        <v>41.684399999999997</v>
      </c>
      <c r="AC176" s="40">
        <f>Test!E173</f>
        <v>41.934800000000003</v>
      </c>
      <c r="AD176" s="40"/>
      <c r="AE176" s="40">
        <f>Test!F173</f>
        <v>14.7958</v>
      </c>
      <c r="AF176" s="40">
        <f>Test!G173</f>
        <v>14.9976</v>
      </c>
      <c r="AG176" s="40">
        <f>Test!H173</f>
        <v>75.879800000000003</v>
      </c>
      <c r="AH176" s="40"/>
      <c r="AI176" s="40"/>
      <c r="AJ176" s="40"/>
      <c r="AK176" s="40"/>
      <c r="AL176" s="40"/>
      <c r="AM176" s="40"/>
      <c r="AN176" s="40"/>
      <c r="AO176" s="40">
        <f>Test!I173</f>
        <v>668.4</v>
      </c>
      <c r="AP176" s="40">
        <f>Test!J173</f>
        <v>1.4095</v>
      </c>
      <c r="AQ176" s="36">
        <f t="shared" si="10"/>
        <v>0.18566666666666665</v>
      </c>
      <c r="AR176" s="48">
        <f t="shared" si="11"/>
        <v>1.000748615062135</v>
      </c>
      <c r="AS176" s="49">
        <f t="shared" si="12"/>
        <v>1.0463994060876021</v>
      </c>
      <c r="AT176" s="16"/>
      <c r="AU176" s="16"/>
      <c r="AV176" s="381" t="s">
        <v>125</v>
      </c>
      <c r="AW176" s="382" cm="1">
        <f t="array" ref="AW176">bdRateExtend($G174:$G177,H174:H177,$Z174:$Z177,AA174:AA177)</f>
        <v>0</v>
      </c>
      <c r="AX176" s="403"/>
      <c r="AY176" s="403"/>
      <c r="AZ176" s="406"/>
      <c r="BA176" s="406"/>
      <c r="BB176" s="382" cm="1">
        <f t="array" ref="BB176">bdRateExtend($G174:$G177,L174:L177,$Z174:$Z177,AE174:AE177)</f>
        <v>0</v>
      </c>
      <c r="BC176" s="377"/>
      <c r="BD176" s="382" cm="1">
        <f t="array" ref="BD176">bdRateExtend($G174:$G177,M174:M177,$Z174:$Z177,AF174:AF177)</f>
        <v>0</v>
      </c>
      <c r="BE176" s="377"/>
      <c r="BF176" s="380" cm="1">
        <f t="array" ref="BF176">bdRateExtend($G174:$G177,N174:N177,$Z174:$Z177,AG174:AG177)</f>
        <v>0</v>
      </c>
      <c r="BG176" s="377"/>
      <c r="BH176" s="380" t="e" cm="1">
        <f t="array" ref="BH176">bdRateExtend($G174:$G177,O174:O177,$Z174:$Z177,AH174:AH177)</f>
        <v>#VALUE!</v>
      </c>
      <c r="BI176" s="377"/>
      <c r="BJ176" s="382" t="e" cm="1">
        <f t="array" ref="BJ176">bdRateExtend($G174:$G177,P174:P177,$Z174:$Z177,AI174:AI177)</f>
        <v>#VALUE!</v>
      </c>
      <c r="BK176" s="377"/>
      <c r="BL176" s="382" t="e" cm="1">
        <f t="array" ref="BL176">bdRateExtend($G174:$G177,Q174:Q177,$Z174:$Z177,AJ174:AJ177)</f>
        <v>#VALUE!</v>
      </c>
      <c r="BM176" s="377"/>
      <c r="BN176" s="382" t="e" cm="1">
        <f t="array" ref="BN176">bdRateExtend($G174:$G177,R174:R177,$Z174:$Z177,AK174:AK177)</f>
        <v>#VALUE!</v>
      </c>
      <c r="BO176" s="403"/>
      <c r="BP176" s="403"/>
      <c r="BQ176" s="403"/>
      <c r="BR176" s="403"/>
    </row>
    <row r="177" spans="1:70" ht="17" customHeight="1" thickBot="1" x14ac:dyDescent="0.25">
      <c r="A177" s="387"/>
      <c r="B177" s="410"/>
      <c r="C177" s="394"/>
      <c r="D177" s="397"/>
      <c r="E177" s="400"/>
      <c r="F177" s="22">
        <v>63</v>
      </c>
      <c r="G177" s="37">
        <f>Anchor!B174</f>
        <v>818.83199999999999</v>
      </c>
      <c r="H177" s="38">
        <f>Anchor!C174</f>
        <v>31.3369</v>
      </c>
      <c r="I177" s="38">
        <f>Anchor!D174</f>
        <v>37.158200000000001</v>
      </c>
      <c r="J177" s="38">
        <f>Anchor!E174</f>
        <v>37.6023</v>
      </c>
      <c r="K177" s="38"/>
      <c r="L177" s="38">
        <f>Anchor!F174</f>
        <v>10.5063</v>
      </c>
      <c r="M177" s="38">
        <f>Anchor!G174</f>
        <v>11.0717</v>
      </c>
      <c r="N177" s="38">
        <f>Anchor!H174</f>
        <v>45.508400000000002</v>
      </c>
      <c r="O177" s="38"/>
      <c r="P177" s="38"/>
      <c r="Q177" s="38"/>
      <c r="R177" s="38"/>
      <c r="S177" s="38"/>
      <c r="T177" s="38"/>
      <c r="U177" s="38"/>
      <c r="V177" s="38">
        <f>Anchor!I174</f>
        <v>450.2</v>
      </c>
      <c r="W177" s="38">
        <f>Anchor!J174</f>
        <v>1.0853999999999999</v>
      </c>
      <c r="X177" s="39">
        <f t="shared" si="14"/>
        <v>0.12505555555555556</v>
      </c>
      <c r="Y177" s="15"/>
      <c r="Z177" s="37">
        <f>Test!B174</f>
        <v>818.83199999999999</v>
      </c>
      <c r="AA177" s="38">
        <f>Test!C174</f>
        <v>31.3369</v>
      </c>
      <c r="AB177" s="38">
        <f>Test!D174</f>
        <v>37.158200000000001</v>
      </c>
      <c r="AC177" s="38">
        <f>Test!E174</f>
        <v>37.6023</v>
      </c>
      <c r="AD177" s="38"/>
      <c r="AE177" s="38">
        <f>Test!F174</f>
        <v>10.5063</v>
      </c>
      <c r="AF177" s="38">
        <f>Test!G174</f>
        <v>11.0717</v>
      </c>
      <c r="AG177" s="38">
        <f>Test!H174</f>
        <v>45.508400000000002</v>
      </c>
      <c r="AH177" s="38"/>
      <c r="AI177" s="38"/>
      <c r="AJ177" s="38"/>
      <c r="AK177" s="38"/>
      <c r="AL177" s="38"/>
      <c r="AM177" s="38"/>
      <c r="AN177" s="38"/>
      <c r="AO177" s="38">
        <f>Test!I174</f>
        <v>450.4</v>
      </c>
      <c r="AP177" s="38">
        <f>Test!J174</f>
        <v>1.0878000000000001</v>
      </c>
      <c r="AQ177" s="39">
        <f t="shared" si="10"/>
        <v>0.12511111111111112</v>
      </c>
      <c r="AR177" s="50">
        <f t="shared" si="11"/>
        <v>1.0004442470013326</v>
      </c>
      <c r="AS177" s="51">
        <f t="shared" si="12"/>
        <v>1.0022111663902711</v>
      </c>
      <c r="AT177" s="16"/>
      <c r="AU177" s="16"/>
      <c r="AV177" s="383"/>
      <c r="AW177" s="384"/>
      <c r="AX177" s="404"/>
      <c r="AY177" s="404"/>
      <c r="AZ177" s="407"/>
      <c r="BA177" s="407"/>
      <c r="BB177" s="384"/>
      <c r="BC177" s="378"/>
      <c r="BD177" s="384"/>
      <c r="BE177" s="378"/>
      <c r="BF177" s="385"/>
      <c r="BG177" s="378"/>
      <c r="BH177" s="385"/>
      <c r="BI177" s="378"/>
      <c r="BJ177" s="384"/>
      <c r="BK177" s="378"/>
      <c r="BL177" s="384"/>
      <c r="BM177" s="378"/>
      <c r="BN177" s="384"/>
      <c r="BO177" s="404"/>
      <c r="BP177" s="404"/>
      <c r="BQ177" s="404"/>
      <c r="BR177" s="404"/>
    </row>
    <row r="178" spans="1:70" ht="17" customHeight="1" x14ac:dyDescent="0.2">
      <c r="A178" s="387"/>
      <c r="B178" s="411" t="s">
        <v>2</v>
      </c>
      <c r="C178" s="392" t="s">
        <v>52</v>
      </c>
      <c r="D178" s="395">
        <v>30</v>
      </c>
      <c r="E178" s="398">
        <v>8</v>
      </c>
      <c r="F178" s="21">
        <v>23</v>
      </c>
      <c r="G178" s="32">
        <f>Anchor!B175</f>
        <v>46023.983999999997</v>
      </c>
      <c r="H178" s="33">
        <f>Anchor!C175</f>
        <v>43.343400000000003</v>
      </c>
      <c r="I178" s="33">
        <f>Anchor!D175</f>
        <v>44.7258</v>
      </c>
      <c r="J178" s="33">
        <f>Anchor!E175</f>
        <v>46.6297</v>
      </c>
      <c r="K178" s="33"/>
      <c r="L178" s="33">
        <f>Anchor!F175</f>
        <v>29.324200000000001</v>
      </c>
      <c r="M178" s="33">
        <f>Anchor!G175</f>
        <v>25.990500000000001</v>
      </c>
      <c r="N178" s="33">
        <f>Anchor!H175</f>
        <v>99.838200000000001</v>
      </c>
      <c r="O178" s="33"/>
      <c r="P178" s="33"/>
      <c r="Q178" s="33"/>
      <c r="R178" s="33"/>
      <c r="S178" s="33"/>
      <c r="T178" s="33"/>
      <c r="U178" s="33"/>
      <c r="V178" s="33">
        <f>Anchor!I175</f>
        <v>2146.9</v>
      </c>
      <c r="W178" s="33">
        <f>Anchor!J175</f>
        <v>4.0357000000000003</v>
      </c>
      <c r="X178" s="34">
        <f t="shared" si="14"/>
        <v>0.59636111111111112</v>
      </c>
      <c r="Y178" s="15"/>
      <c r="Z178" s="32">
        <f>Test!B175</f>
        <v>46023.983999999997</v>
      </c>
      <c r="AA178" s="33">
        <f>Test!C175</f>
        <v>43.343400000000003</v>
      </c>
      <c r="AB178" s="33">
        <f>Test!D175</f>
        <v>44.7258</v>
      </c>
      <c r="AC178" s="33">
        <f>Test!E175</f>
        <v>46.6297</v>
      </c>
      <c r="AD178" s="33"/>
      <c r="AE178" s="33">
        <f>Test!F175</f>
        <v>29.324200000000001</v>
      </c>
      <c r="AF178" s="33">
        <f>Test!G175</f>
        <v>25.990500000000001</v>
      </c>
      <c r="AG178" s="33">
        <f>Test!H175</f>
        <v>99.838200000000001</v>
      </c>
      <c r="AH178" s="33"/>
      <c r="AI178" s="33"/>
      <c r="AJ178" s="33"/>
      <c r="AK178" s="33"/>
      <c r="AL178" s="33"/>
      <c r="AM178" s="33"/>
      <c r="AN178" s="33"/>
      <c r="AO178" s="33">
        <f>Test!I175</f>
        <v>2139.5</v>
      </c>
      <c r="AP178" s="33">
        <f>Test!J175</f>
        <v>3.9615999999999998</v>
      </c>
      <c r="AQ178" s="34">
        <f t="shared" si="10"/>
        <v>0.59430555555555553</v>
      </c>
      <c r="AR178" s="46">
        <f t="shared" si="11"/>
        <v>0.99655316968652474</v>
      </c>
      <c r="AS178" s="47">
        <f t="shared" si="12"/>
        <v>0.98163887305795761</v>
      </c>
      <c r="AT178" s="16"/>
      <c r="AU178" s="16"/>
      <c r="AV178" s="440" t="s">
        <v>123</v>
      </c>
      <c r="AW178" s="401" cm="1">
        <f t="array" ref="AW178">bdRateExtend($G178:$G181,H178:H181,$Z178:$Z181,AA178:AA181)</f>
        <v>0</v>
      </c>
      <c r="AX178" s="402" cm="1">
        <f t="array" ref="AX178">bdRateExtend($G178:$G183,H178:H183,$Z178:$Z183,AA178:AA183)</f>
        <v>0</v>
      </c>
      <c r="AY178" s="402" cm="1">
        <f t="array" ref="AY178">bdRateExtend($G178:$G183,I178:I183,$Z178:$Z183,AB178:AB183)</f>
        <v>0</v>
      </c>
      <c r="AZ178" s="405" cm="1">
        <f t="array" ref="AZ178">bdRateExtend($G178:$G183,J178:J183,$Z178:$Z183,AC178:AC183)</f>
        <v>0</v>
      </c>
      <c r="BA178" s="405" t="e" cm="1">
        <f t="array" ref="BA178">bdRateExtend($G178:$G183,K178:K183,$Z178:$Z183,AD178:AD183)</f>
        <v>#VALUE!</v>
      </c>
      <c r="BB178" s="401" cm="1">
        <f t="array" ref="BB178">bdRateExtend($G178:$G181,L178:L181,$Z178:$Z181,AE178:AE181)</f>
        <v>0</v>
      </c>
      <c r="BC178" s="376" cm="1">
        <f t="array" ref="BC178">bdRateExtend($G178:$G183,L178:L183,$Z178:$Z183,AE178:AE183)</f>
        <v>0</v>
      </c>
      <c r="BD178" s="401" cm="1">
        <f t="array" ref="BD178">bdRateExtend($G178:$G181,M178:M181,$Z178:$Z181,AF178:AF181)</f>
        <v>0</v>
      </c>
      <c r="BE178" s="376" cm="1">
        <f t="array" ref="BE178">bdRateExtend($G178:$G183,M178:M183,$Z178:$Z183,AF178:AF183)</f>
        <v>0</v>
      </c>
      <c r="BF178" s="379" cm="1">
        <f t="array" ref="BF178">bdRateExtend($G178:$G181,N178:N181,$Z178:$Z181,AG178:AG181)</f>
        <v>0</v>
      </c>
      <c r="BG178" s="376" cm="1">
        <f t="array" ref="BG178">bdRateExtend($G178:$G183,N178:N183,$Z178:$Z183,AG178:AG183)</f>
        <v>0</v>
      </c>
      <c r="BH178" s="379" t="e" cm="1">
        <f t="array" ref="BH178">bdRateExtend($G178:$G181,O178:O181,$Z178:$Z181,AH178:AH181)</f>
        <v>#VALUE!</v>
      </c>
      <c r="BI178" s="376" t="e" cm="1">
        <f t="array" ref="BI178">bdRateExtend($G178:$G183,O178:O183,$Z178:$Z183,AH178:AH183)</f>
        <v>#VALUE!</v>
      </c>
      <c r="BJ178" s="401" t="e" cm="1">
        <f t="array" ref="BJ178">bdRateExtend($G178:$G181,P178:P181,$Z178:$Z181,AI178:AI181)</f>
        <v>#VALUE!</v>
      </c>
      <c r="BK178" s="376" t="e" cm="1">
        <f t="array" ref="BK178">bdRateExtend($G178:$G183,P178:P183,$Z178:$Z183,AI178:AI183)</f>
        <v>#VALUE!</v>
      </c>
      <c r="BL178" s="401" t="e" cm="1">
        <f t="array" ref="BL178">bdRateExtend($G178:$G181,Q178:Q181,$Z178:$Z181,AJ178:AJ181)</f>
        <v>#VALUE!</v>
      </c>
      <c r="BM178" s="376" t="e" cm="1">
        <f t="array" ref="BM178">bdRateExtend($G178:$G183,Q178:Q183,$Z178:$Z183,AJ178:AJ183)</f>
        <v>#VALUE!</v>
      </c>
      <c r="BN178" s="401" t="e" cm="1">
        <f t="array" ref="BN178">bdRateExtend($G178:$G181,R178:R181,$Z178:$Z181,AK178:AK181)</f>
        <v>#VALUE!</v>
      </c>
      <c r="BO178" s="402" t="e" cm="1">
        <f t="array" ref="BO178">bdRateExtend($G178:$G183,R178:R183,$Z178:$Z183,AK178:AK183)</f>
        <v>#VALUE!</v>
      </c>
      <c r="BP178" s="402" t="e" cm="1">
        <f t="array" ref="BP178">bdRateExtend($G178:$G183,S178:S183,$Z178:$Z183,AL178:AL183)</f>
        <v>#VALUE!</v>
      </c>
      <c r="BQ178" s="402" t="e" cm="1">
        <f t="array" ref="BQ178">bdRateExtend($G178:$G183,T178:T183,$Z178:$Z183,AM178:AM183)</f>
        <v>#VALUE!</v>
      </c>
      <c r="BR178" s="402" t="e" cm="1">
        <f t="array" ref="BR178">bdRateExtend($G178:$G183,U178:U183,$Z178:$Z183,AN178:AN183)</f>
        <v>#VALUE!</v>
      </c>
    </row>
    <row r="179" spans="1:70" ht="17" customHeight="1" x14ac:dyDescent="0.2">
      <c r="A179" s="387"/>
      <c r="B179" s="409"/>
      <c r="C179" s="393"/>
      <c r="D179" s="396"/>
      <c r="E179" s="399"/>
      <c r="F179" s="19">
        <v>31</v>
      </c>
      <c r="G179" s="35">
        <f>Anchor!B176</f>
        <v>30992.511999999999</v>
      </c>
      <c r="H179" s="40">
        <f>Anchor!C176</f>
        <v>40.594000000000001</v>
      </c>
      <c r="I179" s="40">
        <f>Anchor!D176</f>
        <v>42.559600000000003</v>
      </c>
      <c r="J179" s="40">
        <f>Anchor!E176</f>
        <v>44.506300000000003</v>
      </c>
      <c r="K179" s="40"/>
      <c r="L179" s="40">
        <f>Anchor!F176</f>
        <v>25.977799999999998</v>
      </c>
      <c r="M179" s="40">
        <f>Anchor!G176</f>
        <v>23.1114</v>
      </c>
      <c r="N179" s="40">
        <f>Anchor!H176</f>
        <v>99.756699999999995</v>
      </c>
      <c r="O179" s="40"/>
      <c r="P179" s="40"/>
      <c r="Q179" s="40"/>
      <c r="R179" s="40"/>
      <c r="S179" s="40"/>
      <c r="T179" s="40"/>
      <c r="U179" s="40"/>
      <c r="V179" s="40">
        <f>Anchor!I176</f>
        <v>1830.8</v>
      </c>
      <c r="W179" s="40">
        <f>Anchor!J176</f>
        <v>3.3559000000000001</v>
      </c>
      <c r="X179" s="36">
        <f t="shared" si="14"/>
        <v>0.50855555555555554</v>
      </c>
      <c r="Y179" s="15"/>
      <c r="Z179" s="35">
        <f>Test!B176</f>
        <v>30992.511999999999</v>
      </c>
      <c r="AA179" s="40">
        <f>Test!C176</f>
        <v>40.594000000000001</v>
      </c>
      <c r="AB179" s="40">
        <f>Test!D176</f>
        <v>42.559600000000003</v>
      </c>
      <c r="AC179" s="40">
        <f>Test!E176</f>
        <v>44.506300000000003</v>
      </c>
      <c r="AD179" s="40"/>
      <c r="AE179" s="40">
        <f>Test!F176</f>
        <v>25.977799999999998</v>
      </c>
      <c r="AF179" s="40">
        <f>Test!G176</f>
        <v>23.1114</v>
      </c>
      <c r="AG179" s="40">
        <f>Test!H176</f>
        <v>99.756699999999995</v>
      </c>
      <c r="AH179" s="40"/>
      <c r="AI179" s="40"/>
      <c r="AJ179" s="40"/>
      <c r="AK179" s="40"/>
      <c r="AL179" s="40"/>
      <c r="AM179" s="40"/>
      <c r="AN179" s="40"/>
      <c r="AO179" s="40">
        <f>Test!I176</f>
        <v>1849.7</v>
      </c>
      <c r="AP179" s="40">
        <f>Test!J176</f>
        <v>3.5171000000000001</v>
      </c>
      <c r="AQ179" s="36">
        <f t="shared" si="10"/>
        <v>0.51380555555555552</v>
      </c>
      <c r="AR179" s="48">
        <f t="shared" si="11"/>
        <v>1.0103233559099847</v>
      </c>
      <c r="AS179" s="49">
        <f t="shared" si="12"/>
        <v>1.0480348043743855</v>
      </c>
      <c r="AT179" s="16"/>
      <c r="AU179" s="16"/>
      <c r="AV179" s="381"/>
      <c r="AW179" s="382"/>
      <c r="AX179" s="403"/>
      <c r="AY179" s="403"/>
      <c r="AZ179" s="406"/>
      <c r="BA179" s="406"/>
      <c r="BB179" s="382"/>
      <c r="BC179" s="377"/>
      <c r="BD179" s="382"/>
      <c r="BE179" s="377"/>
      <c r="BF179" s="380"/>
      <c r="BG179" s="377"/>
      <c r="BH179" s="380"/>
      <c r="BI179" s="377"/>
      <c r="BJ179" s="382"/>
      <c r="BK179" s="377"/>
      <c r="BL179" s="382"/>
      <c r="BM179" s="377"/>
      <c r="BN179" s="382"/>
      <c r="BO179" s="403"/>
      <c r="BP179" s="403"/>
      <c r="BQ179" s="403"/>
      <c r="BR179" s="403"/>
    </row>
    <row r="180" spans="1:70" ht="17" customHeight="1" x14ac:dyDescent="0.2">
      <c r="A180" s="387"/>
      <c r="B180" s="409"/>
      <c r="C180" s="393"/>
      <c r="D180" s="396"/>
      <c r="E180" s="399"/>
      <c r="F180" s="19">
        <v>39</v>
      </c>
      <c r="G180" s="35">
        <f>Anchor!B177</f>
        <v>19161.84</v>
      </c>
      <c r="H180" s="40">
        <f>Anchor!C177</f>
        <v>37.440300000000001</v>
      </c>
      <c r="I180" s="40">
        <f>Anchor!D177</f>
        <v>40.182000000000002</v>
      </c>
      <c r="J180" s="40">
        <f>Anchor!E177</f>
        <v>42.069800000000001</v>
      </c>
      <c r="K180" s="40"/>
      <c r="L180" s="40">
        <f>Anchor!F177</f>
        <v>22.171299999999999</v>
      </c>
      <c r="M180" s="40">
        <f>Anchor!G177</f>
        <v>19.8095</v>
      </c>
      <c r="N180" s="40">
        <f>Anchor!H177</f>
        <v>98.085899999999995</v>
      </c>
      <c r="O180" s="40"/>
      <c r="P180" s="40"/>
      <c r="Q180" s="40"/>
      <c r="R180" s="40"/>
      <c r="S180" s="40"/>
      <c r="T180" s="40"/>
      <c r="U180" s="40"/>
      <c r="V180" s="40">
        <f>Anchor!I177</f>
        <v>2026</v>
      </c>
      <c r="W180" s="40">
        <f>Anchor!J177</f>
        <v>2.8774000000000002</v>
      </c>
      <c r="X180" s="36">
        <f t="shared" si="14"/>
        <v>0.56277777777777782</v>
      </c>
      <c r="Y180" s="15"/>
      <c r="Z180" s="35">
        <f>Test!B177</f>
        <v>19161.84</v>
      </c>
      <c r="AA180" s="40">
        <f>Test!C177</f>
        <v>37.440300000000001</v>
      </c>
      <c r="AB180" s="40">
        <f>Test!D177</f>
        <v>40.182000000000002</v>
      </c>
      <c r="AC180" s="40">
        <f>Test!E177</f>
        <v>42.069800000000001</v>
      </c>
      <c r="AD180" s="40"/>
      <c r="AE180" s="40">
        <f>Test!F177</f>
        <v>22.171299999999999</v>
      </c>
      <c r="AF180" s="40">
        <f>Test!G177</f>
        <v>19.8095</v>
      </c>
      <c r="AG180" s="40">
        <f>Test!H177</f>
        <v>98.085899999999995</v>
      </c>
      <c r="AH180" s="40"/>
      <c r="AI180" s="40"/>
      <c r="AJ180" s="40"/>
      <c r="AK180" s="40"/>
      <c r="AL180" s="40"/>
      <c r="AM180" s="40"/>
      <c r="AN180" s="40"/>
      <c r="AO180" s="40">
        <f>Test!I177</f>
        <v>2025.7</v>
      </c>
      <c r="AP180" s="40">
        <f>Test!J177</f>
        <v>2.7147000000000001</v>
      </c>
      <c r="AQ180" s="36">
        <f t="shared" si="10"/>
        <v>0.5626944444444445</v>
      </c>
      <c r="AR180" s="48">
        <f t="shared" si="11"/>
        <v>0.99985192497532083</v>
      </c>
      <c r="AS180" s="49">
        <f t="shared" si="12"/>
        <v>0.94345589768541038</v>
      </c>
      <c r="AT180" s="16"/>
      <c r="AU180" s="16"/>
      <c r="AV180" s="381" t="s">
        <v>124</v>
      </c>
      <c r="AW180" s="382" cm="1">
        <f t="array" ref="AW180">bdRateExtend($G179:$G182,H179:H182,$Z179:$Z182,AA179:AA182)</f>
        <v>0</v>
      </c>
      <c r="AX180" s="403"/>
      <c r="AY180" s="403"/>
      <c r="AZ180" s="406"/>
      <c r="BA180" s="406"/>
      <c r="BB180" s="382" cm="1">
        <f t="array" ref="BB180">bdRateExtend($G179:$G182,L179:L182,$Z179:$Z182,AE179:AE182)</f>
        <v>0</v>
      </c>
      <c r="BC180" s="377"/>
      <c r="BD180" s="382" cm="1">
        <f t="array" ref="BD180">bdRateExtend($G179:$G182,M179:M182,$Z179:$Z182,AF179:AF182)</f>
        <v>0</v>
      </c>
      <c r="BE180" s="377"/>
      <c r="BF180" s="380" cm="1">
        <f t="array" ref="BF180">bdRateExtend($G179:$G182,N179:N182,$Z179:$Z182,AG179:AG182)</f>
        <v>0</v>
      </c>
      <c r="BG180" s="377"/>
      <c r="BH180" s="380" t="e" cm="1">
        <f t="array" ref="BH180">bdRateExtend($G179:$G182,O179:O182,$Z179:$Z182,AH179:AH182)</f>
        <v>#VALUE!</v>
      </c>
      <c r="BI180" s="377"/>
      <c r="BJ180" s="382" t="e" cm="1">
        <f t="array" ref="BJ180">bdRateExtend($G179:$G182,P179:P182,$Z179:$Z182,AI179:AI182)</f>
        <v>#VALUE!</v>
      </c>
      <c r="BK180" s="377"/>
      <c r="BL180" s="382" t="e" cm="1">
        <f t="array" ref="BL180">bdRateExtend($G179:$G182,Q179:Q182,$Z179:$Z182,AJ179:AJ182)</f>
        <v>#VALUE!</v>
      </c>
      <c r="BM180" s="377"/>
      <c r="BN180" s="382" t="e" cm="1">
        <f t="array" ref="BN180">bdRateExtend($G179:$G182,R179:R182,$Z179:$Z182,AK179:AK182)</f>
        <v>#VALUE!</v>
      </c>
      <c r="BO180" s="403"/>
      <c r="BP180" s="403"/>
      <c r="BQ180" s="403"/>
      <c r="BR180" s="403"/>
    </row>
    <row r="181" spans="1:70" ht="17" customHeight="1" x14ac:dyDescent="0.2">
      <c r="A181" s="387"/>
      <c r="B181" s="409"/>
      <c r="C181" s="393"/>
      <c r="D181" s="396"/>
      <c r="E181" s="399"/>
      <c r="F181" s="19">
        <v>47</v>
      </c>
      <c r="G181" s="35">
        <f>Anchor!B178</f>
        <v>11475.472</v>
      </c>
      <c r="H181" s="40">
        <f>Anchor!C178</f>
        <v>34.2575</v>
      </c>
      <c r="I181" s="40">
        <f>Anchor!D178</f>
        <v>37.722799999999999</v>
      </c>
      <c r="J181" s="40">
        <f>Anchor!E178</f>
        <v>39.5974</v>
      </c>
      <c r="K181" s="40"/>
      <c r="L181" s="40">
        <f>Anchor!F178</f>
        <v>18.354700000000001</v>
      </c>
      <c r="M181" s="40">
        <f>Anchor!G178</f>
        <v>16.506</v>
      </c>
      <c r="N181" s="40">
        <f>Anchor!H178</f>
        <v>89.195899999999995</v>
      </c>
      <c r="O181" s="40"/>
      <c r="P181" s="40"/>
      <c r="Q181" s="40"/>
      <c r="R181" s="40"/>
      <c r="S181" s="40"/>
      <c r="T181" s="40"/>
      <c r="U181" s="40"/>
      <c r="V181" s="40">
        <f>Anchor!I178</f>
        <v>1451.3</v>
      </c>
      <c r="W181" s="40">
        <f>Anchor!J178</f>
        <v>2.3195000000000001</v>
      </c>
      <c r="X181" s="36">
        <f t="shared" si="14"/>
        <v>0.40313888888888888</v>
      </c>
      <c r="Y181" s="15"/>
      <c r="Z181" s="35">
        <f>Test!B178</f>
        <v>11475.472</v>
      </c>
      <c r="AA181" s="40">
        <f>Test!C178</f>
        <v>34.2575</v>
      </c>
      <c r="AB181" s="40">
        <f>Test!D178</f>
        <v>37.722799999999999</v>
      </c>
      <c r="AC181" s="40">
        <f>Test!E178</f>
        <v>39.5974</v>
      </c>
      <c r="AD181" s="40"/>
      <c r="AE181" s="40">
        <f>Test!F178</f>
        <v>18.354700000000001</v>
      </c>
      <c r="AF181" s="40">
        <f>Test!G178</f>
        <v>16.506</v>
      </c>
      <c r="AG181" s="40">
        <f>Test!H178</f>
        <v>89.195899999999995</v>
      </c>
      <c r="AH181" s="40"/>
      <c r="AI181" s="40"/>
      <c r="AJ181" s="40"/>
      <c r="AK181" s="40"/>
      <c r="AL181" s="40"/>
      <c r="AM181" s="40"/>
      <c r="AN181" s="40"/>
      <c r="AO181" s="40">
        <f>Test!I178</f>
        <v>1465.2</v>
      </c>
      <c r="AP181" s="40">
        <f>Test!J178</f>
        <v>2.5615000000000001</v>
      </c>
      <c r="AQ181" s="36">
        <f t="shared" si="10"/>
        <v>0.40700000000000003</v>
      </c>
      <c r="AR181" s="48">
        <f t="shared" si="11"/>
        <v>1.0095776200647695</v>
      </c>
      <c r="AS181" s="49">
        <f t="shared" si="12"/>
        <v>1.1043328303513689</v>
      </c>
      <c r="AT181" s="16"/>
      <c r="AU181" s="16"/>
      <c r="AV181" s="381"/>
      <c r="AW181" s="382"/>
      <c r="AX181" s="403"/>
      <c r="AY181" s="403"/>
      <c r="AZ181" s="406"/>
      <c r="BA181" s="406"/>
      <c r="BB181" s="382"/>
      <c r="BC181" s="377"/>
      <c r="BD181" s="382"/>
      <c r="BE181" s="377"/>
      <c r="BF181" s="380"/>
      <c r="BG181" s="377"/>
      <c r="BH181" s="380"/>
      <c r="BI181" s="377"/>
      <c r="BJ181" s="382"/>
      <c r="BK181" s="377"/>
      <c r="BL181" s="382"/>
      <c r="BM181" s="377"/>
      <c r="BN181" s="382"/>
      <c r="BO181" s="403"/>
      <c r="BP181" s="403"/>
      <c r="BQ181" s="403"/>
      <c r="BR181" s="403"/>
    </row>
    <row r="182" spans="1:70" ht="17" customHeight="1" x14ac:dyDescent="0.2">
      <c r="A182" s="387"/>
      <c r="B182" s="409"/>
      <c r="C182" s="393"/>
      <c r="D182" s="396"/>
      <c r="E182" s="399"/>
      <c r="F182" s="19">
        <v>55</v>
      </c>
      <c r="G182" s="35">
        <f>Anchor!B179</f>
        <v>6633.2640000000001</v>
      </c>
      <c r="H182" s="40">
        <f>Anchor!C179</f>
        <v>31.1937</v>
      </c>
      <c r="I182" s="40">
        <f>Anchor!D179</f>
        <v>35.1235</v>
      </c>
      <c r="J182" s="40">
        <f>Anchor!E179</f>
        <v>37.2821</v>
      </c>
      <c r="K182" s="40"/>
      <c r="L182" s="40">
        <f>Anchor!F179</f>
        <v>14.673</v>
      </c>
      <c r="M182" s="40">
        <f>Anchor!G179</f>
        <v>13.3316</v>
      </c>
      <c r="N182" s="40">
        <f>Anchor!H179</f>
        <v>73.460499999999996</v>
      </c>
      <c r="O182" s="40"/>
      <c r="P182" s="40"/>
      <c r="Q182" s="40"/>
      <c r="R182" s="40"/>
      <c r="S182" s="40"/>
      <c r="T182" s="40"/>
      <c r="U182" s="40"/>
      <c r="V182" s="40">
        <f>Anchor!I179</f>
        <v>1055.5999999999999</v>
      </c>
      <c r="W182" s="40">
        <f>Anchor!J179</f>
        <v>1.9963</v>
      </c>
      <c r="X182" s="36">
        <f t="shared" si="14"/>
        <v>0.29322222222222222</v>
      </c>
      <c r="Y182" s="15"/>
      <c r="Z182" s="35">
        <f>Test!B179</f>
        <v>6633.2640000000001</v>
      </c>
      <c r="AA182" s="40">
        <f>Test!C179</f>
        <v>31.1937</v>
      </c>
      <c r="AB182" s="40">
        <f>Test!D179</f>
        <v>35.1235</v>
      </c>
      <c r="AC182" s="40">
        <f>Test!E179</f>
        <v>37.2821</v>
      </c>
      <c r="AD182" s="40"/>
      <c r="AE182" s="40">
        <f>Test!F179</f>
        <v>14.673</v>
      </c>
      <c r="AF182" s="40">
        <f>Test!G179</f>
        <v>13.3316</v>
      </c>
      <c r="AG182" s="40">
        <f>Test!H179</f>
        <v>73.460499999999996</v>
      </c>
      <c r="AH182" s="40"/>
      <c r="AI182" s="40"/>
      <c r="AJ182" s="40"/>
      <c r="AK182" s="40"/>
      <c r="AL182" s="40"/>
      <c r="AM182" s="40"/>
      <c r="AN182" s="40"/>
      <c r="AO182" s="40">
        <f>Test!I179</f>
        <v>1060.7</v>
      </c>
      <c r="AP182" s="40">
        <f>Test!J179</f>
        <v>2.0991</v>
      </c>
      <c r="AQ182" s="36">
        <f t="shared" si="10"/>
        <v>0.29463888888888889</v>
      </c>
      <c r="AR182" s="48">
        <f t="shared" si="11"/>
        <v>1.0048313755210307</v>
      </c>
      <c r="AS182" s="49">
        <f t="shared" si="12"/>
        <v>1.0514952662425487</v>
      </c>
      <c r="AT182" s="16"/>
      <c r="AU182" s="16"/>
      <c r="AV182" s="381" t="s">
        <v>125</v>
      </c>
      <c r="AW182" s="382" cm="1">
        <f t="array" ref="AW182">bdRateExtend($G180:$G183,H180:H183,$Z180:$Z183,AA180:AA183)</f>
        <v>0</v>
      </c>
      <c r="AX182" s="403"/>
      <c r="AY182" s="403"/>
      <c r="AZ182" s="406"/>
      <c r="BA182" s="406"/>
      <c r="BB182" s="382" cm="1">
        <f t="array" ref="BB182">bdRateExtend($G180:$G183,L180:L183,$Z180:$Z183,AE180:AE183)</f>
        <v>0</v>
      </c>
      <c r="BC182" s="377"/>
      <c r="BD182" s="382" cm="1">
        <f t="array" ref="BD182">bdRateExtend($G180:$G183,M180:M183,$Z180:$Z183,AF180:AF183)</f>
        <v>0</v>
      </c>
      <c r="BE182" s="377"/>
      <c r="BF182" s="380" cm="1">
        <f t="array" ref="BF182">bdRateExtend($G180:$G183,N180:N183,$Z180:$Z183,AG180:AG183)</f>
        <v>0</v>
      </c>
      <c r="BG182" s="377"/>
      <c r="BH182" s="380" t="e" cm="1">
        <f t="array" ref="BH182">bdRateExtend($G180:$G183,O180:O183,$Z180:$Z183,AH180:AH183)</f>
        <v>#VALUE!</v>
      </c>
      <c r="BI182" s="377"/>
      <c r="BJ182" s="382" t="e" cm="1">
        <f t="array" ref="BJ182">bdRateExtend($G180:$G183,P180:P183,$Z180:$Z183,AI180:AI183)</f>
        <v>#VALUE!</v>
      </c>
      <c r="BK182" s="377"/>
      <c r="BL182" s="382" t="e" cm="1">
        <f t="array" ref="BL182">bdRateExtend($G180:$G183,Q180:Q183,$Z180:$Z183,AJ180:AJ183)</f>
        <v>#VALUE!</v>
      </c>
      <c r="BM182" s="377"/>
      <c r="BN182" s="382" t="e" cm="1">
        <f t="array" ref="BN182">bdRateExtend($G180:$G183,R180:R183,$Z180:$Z183,AK180:AK183)</f>
        <v>#VALUE!</v>
      </c>
      <c r="BO182" s="403"/>
      <c r="BP182" s="403"/>
      <c r="BQ182" s="403"/>
      <c r="BR182" s="403"/>
    </row>
    <row r="183" spans="1:70" ht="17" customHeight="1" thickBot="1" x14ac:dyDescent="0.25">
      <c r="A183" s="388"/>
      <c r="B183" s="412"/>
      <c r="C183" s="394"/>
      <c r="D183" s="397"/>
      <c r="E183" s="400"/>
      <c r="F183" s="22">
        <v>63</v>
      </c>
      <c r="G183" s="37">
        <f>Anchor!B180</f>
        <v>1943.192</v>
      </c>
      <c r="H183" s="38">
        <f>Anchor!C180</f>
        <v>26.337499999999999</v>
      </c>
      <c r="I183" s="38">
        <f>Anchor!D180</f>
        <v>30.748100000000001</v>
      </c>
      <c r="J183" s="38">
        <f>Anchor!E180</f>
        <v>33.187800000000003</v>
      </c>
      <c r="K183" s="38"/>
      <c r="L183" s="38">
        <f>Anchor!F180</f>
        <v>8.8569999999999993</v>
      </c>
      <c r="M183" s="38">
        <f>Anchor!G180</f>
        <v>8.4634999999999998</v>
      </c>
      <c r="N183" s="38">
        <f>Anchor!H180</f>
        <v>35.805</v>
      </c>
      <c r="O183" s="38"/>
      <c r="P183" s="38"/>
      <c r="Q183" s="38"/>
      <c r="R183" s="38"/>
      <c r="S183" s="38"/>
      <c r="T183" s="38"/>
      <c r="U183" s="38"/>
      <c r="V183" s="38">
        <f>Anchor!I180</f>
        <v>589.9</v>
      </c>
      <c r="W183" s="38">
        <f>Anchor!J180</f>
        <v>1.3046</v>
      </c>
      <c r="X183" s="39">
        <f t="shared" si="14"/>
        <v>0.1638611111111111</v>
      </c>
      <c r="Y183" s="15"/>
      <c r="Z183" s="37">
        <f>Test!B180</f>
        <v>1943.192</v>
      </c>
      <c r="AA183" s="38">
        <f>Test!C180</f>
        <v>26.337499999999999</v>
      </c>
      <c r="AB183" s="38">
        <f>Test!D180</f>
        <v>30.748100000000001</v>
      </c>
      <c r="AC183" s="38">
        <f>Test!E180</f>
        <v>33.187800000000003</v>
      </c>
      <c r="AD183" s="38"/>
      <c r="AE183" s="38">
        <f>Test!F180</f>
        <v>8.8569999999999993</v>
      </c>
      <c r="AF183" s="38">
        <f>Test!G180</f>
        <v>8.4634999999999998</v>
      </c>
      <c r="AG183" s="38">
        <f>Test!H180</f>
        <v>35.805</v>
      </c>
      <c r="AH183" s="38"/>
      <c r="AI183" s="38"/>
      <c r="AJ183" s="38"/>
      <c r="AK183" s="38"/>
      <c r="AL183" s="38"/>
      <c r="AM183" s="38"/>
      <c r="AN183" s="38"/>
      <c r="AO183" s="38">
        <f>Test!I180</f>
        <v>592.5</v>
      </c>
      <c r="AP183" s="38">
        <f>Test!J180</f>
        <v>1.2687999999999999</v>
      </c>
      <c r="AQ183" s="39">
        <f t="shared" si="10"/>
        <v>0.16458333333333333</v>
      </c>
      <c r="AR183" s="50">
        <f t="shared" si="11"/>
        <v>1.0044075266994406</v>
      </c>
      <c r="AS183" s="51">
        <f t="shared" si="12"/>
        <v>0.9725586386631917</v>
      </c>
      <c r="AT183" s="16"/>
      <c r="AU183" s="16"/>
      <c r="AV183" s="383"/>
      <c r="AW183" s="384"/>
      <c r="AX183" s="404"/>
      <c r="AY183" s="404"/>
      <c r="AZ183" s="407"/>
      <c r="BA183" s="407"/>
      <c r="BB183" s="384"/>
      <c r="BC183" s="378"/>
      <c r="BD183" s="384"/>
      <c r="BE183" s="378"/>
      <c r="BF183" s="385"/>
      <c r="BG183" s="378"/>
      <c r="BH183" s="385"/>
      <c r="BI183" s="378"/>
      <c r="BJ183" s="384"/>
      <c r="BK183" s="378"/>
      <c r="BL183" s="384"/>
      <c r="BM183" s="378"/>
      <c r="BN183" s="384"/>
      <c r="BO183" s="404"/>
      <c r="BP183" s="404"/>
      <c r="BQ183" s="404"/>
      <c r="BR183" s="404"/>
    </row>
    <row r="184" spans="1:70" ht="17" customHeight="1" x14ac:dyDescent="0.2">
      <c r="A184" s="386" t="s">
        <v>108</v>
      </c>
      <c r="B184" s="389" t="s">
        <v>22</v>
      </c>
      <c r="C184" s="392" t="s">
        <v>53</v>
      </c>
      <c r="D184" s="395">
        <v>30</v>
      </c>
      <c r="E184" s="398">
        <v>8</v>
      </c>
      <c r="F184" s="7">
        <v>23</v>
      </c>
      <c r="G184" s="32">
        <f>Anchor!B181</f>
        <v>32214.295999999998</v>
      </c>
      <c r="H184" s="33">
        <f>Anchor!C181</f>
        <v>41.778599999999997</v>
      </c>
      <c r="I184" s="33">
        <f>Anchor!D181</f>
        <v>47.568100000000001</v>
      </c>
      <c r="J184" s="33">
        <f>Anchor!E181</f>
        <v>46.888800000000003</v>
      </c>
      <c r="K184" s="33"/>
      <c r="L184" s="33">
        <f>Anchor!F181</f>
        <v>25.685300000000002</v>
      </c>
      <c r="M184" s="33">
        <f>Anchor!G181</f>
        <v>24.863700000000001</v>
      </c>
      <c r="N184" s="33">
        <f>Anchor!H181</f>
        <v>96.430599999999998</v>
      </c>
      <c r="O184" s="33"/>
      <c r="P184" s="33"/>
      <c r="Q184" s="33"/>
      <c r="R184" s="33"/>
      <c r="S184" s="33"/>
      <c r="T184" s="33"/>
      <c r="U184" s="33"/>
      <c r="V184" s="33">
        <f>Anchor!I181</f>
        <v>1339.5</v>
      </c>
      <c r="W184" s="33">
        <f>Anchor!J181</f>
        <v>1.87</v>
      </c>
      <c r="X184" s="34">
        <f t="shared" ref="X184:X247" si="15">V184/3600</f>
        <v>0.37208333333333332</v>
      </c>
      <c r="Y184" s="15"/>
      <c r="Z184" s="32">
        <f>Test!B181</f>
        <v>32214.295999999998</v>
      </c>
      <c r="AA184" s="33">
        <f>Test!C181</f>
        <v>41.778599999999997</v>
      </c>
      <c r="AB184" s="33">
        <f>Test!D181</f>
        <v>47.568100000000001</v>
      </c>
      <c r="AC184" s="33">
        <f>Test!E181</f>
        <v>46.888800000000003</v>
      </c>
      <c r="AD184" s="33"/>
      <c r="AE184" s="33">
        <f>Test!F181</f>
        <v>25.685300000000002</v>
      </c>
      <c r="AF184" s="33">
        <f>Test!G181</f>
        <v>24.863700000000001</v>
      </c>
      <c r="AG184" s="33">
        <f>Test!H181</f>
        <v>96.430599999999998</v>
      </c>
      <c r="AH184" s="33"/>
      <c r="AI184" s="33"/>
      <c r="AJ184" s="33"/>
      <c r="AK184" s="33"/>
      <c r="AL184" s="33"/>
      <c r="AM184" s="33"/>
      <c r="AN184" s="33"/>
      <c r="AO184" s="33">
        <f>Test!I181</f>
        <v>1333.9</v>
      </c>
      <c r="AP184" s="33">
        <f>Test!J181</f>
        <v>1.8636999999999999</v>
      </c>
      <c r="AQ184" s="34">
        <f t="shared" si="10"/>
        <v>0.37052777777777779</v>
      </c>
      <c r="AR184" s="46">
        <f t="shared" si="11"/>
        <v>0.99581933557297508</v>
      </c>
      <c r="AS184" s="47">
        <f t="shared" si="12"/>
        <v>0.99663101604278059</v>
      </c>
      <c r="AT184" s="16"/>
      <c r="AU184" s="16"/>
      <c r="AV184" s="440" t="s">
        <v>123</v>
      </c>
      <c r="AW184" s="401" cm="1">
        <f t="array" ref="AW184">bdRateExtend($G184:$G187,H184:H187,$Z184:$Z187,AA184:AA187)</f>
        <v>0</v>
      </c>
      <c r="AX184" s="402" cm="1">
        <f t="array" ref="AX184">bdRateExtend($G184:$G189,H184:H189,$Z184:$Z189,AA184:AA189)</f>
        <v>0</v>
      </c>
      <c r="AY184" s="402" cm="1">
        <f t="array" ref="AY184">bdRateExtend($G184:$G189,I184:I189,$Z184:$Z189,AB184:AB189)</f>
        <v>0</v>
      </c>
      <c r="AZ184" s="405" cm="1">
        <f t="array" ref="AZ184">bdRateExtend($G184:$G189,J184:J189,$Z184:$Z189,AC184:AC189)</f>
        <v>0</v>
      </c>
      <c r="BA184" s="405" t="e" cm="1">
        <f t="array" ref="BA184">bdRateExtend($G184:$G189,K184:K189,$Z184:$Z189,AD184:AD189)</f>
        <v>#VALUE!</v>
      </c>
      <c r="BB184" s="401" cm="1">
        <f t="array" ref="BB184">bdRateExtend($G184:$G187,L184:L187,$Z184:$Z187,AE184:AE187)</f>
        <v>0</v>
      </c>
      <c r="BC184" s="376" cm="1">
        <f t="array" ref="BC184">bdRateExtend($G184:$G189,L184:L189,$Z184:$Z189,AE184:AE189)</f>
        <v>0</v>
      </c>
      <c r="BD184" s="401" cm="1">
        <f t="array" ref="BD184">bdRateExtend($G184:$G187,M184:M187,$Z184:$Z187,AF184:AF187)</f>
        <v>0</v>
      </c>
      <c r="BE184" s="376" cm="1">
        <f t="array" ref="BE184">bdRateExtend($G184:$G189,M184:M189,$Z184:$Z189,AF184:AF189)</f>
        <v>0</v>
      </c>
      <c r="BF184" s="379" cm="1">
        <f t="array" ref="BF184">bdRateExtend($G184:$G187,N184:N187,$Z184:$Z187,AG184:AG187)</f>
        <v>0</v>
      </c>
      <c r="BG184" s="376" cm="1">
        <f t="array" ref="BG184">bdRateExtend($G184:$G189,N184:N189,$Z184:$Z189,AG184:AG189)</f>
        <v>0</v>
      </c>
      <c r="BH184" s="379" t="e" cm="1">
        <f t="array" ref="BH184">bdRateExtend($G184:$G187,O184:O187,$Z184:$Z187,AH184:AH187)</f>
        <v>#VALUE!</v>
      </c>
      <c r="BI184" s="376" t="e" cm="1">
        <f t="array" ref="BI184">bdRateExtend($G184:$G189,O184:O189,$Z184:$Z189,AH184:AH189)</f>
        <v>#VALUE!</v>
      </c>
      <c r="BJ184" s="401" t="e" cm="1">
        <f t="array" ref="BJ184">bdRateExtend($G184:$G187,P184:P187,$Z184:$Z187,AI184:AI187)</f>
        <v>#VALUE!</v>
      </c>
      <c r="BK184" s="376" t="e" cm="1">
        <f t="array" ref="BK184">bdRateExtend($G184:$G189,P184:P189,$Z184:$Z189,AI184:AI189)</f>
        <v>#VALUE!</v>
      </c>
      <c r="BL184" s="401" t="e" cm="1">
        <f t="array" ref="BL184">bdRateExtend($G184:$G187,Q184:Q187,$Z184:$Z187,AJ184:AJ187)</f>
        <v>#VALUE!</v>
      </c>
      <c r="BM184" s="376" t="e" cm="1">
        <f t="array" ref="BM184">bdRateExtend($G184:$G189,Q184:Q189,$Z184:$Z189,AJ184:AJ189)</f>
        <v>#VALUE!</v>
      </c>
      <c r="BN184" s="401" t="e" cm="1">
        <f t="array" ref="BN184">bdRateExtend($G184:$G187,R184:R187,$Z184:$Z187,AK184:AK187)</f>
        <v>#VALUE!</v>
      </c>
      <c r="BO184" s="402" t="e" cm="1">
        <f t="array" ref="BO184">bdRateExtend($G184:$G189,R184:R189,$Z184:$Z189,AK184:AK189)</f>
        <v>#VALUE!</v>
      </c>
      <c r="BP184" s="402" t="e" cm="1">
        <f t="array" ref="BP184">bdRateExtend($G184:$G189,S184:S189,$Z184:$Z189,AL184:AL189)</f>
        <v>#VALUE!</v>
      </c>
      <c r="BQ184" s="402" t="e" cm="1">
        <f t="array" ref="BQ184">bdRateExtend($G184:$G189,T184:T189,$Z184:$Z189,AM184:AM189)</f>
        <v>#VALUE!</v>
      </c>
      <c r="BR184" s="402" t="e" cm="1">
        <f t="array" ref="BR184">bdRateExtend($G184:$G189,U184:U189,$Z184:$Z189,AN184:AN189)</f>
        <v>#VALUE!</v>
      </c>
    </row>
    <row r="185" spans="1:70" ht="17" customHeight="1" x14ac:dyDescent="0.2">
      <c r="A185" s="387"/>
      <c r="B185" s="390"/>
      <c r="C185" s="393"/>
      <c r="D185" s="396"/>
      <c r="E185" s="399"/>
      <c r="F185" s="13">
        <v>31</v>
      </c>
      <c r="G185" s="35">
        <f>Anchor!B182</f>
        <v>22352.2</v>
      </c>
      <c r="H185" s="40">
        <f>Anchor!C182</f>
        <v>38.613</v>
      </c>
      <c r="I185" s="40">
        <f>Anchor!D182</f>
        <v>45.71</v>
      </c>
      <c r="J185" s="40">
        <f>Anchor!E182</f>
        <v>45.0017</v>
      </c>
      <c r="K185" s="40"/>
      <c r="L185" s="40">
        <f>Anchor!F182</f>
        <v>22.4832</v>
      </c>
      <c r="M185" s="40">
        <f>Anchor!G182</f>
        <v>21.929400000000001</v>
      </c>
      <c r="N185" s="40">
        <f>Anchor!H182</f>
        <v>93.869100000000003</v>
      </c>
      <c r="O185" s="40"/>
      <c r="P185" s="40"/>
      <c r="Q185" s="40"/>
      <c r="R185" s="40"/>
      <c r="S185" s="40"/>
      <c r="T185" s="40"/>
      <c r="U185" s="40"/>
      <c r="V185" s="40">
        <f>Anchor!I182</f>
        <v>1180.9000000000001</v>
      </c>
      <c r="W185" s="40">
        <f>Anchor!J182</f>
        <v>1.4946999999999999</v>
      </c>
      <c r="X185" s="36">
        <f t="shared" si="15"/>
        <v>0.32802777777777781</v>
      </c>
      <c r="Y185" s="15"/>
      <c r="Z185" s="35">
        <f>Test!B182</f>
        <v>22352.2</v>
      </c>
      <c r="AA185" s="40">
        <f>Test!C182</f>
        <v>38.613</v>
      </c>
      <c r="AB185" s="40">
        <f>Test!D182</f>
        <v>45.71</v>
      </c>
      <c r="AC185" s="40">
        <f>Test!E182</f>
        <v>45.0017</v>
      </c>
      <c r="AD185" s="40"/>
      <c r="AE185" s="40">
        <f>Test!F182</f>
        <v>22.4832</v>
      </c>
      <c r="AF185" s="40">
        <f>Test!G182</f>
        <v>21.929400000000001</v>
      </c>
      <c r="AG185" s="40">
        <f>Test!H182</f>
        <v>93.869100000000003</v>
      </c>
      <c r="AH185" s="40"/>
      <c r="AI185" s="40"/>
      <c r="AJ185" s="40"/>
      <c r="AK185" s="40"/>
      <c r="AL185" s="40"/>
      <c r="AM185" s="40"/>
      <c r="AN185" s="40"/>
      <c r="AO185" s="40">
        <f>Test!I182</f>
        <v>1183.5999999999999</v>
      </c>
      <c r="AP185" s="40">
        <f>Test!J182</f>
        <v>1.5449999999999999</v>
      </c>
      <c r="AQ185" s="36">
        <f t="shared" si="10"/>
        <v>0.32877777777777778</v>
      </c>
      <c r="AR185" s="48">
        <f t="shared" si="11"/>
        <v>1.002286391735117</v>
      </c>
      <c r="AS185" s="49">
        <f t="shared" si="12"/>
        <v>1.0336522379072723</v>
      </c>
      <c r="AT185" s="16"/>
      <c r="AU185" s="16"/>
      <c r="AV185" s="381"/>
      <c r="AW185" s="382"/>
      <c r="AX185" s="403"/>
      <c r="AY185" s="403"/>
      <c r="AZ185" s="406"/>
      <c r="BA185" s="406"/>
      <c r="BB185" s="382"/>
      <c r="BC185" s="377"/>
      <c r="BD185" s="382"/>
      <c r="BE185" s="377"/>
      <c r="BF185" s="380"/>
      <c r="BG185" s="377"/>
      <c r="BH185" s="380"/>
      <c r="BI185" s="377"/>
      <c r="BJ185" s="382"/>
      <c r="BK185" s="377"/>
      <c r="BL185" s="382"/>
      <c r="BM185" s="377"/>
      <c r="BN185" s="382"/>
      <c r="BO185" s="403"/>
      <c r="BP185" s="403"/>
      <c r="BQ185" s="403"/>
      <c r="BR185" s="403"/>
    </row>
    <row r="186" spans="1:70" ht="17" customHeight="1" x14ac:dyDescent="0.2">
      <c r="A186" s="387"/>
      <c r="B186" s="390"/>
      <c r="C186" s="393"/>
      <c r="D186" s="396"/>
      <c r="E186" s="399"/>
      <c r="F186" s="13">
        <v>39</v>
      </c>
      <c r="G186" s="35">
        <f>Anchor!B183</f>
        <v>13640.88</v>
      </c>
      <c r="H186" s="40">
        <f>Anchor!C183</f>
        <v>34.980899999999998</v>
      </c>
      <c r="I186" s="40">
        <f>Anchor!D183</f>
        <v>43.483899999999998</v>
      </c>
      <c r="J186" s="40">
        <f>Anchor!E183</f>
        <v>42.954099999999997</v>
      </c>
      <c r="K186" s="40"/>
      <c r="L186" s="40">
        <f>Anchor!F183</f>
        <v>18.576499999999999</v>
      </c>
      <c r="M186" s="40">
        <f>Anchor!G183</f>
        <v>18.324200000000001</v>
      </c>
      <c r="N186" s="40">
        <f>Anchor!H183</f>
        <v>88.605000000000004</v>
      </c>
      <c r="O186" s="40"/>
      <c r="P186" s="40"/>
      <c r="Q186" s="40"/>
      <c r="R186" s="40"/>
      <c r="S186" s="40"/>
      <c r="T186" s="40"/>
      <c r="U186" s="40"/>
      <c r="V186" s="40">
        <f>Anchor!I183</f>
        <v>1276.3</v>
      </c>
      <c r="W186" s="40">
        <f>Anchor!J183</f>
        <v>1.3032999999999999</v>
      </c>
      <c r="X186" s="36">
        <f t="shared" si="15"/>
        <v>0.35452777777777778</v>
      </c>
      <c r="Y186" s="15"/>
      <c r="Z186" s="35">
        <f>Test!B183</f>
        <v>13640.88</v>
      </c>
      <c r="AA186" s="40">
        <f>Test!C183</f>
        <v>34.980899999999998</v>
      </c>
      <c r="AB186" s="40">
        <f>Test!D183</f>
        <v>43.483899999999998</v>
      </c>
      <c r="AC186" s="40">
        <f>Test!E183</f>
        <v>42.954099999999997</v>
      </c>
      <c r="AD186" s="40"/>
      <c r="AE186" s="40">
        <f>Test!F183</f>
        <v>18.576499999999999</v>
      </c>
      <c r="AF186" s="40">
        <f>Test!G183</f>
        <v>18.324200000000001</v>
      </c>
      <c r="AG186" s="40">
        <f>Test!H183</f>
        <v>88.605000000000004</v>
      </c>
      <c r="AH186" s="40"/>
      <c r="AI186" s="40"/>
      <c r="AJ186" s="40"/>
      <c r="AK186" s="40"/>
      <c r="AL186" s="40"/>
      <c r="AM186" s="40"/>
      <c r="AN186" s="40"/>
      <c r="AO186" s="40">
        <f>Test!I183</f>
        <v>1282.8</v>
      </c>
      <c r="AP186" s="40">
        <f>Test!J183</f>
        <v>1.3004</v>
      </c>
      <c r="AQ186" s="36">
        <f t="shared" si="10"/>
        <v>0.35633333333333334</v>
      </c>
      <c r="AR186" s="48">
        <f t="shared" si="11"/>
        <v>1.0050928465094413</v>
      </c>
      <c r="AS186" s="49">
        <f t="shared" si="12"/>
        <v>0.99777487915291962</v>
      </c>
      <c r="AT186" s="16"/>
      <c r="AU186" s="16"/>
      <c r="AV186" s="381" t="s">
        <v>124</v>
      </c>
      <c r="AW186" s="382" cm="1">
        <f t="array" ref="AW186">bdRateExtend($G185:$G188,H185:H188,$Z185:$Z188,AA185:AA188)</f>
        <v>0</v>
      </c>
      <c r="AX186" s="403"/>
      <c r="AY186" s="403"/>
      <c r="AZ186" s="406"/>
      <c r="BA186" s="406"/>
      <c r="BB186" s="382" cm="1">
        <f t="array" ref="BB186">bdRateExtend($G185:$G188,L185:L188,$Z185:$Z188,AE185:AE188)</f>
        <v>0</v>
      </c>
      <c r="BC186" s="377"/>
      <c r="BD186" s="382" cm="1">
        <f t="array" ref="BD186">bdRateExtend($G185:$G188,M185:M188,$Z185:$Z188,AF185:AF188)</f>
        <v>0</v>
      </c>
      <c r="BE186" s="377"/>
      <c r="BF186" s="380" cm="1">
        <f t="array" ref="BF186">bdRateExtend($G185:$G188,N185:N188,$Z185:$Z188,AG185:AG188)</f>
        <v>0</v>
      </c>
      <c r="BG186" s="377"/>
      <c r="BH186" s="380" t="e" cm="1">
        <f t="array" ref="BH186">bdRateExtend($G185:$G188,O185:O188,$Z185:$Z188,AH185:AH188)</f>
        <v>#VALUE!</v>
      </c>
      <c r="BI186" s="377"/>
      <c r="BJ186" s="382" t="e" cm="1">
        <f t="array" ref="BJ186">bdRateExtend($G185:$G188,P185:P188,$Z185:$Z188,AI185:AI188)</f>
        <v>#VALUE!</v>
      </c>
      <c r="BK186" s="377"/>
      <c r="BL186" s="382" t="e" cm="1">
        <f t="array" ref="BL186">bdRateExtend($G185:$G188,Q185:Q188,$Z185:$Z188,AJ185:AJ188)</f>
        <v>#VALUE!</v>
      </c>
      <c r="BM186" s="377"/>
      <c r="BN186" s="382" t="e" cm="1">
        <f t="array" ref="BN186">bdRateExtend($G185:$G188,R185:R188,$Z185:$Z188,AK185:AK188)</f>
        <v>#VALUE!</v>
      </c>
      <c r="BO186" s="403"/>
      <c r="BP186" s="403"/>
      <c r="BQ186" s="403"/>
      <c r="BR186" s="403"/>
    </row>
    <row r="187" spans="1:70" ht="17" customHeight="1" x14ac:dyDescent="0.2">
      <c r="A187" s="387"/>
      <c r="B187" s="390"/>
      <c r="C187" s="393"/>
      <c r="D187" s="396"/>
      <c r="E187" s="399"/>
      <c r="F187" s="13">
        <v>47</v>
      </c>
      <c r="G187" s="35">
        <f>Anchor!B184</f>
        <v>7521.7439999999997</v>
      </c>
      <c r="H187" s="40">
        <f>Anchor!C184</f>
        <v>31.4541</v>
      </c>
      <c r="I187" s="40">
        <f>Anchor!D184</f>
        <v>40.908099999999997</v>
      </c>
      <c r="J187" s="40">
        <f>Anchor!E184</f>
        <v>40.697400000000002</v>
      </c>
      <c r="K187" s="40"/>
      <c r="L187" s="40">
        <f>Anchor!F184</f>
        <v>14.698700000000001</v>
      </c>
      <c r="M187" s="40">
        <f>Anchor!G184</f>
        <v>14.691800000000001</v>
      </c>
      <c r="N187" s="40">
        <f>Anchor!H184</f>
        <v>78.250100000000003</v>
      </c>
      <c r="O187" s="40"/>
      <c r="P187" s="40"/>
      <c r="Q187" s="40"/>
      <c r="R187" s="40"/>
      <c r="S187" s="40"/>
      <c r="T187" s="40"/>
      <c r="U187" s="40"/>
      <c r="V187" s="40">
        <f>Anchor!I184</f>
        <v>909.9</v>
      </c>
      <c r="W187" s="40">
        <f>Anchor!J184</f>
        <v>1.0161</v>
      </c>
      <c r="X187" s="36">
        <f t="shared" si="15"/>
        <v>0.25274999999999997</v>
      </c>
      <c r="Y187" s="15"/>
      <c r="Z187" s="35">
        <f>Test!B184</f>
        <v>7521.7439999999997</v>
      </c>
      <c r="AA187" s="40">
        <f>Test!C184</f>
        <v>31.4541</v>
      </c>
      <c r="AB187" s="40">
        <f>Test!D184</f>
        <v>40.908099999999997</v>
      </c>
      <c r="AC187" s="40">
        <f>Test!E184</f>
        <v>40.697400000000002</v>
      </c>
      <c r="AD187" s="40"/>
      <c r="AE187" s="40">
        <f>Test!F184</f>
        <v>14.698700000000001</v>
      </c>
      <c r="AF187" s="40">
        <f>Test!G184</f>
        <v>14.691800000000001</v>
      </c>
      <c r="AG187" s="40">
        <f>Test!H184</f>
        <v>78.250100000000003</v>
      </c>
      <c r="AH187" s="40"/>
      <c r="AI187" s="40"/>
      <c r="AJ187" s="40"/>
      <c r="AK187" s="40"/>
      <c r="AL187" s="40"/>
      <c r="AM187" s="40"/>
      <c r="AN187" s="40"/>
      <c r="AO187" s="40">
        <f>Test!I184</f>
        <v>926.5</v>
      </c>
      <c r="AP187" s="40">
        <f>Test!J184</f>
        <v>1.0258</v>
      </c>
      <c r="AQ187" s="36">
        <f t="shared" si="10"/>
        <v>0.2573611111111111</v>
      </c>
      <c r="AR187" s="48">
        <f t="shared" si="11"/>
        <v>1.0182437630508847</v>
      </c>
      <c r="AS187" s="49">
        <f t="shared" si="12"/>
        <v>1.0095463044975888</v>
      </c>
      <c r="AT187" s="16"/>
      <c r="AU187" s="16"/>
      <c r="AV187" s="381"/>
      <c r="AW187" s="382"/>
      <c r="AX187" s="403"/>
      <c r="AY187" s="403"/>
      <c r="AZ187" s="406"/>
      <c r="BA187" s="406"/>
      <c r="BB187" s="382"/>
      <c r="BC187" s="377"/>
      <c r="BD187" s="382"/>
      <c r="BE187" s="377"/>
      <c r="BF187" s="380"/>
      <c r="BG187" s="377"/>
      <c r="BH187" s="380"/>
      <c r="BI187" s="377"/>
      <c r="BJ187" s="382"/>
      <c r="BK187" s="377"/>
      <c r="BL187" s="382"/>
      <c r="BM187" s="377"/>
      <c r="BN187" s="382"/>
      <c r="BO187" s="403"/>
      <c r="BP187" s="403"/>
      <c r="BQ187" s="403"/>
      <c r="BR187" s="403"/>
    </row>
    <row r="188" spans="1:70" ht="17" customHeight="1" x14ac:dyDescent="0.2">
      <c r="A188" s="387"/>
      <c r="B188" s="390"/>
      <c r="C188" s="393"/>
      <c r="D188" s="396"/>
      <c r="E188" s="399"/>
      <c r="F188" s="13">
        <v>55</v>
      </c>
      <c r="G188" s="35">
        <f>Anchor!B185</f>
        <v>3676.136</v>
      </c>
      <c r="H188" s="40">
        <f>Anchor!C185</f>
        <v>28.3537</v>
      </c>
      <c r="I188" s="40">
        <f>Anchor!D185</f>
        <v>38.361600000000003</v>
      </c>
      <c r="J188" s="40">
        <f>Anchor!E185</f>
        <v>38.480800000000002</v>
      </c>
      <c r="K188" s="40"/>
      <c r="L188" s="40">
        <f>Anchor!F185</f>
        <v>10.9872</v>
      </c>
      <c r="M188" s="40">
        <f>Anchor!G185</f>
        <v>11.273400000000001</v>
      </c>
      <c r="N188" s="40">
        <f>Anchor!H185</f>
        <v>62.243299999999998</v>
      </c>
      <c r="O188" s="40"/>
      <c r="P188" s="40"/>
      <c r="Q188" s="40"/>
      <c r="R188" s="40"/>
      <c r="S188" s="40"/>
      <c r="T188" s="40"/>
      <c r="U188" s="40"/>
      <c r="V188" s="40">
        <f>Anchor!I185</f>
        <v>618.20000000000005</v>
      </c>
      <c r="W188" s="40">
        <f>Anchor!J185</f>
        <v>0.84440000000000004</v>
      </c>
      <c r="X188" s="36">
        <f t="shared" si="15"/>
        <v>0.17172222222222225</v>
      </c>
      <c r="Y188" s="15"/>
      <c r="Z188" s="35">
        <f>Test!B185</f>
        <v>3676.136</v>
      </c>
      <c r="AA188" s="40">
        <f>Test!C185</f>
        <v>28.3537</v>
      </c>
      <c r="AB188" s="40">
        <f>Test!D185</f>
        <v>38.361600000000003</v>
      </c>
      <c r="AC188" s="40">
        <f>Test!E185</f>
        <v>38.480800000000002</v>
      </c>
      <c r="AD188" s="40"/>
      <c r="AE188" s="40">
        <f>Test!F185</f>
        <v>10.9872</v>
      </c>
      <c r="AF188" s="40">
        <f>Test!G185</f>
        <v>11.273400000000001</v>
      </c>
      <c r="AG188" s="40">
        <f>Test!H185</f>
        <v>62.243299999999998</v>
      </c>
      <c r="AH188" s="40"/>
      <c r="AI188" s="40"/>
      <c r="AJ188" s="40"/>
      <c r="AK188" s="40"/>
      <c r="AL188" s="40"/>
      <c r="AM188" s="40"/>
      <c r="AN188" s="40"/>
      <c r="AO188" s="40">
        <f>Test!I185</f>
        <v>623.1</v>
      </c>
      <c r="AP188" s="40">
        <f>Test!J185</f>
        <v>0.79449999999999998</v>
      </c>
      <c r="AQ188" s="36">
        <f t="shared" si="10"/>
        <v>0.17308333333333334</v>
      </c>
      <c r="AR188" s="48">
        <f t="shared" si="11"/>
        <v>1.007926237463604</v>
      </c>
      <c r="AS188" s="49">
        <f t="shared" si="12"/>
        <v>0.94090478446234005</v>
      </c>
      <c r="AT188" s="16"/>
      <c r="AU188" s="16"/>
      <c r="AV188" s="381" t="s">
        <v>125</v>
      </c>
      <c r="AW188" s="382" cm="1">
        <f t="array" ref="AW188">bdRateExtend($G186:$G189,H186:H189,$Z186:$Z189,AA186:AA189)</f>
        <v>0</v>
      </c>
      <c r="AX188" s="403"/>
      <c r="AY188" s="403"/>
      <c r="AZ188" s="406"/>
      <c r="BA188" s="406"/>
      <c r="BB188" s="382" cm="1">
        <f t="array" ref="BB188">bdRateExtend($G186:$G189,L186:L189,$Z186:$Z189,AE186:AE189)</f>
        <v>0</v>
      </c>
      <c r="BC188" s="377"/>
      <c r="BD188" s="382" cm="1">
        <f t="array" ref="BD188">bdRateExtend($G186:$G189,M186:M189,$Z186:$Z189,AF186:AF189)</f>
        <v>0</v>
      </c>
      <c r="BE188" s="377"/>
      <c r="BF188" s="380" cm="1">
        <f t="array" ref="BF188">bdRateExtend($G186:$G189,N186:N189,$Z186:$Z189,AG186:AG189)</f>
        <v>0</v>
      </c>
      <c r="BG188" s="377"/>
      <c r="BH188" s="380" t="e" cm="1">
        <f t="array" ref="BH188">bdRateExtend($G186:$G189,O186:O189,$Z186:$Z189,AH186:AH189)</f>
        <v>#VALUE!</v>
      </c>
      <c r="BI188" s="377"/>
      <c r="BJ188" s="382" t="e" cm="1">
        <f t="array" ref="BJ188">bdRateExtend($G186:$G189,P186:P189,$Z186:$Z189,AI186:AI189)</f>
        <v>#VALUE!</v>
      </c>
      <c r="BK188" s="377"/>
      <c r="BL188" s="382" t="e" cm="1">
        <f t="array" ref="BL188">bdRateExtend($G186:$G189,Q186:Q189,$Z186:$Z189,AJ186:AJ189)</f>
        <v>#VALUE!</v>
      </c>
      <c r="BM188" s="377"/>
      <c r="BN188" s="382" t="e" cm="1">
        <f t="array" ref="BN188">bdRateExtend($G186:$G189,R186:R189,$Z186:$Z189,AK186:AK189)</f>
        <v>#VALUE!</v>
      </c>
      <c r="BO188" s="403"/>
      <c r="BP188" s="403"/>
      <c r="BQ188" s="403"/>
      <c r="BR188" s="403"/>
    </row>
    <row r="189" spans="1:70" ht="17" customHeight="1" thickBot="1" x14ac:dyDescent="0.25">
      <c r="A189" s="387"/>
      <c r="B189" s="391"/>
      <c r="C189" s="394"/>
      <c r="D189" s="397"/>
      <c r="E189" s="400"/>
      <c r="F189" s="8">
        <v>63</v>
      </c>
      <c r="G189" s="37">
        <f>Anchor!B186</f>
        <v>780.28800000000001</v>
      </c>
      <c r="H189" s="38">
        <f>Anchor!C186</f>
        <v>24.462299999999999</v>
      </c>
      <c r="I189" s="38">
        <f>Anchor!D186</f>
        <v>35.532200000000003</v>
      </c>
      <c r="J189" s="38">
        <f>Anchor!E186</f>
        <v>36.032299999999999</v>
      </c>
      <c r="K189" s="38"/>
      <c r="L189" s="38">
        <f>Anchor!F186</f>
        <v>6.2763</v>
      </c>
      <c r="M189" s="38">
        <f>Anchor!G186</f>
        <v>6.94</v>
      </c>
      <c r="N189" s="38">
        <f>Anchor!H186</f>
        <v>30.015799999999999</v>
      </c>
      <c r="O189" s="38"/>
      <c r="P189" s="38"/>
      <c r="Q189" s="38"/>
      <c r="R189" s="38"/>
      <c r="S189" s="38"/>
      <c r="T189" s="38"/>
      <c r="U189" s="38"/>
      <c r="V189" s="38">
        <f>Anchor!I186</f>
        <v>287.3</v>
      </c>
      <c r="W189" s="38">
        <f>Anchor!J186</f>
        <v>0.46089999999999998</v>
      </c>
      <c r="X189" s="39">
        <f t="shared" si="15"/>
        <v>7.980555555555556E-2</v>
      </c>
      <c r="Y189" s="15"/>
      <c r="Z189" s="37">
        <f>Test!B186</f>
        <v>780.28800000000001</v>
      </c>
      <c r="AA189" s="38">
        <f>Test!C186</f>
        <v>24.462299999999999</v>
      </c>
      <c r="AB189" s="38">
        <f>Test!D186</f>
        <v>35.532200000000003</v>
      </c>
      <c r="AC189" s="38">
        <f>Test!E186</f>
        <v>36.032299999999999</v>
      </c>
      <c r="AD189" s="38"/>
      <c r="AE189" s="38">
        <f>Test!F186</f>
        <v>6.2763</v>
      </c>
      <c r="AF189" s="38">
        <f>Test!G186</f>
        <v>6.94</v>
      </c>
      <c r="AG189" s="38">
        <f>Test!H186</f>
        <v>30.015799999999999</v>
      </c>
      <c r="AH189" s="38"/>
      <c r="AI189" s="38"/>
      <c r="AJ189" s="38"/>
      <c r="AK189" s="38"/>
      <c r="AL189" s="38"/>
      <c r="AM189" s="38"/>
      <c r="AN189" s="38"/>
      <c r="AO189" s="38">
        <f>Test!I186</f>
        <v>291.39999999999998</v>
      </c>
      <c r="AP189" s="38">
        <f>Test!J186</f>
        <v>0.50719999999999998</v>
      </c>
      <c r="AQ189" s="39">
        <f t="shared" si="10"/>
        <v>8.0944444444444444E-2</v>
      </c>
      <c r="AR189" s="50">
        <f t="shared" si="11"/>
        <v>1.0142707970762268</v>
      </c>
      <c r="AS189" s="51">
        <f t="shared" si="12"/>
        <v>1.100455630288566</v>
      </c>
      <c r="AT189" s="16"/>
      <c r="AU189" s="16"/>
      <c r="AV189" s="383"/>
      <c r="AW189" s="384"/>
      <c r="AX189" s="404"/>
      <c r="AY189" s="404"/>
      <c r="AZ189" s="407"/>
      <c r="BA189" s="407"/>
      <c r="BB189" s="384"/>
      <c r="BC189" s="378"/>
      <c r="BD189" s="384"/>
      <c r="BE189" s="378"/>
      <c r="BF189" s="385"/>
      <c r="BG189" s="378"/>
      <c r="BH189" s="385"/>
      <c r="BI189" s="378"/>
      <c r="BJ189" s="384"/>
      <c r="BK189" s="378"/>
      <c r="BL189" s="384"/>
      <c r="BM189" s="378"/>
      <c r="BN189" s="384"/>
      <c r="BO189" s="404"/>
      <c r="BP189" s="404"/>
      <c r="BQ189" s="404"/>
      <c r="BR189" s="404"/>
    </row>
    <row r="190" spans="1:70" ht="17" customHeight="1" x14ac:dyDescent="0.2">
      <c r="A190" s="387"/>
      <c r="B190" s="389" t="s">
        <v>22</v>
      </c>
      <c r="C190" s="392" t="s">
        <v>54</v>
      </c>
      <c r="D190" s="395">
        <v>59.94</v>
      </c>
      <c r="E190" s="398">
        <v>10</v>
      </c>
      <c r="F190" s="7">
        <v>23</v>
      </c>
      <c r="G190" s="32">
        <f>Anchor!B187</f>
        <v>59227.752999999997</v>
      </c>
      <c r="H190" s="33">
        <f>Anchor!C187</f>
        <v>41.842199999999998</v>
      </c>
      <c r="I190" s="33">
        <f>Anchor!D187</f>
        <v>44.924900000000001</v>
      </c>
      <c r="J190" s="33">
        <f>Anchor!E187</f>
        <v>43.785800000000002</v>
      </c>
      <c r="K190" s="33"/>
      <c r="L190" s="33">
        <f>Anchor!F187</f>
        <v>24.741099999999999</v>
      </c>
      <c r="M190" s="33">
        <f>Anchor!G187</f>
        <v>23.603300000000001</v>
      </c>
      <c r="N190" s="33">
        <f>Anchor!H187</f>
        <v>99.231700000000004</v>
      </c>
      <c r="O190" s="33"/>
      <c r="P190" s="33"/>
      <c r="Q190" s="33"/>
      <c r="R190" s="33"/>
      <c r="S190" s="33"/>
      <c r="T190" s="33"/>
      <c r="U190" s="33"/>
      <c r="V190" s="33">
        <f>Anchor!I187</f>
        <v>1629.6</v>
      </c>
      <c r="W190" s="33">
        <f>Anchor!J187</f>
        <v>1.8837999999999999</v>
      </c>
      <c r="X190" s="34">
        <f t="shared" si="15"/>
        <v>0.45266666666666666</v>
      </c>
      <c r="Y190" s="15"/>
      <c r="Z190" s="32">
        <f>Test!B187</f>
        <v>59227.752999999997</v>
      </c>
      <c r="AA190" s="33">
        <f>Test!C187</f>
        <v>41.842199999999998</v>
      </c>
      <c r="AB190" s="33">
        <f>Test!D187</f>
        <v>44.924900000000001</v>
      </c>
      <c r="AC190" s="33">
        <f>Test!E187</f>
        <v>43.785800000000002</v>
      </c>
      <c r="AD190" s="33"/>
      <c r="AE190" s="33">
        <f>Test!F187</f>
        <v>24.741099999999999</v>
      </c>
      <c r="AF190" s="33">
        <f>Test!G187</f>
        <v>23.603300000000001</v>
      </c>
      <c r="AG190" s="33">
        <f>Test!H187</f>
        <v>99.231700000000004</v>
      </c>
      <c r="AH190" s="33"/>
      <c r="AI190" s="33"/>
      <c r="AJ190" s="33"/>
      <c r="AK190" s="33"/>
      <c r="AL190" s="33"/>
      <c r="AM190" s="33"/>
      <c r="AN190" s="33"/>
      <c r="AO190" s="33">
        <f>Test!I187</f>
        <v>1633.3</v>
      </c>
      <c r="AP190" s="33">
        <f>Test!J187</f>
        <v>2.0152999999999999</v>
      </c>
      <c r="AQ190" s="34">
        <f t="shared" si="10"/>
        <v>0.45369444444444446</v>
      </c>
      <c r="AR190" s="46">
        <f t="shared" si="11"/>
        <v>1.0022704958271969</v>
      </c>
      <c r="AS190" s="47">
        <f t="shared" si="12"/>
        <v>1.0698057118590083</v>
      </c>
      <c r="AT190" s="16"/>
      <c r="AU190" s="16"/>
      <c r="AV190" s="440" t="s">
        <v>123</v>
      </c>
      <c r="AW190" s="401" cm="1">
        <f t="array" ref="AW190">bdRateExtend($G190:$G193,H190:H193,$Z190:$Z193,AA190:AA193)</f>
        <v>0</v>
      </c>
      <c r="AX190" s="402" cm="1">
        <f t="array" ref="AX190">bdRateExtend($G190:$G195,H190:H195,$Z190:$Z195,AA190:AA195)</f>
        <v>0</v>
      </c>
      <c r="AY190" s="402" cm="1">
        <f t="array" ref="AY190">bdRateExtend($G190:$G195,I190:I195,$Z190:$Z195,AB190:AB195)</f>
        <v>0</v>
      </c>
      <c r="AZ190" s="405" cm="1">
        <f t="array" ref="AZ190">bdRateExtend($G190:$G195,J190:J195,$Z190:$Z195,AC190:AC195)</f>
        <v>0</v>
      </c>
      <c r="BA190" s="405" t="e" cm="1">
        <f t="array" ref="BA190">bdRateExtend($G190:$G195,K190:K195,$Z190:$Z195,AD190:AD195)</f>
        <v>#VALUE!</v>
      </c>
      <c r="BB190" s="401" cm="1">
        <f t="array" ref="BB190">bdRateExtend($G190:$G193,L190:L193,$Z190:$Z193,AE190:AE193)</f>
        <v>0</v>
      </c>
      <c r="BC190" s="376" cm="1">
        <f t="array" ref="BC190">bdRateExtend($G190:$G195,L190:L195,$Z190:$Z195,AE190:AE195)</f>
        <v>0</v>
      </c>
      <c r="BD190" s="401" cm="1">
        <f t="array" ref="BD190">bdRateExtend($G190:$G193,M190:M193,$Z190:$Z193,AF190:AF193)</f>
        <v>0</v>
      </c>
      <c r="BE190" s="376" cm="1">
        <f t="array" ref="BE190">bdRateExtend($G190:$G195,M190:M195,$Z190:$Z195,AF190:AF195)</f>
        <v>0</v>
      </c>
      <c r="BF190" s="379" cm="1">
        <f t="array" ref="BF190">bdRateExtend($G190:$G193,N190:N193,$Z190:$Z193,AG190:AG193)</f>
        <v>0</v>
      </c>
      <c r="BG190" s="376" cm="1">
        <f t="array" ref="BG190">bdRateExtend($G190:$G195,N190:N195,$Z190:$Z195,AG190:AG195)</f>
        <v>0</v>
      </c>
      <c r="BH190" s="379" t="e" cm="1">
        <f t="array" ref="BH190">bdRateExtend($G190:$G193,O190:O193,$Z190:$Z193,AH190:AH193)</f>
        <v>#VALUE!</v>
      </c>
      <c r="BI190" s="376" t="e" cm="1">
        <f t="array" ref="BI190">bdRateExtend($G190:$G195,O190:O195,$Z190:$Z195,AH190:AH195)</f>
        <v>#VALUE!</v>
      </c>
      <c r="BJ190" s="401" t="e" cm="1">
        <f t="array" ref="BJ190">bdRateExtend($G190:$G193,P190:P193,$Z190:$Z193,AI190:AI193)</f>
        <v>#VALUE!</v>
      </c>
      <c r="BK190" s="376" t="e" cm="1">
        <f t="array" ref="BK190">bdRateExtend($G190:$G195,P190:P195,$Z190:$Z195,AI190:AI195)</f>
        <v>#VALUE!</v>
      </c>
      <c r="BL190" s="401" t="e" cm="1">
        <f t="array" ref="BL190">bdRateExtend($G190:$G193,Q190:Q193,$Z190:$Z193,AJ190:AJ193)</f>
        <v>#VALUE!</v>
      </c>
      <c r="BM190" s="376" t="e" cm="1">
        <f t="array" ref="BM190">bdRateExtend($G190:$G195,Q190:Q195,$Z190:$Z195,AJ190:AJ195)</f>
        <v>#VALUE!</v>
      </c>
      <c r="BN190" s="401" t="e" cm="1">
        <f t="array" ref="BN190">bdRateExtend($G190:$G193,R190:R193,$Z190:$Z193,AK190:AK193)</f>
        <v>#VALUE!</v>
      </c>
      <c r="BO190" s="402" t="e" cm="1">
        <f t="array" ref="BO190">bdRateExtend($G190:$G195,R190:R195,$Z190:$Z195,AK190:AK195)</f>
        <v>#VALUE!</v>
      </c>
      <c r="BP190" s="402" t="e" cm="1">
        <f t="array" ref="BP190">bdRateExtend($G190:$G195,S190:S195,$Z190:$Z195,AL190:AL195)</f>
        <v>#VALUE!</v>
      </c>
      <c r="BQ190" s="402" t="e" cm="1">
        <f t="array" ref="BQ190">bdRateExtend($G190:$G195,T190:T195,$Z190:$Z195,AM190:AM195)</f>
        <v>#VALUE!</v>
      </c>
      <c r="BR190" s="402" t="e" cm="1">
        <f t="array" ref="BR190">bdRateExtend($G190:$G195,U190:U195,$Z190:$Z195,AN190:AN195)</f>
        <v>#VALUE!</v>
      </c>
    </row>
    <row r="191" spans="1:70" ht="17" customHeight="1" x14ac:dyDescent="0.2">
      <c r="A191" s="387"/>
      <c r="B191" s="390"/>
      <c r="C191" s="393"/>
      <c r="D191" s="396"/>
      <c r="E191" s="399"/>
      <c r="F191" s="13">
        <v>31</v>
      </c>
      <c r="G191" s="35">
        <f>Anchor!B188</f>
        <v>37023.675300000003</v>
      </c>
      <c r="H191" s="40">
        <f>Anchor!C188</f>
        <v>38.604100000000003</v>
      </c>
      <c r="I191" s="40">
        <f>Anchor!D188</f>
        <v>42.898000000000003</v>
      </c>
      <c r="J191" s="40">
        <f>Anchor!E188</f>
        <v>42.371899999999997</v>
      </c>
      <c r="K191" s="40"/>
      <c r="L191" s="40">
        <f>Anchor!F188</f>
        <v>21.291399999999999</v>
      </c>
      <c r="M191" s="40">
        <f>Anchor!G188</f>
        <v>20.586300000000001</v>
      </c>
      <c r="N191" s="40">
        <f>Anchor!H188</f>
        <v>97.386200000000002</v>
      </c>
      <c r="O191" s="40"/>
      <c r="P191" s="40"/>
      <c r="Q191" s="40"/>
      <c r="R191" s="40"/>
      <c r="S191" s="40"/>
      <c r="T191" s="40"/>
      <c r="U191" s="40"/>
      <c r="V191" s="40">
        <f>Anchor!I188</f>
        <v>1305.8</v>
      </c>
      <c r="W191" s="40">
        <f>Anchor!J188</f>
        <v>1.4831000000000001</v>
      </c>
      <c r="X191" s="36">
        <f t="shared" si="15"/>
        <v>0.36272222222222222</v>
      </c>
      <c r="Y191" s="15"/>
      <c r="Z191" s="35">
        <f>Test!B188</f>
        <v>37023.675300000003</v>
      </c>
      <c r="AA191" s="40">
        <f>Test!C188</f>
        <v>38.604100000000003</v>
      </c>
      <c r="AB191" s="40">
        <f>Test!D188</f>
        <v>42.898000000000003</v>
      </c>
      <c r="AC191" s="40">
        <f>Test!E188</f>
        <v>42.371899999999997</v>
      </c>
      <c r="AD191" s="40"/>
      <c r="AE191" s="40">
        <f>Test!F188</f>
        <v>21.291399999999999</v>
      </c>
      <c r="AF191" s="40">
        <f>Test!G188</f>
        <v>20.586300000000001</v>
      </c>
      <c r="AG191" s="40">
        <f>Test!H188</f>
        <v>97.386200000000002</v>
      </c>
      <c r="AH191" s="40"/>
      <c r="AI191" s="40"/>
      <c r="AJ191" s="40"/>
      <c r="AK191" s="40"/>
      <c r="AL191" s="40"/>
      <c r="AM191" s="40"/>
      <c r="AN191" s="40"/>
      <c r="AO191" s="40">
        <f>Test!I188</f>
        <v>1300.8</v>
      </c>
      <c r="AP191" s="40">
        <f>Test!J188</f>
        <v>1.4621</v>
      </c>
      <c r="AQ191" s="36">
        <f t="shared" si="10"/>
        <v>0.36133333333333334</v>
      </c>
      <c r="AR191" s="48">
        <f t="shared" si="11"/>
        <v>0.99617092969826926</v>
      </c>
      <c r="AS191" s="49">
        <f t="shared" si="12"/>
        <v>0.98584046928730351</v>
      </c>
      <c r="AT191" s="16"/>
      <c r="AU191" s="16"/>
      <c r="AV191" s="381"/>
      <c r="AW191" s="382"/>
      <c r="AX191" s="403"/>
      <c r="AY191" s="403"/>
      <c r="AZ191" s="406"/>
      <c r="BA191" s="406"/>
      <c r="BB191" s="382"/>
      <c r="BC191" s="377"/>
      <c r="BD191" s="382"/>
      <c r="BE191" s="377"/>
      <c r="BF191" s="380"/>
      <c r="BG191" s="377"/>
      <c r="BH191" s="380"/>
      <c r="BI191" s="377"/>
      <c r="BJ191" s="382"/>
      <c r="BK191" s="377"/>
      <c r="BL191" s="382"/>
      <c r="BM191" s="377"/>
      <c r="BN191" s="382"/>
      <c r="BO191" s="403"/>
      <c r="BP191" s="403"/>
      <c r="BQ191" s="403"/>
      <c r="BR191" s="403"/>
    </row>
    <row r="192" spans="1:70" ht="17" customHeight="1" x14ac:dyDescent="0.2">
      <c r="A192" s="387"/>
      <c r="B192" s="390"/>
      <c r="C192" s="393"/>
      <c r="D192" s="396"/>
      <c r="E192" s="399"/>
      <c r="F192" s="13">
        <v>39</v>
      </c>
      <c r="G192" s="35">
        <f>Anchor!B189</f>
        <v>20853.477599999998</v>
      </c>
      <c r="H192" s="40">
        <f>Anchor!C189</f>
        <v>35.325600000000001</v>
      </c>
      <c r="I192" s="40">
        <f>Anchor!D189</f>
        <v>40.859200000000001</v>
      </c>
      <c r="J192" s="40">
        <f>Anchor!E189</f>
        <v>40.997300000000003</v>
      </c>
      <c r="K192" s="40"/>
      <c r="L192" s="40">
        <f>Anchor!F189</f>
        <v>18.861599999999999</v>
      </c>
      <c r="M192" s="40">
        <f>Anchor!G189</f>
        <v>18.303100000000001</v>
      </c>
      <c r="N192" s="40">
        <f>Anchor!H189</f>
        <v>92.778499999999994</v>
      </c>
      <c r="O192" s="40"/>
      <c r="P192" s="40"/>
      <c r="Q192" s="40"/>
      <c r="R192" s="40"/>
      <c r="S192" s="40"/>
      <c r="T192" s="40"/>
      <c r="U192" s="40"/>
      <c r="V192" s="40">
        <f>Anchor!I189</f>
        <v>1289.5999999999999</v>
      </c>
      <c r="W192" s="40">
        <f>Anchor!J189</f>
        <v>1.2141</v>
      </c>
      <c r="X192" s="36">
        <f t="shared" si="15"/>
        <v>0.35822222222222222</v>
      </c>
      <c r="Y192" s="15"/>
      <c r="Z192" s="35">
        <f>Test!B189</f>
        <v>20853.477599999998</v>
      </c>
      <c r="AA192" s="40">
        <f>Test!C189</f>
        <v>35.325600000000001</v>
      </c>
      <c r="AB192" s="40">
        <f>Test!D189</f>
        <v>40.859200000000001</v>
      </c>
      <c r="AC192" s="40">
        <f>Test!E189</f>
        <v>40.997300000000003</v>
      </c>
      <c r="AD192" s="40"/>
      <c r="AE192" s="40">
        <f>Test!F189</f>
        <v>18.861599999999999</v>
      </c>
      <c r="AF192" s="40">
        <f>Test!G189</f>
        <v>18.303100000000001</v>
      </c>
      <c r="AG192" s="40">
        <f>Test!H189</f>
        <v>92.778499999999994</v>
      </c>
      <c r="AH192" s="40"/>
      <c r="AI192" s="40"/>
      <c r="AJ192" s="40"/>
      <c r="AK192" s="40"/>
      <c r="AL192" s="40"/>
      <c r="AM192" s="40"/>
      <c r="AN192" s="40"/>
      <c r="AO192" s="40">
        <f>Test!I189</f>
        <v>1287</v>
      </c>
      <c r="AP192" s="40">
        <f>Test!J189</f>
        <v>1.1664000000000001</v>
      </c>
      <c r="AQ192" s="36">
        <f t="shared" si="10"/>
        <v>0.35749999999999998</v>
      </c>
      <c r="AR192" s="48">
        <f t="shared" si="11"/>
        <v>0.99798387096774199</v>
      </c>
      <c r="AS192" s="49">
        <f t="shared" si="12"/>
        <v>0.96071163825055605</v>
      </c>
      <c r="AT192" s="16"/>
      <c r="AU192" s="16"/>
      <c r="AV192" s="381" t="s">
        <v>124</v>
      </c>
      <c r="AW192" s="382" cm="1">
        <f t="array" ref="AW192">bdRateExtend($G191:$G194,H191:H194,$Z191:$Z194,AA191:AA194)</f>
        <v>0</v>
      </c>
      <c r="AX192" s="403"/>
      <c r="AY192" s="403"/>
      <c r="AZ192" s="406"/>
      <c r="BA192" s="406"/>
      <c r="BB192" s="382" cm="1">
        <f t="array" ref="BB192">bdRateExtend($G191:$G194,L191:L194,$Z191:$Z194,AE191:AE194)</f>
        <v>0</v>
      </c>
      <c r="BC192" s="377"/>
      <c r="BD192" s="382" cm="1">
        <f t="array" ref="BD192">bdRateExtend($G191:$G194,M191:M194,$Z191:$Z194,AF191:AF194)</f>
        <v>0</v>
      </c>
      <c r="BE192" s="377"/>
      <c r="BF192" s="380" cm="1">
        <f t="array" ref="BF192">bdRateExtend($G191:$G194,N191:N194,$Z191:$Z194,AG191:AG194)</f>
        <v>0</v>
      </c>
      <c r="BG192" s="377"/>
      <c r="BH192" s="380" t="e" cm="1">
        <f t="array" ref="BH192">bdRateExtend($G191:$G194,O191:O194,$Z191:$Z194,AH191:AH194)</f>
        <v>#VALUE!</v>
      </c>
      <c r="BI192" s="377"/>
      <c r="BJ192" s="382" t="e" cm="1">
        <f t="array" ref="BJ192">bdRateExtend($G191:$G194,P191:P194,$Z191:$Z194,AI191:AI194)</f>
        <v>#VALUE!</v>
      </c>
      <c r="BK192" s="377"/>
      <c r="BL192" s="382" t="e" cm="1">
        <f t="array" ref="BL192">bdRateExtend($G191:$G194,Q191:Q194,$Z191:$Z194,AJ191:AJ194)</f>
        <v>#VALUE!</v>
      </c>
      <c r="BM192" s="377"/>
      <c r="BN192" s="382" t="e" cm="1">
        <f t="array" ref="BN192">bdRateExtend($G191:$G194,R191:R194,$Z191:$Z194,AK191:AK194)</f>
        <v>#VALUE!</v>
      </c>
      <c r="BO192" s="403"/>
      <c r="BP192" s="403"/>
      <c r="BQ192" s="403"/>
      <c r="BR192" s="403"/>
    </row>
    <row r="193" spans="1:70" ht="17" customHeight="1" x14ac:dyDescent="0.2">
      <c r="A193" s="387"/>
      <c r="B193" s="390"/>
      <c r="C193" s="393"/>
      <c r="D193" s="396"/>
      <c r="E193" s="399"/>
      <c r="F193" s="13">
        <v>47</v>
      </c>
      <c r="G193" s="35">
        <f>Anchor!B190</f>
        <v>10872.300800000001</v>
      </c>
      <c r="H193" s="40">
        <f>Anchor!C190</f>
        <v>32.274099999999997</v>
      </c>
      <c r="I193" s="40">
        <f>Anchor!D190</f>
        <v>38.747300000000003</v>
      </c>
      <c r="J193" s="40">
        <f>Anchor!E190</f>
        <v>39.4377</v>
      </c>
      <c r="K193" s="40"/>
      <c r="L193" s="40">
        <f>Anchor!F190</f>
        <v>16.3614</v>
      </c>
      <c r="M193" s="40">
        <f>Anchor!G190</f>
        <v>15.8977</v>
      </c>
      <c r="N193" s="40">
        <f>Anchor!H190</f>
        <v>84.191999999999993</v>
      </c>
      <c r="O193" s="40"/>
      <c r="P193" s="40"/>
      <c r="Q193" s="40"/>
      <c r="R193" s="40"/>
      <c r="S193" s="40"/>
      <c r="T193" s="40"/>
      <c r="U193" s="40"/>
      <c r="V193" s="40">
        <f>Anchor!I190</f>
        <v>915.4</v>
      </c>
      <c r="W193" s="40">
        <f>Anchor!J190</f>
        <v>1.034</v>
      </c>
      <c r="X193" s="36">
        <f t="shared" si="15"/>
        <v>0.25427777777777777</v>
      </c>
      <c r="Y193" s="15"/>
      <c r="Z193" s="35">
        <f>Test!B190</f>
        <v>10872.300800000001</v>
      </c>
      <c r="AA193" s="40">
        <f>Test!C190</f>
        <v>32.274099999999997</v>
      </c>
      <c r="AB193" s="40">
        <f>Test!D190</f>
        <v>38.747300000000003</v>
      </c>
      <c r="AC193" s="40">
        <f>Test!E190</f>
        <v>39.4377</v>
      </c>
      <c r="AD193" s="40"/>
      <c r="AE193" s="40">
        <f>Test!F190</f>
        <v>16.3614</v>
      </c>
      <c r="AF193" s="40">
        <f>Test!G190</f>
        <v>15.8977</v>
      </c>
      <c r="AG193" s="40">
        <f>Test!H190</f>
        <v>84.191999999999993</v>
      </c>
      <c r="AH193" s="40"/>
      <c r="AI193" s="40"/>
      <c r="AJ193" s="40"/>
      <c r="AK193" s="40"/>
      <c r="AL193" s="40"/>
      <c r="AM193" s="40"/>
      <c r="AN193" s="40"/>
      <c r="AO193" s="40">
        <f>Test!I190</f>
        <v>918.3</v>
      </c>
      <c r="AP193" s="40">
        <f>Test!J190</f>
        <v>1.0289999999999999</v>
      </c>
      <c r="AQ193" s="36">
        <f t="shared" si="10"/>
        <v>0.25508333333333333</v>
      </c>
      <c r="AR193" s="48">
        <f t="shared" si="11"/>
        <v>1.0031680139829582</v>
      </c>
      <c r="AS193" s="49">
        <f t="shared" si="12"/>
        <v>0.99516441005802692</v>
      </c>
      <c r="AT193" s="16"/>
      <c r="AU193" s="16"/>
      <c r="AV193" s="381"/>
      <c r="AW193" s="382"/>
      <c r="AX193" s="403"/>
      <c r="AY193" s="403"/>
      <c r="AZ193" s="406"/>
      <c r="BA193" s="406"/>
      <c r="BB193" s="382"/>
      <c r="BC193" s="377"/>
      <c r="BD193" s="382"/>
      <c r="BE193" s="377"/>
      <c r="BF193" s="380"/>
      <c r="BG193" s="377"/>
      <c r="BH193" s="380"/>
      <c r="BI193" s="377"/>
      <c r="BJ193" s="382"/>
      <c r="BK193" s="377"/>
      <c r="BL193" s="382"/>
      <c r="BM193" s="377"/>
      <c r="BN193" s="382"/>
      <c r="BO193" s="403"/>
      <c r="BP193" s="403"/>
      <c r="BQ193" s="403"/>
      <c r="BR193" s="403"/>
    </row>
    <row r="194" spans="1:70" ht="17" customHeight="1" x14ac:dyDescent="0.2">
      <c r="A194" s="387"/>
      <c r="B194" s="390"/>
      <c r="C194" s="393"/>
      <c r="D194" s="396"/>
      <c r="E194" s="399"/>
      <c r="F194" s="13">
        <v>55</v>
      </c>
      <c r="G194" s="35">
        <f>Anchor!B191</f>
        <v>5410.5360000000001</v>
      </c>
      <c r="H194" s="40">
        <f>Anchor!C191</f>
        <v>29.6417</v>
      </c>
      <c r="I194" s="40">
        <f>Anchor!D191</f>
        <v>36.692</v>
      </c>
      <c r="J194" s="40">
        <f>Anchor!E191</f>
        <v>37.843499999999999</v>
      </c>
      <c r="K194" s="40"/>
      <c r="L194" s="40">
        <f>Anchor!F191</f>
        <v>13.4154</v>
      </c>
      <c r="M194" s="40">
        <f>Anchor!G191</f>
        <v>13.3041</v>
      </c>
      <c r="N194" s="40">
        <f>Anchor!H191</f>
        <v>70.090100000000007</v>
      </c>
      <c r="O194" s="40"/>
      <c r="P194" s="40"/>
      <c r="Q194" s="40"/>
      <c r="R194" s="40"/>
      <c r="S194" s="40"/>
      <c r="T194" s="40"/>
      <c r="U194" s="40"/>
      <c r="V194" s="40">
        <f>Anchor!I191</f>
        <v>631.79999999999995</v>
      </c>
      <c r="W194" s="40">
        <f>Anchor!J191</f>
        <v>0.8236</v>
      </c>
      <c r="X194" s="36">
        <f t="shared" si="15"/>
        <v>0.17549999999999999</v>
      </c>
      <c r="Y194" s="15"/>
      <c r="Z194" s="35">
        <f>Test!B191</f>
        <v>5410.5360000000001</v>
      </c>
      <c r="AA194" s="40">
        <f>Test!C191</f>
        <v>29.6417</v>
      </c>
      <c r="AB194" s="40">
        <f>Test!D191</f>
        <v>36.692</v>
      </c>
      <c r="AC194" s="40">
        <f>Test!E191</f>
        <v>37.843499999999999</v>
      </c>
      <c r="AD194" s="40"/>
      <c r="AE194" s="40">
        <f>Test!F191</f>
        <v>13.4154</v>
      </c>
      <c r="AF194" s="40">
        <f>Test!G191</f>
        <v>13.3041</v>
      </c>
      <c r="AG194" s="40">
        <f>Test!H191</f>
        <v>70.090100000000007</v>
      </c>
      <c r="AH194" s="40"/>
      <c r="AI194" s="40"/>
      <c r="AJ194" s="40"/>
      <c r="AK194" s="40"/>
      <c r="AL194" s="40"/>
      <c r="AM194" s="40"/>
      <c r="AN194" s="40"/>
      <c r="AO194" s="40">
        <f>Test!I191</f>
        <v>635.20000000000005</v>
      </c>
      <c r="AP194" s="40">
        <f>Test!J191</f>
        <v>0.76400000000000001</v>
      </c>
      <c r="AQ194" s="36">
        <f t="shared" si="10"/>
        <v>0.17644444444444446</v>
      </c>
      <c r="AR194" s="48">
        <f t="shared" si="11"/>
        <v>1.0053814498258944</v>
      </c>
      <c r="AS194" s="49">
        <f t="shared" si="12"/>
        <v>0.92763477416221474</v>
      </c>
      <c r="AT194" s="16"/>
      <c r="AU194" s="16"/>
      <c r="AV194" s="381" t="s">
        <v>125</v>
      </c>
      <c r="AW194" s="382" cm="1">
        <f t="array" ref="AW194">bdRateExtend($G192:$G195,H192:H195,$Z192:$Z195,AA192:AA195)</f>
        <v>0</v>
      </c>
      <c r="AX194" s="403"/>
      <c r="AY194" s="403"/>
      <c r="AZ194" s="406"/>
      <c r="BA194" s="406"/>
      <c r="BB194" s="382" cm="1">
        <f t="array" ref="BB194">bdRateExtend($G192:$G195,L192:L195,$Z192:$Z195,AE192:AE195)</f>
        <v>0</v>
      </c>
      <c r="BC194" s="377"/>
      <c r="BD194" s="382" cm="1">
        <f t="array" ref="BD194">bdRateExtend($G192:$G195,M192:M195,$Z192:$Z195,AF192:AF195)</f>
        <v>0</v>
      </c>
      <c r="BE194" s="377"/>
      <c r="BF194" s="380" cm="1">
        <f t="array" ref="BF194">bdRateExtend($G192:$G195,N192:N195,$Z192:$Z195,AG192:AG195)</f>
        <v>0</v>
      </c>
      <c r="BG194" s="377"/>
      <c r="BH194" s="380" t="e" cm="1">
        <f t="array" ref="BH194">bdRateExtend($G192:$G195,O192:O195,$Z192:$Z195,AH192:AH195)</f>
        <v>#VALUE!</v>
      </c>
      <c r="BI194" s="377"/>
      <c r="BJ194" s="382" t="e" cm="1">
        <f t="array" ref="BJ194">bdRateExtend($G192:$G195,P192:P195,$Z192:$Z195,AI192:AI195)</f>
        <v>#VALUE!</v>
      </c>
      <c r="BK194" s="377"/>
      <c r="BL194" s="382" t="e" cm="1">
        <f t="array" ref="BL194">bdRateExtend($G192:$G195,Q192:Q195,$Z192:$Z195,AJ192:AJ195)</f>
        <v>#VALUE!</v>
      </c>
      <c r="BM194" s="377"/>
      <c r="BN194" s="382" t="e" cm="1">
        <f t="array" ref="BN194">bdRateExtend($G192:$G195,R192:R195,$Z192:$Z195,AK192:AK195)</f>
        <v>#VALUE!</v>
      </c>
      <c r="BO194" s="403"/>
      <c r="BP194" s="403"/>
      <c r="BQ194" s="403"/>
      <c r="BR194" s="403"/>
    </row>
    <row r="195" spans="1:70" ht="17" customHeight="1" thickBot="1" x14ac:dyDescent="0.25">
      <c r="A195" s="387"/>
      <c r="B195" s="391"/>
      <c r="C195" s="394"/>
      <c r="D195" s="397"/>
      <c r="E195" s="400"/>
      <c r="F195" s="8">
        <v>63</v>
      </c>
      <c r="G195" s="37">
        <f>Anchor!B192</f>
        <v>1457.1333999999999</v>
      </c>
      <c r="H195" s="38">
        <f>Anchor!C192</f>
        <v>25.894300000000001</v>
      </c>
      <c r="I195" s="38">
        <f>Anchor!D192</f>
        <v>33.798900000000003</v>
      </c>
      <c r="J195" s="38">
        <f>Anchor!E192</f>
        <v>35.636699999999998</v>
      </c>
      <c r="K195" s="38"/>
      <c r="L195" s="38">
        <f>Anchor!F192</f>
        <v>8.6906999999999996</v>
      </c>
      <c r="M195" s="38">
        <f>Anchor!G192</f>
        <v>9.2027000000000001</v>
      </c>
      <c r="N195" s="38">
        <f>Anchor!H192</f>
        <v>35.134500000000003</v>
      </c>
      <c r="O195" s="38"/>
      <c r="P195" s="38"/>
      <c r="Q195" s="38"/>
      <c r="R195" s="38"/>
      <c r="S195" s="38"/>
      <c r="T195" s="38"/>
      <c r="U195" s="38"/>
      <c r="V195" s="38">
        <f>Anchor!I192</f>
        <v>348.7</v>
      </c>
      <c r="W195" s="38">
        <f>Anchor!J192</f>
        <v>0.48149999999999998</v>
      </c>
      <c r="X195" s="39">
        <f t="shared" si="15"/>
        <v>9.6861111111111106E-2</v>
      </c>
      <c r="Y195" s="15"/>
      <c r="Z195" s="37">
        <f>Test!B192</f>
        <v>1457.1333999999999</v>
      </c>
      <c r="AA195" s="38">
        <f>Test!C192</f>
        <v>25.894300000000001</v>
      </c>
      <c r="AB195" s="38">
        <f>Test!D192</f>
        <v>33.798900000000003</v>
      </c>
      <c r="AC195" s="38">
        <f>Test!E192</f>
        <v>35.636699999999998</v>
      </c>
      <c r="AD195" s="38"/>
      <c r="AE195" s="38">
        <f>Test!F192</f>
        <v>8.6906999999999996</v>
      </c>
      <c r="AF195" s="38">
        <f>Test!G192</f>
        <v>9.2027000000000001</v>
      </c>
      <c r="AG195" s="38">
        <f>Test!H192</f>
        <v>35.134500000000003</v>
      </c>
      <c r="AH195" s="38"/>
      <c r="AI195" s="38"/>
      <c r="AJ195" s="38"/>
      <c r="AK195" s="38"/>
      <c r="AL195" s="38"/>
      <c r="AM195" s="38"/>
      <c r="AN195" s="38"/>
      <c r="AO195" s="38">
        <f>Test!I192</f>
        <v>352.4</v>
      </c>
      <c r="AP195" s="38">
        <f>Test!J192</f>
        <v>0.72940000000000005</v>
      </c>
      <c r="AQ195" s="39">
        <f t="shared" si="10"/>
        <v>9.7888888888888886E-2</v>
      </c>
      <c r="AR195" s="50">
        <f t="shared" si="11"/>
        <v>1.0106108402638372</v>
      </c>
      <c r="AS195" s="51">
        <f t="shared" si="12"/>
        <v>1.5148494288681207</v>
      </c>
      <c r="AT195" s="16"/>
      <c r="AU195" s="16"/>
      <c r="AV195" s="383"/>
      <c r="AW195" s="384"/>
      <c r="AX195" s="404"/>
      <c r="AY195" s="404"/>
      <c r="AZ195" s="407"/>
      <c r="BA195" s="407"/>
      <c r="BB195" s="384"/>
      <c r="BC195" s="378"/>
      <c r="BD195" s="384"/>
      <c r="BE195" s="378"/>
      <c r="BF195" s="385"/>
      <c r="BG195" s="378"/>
      <c r="BH195" s="385"/>
      <c r="BI195" s="378"/>
      <c r="BJ195" s="384"/>
      <c r="BK195" s="378"/>
      <c r="BL195" s="384"/>
      <c r="BM195" s="378"/>
      <c r="BN195" s="384"/>
      <c r="BO195" s="404"/>
      <c r="BP195" s="404"/>
      <c r="BQ195" s="404"/>
      <c r="BR195" s="404"/>
    </row>
    <row r="196" spans="1:70" ht="17" customHeight="1" x14ac:dyDescent="0.2">
      <c r="A196" s="387"/>
      <c r="B196" s="389" t="s">
        <v>22</v>
      </c>
      <c r="C196" s="392" t="s">
        <v>55</v>
      </c>
      <c r="D196" s="395">
        <v>60</v>
      </c>
      <c r="E196" s="398">
        <v>8</v>
      </c>
      <c r="F196" s="7">
        <v>23</v>
      </c>
      <c r="G196" s="32">
        <f>Anchor!B193</f>
        <v>15919.072</v>
      </c>
      <c r="H196" s="33">
        <f>Anchor!C193</f>
        <v>43.650399999999998</v>
      </c>
      <c r="I196" s="33">
        <f>Anchor!D193</f>
        <v>48.162199999999999</v>
      </c>
      <c r="J196" s="33">
        <f>Anchor!E193</f>
        <v>48.735500000000002</v>
      </c>
      <c r="K196" s="33"/>
      <c r="L196" s="33">
        <f>Anchor!F193</f>
        <v>22.573</v>
      </c>
      <c r="M196" s="33">
        <f>Anchor!G193</f>
        <v>22.194900000000001</v>
      </c>
      <c r="N196" s="33">
        <f>Anchor!H193</f>
        <v>96.603700000000003</v>
      </c>
      <c r="O196" s="33"/>
      <c r="P196" s="33"/>
      <c r="Q196" s="33"/>
      <c r="R196" s="33"/>
      <c r="S196" s="33"/>
      <c r="T196" s="33"/>
      <c r="U196" s="33"/>
      <c r="V196" s="33">
        <f>Anchor!I193</f>
        <v>668</v>
      </c>
      <c r="W196" s="33">
        <f>Anchor!J193</f>
        <v>0.98950000000000005</v>
      </c>
      <c r="X196" s="34">
        <f t="shared" si="15"/>
        <v>0.18555555555555556</v>
      </c>
      <c r="Y196" s="15"/>
      <c r="Z196" s="32">
        <f>Test!B193</f>
        <v>15919.072</v>
      </c>
      <c r="AA196" s="33">
        <f>Test!C193</f>
        <v>43.650399999999998</v>
      </c>
      <c r="AB196" s="33">
        <f>Test!D193</f>
        <v>48.162199999999999</v>
      </c>
      <c r="AC196" s="33">
        <f>Test!E193</f>
        <v>48.735500000000002</v>
      </c>
      <c r="AD196" s="33"/>
      <c r="AE196" s="33">
        <f>Test!F193</f>
        <v>22.573</v>
      </c>
      <c r="AF196" s="33">
        <f>Test!G193</f>
        <v>22.194900000000001</v>
      </c>
      <c r="AG196" s="33">
        <f>Test!H193</f>
        <v>96.603700000000003</v>
      </c>
      <c r="AH196" s="33"/>
      <c r="AI196" s="33"/>
      <c r="AJ196" s="33"/>
      <c r="AK196" s="33"/>
      <c r="AL196" s="33"/>
      <c r="AM196" s="33"/>
      <c r="AN196" s="33"/>
      <c r="AO196" s="33">
        <f>Test!I193</f>
        <v>671.2</v>
      </c>
      <c r="AP196" s="33">
        <f>Test!J193</f>
        <v>0.93340000000000001</v>
      </c>
      <c r="AQ196" s="34">
        <f t="shared" ref="AQ196:AQ259" si="16">AO196/3600</f>
        <v>0.18644444444444447</v>
      </c>
      <c r="AR196" s="46">
        <f t="shared" ref="AR196:AR259" si="17">AO196/V196</f>
        <v>1.0047904191616768</v>
      </c>
      <c r="AS196" s="47">
        <f t="shared" ref="AS196:AS259" si="18">AP196/W196</f>
        <v>0.94330469934310257</v>
      </c>
      <c r="AT196" s="16"/>
      <c r="AU196" s="16"/>
      <c r="AV196" s="440" t="s">
        <v>123</v>
      </c>
      <c r="AW196" s="401" cm="1">
        <f t="array" ref="AW196">bdRateExtend($G196:$G199,H196:H199,$Z196:$Z199,AA196:AA199)</f>
        <v>0</v>
      </c>
      <c r="AX196" s="402" cm="1">
        <f t="array" ref="AX196">bdRateExtend($G196:$G201,H196:H201,$Z196:$Z201,AA196:AA201)</f>
        <v>0</v>
      </c>
      <c r="AY196" s="402" cm="1">
        <f t="array" ref="AY196">bdRateExtend($G196:$G201,I196:I201,$Z196:$Z201,AB196:AB201)</f>
        <v>0</v>
      </c>
      <c r="AZ196" s="405" cm="1">
        <f t="array" ref="AZ196">bdRateExtend($G196:$G201,J196:J201,$Z196:$Z201,AC196:AC201)</f>
        <v>0</v>
      </c>
      <c r="BA196" s="405" t="e" cm="1">
        <f t="array" ref="BA196">bdRateExtend($G196:$G201,K196:K201,$Z196:$Z201,AD196:AD201)</f>
        <v>#VALUE!</v>
      </c>
      <c r="BB196" s="401" cm="1">
        <f t="array" ref="BB196">bdRateExtend($G196:$G199,L196:L199,$Z196:$Z199,AE196:AE199)</f>
        <v>0</v>
      </c>
      <c r="BC196" s="376" cm="1">
        <f t="array" ref="BC196">bdRateExtend($G196:$G201,L196:L201,$Z196:$Z201,AE196:AE201)</f>
        <v>0</v>
      </c>
      <c r="BD196" s="401" cm="1">
        <f t="array" ref="BD196">bdRateExtend($G196:$G199,M196:M199,$Z196:$Z199,AF196:AF199)</f>
        <v>0</v>
      </c>
      <c r="BE196" s="376" cm="1">
        <f t="array" ref="BE196">bdRateExtend($G196:$G201,M196:M201,$Z196:$Z201,AF196:AF201)</f>
        <v>0</v>
      </c>
      <c r="BF196" s="379" cm="1">
        <f t="array" ref="BF196">bdRateExtend($G196:$G199,N196:N199,$Z196:$Z199,AG196:AG199)</f>
        <v>0</v>
      </c>
      <c r="BG196" s="376" cm="1">
        <f t="array" ref="BG196">bdRateExtend($G196:$G201,N196:N201,$Z196:$Z201,AG196:AG201)</f>
        <v>0</v>
      </c>
      <c r="BH196" s="379" t="e" cm="1">
        <f t="array" ref="BH196">bdRateExtend($G196:$G199,O196:O199,$Z196:$Z199,AH196:AH199)</f>
        <v>#VALUE!</v>
      </c>
      <c r="BI196" s="376" t="e" cm="1">
        <f t="array" ref="BI196">bdRateExtend($G196:$G201,O196:O201,$Z196:$Z201,AH196:AH201)</f>
        <v>#VALUE!</v>
      </c>
      <c r="BJ196" s="401" t="e" cm="1">
        <f t="array" ref="BJ196">bdRateExtend($G196:$G199,P196:P199,$Z196:$Z199,AI196:AI199)</f>
        <v>#VALUE!</v>
      </c>
      <c r="BK196" s="376" t="e" cm="1">
        <f t="array" ref="BK196">bdRateExtend($G196:$G201,P196:P201,$Z196:$Z201,AI196:AI201)</f>
        <v>#VALUE!</v>
      </c>
      <c r="BL196" s="401" t="e" cm="1">
        <f t="array" ref="BL196">bdRateExtend($G196:$G199,Q196:Q199,$Z196:$Z199,AJ196:AJ199)</f>
        <v>#VALUE!</v>
      </c>
      <c r="BM196" s="376" t="e" cm="1">
        <f t="array" ref="BM196">bdRateExtend($G196:$G201,Q196:Q201,$Z196:$Z201,AJ196:AJ201)</f>
        <v>#VALUE!</v>
      </c>
      <c r="BN196" s="401" t="e" cm="1">
        <f t="array" ref="BN196">bdRateExtend($G196:$G199,R196:R199,$Z196:$Z199,AK196:AK199)</f>
        <v>#VALUE!</v>
      </c>
      <c r="BO196" s="402" t="e" cm="1">
        <f t="array" ref="BO196">bdRateExtend($G196:$G201,R196:R201,$Z196:$Z201,AK196:AK201)</f>
        <v>#VALUE!</v>
      </c>
      <c r="BP196" s="402" t="e" cm="1">
        <f t="array" ref="BP196">bdRateExtend($G196:$G201,S196:S201,$Z196:$Z201,AL196:AL201)</f>
        <v>#VALUE!</v>
      </c>
      <c r="BQ196" s="402" t="e" cm="1">
        <f t="array" ref="BQ196">bdRateExtend($G196:$G201,T196:T201,$Z196:$Z201,AM196:AM201)</f>
        <v>#VALUE!</v>
      </c>
      <c r="BR196" s="402" t="e" cm="1">
        <f t="array" ref="BR196">bdRateExtend($G196:$G201,U196:U201,$Z196:$Z201,AN196:AN201)</f>
        <v>#VALUE!</v>
      </c>
    </row>
    <row r="197" spans="1:70" ht="17" customHeight="1" x14ac:dyDescent="0.2">
      <c r="A197" s="387"/>
      <c r="B197" s="390"/>
      <c r="C197" s="393"/>
      <c r="D197" s="396"/>
      <c r="E197" s="399"/>
      <c r="F197" s="13">
        <v>31</v>
      </c>
      <c r="G197" s="35">
        <f>Anchor!B194</f>
        <v>10063.376</v>
      </c>
      <c r="H197" s="40">
        <f>Anchor!C194</f>
        <v>42.011400000000002</v>
      </c>
      <c r="I197" s="40">
        <f>Anchor!D194</f>
        <v>46.904400000000003</v>
      </c>
      <c r="J197" s="40">
        <f>Anchor!E194</f>
        <v>47.505400000000002</v>
      </c>
      <c r="K197" s="40"/>
      <c r="L197" s="40">
        <f>Anchor!F194</f>
        <v>20.928899999999999</v>
      </c>
      <c r="M197" s="40">
        <f>Anchor!G194</f>
        <v>20.8002</v>
      </c>
      <c r="N197" s="40">
        <f>Anchor!H194</f>
        <v>94.992099999999994</v>
      </c>
      <c r="O197" s="40"/>
      <c r="P197" s="40"/>
      <c r="Q197" s="40"/>
      <c r="R197" s="40"/>
      <c r="S197" s="40"/>
      <c r="T197" s="40"/>
      <c r="U197" s="40"/>
      <c r="V197" s="40">
        <f>Anchor!I194</f>
        <v>465.5</v>
      </c>
      <c r="W197" s="40">
        <f>Anchor!J194</f>
        <v>0.8478</v>
      </c>
      <c r="X197" s="36">
        <f t="shared" si="15"/>
        <v>0.12930555555555556</v>
      </c>
      <c r="Y197" s="15"/>
      <c r="Z197" s="35">
        <f>Test!B194</f>
        <v>10063.376</v>
      </c>
      <c r="AA197" s="40">
        <f>Test!C194</f>
        <v>42.011400000000002</v>
      </c>
      <c r="AB197" s="40">
        <f>Test!D194</f>
        <v>46.904400000000003</v>
      </c>
      <c r="AC197" s="40">
        <f>Test!E194</f>
        <v>47.505400000000002</v>
      </c>
      <c r="AD197" s="40"/>
      <c r="AE197" s="40">
        <f>Test!F194</f>
        <v>20.928899999999999</v>
      </c>
      <c r="AF197" s="40">
        <f>Test!G194</f>
        <v>20.8002</v>
      </c>
      <c r="AG197" s="40">
        <f>Test!H194</f>
        <v>94.992099999999994</v>
      </c>
      <c r="AH197" s="40"/>
      <c r="AI197" s="40"/>
      <c r="AJ197" s="40"/>
      <c r="AK197" s="40"/>
      <c r="AL197" s="40"/>
      <c r="AM197" s="40"/>
      <c r="AN197" s="40"/>
      <c r="AO197" s="40">
        <f>Test!I194</f>
        <v>464.9</v>
      </c>
      <c r="AP197" s="40">
        <f>Test!J194</f>
        <v>0.82920000000000005</v>
      </c>
      <c r="AQ197" s="36">
        <f t="shared" si="16"/>
        <v>0.12913888888888889</v>
      </c>
      <c r="AR197" s="48">
        <f t="shared" si="17"/>
        <v>0.99871106337271742</v>
      </c>
      <c r="AS197" s="49">
        <f t="shared" si="18"/>
        <v>0.97806086341118192</v>
      </c>
      <c r="AT197" s="16"/>
      <c r="AU197" s="16"/>
      <c r="AV197" s="381"/>
      <c r="AW197" s="382"/>
      <c r="AX197" s="403"/>
      <c r="AY197" s="403"/>
      <c r="AZ197" s="406"/>
      <c r="BA197" s="406"/>
      <c r="BB197" s="382"/>
      <c r="BC197" s="377"/>
      <c r="BD197" s="382"/>
      <c r="BE197" s="377"/>
      <c r="BF197" s="380"/>
      <c r="BG197" s="377"/>
      <c r="BH197" s="380"/>
      <c r="BI197" s="377"/>
      <c r="BJ197" s="382"/>
      <c r="BK197" s="377"/>
      <c r="BL197" s="382"/>
      <c r="BM197" s="377"/>
      <c r="BN197" s="382"/>
      <c r="BO197" s="403"/>
      <c r="BP197" s="403"/>
      <c r="BQ197" s="403"/>
      <c r="BR197" s="403"/>
    </row>
    <row r="198" spans="1:70" ht="17" customHeight="1" x14ac:dyDescent="0.2">
      <c r="A198" s="387"/>
      <c r="B198" s="390"/>
      <c r="C198" s="393"/>
      <c r="D198" s="396"/>
      <c r="E198" s="399"/>
      <c r="F198" s="13">
        <v>39</v>
      </c>
      <c r="G198" s="35">
        <f>Anchor!B195</f>
        <v>5986.7359999999999</v>
      </c>
      <c r="H198" s="40">
        <f>Anchor!C195</f>
        <v>40.009799999999998</v>
      </c>
      <c r="I198" s="40">
        <f>Anchor!D195</f>
        <v>45.130299999999998</v>
      </c>
      <c r="J198" s="40">
        <f>Anchor!E195</f>
        <v>45.7239</v>
      </c>
      <c r="K198" s="40"/>
      <c r="L198" s="40">
        <f>Anchor!F195</f>
        <v>19.075800000000001</v>
      </c>
      <c r="M198" s="40">
        <f>Anchor!G195</f>
        <v>19.150500000000001</v>
      </c>
      <c r="N198" s="40">
        <f>Anchor!H195</f>
        <v>91.310699999999997</v>
      </c>
      <c r="O198" s="40"/>
      <c r="P198" s="40"/>
      <c r="Q198" s="40"/>
      <c r="R198" s="40"/>
      <c r="S198" s="40"/>
      <c r="T198" s="40"/>
      <c r="U198" s="40"/>
      <c r="V198" s="40">
        <f>Anchor!I195</f>
        <v>414.7</v>
      </c>
      <c r="W198" s="40">
        <f>Anchor!J195</f>
        <v>0.69130000000000003</v>
      </c>
      <c r="X198" s="36">
        <f t="shared" si="15"/>
        <v>0.11519444444444445</v>
      </c>
      <c r="Y198" s="15"/>
      <c r="Z198" s="35">
        <f>Test!B195</f>
        <v>5986.7359999999999</v>
      </c>
      <c r="AA198" s="40">
        <f>Test!C195</f>
        <v>40.009799999999998</v>
      </c>
      <c r="AB198" s="40">
        <f>Test!D195</f>
        <v>45.130299999999998</v>
      </c>
      <c r="AC198" s="40">
        <f>Test!E195</f>
        <v>45.7239</v>
      </c>
      <c r="AD198" s="40"/>
      <c r="AE198" s="40">
        <f>Test!F195</f>
        <v>19.075800000000001</v>
      </c>
      <c r="AF198" s="40">
        <f>Test!G195</f>
        <v>19.150500000000001</v>
      </c>
      <c r="AG198" s="40">
        <f>Test!H195</f>
        <v>91.310699999999997</v>
      </c>
      <c r="AH198" s="40"/>
      <c r="AI198" s="40"/>
      <c r="AJ198" s="40"/>
      <c r="AK198" s="40"/>
      <c r="AL198" s="40"/>
      <c r="AM198" s="40"/>
      <c r="AN198" s="40"/>
      <c r="AO198" s="40">
        <f>Test!I195</f>
        <v>420.6</v>
      </c>
      <c r="AP198" s="40">
        <f>Test!J195</f>
        <v>0.76739999999999997</v>
      </c>
      <c r="AQ198" s="36">
        <f t="shared" si="16"/>
        <v>0.11683333333333334</v>
      </c>
      <c r="AR198" s="48">
        <f t="shared" si="17"/>
        <v>1.0142271521581867</v>
      </c>
      <c r="AS198" s="49">
        <f t="shared" si="18"/>
        <v>1.1100824533487632</v>
      </c>
      <c r="AT198" s="16"/>
      <c r="AU198" s="16"/>
      <c r="AV198" s="381" t="s">
        <v>124</v>
      </c>
      <c r="AW198" s="382" cm="1">
        <f t="array" ref="AW198">bdRateExtend($G197:$G200,H197:H200,$Z197:$Z200,AA197:AA200)</f>
        <v>0</v>
      </c>
      <c r="AX198" s="403"/>
      <c r="AY198" s="403"/>
      <c r="AZ198" s="406"/>
      <c r="BA198" s="406"/>
      <c r="BB198" s="382" cm="1">
        <f t="array" ref="BB198">bdRateExtend($G197:$G200,L197:L200,$Z197:$Z200,AE197:AE200)</f>
        <v>0</v>
      </c>
      <c r="BC198" s="377"/>
      <c r="BD198" s="382" cm="1">
        <f t="array" ref="BD198">bdRateExtend($G197:$G200,M197:M200,$Z197:$Z200,AF197:AF200)</f>
        <v>0</v>
      </c>
      <c r="BE198" s="377"/>
      <c r="BF198" s="380" cm="1">
        <f t="array" ref="BF198">bdRateExtend($G197:$G200,N197:N200,$Z197:$Z200,AG197:AG200)</f>
        <v>0</v>
      </c>
      <c r="BG198" s="377"/>
      <c r="BH198" s="380" t="e" cm="1">
        <f t="array" ref="BH198">bdRateExtend($G197:$G200,O197:O200,$Z197:$Z200,AH197:AH200)</f>
        <v>#VALUE!</v>
      </c>
      <c r="BI198" s="377"/>
      <c r="BJ198" s="382" t="e" cm="1">
        <f t="array" ref="BJ198">bdRateExtend($G197:$G200,P197:P200,$Z197:$Z200,AI197:AI200)</f>
        <v>#VALUE!</v>
      </c>
      <c r="BK198" s="377"/>
      <c r="BL198" s="382" t="e" cm="1">
        <f t="array" ref="BL198">bdRateExtend($G197:$G200,Q197:Q200,$Z197:$Z200,AJ197:AJ200)</f>
        <v>#VALUE!</v>
      </c>
      <c r="BM198" s="377"/>
      <c r="BN198" s="382" t="e" cm="1">
        <f t="array" ref="BN198">bdRateExtend($G197:$G200,R197:R200,$Z197:$Z200,AK197:AK200)</f>
        <v>#VALUE!</v>
      </c>
      <c r="BO198" s="403"/>
      <c r="BP198" s="403"/>
      <c r="BQ198" s="403"/>
      <c r="BR198" s="403"/>
    </row>
    <row r="199" spans="1:70" ht="17" customHeight="1" x14ac:dyDescent="0.2">
      <c r="A199" s="387"/>
      <c r="B199" s="390"/>
      <c r="C199" s="393"/>
      <c r="D199" s="396"/>
      <c r="E199" s="399"/>
      <c r="F199" s="13">
        <v>47</v>
      </c>
      <c r="G199" s="35">
        <f>Anchor!B196</f>
        <v>3564.1120000000001</v>
      </c>
      <c r="H199" s="40">
        <f>Anchor!C196</f>
        <v>37.713900000000002</v>
      </c>
      <c r="I199" s="40">
        <f>Anchor!D196</f>
        <v>42.937800000000003</v>
      </c>
      <c r="J199" s="40">
        <f>Anchor!E196</f>
        <v>43.734099999999998</v>
      </c>
      <c r="K199" s="40"/>
      <c r="L199" s="40">
        <f>Anchor!F196</f>
        <v>17.055700000000002</v>
      </c>
      <c r="M199" s="40">
        <f>Anchor!G196</f>
        <v>17.243099999999998</v>
      </c>
      <c r="N199" s="40">
        <f>Anchor!H196</f>
        <v>84.430700000000002</v>
      </c>
      <c r="O199" s="40"/>
      <c r="P199" s="40"/>
      <c r="Q199" s="40"/>
      <c r="R199" s="40"/>
      <c r="S199" s="40"/>
      <c r="T199" s="40"/>
      <c r="U199" s="40"/>
      <c r="V199" s="40">
        <f>Anchor!I196</f>
        <v>297.60000000000002</v>
      </c>
      <c r="W199" s="40">
        <f>Anchor!J196</f>
        <v>0.62639999999999996</v>
      </c>
      <c r="X199" s="36">
        <f t="shared" si="15"/>
        <v>8.2666666666666666E-2</v>
      </c>
      <c r="Y199" s="15"/>
      <c r="Z199" s="35">
        <f>Test!B196</f>
        <v>3564.1120000000001</v>
      </c>
      <c r="AA199" s="40">
        <f>Test!C196</f>
        <v>37.713900000000002</v>
      </c>
      <c r="AB199" s="40">
        <f>Test!D196</f>
        <v>42.937800000000003</v>
      </c>
      <c r="AC199" s="40">
        <f>Test!E196</f>
        <v>43.734099999999998</v>
      </c>
      <c r="AD199" s="40"/>
      <c r="AE199" s="40">
        <f>Test!F196</f>
        <v>17.055700000000002</v>
      </c>
      <c r="AF199" s="40">
        <f>Test!G196</f>
        <v>17.243099999999998</v>
      </c>
      <c r="AG199" s="40">
        <f>Test!H196</f>
        <v>84.430700000000002</v>
      </c>
      <c r="AH199" s="40"/>
      <c r="AI199" s="40"/>
      <c r="AJ199" s="40"/>
      <c r="AK199" s="40"/>
      <c r="AL199" s="40"/>
      <c r="AM199" s="40"/>
      <c r="AN199" s="40"/>
      <c r="AO199" s="40">
        <f>Test!I196</f>
        <v>298.7</v>
      </c>
      <c r="AP199" s="40">
        <f>Test!J196</f>
        <v>0.59970000000000001</v>
      </c>
      <c r="AQ199" s="36">
        <f t="shared" si="16"/>
        <v>8.2972222222222225E-2</v>
      </c>
      <c r="AR199" s="48">
        <f t="shared" si="17"/>
        <v>1.0036962365591398</v>
      </c>
      <c r="AS199" s="49">
        <f t="shared" si="18"/>
        <v>0.95737547892720309</v>
      </c>
      <c r="AT199" s="16"/>
      <c r="AU199" s="16"/>
      <c r="AV199" s="381"/>
      <c r="AW199" s="382"/>
      <c r="AX199" s="403"/>
      <c r="AY199" s="403"/>
      <c r="AZ199" s="406"/>
      <c r="BA199" s="406"/>
      <c r="BB199" s="382"/>
      <c r="BC199" s="377"/>
      <c r="BD199" s="382"/>
      <c r="BE199" s="377"/>
      <c r="BF199" s="380"/>
      <c r="BG199" s="377"/>
      <c r="BH199" s="380"/>
      <c r="BI199" s="377"/>
      <c r="BJ199" s="382"/>
      <c r="BK199" s="377"/>
      <c r="BL199" s="382"/>
      <c r="BM199" s="377"/>
      <c r="BN199" s="382"/>
      <c r="BO199" s="403"/>
      <c r="BP199" s="403"/>
      <c r="BQ199" s="403"/>
      <c r="BR199" s="403"/>
    </row>
    <row r="200" spans="1:70" ht="17" customHeight="1" x14ac:dyDescent="0.2">
      <c r="A200" s="387"/>
      <c r="B200" s="390"/>
      <c r="C200" s="393"/>
      <c r="D200" s="396"/>
      <c r="E200" s="399"/>
      <c r="F200" s="13">
        <v>55</v>
      </c>
      <c r="G200" s="35">
        <f>Anchor!B197</f>
        <v>2069.8719999999998</v>
      </c>
      <c r="H200" s="40">
        <f>Anchor!C197</f>
        <v>35.113300000000002</v>
      </c>
      <c r="I200" s="40">
        <f>Anchor!D197</f>
        <v>40.951900000000002</v>
      </c>
      <c r="J200" s="40">
        <f>Anchor!E197</f>
        <v>41.539900000000003</v>
      </c>
      <c r="K200" s="40"/>
      <c r="L200" s="40">
        <f>Anchor!F197</f>
        <v>14.686199999999999</v>
      </c>
      <c r="M200" s="40">
        <f>Anchor!G197</f>
        <v>15.0101</v>
      </c>
      <c r="N200" s="40">
        <f>Anchor!H197</f>
        <v>72.997</v>
      </c>
      <c r="O200" s="40"/>
      <c r="P200" s="40"/>
      <c r="Q200" s="40"/>
      <c r="R200" s="40"/>
      <c r="S200" s="40"/>
      <c r="T200" s="40"/>
      <c r="U200" s="40"/>
      <c r="V200" s="40">
        <f>Anchor!I197</f>
        <v>221.3</v>
      </c>
      <c r="W200" s="40">
        <f>Anchor!J197</f>
        <v>0.54090000000000005</v>
      </c>
      <c r="X200" s="36">
        <f t="shared" si="15"/>
        <v>6.1472222222222227E-2</v>
      </c>
      <c r="Y200" s="15"/>
      <c r="Z200" s="35">
        <f>Test!B197</f>
        <v>2069.8719999999998</v>
      </c>
      <c r="AA200" s="40">
        <f>Test!C197</f>
        <v>35.113300000000002</v>
      </c>
      <c r="AB200" s="40">
        <f>Test!D197</f>
        <v>40.951900000000002</v>
      </c>
      <c r="AC200" s="40">
        <f>Test!E197</f>
        <v>41.539900000000003</v>
      </c>
      <c r="AD200" s="40"/>
      <c r="AE200" s="40">
        <f>Test!F197</f>
        <v>14.686199999999999</v>
      </c>
      <c r="AF200" s="40">
        <f>Test!G197</f>
        <v>15.0101</v>
      </c>
      <c r="AG200" s="40">
        <f>Test!H197</f>
        <v>72.997</v>
      </c>
      <c r="AH200" s="40"/>
      <c r="AI200" s="40"/>
      <c r="AJ200" s="40"/>
      <c r="AK200" s="40"/>
      <c r="AL200" s="40"/>
      <c r="AM200" s="40"/>
      <c r="AN200" s="40"/>
      <c r="AO200" s="40">
        <f>Test!I197</f>
        <v>222.5</v>
      </c>
      <c r="AP200" s="40">
        <f>Test!J197</f>
        <v>0.50139999999999996</v>
      </c>
      <c r="AQ200" s="36">
        <f t="shared" si="16"/>
        <v>6.1805555555555558E-2</v>
      </c>
      <c r="AR200" s="48">
        <f t="shared" si="17"/>
        <v>1.0054225033890645</v>
      </c>
      <c r="AS200" s="49">
        <f t="shared" si="18"/>
        <v>0.92697356258088359</v>
      </c>
      <c r="AT200" s="16"/>
      <c r="AU200" s="16"/>
      <c r="AV200" s="381" t="s">
        <v>125</v>
      </c>
      <c r="AW200" s="382" cm="1">
        <f t="array" ref="AW200">bdRateExtend($G198:$G201,H198:H201,$Z198:$Z201,AA198:AA201)</f>
        <v>0</v>
      </c>
      <c r="AX200" s="403"/>
      <c r="AY200" s="403"/>
      <c r="AZ200" s="406"/>
      <c r="BA200" s="406"/>
      <c r="BB200" s="382" cm="1">
        <f t="array" ref="BB200">bdRateExtend($G198:$G201,L198:L201,$Z198:$Z201,AE198:AE201)</f>
        <v>0</v>
      </c>
      <c r="BC200" s="377"/>
      <c r="BD200" s="382" cm="1">
        <f t="array" ref="BD200">bdRateExtend($G198:$G201,M198:M201,$Z198:$Z201,AF198:AF201)</f>
        <v>0</v>
      </c>
      <c r="BE200" s="377"/>
      <c r="BF200" s="380" cm="1">
        <f t="array" ref="BF200">bdRateExtend($G198:$G201,N198:N201,$Z198:$Z201,AG198:AG201)</f>
        <v>0</v>
      </c>
      <c r="BG200" s="377"/>
      <c r="BH200" s="380" t="e" cm="1">
        <f t="array" ref="BH200">bdRateExtend($G198:$G201,O198:O201,$Z198:$Z201,AH198:AH201)</f>
        <v>#VALUE!</v>
      </c>
      <c r="BI200" s="377"/>
      <c r="BJ200" s="382" t="e" cm="1">
        <f t="array" ref="BJ200">bdRateExtend($G198:$G201,P198:P201,$Z198:$Z201,AI198:AI201)</f>
        <v>#VALUE!</v>
      </c>
      <c r="BK200" s="377"/>
      <c r="BL200" s="382" t="e" cm="1">
        <f t="array" ref="BL200">bdRateExtend($G198:$G201,Q198:Q201,$Z198:$Z201,AJ198:AJ201)</f>
        <v>#VALUE!</v>
      </c>
      <c r="BM200" s="377"/>
      <c r="BN200" s="382" t="e" cm="1">
        <f t="array" ref="BN200">bdRateExtend($G198:$G201,R198:R201,$Z198:$Z201,AK198:AK201)</f>
        <v>#VALUE!</v>
      </c>
      <c r="BO200" s="403"/>
      <c r="BP200" s="403"/>
      <c r="BQ200" s="403"/>
      <c r="BR200" s="403"/>
    </row>
    <row r="201" spans="1:70" ht="17" customHeight="1" thickBot="1" x14ac:dyDescent="0.25">
      <c r="A201" s="387"/>
      <c r="B201" s="391"/>
      <c r="C201" s="394"/>
      <c r="D201" s="397"/>
      <c r="E201" s="400"/>
      <c r="F201" s="8">
        <v>63</v>
      </c>
      <c r="G201" s="37">
        <f>Anchor!B198</f>
        <v>800.928</v>
      </c>
      <c r="H201" s="38">
        <f>Anchor!C198</f>
        <v>30.759</v>
      </c>
      <c r="I201" s="38">
        <f>Anchor!D198</f>
        <v>36.763300000000001</v>
      </c>
      <c r="J201" s="38">
        <f>Anchor!E198</f>
        <v>36.883600000000001</v>
      </c>
      <c r="K201" s="38"/>
      <c r="L201" s="38">
        <f>Anchor!F198</f>
        <v>11.448</v>
      </c>
      <c r="M201" s="38">
        <f>Anchor!G198</f>
        <v>11.9513</v>
      </c>
      <c r="N201" s="38">
        <f>Anchor!H198</f>
        <v>42.417400000000001</v>
      </c>
      <c r="O201" s="38"/>
      <c r="P201" s="38"/>
      <c r="Q201" s="38"/>
      <c r="R201" s="38"/>
      <c r="S201" s="38"/>
      <c r="T201" s="38"/>
      <c r="U201" s="38"/>
      <c r="V201" s="38">
        <f>Anchor!I198</f>
        <v>150.6</v>
      </c>
      <c r="W201" s="38">
        <f>Anchor!J198</f>
        <v>0.54500000000000004</v>
      </c>
      <c r="X201" s="39">
        <f t="shared" si="15"/>
        <v>4.1833333333333333E-2</v>
      </c>
      <c r="Y201" s="15"/>
      <c r="Z201" s="37">
        <f>Test!B198</f>
        <v>800.928</v>
      </c>
      <c r="AA201" s="38">
        <f>Test!C198</f>
        <v>30.759</v>
      </c>
      <c r="AB201" s="38">
        <f>Test!D198</f>
        <v>36.763300000000001</v>
      </c>
      <c r="AC201" s="38">
        <f>Test!E198</f>
        <v>36.883600000000001</v>
      </c>
      <c r="AD201" s="38"/>
      <c r="AE201" s="38">
        <f>Test!F198</f>
        <v>11.448</v>
      </c>
      <c r="AF201" s="38">
        <f>Test!G198</f>
        <v>11.9513</v>
      </c>
      <c r="AG201" s="38">
        <f>Test!H198</f>
        <v>42.417400000000001</v>
      </c>
      <c r="AH201" s="38"/>
      <c r="AI201" s="38"/>
      <c r="AJ201" s="38"/>
      <c r="AK201" s="38"/>
      <c r="AL201" s="38"/>
      <c r="AM201" s="38"/>
      <c r="AN201" s="38"/>
      <c r="AO201" s="38">
        <f>Test!I198</f>
        <v>150</v>
      </c>
      <c r="AP201" s="38">
        <f>Test!J198</f>
        <v>0.39939999999999998</v>
      </c>
      <c r="AQ201" s="39">
        <f t="shared" si="16"/>
        <v>4.1666666666666664E-2</v>
      </c>
      <c r="AR201" s="50">
        <f t="shared" si="17"/>
        <v>0.99601593625498008</v>
      </c>
      <c r="AS201" s="51">
        <f t="shared" si="18"/>
        <v>0.73284403669724762</v>
      </c>
      <c r="AT201" s="16"/>
      <c r="AU201" s="16"/>
      <c r="AV201" s="383"/>
      <c r="AW201" s="384"/>
      <c r="AX201" s="404"/>
      <c r="AY201" s="404"/>
      <c r="AZ201" s="407"/>
      <c r="BA201" s="407"/>
      <c r="BB201" s="384"/>
      <c r="BC201" s="378"/>
      <c r="BD201" s="384"/>
      <c r="BE201" s="378"/>
      <c r="BF201" s="385"/>
      <c r="BG201" s="378"/>
      <c r="BH201" s="385"/>
      <c r="BI201" s="378"/>
      <c r="BJ201" s="384"/>
      <c r="BK201" s="378"/>
      <c r="BL201" s="384"/>
      <c r="BM201" s="378"/>
      <c r="BN201" s="384"/>
      <c r="BO201" s="404"/>
      <c r="BP201" s="404"/>
      <c r="BQ201" s="404"/>
      <c r="BR201" s="404"/>
    </row>
    <row r="202" spans="1:70" ht="17" customHeight="1" x14ac:dyDescent="0.2">
      <c r="A202" s="387"/>
      <c r="B202" s="389" t="s">
        <v>22</v>
      </c>
      <c r="C202" s="392" t="s">
        <v>56</v>
      </c>
      <c r="D202" s="395">
        <v>60</v>
      </c>
      <c r="E202" s="398">
        <v>8</v>
      </c>
      <c r="F202" s="7">
        <v>23</v>
      </c>
      <c r="G202" s="32">
        <f>Anchor!B199</f>
        <v>18324.335999999999</v>
      </c>
      <c r="H202" s="33">
        <f>Anchor!C199</f>
        <v>44.126600000000003</v>
      </c>
      <c r="I202" s="33">
        <f>Anchor!D199</f>
        <v>47.581499999999998</v>
      </c>
      <c r="J202" s="33">
        <f>Anchor!E199</f>
        <v>48.411999999999999</v>
      </c>
      <c r="K202" s="33"/>
      <c r="L202" s="33">
        <f>Anchor!F199</f>
        <v>23.4328</v>
      </c>
      <c r="M202" s="33">
        <f>Anchor!G199</f>
        <v>22.975200000000001</v>
      </c>
      <c r="N202" s="33">
        <f>Anchor!H199</f>
        <v>96.766300000000001</v>
      </c>
      <c r="O202" s="33"/>
      <c r="P202" s="33"/>
      <c r="Q202" s="33"/>
      <c r="R202" s="33"/>
      <c r="S202" s="33"/>
      <c r="T202" s="33"/>
      <c r="U202" s="33"/>
      <c r="V202" s="33">
        <f>Anchor!I199</f>
        <v>655.5</v>
      </c>
      <c r="W202" s="33">
        <f>Anchor!J199</f>
        <v>1.0078</v>
      </c>
      <c r="X202" s="34">
        <f t="shared" si="15"/>
        <v>0.18208333333333335</v>
      </c>
      <c r="Y202" s="15"/>
      <c r="Z202" s="32">
        <f>Test!B199</f>
        <v>18324.335999999999</v>
      </c>
      <c r="AA202" s="33">
        <f>Test!C199</f>
        <v>44.126600000000003</v>
      </c>
      <c r="AB202" s="33">
        <f>Test!D199</f>
        <v>47.581499999999998</v>
      </c>
      <c r="AC202" s="33">
        <f>Test!E199</f>
        <v>48.411999999999999</v>
      </c>
      <c r="AD202" s="33"/>
      <c r="AE202" s="33">
        <f>Test!F199</f>
        <v>23.4328</v>
      </c>
      <c r="AF202" s="33">
        <f>Test!G199</f>
        <v>22.975200000000001</v>
      </c>
      <c r="AG202" s="33">
        <f>Test!H199</f>
        <v>96.766300000000001</v>
      </c>
      <c r="AH202" s="33"/>
      <c r="AI202" s="33"/>
      <c r="AJ202" s="33"/>
      <c r="AK202" s="33"/>
      <c r="AL202" s="33"/>
      <c r="AM202" s="33"/>
      <c r="AN202" s="33"/>
      <c r="AO202" s="33">
        <f>Test!I199</f>
        <v>661</v>
      </c>
      <c r="AP202" s="33">
        <f>Test!J199</f>
        <v>1.1141000000000001</v>
      </c>
      <c r="AQ202" s="34">
        <f t="shared" si="16"/>
        <v>0.18361111111111111</v>
      </c>
      <c r="AR202" s="46">
        <f t="shared" si="17"/>
        <v>1.0083905415713197</v>
      </c>
      <c r="AS202" s="47">
        <f t="shared" si="18"/>
        <v>1.1054772772375472</v>
      </c>
      <c r="AT202" s="16"/>
      <c r="AU202" s="16"/>
      <c r="AV202" s="440" t="s">
        <v>123</v>
      </c>
      <c r="AW202" s="401" cm="1">
        <f t="array" ref="AW202">bdRateExtend($G202:$G205,H202:H205,$Z202:$Z205,AA202:AA205)</f>
        <v>0</v>
      </c>
      <c r="AX202" s="402" cm="1">
        <f t="array" ref="AX202">bdRateExtend($G202:$G207,H202:H207,$Z202:$Z207,AA202:AA207)</f>
        <v>0</v>
      </c>
      <c r="AY202" s="402" cm="1">
        <f t="array" ref="AY202">bdRateExtend($G202:$G207,I202:I207,$Z202:$Z207,AB202:AB207)</f>
        <v>0</v>
      </c>
      <c r="AZ202" s="405" cm="1">
        <f t="array" ref="AZ202">bdRateExtend($G202:$G207,J202:J207,$Z202:$Z207,AC202:AC207)</f>
        <v>0</v>
      </c>
      <c r="BA202" s="405" t="e" cm="1">
        <f t="array" ref="BA202">bdRateExtend($G202:$G207,K202:K207,$Z202:$Z207,AD202:AD207)</f>
        <v>#VALUE!</v>
      </c>
      <c r="BB202" s="401" cm="1">
        <f t="array" ref="BB202">bdRateExtend($G202:$G205,L202:L205,$Z202:$Z205,AE202:AE205)</f>
        <v>0</v>
      </c>
      <c r="BC202" s="376" cm="1">
        <f t="array" ref="BC202">bdRateExtend($G202:$G207,L202:L207,$Z202:$Z207,AE202:AE207)</f>
        <v>0</v>
      </c>
      <c r="BD202" s="401" cm="1">
        <f t="array" ref="BD202">bdRateExtend($G202:$G205,M202:M205,$Z202:$Z205,AF202:AF205)</f>
        <v>0</v>
      </c>
      <c r="BE202" s="376" cm="1">
        <f t="array" ref="BE202">bdRateExtend($G202:$G207,M202:M207,$Z202:$Z207,AF202:AF207)</f>
        <v>0</v>
      </c>
      <c r="BF202" s="379" cm="1">
        <f t="array" ref="BF202">bdRateExtend($G202:$G205,N202:N205,$Z202:$Z205,AG202:AG205)</f>
        <v>0</v>
      </c>
      <c r="BG202" s="376" cm="1">
        <f t="array" ref="BG202">bdRateExtend($G202:$G207,N202:N207,$Z202:$Z207,AG202:AG207)</f>
        <v>0</v>
      </c>
      <c r="BH202" s="379" t="e" cm="1">
        <f t="array" ref="BH202">bdRateExtend($G202:$G205,O202:O205,$Z202:$Z205,AH202:AH205)</f>
        <v>#VALUE!</v>
      </c>
      <c r="BI202" s="376" t="e" cm="1">
        <f t="array" ref="BI202">bdRateExtend($G202:$G207,O202:O207,$Z202:$Z207,AH202:AH207)</f>
        <v>#VALUE!</v>
      </c>
      <c r="BJ202" s="401" t="e" cm="1">
        <f t="array" ref="BJ202">bdRateExtend($G202:$G205,P202:P205,$Z202:$Z205,AI202:AI205)</f>
        <v>#VALUE!</v>
      </c>
      <c r="BK202" s="376" t="e" cm="1">
        <f t="array" ref="BK202">bdRateExtend($G202:$G207,P202:P207,$Z202:$Z207,AI202:AI207)</f>
        <v>#VALUE!</v>
      </c>
      <c r="BL202" s="401" t="e" cm="1">
        <f t="array" ref="BL202">bdRateExtend($G202:$G205,Q202:Q205,$Z202:$Z205,AJ202:AJ205)</f>
        <v>#VALUE!</v>
      </c>
      <c r="BM202" s="376" t="e" cm="1">
        <f t="array" ref="BM202">bdRateExtend($G202:$G207,Q202:Q207,$Z202:$Z207,AJ202:AJ207)</f>
        <v>#VALUE!</v>
      </c>
      <c r="BN202" s="401" t="e" cm="1">
        <f t="array" ref="BN202">bdRateExtend($G202:$G205,R202:R205,$Z202:$Z205,AK202:AK205)</f>
        <v>#VALUE!</v>
      </c>
      <c r="BO202" s="402" t="e" cm="1">
        <f t="array" ref="BO202">bdRateExtend($G202:$G207,R202:R207,$Z202:$Z207,AK202:AK207)</f>
        <v>#VALUE!</v>
      </c>
      <c r="BP202" s="402" t="e" cm="1">
        <f t="array" ref="BP202">bdRateExtend($G202:$G207,S202:S207,$Z202:$Z207,AL202:AL207)</f>
        <v>#VALUE!</v>
      </c>
      <c r="BQ202" s="402" t="e" cm="1">
        <f t="array" ref="BQ202">bdRateExtend($G202:$G207,T202:T207,$Z202:$Z207,AM202:AM207)</f>
        <v>#VALUE!</v>
      </c>
      <c r="BR202" s="402" t="e" cm="1">
        <f t="array" ref="BR202">bdRateExtend($G202:$G207,U202:U207,$Z202:$Z207,AN202:AN207)</f>
        <v>#VALUE!</v>
      </c>
    </row>
    <row r="203" spans="1:70" ht="17" customHeight="1" x14ac:dyDescent="0.2">
      <c r="A203" s="387"/>
      <c r="B203" s="390"/>
      <c r="C203" s="393"/>
      <c r="D203" s="396"/>
      <c r="E203" s="399"/>
      <c r="F203" s="13">
        <v>31</v>
      </c>
      <c r="G203" s="35">
        <f>Anchor!B200</f>
        <v>12288.448</v>
      </c>
      <c r="H203" s="40">
        <f>Anchor!C200</f>
        <v>42.341299999999997</v>
      </c>
      <c r="I203" s="40">
        <f>Anchor!D200</f>
        <v>46.088900000000002</v>
      </c>
      <c r="J203" s="40">
        <f>Anchor!E200</f>
        <v>47.065899999999999</v>
      </c>
      <c r="K203" s="40"/>
      <c r="L203" s="40">
        <f>Anchor!F200</f>
        <v>21.691800000000001</v>
      </c>
      <c r="M203" s="40">
        <f>Anchor!G200</f>
        <v>21.532800000000002</v>
      </c>
      <c r="N203" s="40">
        <f>Anchor!H200</f>
        <v>95.051199999999994</v>
      </c>
      <c r="O203" s="40"/>
      <c r="P203" s="40"/>
      <c r="Q203" s="40"/>
      <c r="R203" s="40"/>
      <c r="S203" s="40"/>
      <c r="T203" s="40"/>
      <c r="U203" s="40"/>
      <c r="V203" s="40">
        <f>Anchor!I200</f>
        <v>480</v>
      </c>
      <c r="W203" s="40">
        <f>Anchor!J200</f>
        <v>0.83289999999999997</v>
      </c>
      <c r="X203" s="36">
        <f t="shared" si="15"/>
        <v>0.13333333333333333</v>
      </c>
      <c r="Y203" s="15"/>
      <c r="Z203" s="35">
        <f>Test!B200</f>
        <v>12288.448</v>
      </c>
      <c r="AA203" s="40">
        <f>Test!C200</f>
        <v>42.341299999999997</v>
      </c>
      <c r="AB203" s="40">
        <f>Test!D200</f>
        <v>46.088900000000002</v>
      </c>
      <c r="AC203" s="40">
        <f>Test!E200</f>
        <v>47.065899999999999</v>
      </c>
      <c r="AD203" s="40"/>
      <c r="AE203" s="40">
        <f>Test!F200</f>
        <v>21.691800000000001</v>
      </c>
      <c r="AF203" s="40">
        <f>Test!G200</f>
        <v>21.532800000000002</v>
      </c>
      <c r="AG203" s="40">
        <f>Test!H200</f>
        <v>95.051199999999994</v>
      </c>
      <c r="AH203" s="40"/>
      <c r="AI203" s="40"/>
      <c r="AJ203" s="40"/>
      <c r="AK203" s="40"/>
      <c r="AL203" s="40"/>
      <c r="AM203" s="40"/>
      <c r="AN203" s="40"/>
      <c r="AO203" s="40">
        <f>Test!I200</f>
        <v>484.1</v>
      </c>
      <c r="AP203" s="40">
        <f>Test!J200</f>
        <v>0.86219999999999997</v>
      </c>
      <c r="AQ203" s="36">
        <f t="shared" si="16"/>
        <v>0.13447222222222222</v>
      </c>
      <c r="AR203" s="48">
        <f t="shared" si="17"/>
        <v>1.0085416666666667</v>
      </c>
      <c r="AS203" s="49">
        <f t="shared" si="18"/>
        <v>1.0351782927122104</v>
      </c>
      <c r="AT203" s="16"/>
      <c r="AU203" s="16"/>
      <c r="AV203" s="381"/>
      <c r="AW203" s="382"/>
      <c r="AX203" s="403"/>
      <c r="AY203" s="403"/>
      <c r="AZ203" s="406"/>
      <c r="BA203" s="406"/>
      <c r="BB203" s="382"/>
      <c r="BC203" s="377"/>
      <c r="BD203" s="382"/>
      <c r="BE203" s="377"/>
      <c r="BF203" s="380"/>
      <c r="BG203" s="377"/>
      <c r="BH203" s="380"/>
      <c r="BI203" s="377"/>
      <c r="BJ203" s="382"/>
      <c r="BK203" s="377"/>
      <c r="BL203" s="382"/>
      <c r="BM203" s="377"/>
      <c r="BN203" s="382"/>
      <c r="BO203" s="403"/>
      <c r="BP203" s="403"/>
      <c r="BQ203" s="403"/>
      <c r="BR203" s="403"/>
    </row>
    <row r="204" spans="1:70" ht="17" customHeight="1" x14ac:dyDescent="0.2">
      <c r="A204" s="387"/>
      <c r="B204" s="390"/>
      <c r="C204" s="393"/>
      <c r="D204" s="396"/>
      <c r="E204" s="399"/>
      <c r="F204" s="13">
        <v>39</v>
      </c>
      <c r="G204" s="35">
        <f>Anchor!B201</f>
        <v>7659.6</v>
      </c>
      <c r="H204" s="40">
        <f>Anchor!C201</f>
        <v>39.999899999999997</v>
      </c>
      <c r="I204" s="40">
        <f>Anchor!D201</f>
        <v>44.213799999999999</v>
      </c>
      <c r="J204" s="40">
        <f>Anchor!E201</f>
        <v>45.267299999999999</v>
      </c>
      <c r="K204" s="40"/>
      <c r="L204" s="40">
        <f>Anchor!F201</f>
        <v>19.325399999999998</v>
      </c>
      <c r="M204" s="40">
        <f>Anchor!G201</f>
        <v>19.555399999999999</v>
      </c>
      <c r="N204" s="40">
        <f>Anchor!H201</f>
        <v>91.192999999999998</v>
      </c>
      <c r="O204" s="40"/>
      <c r="P204" s="40"/>
      <c r="Q204" s="40"/>
      <c r="R204" s="40"/>
      <c r="S204" s="40"/>
      <c r="T204" s="40"/>
      <c r="U204" s="40"/>
      <c r="V204" s="40">
        <f>Anchor!I201</f>
        <v>451.6</v>
      </c>
      <c r="W204" s="40">
        <f>Anchor!J201</f>
        <v>0.73470000000000002</v>
      </c>
      <c r="X204" s="36">
        <f t="shared" si="15"/>
        <v>0.12544444444444444</v>
      </c>
      <c r="Y204" s="15"/>
      <c r="Z204" s="35">
        <f>Test!B201</f>
        <v>7659.6</v>
      </c>
      <c r="AA204" s="40">
        <f>Test!C201</f>
        <v>39.999899999999997</v>
      </c>
      <c r="AB204" s="40">
        <f>Test!D201</f>
        <v>44.213799999999999</v>
      </c>
      <c r="AC204" s="40">
        <f>Test!E201</f>
        <v>45.267299999999999</v>
      </c>
      <c r="AD204" s="40"/>
      <c r="AE204" s="40">
        <f>Test!F201</f>
        <v>19.325399999999998</v>
      </c>
      <c r="AF204" s="40">
        <f>Test!G201</f>
        <v>19.555399999999999</v>
      </c>
      <c r="AG204" s="40">
        <f>Test!H201</f>
        <v>91.192999999999998</v>
      </c>
      <c r="AH204" s="40"/>
      <c r="AI204" s="40"/>
      <c r="AJ204" s="40"/>
      <c r="AK204" s="40"/>
      <c r="AL204" s="40"/>
      <c r="AM204" s="40"/>
      <c r="AN204" s="40"/>
      <c r="AO204" s="40">
        <f>Test!I201</f>
        <v>452.6</v>
      </c>
      <c r="AP204" s="40">
        <f>Test!J201</f>
        <v>0.78459999999999996</v>
      </c>
      <c r="AQ204" s="36">
        <f t="shared" si="16"/>
        <v>0.12572222222222224</v>
      </c>
      <c r="AR204" s="48">
        <f t="shared" si="17"/>
        <v>1.0022143489813995</v>
      </c>
      <c r="AS204" s="49">
        <f t="shared" si="18"/>
        <v>1.0679188784537905</v>
      </c>
      <c r="AT204" s="16"/>
      <c r="AU204" s="16"/>
      <c r="AV204" s="381" t="s">
        <v>124</v>
      </c>
      <c r="AW204" s="382" cm="1">
        <f t="array" ref="AW204">bdRateExtend($G203:$G206,H203:H206,$Z203:$Z206,AA203:AA206)</f>
        <v>0</v>
      </c>
      <c r="AX204" s="403"/>
      <c r="AY204" s="403"/>
      <c r="AZ204" s="406"/>
      <c r="BA204" s="406"/>
      <c r="BB204" s="382" cm="1">
        <f t="array" ref="BB204">bdRateExtend($G203:$G206,L203:L206,$Z203:$Z206,AE203:AE206)</f>
        <v>0</v>
      </c>
      <c r="BC204" s="377"/>
      <c r="BD204" s="382" cm="1">
        <f t="array" ref="BD204">bdRateExtend($G203:$G206,M203:M206,$Z203:$Z206,AF203:AF206)</f>
        <v>0</v>
      </c>
      <c r="BE204" s="377"/>
      <c r="BF204" s="380" cm="1">
        <f t="array" ref="BF204">bdRateExtend($G203:$G206,N203:N206,$Z203:$Z206,AG203:AG206)</f>
        <v>0</v>
      </c>
      <c r="BG204" s="377"/>
      <c r="BH204" s="380" t="e" cm="1">
        <f t="array" ref="BH204">bdRateExtend($G203:$G206,O203:O206,$Z203:$Z206,AH203:AH206)</f>
        <v>#VALUE!</v>
      </c>
      <c r="BI204" s="377"/>
      <c r="BJ204" s="382" t="e" cm="1">
        <f t="array" ref="BJ204">bdRateExtend($G203:$G206,P203:P206,$Z203:$Z206,AI203:AI206)</f>
        <v>#VALUE!</v>
      </c>
      <c r="BK204" s="377"/>
      <c r="BL204" s="382" t="e" cm="1">
        <f t="array" ref="BL204">bdRateExtend($G203:$G206,Q203:Q206,$Z203:$Z206,AJ203:AJ206)</f>
        <v>#VALUE!</v>
      </c>
      <c r="BM204" s="377"/>
      <c r="BN204" s="382" t="e" cm="1">
        <f t="array" ref="BN204">bdRateExtend($G203:$G206,R203:R206,$Z203:$Z206,AK203:AK206)</f>
        <v>#VALUE!</v>
      </c>
      <c r="BO204" s="403"/>
      <c r="BP204" s="403"/>
      <c r="BQ204" s="403"/>
      <c r="BR204" s="403"/>
    </row>
    <row r="205" spans="1:70" ht="17" customHeight="1" x14ac:dyDescent="0.2">
      <c r="A205" s="387"/>
      <c r="B205" s="390"/>
      <c r="C205" s="393"/>
      <c r="D205" s="396"/>
      <c r="E205" s="399"/>
      <c r="F205" s="13">
        <v>47</v>
      </c>
      <c r="G205" s="35">
        <f>Anchor!B202</f>
        <v>4713.2160000000003</v>
      </c>
      <c r="H205" s="40">
        <f>Anchor!C202</f>
        <v>37.3352</v>
      </c>
      <c r="I205" s="40">
        <f>Anchor!D202</f>
        <v>42.111800000000002</v>
      </c>
      <c r="J205" s="40">
        <f>Anchor!E202</f>
        <v>43.131599999999999</v>
      </c>
      <c r="K205" s="40"/>
      <c r="L205" s="40">
        <f>Anchor!F202</f>
        <v>16.729500000000002</v>
      </c>
      <c r="M205" s="40">
        <f>Anchor!G202</f>
        <v>17.2804</v>
      </c>
      <c r="N205" s="40">
        <f>Anchor!H202</f>
        <v>83.756</v>
      </c>
      <c r="O205" s="40"/>
      <c r="P205" s="40"/>
      <c r="Q205" s="40"/>
      <c r="R205" s="40"/>
      <c r="S205" s="40"/>
      <c r="T205" s="40"/>
      <c r="U205" s="40"/>
      <c r="V205" s="40">
        <f>Anchor!I202</f>
        <v>333.9</v>
      </c>
      <c r="W205" s="40">
        <f>Anchor!J202</f>
        <v>0.69440000000000002</v>
      </c>
      <c r="X205" s="36">
        <f t="shared" si="15"/>
        <v>9.2749999999999999E-2</v>
      </c>
      <c r="Y205" s="15"/>
      <c r="Z205" s="35">
        <f>Test!B202</f>
        <v>4713.2160000000003</v>
      </c>
      <c r="AA205" s="40">
        <f>Test!C202</f>
        <v>37.3352</v>
      </c>
      <c r="AB205" s="40">
        <f>Test!D202</f>
        <v>42.111800000000002</v>
      </c>
      <c r="AC205" s="40">
        <f>Test!E202</f>
        <v>43.131599999999999</v>
      </c>
      <c r="AD205" s="40"/>
      <c r="AE205" s="40">
        <f>Test!F202</f>
        <v>16.729500000000002</v>
      </c>
      <c r="AF205" s="40">
        <f>Test!G202</f>
        <v>17.2804</v>
      </c>
      <c r="AG205" s="40">
        <f>Test!H202</f>
        <v>83.756</v>
      </c>
      <c r="AH205" s="40"/>
      <c r="AI205" s="40"/>
      <c r="AJ205" s="40"/>
      <c r="AK205" s="40"/>
      <c r="AL205" s="40"/>
      <c r="AM205" s="40"/>
      <c r="AN205" s="40"/>
      <c r="AO205" s="40">
        <f>Test!I202</f>
        <v>339.4</v>
      </c>
      <c r="AP205" s="40">
        <f>Test!J202</f>
        <v>0.85170000000000001</v>
      </c>
      <c r="AQ205" s="36">
        <f t="shared" si="16"/>
        <v>9.4277777777777766E-2</v>
      </c>
      <c r="AR205" s="48">
        <f t="shared" si="17"/>
        <v>1.016471997604073</v>
      </c>
      <c r="AS205" s="49">
        <f t="shared" si="18"/>
        <v>1.2265264976958525</v>
      </c>
      <c r="AT205" s="16"/>
      <c r="AU205" s="16"/>
      <c r="AV205" s="381"/>
      <c r="AW205" s="382"/>
      <c r="AX205" s="403"/>
      <c r="AY205" s="403"/>
      <c r="AZ205" s="406"/>
      <c r="BA205" s="406"/>
      <c r="BB205" s="382"/>
      <c r="BC205" s="377"/>
      <c r="BD205" s="382"/>
      <c r="BE205" s="377"/>
      <c r="BF205" s="380"/>
      <c r="BG205" s="377"/>
      <c r="BH205" s="380"/>
      <c r="BI205" s="377"/>
      <c r="BJ205" s="382"/>
      <c r="BK205" s="377"/>
      <c r="BL205" s="382"/>
      <c r="BM205" s="377"/>
      <c r="BN205" s="382"/>
      <c r="BO205" s="403"/>
      <c r="BP205" s="403"/>
      <c r="BQ205" s="403"/>
      <c r="BR205" s="403"/>
    </row>
    <row r="206" spans="1:70" ht="17" customHeight="1" x14ac:dyDescent="0.2">
      <c r="A206" s="387"/>
      <c r="B206" s="390"/>
      <c r="C206" s="393"/>
      <c r="D206" s="396"/>
      <c r="E206" s="399"/>
      <c r="F206" s="13">
        <v>55</v>
      </c>
      <c r="G206" s="35">
        <f>Anchor!B203</f>
        <v>2886.88</v>
      </c>
      <c r="H206" s="40">
        <f>Anchor!C203</f>
        <v>34.515700000000002</v>
      </c>
      <c r="I206" s="40">
        <f>Anchor!D203</f>
        <v>40.045699999999997</v>
      </c>
      <c r="J206" s="40">
        <f>Anchor!E203</f>
        <v>40.777500000000003</v>
      </c>
      <c r="K206" s="40"/>
      <c r="L206" s="40">
        <f>Anchor!F203</f>
        <v>14.23</v>
      </c>
      <c r="M206" s="40">
        <f>Anchor!G203</f>
        <v>14.958500000000001</v>
      </c>
      <c r="N206" s="40">
        <f>Anchor!H203</f>
        <v>72.043199999999999</v>
      </c>
      <c r="O206" s="40"/>
      <c r="P206" s="40"/>
      <c r="Q206" s="40"/>
      <c r="R206" s="40"/>
      <c r="S206" s="40"/>
      <c r="T206" s="40"/>
      <c r="U206" s="40"/>
      <c r="V206" s="40">
        <f>Anchor!I203</f>
        <v>263.39999999999998</v>
      </c>
      <c r="W206" s="40">
        <f>Anchor!J203</f>
        <v>0.58789999999999998</v>
      </c>
      <c r="X206" s="36">
        <f t="shared" si="15"/>
        <v>7.3166666666666658E-2</v>
      </c>
      <c r="Y206" s="15"/>
      <c r="Z206" s="35">
        <f>Test!B203</f>
        <v>2886.88</v>
      </c>
      <c r="AA206" s="40">
        <f>Test!C203</f>
        <v>34.515700000000002</v>
      </c>
      <c r="AB206" s="40">
        <f>Test!D203</f>
        <v>40.045699999999997</v>
      </c>
      <c r="AC206" s="40">
        <f>Test!E203</f>
        <v>40.777500000000003</v>
      </c>
      <c r="AD206" s="40"/>
      <c r="AE206" s="40">
        <f>Test!F203</f>
        <v>14.23</v>
      </c>
      <c r="AF206" s="40">
        <f>Test!G203</f>
        <v>14.958500000000001</v>
      </c>
      <c r="AG206" s="40">
        <f>Test!H203</f>
        <v>72.043199999999999</v>
      </c>
      <c r="AH206" s="40"/>
      <c r="AI206" s="40"/>
      <c r="AJ206" s="40"/>
      <c r="AK206" s="40"/>
      <c r="AL206" s="40"/>
      <c r="AM206" s="40"/>
      <c r="AN206" s="40"/>
      <c r="AO206" s="40">
        <f>Test!I203</f>
        <v>263.7</v>
      </c>
      <c r="AP206" s="40">
        <f>Test!J203</f>
        <v>0.70779999999999998</v>
      </c>
      <c r="AQ206" s="36">
        <f t="shared" si="16"/>
        <v>7.3249999999999996E-2</v>
      </c>
      <c r="AR206" s="48">
        <f t="shared" si="17"/>
        <v>1.0011389521640091</v>
      </c>
      <c r="AS206" s="49">
        <f t="shared" si="18"/>
        <v>1.2039462493621365</v>
      </c>
      <c r="AT206" s="16"/>
      <c r="AU206" s="16"/>
      <c r="AV206" s="381" t="s">
        <v>125</v>
      </c>
      <c r="AW206" s="382" cm="1">
        <f t="array" ref="AW206">bdRateExtend($G204:$G207,H204:H207,$Z204:$Z207,AA204:AA207)</f>
        <v>0</v>
      </c>
      <c r="AX206" s="403"/>
      <c r="AY206" s="403"/>
      <c r="AZ206" s="406"/>
      <c r="BA206" s="406"/>
      <c r="BB206" s="382" cm="1">
        <f t="array" ref="BB206">bdRateExtend($G204:$G207,L204:L207,$Z204:$Z207,AE204:AE207)</f>
        <v>0</v>
      </c>
      <c r="BC206" s="377"/>
      <c r="BD206" s="382" cm="1">
        <f t="array" ref="BD206">bdRateExtend($G204:$G207,M204:M207,$Z204:$Z207,AF204:AF207)</f>
        <v>0</v>
      </c>
      <c r="BE206" s="377"/>
      <c r="BF206" s="380" cm="1">
        <f t="array" ref="BF206">bdRateExtend($G204:$G207,N204:N207,$Z204:$Z207,AG204:AG207)</f>
        <v>0</v>
      </c>
      <c r="BG206" s="377"/>
      <c r="BH206" s="380" t="e" cm="1">
        <f t="array" ref="BH206">bdRateExtend($G204:$G207,O204:O207,$Z204:$Z207,AH204:AH207)</f>
        <v>#VALUE!</v>
      </c>
      <c r="BI206" s="377"/>
      <c r="BJ206" s="382" t="e" cm="1">
        <f t="array" ref="BJ206">bdRateExtend($G204:$G207,P204:P207,$Z204:$Z207,AI204:AI207)</f>
        <v>#VALUE!</v>
      </c>
      <c r="BK206" s="377"/>
      <c r="BL206" s="382" t="e" cm="1">
        <f t="array" ref="BL206">bdRateExtend($G204:$G207,Q204:Q207,$Z204:$Z207,AJ204:AJ207)</f>
        <v>#VALUE!</v>
      </c>
      <c r="BM206" s="377"/>
      <c r="BN206" s="382" t="e" cm="1">
        <f t="array" ref="BN206">bdRateExtend($G204:$G207,R204:R207,$Z204:$Z207,AK204:AK207)</f>
        <v>#VALUE!</v>
      </c>
      <c r="BO206" s="403"/>
      <c r="BP206" s="403"/>
      <c r="BQ206" s="403"/>
      <c r="BR206" s="403"/>
    </row>
    <row r="207" spans="1:70" ht="17" customHeight="1" thickBot="1" x14ac:dyDescent="0.25">
      <c r="A207" s="387"/>
      <c r="B207" s="391"/>
      <c r="C207" s="394"/>
      <c r="D207" s="397"/>
      <c r="E207" s="400"/>
      <c r="F207" s="8">
        <v>63</v>
      </c>
      <c r="G207" s="37">
        <f>Anchor!B204</f>
        <v>1084.288</v>
      </c>
      <c r="H207" s="38">
        <f>Anchor!C204</f>
        <v>29.55</v>
      </c>
      <c r="I207" s="38">
        <f>Anchor!D204</f>
        <v>35.6509</v>
      </c>
      <c r="J207" s="38">
        <f>Anchor!E204</f>
        <v>36.391800000000003</v>
      </c>
      <c r="K207" s="38"/>
      <c r="L207" s="38">
        <f>Anchor!F204</f>
        <v>10.3154</v>
      </c>
      <c r="M207" s="38">
        <f>Anchor!G204</f>
        <v>11.103199999999999</v>
      </c>
      <c r="N207" s="38">
        <f>Anchor!H204</f>
        <v>43.433500000000002</v>
      </c>
      <c r="O207" s="38"/>
      <c r="P207" s="38"/>
      <c r="Q207" s="38"/>
      <c r="R207" s="38"/>
      <c r="S207" s="38"/>
      <c r="T207" s="38"/>
      <c r="U207" s="38"/>
      <c r="V207" s="38">
        <f>Anchor!I204</f>
        <v>176.9</v>
      </c>
      <c r="W207" s="38">
        <f>Anchor!J204</f>
        <v>0.43859999999999999</v>
      </c>
      <c r="X207" s="39">
        <f t="shared" si="15"/>
        <v>4.9138888888888892E-2</v>
      </c>
      <c r="Y207" s="15"/>
      <c r="Z207" s="37">
        <f>Test!B204</f>
        <v>1084.288</v>
      </c>
      <c r="AA207" s="38">
        <f>Test!C204</f>
        <v>29.55</v>
      </c>
      <c r="AB207" s="38">
        <f>Test!D204</f>
        <v>35.6509</v>
      </c>
      <c r="AC207" s="38">
        <f>Test!E204</f>
        <v>36.391800000000003</v>
      </c>
      <c r="AD207" s="38"/>
      <c r="AE207" s="38">
        <f>Test!F204</f>
        <v>10.3154</v>
      </c>
      <c r="AF207" s="38">
        <f>Test!G204</f>
        <v>11.103199999999999</v>
      </c>
      <c r="AG207" s="38">
        <f>Test!H204</f>
        <v>43.433500000000002</v>
      </c>
      <c r="AH207" s="38"/>
      <c r="AI207" s="38"/>
      <c r="AJ207" s="38"/>
      <c r="AK207" s="38"/>
      <c r="AL207" s="38"/>
      <c r="AM207" s="38"/>
      <c r="AN207" s="38"/>
      <c r="AO207" s="38">
        <f>Test!I204</f>
        <v>178.8</v>
      </c>
      <c r="AP207" s="38">
        <f>Test!J204</f>
        <v>0.48430000000000001</v>
      </c>
      <c r="AQ207" s="39">
        <f t="shared" si="16"/>
        <v>4.9666666666666671E-2</v>
      </c>
      <c r="AR207" s="50">
        <f t="shared" si="17"/>
        <v>1.0107405313736575</v>
      </c>
      <c r="AS207" s="51">
        <f t="shared" si="18"/>
        <v>1.1041951664386684</v>
      </c>
      <c r="AT207" s="16"/>
      <c r="AU207" s="16"/>
      <c r="AV207" s="383"/>
      <c r="AW207" s="384"/>
      <c r="AX207" s="404"/>
      <c r="AY207" s="404"/>
      <c r="AZ207" s="407"/>
      <c r="BA207" s="407"/>
      <c r="BB207" s="384"/>
      <c r="BC207" s="378"/>
      <c r="BD207" s="384"/>
      <c r="BE207" s="378"/>
      <c r="BF207" s="385"/>
      <c r="BG207" s="378"/>
      <c r="BH207" s="385"/>
      <c r="BI207" s="378"/>
      <c r="BJ207" s="384"/>
      <c r="BK207" s="378"/>
      <c r="BL207" s="384"/>
      <c r="BM207" s="378"/>
      <c r="BN207" s="384"/>
      <c r="BO207" s="404"/>
      <c r="BP207" s="404"/>
      <c r="BQ207" s="404"/>
      <c r="BR207" s="404"/>
    </row>
    <row r="208" spans="1:70" ht="17" customHeight="1" x14ac:dyDescent="0.2">
      <c r="A208" s="387"/>
      <c r="B208" s="389" t="s">
        <v>22</v>
      </c>
      <c r="C208" s="392" t="s">
        <v>57</v>
      </c>
      <c r="D208" s="395">
        <v>59.94</v>
      </c>
      <c r="E208" s="398">
        <v>10</v>
      </c>
      <c r="F208" s="7">
        <v>23</v>
      </c>
      <c r="G208" s="32">
        <f>Anchor!B205</f>
        <v>31258.758000000002</v>
      </c>
      <c r="H208" s="33">
        <f>Anchor!C205</f>
        <v>44.223999999999997</v>
      </c>
      <c r="I208" s="33">
        <f>Anchor!D205</f>
        <v>45.536799999999999</v>
      </c>
      <c r="J208" s="33">
        <f>Anchor!E205</f>
        <v>45.340299999999999</v>
      </c>
      <c r="K208" s="33"/>
      <c r="L208" s="33">
        <f>Anchor!F205</f>
        <v>25.88</v>
      </c>
      <c r="M208" s="33">
        <f>Anchor!G205</f>
        <v>25.0595</v>
      </c>
      <c r="N208" s="33">
        <f>Anchor!H205</f>
        <v>99.825900000000004</v>
      </c>
      <c r="O208" s="33"/>
      <c r="P208" s="33"/>
      <c r="Q208" s="33"/>
      <c r="R208" s="33"/>
      <c r="S208" s="33"/>
      <c r="T208" s="33"/>
      <c r="U208" s="33"/>
      <c r="V208" s="33">
        <f>Anchor!I205</f>
        <v>1459</v>
      </c>
      <c r="W208" s="33">
        <f>Anchor!J205</f>
        <v>1.4116</v>
      </c>
      <c r="X208" s="34">
        <f t="shared" si="15"/>
        <v>0.40527777777777779</v>
      </c>
      <c r="Y208" s="15"/>
      <c r="Z208" s="32">
        <f>Test!B205</f>
        <v>31258.758000000002</v>
      </c>
      <c r="AA208" s="33">
        <f>Test!C205</f>
        <v>44.223999999999997</v>
      </c>
      <c r="AB208" s="33">
        <f>Test!D205</f>
        <v>45.536799999999999</v>
      </c>
      <c r="AC208" s="33">
        <f>Test!E205</f>
        <v>45.340299999999999</v>
      </c>
      <c r="AD208" s="33"/>
      <c r="AE208" s="33">
        <f>Test!F205</f>
        <v>25.88</v>
      </c>
      <c r="AF208" s="33">
        <f>Test!G205</f>
        <v>25.0595</v>
      </c>
      <c r="AG208" s="33">
        <f>Test!H205</f>
        <v>99.825900000000004</v>
      </c>
      <c r="AH208" s="33"/>
      <c r="AI208" s="33"/>
      <c r="AJ208" s="33"/>
      <c r="AK208" s="33"/>
      <c r="AL208" s="33"/>
      <c r="AM208" s="33"/>
      <c r="AN208" s="33"/>
      <c r="AO208" s="33">
        <f>Test!I205</f>
        <v>1462</v>
      </c>
      <c r="AP208" s="33">
        <f>Test!J205</f>
        <v>1.2917000000000001</v>
      </c>
      <c r="AQ208" s="34">
        <f t="shared" si="16"/>
        <v>0.40611111111111109</v>
      </c>
      <c r="AR208" s="46">
        <f t="shared" si="17"/>
        <v>1.0020562028786841</v>
      </c>
      <c r="AS208" s="47">
        <f t="shared" si="18"/>
        <v>0.91506092377444037</v>
      </c>
      <c r="AT208" s="16"/>
      <c r="AU208" s="16"/>
      <c r="AV208" s="440" t="s">
        <v>123</v>
      </c>
      <c r="AW208" s="401" cm="1">
        <f t="array" ref="AW208">bdRateExtend($G208:$G211,H208:H211,$Z208:$Z211,AA208:AA211)</f>
        <v>0</v>
      </c>
      <c r="AX208" s="402" cm="1">
        <f t="array" ref="AX208">bdRateExtend($G208:$G213,H208:H213,$Z208:$Z213,AA208:AA213)</f>
        <v>0</v>
      </c>
      <c r="AY208" s="402" cm="1">
        <f t="array" ref="AY208">bdRateExtend($G208:$G213,I208:I213,$Z208:$Z213,AB208:AB213)</f>
        <v>0</v>
      </c>
      <c r="AZ208" s="405" cm="1">
        <f t="array" ref="AZ208">bdRateExtend($G208:$G213,J208:J213,$Z208:$Z213,AC208:AC213)</f>
        <v>0</v>
      </c>
      <c r="BA208" s="405" t="e" cm="1">
        <f t="array" ref="BA208">bdRateExtend($G208:$G213,K208:K213,$Z208:$Z213,AD208:AD213)</f>
        <v>#VALUE!</v>
      </c>
      <c r="BB208" s="401" cm="1">
        <f t="array" ref="BB208">bdRateExtend($G208:$G211,L208:L211,$Z208:$Z211,AE208:AE211)</f>
        <v>0</v>
      </c>
      <c r="BC208" s="376" cm="1">
        <f t="array" ref="BC208">bdRateExtend($G208:$G213,L208:L213,$Z208:$Z213,AE208:AE213)</f>
        <v>0</v>
      </c>
      <c r="BD208" s="401" cm="1">
        <f t="array" ref="BD208">bdRateExtend($G208:$G211,M208:M211,$Z208:$Z211,AF208:AF211)</f>
        <v>0</v>
      </c>
      <c r="BE208" s="376" cm="1">
        <f t="array" ref="BE208">bdRateExtend($G208:$G213,M208:M213,$Z208:$Z213,AF208:AF213)</f>
        <v>0</v>
      </c>
      <c r="BF208" s="379" cm="1">
        <f t="array" ref="BF208">bdRateExtend($G208:$G211,N208:N211,$Z208:$Z211,AG208:AG211)</f>
        <v>0</v>
      </c>
      <c r="BG208" s="376" cm="1">
        <f t="array" ref="BG208">bdRateExtend($G208:$G213,N208:N213,$Z208:$Z213,AG208:AG213)</f>
        <v>0</v>
      </c>
      <c r="BH208" s="379" t="e" cm="1">
        <f t="array" ref="BH208">bdRateExtend($G208:$G211,O208:O211,$Z208:$Z211,AH208:AH211)</f>
        <v>#VALUE!</v>
      </c>
      <c r="BI208" s="376" t="e" cm="1">
        <f t="array" ref="BI208">bdRateExtend($G208:$G213,O208:O213,$Z208:$Z213,AH208:AH213)</f>
        <v>#VALUE!</v>
      </c>
      <c r="BJ208" s="401" t="e" cm="1">
        <f t="array" ref="BJ208">bdRateExtend($G208:$G211,P208:P211,$Z208:$Z211,AI208:AI211)</f>
        <v>#VALUE!</v>
      </c>
      <c r="BK208" s="376" t="e" cm="1">
        <f t="array" ref="BK208">bdRateExtend($G208:$G213,P208:P213,$Z208:$Z213,AI208:AI213)</f>
        <v>#VALUE!</v>
      </c>
      <c r="BL208" s="401" t="e" cm="1">
        <f t="array" ref="BL208">bdRateExtend($G208:$G211,Q208:Q211,$Z208:$Z211,AJ208:AJ211)</f>
        <v>#VALUE!</v>
      </c>
      <c r="BM208" s="376" t="e" cm="1">
        <f t="array" ref="BM208">bdRateExtend($G208:$G213,Q208:Q213,$Z208:$Z213,AJ208:AJ213)</f>
        <v>#VALUE!</v>
      </c>
      <c r="BN208" s="401" t="e" cm="1">
        <f t="array" ref="BN208">bdRateExtend($G208:$G211,R208:R211,$Z208:$Z211,AK208:AK211)</f>
        <v>#VALUE!</v>
      </c>
      <c r="BO208" s="402" t="e" cm="1">
        <f t="array" ref="BO208">bdRateExtend($G208:$G213,R208:R213,$Z208:$Z213,AK208:AK213)</f>
        <v>#VALUE!</v>
      </c>
      <c r="BP208" s="402" t="e" cm="1">
        <f t="array" ref="BP208">bdRateExtend($G208:$G213,S208:S213,$Z208:$Z213,AL208:AL213)</f>
        <v>#VALUE!</v>
      </c>
      <c r="BQ208" s="402" t="e" cm="1">
        <f t="array" ref="BQ208">bdRateExtend($G208:$G213,T208:T213,$Z208:$Z213,AM208:AM213)</f>
        <v>#VALUE!</v>
      </c>
      <c r="BR208" s="402" t="e" cm="1">
        <f t="array" ref="BR208">bdRateExtend($G208:$G213,U208:U213,$Z208:$Z213,AN208:AN213)</f>
        <v>#VALUE!</v>
      </c>
    </row>
    <row r="209" spans="1:70" ht="17" customHeight="1" x14ac:dyDescent="0.2">
      <c r="A209" s="387"/>
      <c r="B209" s="390"/>
      <c r="C209" s="393"/>
      <c r="D209" s="396"/>
      <c r="E209" s="399"/>
      <c r="F209" s="13">
        <v>31</v>
      </c>
      <c r="G209" s="35">
        <f>Anchor!B206</f>
        <v>19308.000700000001</v>
      </c>
      <c r="H209" s="40">
        <f>Anchor!C206</f>
        <v>41.286099999999998</v>
      </c>
      <c r="I209" s="40">
        <f>Anchor!D206</f>
        <v>43.283799999999999</v>
      </c>
      <c r="J209" s="40">
        <f>Anchor!E206</f>
        <v>43.532899999999998</v>
      </c>
      <c r="K209" s="40"/>
      <c r="L209" s="40">
        <f>Anchor!F206</f>
        <v>22.565999999999999</v>
      </c>
      <c r="M209" s="40">
        <f>Anchor!G206</f>
        <v>22.011700000000001</v>
      </c>
      <c r="N209" s="40">
        <f>Anchor!H206</f>
        <v>99.719399999999993</v>
      </c>
      <c r="O209" s="40"/>
      <c r="P209" s="40"/>
      <c r="Q209" s="40"/>
      <c r="R209" s="40"/>
      <c r="S209" s="40"/>
      <c r="T209" s="40"/>
      <c r="U209" s="40"/>
      <c r="V209" s="40">
        <f>Anchor!I206</f>
        <v>1134.2</v>
      </c>
      <c r="W209" s="40">
        <f>Anchor!J206</f>
        <v>1.1060000000000001</v>
      </c>
      <c r="X209" s="36">
        <f t="shared" si="15"/>
        <v>0.31505555555555559</v>
      </c>
      <c r="Y209" s="15"/>
      <c r="Z209" s="35">
        <f>Test!B206</f>
        <v>19308.000700000001</v>
      </c>
      <c r="AA209" s="40">
        <f>Test!C206</f>
        <v>41.286099999999998</v>
      </c>
      <c r="AB209" s="40">
        <f>Test!D206</f>
        <v>43.283799999999999</v>
      </c>
      <c r="AC209" s="40">
        <f>Test!E206</f>
        <v>43.532899999999998</v>
      </c>
      <c r="AD209" s="40"/>
      <c r="AE209" s="40">
        <f>Test!F206</f>
        <v>22.565999999999999</v>
      </c>
      <c r="AF209" s="40">
        <f>Test!G206</f>
        <v>22.011700000000001</v>
      </c>
      <c r="AG209" s="40">
        <f>Test!H206</f>
        <v>99.719399999999993</v>
      </c>
      <c r="AH209" s="40"/>
      <c r="AI209" s="40"/>
      <c r="AJ209" s="40"/>
      <c r="AK209" s="40"/>
      <c r="AL209" s="40"/>
      <c r="AM209" s="40"/>
      <c r="AN209" s="40"/>
      <c r="AO209" s="40">
        <f>Test!I206</f>
        <v>1145.7</v>
      </c>
      <c r="AP209" s="40">
        <f>Test!J206</f>
        <v>1.1402000000000001</v>
      </c>
      <c r="AQ209" s="36">
        <f t="shared" si="16"/>
        <v>0.31825000000000003</v>
      </c>
      <c r="AR209" s="48">
        <f t="shared" si="17"/>
        <v>1.0101393052371717</v>
      </c>
      <c r="AS209" s="49">
        <f t="shared" si="18"/>
        <v>1.0309222423146474</v>
      </c>
      <c r="AT209" s="16"/>
      <c r="AU209" s="16"/>
      <c r="AV209" s="381"/>
      <c r="AW209" s="382"/>
      <c r="AX209" s="403"/>
      <c r="AY209" s="403"/>
      <c r="AZ209" s="406"/>
      <c r="BA209" s="406"/>
      <c r="BB209" s="382"/>
      <c r="BC209" s="377"/>
      <c r="BD209" s="382"/>
      <c r="BE209" s="377"/>
      <c r="BF209" s="380"/>
      <c r="BG209" s="377"/>
      <c r="BH209" s="380"/>
      <c r="BI209" s="377"/>
      <c r="BJ209" s="382"/>
      <c r="BK209" s="377"/>
      <c r="BL209" s="382"/>
      <c r="BM209" s="377"/>
      <c r="BN209" s="382"/>
      <c r="BO209" s="403"/>
      <c r="BP209" s="403"/>
      <c r="BQ209" s="403"/>
      <c r="BR209" s="403"/>
    </row>
    <row r="210" spans="1:70" ht="17" customHeight="1" x14ac:dyDescent="0.2">
      <c r="A210" s="387"/>
      <c r="B210" s="390"/>
      <c r="C210" s="393"/>
      <c r="D210" s="396"/>
      <c r="E210" s="399"/>
      <c r="F210" s="13">
        <v>39</v>
      </c>
      <c r="G210" s="35">
        <f>Anchor!B207</f>
        <v>10965.056</v>
      </c>
      <c r="H210" s="40">
        <f>Anchor!C207</f>
        <v>38.279299999999999</v>
      </c>
      <c r="I210" s="40">
        <f>Anchor!D207</f>
        <v>40.903199999999998</v>
      </c>
      <c r="J210" s="40">
        <f>Anchor!E207</f>
        <v>41.737299999999998</v>
      </c>
      <c r="K210" s="40"/>
      <c r="L210" s="40">
        <f>Anchor!F207</f>
        <v>18.9937</v>
      </c>
      <c r="M210" s="40">
        <f>Anchor!G207</f>
        <v>18.820900000000002</v>
      </c>
      <c r="N210" s="40">
        <f>Anchor!H207</f>
        <v>94.936800000000005</v>
      </c>
      <c r="O210" s="40"/>
      <c r="P210" s="40"/>
      <c r="Q210" s="40"/>
      <c r="R210" s="40"/>
      <c r="S210" s="40"/>
      <c r="T210" s="40"/>
      <c r="U210" s="40"/>
      <c r="V210" s="40">
        <f>Anchor!I207</f>
        <v>1062.0999999999999</v>
      </c>
      <c r="W210" s="40">
        <f>Anchor!J207</f>
        <v>0.94479999999999997</v>
      </c>
      <c r="X210" s="36">
        <f t="shared" si="15"/>
        <v>0.29502777777777778</v>
      </c>
      <c r="Y210" s="15"/>
      <c r="Z210" s="35">
        <f>Test!B207</f>
        <v>10965.056</v>
      </c>
      <c r="AA210" s="40">
        <f>Test!C207</f>
        <v>38.279299999999999</v>
      </c>
      <c r="AB210" s="40">
        <f>Test!D207</f>
        <v>40.903199999999998</v>
      </c>
      <c r="AC210" s="40">
        <f>Test!E207</f>
        <v>41.737299999999998</v>
      </c>
      <c r="AD210" s="40"/>
      <c r="AE210" s="40">
        <f>Test!F207</f>
        <v>18.9937</v>
      </c>
      <c r="AF210" s="40">
        <f>Test!G207</f>
        <v>18.820900000000002</v>
      </c>
      <c r="AG210" s="40">
        <f>Test!H207</f>
        <v>94.936800000000005</v>
      </c>
      <c r="AH210" s="40"/>
      <c r="AI210" s="40"/>
      <c r="AJ210" s="40"/>
      <c r="AK210" s="40"/>
      <c r="AL210" s="40"/>
      <c r="AM210" s="40"/>
      <c r="AN210" s="40"/>
      <c r="AO210" s="40">
        <f>Test!I207</f>
        <v>1068.4000000000001</v>
      </c>
      <c r="AP210" s="40">
        <f>Test!J207</f>
        <v>0.96289999999999998</v>
      </c>
      <c r="AQ210" s="36">
        <f t="shared" si="16"/>
        <v>0.29677777777777781</v>
      </c>
      <c r="AR210" s="48">
        <f t="shared" si="17"/>
        <v>1.0059316448545337</v>
      </c>
      <c r="AS210" s="49">
        <f t="shared" si="18"/>
        <v>1.0191574936494496</v>
      </c>
      <c r="AT210" s="16"/>
      <c r="AU210" s="16"/>
      <c r="AV210" s="381" t="s">
        <v>124</v>
      </c>
      <c r="AW210" s="382" cm="1">
        <f t="array" ref="AW210">bdRateExtend($G209:$G212,H209:H212,$Z209:$Z212,AA209:AA212)</f>
        <v>0</v>
      </c>
      <c r="AX210" s="403"/>
      <c r="AY210" s="403"/>
      <c r="AZ210" s="406"/>
      <c r="BA210" s="406"/>
      <c r="BB210" s="382" cm="1">
        <f t="array" ref="BB210">bdRateExtend($G209:$G212,L209:L212,$Z209:$Z212,AE209:AE212)</f>
        <v>0</v>
      </c>
      <c r="BC210" s="377"/>
      <c r="BD210" s="382" cm="1">
        <f t="array" ref="BD210">bdRateExtend($G209:$G212,M209:M212,$Z209:$Z212,AF209:AF212)</f>
        <v>0</v>
      </c>
      <c r="BE210" s="377"/>
      <c r="BF210" s="380" cm="1">
        <f t="array" ref="BF210">bdRateExtend($G209:$G212,N209:N212,$Z209:$Z212,AG209:AG212)</f>
        <v>0</v>
      </c>
      <c r="BG210" s="377"/>
      <c r="BH210" s="380" t="e" cm="1">
        <f t="array" ref="BH210">bdRateExtend($G209:$G212,O209:O212,$Z209:$Z212,AH209:AH212)</f>
        <v>#VALUE!</v>
      </c>
      <c r="BI210" s="377"/>
      <c r="BJ210" s="382" t="e" cm="1">
        <f t="array" ref="BJ210">bdRateExtend($G209:$G212,P209:P212,$Z209:$Z212,AI209:AI212)</f>
        <v>#VALUE!</v>
      </c>
      <c r="BK210" s="377"/>
      <c r="BL210" s="382" t="e" cm="1">
        <f t="array" ref="BL210">bdRateExtend($G209:$G212,Q209:Q212,$Z209:$Z212,AJ209:AJ212)</f>
        <v>#VALUE!</v>
      </c>
      <c r="BM210" s="377"/>
      <c r="BN210" s="382" t="e" cm="1">
        <f t="array" ref="BN210">bdRateExtend($G209:$G212,R209:R212,$Z209:$Z212,AK209:AK212)</f>
        <v>#VALUE!</v>
      </c>
      <c r="BO210" s="403"/>
      <c r="BP210" s="403"/>
      <c r="BQ210" s="403"/>
      <c r="BR210" s="403"/>
    </row>
    <row r="211" spans="1:70" ht="17" customHeight="1" x14ac:dyDescent="0.2">
      <c r="A211" s="387"/>
      <c r="B211" s="390"/>
      <c r="C211" s="393"/>
      <c r="D211" s="396"/>
      <c r="E211" s="399"/>
      <c r="F211" s="13">
        <v>47</v>
      </c>
      <c r="G211" s="35">
        <f>Anchor!B208</f>
        <v>6221.4522999999999</v>
      </c>
      <c r="H211" s="40">
        <f>Anchor!C208</f>
        <v>35.456299999999999</v>
      </c>
      <c r="I211" s="40">
        <f>Anchor!D208</f>
        <v>38.563699999999997</v>
      </c>
      <c r="J211" s="40">
        <f>Anchor!E208</f>
        <v>39.9895</v>
      </c>
      <c r="K211" s="40"/>
      <c r="L211" s="40">
        <f>Anchor!F208</f>
        <v>15.839</v>
      </c>
      <c r="M211" s="40">
        <f>Anchor!G208</f>
        <v>16.046199999999999</v>
      </c>
      <c r="N211" s="40">
        <f>Anchor!H208</f>
        <v>84.210499999999996</v>
      </c>
      <c r="O211" s="40"/>
      <c r="P211" s="40"/>
      <c r="Q211" s="40"/>
      <c r="R211" s="40"/>
      <c r="S211" s="40"/>
      <c r="T211" s="40"/>
      <c r="U211" s="40"/>
      <c r="V211" s="40">
        <f>Anchor!I208</f>
        <v>744.9</v>
      </c>
      <c r="W211" s="40">
        <f>Anchor!J208</f>
        <v>0.73060000000000003</v>
      </c>
      <c r="X211" s="36">
        <f t="shared" si="15"/>
        <v>0.20691666666666667</v>
      </c>
      <c r="Y211" s="15"/>
      <c r="Z211" s="35">
        <f>Test!B208</f>
        <v>6221.4522999999999</v>
      </c>
      <c r="AA211" s="40">
        <f>Test!C208</f>
        <v>35.456299999999999</v>
      </c>
      <c r="AB211" s="40">
        <f>Test!D208</f>
        <v>38.563699999999997</v>
      </c>
      <c r="AC211" s="40">
        <f>Test!E208</f>
        <v>39.9895</v>
      </c>
      <c r="AD211" s="40"/>
      <c r="AE211" s="40">
        <f>Test!F208</f>
        <v>15.839</v>
      </c>
      <c r="AF211" s="40">
        <f>Test!G208</f>
        <v>16.046199999999999</v>
      </c>
      <c r="AG211" s="40">
        <f>Test!H208</f>
        <v>84.210499999999996</v>
      </c>
      <c r="AH211" s="40"/>
      <c r="AI211" s="40"/>
      <c r="AJ211" s="40"/>
      <c r="AK211" s="40"/>
      <c r="AL211" s="40"/>
      <c r="AM211" s="40"/>
      <c r="AN211" s="40"/>
      <c r="AO211" s="40">
        <f>Test!I208</f>
        <v>758.7</v>
      </c>
      <c r="AP211" s="40">
        <f>Test!J208</f>
        <v>0.79869999999999997</v>
      </c>
      <c r="AQ211" s="36">
        <f t="shared" si="16"/>
        <v>0.21075000000000002</v>
      </c>
      <c r="AR211" s="48">
        <f t="shared" si="17"/>
        <v>1.0185259766411601</v>
      </c>
      <c r="AS211" s="49">
        <f t="shared" si="18"/>
        <v>1.09321105940323</v>
      </c>
      <c r="AT211" s="16"/>
      <c r="AU211" s="16"/>
      <c r="AV211" s="381"/>
      <c r="AW211" s="382"/>
      <c r="AX211" s="403"/>
      <c r="AY211" s="403"/>
      <c r="AZ211" s="406"/>
      <c r="BA211" s="406"/>
      <c r="BB211" s="382"/>
      <c r="BC211" s="377"/>
      <c r="BD211" s="382"/>
      <c r="BE211" s="377"/>
      <c r="BF211" s="380"/>
      <c r="BG211" s="377"/>
      <c r="BH211" s="380"/>
      <c r="BI211" s="377"/>
      <c r="BJ211" s="382"/>
      <c r="BK211" s="377"/>
      <c r="BL211" s="382"/>
      <c r="BM211" s="377"/>
      <c r="BN211" s="382"/>
      <c r="BO211" s="403"/>
      <c r="BP211" s="403"/>
      <c r="BQ211" s="403"/>
      <c r="BR211" s="403"/>
    </row>
    <row r="212" spans="1:70" ht="17" customHeight="1" x14ac:dyDescent="0.2">
      <c r="A212" s="387"/>
      <c r="B212" s="390"/>
      <c r="C212" s="393"/>
      <c r="D212" s="396"/>
      <c r="E212" s="399"/>
      <c r="F212" s="13">
        <v>55</v>
      </c>
      <c r="G212" s="35">
        <f>Anchor!B209</f>
        <v>3441.2273</v>
      </c>
      <c r="H212" s="40">
        <f>Anchor!C209</f>
        <v>32.700200000000002</v>
      </c>
      <c r="I212" s="40">
        <f>Anchor!D209</f>
        <v>36.4148</v>
      </c>
      <c r="J212" s="40">
        <f>Anchor!E209</f>
        <v>38.261299999999999</v>
      </c>
      <c r="K212" s="40"/>
      <c r="L212" s="40">
        <f>Anchor!F209</f>
        <v>12.786099999999999</v>
      </c>
      <c r="M212" s="40">
        <f>Anchor!G209</f>
        <v>13.316000000000001</v>
      </c>
      <c r="N212" s="40">
        <f>Anchor!H209</f>
        <v>67.229699999999994</v>
      </c>
      <c r="O212" s="40"/>
      <c r="P212" s="40"/>
      <c r="Q212" s="40"/>
      <c r="R212" s="40"/>
      <c r="S212" s="40"/>
      <c r="T212" s="40"/>
      <c r="U212" s="40"/>
      <c r="V212" s="40">
        <f>Anchor!I209</f>
        <v>554.79999999999995</v>
      </c>
      <c r="W212" s="40">
        <f>Anchor!J209</f>
        <v>0.60509999999999997</v>
      </c>
      <c r="X212" s="36">
        <f t="shared" si="15"/>
        <v>0.15411111111111109</v>
      </c>
      <c r="Y212" s="15"/>
      <c r="Z212" s="35">
        <f>Test!B209</f>
        <v>3441.2273</v>
      </c>
      <c r="AA212" s="40">
        <f>Test!C209</f>
        <v>32.700200000000002</v>
      </c>
      <c r="AB212" s="40">
        <f>Test!D209</f>
        <v>36.4148</v>
      </c>
      <c r="AC212" s="40">
        <f>Test!E209</f>
        <v>38.261299999999999</v>
      </c>
      <c r="AD212" s="40"/>
      <c r="AE212" s="40">
        <f>Test!F209</f>
        <v>12.786099999999999</v>
      </c>
      <c r="AF212" s="40">
        <f>Test!G209</f>
        <v>13.316000000000001</v>
      </c>
      <c r="AG212" s="40">
        <f>Test!H209</f>
        <v>67.229699999999994</v>
      </c>
      <c r="AH212" s="40"/>
      <c r="AI212" s="40"/>
      <c r="AJ212" s="40"/>
      <c r="AK212" s="40"/>
      <c r="AL212" s="40"/>
      <c r="AM212" s="40"/>
      <c r="AN212" s="40"/>
      <c r="AO212" s="40">
        <f>Test!I209</f>
        <v>558.1</v>
      </c>
      <c r="AP212" s="40">
        <f>Test!J209</f>
        <v>0.71120000000000005</v>
      </c>
      <c r="AQ212" s="36">
        <f t="shared" si="16"/>
        <v>0.15502777777777779</v>
      </c>
      <c r="AR212" s="48">
        <f t="shared" si="17"/>
        <v>1.0059480894015862</v>
      </c>
      <c r="AS212" s="49">
        <f t="shared" si="18"/>
        <v>1.1753429185258637</v>
      </c>
      <c r="AT212" s="16"/>
      <c r="AU212" s="16"/>
      <c r="AV212" s="381" t="s">
        <v>125</v>
      </c>
      <c r="AW212" s="382" cm="1">
        <f t="array" ref="AW212">bdRateExtend($G210:$G213,H210:H213,$Z210:$Z213,AA210:AA213)</f>
        <v>0</v>
      </c>
      <c r="AX212" s="403"/>
      <c r="AY212" s="403"/>
      <c r="AZ212" s="406"/>
      <c r="BA212" s="406"/>
      <c r="BB212" s="382" cm="1">
        <f t="array" ref="BB212">bdRateExtend($G210:$G213,L210:L213,$Z210:$Z213,AE210:AE213)</f>
        <v>0</v>
      </c>
      <c r="BC212" s="377"/>
      <c r="BD212" s="382" cm="1">
        <f t="array" ref="BD212">bdRateExtend($G210:$G213,M210:M213,$Z210:$Z213,AF210:AF213)</f>
        <v>0</v>
      </c>
      <c r="BE212" s="377"/>
      <c r="BF212" s="380" cm="1">
        <f t="array" ref="BF212">bdRateExtend($G210:$G213,N210:N213,$Z210:$Z213,AG210:AG213)</f>
        <v>0</v>
      </c>
      <c r="BG212" s="377"/>
      <c r="BH212" s="380" t="e" cm="1">
        <f t="array" ref="BH212">bdRateExtend($G210:$G213,O210:O213,$Z210:$Z213,AH210:AH213)</f>
        <v>#VALUE!</v>
      </c>
      <c r="BI212" s="377"/>
      <c r="BJ212" s="382" t="e" cm="1">
        <f t="array" ref="BJ212">bdRateExtend($G210:$G213,P210:P213,$Z210:$Z213,AI210:AI213)</f>
        <v>#VALUE!</v>
      </c>
      <c r="BK212" s="377"/>
      <c r="BL212" s="382" t="e" cm="1">
        <f t="array" ref="BL212">bdRateExtend($G210:$G213,Q210:Q213,$Z210:$Z213,AJ210:AJ213)</f>
        <v>#VALUE!</v>
      </c>
      <c r="BM212" s="377"/>
      <c r="BN212" s="382" t="e" cm="1">
        <f t="array" ref="BN212">bdRateExtend($G210:$G213,R210:R213,$Z210:$Z213,AK210:AK213)</f>
        <v>#VALUE!</v>
      </c>
      <c r="BO212" s="403"/>
      <c r="BP212" s="403"/>
      <c r="BQ212" s="403"/>
      <c r="BR212" s="403"/>
    </row>
    <row r="213" spans="1:70" ht="17" customHeight="1" thickBot="1" x14ac:dyDescent="0.25">
      <c r="A213" s="387"/>
      <c r="B213" s="391"/>
      <c r="C213" s="394"/>
      <c r="D213" s="397"/>
      <c r="E213" s="400"/>
      <c r="F213" s="8">
        <v>63</v>
      </c>
      <c r="G213" s="37">
        <f>Anchor!B210</f>
        <v>1039.8231000000001</v>
      </c>
      <c r="H213" s="38">
        <f>Anchor!C210</f>
        <v>28.391500000000001</v>
      </c>
      <c r="I213" s="38">
        <f>Anchor!D210</f>
        <v>32.791899999999998</v>
      </c>
      <c r="J213" s="38">
        <f>Anchor!E210</f>
        <v>35.194099999999999</v>
      </c>
      <c r="K213" s="38"/>
      <c r="L213" s="38">
        <f>Anchor!F210</f>
        <v>8.2616999999999994</v>
      </c>
      <c r="M213" s="38">
        <f>Anchor!G210</f>
        <v>9.125</v>
      </c>
      <c r="N213" s="38">
        <f>Anchor!H210</f>
        <v>28.157499999999999</v>
      </c>
      <c r="O213" s="38"/>
      <c r="P213" s="38"/>
      <c r="Q213" s="38"/>
      <c r="R213" s="38"/>
      <c r="S213" s="38"/>
      <c r="T213" s="38"/>
      <c r="U213" s="38"/>
      <c r="V213" s="38">
        <f>Anchor!I210</f>
        <v>327.2</v>
      </c>
      <c r="W213" s="38">
        <f>Anchor!J210</f>
        <v>0.43980000000000002</v>
      </c>
      <c r="X213" s="39">
        <f t="shared" si="15"/>
        <v>9.088888888888888E-2</v>
      </c>
      <c r="Y213" s="15"/>
      <c r="Z213" s="37">
        <f>Test!B210</f>
        <v>1039.8231000000001</v>
      </c>
      <c r="AA213" s="38">
        <f>Test!C210</f>
        <v>28.391500000000001</v>
      </c>
      <c r="AB213" s="38">
        <f>Test!D210</f>
        <v>32.791899999999998</v>
      </c>
      <c r="AC213" s="38">
        <f>Test!E210</f>
        <v>35.194099999999999</v>
      </c>
      <c r="AD213" s="38"/>
      <c r="AE213" s="38">
        <f>Test!F210</f>
        <v>8.2616999999999994</v>
      </c>
      <c r="AF213" s="38">
        <f>Test!G210</f>
        <v>9.125</v>
      </c>
      <c r="AG213" s="38">
        <f>Test!H210</f>
        <v>28.157499999999999</v>
      </c>
      <c r="AH213" s="38"/>
      <c r="AI213" s="38"/>
      <c r="AJ213" s="38"/>
      <c r="AK213" s="38"/>
      <c r="AL213" s="38"/>
      <c r="AM213" s="38"/>
      <c r="AN213" s="38"/>
      <c r="AO213" s="38">
        <f>Test!I210</f>
        <v>328.9</v>
      </c>
      <c r="AP213" s="38">
        <f>Test!J210</f>
        <v>0.48280000000000001</v>
      </c>
      <c r="AQ213" s="39">
        <f t="shared" si="16"/>
        <v>9.1361111111111101E-2</v>
      </c>
      <c r="AR213" s="50">
        <f t="shared" si="17"/>
        <v>1.0051955990220049</v>
      </c>
      <c r="AS213" s="51">
        <f t="shared" si="18"/>
        <v>1.0977717144156434</v>
      </c>
      <c r="AT213" s="16"/>
      <c r="AU213" s="16"/>
      <c r="AV213" s="383"/>
      <c r="AW213" s="384"/>
      <c r="AX213" s="404"/>
      <c r="AY213" s="404"/>
      <c r="AZ213" s="407"/>
      <c r="BA213" s="407"/>
      <c r="BB213" s="384"/>
      <c r="BC213" s="378"/>
      <c r="BD213" s="384"/>
      <c r="BE213" s="378"/>
      <c r="BF213" s="385"/>
      <c r="BG213" s="378"/>
      <c r="BH213" s="385"/>
      <c r="BI213" s="378"/>
      <c r="BJ213" s="384"/>
      <c r="BK213" s="378"/>
      <c r="BL213" s="384"/>
      <c r="BM213" s="378"/>
      <c r="BN213" s="384"/>
      <c r="BO213" s="404"/>
      <c r="BP213" s="404"/>
      <c r="BQ213" s="404"/>
      <c r="BR213" s="404"/>
    </row>
    <row r="214" spans="1:70" ht="17" customHeight="1" x14ac:dyDescent="0.2">
      <c r="A214" s="387"/>
      <c r="B214" s="389" t="s">
        <v>22</v>
      </c>
      <c r="C214" s="392" t="s">
        <v>58</v>
      </c>
      <c r="D214" s="395">
        <v>60</v>
      </c>
      <c r="E214" s="398">
        <v>8</v>
      </c>
      <c r="F214" s="7">
        <v>23</v>
      </c>
      <c r="G214" s="32">
        <f>Anchor!B211</f>
        <v>18453.295999999998</v>
      </c>
      <c r="H214" s="33">
        <f>Anchor!C211</f>
        <v>44.0657</v>
      </c>
      <c r="I214" s="33">
        <f>Anchor!D211</f>
        <v>48.650700000000001</v>
      </c>
      <c r="J214" s="33">
        <f>Anchor!E211</f>
        <v>48.430300000000003</v>
      </c>
      <c r="K214" s="33"/>
      <c r="L214" s="33">
        <f>Anchor!F211</f>
        <v>23.8447</v>
      </c>
      <c r="M214" s="33">
        <f>Anchor!G211</f>
        <v>23.476199999999999</v>
      </c>
      <c r="N214" s="33">
        <f>Anchor!H211</f>
        <v>96.884399999999999</v>
      </c>
      <c r="O214" s="33"/>
      <c r="P214" s="33"/>
      <c r="Q214" s="33"/>
      <c r="R214" s="33"/>
      <c r="S214" s="33"/>
      <c r="T214" s="33"/>
      <c r="U214" s="33"/>
      <c r="V214" s="33">
        <f>Anchor!I211</f>
        <v>640.1</v>
      </c>
      <c r="W214" s="33">
        <f>Anchor!J211</f>
        <v>1.0130999999999999</v>
      </c>
      <c r="X214" s="34">
        <f t="shared" si="15"/>
        <v>0.17780555555555555</v>
      </c>
      <c r="Y214" s="15"/>
      <c r="Z214" s="32">
        <f>Test!B211</f>
        <v>18453.295999999998</v>
      </c>
      <c r="AA214" s="33">
        <f>Test!C211</f>
        <v>44.0657</v>
      </c>
      <c r="AB214" s="33">
        <f>Test!D211</f>
        <v>48.650700000000001</v>
      </c>
      <c r="AC214" s="33">
        <f>Test!E211</f>
        <v>48.430300000000003</v>
      </c>
      <c r="AD214" s="33"/>
      <c r="AE214" s="33">
        <f>Test!F211</f>
        <v>23.8447</v>
      </c>
      <c r="AF214" s="33">
        <f>Test!G211</f>
        <v>23.476199999999999</v>
      </c>
      <c r="AG214" s="33">
        <f>Test!H211</f>
        <v>96.884399999999999</v>
      </c>
      <c r="AH214" s="33"/>
      <c r="AI214" s="33"/>
      <c r="AJ214" s="33"/>
      <c r="AK214" s="33"/>
      <c r="AL214" s="33"/>
      <c r="AM214" s="33"/>
      <c r="AN214" s="33"/>
      <c r="AO214" s="33">
        <f>Test!I211</f>
        <v>643.29999999999995</v>
      </c>
      <c r="AP214" s="33">
        <f>Test!J211</f>
        <v>1.0466</v>
      </c>
      <c r="AQ214" s="34">
        <f t="shared" si="16"/>
        <v>0.17869444444444443</v>
      </c>
      <c r="AR214" s="46">
        <f t="shared" si="17"/>
        <v>1.0049992188720511</v>
      </c>
      <c r="AS214" s="47">
        <f t="shared" si="18"/>
        <v>1.0330668245977692</v>
      </c>
      <c r="AT214" s="16"/>
      <c r="AU214" s="16"/>
      <c r="AV214" s="440" t="s">
        <v>123</v>
      </c>
      <c r="AW214" s="401" cm="1">
        <f t="array" ref="AW214">bdRateExtend($G214:$G217,H214:H217,$Z214:$Z217,AA214:AA217)</f>
        <v>0</v>
      </c>
      <c r="AX214" s="402" cm="1">
        <f t="array" ref="AX214">bdRateExtend($G214:$G219,H214:H219,$Z214:$Z219,AA214:AA219)</f>
        <v>0</v>
      </c>
      <c r="AY214" s="402" cm="1">
        <f t="array" ref="AY214">bdRateExtend($G214:$G219,I214:I219,$Z214:$Z219,AB214:AB219)</f>
        <v>0</v>
      </c>
      <c r="AZ214" s="405" cm="1">
        <f t="array" ref="AZ214">bdRateExtend($G214:$G219,J214:J219,$Z214:$Z219,AC214:AC219)</f>
        <v>0</v>
      </c>
      <c r="BA214" s="405" t="e" cm="1">
        <f t="array" ref="BA214">bdRateExtend($G214:$G219,K214:K219,$Z214:$Z219,AD214:AD219)</f>
        <v>#VALUE!</v>
      </c>
      <c r="BB214" s="401" cm="1">
        <f t="array" ref="BB214">bdRateExtend($G214:$G217,L214:L217,$Z214:$Z217,AE214:AE217)</f>
        <v>0</v>
      </c>
      <c r="BC214" s="376" cm="1">
        <f t="array" ref="BC214">bdRateExtend($G214:$G219,L214:L219,$Z214:$Z219,AE214:AE219)</f>
        <v>0</v>
      </c>
      <c r="BD214" s="401" cm="1">
        <f t="array" ref="BD214">bdRateExtend($G214:$G217,M214:M217,$Z214:$Z217,AF214:AF217)</f>
        <v>0</v>
      </c>
      <c r="BE214" s="376" cm="1">
        <f t="array" ref="BE214">bdRateExtend($G214:$G219,M214:M219,$Z214:$Z219,AF214:AF219)</f>
        <v>0</v>
      </c>
      <c r="BF214" s="379" cm="1">
        <f t="array" ref="BF214">bdRateExtend($G214:$G217,N214:N217,$Z214:$Z217,AG214:AG217)</f>
        <v>0</v>
      </c>
      <c r="BG214" s="376" cm="1">
        <f t="array" ref="BG214">bdRateExtend($G214:$G219,N214:N219,$Z214:$Z219,AG214:AG219)</f>
        <v>0</v>
      </c>
      <c r="BH214" s="379" t="e" cm="1">
        <f t="array" ref="BH214">bdRateExtend($G214:$G217,O214:O217,$Z214:$Z217,AH214:AH217)</f>
        <v>#VALUE!</v>
      </c>
      <c r="BI214" s="376" t="e" cm="1">
        <f t="array" ref="BI214">bdRateExtend($G214:$G219,O214:O219,$Z214:$Z219,AH214:AH219)</f>
        <v>#VALUE!</v>
      </c>
      <c r="BJ214" s="401" t="e" cm="1">
        <f t="array" ref="BJ214">bdRateExtend($G214:$G217,P214:P217,$Z214:$Z217,AI214:AI217)</f>
        <v>#VALUE!</v>
      </c>
      <c r="BK214" s="376" t="e" cm="1">
        <f t="array" ref="BK214">bdRateExtend($G214:$G219,P214:P219,$Z214:$Z219,AI214:AI219)</f>
        <v>#VALUE!</v>
      </c>
      <c r="BL214" s="401" t="e" cm="1">
        <f t="array" ref="BL214">bdRateExtend($G214:$G217,Q214:Q217,$Z214:$Z217,AJ214:AJ217)</f>
        <v>#VALUE!</v>
      </c>
      <c r="BM214" s="376" t="e" cm="1">
        <f t="array" ref="BM214">bdRateExtend($G214:$G219,Q214:Q219,$Z214:$Z219,AJ214:AJ219)</f>
        <v>#VALUE!</v>
      </c>
      <c r="BN214" s="401" t="e" cm="1">
        <f t="array" ref="BN214">bdRateExtend($G214:$G217,R214:R217,$Z214:$Z217,AK214:AK217)</f>
        <v>#VALUE!</v>
      </c>
      <c r="BO214" s="402" t="e" cm="1">
        <f t="array" ref="BO214">bdRateExtend($G214:$G219,R214:R219,$Z214:$Z219,AK214:AK219)</f>
        <v>#VALUE!</v>
      </c>
      <c r="BP214" s="402" t="e" cm="1">
        <f t="array" ref="BP214">bdRateExtend($G214:$G219,S214:S219,$Z214:$Z219,AL214:AL219)</f>
        <v>#VALUE!</v>
      </c>
      <c r="BQ214" s="402" t="e" cm="1">
        <f t="array" ref="BQ214">bdRateExtend($G214:$G219,T214:T219,$Z214:$Z219,AM214:AM219)</f>
        <v>#VALUE!</v>
      </c>
      <c r="BR214" s="402" t="e" cm="1">
        <f t="array" ref="BR214">bdRateExtend($G214:$G219,U214:U219,$Z214:$Z219,AN214:AN219)</f>
        <v>#VALUE!</v>
      </c>
    </row>
    <row r="215" spans="1:70" ht="17" customHeight="1" x14ac:dyDescent="0.2">
      <c r="A215" s="387"/>
      <c r="B215" s="390"/>
      <c r="C215" s="393"/>
      <c r="D215" s="396"/>
      <c r="E215" s="399"/>
      <c r="F215" s="13">
        <v>31</v>
      </c>
      <c r="G215" s="35">
        <f>Anchor!B212</f>
        <v>12335.216</v>
      </c>
      <c r="H215" s="40">
        <f>Anchor!C212</f>
        <v>42.250399999999999</v>
      </c>
      <c r="I215" s="40">
        <f>Anchor!D212</f>
        <v>47.5443</v>
      </c>
      <c r="J215" s="40">
        <f>Anchor!E212</f>
        <v>46.8399</v>
      </c>
      <c r="K215" s="40"/>
      <c r="L215" s="40">
        <f>Anchor!F212</f>
        <v>22.013200000000001</v>
      </c>
      <c r="M215" s="40">
        <f>Anchor!G212</f>
        <v>21.988800000000001</v>
      </c>
      <c r="N215" s="40">
        <f>Anchor!H212</f>
        <v>94.5261</v>
      </c>
      <c r="O215" s="40"/>
      <c r="P215" s="40"/>
      <c r="Q215" s="40"/>
      <c r="R215" s="40"/>
      <c r="S215" s="40"/>
      <c r="T215" s="40"/>
      <c r="U215" s="40"/>
      <c r="V215" s="40">
        <f>Anchor!I212</f>
        <v>493.6</v>
      </c>
      <c r="W215" s="40">
        <f>Anchor!J212</f>
        <v>0.82699999999999996</v>
      </c>
      <c r="X215" s="36">
        <f t="shared" si="15"/>
        <v>0.13711111111111113</v>
      </c>
      <c r="Y215" s="15"/>
      <c r="Z215" s="35">
        <f>Test!B212</f>
        <v>12335.216</v>
      </c>
      <c r="AA215" s="40">
        <f>Test!C212</f>
        <v>42.250399999999999</v>
      </c>
      <c r="AB215" s="40">
        <f>Test!D212</f>
        <v>47.5443</v>
      </c>
      <c r="AC215" s="40">
        <f>Test!E212</f>
        <v>46.8399</v>
      </c>
      <c r="AD215" s="40"/>
      <c r="AE215" s="40">
        <f>Test!F212</f>
        <v>22.013200000000001</v>
      </c>
      <c r="AF215" s="40">
        <f>Test!G212</f>
        <v>21.988800000000001</v>
      </c>
      <c r="AG215" s="40">
        <f>Test!H212</f>
        <v>94.5261</v>
      </c>
      <c r="AH215" s="40"/>
      <c r="AI215" s="40"/>
      <c r="AJ215" s="40"/>
      <c r="AK215" s="40"/>
      <c r="AL215" s="40"/>
      <c r="AM215" s="40"/>
      <c r="AN215" s="40"/>
      <c r="AO215" s="40">
        <f>Test!I212</f>
        <v>499.5</v>
      </c>
      <c r="AP215" s="40">
        <f>Test!J212</f>
        <v>0.9264</v>
      </c>
      <c r="AQ215" s="36">
        <f t="shared" si="16"/>
        <v>0.13875000000000001</v>
      </c>
      <c r="AR215" s="48">
        <f t="shared" si="17"/>
        <v>1.0119529983792543</v>
      </c>
      <c r="AS215" s="49">
        <f t="shared" si="18"/>
        <v>1.1201934703748488</v>
      </c>
      <c r="AT215" s="16"/>
      <c r="AU215" s="16"/>
      <c r="AV215" s="381"/>
      <c r="AW215" s="382"/>
      <c r="AX215" s="403"/>
      <c r="AY215" s="403"/>
      <c r="AZ215" s="406"/>
      <c r="BA215" s="406"/>
      <c r="BB215" s="382"/>
      <c r="BC215" s="377"/>
      <c r="BD215" s="382"/>
      <c r="BE215" s="377"/>
      <c r="BF215" s="380"/>
      <c r="BG215" s="377"/>
      <c r="BH215" s="380"/>
      <c r="BI215" s="377"/>
      <c r="BJ215" s="382"/>
      <c r="BK215" s="377"/>
      <c r="BL215" s="382"/>
      <c r="BM215" s="377"/>
      <c r="BN215" s="382"/>
      <c r="BO215" s="403"/>
      <c r="BP215" s="403"/>
      <c r="BQ215" s="403"/>
      <c r="BR215" s="403"/>
    </row>
    <row r="216" spans="1:70" ht="17" customHeight="1" x14ac:dyDescent="0.2">
      <c r="A216" s="387"/>
      <c r="B216" s="390"/>
      <c r="C216" s="393"/>
      <c r="D216" s="396"/>
      <c r="E216" s="399"/>
      <c r="F216" s="13">
        <v>39</v>
      </c>
      <c r="G216" s="35">
        <f>Anchor!B213</f>
        <v>7786.6239999999998</v>
      </c>
      <c r="H216" s="40">
        <f>Anchor!C213</f>
        <v>39.807600000000001</v>
      </c>
      <c r="I216" s="40">
        <f>Anchor!D213</f>
        <v>46.136800000000001</v>
      </c>
      <c r="J216" s="40">
        <f>Anchor!E213</f>
        <v>44.714199999999998</v>
      </c>
      <c r="K216" s="40"/>
      <c r="L216" s="40">
        <f>Anchor!F213</f>
        <v>19.628</v>
      </c>
      <c r="M216" s="40">
        <f>Anchor!G213</f>
        <v>19.919</v>
      </c>
      <c r="N216" s="40">
        <f>Anchor!H213</f>
        <v>89.391800000000003</v>
      </c>
      <c r="O216" s="40"/>
      <c r="P216" s="40"/>
      <c r="Q216" s="40"/>
      <c r="R216" s="40"/>
      <c r="S216" s="40"/>
      <c r="T216" s="40"/>
      <c r="U216" s="40"/>
      <c r="V216" s="40">
        <f>Anchor!I213</f>
        <v>468.3</v>
      </c>
      <c r="W216" s="40">
        <f>Anchor!J213</f>
        <v>0.69820000000000004</v>
      </c>
      <c r="X216" s="36">
        <f t="shared" si="15"/>
        <v>0.13008333333333333</v>
      </c>
      <c r="Y216" s="15"/>
      <c r="Z216" s="35">
        <f>Test!B213</f>
        <v>7786.6239999999998</v>
      </c>
      <c r="AA216" s="40">
        <f>Test!C213</f>
        <v>39.807600000000001</v>
      </c>
      <c r="AB216" s="40">
        <f>Test!D213</f>
        <v>46.136800000000001</v>
      </c>
      <c r="AC216" s="40">
        <f>Test!E213</f>
        <v>44.714199999999998</v>
      </c>
      <c r="AD216" s="40"/>
      <c r="AE216" s="40">
        <f>Test!F213</f>
        <v>19.628</v>
      </c>
      <c r="AF216" s="40">
        <f>Test!G213</f>
        <v>19.919</v>
      </c>
      <c r="AG216" s="40">
        <f>Test!H213</f>
        <v>89.391800000000003</v>
      </c>
      <c r="AH216" s="40"/>
      <c r="AI216" s="40"/>
      <c r="AJ216" s="40"/>
      <c r="AK216" s="40"/>
      <c r="AL216" s="40"/>
      <c r="AM216" s="40"/>
      <c r="AN216" s="40"/>
      <c r="AO216" s="40">
        <f>Test!I213</f>
        <v>471</v>
      </c>
      <c r="AP216" s="40">
        <f>Test!J213</f>
        <v>0.79459999999999997</v>
      </c>
      <c r="AQ216" s="36">
        <f t="shared" si="16"/>
        <v>0.13083333333333333</v>
      </c>
      <c r="AR216" s="48">
        <f t="shared" si="17"/>
        <v>1.0057655349135171</v>
      </c>
      <c r="AS216" s="49">
        <f t="shared" si="18"/>
        <v>1.1380693211114292</v>
      </c>
      <c r="AT216" s="16"/>
      <c r="AU216" s="16"/>
      <c r="AV216" s="381" t="s">
        <v>124</v>
      </c>
      <c r="AW216" s="382" cm="1">
        <f t="array" ref="AW216">bdRateExtend($G215:$G218,H215:H218,$Z215:$Z218,AA215:AA218)</f>
        <v>0</v>
      </c>
      <c r="AX216" s="403"/>
      <c r="AY216" s="403"/>
      <c r="AZ216" s="406"/>
      <c r="BA216" s="406"/>
      <c r="BB216" s="382" cm="1">
        <f t="array" ref="BB216">bdRateExtend($G215:$G218,L215:L218,$Z215:$Z218,AE215:AE218)</f>
        <v>0</v>
      </c>
      <c r="BC216" s="377"/>
      <c r="BD216" s="382" cm="1">
        <f t="array" ref="BD216">bdRateExtend($G215:$G218,M215:M218,$Z215:$Z218,AF215:AF218)</f>
        <v>0</v>
      </c>
      <c r="BE216" s="377"/>
      <c r="BF216" s="380" cm="1">
        <f t="array" ref="BF216">bdRateExtend($G215:$G218,N215:N218,$Z215:$Z218,AG215:AG218)</f>
        <v>0</v>
      </c>
      <c r="BG216" s="377"/>
      <c r="BH216" s="380" t="e" cm="1">
        <f t="array" ref="BH216">bdRateExtend($G215:$G218,O215:O218,$Z215:$Z218,AH215:AH218)</f>
        <v>#VALUE!</v>
      </c>
      <c r="BI216" s="377"/>
      <c r="BJ216" s="382" t="e" cm="1">
        <f t="array" ref="BJ216">bdRateExtend($G215:$G218,P215:P218,$Z215:$Z218,AI215:AI218)</f>
        <v>#VALUE!</v>
      </c>
      <c r="BK216" s="377"/>
      <c r="BL216" s="382" t="e" cm="1">
        <f t="array" ref="BL216">bdRateExtend($G215:$G218,Q215:Q218,$Z215:$Z218,AJ215:AJ218)</f>
        <v>#VALUE!</v>
      </c>
      <c r="BM216" s="377"/>
      <c r="BN216" s="382" t="e" cm="1">
        <f t="array" ref="BN216">bdRateExtend($G215:$G218,R215:R218,$Z215:$Z218,AK215:AK218)</f>
        <v>#VALUE!</v>
      </c>
      <c r="BO216" s="403"/>
      <c r="BP216" s="403"/>
      <c r="BQ216" s="403"/>
      <c r="BR216" s="403"/>
    </row>
    <row r="217" spans="1:70" ht="17" customHeight="1" x14ac:dyDescent="0.2">
      <c r="A217" s="387"/>
      <c r="B217" s="390"/>
      <c r="C217" s="393"/>
      <c r="D217" s="396"/>
      <c r="E217" s="399"/>
      <c r="F217" s="13">
        <v>47</v>
      </c>
      <c r="G217" s="35">
        <f>Anchor!B214</f>
        <v>4765.5200000000004</v>
      </c>
      <c r="H217" s="40">
        <f>Anchor!C214</f>
        <v>36.867800000000003</v>
      </c>
      <c r="I217" s="40">
        <f>Anchor!D214</f>
        <v>44.350499999999997</v>
      </c>
      <c r="J217" s="40">
        <f>Anchor!E214</f>
        <v>42.376100000000001</v>
      </c>
      <c r="K217" s="40"/>
      <c r="L217" s="40">
        <f>Anchor!F214</f>
        <v>16.8673</v>
      </c>
      <c r="M217" s="40">
        <f>Anchor!G214</f>
        <v>17.3674</v>
      </c>
      <c r="N217" s="40">
        <f>Anchor!H214</f>
        <v>79.704300000000003</v>
      </c>
      <c r="O217" s="40"/>
      <c r="P217" s="40"/>
      <c r="Q217" s="40"/>
      <c r="R217" s="40"/>
      <c r="S217" s="40"/>
      <c r="T217" s="40"/>
      <c r="U217" s="40"/>
      <c r="V217" s="40">
        <f>Anchor!I214</f>
        <v>344.6</v>
      </c>
      <c r="W217" s="40">
        <f>Anchor!J214</f>
        <v>0.63100000000000001</v>
      </c>
      <c r="X217" s="36">
        <f t="shared" si="15"/>
        <v>9.5722222222222222E-2</v>
      </c>
      <c r="Y217" s="15"/>
      <c r="Z217" s="35">
        <f>Test!B214</f>
        <v>4765.5200000000004</v>
      </c>
      <c r="AA217" s="40">
        <f>Test!C214</f>
        <v>36.867800000000003</v>
      </c>
      <c r="AB217" s="40">
        <f>Test!D214</f>
        <v>44.350499999999997</v>
      </c>
      <c r="AC217" s="40">
        <f>Test!E214</f>
        <v>42.376100000000001</v>
      </c>
      <c r="AD217" s="40"/>
      <c r="AE217" s="40">
        <f>Test!F214</f>
        <v>16.8673</v>
      </c>
      <c r="AF217" s="40">
        <f>Test!G214</f>
        <v>17.3674</v>
      </c>
      <c r="AG217" s="40">
        <f>Test!H214</f>
        <v>79.704300000000003</v>
      </c>
      <c r="AH217" s="40"/>
      <c r="AI217" s="40"/>
      <c r="AJ217" s="40"/>
      <c r="AK217" s="40"/>
      <c r="AL217" s="40"/>
      <c r="AM217" s="40"/>
      <c r="AN217" s="40"/>
      <c r="AO217" s="40">
        <f>Test!I214</f>
        <v>346.1</v>
      </c>
      <c r="AP217" s="40">
        <f>Test!J214</f>
        <v>0.71589999999999998</v>
      </c>
      <c r="AQ217" s="36">
        <f t="shared" si="16"/>
        <v>9.6138888888888899E-2</v>
      </c>
      <c r="AR217" s="48">
        <f t="shared" si="17"/>
        <v>1.0043528728961115</v>
      </c>
      <c r="AS217" s="49">
        <f t="shared" si="18"/>
        <v>1.1345483359746433</v>
      </c>
      <c r="AT217" s="16"/>
      <c r="AU217" s="16"/>
      <c r="AV217" s="381"/>
      <c r="AW217" s="382"/>
      <c r="AX217" s="403"/>
      <c r="AY217" s="403"/>
      <c r="AZ217" s="406"/>
      <c r="BA217" s="406"/>
      <c r="BB217" s="382"/>
      <c r="BC217" s="377"/>
      <c r="BD217" s="382"/>
      <c r="BE217" s="377"/>
      <c r="BF217" s="380"/>
      <c r="BG217" s="377"/>
      <c r="BH217" s="380"/>
      <c r="BI217" s="377"/>
      <c r="BJ217" s="382"/>
      <c r="BK217" s="377"/>
      <c r="BL217" s="382"/>
      <c r="BM217" s="377"/>
      <c r="BN217" s="382"/>
      <c r="BO217" s="403"/>
      <c r="BP217" s="403"/>
      <c r="BQ217" s="403"/>
      <c r="BR217" s="403"/>
    </row>
    <row r="218" spans="1:70" ht="17" customHeight="1" x14ac:dyDescent="0.2">
      <c r="A218" s="387"/>
      <c r="B218" s="390"/>
      <c r="C218" s="393"/>
      <c r="D218" s="396"/>
      <c r="E218" s="399"/>
      <c r="F218" s="13">
        <v>55</v>
      </c>
      <c r="G218" s="35">
        <f>Anchor!B215</f>
        <v>2748.672</v>
      </c>
      <c r="H218" s="40">
        <f>Anchor!C215</f>
        <v>33.689700000000002</v>
      </c>
      <c r="I218" s="40">
        <f>Anchor!D215</f>
        <v>42.478099999999998</v>
      </c>
      <c r="J218" s="40">
        <f>Anchor!E215</f>
        <v>40.26</v>
      </c>
      <c r="K218" s="40"/>
      <c r="L218" s="40">
        <f>Anchor!F215</f>
        <v>13.5878</v>
      </c>
      <c r="M218" s="40">
        <f>Anchor!G215</f>
        <v>14.2616</v>
      </c>
      <c r="N218" s="40">
        <f>Anchor!H215</f>
        <v>63.954799999999999</v>
      </c>
      <c r="O218" s="40"/>
      <c r="P218" s="40"/>
      <c r="Q218" s="40"/>
      <c r="R218" s="40"/>
      <c r="S218" s="40"/>
      <c r="T218" s="40"/>
      <c r="U218" s="40"/>
      <c r="V218" s="40">
        <f>Anchor!I215</f>
        <v>269.3</v>
      </c>
      <c r="W218" s="40">
        <f>Anchor!J215</f>
        <v>0.54669999999999996</v>
      </c>
      <c r="X218" s="36">
        <f t="shared" si="15"/>
        <v>7.4805555555555556E-2</v>
      </c>
      <c r="Y218" s="15"/>
      <c r="Z218" s="35">
        <f>Test!B215</f>
        <v>2748.672</v>
      </c>
      <c r="AA218" s="40">
        <f>Test!C215</f>
        <v>33.689700000000002</v>
      </c>
      <c r="AB218" s="40">
        <f>Test!D215</f>
        <v>42.478099999999998</v>
      </c>
      <c r="AC218" s="40">
        <f>Test!E215</f>
        <v>40.26</v>
      </c>
      <c r="AD218" s="40"/>
      <c r="AE218" s="40">
        <f>Test!F215</f>
        <v>13.5878</v>
      </c>
      <c r="AF218" s="40">
        <f>Test!G215</f>
        <v>14.2616</v>
      </c>
      <c r="AG218" s="40">
        <f>Test!H215</f>
        <v>63.954799999999999</v>
      </c>
      <c r="AH218" s="40"/>
      <c r="AI218" s="40"/>
      <c r="AJ218" s="40"/>
      <c r="AK218" s="40"/>
      <c r="AL218" s="40"/>
      <c r="AM218" s="40"/>
      <c r="AN218" s="40"/>
      <c r="AO218" s="40">
        <f>Test!I215</f>
        <v>270.2</v>
      </c>
      <c r="AP218" s="40">
        <f>Test!J215</f>
        <v>0.57010000000000005</v>
      </c>
      <c r="AQ218" s="36">
        <f t="shared" si="16"/>
        <v>7.5055555555555556E-2</v>
      </c>
      <c r="AR218" s="48">
        <f t="shared" si="17"/>
        <v>1.0033419977720015</v>
      </c>
      <c r="AS218" s="49">
        <f t="shared" si="18"/>
        <v>1.0428022681543809</v>
      </c>
      <c r="AT218" s="16"/>
      <c r="AU218" s="16"/>
      <c r="AV218" s="381" t="s">
        <v>125</v>
      </c>
      <c r="AW218" s="382" cm="1">
        <f t="array" ref="AW218">bdRateExtend($G216:$G219,H216:H219,$Z216:$Z219,AA216:AA219)</f>
        <v>0</v>
      </c>
      <c r="AX218" s="403"/>
      <c r="AY218" s="403"/>
      <c r="AZ218" s="406"/>
      <c r="BA218" s="406"/>
      <c r="BB218" s="382" cm="1">
        <f t="array" ref="BB218">bdRateExtend($G216:$G219,L216:L219,$Z216:$Z219,AE216:AE219)</f>
        <v>0</v>
      </c>
      <c r="BC218" s="377"/>
      <c r="BD218" s="382" cm="1">
        <f t="array" ref="BD218">bdRateExtend($G216:$G219,M216:M219,$Z216:$Z219,AF216:AF219)</f>
        <v>0</v>
      </c>
      <c r="BE218" s="377"/>
      <c r="BF218" s="380" cm="1">
        <f t="array" ref="BF218">bdRateExtend($G216:$G219,N216:N219,$Z216:$Z219,AG216:AG219)</f>
        <v>0</v>
      </c>
      <c r="BG218" s="377"/>
      <c r="BH218" s="380" t="e" cm="1">
        <f t="array" ref="BH218">bdRateExtend($G216:$G219,O216:O219,$Z216:$Z219,AH216:AH219)</f>
        <v>#VALUE!</v>
      </c>
      <c r="BI218" s="377"/>
      <c r="BJ218" s="382" t="e" cm="1">
        <f t="array" ref="BJ218">bdRateExtend($G216:$G219,P216:P219,$Z216:$Z219,AI216:AI219)</f>
        <v>#VALUE!</v>
      </c>
      <c r="BK218" s="377"/>
      <c r="BL218" s="382" t="e" cm="1">
        <f t="array" ref="BL218">bdRateExtend($G216:$G219,Q216:Q219,$Z216:$Z219,AJ216:AJ219)</f>
        <v>#VALUE!</v>
      </c>
      <c r="BM218" s="377"/>
      <c r="BN218" s="382" t="e" cm="1">
        <f t="array" ref="BN218">bdRateExtend($G216:$G219,R216:R219,$Z216:$Z219,AK216:AK219)</f>
        <v>#VALUE!</v>
      </c>
      <c r="BO218" s="403"/>
      <c r="BP218" s="403"/>
      <c r="BQ218" s="403"/>
      <c r="BR218" s="403"/>
    </row>
    <row r="219" spans="1:70" ht="17" customHeight="1" thickBot="1" x14ac:dyDescent="0.25">
      <c r="A219" s="387"/>
      <c r="B219" s="391"/>
      <c r="C219" s="394"/>
      <c r="D219" s="397"/>
      <c r="E219" s="400"/>
      <c r="F219" s="8">
        <v>63</v>
      </c>
      <c r="G219" s="37">
        <f>Anchor!B216</f>
        <v>758.49599999999998</v>
      </c>
      <c r="H219" s="38">
        <f>Anchor!C216</f>
        <v>28.590199999999999</v>
      </c>
      <c r="I219" s="38">
        <f>Anchor!D216</f>
        <v>39.619599999999998</v>
      </c>
      <c r="J219" s="38">
        <f>Anchor!E216</f>
        <v>37.844799999999999</v>
      </c>
      <c r="K219" s="38"/>
      <c r="L219" s="38">
        <f>Anchor!F216</f>
        <v>8.4362999999999992</v>
      </c>
      <c r="M219" s="38">
        <f>Anchor!G216</f>
        <v>9.0884999999999998</v>
      </c>
      <c r="N219" s="38">
        <f>Anchor!H216</f>
        <v>25.666499999999999</v>
      </c>
      <c r="O219" s="38"/>
      <c r="P219" s="38"/>
      <c r="Q219" s="38"/>
      <c r="R219" s="38"/>
      <c r="S219" s="38"/>
      <c r="T219" s="38"/>
      <c r="U219" s="38"/>
      <c r="V219" s="38">
        <f>Anchor!I216</f>
        <v>164.5</v>
      </c>
      <c r="W219" s="38">
        <f>Anchor!J216</f>
        <v>0.38940000000000002</v>
      </c>
      <c r="X219" s="39">
        <f t="shared" si="15"/>
        <v>4.5694444444444447E-2</v>
      </c>
      <c r="Y219" s="15"/>
      <c r="Z219" s="37">
        <f>Test!B216</f>
        <v>758.49599999999998</v>
      </c>
      <c r="AA219" s="38">
        <f>Test!C216</f>
        <v>28.590199999999999</v>
      </c>
      <c r="AB219" s="38">
        <f>Test!D216</f>
        <v>39.619599999999998</v>
      </c>
      <c r="AC219" s="38">
        <f>Test!E216</f>
        <v>37.844799999999999</v>
      </c>
      <c r="AD219" s="38"/>
      <c r="AE219" s="38">
        <f>Test!F216</f>
        <v>8.4362999999999992</v>
      </c>
      <c r="AF219" s="38">
        <f>Test!G216</f>
        <v>9.0884999999999998</v>
      </c>
      <c r="AG219" s="38">
        <f>Test!H216</f>
        <v>25.666499999999999</v>
      </c>
      <c r="AH219" s="38"/>
      <c r="AI219" s="38"/>
      <c r="AJ219" s="38"/>
      <c r="AK219" s="38"/>
      <c r="AL219" s="38"/>
      <c r="AM219" s="38"/>
      <c r="AN219" s="38"/>
      <c r="AO219" s="38">
        <f>Test!I216</f>
        <v>166.3</v>
      </c>
      <c r="AP219" s="38">
        <f>Test!J216</f>
        <v>0.45590000000000003</v>
      </c>
      <c r="AQ219" s="39">
        <f t="shared" si="16"/>
        <v>4.6194444444444448E-2</v>
      </c>
      <c r="AR219" s="50">
        <f t="shared" si="17"/>
        <v>1.0109422492401217</v>
      </c>
      <c r="AS219" s="51">
        <f t="shared" si="18"/>
        <v>1.1707755521314844</v>
      </c>
      <c r="AT219" s="16"/>
      <c r="AU219" s="16"/>
      <c r="AV219" s="383"/>
      <c r="AW219" s="384"/>
      <c r="AX219" s="404"/>
      <c r="AY219" s="404"/>
      <c r="AZ219" s="407"/>
      <c r="BA219" s="407"/>
      <c r="BB219" s="384"/>
      <c r="BC219" s="378"/>
      <c r="BD219" s="384"/>
      <c r="BE219" s="378"/>
      <c r="BF219" s="385"/>
      <c r="BG219" s="378"/>
      <c r="BH219" s="385"/>
      <c r="BI219" s="378"/>
      <c r="BJ219" s="384"/>
      <c r="BK219" s="378"/>
      <c r="BL219" s="384"/>
      <c r="BM219" s="378"/>
      <c r="BN219" s="384"/>
      <c r="BO219" s="404"/>
      <c r="BP219" s="404"/>
      <c r="BQ219" s="404"/>
      <c r="BR219" s="404"/>
    </row>
    <row r="220" spans="1:70" ht="17" customHeight="1" x14ac:dyDescent="0.2">
      <c r="A220" s="387"/>
      <c r="B220" s="389" t="s">
        <v>22</v>
      </c>
      <c r="C220" s="392" t="s">
        <v>59</v>
      </c>
      <c r="D220" s="395">
        <v>60</v>
      </c>
      <c r="E220" s="398">
        <v>8</v>
      </c>
      <c r="F220" s="7">
        <v>23</v>
      </c>
      <c r="G220" s="32">
        <f>Anchor!B217</f>
        <v>17632.191999999999</v>
      </c>
      <c r="H220" s="33">
        <f>Anchor!C217</f>
        <v>43.948700000000002</v>
      </c>
      <c r="I220" s="33">
        <f>Anchor!D217</f>
        <v>48.9054</v>
      </c>
      <c r="J220" s="33">
        <f>Anchor!E217</f>
        <v>49.0916</v>
      </c>
      <c r="K220" s="33"/>
      <c r="L220" s="33">
        <f>Anchor!F217</f>
        <v>23.508500000000002</v>
      </c>
      <c r="M220" s="33">
        <f>Anchor!G217</f>
        <v>22.928999999999998</v>
      </c>
      <c r="N220" s="33">
        <f>Anchor!H217</f>
        <v>97.596199999999996</v>
      </c>
      <c r="O220" s="33"/>
      <c r="P220" s="33"/>
      <c r="Q220" s="33"/>
      <c r="R220" s="33"/>
      <c r="S220" s="33"/>
      <c r="T220" s="33"/>
      <c r="U220" s="33"/>
      <c r="V220" s="33">
        <f>Anchor!I217</f>
        <v>680.1</v>
      </c>
      <c r="W220" s="33">
        <f>Anchor!J217</f>
        <v>1.0654999999999999</v>
      </c>
      <c r="X220" s="34">
        <f t="shared" si="15"/>
        <v>0.18891666666666668</v>
      </c>
      <c r="Y220" s="15"/>
      <c r="Z220" s="32">
        <f>Test!B217</f>
        <v>17632.191999999999</v>
      </c>
      <c r="AA220" s="33">
        <f>Test!C217</f>
        <v>43.948700000000002</v>
      </c>
      <c r="AB220" s="33">
        <f>Test!D217</f>
        <v>48.9054</v>
      </c>
      <c r="AC220" s="33">
        <f>Test!E217</f>
        <v>49.0916</v>
      </c>
      <c r="AD220" s="33"/>
      <c r="AE220" s="33">
        <f>Test!F217</f>
        <v>23.508500000000002</v>
      </c>
      <c r="AF220" s="33">
        <f>Test!G217</f>
        <v>22.928999999999998</v>
      </c>
      <c r="AG220" s="33">
        <f>Test!H217</f>
        <v>97.596199999999996</v>
      </c>
      <c r="AH220" s="33"/>
      <c r="AI220" s="33"/>
      <c r="AJ220" s="33"/>
      <c r="AK220" s="33"/>
      <c r="AL220" s="33"/>
      <c r="AM220" s="33"/>
      <c r="AN220" s="33"/>
      <c r="AO220" s="33">
        <f>Test!I217</f>
        <v>679</v>
      </c>
      <c r="AP220" s="33">
        <f>Test!J217</f>
        <v>1.0508</v>
      </c>
      <c r="AQ220" s="34">
        <f t="shared" si="16"/>
        <v>0.18861111111111112</v>
      </c>
      <c r="AR220" s="46">
        <f t="shared" si="17"/>
        <v>0.9983825907954712</v>
      </c>
      <c r="AS220" s="47">
        <f t="shared" si="18"/>
        <v>0.98620366025340223</v>
      </c>
      <c r="AT220" s="16"/>
      <c r="AU220" s="16"/>
      <c r="AV220" s="440" t="s">
        <v>123</v>
      </c>
      <c r="AW220" s="401" cm="1">
        <f t="array" ref="AW220">bdRateExtend($G220:$G223,H220:H223,$Z220:$Z223,AA220:AA223)</f>
        <v>0</v>
      </c>
      <c r="AX220" s="402" cm="1">
        <f t="array" ref="AX220">bdRateExtend($G220:$G225,H220:H225,$Z220:$Z225,AA220:AA225)</f>
        <v>0</v>
      </c>
      <c r="AY220" s="402" cm="1">
        <f t="array" ref="AY220">bdRateExtend($G220:$G225,I220:I225,$Z220:$Z225,AB220:AB225)</f>
        <v>0</v>
      </c>
      <c r="AZ220" s="405" cm="1">
        <f t="array" ref="AZ220">bdRateExtend($G220:$G225,J220:J225,$Z220:$Z225,AC220:AC225)</f>
        <v>0</v>
      </c>
      <c r="BA220" s="405" t="e" cm="1">
        <f t="array" ref="BA220">bdRateExtend($G220:$G225,K220:K225,$Z220:$Z225,AD220:AD225)</f>
        <v>#VALUE!</v>
      </c>
      <c r="BB220" s="401" cm="1">
        <f t="array" ref="BB220">bdRateExtend($G220:$G223,L220:L223,$Z220:$Z223,AE220:AE223)</f>
        <v>0</v>
      </c>
      <c r="BC220" s="376" cm="1">
        <f t="array" ref="BC220">bdRateExtend($G220:$G225,L220:L225,$Z220:$Z225,AE220:AE225)</f>
        <v>0</v>
      </c>
      <c r="BD220" s="401" cm="1">
        <f t="array" ref="BD220">bdRateExtend($G220:$G223,M220:M223,$Z220:$Z223,AF220:AF223)</f>
        <v>0</v>
      </c>
      <c r="BE220" s="376" cm="1">
        <f t="array" ref="BE220">bdRateExtend($G220:$G225,M220:M225,$Z220:$Z225,AF220:AF225)</f>
        <v>0</v>
      </c>
      <c r="BF220" s="379" cm="1">
        <f t="array" ref="BF220">bdRateExtend($G220:$G223,N220:N223,$Z220:$Z223,AG220:AG223)</f>
        <v>0</v>
      </c>
      <c r="BG220" s="376" cm="1">
        <f t="array" ref="BG220">bdRateExtend($G220:$G225,N220:N225,$Z220:$Z225,AG220:AG225)</f>
        <v>0</v>
      </c>
      <c r="BH220" s="379" t="e" cm="1">
        <f t="array" ref="BH220">bdRateExtend($G220:$G223,O220:O223,$Z220:$Z223,AH220:AH223)</f>
        <v>#VALUE!</v>
      </c>
      <c r="BI220" s="376" t="e" cm="1">
        <f t="array" ref="BI220">bdRateExtend($G220:$G225,O220:O225,$Z220:$Z225,AH220:AH225)</f>
        <v>#VALUE!</v>
      </c>
      <c r="BJ220" s="401" t="e" cm="1">
        <f t="array" ref="BJ220">bdRateExtend($G220:$G223,P220:P223,$Z220:$Z223,AI220:AI223)</f>
        <v>#VALUE!</v>
      </c>
      <c r="BK220" s="376" t="e" cm="1">
        <f t="array" ref="BK220">bdRateExtend($G220:$G225,P220:P225,$Z220:$Z225,AI220:AI225)</f>
        <v>#VALUE!</v>
      </c>
      <c r="BL220" s="401" t="e" cm="1">
        <f t="array" ref="BL220">bdRateExtend($G220:$G223,Q220:Q223,$Z220:$Z223,AJ220:AJ223)</f>
        <v>#VALUE!</v>
      </c>
      <c r="BM220" s="376" t="e" cm="1">
        <f t="array" ref="BM220">bdRateExtend($G220:$G225,Q220:Q225,$Z220:$Z225,AJ220:AJ225)</f>
        <v>#VALUE!</v>
      </c>
      <c r="BN220" s="401" t="e" cm="1">
        <f t="array" ref="BN220">bdRateExtend($G220:$G223,R220:R223,$Z220:$Z223,AK220:AK223)</f>
        <v>#VALUE!</v>
      </c>
      <c r="BO220" s="402" t="e" cm="1">
        <f t="array" ref="BO220">bdRateExtend($G220:$G225,R220:R225,$Z220:$Z225,AK220:AK225)</f>
        <v>#VALUE!</v>
      </c>
      <c r="BP220" s="402" t="e" cm="1">
        <f t="array" ref="BP220">bdRateExtend($G220:$G225,S220:S225,$Z220:$Z225,AL220:AL225)</f>
        <v>#VALUE!</v>
      </c>
      <c r="BQ220" s="402" t="e" cm="1">
        <f t="array" ref="BQ220">bdRateExtend($G220:$G225,T220:T225,$Z220:$Z225,AM220:AM225)</f>
        <v>#VALUE!</v>
      </c>
      <c r="BR220" s="402" t="e" cm="1">
        <f t="array" ref="BR220">bdRateExtend($G220:$G225,U220:U225,$Z220:$Z225,AN220:AN225)</f>
        <v>#VALUE!</v>
      </c>
    </row>
    <row r="221" spans="1:70" ht="17" customHeight="1" x14ac:dyDescent="0.2">
      <c r="A221" s="387"/>
      <c r="B221" s="390"/>
      <c r="C221" s="393"/>
      <c r="D221" s="396"/>
      <c r="E221" s="399"/>
      <c r="F221" s="13">
        <v>31</v>
      </c>
      <c r="G221" s="35">
        <f>Anchor!B218</f>
        <v>11026.031999999999</v>
      </c>
      <c r="H221" s="40">
        <f>Anchor!C218</f>
        <v>41.981999999999999</v>
      </c>
      <c r="I221" s="40">
        <f>Anchor!D218</f>
        <v>47.658099999999997</v>
      </c>
      <c r="J221" s="40">
        <f>Anchor!E218</f>
        <v>47.811</v>
      </c>
      <c r="K221" s="40"/>
      <c r="L221" s="40">
        <f>Anchor!F218</f>
        <v>20.884699999999999</v>
      </c>
      <c r="M221" s="40">
        <f>Anchor!G218</f>
        <v>20.736799999999999</v>
      </c>
      <c r="N221" s="40">
        <f>Anchor!H218</f>
        <v>95.631799999999998</v>
      </c>
      <c r="O221" s="40"/>
      <c r="P221" s="40"/>
      <c r="Q221" s="40"/>
      <c r="R221" s="40"/>
      <c r="S221" s="40"/>
      <c r="T221" s="40"/>
      <c r="U221" s="40"/>
      <c r="V221" s="40">
        <f>Anchor!I218</f>
        <v>483.7</v>
      </c>
      <c r="W221" s="40">
        <f>Anchor!J218</f>
        <v>0.84789999999999999</v>
      </c>
      <c r="X221" s="36">
        <f t="shared" si="15"/>
        <v>0.1343611111111111</v>
      </c>
      <c r="Y221" s="15"/>
      <c r="Z221" s="35">
        <f>Test!B218</f>
        <v>11026.031999999999</v>
      </c>
      <c r="AA221" s="40">
        <f>Test!C218</f>
        <v>41.981999999999999</v>
      </c>
      <c r="AB221" s="40">
        <f>Test!D218</f>
        <v>47.658099999999997</v>
      </c>
      <c r="AC221" s="40">
        <f>Test!E218</f>
        <v>47.811</v>
      </c>
      <c r="AD221" s="40"/>
      <c r="AE221" s="40">
        <f>Test!F218</f>
        <v>20.884699999999999</v>
      </c>
      <c r="AF221" s="40">
        <f>Test!G218</f>
        <v>20.736799999999999</v>
      </c>
      <c r="AG221" s="40">
        <f>Test!H218</f>
        <v>95.631799999999998</v>
      </c>
      <c r="AH221" s="40"/>
      <c r="AI221" s="40"/>
      <c r="AJ221" s="40"/>
      <c r="AK221" s="40"/>
      <c r="AL221" s="40"/>
      <c r="AM221" s="40"/>
      <c r="AN221" s="40"/>
      <c r="AO221" s="40">
        <f>Test!I218</f>
        <v>481.5</v>
      </c>
      <c r="AP221" s="40">
        <f>Test!J218</f>
        <v>0.93140000000000001</v>
      </c>
      <c r="AQ221" s="36">
        <f t="shared" si="16"/>
        <v>0.13375000000000001</v>
      </c>
      <c r="AR221" s="48">
        <f t="shared" si="17"/>
        <v>0.99545172627661771</v>
      </c>
      <c r="AS221" s="49">
        <f t="shared" si="18"/>
        <v>1.0984785941738413</v>
      </c>
      <c r="AT221" s="16"/>
      <c r="AU221" s="16"/>
      <c r="AV221" s="381"/>
      <c r="AW221" s="382"/>
      <c r="AX221" s="403"/>
      <c r="AY221" s="403"/>
      <c r="AZ221" s="406"/>
      <c r="BA221" s="406"/>
      <c r="BB221" s="382"/>
      <c r="BC221" s="377"/>
      <c r="BD221" s="382"/>
      <c r="BE221" s="377"/>
      <c r="BF221" s="380"/>
      <c r="BG221" s="377"/>
      <c r="BH221" s="380"/>
      <c r="BI221" s="377"/>
      <c r="BJ221" s="382"/>
      <c r="BK221" s="377"/>
      <c r="BL221" s="382"/>
      <c r="BM221" s="377"/>
      <c r="BN221" s="382"/>
      <c r="BO221" s="403"/>
      <c r="BP221" s="403"/>
      <c r="BQ221" s="403"/>
      <c r="BR221" s="403"/>
    </row>
    <row r="222" spans="1:70" ht="17" customHeight="1" x14ac:dyDescent="0.2">
      <c r="A222" s="387"/>
      <c r="B222" s="390"/>
      <c r="C222" s="393"/>
      <c r="D222" s="396"/>
      <c r="E222" s="399"/>
      <c r="F222" s="13">
        <v>39</v>
      </c>
      <c r="G222" s="35">
        <f>Anchor!B219</f>
        <v>6419.1360000000004</v>
      </c>
      <c r="H222" s="40">
        <f>Anchor!C219</f>
        <v>39.695999999999998</v>
      </c>
      <c r="I222" s="40">
        <f>Anchor!D219</f>
        <v>45.8476</v>
      </c>
      <c r="J222" s="40">
        <f>Anchor!E219</f>
        <v>45.974499999999999</v>
      </c>
      <c r="K222" s="40"/>
      <c r="L222" s="40">
        <f>Anchor!F219</f>
        <v>17.906700000000001</v>
      </c>
      <c r="M222" s="40">
        <f>Anchor!G219</f>
        <v>18.2498</v>
      </c>
      <c r="N222" s="40">
        <f>Anchor!H219</f>
        <v>91.177000000000007</v>
      </c>
      <c r="O222" s="40"/>
      <c r="P222" s="40"/>
      <c r="Q222" s="40"/>
      <c r="R222" s="40"/>
      <c r="S222" s="40"/>
      <c r="T222" s="40"/>
      <c r="U222" s="40"/>
      <c r="V222" s="40">
        <f>Anchor!I219</f>
        <v>428</v>
      </c>
      <c r="W222" s="40">
        <f>Anchor!J219</f>
        <v>0.72770000000000001</v>
      </c>
      <c r="X222" s="36">
        <f t="shared" si="15"/>
        <v>0.11888888888888889</v>
      </c>
      <c r="Y222" s="15"/>
      <c r="Z222" s="35">
        <f>Test!B219</f>
        <v>6419.1360000000004</v>
      </c>
      <c r="AA222" s="40">
        <f>Test!C219</f>
        <v>39.695999999999998</v>
      </c>
      <c r="AB222" s="40">
        <f>Test!D219</f>
        <v>45.8476</v>
      </c>
      <c r="AC222" s="40">
        <f>Test!E219</f>
        <v>45.974499999999999</v>
      </c>
      <c r="AD222" s="40"/>
      <c r="AE222" s="40">
        <f>Test!F219</f>
        <v>17.906700000000001</v>
      </c>
      <c r="AF222" s="40">
        <f>Test!G219</f>
        <v>18.2498</v>
      </c>
      <c r="AG222" s="40">
        <f>Test!H219</f>
        <v>91.177000000000007</v>
      </c>
      <c r="AH222" s="40"/>
      <c r="AI222" s="40"/>
      <c r="AJ222" s="40"/>
      <c r="AK222" s="40"/>
      <c r="AL222" s="40"/>
      <c r="AM222" s="40"/>
      <c r="AN222" s="40"/>
      <c r="AO222" s="40">
        <f>Test!I219</f>
        <v>423.1</v>
      </c>
      <c r="AP222" s="40">
        <f>Test!J219</f>
        <v>0.80279999999999996</v>
      </c>
      <c r="AQ222" s="36">
        <f t="shared" si="16"/>
        <v>0.11752777777777779</v>
      </c>
      <c r="AR222" s="48">
        <f t="shared" si="17"/>
        <v>0.98855140186915891</v>
      </c>
      <c r="AS222" s="49">
        <f t="shared" si="18"/>
        <v>1.10320186890202</v>
      </c>
      <c r="AT222" s="16"/>
      <c r="AU222" s="16"/>
      <c r="AV222" s="381" t="s">
        <v>124</v>
      </c>
      <c r="AW222" s="382" cm="1">
        <f t="array" ref="AW222">bdRateExtend($G221:$G224,H221:H224,$Z221:$Z224,AA221:AA224)</f>
        <v>0</v>
      </c>
      <c r="AX222" s="403"/>
      <c r="AY222" s="403"/>
      <c r="AZ222" s="406"/>
      <c r="BA222" s="406"/>
      <c r="BB222" s="382" cm="1">
        <f t="array" ref="BB222">bdRateExtend($G221:$G224,L221:L224,$Z221:$Z224,AE221:AE224)</f>
        <v>0</v>
      </c>
      <c r="BC222" s="377"/>
      <c r="BD222" s="382" cm="1">
        <f t="array" ref="BD222">bdRateExtend($G221:$G224,M221:M224,$Z221:$Z224,AF221:AF224)</f>
        <v>0</v>
      </c>
      <c r="BE222" s="377"/>
      <c r="BF222" s="380" cm="1">
        <f t="array" ref="BF222">bdRateExtend($G221:$G224,N221:N224,$Z221:$Z224,AG221:AG224)</f>
        <v>0</v>
      </c>
      <c r="BG222" s="377"/>
      <c r="BH222" s="380" t="e" cm="1">
        <f t="array" ref="BH222">bdRateExtend($G221:$G224,O221:O224,$Z221:$Z224,AH221:AH224)</f>
        <v>#VALUE!</v>
      </c>
      <c r="BI222" s="377"/>
      <c r="BJ222" s="382" t="e" cm="1">
        <f t="array" ref="BJ222">bdRateExtend($G221:$G224,P221:P224,$Z221:$Z224,AI221:AI224)</f>
        <v>#VALUE!</v>
      </c>
      <c r="BK222" s="377"/>
      <c r="BL222" s="382" t="e" cm="1">
        <f t="array" ref="BL222">bdRateExtend($G221:$G224,Q221:Q224,$Z221:$Z224,AJ221:AJ224)</f>
        <v>#VALUE!</v>
      </c>
      <c r="BM222" s="377"/>
      <c r="BN222" s="382" t="e" cm="1">
        <f t="array" ref="BN222">bdRateExtend($G221:$G224,R221:R224,$Z221:$Z224,AK221:AK224)</f>
        <v>#VALUE!</v>
      </c>
      <c r="BO222" s="403"/>
      <c r="BP222" s="403"/>
      <c r="BQ222" s="403"/>
      <c r="BR222" s="403"/>
    </row>
    <row r="223" spans="1:70" ht="17" customHeight="1" x14ac:dyDescent="0.2">
      <c r="A223" s="387"/>
      <c r="B223" s="390"/>
      <c r="C223" s="393"/>
      <c r="D223" s="396"/>
      <c r="E223" s="399"/>
      <c r="F223" s="13">
        <v>47</v>
      </c>
      <c r="G223" s="35">
        <f>Anchor!B220</f>
        <v>3723.1840000000002</v>
      </c>
      <c r="H223" s="40">
        <f>Anchor!C220</f>
        <v>37.292000000000002</v>
      </c>
      <c r="I223" s="40">
        <f>Anchor!D220</f>
        <v>43.794600000000003</v>
      </c>
      <c r="J223" s="40">
        <f>Anchor!E220</f>
        <v>43.737400000000001</v>
      </c>
      <c r="K223" s="40"/>
      <c r="L223" s="40">
        <f>Anchor!F220</f>
        <v>15.246</v>
      </c>
      <c r="M223" s="40">
        <f>Anchor!G220</f>
        <v>15.9354</v>
      </c>
      <c r="N223" s="40">
        <f>Anchor!H220</f>
        <v>82.883899999999997</v>
      </c>
      <c r="O223" s="40"/>
      <c r="P223" s="40"/>
      <c r="Q223" s="40"/>
      <c r="R223" s="40"/>
      <c r="S223" s="40"/>
      <c r="T223" s="40"/>
      <c r="U223" s="40"/>
      <c r="V223" s="40">
        <f>Anchor!I220</f>
        <v>295.3</v>
      </c>
      <c r="W223" s="40">
        <f>Anchor!J220</f>
        <v>0.64229999999999998</v>
      </c>
      <c r="X223" s="36">
        <f t="shared" si="15"/>
        <v>8.2027777777777783E-2</v>
      </c>
      <c r="Y223" s="15"/>
      <c r="Z223" s="35">
        <f>Test!B220</f>
        <v>3723.1840000000002</v>
      </c>
      <c r="AA223" s="40">
        <f>Test!C220</f>
        <v>37.292000000000002</v>
      </c>
      <c r="AB223" s="40">
        <f>Test!D220</f>
        <v>43.794600000000003</v>
      </c>
      <c r="AC223" s="40">
        <f>Test!E220</f>
        <v>43.737400000000001</v>
      </c>
      <c r="AD223" s="40"/>
      <c r="AE223" s="40">
        <f>Test!F220</f>
        <v>15.246</v>
      </c>
      <c r="AF223" s="40">
        <f>Test!G220</f>
        <v>15.9354</v>
      </c>
      <c r="AG223" s="40">
        <f>Test!H220</f>
        <v>82.883899999999997</v>
      </c>
      <c r="AH223" s="40"/>
      <c r="AI223" s="40"/>
      <c r="AJ223" s="40"/>
      <c r="AK223" s="40"/>
      <c r="AL223" s="40"/>
      <c r="AM223" s="40"/>
      <c r="AN223" s="40"/>
      <c r="AO223" s="40">
        <f>Test!I220</f>
        <v>300.60000000000002</v>
      </c>
      <c r="AP223" s="40">
        <f>Test!J220</f>
        <v>0.68969999999999998</v>
      </c>
      <c r="AQ223" s="36">
        <f t="shared" si="16"/>
        <v>8.3500000000000005E-2</v>
      </c>
      <c r="AR223" s="48">
        <f t="shared" si="17"/>
        <v>1.0179478496444294</v>
      </c>
      <c r="AS223" s="49">
        <f t="shared" si="18"/>
        <v>1.0737972909855207</v>
      </c>
      <c r="AT223" s="16"/>
      <c r="AU223" s="16"/>
      <c r="AV223" s="381"/>
      <c r="AW223" s="382"/>
      <c r="AX223" s="403"/>
      <c r="AY223" s="403"/>
      <c r="AZ223" s="406"/>
      <c r="BA223" s="406"/>
      <c r="BB223" s="382"/>
      <c r="BC223" s="377"/>
      <c r="BD223" s="382"/>
      <c r="BE223" s="377"/>
      <c r="BF223" s="380"/>
      <c r="BG223" s="377"/>
      <c r="BH223" s="380"/>
      <c r="BI223" s="377"/>
      <c r="BJ223" s="382"/>
      <c r="BK223" s="377"/>
      <c r="BL223" s="382"/>
      <c r="BM223" s="377"/>
      <c r="BN223" s="382"/>
      <c r="BO223" s="403"/>
      <c r="BP223" s="403"/>
      <c r="BQ223" s="403"/>
      <c r="BR223" s="403"/>
    </row>
    <row r="224" spans="1:70" ht="17" customHeight="1" x14ac:dyDescent="0.2">
      <c r="A224" s="387"/>
      <c r="B224" s="390"/>
      <c r="C224" s="393"/>
      <c r="D224" s="396"/>
      <c r="E224" s="399"/>
      <c r="F224" s="13">
        <v>55</v>
      </c>
      <c r="G224" s="35">
        <f>Anchor!B221</f>
        <v>2213.2959999999998</v>
      </c>
      <c r="H224" s="40">
        <f>Anchor!C221</f>
        <v>34.860199999999999</v>
      </c>
      <c r="I224" s="40">
        <f>Anchor!D221</f>
        <v>41.581400000000002</v>
      </c>
      <c r="J224" s="40">
        <f>Anchor!E221</f>
        <v>41.358699999999999</v>
      </c>
      <c r="K224" s="40"/>
      <c r="L224" s="40">
        <f>Anchor!F221</f>
        <v>13.2684</v>
      </c>
      <c r="M224" s="40">
        <f>Anchor!G221</f>
        <v>14.100099999999999</v>
      </c>
      <c r="N224" s="40">
        <f>Anchor!H221</f>
        <v>71.0732</v>
      </c>
      <c r="O224" s="40"/>
      <c r="P224" s="40"/>
      <c r="Q224" s="40"/>
      <c r="R224" s="40"/>
      <c r="S224" s="40"/>
      <c r="T224" s="40"/>
      <c r="U224" s="40"/>
      <c r="V224" s="40">
        <f>Anchor!I221</f>
        <v>224.1</v>
      </c>
      <c r="W224" s="40">
        <f>Anchor!J221</f>
        <v>0.60370000000000001</v>
      </c>
      <c r="X224" s="36">
        <f t="shared" si="15"/>
        <v>6.225E-2</v>
      </c>
      <c r="Y224" s="15"/>
      <c r="Z224" s="35">
        <f>Test!B221</f>
        <v>2213.2959999999998</v>
      </c>
      <c r="AA224" s="40">
        <f>Test!C221</f>
        <v>34.860199999999999</v>
      </c>
      <c r="AB224" s="40">
        <f>Test!D221</f>
        <v>41.581400000000002</v>
      </c>
      <c r="AC224" s="40">
        <f>Test!E221</f>
        <v>41.358699999999999</v>
      </c>
      <c r="AD224" s="40"/>
      <c r="AE224" s="40">
        <f>Test!F221</f>
        <v>13.2684</v>
      </c>
      <c r="AF224" s="40">
        <f>Test!G221</f>
        <v>14.100099999999999</v>
      </c>
      <c r="AG224" s="40">
        <f>Test!H221</f>
        <v>71.0732</v>
      </c>
      <c r="AH224" s="40"/>
      <c r="AI224" s="40"/>
      <c r="AJ224" s="40"/>
      <c r="AK224" s="40"/>
      <c r="AL224" s="40"/>
      <c r="AM224" s="40"/>
      <c r="AN224" s="40"/>
      <c r="AO224" s="40">
        <f>Test!I221</f>
        <v>224.2</v>
      </c>
      <c r="AP224" s="40">
        <f>Test!J221</f>
        <v>0.61909999999999998</v>
      </c>
      <c r="AQ224" s="36">
        <f t="shared" si="16"/>
        <v>6.2277777777777772E-2</v>
      </c>
      <c r="AR224" s="48">
        <f t="shared" si="17"/>
        <v>1.0004462293618921</v>
      </c>
      <c r="AS224" s="49">
        <f t="shared" si="18"/>
        <v>1.0255093589531223</v>
      </c>
      <c r="AT224" s="16"/>
      <c r="AU224" s="16"/>
      <c r="AV224" s="381" t="s">
        <v>125</v>
      </c>
      <c r="AW224" s="382" cm="1">
        <f t="array" ref="AW224">bdRateExtend($G222:$G225,H222:H225,$Z222:$Z225,AA222:AA225)</f>
        <v>0</v>
      </c>
      <c r="AX224" s="403"/>
      <c r="AY224" s="403"/>
      <c r="AZ224" s="406"/>
      <c r="BA224" s="406"/>
      <c r="BB224" s="382" cm="1">
        <f t="array" ref="BB224">bdRateExtend($G222:$G225,L222:L225,$Z222:$Z225,AE222:AE225)</f>
        <v>0</v>
      </c>
      <c r="BC224" s="377"/>
      <c r="BD224" s="382" cm="1">
        <f t="array" ref="BD224">bdRateExtend($G222:$G225,M222:M225,$Z222:$Z225,AF222:AF225)</f>
        <v>0</v>
      </c>
      <c r="BE224" s="377"/>
      <c r="BF224" s="380" cm="1">
        <f t="array" ref="BF224">bdRateExtend($G222:$G225,N222:N225,$Z222:$Z225,AG222:AG225)</f>
        <v>0</v>
      </c>
      <c r="BG224" s="377"/>
      <c r="BH224" s="380" t="e" cm="1">
        <f t="array" ref="BH224">bdRateExtend($G222:$G225,O222:O225,$Z222:$Z225,AH222:AH225)</f>
        <v>#VALUE!</v>
      </c>
      <c r="BI224" s="377"/>
      <c r="BJ224" s="382" t="e" cm="1">
        <f t="array" ref="BJ224">bdRateExtend($G222:$G225,P222:P225,$Z222:$Z225,AI222:AI225)</f>
        <v>#VALUE!</v>
      </c>
      <c r="BK224" s="377"/>
      <c r="BL224" s="382" t="e" cm="1">
        <f t="array" ref="BL224">bdRateExtend($G222:$G225,Q222:Q225,$Z222:$Z225,AJ222:AJ225)</f>
        <v>#VALUE!</v>
      </c>
      <c r="BM224" s="377"/>
      <c r="BN224" s="382" t="e" cm="1">
        <f t="array" ref="BN224">bdRateExtend($G222:$G225,R222:R225,$Z222:$Z225,AK222:AK225)</f>
        <v>#VALUE!</v>
      </c>
      <c r="BO224" s="403"/>
      <c r="BP224" s="403"/>
      <c r="BQ224" s="403"/>
      <c r="BR224" s="403"/>
    </row>
    <row r="225" spans="1:70" ht="17" customHeight="1" thickBot="1" x14ac:dyDescent="0.25">
      <c r="A225" s="387"/>
      <c r="B225" s="391"/>
      <c r="C225" s="394"/>
      <c r="D225" s="397"/>
      <c r="E225" s="400"/>
      <c r="F225" s="8">
        <v>63</v>
      </c>
      <c r="G225" s="37">
        <f>Anchor!B222</f>
        <v>811.26400000000001</v>
      </c>
      <c r="H225" s="38">
        <f>Anchor!C222</f>
        <v>30.303100000000001</v>
      </c>
      <c r="I225" s="38">
        <f>Anchor!D222</f>
        <v>37.911999999999999</v>
      </c>
      <c r="J225" s="38">
        <f>Anchor!E222</f>
        <v>37.390500000000003</v>
      </c>
      <c r="K225" s="38"/>
      <c r="L225" s="38">
        <f>Anchor!F222</f>
        <v>9.8809000000000005</v>
      </c>
      <c r="M225" s="38">
        <f>Anchor!G222</f>
        <v>10.832000000000001</v>
      </c>
      <c r="N225" s="38">
        <f>Anchor!H222</f>
        <v>41.368400000000001</v>
      </c>
      <c r="O225" s="38"/>
      <c r="P225" s="38"/>
      <c r="Q225" s="38"/>
      <c r="R225" s="38"/>
      <c r="S225" s="38"/>
      <c r="T225" s="38"/>
      <c r="U225" s="38"/>
      <c r="V225" s="38">
        <f>Anchor!I222</f>
        <v>159.30000000000001</v>
      </c>
      <c r="W225" s="38">
        <f>Anchor!J222</f>
        <v>0.49769999999999998</v>
      </c>
      <c r="X225" s="39">
        <f t="shared" si="15"/>
        <v>4.4250000000000005E-2</v>
      </c>
      <c r="Y225" s="15"/>
      <c r="Z225" s="37">
        <f>Test!B222</f>
        <v>811.26400000000001</v>
      </c>
      <c r="AA225" s="38">
        <f>Test!C222</f>
        <v>30.303100000000001</v>
      </c>
      <c r="AB225" s="38">
        <f>Test!D222</f>
        <v>37.911999999999999</v>
      </c>
      <c r="AC225" s="38">
        <f>Test!E222</f>
        <v>37.390500000000003</v>
      </c>
      <c r="AD225" s="38"/>
      <c r="AE225" s="38">
        <f>Test!F222</f>
        <v>9.8809000000000005</v>
      </c>
      <c r="AF225" s="38">
        <f>Test!G222</f>
        <v>10.832000000000001</v>
      </c>
      <c r="AG225" s="38">
        <f>Test!H222</f>
        <v>41.368400000000001</v>
      </c>
      <c r="AH225" s="38"/>
      <c r="AI225" s="38"/>
      <c r="AJ225" s="38"/>
      <c r="AK225" s="38"/>
      <c r="AL225" s="38"/>
      <c r="AM225" s="38"/>
      <c r="AN225" s="38"/>
      <c r="AO225" s="38">
        <f>Test!I222</f>
        <v>156.19999999999999</v>
      </c>
      <c r="AP225" s="38">
        <f>Test!J222</f>
        <v>0.48159999999999997</v>
      </c>
      <c r="AQ225" s="39">
        <f t="shared" si="16"/>
        <v>4.3388888888888887E-2</v>
      </c>
      <c r="AR225" s="50">
        <f t="shared" si="17"/>
        <v>0.98053986189579401</v>
      </c>
      <c r="AS225" s="51">
        <f t="shared" si="18"/>
        <v>0.96765119549929679</v>
      </c>
      <c r="AT225" s="16"/>
      <c r="AU225" s="16"/>
      <c r="AV225" s="383"/>
      <c r="AW225" s="384"/>
      <c r="AX225" s="404"/>
      <c r="AY225" s="404"/>
      <c r="AZ225" s="407"/>
      <c r="BA225" s="407"/>
      <c r="BB225" s="384"/>
      <c r="BC225" s="378"/>
      <c r="BD225" s="384"/>
      <c r="BE225" s="378"/>
      <c r="BF225" s="385"/>
      <c r="BG225" s="378"/>
      <c r="BH225" s="385"/>
      <c r="BI225" s="378"/>
      <c r="BJ225" s="384"/>
      <c r="BK225" s="378"/>
      <c r="BL225" s="384"/>
      <c r="BM225" s="378"/>
      <c r="BN225" s="384"/>
      <c r="BO225" s="404"/>
      <c r="BP225" s="404"/>
      <c r="BQ225" s="404"/>
      <c r="BR225" s="404"/>
    </row>
    <row r="226" spans="1:70" ht="17" customHeight="1" x14ac:dyDescent="0.2">
      <c r="A226" s="387"/>
      <c r="B226" s="389" t="s">
        <v>22</v>
      </c>
      <c r="C226" s="392" t="s">
        <v>60</v>
      </c>
      <c r="D226" s="395">
        <v>30</v>
      </c>
      <c r="E226" s="398">
        <v>8</v>
      </c>
      <c r="F226" s="7">
        <v>23</v>
      </c>
      <c r="G226" s="32">
        <f>Anchor!B223</f>
        <v>19820.080000000002</v>
      </c>
      <c r="H226" s="33">
        <f>Anchor!C223</f>
        <v>43.326700000000002</v>
      </c>
      <c r="I226" s="33">
        <f>Anchor!D223</f>
        <v>48.633600000000001</v>
      </c>
      <c r="J226" s="33">
        <f>Anchor!E223</f>
        <v>50.366100000000003</v>
      </c>
      <c r="K226" s="33"/>
      <c r="L226" s="33">
        <f>Anchor!F223</f>
        <v>27.349</v>
      </c>
      <c r="M226" s="33">
        <f>Anchor!G223</f>
        <v>26.185500000000001</v>
      </c>
      <c r="N226" s="33">
        <f>Anchor!H223</f>
        <v>99.87</v>
      </c>
      <c r="O226" s="33"/>
      <c r="P226" s="33"/>
      <c r="Q226" s="33"/>
      <c r="R226" s="33"/>
      <c r="S226" s="33"/>
      <c r="T226" s="33"/>
      <c r="U226" s="33"/>
      <c r="V226" s="33">
        <f>Anchor!I223</f>
        <v>904</v>
      </c>
      <c r="W226" s="33">
        <f>Anchor!J223</f>
        <v>1.4325000000000001</v>
      </c>
      <c r="X226" s="34">
        <f t="shared" si="15"/>
        <v>0.25111111111111112</v>
      </c>
      <c r="Y226" s="15"/>
      <c r="Z226" s="32">
        <f>Test!B223</f>
        <v>19820.080000000002</v>
      </c>
      <c r="AA226" s="33">
        <f>Test!C223</f>
        <v>43.326700000000002</v>
      </c>
      <c r="AB226" s="33">
        <f>Test!D223</f>
        <v>48.633600000000001</v>
      </c>
      <c r="AC226" s="33">
        <f>Test!E223</f>
        <v>50.366100000000003</v>
      </c>
      <c r="AD226" s="33"/>
      <c r="AE226" s="33">
        <f>Test!F223</f>
        <v>27.349</v>
      </c>
      <c r="AF226" s="33">
        <f>Test!G223</f>
        <v>26.185500000000001</v>
      </c>
      <c r="AG226" s="33">
        <f>Test!H223</f>
        <v>99.87</v>
      </c>
      <c r="AH226" s="33"/>
      <c r="AI226" s="33"/>
      <c r="AJ226" s="33"/>
      <c r="AK226" s="33"/>
      <c r="AL226" s="33"/>
      <c r="AM226" s="33"/>
      <c r="AN226" s="33"/>
      <c r="AO226" s="33">
        <f>Test!I223</f>
        <v>902.4</v>
      </c>
      <c r="AP226" s="33">
        <f>Test!J223</f>
        <v>1.4581</v>
      </c>
      <c r="AQ226" s="34">
        <f t="shared" si="16"/>
        <v>0.25066666666666665</v>
      </c>
      <c r="AR226" s="46">
        <f t="shared" si="17"/>
        <v>0.99823008849557515</v>
      </c>
      <c r="AS226" s="47">
        <f t="shared" si="18"/>
        <v>1.017870855148342</v>
      </c>
      <c r="AT226" s="16"/>
      <c r="AU226" s="16"/>
      <c r="AV226" s="440" t="s">
        <v>123</v>
      </c>
      <c r="AW226" s="401" cm="1">
        <f t="array" ref="AW226">bdRateExtend($G226:$G229,H226:H229,$Z226:$Z229,AA226:AA229)</f>
        <v>0</v>
      </c>
      <c r="AX226" s="402" cm="1">
        <f t="array" ref="AX226">bdRateExtend($G226:$G231,H226:H231,$Z226:$Z231,AA226:AA231)</f>
        <v>0</v>
      </c>
      <c r="AY226" s="402" cm="1">
        <f t="array" ref="AY226">bdRateExtend($G226:$G231,I226:I231,$Z226:$Z231,AB226:AB231)</f>
        <v>0</v>
      </c>
      <c r="AZ226" s="405" cm="1">
        <f t="array" ref="AZ226">bdRateExtend($G226:$G231,J226:J231,$Z226:$Z231,AC226:AC231)</f>
        <v>0</v>
      </c>
      <c r="BA226" s="405" t="e" cm="1">
        <f t="array" ref="BA226">bdRateExtend($G226:$G231,K226:K231,$Z226:$Z231,AD226:AD231)</f>
        <v>#VALUE!</v>
      </c>
      <c r="BB226" s="401" cm="1">
        <f t="array" ref="BB226">bdRateExtend($G226:$G229,L226:L229,$Z226:$Z229,AE226:AE229)</f>
        <v>0</v>
      </c>
      <c r="BC226" s="376" cm="1">
        <f t="array" ref="BC226">bdRateExtend($G226:$G231,L226:L231,$Z226:$Z231,AE226:AE231)</f>
        <v>0</v>
      </c>
      <c r="BD226" s="401" cm="1">
        <f t="array" ref="BD226">bdRateExtend($G226:$G229,M226:M229,$Z226:$Z229,AF226:AF229)</f>
        <v>0</v>
      </c>
      <c r="BE226" s="376" cm="1">
        <f t="array" ref="BE226">bdRateExtend($G226:$G231,M226:M231,$Z226:$Z231,AF226:AF231)</f>
        <v>0</v>
      </c>
      <c r="BF226" s="379" cm="1">
        <f t="array" ref="BF226">bdRateExtend($G226:$G229,N226:N229,$Z226:$Z229,AG226:AG229)</f>
        <v>0</v>
      </c>
      <c r="BG226" s="376" cm="1">
        <f t="array" ref="BG226">bdRateExtend($G226:$G231,N226:N231,$Z226:$Z231,AG226:AG231)</f>
        <v>0</v>
      </c>
      <c r="BH226" s="379" t="e" cm="1">
        <f t="array" ref="BH226">bdRateExtend($G226:$G229,O226:O229,$Z226:$Z229,AH226:AH229)</f>
        <v>#VALUE!</v>
      </c>
      <c r="BI226" s="376" t="e" cm="1">
        <f t="array" ref="BI226">bdRateExtend($G226:$G231,O226:O231,$Z226:$Z231,AH226:AH231)</f>
        <v>#VALUE!</v>
      </c>
      <c r="BJ226" s="401" t="e" cm="1">
        <f t="array" ref="BJ226">bdRateExtend($G226:$G229,P226:P229,$Z226:$Z229,AI226:AI229)</f>
        <v>#VALUE!</v>
      </c>
      <c r="BK226" s="376" t="e" cm="1">
        <f t="array" ref="BK226">bdRateExtend($G226:$G231,P226:P231,$Z226:$Z231,AI226:AI231)</f>
        <v>#VALUE!</v>
      </c>
      <c r="BL226" s="401" t="e" cm="1">
        <f t="array" ref="BL226">bdRateExtend($G226:$G229,Q226:Q229,$Z226:$Z229,AJ226:AJ229)</f>
        <v>#VALUE!</v>
      </c>
      <c r="BM226" s="376" t="e" cm="1">
        <f t="array" ref="BM226">bdRateExtend($G226:$G231,Q226:Q231,$Z226:$Z231,AJ226:AJ231)</f>
        <v>#VALUE!</v>
      </c>
      <c r="BN226" s="401" t="e" cm="1">
        <f t="array" ref="BN226">bdRateExtend($G226:$G229,R226:R229,$Z226:$Z229,AK226:AK229)</f>
        <v>#VALUE!</v>
      </c>
      <c r="BO226" s="402" t="e" cm="1">
        <f t="array" ref="BO226">bdRateExtend($G226:$G231,R226:R231,$Z226:$Z231,AK226:AK231)</f>
        <v>#VALUE!</v>
      </c>
      <c r="BP226" s="402" t="e" cm="1">
        <f t="array" ref="BP226">bdRateExtend($G226:$G231,S226:S231,$Z226:$Z231,AL226:AL231)</f>
        <v>#VALUE!</v>
      </c>
      <c r="BQ226" s="402" t="e" cm="1">
        <f t="array" ref="BQ226">bdRateExtend($G226:$G231,T226:T231,$Z226:$Z231,AM226:AM231)</f>
        <v>#VALUE!</v>
      </c>
      <c r="BR226" s="402" t="e" cm="1">
        <f t="array" ref="BR226">bdRateExtend($G226:$G231,U226:U231,$Z226:$Z231,AN226:AN231)</f>
        <v>#VALUE!</v>
      </c>
    </row>
    <row r="227" spans="1:70" ht="17" customHeight="1" x14ac:dyDescent="0.2">
      <c r="A227" s="387"/>
      <c r="B227" s="390"/>
      <c r="C227" s="393"/>
      <c r="D227" s="396"/>
      <c r="E227" s="399"/>
      <c r="F227" s="13">
        <v>31</v>
      </c>
      <c r="G227" s="35">
        <f>Anchor!B224</f>
        <v>13892.608</v>
      </c>
      <c r="H227" s="40">
        <f>Anchor!C224</f>
        <v>40.533700000000003</v>
      </c>
      <c r="I227" s="40">
        <f>Anchor!D224</f>
        <v>47.139299999999999</v>
      </c>
      <c r="J227" s="40">
        <f>Anchor!E224</f>
        <v>48.725200000000001</v>
      </c>
      <c r="K227" s="40"/>
      <c r="L227" s="40">
        <f>Anchor!F224</f>
        <v>24.285599999999999</v>
      </c>
      <c r="M227" s="40">
        <f>Anchor!G224</f>
        <v>23.554200000000002</v>
      </c>
      <c r="N227" s="40">
        <f>Anchor!H224</f>
        <v>99.812399999999997</v>
      </c>
      <c r="O227" s="40"/>
      <c r="P227" s="40"/>
      <c r="Q227" s="40"/>
      <c r="R227" s="40"/>
      <c r="S227" s="40"/>
      <c r="T227" s="40"/>
      <c r="U227" s="40"/>
      <c r="V227" s="40">
        <f>Anchor!I224</f>
        <v>756.8</v>
      </c>
      <c r="W227" s="40">
        <f>Anchor!J224</f>
        <v>1.3612</v>
      </c>
      <c r="X227" s="36">
        <f t="shared" si="15"/>
        <v>0.2102222222222222</v>
      </c>
      <c r="Y227" s="15"/>
      <c r="Z227" s="35">
        <f>Test!B224</f>
        <v>13892.608</v>
      </c>
      <c r="AA227" s="40">
        <f>Test!C224</f>
        <v>40.533700000000003</v>
      </c>
      <c r="AB227" s="40">
        <f>Test!D224</f>
        <v>47.139299999999999</v>
      </c>
      <c r="AC227" s="40">
        <f>Test!E224</f>
        <v>48.725200000000001</v>
      </c>
      <c r="AD227" s="40"/>
      <c r="AE227" s="40">
        <f>Test!F224</f>
        <v>24.285599999999999</v>
      </c>
      <c r="AF227" s="40">
        <f>Test!G224</f>
        <v>23.554200000000002</v>
      </c>
      <c r="AG227" s="40">
        <f>Test!H224</f>
        <v>99.812399999999997</v>
      </c>
      <c r="AH227" s="40"/>
      <c r="AI227" s="40"/>
      <c r="AJ227" s="40"/>
      <c r="AK227" s="40"/>
      <c r="AL227" s="40"/>
      <c r="AM227" s="40"/>
      <c r="AN227" s="40"/>
      <c r="AO227" s="40">
        <f>Test!I224</f>
        <v>775.9</v>
      </c>
      <c r="AP227" s="40">
        <f>Test!J224</f>
        <v>1.2625</v>
      </c>
      <c r="AQ227" s="36">
        <f t="shared" si="16"/>
        <v>0.21552777777777776</v>
      </c>
      <c r="AR227" s="48">
        <f t="shared" si="17"/>
        <v>1.025237843551797</v>
      </c>
      <c r="AS227" s="49">
        <f t="shared" si="18"/>
        <v>0.92749044960329119</v>
      </c>
      <c r="AT227" s="16"/>
      <c r="AU227" s="16"/>
      <c r="AV227" s="381"/>
      <c r="AW227" s="382"/>
      <c r="AX227" s="403"/>
      <c r="AY227" s="403"/>
      <c r="AZ227" s="406"/>
      <c r="BA227" s="406"/>
      <c r="BB227" s="382"/>
      <c r="BC227" s="377"/>
      <c r="BD227" s="382"/>
      <c r="BE227" s="377"/>
      <c r="BF227" s="380"/>
      <c r="BG227" s="377"/>
      <c r="BH227" s="380"/>
      <c r="BI227" s="377"/>
      <c r="BJ227" s="382"/>
      <c r="BK227" s="377"/>
      <c r="BL227" s="382"/>
      <c r="BM227" s="377"/>
      <c r="BN227" s="382"/>
      <c r="BO227" s="403"/>
      <c r="BP227" s="403"/>
      <c r="BQ227" s="403"/>
      <c r="BR227" s="403"/>
    </row>
    <row r="228" spans="1:70" ht="17" customHeight="1" x14ac:dyDescent="0.2">
      <c r="A228" s="387"/>
      <c r="B228" s="390"/>
      <c r="C228" s="393"/>
      <c r="D228" s="396"/>
      <c r="E228" s="399"/>
      <c r="F228" s="13">
        <v>39</v>
      </c>
      <c r="G228" s="35">
        <f>Anchor!B225</f>
        <v>8880.5840000000007</v>
      </c>
      <c r="H228" s="40">
        <f>Anchor!C225</f>
        <v>37.256</v>
      </c>
      <c r="I228" s="40">
        <f>Anchor!D225</f>
        <v>45.353099999999998</v>
      </c>
      <c r="J228" s="40">
        <f>Anchor!E225</f>
        <v>46.826799999999999</v>
      </c>
      <c r="K228" s="40"/>
      <c r="L228" s="40">
        <f>Anchor!F225</f>
        <v>20.494299999999999</v>
      </c>
      <c r="M228" s="40">
        <f>Anchor!G225</f>
        <v>20.2319</v>
      </c>
      <c r="N228" s="40">
        <f>Anchor!H225</f>
        <v>99.662800000000004</v>
      </c>
      <c r="O228" s="40"/>
      <c r="P228" s="40"/>
      <c r="Q228" s="40"/>
      <c r="R228" s="40"/>
      <c r="S228" s="40"/>
      <c r="T228" s="40"/>
      <c r="U228" s="40"/>
      <c r="V228" s="40">
        <f>Anchor!I225</f>
        <v>820.3</v>
      </c>
      <c r="W228" s="40">
        <f>Anchor!J225</f>
        <v>1.0212000000000001</v>
      </c>
      <c r="X228" s="36">
        <f t="shared" si="15"/>
        <v>0.2278611111111111</v>
      </c>
      <c r="Y228" s="15"/>
      <c r="Z228" s="35">
        <f>Test!B225</f>
        <v>8880.5840000000007</v>
      </c>
      <c r="AA228" s="40">
        <f>Test!C225</f>
        <v>37.256</v>
      </c>
      <c r="AB228" s="40">
        <f>Test!D225</f>
        <v>45.353099999999998</v>
      </c>
      <c r="AC228" s="40">
        <f>Test!E225</f>
        <v>46.826799999999999</v>
      </c>
      <c r="AD228" s="40"/>
      <c r="AE228" s="40">
        <f>Test!F225</f>
        <v>20.494299999999999</v>
      </c>
      <c r="AF228" s="40">
        <f>Test!G225</f>
        <v>20.2319</v>
      </c>
      <c r="AG228" s="40">
        <f>Test!H225</f>
        <v>99.662800000000004</v>
      </c>
      <c r="AH228" s="40"/>
      <c r="AI228" s="40"/>
      <c r="AJ228" s="40"/>
      <c r="AK228" s="40"/>
      <c r="AL228" s="40"/>
      <c r="AM228" s="40"/>
      <c r="AN228" s="40"/>
      <c r="AO228" s="40">
        <f>Test!I225</f>
        <v>825.3</v>
      </c>
      <c r="AP228" s="40">
        <f>Test!J225</f>
        <v>1.0111000000000001</v>
      </c>
      <c r="AQ228" s="36">
        <f t="shared" si="16"/>
        <v>0.22924999999999998</v>
      </c>
      <c r="AR228" s="48">
        <f t="shared" si="17"/>
        <v>1.006095330976472</v>
      </c>
      <c r="AS228" s="49">
        <f t="shared" si="18"/>
        <v>0.99010967489228363</v>
      </c>
      <c r="AT228" s="16"/>
      <c r="AU228" s="16"/>
      <c r="AV228" s="381" t="s">
        <v>124</v>
      </c>
      <c r="AW228" s="382" cm="1">
        <f t="array" ref="AW228">bdRateExtend($G227:$G230,H227:H230,$Z227:$Z230,AA227:AA230)</f>
        <v>0</v>
      </c>
      <c r="AX228" s="403"/>
      <c r="AY228" s="403"/>
      <c r="AZ228" s="406"/>
      <c r="BA228" s="406"/>
      <c r="BB228" s="382" cm="1">
        <f t="array" ref="BB228">bdRateExtend($G227:$G230,L227:L230,$Z227:$Z230,AE227:AE230)</f>
        <v>0</v>
      </c>
      <c r="BC228" s="377"/>
      <c r="BD228" s="382" cm="1">
        <f t="array" ref="BD228">bdRateExtend($G227:$G230,M227:M230,$Z227:$Z230,AF227:AF230)</f>
        <v>0</v>
      </c>
      <c r="BE228" s="377"/>
      <c r="BF228" s="380" cm="1">
        <f t="array" ref="BF228">bdRateExtend($G227:$G230,N227:N230,$Z227:$Z230,AG227:AG230)</f>
        <v>0</v>
      </c>
      <c r="BG228" s="377"/>
      <c r="BH228" s="380" t="e" cm="1">
        <f t="array" ref="BH228">bdRateExtend($G227:$G230,O227:O230,$Z227:$Z230,AH227:AH230)</f>
        <v>#VALUE!</v>
      </c>
      <c r="BI228" s="377"/>
      <c r="BJ228" s="382" t="e" cm="1">
        <f t="array" ref="BJ228">bdRateExtend($G227:$G230,P227:P230,$Z227:$Z230,AI227:AI230)</f>
        <v>#VALUE!</v>
      </c>
      <c r="BK228" s="377"/>
      <c r="BL228" s="382" t="e" cm="1">
        <f t="array" ref="BL228">bdRateExtend($G227:$G230,Q227:Q230,$Z227:$Z230,AJ227:AJ230)</f>
        <v>#VALUE!</v>
      </c>
      <c r="BM228" s="377"/>
      <c r="BN228" s="382" t="e" cm="1">
        <f t="array" ref="BN228">bdRateExtend($G227:$G230,R227:R230,$Z227:$Z230,AK227:AK230)</f>
        <v>#VALUE!</v>
      </c>
      <c r="BO228" s="403"/>
      <c r="BP228" s="403"/>
      <c r="BQ228" s="403"/>
      <c r="BR228" s="403"/>
    </row>
    <row r="229" spans="1:70" ht="17" customHeight="1" x14ac:dyDescent="0.2">
      <c r="A229" s="387"/>
      <c r="B229" s="390"/>
      <c r="C229" s="393"/>
      <c r="D229" s="396"/>
      <c r="E229" s="399"/>
      <c r="F229" s="13">
        <v>47</v>
      </c>
      <c r="G229" s="35">
        <f>Anchor!B226</f>
        <v>5435.1279999999997</v>
      </c>
      <c r="H229" s="40">
        <f>Anchor!C226</f>
        <v>33.9696</v>
      </c>
      <c r="I229" s="40">
        <f>Anchor!D226</f>
        <v>42.857199999999999</v>
      </c>
      <c r="J229" s="40">
        <f>Anchor!E226</f>
        <v>44.704999999999998</v>
      </c>
      <c r="K229" s="40"/>
      <c r="L229" s="40">
        <f>Anchor!F226</f>
        <v>16.609400000000001</v>
      </c>
      <c r="M229" s="40">
        <f>Anchor!G226</f>
        <v>16.7713</v>
      </c>
      <c r="N229" s="40">
        <f>Anchor!H226</f>
        <v>93.365499999999997</v>
      </c>
      <c r="O229" s="40"/>
      <c r="P229" s="40"/>
      <c r="Q229" s="40"/>
      <c r="R229" s="40"/>
      <c r="S229" s="40"/>
      <c r="T229" s="40"/>
      <c r="U229" s="40"/>
      <c r="V229" s="40">
        <f>Anchor!I226</f>
        <v>606.1</v>
      </c>
      <c r="W229" s="40">
        <f>Anchor!J226</f>
        <v>0.93020000000000003</v>
      </c>
      <c r="X229" s="36">
        <f t="shared" si="15"/>
        <v>0.16836111111111113</v>
      </c>
      <c r="Y229" s="15"/>
      <c r="Z229" s="35">
        <f>Test!B226</f>
        <v>5435.1279999999997</v>
      </c>
      <c r="AA229" s="40">
        <f>Test!C226</f>
        <v>33.9696</v>
      </c>
      <c r="AB229" s="40">
        <f>Test!D226</f>
        <v>42.857199999999999</v>
      </c>
      <c r="AC229" s="40">
        <f>Test!E226</f>
        <v>44.704999999999998</v>
      </c>
      <c r="AD229" s="40"/>
      <c r="AE229" s="40">
        <f>Test!F226</f>
        <v>16.609400000000001</v>
      </c>
      <c r="AF229" s="40">
        <f>Test!G226</f>
        <v>16.7713</v>
      </c>
      <c r="AG229" s="40">
        <f>Test!H226</f>
        <v>93.365499999999997</v>
      </c>
      <c r="AH229" s="40"/>
      <c r="AI229" s="40"/>
      <c r="AJ229" s="40"/>
      <c r="AK229" s="40"/>
      <c r="AL229" s="40"/>
      <c r="AM229" s="40"/>
      <c r="AN229" s="40"/>
      <c r="AO229" s="40">
        <f>Test!I226</f>
        <v>608.1</v>
      </c>
      <c r="AP229" s="40">
        <f>Test!J226</f>
        <v>0.96830000000000005</v>
      </c>
      <c r="AQ229" s="36">
        <f t="shared" si="16"/>
        <v>0.16891666666666666</v>
      </c>
      <c r="AR229" s="48">
        <f t="shared" si="17"/>
        <v>1.0032997855139416</v>
      </c>
      <c r="AS229" s="49">
        <f t="shared" si="18"/>
        <v>1.0409589335626748</v>
      </c>
      <c r="AT229" s="16"/>
      <c r="AU229" s="16"/>
      <c r="AV229" s="381"/>
      <c r="AW229" s="382"/>
      <c r="AX229" s="403"/>
      <c r="AY229" s="403"/>
      <c r="AZ229" s="406"/>
      <c r="BA229" s="406"/>
      <c r="BB229" s="382"/>
      <c r="BC229" s="377"/>
      <c r="BD229" s="382"/>
      <c r="BE229" s="377"/>
      <c r="BF229" s="380"/>
      <c r="BG229" s="377"/>
      <c r="BH229" s="380"/>
      <c r="BI229" s="377"/>
      <c r="BJ229" s="382"/>
      <c r="BK229" s="377"/>
      <c r="BL229" s="382"/>
      <c r="BM229" s="377"/>
      <c r="BN229" s="382"/>
      <c r="BO229" s="403"/>
      <c r="BP229" s="403"/>
      <c r="BQ229" s="403"/>
      <c r="BR229" s="403"/>
    </row>
    <row r="230" spans="1:70" ht="17" customHeight="1" x14ac:dyDescent="0.2">
      <c r="A230" s="387"/>
      <c r="B230" s="390"/>
      <c r="C230" s="393"/>
      <c r="D230" s="396"/>
      <c r="E230" s="399"/>
      <c r="F230" s="13">
        <v>55</v>
      </c>
      <c r="G230" s="35">
        <f>Anchor!B227</f>
        <v>3209.4319999999998</v>
      </c>
      <c r="H230" s="40">
        <f>Anchor!C227</f>
        <v>30.860499999999998</v>
      </c>
      <c r="I230" s="40">
        <f>Anchor!D227</f>
        <v>40.232199999999999</v>
      </c>
      <c r="J230" s="40">
        <f>Anchor!E227</f>
        <v>42.7532</v>
      </c>
      <c r="K230" s="40"/>
      <c r="L230" s="40">
        <f>Anchor!F227</f>
        <v>12.914099999999999</v>
      </c>
      <c r="M230" s="40">
        <f>Anchor!G227</f>
        <v>13.4239</v>
      </c>
      <c r="N230" s="40">
        <f>Anchor!H227</f>
        <v>80.209699999999998</v>
      </c>
      <c r="O230" s="40"/>
      <c r="P230" s="40"/>
      <c r="Q230" s="40"/>
      <c r="R230" s="40"/>
      <c r="S230" s="40"/>
      <c r="T230" s="40"/>
      <c r="U230" s="40"/>
      <c r="V230" s="40">
        <f>Anchor!I227</f>
        <v>454.3</v>
      </c>
      <c r="W230" s="40">
        <f>Anchor!J227</f>
        <v>0.78439999999999999</v>
      </c>
      <c r="X230" s="36">
        <f t="shared" si="15"/>
        <v>0.12619444444444444</v>
      </c>
      <c r="Y230" s="15"/>
      <c r="Z230" s="35">
        <f>Test!B227</f>
        <v>3209.4319999999998</v>
      </c>
      <c r="AA230" s="40">
        <f>Test!C227</f>
        <v>30.860499999999998</v>
      </c>
      <c r="AB230" s="40">
        <f>Test!D227</f>
        <v>40.232199999999999</v>
      </c>
      <c r="AC230" s="40">
        <f>Test!E227</f>
        <v>42.7532</v>
      </c>
      <c r="AD230" s="40"/>
      <c r="AE230" s="40">
        <f>Test!F227</f>
        <v>12.914099999999999</v>
      </c>
      <c r="AF230" s="40">
        <f>Test!G227</f>
        <v>13.4239</v>
      </c>
      <c r="AG230" s="40">
        <f>Test!H227</f>
        <v>80.209699999999998</v>
      </c>
      <c r="AH230" s="40"/>
      <c r="AI230" s="40"/>
      <c r="AJ230" s="40"/>
      <c r="AK230" s="40"/>
      <c r="AL230" s="40"/>
      <c r="AM230" s="40"/>
      <c r="AN230" s="40"/>
      <c r="AO230" s="40">
        <f>Test!I227</f>
        <v>457.6</v>
      </c>
      <c r="AP230" s="40">
        <f>Test!J227</f>
        <v>0.76929999999999998</v>
      </c>
      <c r="AQ230" s="36">
        <f t="shared" si="16"/>
        <v>0.12711111111111112</v>
      </c>
      <c r="AR230" s="48">
        <f t="shared" si="17"/>
        <v>1.0072639225181599</v>
      </c>
      <c r="AS230" s="49">
        <f t="shared" si="18"/>
        <v>0.98074961754207035</v>
      </c>
      <c r="AT230" s="16"/>
      <c r="AU230" s="16"/>
      <c r="AV230" s="381" t="s">
        <v>125</v>
      </c>
      <c r="AW230" s="382" cm="1">
        <f t="array" ref="AW230">bdRateExtend($G228:$G231,H228:H231,$Z228:$Z231,AA228:AA231)</f>
        <v>0</v>
      </c>
      <c r="AX230" s="403"/>
      <c r="AY230" s="403"/>
      <c r="AZ230" s="406"/>
      <c r="BA230" s="406"/>
      <c r="BB230" s="382" cm="1">
        <f t="array" ref="BB230">bdRateExtend($G228:$G231,L228:L231,$Z228:$Z231,AE228:AE231)</f>
        <v>0</v>
      </c>
      <c r="BC230" s="377"/>
      <c r="BD230" s="382" cm="1">
        <f t="array" ref="BD230">bdRateExtend($G228:$G231,M228:M231,$Z228:$Z231,AF228:AF231)</f>
        <v>0</v>
      </c>
      <c r="BE230" s="377"/>
      <c r="BF230" s="380" cm="1">
        <f t="array" ref="BF230">bdRateExtend($G228:$G231,N228:N231,$Z228:$Z231,AG228:AG231)</f>
        <v>0</v>
      </c>
      <c r="BG230" s="377"/>
      <c r="BH230" s="380" t="e" cm="1">
        <f t="array" ref="BH230">bdRateExtend($G228:$G231,O228:O231,$Z228:$Z231,AH228:AH231)</f>
        <v>#VALUE!</v>
      </c>
      <c r="BI230" s="377"/>
      <c r="BJ230" s="382" t="e" cm="1">
        <f t="array" ref="BJ230">bdRateExtend($G228:$G231,P228:P231,$Z228:$Z231,AI228:AI231)</f>
        <v>#VALUE!</v>
      </c>
      <c r="BK230" s="377"/>
      <c r="BL230" s="382" t="e" cm="1">
        <f t="array" ref="BL230">bdRateExtend($G228:$G231,Q228:Q231,$Z228:$Z231,AJ228:AJ231)</f>
        <v>#VALUE!</v>
      </c>
      <c r="BM230" s="377"/>
      <c r="BN230" s="382" t="e" cm="1">
        <f t="array" ref="BN230">bdRateExtend($G228:$G231,R228:R231,$Z228:$Z231,AK228:AK231)</f>
        <v>#VALUE!</v>
      </c>
      <c r="BO230" s="403"/>
      <c r="BP230" s="403"/>
      <c r="BQ230" s="403"/>
      <c r="BR230" s="403"/>
    </row>
    <row r="231" spans="1:70" ht="17" customHeight="1" thickBot="1" x14ac:dyDescent="0.25">
      <c r="A231" s="387"/>
      <c r="B231" s="391"/>
      <c r="C231" s="394"/>
      <c r="D231" s="397"/>
      <c r="E231" s="400"/>
      <c r="F231" s="8">
        <v>63</v>
      </c>
      <c r="G231" s="37">
        <f>Anchor!B228</f>
        <v>1120.912</v>
      </c>
      <c r="H231" s="38">
        <f>Anchor!C228</f>
        <v>26.086500000000001</v>
      </c>
      <c r="I231" s="38">
        <f>Anchor!D228</f>
        <v>36.301699999999997</v>
      </c>
      <c r="J231" s="38">
        <f>Anchor!E228</f>
        <v>39.871600000000001</v>
      </c>
      <c r="K231" s="38"/>
      <c r="L231" s="38">
        <f>Anchor!F228</f>
        <v>7.7923</v>
      </c>
      <c r="M231" s="38">
        <f>Anchor!G228</f>
        <v>8.6437000000000008</v>
      </c>
      <c r="N231" s="38">
        <f>Anchor!H228</f>
        <v>51.222099999999998</v>
      </c>
      <c r="O231" s="38"/>
      <c r="P231" s="38"/>
      <c r="Q231" s="38"/>
      <c r="R231" s="38"/>
      <c r="S231" s="38"/>
      <c r="T231" s="38"/>
      <c r="U231" s="38"/>
      <c r="V231" s="38">
        <f>Anchor!I228</f>
        <v>279.2</v>
      </c>
      <c r="W231" s="38">
        <f>Anchor!J228</f>
        <v>0.54259999999999997</v>
      </c>
      <c r="X231" s="39">
        <f t="shared" si="15"/>
        <v>7.7555555555555558E-2</v>
      </c>
      <c r="Y231" s="15"/>
      <c r="Z231" s="37">
        <f>Test!B228</f>
        <v>1120.912</v>
      </c>
      <c r="AA231" s="38">
        <f>Test!C228</f>
        <v>26.086500000000001</v>
      </c>
      <c r="AB231" s="38">
        <f>Test!D228</f>
        <v>36.301699999999997</v>
      </c>
      <c r="AC231" s="38">
        <f>Test!E228</f>
        <v>39.871600000000001</v>
      </c>
      <c r="AD231" s="38"/>
      <c r="AE231" s="38">
        <f>Test!F228</f>
        <v>7.7923</v>
      </c>
      <c r="AF231" s="38">
        <f>Test!G228</f>
        <v>8.6437000000000008</v>
      </c>
      <c r="AG231" s="38">
        <f>Test!H228</f>
        <v>51.222099999999998</v>
      </c>
      <c r="AH231" s="38"/>
      <c r="AI231" s="38"/>
      <c r="AJ231" s="38"/>
      <c r="AK231" s="38"/>
      <c r="AL231" s="38"/>
      <c r="AM231" s="38"/>
      <c r="AN231" s="38"/>
      <c r="AO231" s="38">
        <f>Test!I228</f>
        <v>279.60000000000002</v>
      </c>
      <c r="AP231" s="38">
        <f>Test!J228</f>
        <v>0.50490000000000002</v>
      </c>
      <c r="AQ231" s="39">
        <f t="shared" si="16"/>
        <v>7.7666666666666676E-2</v>
      </c>
      <c r="AR231" s="50">
        <f t="shared" si="17"/>
        <v>1.0014326647564471</v>
      </c>
      <c r="AS231" s="51">
        <f t="shared" si="18"/>
        <v>0.93051971986730564</v>
      </c>
      <c r="AT231" s="16"/>
      <c r="AU231" s="16"/>
      <c r="AV231" s="383"/>
      <c r="AW231" s="384"/>
      <c r="AX231" s="404"/>
      <c r="AY231" s="404"/>
      <c r="AZ231" s="407"/>
      <c r="BA231" s="407"/>
      <c r="BB231" s="384"/>
      <c r="BC231" s="378"/>
      <c r="BD231" s="384"/>
      <c r="BE231" s="378"/>
      <c r="BF231" s="385"/>
      <c r="BG231" s="378"/>
      <c r="BH231" s="385"/>
      <c r="BI231" s="378"/>
      <c r="BJ231" s="384"/>
      <c r="BK231" s="378"/>
      <c r="BL231" s="384"/>
      <c r="BM231" s="378"/>
      <c r="BN231" s="384"/>
      <c r="BO231" s="404"/>
      <c r="BP231" s="404"/>
      <c r="BQ231" s="404"/>
      <c r="BR231" s="404"/>
    </row>
    <row r="232" spans="1:70" ht="17" customHeight="1" x14ac:dyDescent="0.2">
      <c r="A232" s="386" t="s">
        <v>107</v>
      </c>
      <c r="B232" s="389" t="s">
        <v>23</v>
      </c>
      <c r="C232" s="392" t="s">
        <v>61</v>
      </c>
      <c r="D232" s="395">
        <v>25</v>
      </c>
      <c r="E232" s="398">
        <v>8</v>
      </c>
      <c r="F232" s="7">
        <v>23</v>
      </c>
      <c r="G232" s="32">
        <f>Anchor!B229</f>
        <v>7092.9533000000001</v>
      </c>
      <c r="H232" s="33">
        <f>Anchor!C229</f>
        <v>43.757599999999996</v>
      </c>
      <c r="I232" s="33">
        <f>Anchor!D229</f>
        <v>43.497199999999999</v>
      </c>
      <c r="J232" s="33">
        <f>Anchor!E229</f>
        <v>43.981499999999997</v>
      </c>
      <c r="K232" s="33"/>
      <c r="L232" s="33">
        <f>Anchor!F229</f>
        <v>19.819299999999998</v>
      </c>
      <c r="M232" s="33">
        <f>Anchor!G229</f>
        <v>26.934200000000001</v>
      </c>
      <c r="N232" s="33">
        <f>Anchor!H229</f>
        <v>98.631200000000007</v>
      </c>
      <c r="O232" s="33"/>
      <c r="P232" s="33"/>
      <c r="Q232" s="33"/>
      <c r="R232" s="33"/>
      <c r="S232" s="33"/>
      <c r="T232" s="33"/>
      <c r="U232" s="33"/>
      <c r="V232" s="33">
        <f>Anchor!I229</f>
        <v>388.3</v>
      </c>
      <c r="W232" s="33">
        <f>Anchor!J229</f>
        <v>0.4662</v>
      </c>
      <c r="X232" s="34">
        <f t="shared" si="15"/>
        <v>0.10786111111111112</v>
      </c>
      <c r="Y232" s="15"/>
      <c r="Z232" s="32">
        <f>Test!B229</f>
        <v>7092.9533000000001</v>
      </c>
      <c r="AA232" s="33">
        <f>Test!C229</f>
        <v>43.757599999999996</v>
      </c>
      <c r="AB232" s="33">
        <f>Test!D229</f>
        <v>43.497199999999999</v>
      </c>
      <c r="AC232" s="33">
        <f>Test!E229</f>
        <v>43.981499999999997</v>
      </c>
      <c r="AD232" s="33"/>
      <c r="AE232" s="33">
        <f>Test!F229</f>
        <v>19.819299999999998</v>
      </c>
      <c r="AF232" s="33">
        <f>Test!G229</f>
        <v>26.934200000000001</v>
      </c>
      <c r="AG232" s="33">
        <f>Test!H229</f>
        <v>98.631200000000007</v>
      </c>
      <c r="AH232" s="33"/>
      <c r="AI232" s="33"/>
      <c r="AJ232" s="33"/>
      <c r="AK232" s="33"/>
      <c r="AL232" s="33"/>
      <c r="AM232" s="33"/>
      <c r="AN232" s="33"/>
      <c r="AO232" s="33">
        <f>Test!I229</f>
        <v>391.6</v>
      </c>
      <c r="AP232" s="33">
        <f>Test!J229</f>
        <v>0.46300000000000002</v>
      </c>
      <c r="AQ232" s="34">
        <f t="shared" si="16"/>
        <v>0.10877777777777778</v>
      </c>
      <c r="AR232" s="46">
        <f t="shared" si="17"/>
        <v>1.0084985835694051</v>
      </c>
      <c r="AS232" s="47">
        <f t="shared" si="18"/>
        <v>0.99313599313599321</v>
      </c>
      <c r="AT232" s="16"/>
      <c r="AU232" s="16"/>
      <c r="AV232" s="440" t="s">
        <v>123</v>
      </c>
      <c r="AW232" s="401" cm="1">
        <f t="array" ref="AW232">bdRateExtend($G232:$G235,H232:H235,$Z232:$Z235,AA232:AA235)</f>
        <v>0</v>
      </c>
      <c r="AX232" s="402" cm="1">
        <f t="array" ref="AX232">bdRateExtend($G232:$G237,H232:H237,$Z232:$Z237,AA232:AA237)</f>
        <v>0</v>
      </c>
      <c r="AY232" s="402" cm="1">
        <f t="array" ref="AY232">bdRateExtend($G232:$G237,I232:I237,$Z232:$Z237,AB232:AB237)</f>
        <v>0</v>
      </c>
      <c r="AZ232" s="405" cm="1">
        <f t="array" ref="AZ232">bdRateExtend($G232:$G237,J232:J237,$Z232:$Z237,AC232:AC237)</f>
        <v>0</v>
      </c>
      <c r="BA232" s="405" t="e" cm="1">
        <f t="array" ref="BA232">bdRateExtend($G232:$G237,K232:K237,$Z232:$Z237,AD232:AD237)</f>
        <v>#VALUE!</v>
      </c>
      <c r="BB232" s="401" cm="1">
        <f t="array" ref="BB232">bdRateExtend($G232:$G235,L232:L235,$Z232:$Z235,AE232:AE235)</f>
        <v>0</v>
      </c>
      <c r="BC232" s="376" cm="1">
        <f t="array" ref="BC232">bdRateExtend($G232:$G237,L232:L237,$Z232:$Z237,AE232:AE237)</f>
        <v>0</v>
      </c>
      <c r="BD232" s="401" cm="1">
        <f t="array" ref="BD232">bdRateExtend($G232:$G235,M232:M235,$Z232:$Z235,AF232:AF235)</f>
        <v>0</v>
      </c>
      <c r="BE232" s="376" cm="1">
        <f t="array" ref="BE232">bdRateExtend($G232:$G237,M232:M237,$Z232:$Z237,AF232:AF237)</f>
        <v>0</v>
      </c>
      <c r="BF232" s="379" cm="1">
        <f t="array" ref="BF232">bdRateExtend($G232:$G235,N232:N235,$Z232:$Z235,AG232:AG235)</f>
        <v>0</v>
      </c>
      <c r="BG232" s="376" cm="1">
        <f t="array" ref="BG232">bdRateExtend($G232:$G237,N232:N237,$Z232:$Z237,AG232:AG237)</f>
        <v>0</v>
      </c>
      <c r="BH232" s="379" t="e" cm="1">
        <f t="array" ref="BH232">bdRateExtend($G232:$G235,O232:O235,$Z232:$Z235,AH232:AH235)</f>
        <v>#VALUE!</v>
      </c>
      <c r="BI232" s="376" t="e" cm="1">
        <f t="array" ref="BI232">bdRateExtend($G232:$G237,O232:O237,$Z232:$Z237,AH232:AH237)</f>
        <v>#VALUE!</v>
      </c>
      <c r="BJ232" s="401" t="e" cm="1">
        <f t="array" ref="BJ232">bdRateExtend($G232:$G235,P232:P235,$Z232:$Z235,AI232:AI235)</f>
        <v>#VALUE!</v>
      </c>
      <c r="BK232" s="376" t="e" cm="1">
        <f t="array" ref="BK232">bdRateExtend($G232:$G237,P232:P237,$Z232:$Z237,AI232:AI237)</f>
        <v>#VALUE!</v>
      </c>
      <c r="BL232" s="401" t="e" cm="1">
        <f t="array" ref="BL232">bdRateExtend($G232:$G235,Q232:Q235,$Z232:$Z235,AJ232:AJ235)</f>
        <v>#VALUE!</v>
      </c>
      <c r="BM232" s="376" t="e" cm="1">
        <f t="array" ref="BM232">bdRateExtend($G232:$G237,Q232:Q237,$Z232:$Z237,AJ232:AJ237)</f>
        <v>#VALUE!</v>
      </c>
      <c r="BN232" s="401" t="e" cm="1">
        <f t="array" ref="BN232">bdRateExtend($G232:$G235,R232:R235,$Z232:$Z235,AK232:AK235)</f>
        <v>#VALUE!</v>
      </c>
      <c r="BO232" s="402" t="e" cm="1">
        <f t="array" ref="BO232">bdRateExtend($G232:$G237,R232:R237,$Z232:$Z237,AK232:AK237)</f>
        <v>#VALUE!</v>
      </c>
      <c r="BP232" s="402" t="e" cm="1">
        <f t="array" ref="BP232">bdRateExtend($G232:$G237,S232:S237,$Z232:$Z237,AL232:AL237)</f>
        <v>#VALUE!</v>
      </c>
      <c r="BQ232" s="402" t="e" cm="1">
        <f t="array" ref="BQ232">bdRateExtend($G232:$G237,T232:T237,$Z232:$Z237,AM232:AM237)</f>
        <v>#VALUE!</v>
      </c>
      <c r="BR232" s="402" t="e" cm="1">
        <f t="array" ref="BR232">bdRateExtend($G232:$G237,U232:U237,$Z232:$Z237,AN232:AN237)</f>
        <v>#VALUE!</v>
      </c>
    </row>
    <row r="233" spans="1:70" ht="17" customHeight="1" x14ac:dyDescent="0.2">
      <c r="A233" s="387"/>
      <c r="B233" s="390"/>
      <c r="C233" s="393"/>
      <c r="D233" s="396"/>
      <c r="E233" s="399"/>
      <c r="F233" s="13">
        <v>31</v>
      </c>
      <c r="G233" s="35">
        <f>Anchor!B230</f>
        <v>4978.5066999999999</v>
      </c>
      <c r="H233" s="40">
        <f>Anchor!C230</f>
        <v>40.4026</v>
      </c>
      <c r="I233" s="40">
        <f>Anchor!D230</f>
        <v>39.9818</v>
      </c>
      <c r="J233" s="40">
        <f>Anchor!E230</f>
        <v>40.932699999999997</v>
      </c>
      <c r="K233" s="40"/>
      <c r="L233" s="40">
        <f>Anchor!F230</f>
        <v>17.828399999999998</v>
      </c>
      <c r="M233" s="40">
        <f>Anchor!G230</f>
        <v>24.703399999999998</v>
      </c>
      <c r="N233" s="40">
        <f>Anchor!H230</f>
        <v>97.929199999999994</v>
      </c>
      <c r="O233" s="40"/>
      <c r="P233" s="40"/>
      <c r="Q233" s="40"/>
      <c r="R233" s="40"/>
      <c r="S233" s="40"/>
      <c r="T233" s="40"/>
      <c r="U233" s="40"/>
      <c r="V233" s="40">
        <f>Anchor!I230</f>
        <v>381.5</v>
      </c>
      <c r="W233" s="40">
        <f>Anchor!J230</f>
        <v>0.38129999999999997</v>
      </c>
      <c r="X233" s="36">
        <f t="shared" si="15"/>
        <v>0.10597222222222222</v>
      </c>
      <c r="Y233" s="15"/>
      <c r="Z233" s="35">
        <f>Test!B230</f>
        <v>4978.5066999999999</v>
      </c>
      <c r="AA233" s="40">
        <f>Test!C230</f>
        <v>40.4026</v>
      </c>
      <c r="AB233" s="40">
        <f>Test!D230</f>
        <v>39.9818</v>
      </c>
      <c r="AC233" s="40">
        <f>Test!E230</f>
        <v>40.932699999999997</v>
      </c>
      <c r="AD233" s="40"/>
      <c r="AE233" s="40">
        <f>Test!F230</f>
        <v>17.828399999999998</v>
      </c>
      <c r="AF233" s="40">
        <f>Test!G230</f>
        <v>24.703399999999998</v>
      </c>
      <c r="AG233" s="40">
        <f>Test!H230</f>
        <v>97.929199999999994</v>
      </c>
      <c r="AH233" s="40"/>
      <c r="AI233" s="40"/>
      <c r="AJ233" s="40"/>
      <c r="AK233" s="40"/>
      <c r="AL233" s="40"/>
      <c r="AM233" s="40"/>
      <c r="AN233" s="40"/>
      <c r="AO233" s="40">
        <f>Test!I230</f>
        <v>385.5</v>
      </c>
      <c r="AP233" s="40">
        <f>Test!J230</f>
        <v>0.37</v>
      </c>
      <c r="AQ233" s="36">
        <f t="shared" si="16"/>
        <v>0.10708333333333334</v>
      </c>
      <c r="AR233" s="48">
        <f t="shared" si="17"/>
        <v>1.0104849279161205</v>
      </c>
      <c r="AS233" s="49">
        <f t="shared" si="18"/>
        <v>0.97036454235510106</v>
      </c>
      <c r="AT233" s="16"/>
      <c r="AU233" s="16"/>
      <c r="AV233" s="381"/>
      <c r="AW233" s="382"/>
      <c r="AX233" s="403"/>
      <c r="AY233" s="403"/>
      <c r="AZ233" s="406"/>
      <c r="BA233" s="406"/>
      <c r="BB233" s="382"/>
      <c r="BC233" s="377"/>
      <c r="BD233" s="382"/>
      <c r="BE233" s="377"/>
      <c r="BF233" s="380"/>
      <c r="BG233" s="377"/>
      <c r="BH233" s="380"/>
      <c r="BI233" s="377"/>
      <c r="BJ233" s="382"/>
      <c r="BK233" s="377"/>
      <c r="BL233" s="382"/>
      <c r="BM233" s="377"/>
      <c r="BN233" s="382"/>
      <c r="BO233" s="403"/>
      <c r="BP233" s="403"/>
      <c r="BQ233" s="403"/>
      <c r="BR233" s="403"/>
    </row>
    <row r="234" spans="1:70" ht="17" customHeight="1" x14ac:dyDescent="0.2">
      <c r="A234" s="387"/>
      <c r="B234" s="390"/>
      <c r="C234" s="393"/>
      <c r="D234" s="396"/>
      <c r="E234" s="399"/>
      <c r="F234" s="13">
        <v>39</v>
      </c>
      <c r="G234" s="35">
        <f>Anchor!B231</f>
        <v>3059.5533</v>
      </c>
      <c r="H234" s="40">
        <f>Anchor!C231</f>
        <v>36.478299999999997</v>
      </c>
      <c r="I234" s="40">
        <f>Anchor!D231</f>
        <v>36.492800000000003</v>
      </c>
      <c r="J234" s="40">
        <f>Anchor!E231</f>
        <v>38.394799999999996</v>
      </c>
      <c r="K234" s="40"/>
      <c r="L234" s="40">
        <f>Anchor!F231</f>
        <v>15.2127</v>
      </c>
      <c r="M234" s="40">
        <f>Anchor!G231</f>
        <v>21.7026</v>
      </c>
      <c r="N234" s="40">
        <f>Anchor!H231</f>
        <v>95.176100000000005</v>
      </c>
      <c r="O234" s="40"/>
      <c r="P234" s="40"/>
      <c r="Q234" s="40"/>
      <c r="R234" s="40"/>
      <c r="S234" s="40"/>
      <c r="T234" s="40"/>
      <c r="U234" s="40"/>
      <c r="V234" s="40">
        <f>Anchor!I231</f>
        <v>336.3</v>
      </c>
      <c r="W234" s="40">
        <f>Anchor!J231</f>
        <v>0.31209999999999999</v>
      </c>
      <c r="X234" s="36">
        <f t="shared" si="15"/>
        <v>9.3416666666666676E-2</v>
      </c>
      <c r="Y234" s="15"/>
      <c r="Z234" s="35">
        <f>Test!B231</f>
        <v>3059.5533</v>
      </c>
      <c r="AA234" s="40">
        <f>Test!C231</f>
        <v>36.478299999999997</v>
      </c>
      <c r="AB234" s="40">
        <f>Test!D231</f>
        <v>36.492800000000003</v>
      </c>
      <c r="AC234" s="40">
        <f>Test!E231</f>
        <v>38.394799999999996</v>
      </c>
      <c r="AD234" s="40"/>
      <c r="AE234" s="40">
        <f>Test!F231</f>
        <v>15.2127</v>
      </c>
      <c r="AF234" s="40">
        <f>Test!G231</f>
        <v>21.7026</v>
      </c>
      <c r="AG234" s="40">
        <f>Test!H231</f>
        <v>95.176100000000005</v>
      </c>
      <c r="AH234" s="40"/>
      <c r="AI234" s="40"/>
      <c r="AJ234" s="40"/>
      <c r="AK234" s="40"/>
      <c r="AL234" s="40"/>
      <c r="AM234" s="40"/>
      <c r="AN234" s="40"/>
      <c r="AO234" s="40">
        <f>Test!I231</f>
        <v>337.6</v>
      </c>
      <c r="AP234" s="40">
        <f>Test!J231</f>
        <v>0.34770000000000001</v>
      </c>
      <c r="AQ234" s="36">
        <f t="shared" si="16"/>
        <v>9.3777777777777779E-2</v>
      </c>
      <c r="AR234" s="48">
        <f t="shared" si="17"/>
        <v>1.0038655961938745</v>
      </c>
      <c r="AS234" s="49">
        <f t="shared" si="18"/>
        <v>1.1140660044857418</v>
      </c>
      <c r="AT234" s="16"/>
      <c r="AU234" s="16"/>
      <c r="AV234" s="381" t="s">
        <v>124</v>
      </c>
      <c r="AW234" s="382" cm="1">
        <f t="array" ref="AW234">bdRateExtend($G233:$G236,H233:H236,$Z233:$Z236,AA233:AA236)</f>
        <v>0</v>
      </c>
      <c r="AX234" s="403"/>
      <c r="AY234" s="403"/>
      <c r="AZ234" s="406"/>
      <c r="BA234" s="406"/>
      <c r="BB234" s="382" cm="1">
        <f t="array" ref="BB234">bdRateExtend($G233:$G236,L233:L236,$Z233:$Z236,AE233:AE236)</f>
        <v>0</v>
      </c>
      <c r="BC234" s="377"/>
      <c r="BD234" s="382" cm="1">
        <f t="array" ref="BD234">bdRateExtend($G233:$G236,M233:M236,$Z233:$Z236,AF233:AF236)</f>
        <v>0</v>
      </c>
      <c r="BE234" s="377"/>
      <c r="BF234" s="380" cm="1">
        <f t="array" ref="BF234">bdRateExtend($G233:$G236,N233:N236,$Z233:$Z236,AG233:AG236)</f>
        <v>0</v>
      </c>
      <c r="BG234" s="377"/>
      <c r="BH234" s="380" t="e" cm="1">
        <f t="array" ref="BH234">bdRateExtend($G233:$G236,O233:O236,$Z233:$Z236,AH233:AH236)</f>
        <v>#VALUE!</v>
      </c>
      <c r="BI234" s="377"/>
      <c r="BJ234" s="382" t="e" cm="1">
        <f t="array" ref="BJ234">bdRateExtend($G233:$G236,P233:P236,$Z233:$Z236,AI233:AI236)</f>
        <v>#VALUE!</v>
      </c>
      <c r="BK234" s="377"/>
      <c r="BL234" s="382" t="e" cm="1">
        <f t="array" ref="BL234">bdRateExtend($G233:$G236,Q233:Q236,$Z233:$Z236,AJ233:AJ236)</f>
        <v>#VALUE!</v>
      </c>
      <c r="BM234" s="377"/>
      <c r="BN234" s="382" t="e" cm="1">
        <f t="array" ref="BN234">bdRateExtend($G233:$G236,R233:R236,$Z233:$Z236,AK233:AK236)</f>
        <v>#VALUE!</v>
      </c>
      <c r="BO234" s="403"/>
      <c r="BP234" s="403"/>
      <c r="BQ234" s="403"/>
      <c r="BR234" s="403"/>
    </row>
    <row r="235" spans="1:70" ht="17" customHeight="1" x14ac:dyDescent="0.2">
      <c r="A235" s="387"/>
      <c r="B235" s="390"/>
      <c r="C235" s="393"/>
      <c r="D235" s="396"/>
      <c r="E235" s="399"/>
      <c r="F235" s="13">
        <v>47</v>
      </c>
      <c r="G235" s="35">
        <f>Anchor!B232</f>
        <v>1781.9332999999999</v>
      </c>
      <c r="H235" s="40">
        <f>Anchor!C232</f>
        <v>32.562100000000001</v>
      </c>
      <c r="I235" s="40">
        <f>Anchor!D232</f>
        <v>34.546900000000001</v>
      </c>
      <c r="J235" s="40">
        <f>Anchor!E232</f>
        <v>37.246200000000002</v>
      </c>
      <c r="K235" s="40"/>
      <c r="L235" s="40">
        <f>Anchor!F232</f>
        <v>12.5198</v>
      </c>
      <c r="M235" s="40">
        <f>Anchor!G232</f>
        <v>18.4679</v>
      </c>
      <c r="N235" s="40">
        <f>Anchor!H232</f>
        <v>85.765100000000004</v>
      </c>
      <c r="O235" s="40"/>
      <c r="P235" s="40"/>
      <c r="Q235" s="40"/>
      <c r="R235" s="40"/>
      <c r="S235" s="40"/>
      <c r="T235" s="40"/>
      <c r="U235" s="40"/>
      <c r="V235" s="40">
        <f>Anchor!I232</f>
        <v>246.3</v>
      </c>
      <c r="W235" s="40">
        <f>Anchor!J232</f>
        <v>0.24460000000000001</v>
      </c>
      <c r="X235" s="36">
        <f t="shared" si="15"/>
        <v>6.8416666666666667E-2</v>
      </c>
      <c r="Y235" s="15"/>
      <c r="Z235" s="35">
        <f>Test!B232</f>
        <v>1781.9332999999999</v>
      </c>
      <c r="AA235" s="40">
        <f>Test!C232</f>
        <v>32.562100000000001</v>
      </c>
      <c r="AB235" s="40">
        <f>Test!D232</f>
        <v>34.546900000000001</v>
      </c>
      <c r="AC235" s="40">
        <f>Test!E232</f>
        <v>37.246200000000002</v>
      </c>
      <c r="AD235" s="40"/>
      <c r="AE235" s="40">
        <f>Test!F232</f>
        <v>12.5198</v>
      </c>
      <c r="AF235" s="40">
        <f>Test!G232</f>
        <v>18.4679</v>
      </c>
      <c r="AG235" s="40">
        <f>Test!H232</f>
        <v>85.765100000000004</v>
      </c>
      <c r="AH235" s="40"/>
      <c r="AI235" s="40"/>
      <c r="AJ235" s="40"/>
      <c r="AK235" s="40"/>
      <c r="AL235" s="40"/>
      <c r="AM235" s="40"/>
      <c r="AN235" s="40"/>
      <c r="AO235" s="40">
        <f>Test!I232</f>
        <v>245.3</v>
      </c>
      <c r="AP235" s="40">
        <f>Test!J232</f>
        <v>0.26960000000000001</v>
      </c>
      <c r="AQ235" s="36">
        <f t="shared" si="16"/>
        <v>6.8138888888888888E-2</v>
      </c>
      <c r="AR235" s="48">
        <f t="shared" si="17"/>
        <v>0.99593991067803489</v>
      </c>
      <c r="AS235" s="49">
        <f t="shared" si="18"/>
        <v>1.1022076860179886</v>
      </c>
      <c r="AT235" s="16"/>
      <c r="AU235" s="16"/>
      <c r="AV235" s="381"/>
      <c r="AW235" s="382"/>
      <c r="AX235" s="403"/>
      <c r="AY235" s="403"/>
      <c r="AZ235" s="406"/>
      <c r="BA235" s="406"/>
      <c r="BB235" s="382"/>
      <c r="BC235" s="377"/>
      <c r="BD235" s="382"/>
      <c r="BE235" s="377"/>
      <c r="BF235" s="380"/>
      <c r="BG235" s="377"/>
      <c r="BH235" s="380"/>
      <c r="BI235" s="377"/>
      <c r="BJ235" s="382"/>
      <c r="BK235" s="377"/>
      <c r="BL235" s="382"/>
      <c r="BM235" s="377"/>
      <c r="BN235" s="382"/>
      <c r="BO235" s="403"/>
      <c r="BP235" s="403"/>
      <c r="BQ235" s="403"/>
      <c r="BR235" s="403"/>
    </row>
    <row r="236" spans="1:70" ht="17" customHeight="1" x14ac:dyDescent="0.2">
      <c r="A236" s="387"/>
      <c r="B236" s="390"/>
      <c r="C236" s="393"/>
      <c r="D236" s="396"/>
      <c r="E236" s="399"/>
      <c r="F236" s="13">
        <v>55</v>
      </c>
      <c r="G236" s="35">
        <f>Anchor!B233</f>
        <v>970.48</v>
      </c>
      <c r="H236" s="40">
        <f>Anchor!C233</f>
        <v>28.979600000000001</v>
      </c>
      <c r="I236" s="40">
        <f>Anchor!D233</f>
        <v>32.960500000000003</v>
      </c>
      <c r="J236" s="40">
        <f>Anchor!E233</f>
        <v>35.692100000000003</v>
      </c>
      <c r="K236" s="40"/>
      <c r="L236" s="40">
        <f>Anchor!F233</f>
        <v>9.9930000000000003</v>
      </c>
      <c r="M236" s="40">
        <f>Anchor!G233</f>
        <v>15.175000000000001</v>
      </c>
      <c r="N236" s="40">
        <f>Anchor!H233</f>
        <v>69.841499999999996</v>
      </c>
      <c r="O236" s="40"/>
      <c r="P236" s="40"/>
      <c r="Q236" s="40"/>
      <c r="R236" s="40"/>
      <c r="S236" s="40"/>
      <c r="T236" s="40"/>
      <c r="U236" s="40"/>
      <c r="V236" s="40">
        <f>Anchor!I233</f>
        <v>170.2</v>
      </c>
      <c r="W236" s="40">
        <f>Anchor!J233</f>
        <v>0.21990000000000001</v>
      </c>
      <c r="X236" s="36">
        <f t="shared" si="15"/>
        <v>4.7277777777777773E-2</v>
      </c>
      <c r="Y236" s="15"/>
      <c r="Z236" s="35">
        <f>Test!B233</f>
        <v>970.48</v>
      </c>
      <c r="AA236" s="40">
        <f>Test!C233</f>
        <v>28.979600000000001</v>
      </c>
      <c r="AB236" s="40">
        <f>Test!D233</f>
        <v>32.960500000000003</v>
      </c>
      <c r="AC236" s="40">
        <f>Test!E233</f>
        <v>35.692100000000003</v>
      </c>
      <c r="AD236" s="40"/>
      <c r="AE236" s="40">
        <f>Test!F233</f>
        <v>9.9930000000000003</v>
      </c>
      <c r="AF236" s="40">
        <f>Test!G233</f>
        <v>15.175000000000001</v>
      </c>
      <c r="AG236" s="40">
        <f>Test!H233</f>
        <v>69.841499999999996</v>
      </c>
      <c r="AH236" s="40"/>
      <c r="AI236" s="40"/>
      <c r="AJ236" s="40"/>
      <c r="AK236" s="40"/>
      <c r="AL236" s="40"/>
      <c r="AM236" s="40"/>
      <c r="AN236" s="40"/>
      <c r="AO236" s="40">
        <f>Test!I233</f>
        <v>169.5</v>
      </c>
      <c r="AP236" s="40">
        <f>Test!J233</f>
        <v>0.22800000000000001</v>
      </c>
      <c r="AQ236" s="36">
        <f t="shared" si="16"/>
        <v>4.7083333333333331E-2</v>
      </c>
      <c r="AR236" s="48">
        <f t="shared" si="17"/>
        <v>0.99588719153936556</v>
      </c>
      <c r="AS236" s="49">
        <f t="shared" si="18"/>
        <v>1.0368349249658935</v>
      </c>
      <c r="AT236" s="16"/>
      <c r="AU236" s="16"/>
      <c r="AV236" s="381" t="s">
        <v>125</v>
      </c>
      <c r="AW236" s="382" cm="1">
        <f t="array" ref="AW236">bdRateExtend($G234:$G237,H234:H237,$Z234:$Z237,AA234:AA237)</f>
        <v>0</v>
      </c>
      <c r="AX236" s="403"/>
      <c r="AY236" s="403"/>
      <c r="AZ236" s="406"/>
      <c r="BA236" s="406"/>
      <c r="BB236" s="382" cm="1">
        <f t="array" ref="BB236">bdRateExtend($G234:$G237,L234:L237,$Z234:$Z237,AE234:AE237)</f>
        <v>0</v>
      </c>
      <c r="BC236" s="377"/>
      <c r="BD236" s="382" cm="1">
        <f t="array" ref="BD236">bdRateExtend($G234:$G237,M234:M237,$Z234:$Z237,AF234:AF237)</f>
        <v>0</v>
      </c>
      <c r="BE236" s="377"/>
      <c r="BF236" s="380" cm="1">
        <f t="array" ref="BF236">bdRateExtend($G234:$G237,N234:N237,$Z234:$Z237,AG234:AG237)</f>
        <v>0</v>
      </c>
      <c r="BG236" s="377"/>
      <c r="BH236" s="380" t="e" cm="1">
        <f t="array" ref="BH236">bdRateExtend($G234:$G237,O234:O237,$Z234:$Z237,AH234:AH237)</f>
        <v>#VALUE!</v>
      </c>
      <c r="BI236" s="377"/>
      <c r="BJ236" s="382" t="e" cm="1">
        <f t="array" ref="BJ236">bdRateExtend($G234:$G237,P234:P237,$Z234:$Z237,AI234:AI237)</f>
        <v>#VALUE!</v>
      </c>
      <c r="BK236" s="377"/>
      <c r="BL236" s="382" t="e" cm="1">
        <f t="array" ref="BL236">bdRateExtend($G234:$G237,Q234:Q237,$Z234:$Z237,AJ234:AJ237)</f>
        <v>#VALUE!</v>
      </c>
      <c r="BM236" s="377"/>
      <c r="BN236" s="382" t="e" cm="1">
        <f t="array" ref="BN236">bdRateExtend($G234:$G237,R234:R237,$Z234:$Z237,AK234:AK237)</f>
        <v>#VALUE!</v>
      </c>
      <c r="BO236" s="403"/>
      <c r="BP236" s="403"/>
      <c r="BQ236" s="403"/>
      <c r="BR236" s="403"/>
    </row>
    <row r="237" spans="1:70" ht="17" customHeight="1" thickBot="1" x14ac:dyDescent="0.25">
      <c r="A237" s="387"/>
      <c r="B237" s="391"/>
      <c r="C237" s="394"/>
      <c r="D237" s="397"/>
      <c r="E237" s="400"/>
      <c r="F237" s="8">
        <v>63</v>
      </c>
      <c r="G237" s="37">
        <f>Anchor!B234</f>
        <v>230.7867</v>
      </c>
      <c r="H237" s="38">
        <f>Anchor!C234</f>
        <v>23.964400000000001</v>
      </c>
      <c r="I237" s="38">
        <f>Anchor!D234</f>
        <v>30.761199999999999</v>
      </c>
      <c r="J237" s="38">
        <f>Anchor!E234</f>
        <v>33.656199999999998</v>
      </c>
      <c r="K237" s="38"/>
      <c r="L237" s="38">
        <f>Anchor!F234</f>
        <v>6.6708999999999996</v>
      </c>
      <c r="M237" s="38">
        <f>Anchor!G234</f>
        <v>9.891</v>
      </c>
      <c r="N237" s="38">
        <f>Anchor!H234</f>
        <v>26.331299999999999</v>
      </c>
      <c r="O237" s="38"/>
      <c r="P237" s="38"/>
      <c r="Q237" s="38"/>
      <c r="R237" s="38"/>
      <c r="S237" s="38"/>
      <c r="T237" s="38"/>
      <c r="U237" s="38"/>
      <c r="V237" s="38">
        <f>Anchor!I234</f>
        <v>79.599999999999994</v>
      </c>
      <c r="W237" s="38">
        <f>Anchor!J234</f>
        <v>0.1258</v>
      </c>
      <c r="X237" s="39">
        <f t="shared" si="15"/>
        <v>2.2111111111111109E-2</v>
      </c>
      <c r="Y237" s="15"/>
      <c r="Z237" s="37">
        <f>Test!B234</f>
        <v>230.7867</v>
      </c>
      <c r="AA237" s="38">
        <f>Test!C234</f>
        <v>23.964400000000001</v>
      </c>
      <c r="AB237" s="38">
        <f>Test!D234</f>
        <v>30.761199999999999</v>
      </c>
      <c r="AC237" s="38">
        <f>Test!E234</f>
        <v>33.656199999999998</v>
      </c>
      <c r="AD237" s="38"/>
      <c r="AE237" s="38">
        <f>Test!F234</f>
        <v>6.6708999999999996</v>
      </c>
      <c r="AF237" s="38">
        <f>Test!G234</f>
        <v>9.891</v>
      </c>
      <c r="AG237" s="38">
        <f>Test!H234</f>
        <v>26.331299999999999</v>
      </c>
      <c r="AH237" s="38"/>
      <c r="AI237" s="38"/>
      <c r="AJ237" s="38"/>
      <c r="AK237" s="38"/>
      <c r="AL237" s="38"/>
      <c r="AM237" s="38"/>
      <c r="AN237" s="38"/>
      <c r="AO237" s="38">
        <f>Test!I234</f>
        <v>80</v>
      </c>
      <c r="AP237" s="38">
        <f>Test!J234</f>
        <v>0.1249</v>
      </c>
      <c r="AQ237" s="39">
        <f t="shared" si="16"/>
        <v>2.2222222222222223E-2</v>
      </c>
      <c r="AR237" s="50">
        <f t="shared" si="17"/>
        <v>1.0050251256281408</v>
      </c>
      <c r="AS237" s="51">
        <f t="shared" si="18"/>
        <v>0.99284578696343406</v>
      </c>
      <c r="AT237" s="16"/>
      <c r="AU237" s="16"/>
      <c r="AV237" s="383"/>
      <c r="AW237" s="384"/>
      <c r="AX237" s="404"/>
      <c r="AY237" s="404"/>
      <c r="AZ237" s="407"/>
      <c r="BA237" s="407"/>
      <c r="BB237" s="384"/>
      <c r="BC237" s="378"/>
      <c r="BD237" s="384"/>
      <c r="BE237" s="378"/>
      <c r="BF237" s="385"/>
      <c r="BG237" s="378"/>
      <c r="BH237" s="385"/>
      <c r="BI237" s="378"/>
      <c r="BJ237" s="384"/>
      <c r="BK237" s="378"/>
      <c r="BL237" s="384"/>
      <c r="BM237" s="378"/>
      <c r="BN237" s="384"/>
      <c r="BO237" s="404"/>
      <c r="BP237" s="404"/>
      <c r="BQ237" s="404"/>
      <c r="BR237" s="404"/>
    </row>
    <row r="238" spans="1:70" ht="17" customHeight="1" x14ac:dyDescent="0.2">
      <c r="A238" s="387"/>
      <c r="B238" s="389" t="s">
        <v>23</v>
      </c>
      <c r="C238" s="392" t="s">
        <v>62</v>
      </c>
      <c r="D238" s="395">
        <v>29.97</v>
      </c>
      <c r="E238" s="398">
        <v>8</v>
      </c>
      <c r="F238" s="7">
        <v>23</v>
      </c>
      <c r="G238" s="32">
        <f>Anchor!B235</f>
        <v>9253.8649000000005</v>
      </c>
      <c r="H238" s="33">
        <f>Anchor!C235</f>
        <v>41.407200000000003</v>
      </c>
      <c r="I238" s="33">
        <f>Anchor!D235</f>
        <v>44.648099999999999</v>
      </c>
      <c r="J238" s="33">
        <f>Anchor!E235</f>
        <v>48.7941</v>
      </c>
      <c r="K238" s="33"/>
      <c r="L238" s="33">
        <f>Anchor!F235</f>
        <v>15.7219</v>
      </c>
      <c r="M238" s="33">
        <f>Anchor!G235</f>
        <v>23.079000000000001</v>
      </c>
      <c r="N238" s="33">
        <f>Anchor!H235</f>
        <v>99.789100000000005</v>
      </c>
      <c r="O238" s="33"/>
      <c r="P238" s="33"/>
      <c r="Q238" s="33"/>
      <c r="R238" s="33"/>
      <c r="S238" s="33"/>
      <c r="T238" s="33"/>
      <c r="U238" s="33"/>
      <c r="V238" s="33">
        <f>Anchor!I235</f>
        <v>569.5</v>
      </c>
      <c r="W238" s="33">
        <f>Anchor!J235</f>
        <v>0.55269999999999997</v>
      </c>
      <c r="X238" s="34">
        <f t="shared" si="15"/>
        <v>0.15819444444444444</v>
      </c>
      <c r="Y238" s="15"/>
      <c r="Z238" s="32">
        <f>Test!B235</f>
        <v>9253.8649000000005</v>
      </c>
      <c r="AA238" s="33">
        <f>Test!C235</f>
        <v>41.407200000000003</v>
      </c>
      <c r="AB238" s="33">
        <f>Test!D235</f>
        <v>44.648099999999999</v>
      </c>
      <c r="AC238" s="33">
        <f>Test!E235</f>
        <v>48.7941</v>
      </c>
      <c r="AD238" s="33"/>
      <c r="AE238" s="33">
        <f>Test!F235</f>
        <v>15.7219</v>
      </c>
      <c r="AF238" s="33">
        <f>Test!G235</f>
        <v>23.079000000000001</v>
      </c>
      <c r="AG238" s="33">
        <f>Test!H235</f>
        <v>99.789100000000005</v>
      </c>
      <c r="AH238" s="33"/>
      <c r="AI238" s="33"/>
      <c r="AJ238" s="33"/>
      <c r="AK238" s="33"/>
      <c r="AL238" s="33"/>
      <c r="AM238" s="33"/>
      <c r="AN238" s="33"/>
      <c r="AO238" s="33">
        <f>Test!I235</f>
        <v>568.1</v>
      </c>
      <c r="AP238" s="33">
        <f>Test!J235</f>
        <v>0.54269999999999996</v>
      </c>
      <c r="AQ238" s="34">
        <f t="shared" si="16"/>
        <v>0.15780555555555556</v>
      </c>
      <c r="AR238" s="46">
        <f t="shared" si="17"/>
        <v>0.99754170324846358</v>
      </c>
      <c r="AS238" s="47">
        <f t="shared" si="18"/>
        <v>0.98190700199022973</v>
      </c>
      <c r="AT238" s="16"/>
      <c r="AU238" s="16"/>
      <c r="AV238" s="440" t="s">
        <v>123</v>
      </c>
      <c r="AW238" s="401" cm="1">
        <f t="array" ref="AW238">bdRateExtend($G238:$G241,H238:H241,$Z238:$Z241,AA238:AA241)</f>
        <v>0</v>
      </c>
      <c r="AX238" s="402" cm="1">
        <f t="array" ref="AX238">bdRateExtend($G238:$G243,H238:H243,$Z238:$Z243,AA238:AA243)</f>
        <v>0</v>
      </c>
      <c r="AY238" s="402" cm="1">
        <f t="array" ref="AY238">bdRateExtend($G238:$G243,I238:I243,$Z238:$Z243,AB238:AB243)</f>
        <v>0</v>
      </c>
      <c r="AZ238" s="405" cm="1">
        <f t="array" ref="AZ238">bdRateExtend($G238:$G243,J238:J243,$Z238:$Z243,AC238:AC243)</f>
        <v>0</v>
      </c>
      <c r="BA238" s="405" t="e" cm="1">
        <f t="array" ref="BA238">bdRateExtend($G238:$G243,K238:K243,$Z238:$Z243,AD238:AD243)</f>
        <v>#VALUE!</v>
      </c>
      <c r="BB238" s="401" cm="1">
        <f t="array" ref="BB238">bdRateExtend($G238:$G241,L238:L241,$Z238:$Z241,AE238:AE241)</f>
        <v>0</v>
      </c>
      <c r="BC238" s="376" cm="1">
        <f t="array" ref="BC238">bdRateExtend($G238:$G243,L238:L243,$Z238:$Z243,AE238:AE243)</f>
        <v>0</v>
      </c>
      <c r="BD238" s="401" cm="1">
        <f t="array" ref="BD238">bdRateExtend($G238:$G241,M238:M241,$Z238:$Z241,AF238:AF241)</f>
        <v>0</v>
      </c>
      <c r="BE238" s="376" cm="1">
        <f t="array" ref="BE238">bdRateExtend($G238:$G243,M238:M243,$Z238:$Z243,AF238:AF243)</f>
        <v>0</v>
      </c>
      <c r="BF238" s="379" cm="1">
        <f t="array" ref="BF238">bdRateExtend($G238:$G241,N238:N241,$Z238:$Z241,AG238:AG241)</f>
        <v>0</v>
      </c>
      <c r="BG238" s="376" cm="1">
        <f t="array" ref="BG238">bdRateExtend($G238:$G243,N238:N243,$Z238:$Z243,AG238:AG243)</f>
        <v>0</v>
      </c>
      <c r="BH238" s="379" t="e" cm="1">
        <f t="array" ref="BH238">bdRateExtend($G238:$G241,O238:O241,$Z238:$Z241,AH238:AH241)</f>
        <v>#VALUE!</v>
      </c>
      <c r="BI238" s="376" t="e" cm="1">
        <f t="array" ref="BI238">bdRateExtend($G238:$G243,O238:O243,$Z238:$Z243,AH238:AH243)</f>
        <v>#VALUE!</v>
      </c>
      <c r="BJ238" s="401" t="e" cm="1">
        <f t="array" ref="BJ238">bdRateExtend($G238:$G241,P238:P241,$Z238:$Z241,AI238:AI241)</f>
        <v>#VALUE!</v>
      </c>
      <c r="BK238" s="376" t="e" cm="1">
        <f t="array" ref="BK238">bdRateExtend($G238:$G243,P238:P243,$Z238:$Z243,AI238:AI243)</f>
        <v>#VALUE!</v>
      </c>
      <c r="BL238" s="401" t="e" cm="1">
        <f t="array" ref="BL238">bdRateExtend($G238:$G241,Q238:Q241,$Z238:$Z241,AJ238:AJ241)</f>
        <v>#VALUE!</v>
      </c>
      <c r="BM238" s="376" t="e" cm="1">
        <f t="array" ref="BM238">bdRateExtend($G238:$G243,Q238:Q243,$Z238:$Z243,AJ238:AJ243)</f>
        <v>#VALUE!</v>
      </c>
      <c r="BN238" s="401" t="e" cm="1">
        <f t="array" ref="BN238">bdRateExtend($G238:$G241,R238:R241,$Z238:$Z241,AK238:AK241)</f>
        <v>#VALUE!</v>
      </c>
      <c r="BO238" s="402" t="e" cm="1">
        <f t="array" ref="BO238">bdRateExtend($G238:$G243,R238:R243,$Z238:$Z243,AK238:AK243)</f>
        <v>#VALUE!</v>
      </c>
      <c r="BP238" s="402" t="e" cm="1">
        <f t="array" ref="BP238">bdRateExtend($G238:$G243,S238:S243,$Z238:$Z243,AL238:AL243)</f>
        <v>#VALUE!</v>
      </c>
      <c r="BQ238" s="402" t="e" cm="1">
        <f t="array" ref="BQ238">bdRateExtend($G238:$G243,T238:T243,$Z238:$Z243,AM238:AM243)</f>
        <v>#VALUE!</v>
      </c>
      <c r="BR238" s="402" t="e" cm="1">
        <f t="array" ref="BR238">bdRateExtend($G238:$G243,U238:U243,$Z238:$Z243,AN238:AN243)</f>
        <v>#VALUE!</v>
      </c>
    </row>
    <row r="239" spans="1:70" ht="17" customHeight="1" x14ac:dyDescent="0.2">
      <c r="A239" s="387"/>
      <c r="B239" s="390"/>
      <c r="C239" s="393"/>
      <c r="D239" s="396"/>
      <c r="E239" s="399"/>
      <c r="F239" s="13">
        <v>31</v>
      </c>
      <c r="G239" s="35">
        <f>Anchor!B236</f>
        <v>6339.5661</v>
      </c>
      <c r="H239" s="40">
        <f>Anchor!C236</f>
        <v>38.031799999999997</v>
      </c>
      <c r="I239" s="40">
        <f>Anchor!D236</f>
        <v>42.747199999999999</v>
      </c>
      <c r="J239" s="40">
        <f>Anchor!E236</f>
        <v>47.744999999999997</v>
      </c>
      <c r="K239" s="40"/>
      <c r="L239" s="40">
        <f>Anchor!F236</f>
        <v>13.2117</v>
      </c>
      <c r="M239" s="40">
        <f>Anchor!G236</f>
        <v>20.132400000000001</v>
      </c>
      <c r="N239" s="40">
        <f>Anchor!H236</f>
        <v>99.668499999999995</v>
      </c>
      <c r="O239" s="40"/>
      <c r="P239" s="40"/>
      <c r="Q239" s="40"/>
      <c r="R239" s="40"/>
      <c r="S239" s="40"/>
      <c r="T239" s="40"/>
      <c r="U239" s="40"/>
      <c r="V239" s="40">
        <f>Anchor!I236</f>
        <v>467</v>
      </c>
      <c r="W239" s="40">
        <f>Anchor!J236</f>
        <v>0.46029999999999999</v>
      </c>
      <c r="X239" s="36">
        <f t="shared" si="15"/>
        <v>0.12972222222222221</v>
      </c>
      <c r="Y239" s="15"/>
      <c r="Z239" s="35">
        <f>Test!B236</f>
        <v>6339.5661</v>
      </c>
      <c r="AA239" s="40">
        <f>Test!C236</f>
        <v>38.031799999999997</v>
      </c>
      <c r="AB239" s="40">
        <f>Test!D236</f>
        <v>42.747199999999999</v>
      </c>
      <c r="AC239" s="40">
        <f>Test!E236</f>
        <v>47.744999999999997</v>
      </c>
      <c r="AD239" s="40"/>
      <c r="AE239" s="40">
        <f>Test!F236</f>
        <v>13.2117</v>
      </c>
      <c r="AF239" s="40">
        <f>Test!G236</f>
        <v>20.132400000000001</v>
      </c>
      <c r="AG239" s="40">
        <f>Test!H236</f>
        <v>99.668499999999995</v>
      </c>
      <c r="AH239" s="40"/>
      <c r="AI239" s="40"/>
      <c r="AJ239" s="40"/>
      <c r="AK239" s="40"/>
      <c r="AL239" s="40"/>
      <c r="AM239" s="40"/>
      <c r="AN239" s="40"/>
      <c r="AO239" s="40">
        <f>Test!I236</f>
        <v>467.9</v>
      </c>
      <c r="AP239" s="40">
        <f>Test!J236</f>
        <v>0.45639999999999997</v>
      </c>
      <c r="AQ239" s="36">
        <f t="shared" si="16"/>
        <v>0.12997222222222221</v>
      </c>
      <c r="AR239" s="48">
        <f t="shared" si="17"/>
        <v>1.0019271948608137</v>
      </c>
      <c r="AS239" s="49">
        <f t="shared" si="18"/>
        <v>0.99152726482728648</v>
      </c>
      <c r="AT239" s="16"/>
      <c r="AU239" s="16"/>
      <c r="AV239" s="381"/>
      <c r="AW239" s="382"/>
      <c r="AX239" s="403"/>
      <c r="AY239" s="403"/>
      <c r="AZ239" s="406"/>
      <c r="BA239" s="406"/>
      <c r="BB239" s="382"/>
      <c r="BC239" s="377"/>
      <c r="BD239" s="382"/>
      <c r="BE239" s="377"/>
      <c r="BF239" s="380"/>
      <c r="BG239" s="377"/>
      <c r="BH239" s="380"/>
      <c r="BI239" s="377"/>
      <c r="BJ239" s="382"/>
      <c r="BK239" s="377"/>
      <c r="BL239" s="382"/>
      <c r="BM239" s="377"/>
      <c r="BN239" s="382"/>
      <c r="BO239" s="403"/>
      <c r="BP239" s="403"/>
      <c r="BQ239" s="403"/>
      <c r="BR239" s="403"/>
    </row>
    <row r="240" spans="1:70" ht="17" customHeight="1" x14ac:dyDescent="0.2">
      <c r="A240" s="387"/>
      <c r="B240" s="390"/>
      <c r="C240" s="393"/>
      <c r="D240" s="396"/>
      <c r="E240" s="399"/>
      <c r="F240" s="13">
        <v>39</v>
      </c>
      <c r="G240" s="35">
        <f>Anchor!B237</f>
        <v>3612.6797000000001</v>
      </c>
      <c r="H240" s="40">
        <f>Anchor!C237</f>
        <v>34.177399999999999</v>
      </c>
      <c r="I240" s="40">
        <f>Anchor!D237</f>
        <v>40.724699999999999</v>
      </c>
      <c r="J240" s="40">
        <f>Anchor!E237</f>
        <v>46.443800000000003</v>
      </c>
      <c r="K240" s="40"/>
      <c r="L240" s="40">
        <f>Anchor!F237</f>
        <v>10.4046</v>
      </c>
      <c r="M240" s="40">
        <f>Anchor!G237</f>
        <v>16.841100000000001</v>
      </c>
      <c r="N240" s="40">
        <f>Anchor!H237</f>
        <v>97.843299999999999</v>
      </c>
      <c r="O240" s="40"/>
      <c r="P240" s="40"/>
      <c r="Q240" s="40"/>
      <c r="R240" s="40"/>
      <c r="S240" s="40"/>
      <c r="T240" s="40"/>
      <c r="U240" s="40"/>
      <c r="V240" s="40">
        <f>Anchor!I237</f>
        <v>328.2</v>
      </c>
      <c r="W240" s="40">
        <f>Anchor!J237</f>
        <v>0.3695</v>
      </c>
      <c r="X240" s="36">
        <f t="shared" si="15"/>
        <v>9.116666666666666E-2</v>
      </c>
      <c r="Y240" s="15"/>
      <c r="Z240" s="35">
        <f>Test!B237</f>
        <v>3612.6797000000001</v>
      </c>
      <c r="AA240" s="40">
        <f>Test!C237</f>
        <v>34.177399999999999</v>
      </c>
      <c r="AB240" s="40">
        <f>Test!D237</f>
        <v>40.724699999999999</v>
      </c>
      <c r="AC240" s="40">
        <f>Test!E237</f>
        <v>46.443800000000003</v>
      </c>
      <c r="AD240" s="40"/>
      <c r="AE240" s="40">
        <f>Test!F237</f>
        <v>10.4046</v>
      </c>
      <c r="AF240" s="40">
        <f>Test!G237</f>
        <v>16.841100000000001</v>
      </c>
      <c r="AG240" s="40">
        <f>Test!H237</f>
        <v>97.843299999999999</v>
      </c>
      <c r="AH240" s="40"/>
      <c r="AI240" s="40"/>
      <c r="AJ240" s="40"/>
      <c r="AK240" s="40"/>
      <c r="AL240" s="40"/>
      <c r="AM240" s="40"/>
      <c r="AN240" s="40"/>
      <c r="AO240" s="40">
        <f>Test!I237</f>
        <v>332.3</v>
      </c>
      <c r="AP240" s="40">
        <f>Test!J237</f>
        <v>0.34110000000000001</v>
      </c>
      <c r="AQ240" s="36">
        <f t="shared" si="16"/>
        <v>9.2305555555555557E-2</v>
      </c>
      <c r="AR240" s="48">
        <f t="shared" si="17"/>
        <v>1.0124923826934797</v>
      </c>
      <c r="AS240" s="49">
        <f t="shared" si="18"/>
        <v>0.92313937753721254</v>
      </c>
      <c r="AT240" s="16"/>
      <c r="AU240" s="16"/>
      <c r="AV240" s="381" t="s">
        <v>124</v>
      </c>
      <c r="AW240" s="382" cm="1">
        <f t="array" ref="AW240">bdRateExtend($G239:$G242,H239:H242,$Z239:$Z242,AA239:AA242)</f>
        <v>0</v>
      </c>
      <c r="AX240" s="403"/>
      <c r="AY240" s="403"/>
      <c r="AZ240" s="406"/>
      <c r="BA240" s="406"/>
      <c r="BB240" s="382" cm="1">
        <f t="array" ref="BB240">bdRateExtend($G239:$G242,L239:L242,$Z239:$Z242,AE239:AE242)</f>
        <v>0</v>
      </c>
      <c r="BC240" s="377"/>
      <c r="BD240" s="382" cm="1">
        <f t="array" ref="BD240">bdRateExtend($G239:$G242,M239:M242,$Z239:$Z242,AF239:AF242)</f>
        <v>0</v>
      </c>
      <c r="BE240" s="377"/>
      <c r="BF240" s="380" cm="1">
        <f t="array" ref="BF240">bdRateExtend($G239:$G242,N239:N242,$Z239:$Z242,AG239:AG242)</f>
        <v>0</v>
      </c>
      <c r="BG240" s="377"/>
      <c r="BH240" s="380" t="e" cm="1">
        <f t="array" ref="BH240">bdRateExtend($G239:$G242,O239:O242,$Z239:$Z242,AH239:AH242)</f>
        <v>#VALUE!</v>
      </c>
      <c r="BI240" s="377"/>
      <c r="BJ240" s="382" t="e" cm="1">
        <f t="array" ref="BJ240">bdRateExtend($G239:$G242,P239:P242,$Z239:$Z242,AI239:AI242)</f>
        <v>#VALUE!</v>
      </c>
      <c r="BK240" s="377"/>
      <c r="BL240" s="382" t="e" cm="1">
        <f t="array" ref="BL240">bdRateExtend($G239:$G242,Q239:Q242,$Z239:$Z242,AJ239:AJ242)</f>
        <v>#VALUE!</v>
      </c>
      <c r="BM240" s="377"/>
      <c r="BN240" s="382" t="e" cm="1">
        <f t="array" ref="BN240">bdRateExtend($G239:$G242,R239:R242,$Z239:$Z242,AK239:AK242)</f>
        <v>#VALUE!</v>
      </c>
      <c r="BO240" s="403"/>
      <c r="BP240" s="403"/>
      <c r="BQ240" s="403"/>
      <c r="BR240" s="403"/>
    </row>
    <row r="241" spans="1:70" ht="17" customHeight="1" x14ac:dyDescent="0.2">
      <c r="A241" s="387"/>
      <c r="B241" s="390"/>
      <c r="C241" s="393"/>
      <c r="D241" s="396"/>
      <c r="E241" s="399"/>
      <c r="F241" s="13">
        <v>47</v>
      </c>
      <c r="G241" s="35">
        <f>Anchor!B238</f>
        <v>1689.9883</v>
      </c>
      <c r="H241" s="40">
        <f>Anchor!C238</f>
        <v>30.615500000000001</v>
      </c>
      <c r="I241" s="40">
        <f>Anchor!D238</f>
        <v>38.848999999999997</v>
      </c>
      <c r="J241" s="40">
        <f>Anchor!E238</f>
        <v>45.3688</v>
      </c>
      <c r="K241" s="40"/>
      <c r="L241" s="40">
        <f>Anchor!F238</f>
        <v>7.8357000000000001</v>
      </c>
      <c r="M241" s="40">
        <f>Anchor!G238</f>
        <v>13.6753</v>
      </c>
      <c r="N241" s="40">
        <f>Anchor!H238</f>
        <v>82.693899999999999</v>
      </c>
      <c r="O241" s="40"/>
      <c r="P241" s="40"/>
      <c r="Q241" s="40"/>
      <c r="R241" s="40"/>
      <c r="S241" s="40"/>
      <c r="T241" s="40"/>
      <c r="U241" s="40"/>
      <c r="V241" s="40">
        <f>Anchor!I238</f>
        <v>228.4</v>
      </c>
      <c r="W241" s="40">
        <f>Anchor!J238</f>
        <v>0.27310000000000001</v>
      </c>
      <c r="X241" s="36">
        <f t="shared" si="15"/>
        <v>6.3444444444444442E-2</v>
      </c>
      <c r="Y241" s="15"/>
      <c r="Z241" s="35">
        <f>Test!B238</f>
        <v>1689.9883</v>
      </c>
      <c r="AA241" s="40">
        <f>Test!C238</f>
        <v>30.615500000000001</v>
      </c>
      <c r="AB241" s="40">
        <f>Test!D238</f>
        <v>38.848999999999997</v>
      </c>
      <c r="AC241" s="40">
        <f>Test!E238</f>
        <v>45.3688</v>
      </c>
      <c r="AD241" s="40"/>
      <c r="AE241" s="40">
        <f>Test!F238</f>
        <v>7.8357000000000001</v>
      </c>
      <c r="AF241" s="40">
        <f>Test!G238</f>
        <v>13.6753</v>
      </c>
      <c r="AG241" s="40">
        <f>Test!H238</f>
        <v>82.693899999999999</v>
      </c>
      <c r="AH241" s="40"/>
      <c r="AI241" s="40"/>
      <c r="AJ241" s="40"/>
      <c r="AK241" s="40"/>
      <c r="AL241" s="40"/>
      <c r="AM241" s="40"/>
      <c r="AN241" s="40"/>
      <c r="AO241" s="40">
        <f>Test!I238</f>
        <v>228.6</v>
      </c>
      <c r="AP241" s="40">
        <f>Test!J238</f>
        <v>0.26950000000000002</v>
      </c>
      <c r="AQ241" s="36">
        <f t="shared" si="16"/>
        <v>6.3500000000000001E-2</v>
      </c>
      <c r="AR241" s="48">
        <f t="shared" si="17"/>
        <v>1.000875656742557</v>
      </c>
      <c r="AS241" s="49">
        <f t="shared" si="18"/>
        <v>0.98681801537898206</v>
      </c>
      <c r="AT241" s="16"/>
      <c r="AU241" s="16"/>
      <c r="AV241" s="381"/>
      <c r="AW241" s="382"/>
      <c r="AX241" s="403"/>
      <c r="AY241" s="403"/>
      <c r="AZ241" s="406"/>
      <c r="BA241" s="406"/>
      <c r="BB241" s="382"/>
      <c r="BC241" s="377"/>
      <c r="BD241" s="382"/>
      <c r="BE241" s="377"/>
      <c r="BF241" s="380"/>
      <c r="BG241" s="377"/>
      <c r="BH241" s="380"/>
      <c r="BI241" s="377"/>
      <c r="BJ241" s="382"/>
      <c r="BK241" s="377"/>
      <c r="BL241" s="382"/>
      <c r="BM241" s="377"/>
      <c r="BN241" s="382"/>
      <c r="BO241" s="403"/>
      <c r="BP241" s="403"/>
      <c r="BQ241" s="403"/>
      <c r="BR241" s="403"/>
    </row>
    <row r="242" spans="1:70" ht="17" customHeight="1" x14ac:dyDescent="0.2">
      <c r="A242" s="387"/>
      <c r="B242" s="390"/>
      <c r="C242" s="393"/>
      <c r="D242" s="396"/>
      <c r="E242" s="399"/>
      <c r="F242" s="13">
        <v>55</v>
      </c>
      <c r="G242" s="35">
        <f>Anchor!B239</f>
        <v>629.24210000000005</v>
      </c>
      <c r="H242" s="40">
        <f>Anchor!C239</f>
        <v>27.817599999999999</v>
      </c>
      <c r="I242" s="40">
        <f>Anchor!D239</f>
        <v>37.4955</v>
      </c>
      <c r="J242" s="40">
        <f>Anchor!E239</f>
        <v>44.242699999999999</v>
      </c>
      <c r="K242" s="40"/>
      <c r="L242" s="40">
        <f>Anchor!F239</f>
        <v>5.8582999999999998</v>
      </c>
      <c r="M242" s="40">
        <f>Anchor!G239</f>
        <v>10.8017</v>
      </c>
      <c r="N242" s="40">
        <f>Anchor!H239</f>
        <v>60.252400000000002</v>
      </c>
      <c r="O242" s="40"/>
      <c r="P242" s="40"/>
      <c r="Q242" s="40"/>
      <c r="R242" s="40"/>
      <c r="S242" s="40"/>
      <c r="T242" s="40"/>
      <c r="U242" s="40"/>
      <c r="V242" s="40">
        <f>Anchor!I239</f>
        <v>141.1</v>
      </c>
      <c r="W242" s="40">
        <f>Anchor!J239</f>
        <v>0.17419999999999999</v>
      </c>
      <c r="X242" s="36">
        <f t="shared" si="15"/>
        <v>3.9194444444444441E-2</v>
      </c>
      <c r="Y242" s="15"/>
      <c r="Z242" s="35">
        <f>Test!B239</f>
        <v>629.24210000000005</v>
      </c>
      <c r="AA242" s="40">
        <f>Test!C239</f>
        <v>27.817599999999999</v>
      </c>
      <c r="AB242" s="40">
        <f>Test!D239</f>
        <v>37.4955</v>
      </c>
      <c r="AC242" s="40">
        <f>Test!E239</f>
        <v>44.242699999999999</v>
      </c>
      <c r="AD242" s="40"/>
      <c r="AE242" s="40">
        <f>Test!F239</f>
        <v>5.8582999999999998</v>
      </c>
      <c r="AF242" s="40">
        <f>Test!G239</f>
        <v>10.8017</v>
      </c>
      <c r="AG242" s="40">
        <f>Test!H239</f>
        <v>60.252400000000002</v>
      </c>
      <c r="AH242" s="40"/>
      <c r="AI242" s="40"/>
      <c r="AJ242" s="40"/>
      <c r="AK242" s="40"/>
      <c r="AL242" s="40"/>
      <c r="AM242" s="40"/>
      <c r="AN242" s="40"/>
      <c r="AO242" s="40">
        <f>Test!I239</f>
        <v>141.69999999999999</v>
      </c>
      <c r="AP242" s="40">
        <f>Test!J239</f>
        <v>0.18149999999999999</v>
      </c>
      <c r="AQ242" s="36">
        <f t="shared" si="16"/>
        <v>3.9361111111111111E-2</v>
      </c>
      <c r="AR242" s="48">
        <f t="shared" si="17"/>
        <v>1.0042523033309709</v>
      </c>
      <c r="AS242" s="49">
        <f t="shared" si="18"/>
        <v>1.0419058553386911</v>
      </c>
      <c r="AT242" s="16"/>
      <c r="AU242" s="16"/>
      <c r="AV242" s="381" t="s">
        <v>125</v>
      </c>
      <c r="AW242" s="382" cm="1">
        <f t="array" ref="AW242">bdRateExtend($G240:$G243,H240:H243,$Z240:$Z243,AA240:AA243)</f>
        <v>0</v>
      </c>
      <c r="AX242" s="403"/>
      <c r="AY242" s="403"/>
      <c r="AZ242" s="406"/>
      <c r="BA242" s="406"/>
      <c r="BB242" s="382" cm="1">
        <f t="array" ref="BB242">bdRateExtend($G240:$G243,L240:L243,$Z240:$Z243,AE240:AE243)</f>
        <v>0</v>
      </c>
      <c r="BC242" s="377"/>
      <c r="BD242" s="382" cm="1">
        <f t="array" ref="BD242">bdRateExtend($G240:$G243,M240:M243,$Z240:$Z243,AF240:AF243)</f>
        <v>0</v>
      </c>
      <c r="BE242" s="377"/>
      <c r="BF242" s="380" cm="1">
        <f t="array" ref="BF242">bdRateExtend($G240:$G243,N240:N243,$Z240:$Z243,AG240:AG243)</f>
        <v>0</v>
      </c>
      <c r="BG242" s="377"/>
      <c r="BH242" s="380" t="e" cm="1">
        <f t="array" ref="BH242">bdRateExtend($G240:$G243,O240:O243,$Z240:$Z243,AH240:AH243)</f>
        <v>#VALUE!</v>
      </c>
      <c r="BI242" s="377"/>
      <c r="BJ242" s="382" t="e" cm="1">
        <f t="array" ref="BJ242">bdRateExtend($G240:$G243,P240:P243,$Z240:$Z243,AI240:AI243)</f>
        <v>#VALUE!</v>
      </c>
      <c r="BK242" s="377"/>
      <c r="BL242" s="382" t="e" cm="1">
        <f t="array" ref="BL242">bdRateExtend($G240:$G243,Q240:Q243,$Z240:$Z243,AJ240:AJ243)</f>
        <v>#VALUE!</v>
      </c>
      <c r="BM242" s="377"/>
      <c r="BN242" s="382" t="e" cm="1">
        <f t="array" ref="BN242">bdRateExtend($G240:$G243,R240:R243,$Z240:$Z243,AK240:AK243)</f>
        <v>#VALUE!</v>
      </c>
      <c r="BO242" s="403"/>
      <c r="BP242" s="403"/>
      <c r="BQ242" s="403"/>
      <c r="BR242" s="403"/>
    </row>
    <row r="243" spans="1:70" ht="17" customHeight="1" thickBot="1" x14ac:dyDescent="0.25">
      <c r="A243" s="387"/>
      <c r="B243" s="391"/>
      <c r="C243" s="394"/>
      <c r="D243" s="397"/>
      <c r="E243" s="400"/>
      <c r="F243" s="8">
        <v>63</v>
      </c>
      <c r="G243" s="37">
        <f>Anchor!B240</f>
        <v>121.2306</v>
      </c>
      <c r="H243" s="38">
        <f>Anchor!C240</f>
        <v>25.2607</v>
      </c>
      <c r="I243" s="38">
        <f>Anchor!D240</f>
        <v>35.712800000000001</v>
      </c>
      <c r="J243" s="38">
        <f>Anchor!E240</f>
        <v>41.235799999999998</v>
      </c>
      <c r="K243" s="38"/>
      <c r="L243" s="38">
        <f>Anchor!F240</f>
        <v>4.4108000000000001</v>
      </c>
      <c r="M243" s="38">
        <f>Anchor!G240</f>
        <v>7.2946</v>
      </c>
      <c r="N243" s="38">
        <f>Anchor!H240</f>
        <v>18.506</v>
      </c>
      <c r="O243" s="38"/>
      <c r="P243" s="38"/>
      <c r="Q243" s="38"/>
      <c r="R243" s="38"/>
      <c r="S243" s="38"/>
      <c r="T243" s="38"/>
      <c r="U243" s="38"/>
      <c r="V243" s="38">
        <f>Anchor!I240</f>
        <v>52.9</v>
      </c>
      <c r="W243" s="38">
        <f>Anchor!J240</f>
        <v>0.1061</v>
      </c>
      <c r="X243" s="39">
        <f t="shared" si="15"/>
        <v>1.4694444444444444E-2</v>
      </c>
      <c r="Y243" s="15"/>
      <c r="Z243" s="37">
        <f>Test!B240</f>
        <v>121.2306</v>
      </c>
      <c r="AA243" s="38">
        <f>Test!C240</f>
        <v>25.2607</v>
      </c>
      <c r="AB243" s="38">
        <f>Test!D240</f>
        <v>35.712800000000001</v>
      </c>
      <c r="AC243" s="38">
        <f>Test!E240</f>
        <v>41.235799999999998</v>
      </c>
      <c r="AD243" s="38"/>
      <c r="AE243" s="38">
        <f>Test!F240</f>
        <v>4.4108000000000001</v>
      </c>
      <c r="AF243" s="38">
        <f>Test!G240</f>
        <v>7.2946</v>
      </c>
      <c r="AG243" s="38">
        <f>Test!H240</f>
        <v>18.506</v>
      </c>
      <c r="AH243" s="38"/>
      <c r="AI243" s="38"/>
      <c r="AJ243" s="38"/>
      <c r="AK243" s="38"/>
      <c r="AL243" s="38"/>
      <c r="AM243" s="38"/>
      <c r="AN243" s="38"/>
      <c r="AO243" s="38">
        <f>Test!I240</f>
        <v>53.2</v>
      </c>
      <c r="AP243" s="38">
        <f>Test!J240</f>
        <v>0.1142</v>
      </c>
      <c r="AQ243" s="39">
        <f t="shared" si="16"/>
        <v>1.4777777777777779E-2</v>
      </c>
      <c r="AR243" s="50">
        <f t="shared" si="17"/>
        <v>1.005671077504726</v>
      </c>
      <c r="AS243" s="51">
        <f t="shared" si="18"/>
        <v>1.0763430725730443</v>
      </c>
      <c r="AT243" s="16"/>
      <c r="AU243" s="16"/>
      <c r="AV243" s="383"/>
      <c r="AW243" s="384"/>
      <c r="AX243" s="404"/>
      <c r="AY243" s="404"/>
      <c r="AZ243" s="407"/>
      <c r="BA243" s="407"/>
      <c r="BB243" s="384"/>
      <c r="BC243" s="378"/>
      <c r="BD243" s="384"/>
      <c r="BE243" s="378"/>
      <c r="BF243" s="385"/>
      <c r="BG243" s="378"/>
      <c r="BH243" s="385"/>
      <c r="BI243" s="378"/>
      <c r="BJ243" s="384"/>
      <c r="BK243" s="378"/>
      <c r="BL243" s="384"/>
      <c r="BM243" s="378"/>
      <c r="BN243" s="384"/>
      <c r="BO243" s="404"/>
      <c r="BP243" s="404"/>
      <c r="BQ243" s="404"/>
      <c r="BR243" s="404"/>
    </row>
    <row r="244" spans="1:70" ht="17" customHeight="1" x14ac:dyDescent="0.2">
      <c r="A244" s="387"/>
      <c r="B244" s="389" t="s">
        <v>23</v>
      </c>
      <c r="C244" s="392" t="s">
        <v>63</v>
      </c>
      <c r="D244" s="395">
        <v>29.97</v>
      </c>
      <c r="E244" s="398">
        <v>8</v>
      </c>
      <c r="F244" s="7">
        <v>23</v>
      </c>
      <c r="G244" s="32">
        <f>Anchor!B241</f>
        <v>12366.7968</v>
      </c>
      <c r="H244" s="33">
        <f>Anchor!C241</f>
        <v>42.0886</v>
      </c>
      <c r="I244" s="33">
        <f>Anchor!D241</f>
        <v>45.180700000000002</v>
      </c>
      <c r="J244" s="33">
        <f>Anchor!E241</f>
        <v>46.152299999999997</v>
      </c>
      <c r="K244" s="33"/>
      <c r="L244" s="33">
        <f>Anchor!F241</f>
        <v>18.758500000000002</v>
      </c>
      <c r="M244" s="33">
        <f>Anchor!G241</f>
        <v>26.322600000000001</v>
      </c>
      <c r="N244" s="33">
        <f>Anchor!H241</f>
        <v>96.205699999999993</v>
      </c>
      <c r="O244" s="33"/>
      <c r="P244" s="33"/>
      <c r="Q244" s="33"/>
      <c r="R244" s="33"/>
      <c r="S244" s="33"/>
      <c r="T244" s="33"/>
      <c r="U244" s="33"/>
      <c r="V244" s="33">
        <f>Anchor!I241</f>
        <v>621.20000000000005</v>
      </c>
      <c r="W244" s="33">
        <f>Anchor!J241</f>
        <v>0.59860000000000002</v>
      </c>
      <c r="X244" s="34">
        <f t="shared" si="15"/>
        <v>0.17255555555555557</v>
      </c>
      <c r="Y244" s="15"/>
      <c r="Z244" s="32">
        <f>Test!B241</f>
        <v>12366.7968</v>
      </c>
      <c r="AA244" s="33">
        <f>Test!C241</f>
        <v>42.0886</v>
      </c>
      <c r="AB244" s="33">
        <f>Test!D241</f>
        <v>45.180700000000002</v>
      </c>
      <c r="AC244" s="33">
        <f>Test!E241</f>
        <v>46.152299999999997</v>
      </c>
      <c r="AD244" s="33"/>
      <c r="AE244" s="33">
        <f>Test!F241</f>
        <v>18.758500000000002</v>
      </c>
      <c r="AF244" s="33">
        <f>Test!G241</f>
        <v>26.322600000000001</v>
      </c>
      <c r="AG244" s="33">
        <f>Test!H241</f>
        <v>96.205699999999993</v>
      </c>
      <c r="AH244" s="33"/>
      <c r="AI244" s="33"/>
      <c r="AJ244" s="33"/>
      <c r="AK244" s="33"/>
      <c r="AL244" s="33"/>
      <c r="AM244" s="33"/>
      <c r="AN244" s="33"/>
      <c r="AO244" s="33">
        <f>Test!I241</f>
        <v>621.1</v>
      </c>
      <c r="AP244" s="33">
        <f>Test!J241</f>
        <v>0.53139999999999998</v>
      </c>
      <c r="AQ244" s="34">
        <f t="shared" si="16"/>
        <v>0.17252777777777778</v>
      </c>
      <c r="AR244" s="46">
        <f t="shared" si="17"/>
        <v>0.9998390212491951</v>
      </c>
      <c r="AS244" s="47">
        <f t="shared" si="18"/>
        <v>0.88773805546274631</v>
      </c>
      <c r="AT244" s="16"/>
      <c r="AU244" s="16"/>
      <c r="AV244" s="440" t="s">
        <v>123</v>
      </c>
      <c r="AW244" s="401" cm="1">
        <f t="array" ref="AW244">bdRateExtend($G244:$G247,H244:H247,$Z244:$Z247,AA244:AA247)</f>
        <v>0</v>
      </c>
      <c r="AX244" s="402" cm="1">
        <f t="array" ref="AX244">bdRateExtend($G244:$G249,H244:H249,$Z244:$Z249,AA244:AA249)</f>
        <v>0</v>
      </c>
      <c r="AY244" s="402" cm="1">
        <f t="array" ref="AY244">bdRateExtend($G244:$G249,I244:I249,$Z244:$Z249,AB244:AB249)</f>
        <v>0</v>
      </c>
      <c r="AZ244" s="405" cm="1">
        <f t="array" ref="AZ244">bdRateExtend($G244:$G249,J244:J249,$Z244:$Z249,AC244:AC249)</f>
        <v>0</v>
      </c>
      <c r="BA244" s="405" t="e" cm="1">
        <f t="array" ref="BA244">bdRateExtend($G244:$G249,K244:K249,$Z244:$Z249,AD244:AD249)</f>
        <v>#VALUE!</v>
      </c>
      <c r="BB244" s="401" cm="1">
        <f t="array" ref="BB244">bdRateExtend($G244:$G247,L244:L247,$Z244:$Z247,AE244:AE247)</f>
        <v>0</v>
      </c>
      <c r="BC244" s="376" cm="1">
        <f t="array" ref="BC244">bdRateExtend($G244:$G249,L244:L249,$Z244:$Z249,AE244:AE249)</f>
        <v>0</v>
      </c>
      <c r="BD244" s="401" cm="1">
        <f t="array" ref="BD244">bdRateExtend($G244:$G247,M244:M247,$Z244:$Z247,AF244:AF247)</f>
        <v>0</v>
      </c>
      <c r="BE244" s="376" cm="1">
        <f t="array" ref="BE244">bdRateExtend($G244:$G249,M244:M249,$Z244:$Z249,AF244:AF249)</f>
        <v>0</v>
      </c>
      <c r="BF244" s="379" cm="1">
        <f t="array" ref="BF244">bdRateExtend($G244:$G247,N244:N247,$Z244:$Z247,AG244:AG247)</f>
        <v>0</v>
      </c>
      <c r="BG244" s="376" cm="1">
        <f t="array" ref="BG244">bdRateExtend($G244:$G249,N244:N249,$Z244:$Z249,AG244:AG249)</f>
        <v>0</v>
      </c>
      <c r="BH244" s="379" t="e" cm="1">
        <f t="array" ref="BH244">bdRateExtend($G244:$G247,O244:O247,$Z244:$Z247,AH244:AH247)</f>
        <v>#VALUE!</v>
      </c>
      <c r="BI244" s="376" t="e" cm="1">
        <f t="array" ref="BI244">bdRateExtend($G244:$G249,O244:O249,$Z244:$Z249,AH244:AH249)</f>
        <v>#VALUE!</v>
      </c>
      <c r="BJ244" s="401" t="e" cm="1">
        <f t="array" ref="BJ244">bdRateExtend($G244:$G247,P244:P247,$Z244:$Z247,AI244:AI247)</f>
        <v>#VALUE!</v>
      </c>
      <c r="BK244" s="376" t="e" cm="1">
        <f t="array" ref="BK244">bdRateExtend($G244:$G249,P244:P249,$Z244:$Z249,AI244:AI249)</f>
        <v>#VALUE!</v>
      </c>
      <c r="BL244" s="401" t="e" cm="1">
        <f t="array" ref="BL244">bdRateExtend($G244:$G247,Q244:Q247,$Z244:$Z247,AJ244:AJ247)</f>
        <v>#VALUE!</v>
      </c>
      <c r="BM244" s="376" t="e" cm="1">
        <f t="array" ref="BM244">bdRateExtend($G244:$G249,Q244:Q249,$Z244:$Z249,AJ244:AJ249)</f>
        <v>#VALUE!</v>
      </c>
      <c r="BN244" s="401" t="e" cm="1">
        <f t="array" ref="BN244">bdRateExtend($G244:$G247,R244:R247,$Z244:$Z247,AK244:AK247)</f>
        <v>#VALUE!</v>
      </c>
      <c r="BO244" s="402" t="e" cm="1">
        <f t="array" ref="BO244">bdRateExtend($G244:$G249,R244:R249,$Z244:$Z249,AK244:AK249)</f>
        <v>#VALUE!</v>
      </c>
      <c r="BP244" s="402" t="e" cm="1">
        <f t="array" ref="BP244">bdRateExtend($G244:$G249,S244:S249,$Z244:$Z249,AL244:AL249)</f>
        <v>#VALUE!</v>
      </c>
      <c r="BQ244" s="402" t="e" cm="1">
        <f t="array" ref="BQ244">bdRateExtend($G244:$G249,T244:T249,$Z244:$Z249,AM244:AM249)</f>
        <v>#VALUE!</v>
      </c>
      <c r="BR244" s="402" t="e" cm="1">
        <f t="array" ref="BR244">bdRateExtend($G244:$G249,U244:U249,$Z244:$Z249,AN244:AN249)</f>
        <v>#VALUE!</v>
      </c>
    </row>
    <row r="245" spans="1:70" ht="17" customHeight="1" x14ac:dyDescent="0.2">
      <c r="A245" s="387"/>
      <c r="B245" s="390"/>
      <c r="C245" s="393"/>
      <c r="D245" s="396"/>
      <c r="E245" s="399"/>
      <c r="F245" s="13">
        <v>31</v>
      </c>
      <c r="G245" s="35">
        <f>Anchor!B242</f>
        <v>9265.7808999999997</v>
      </c>
      <c r="H245" s="40">
        <f>Anchor!C242</f>
        <v>38.280700000000003</v>
      </c>
      <c r="I245" s="40">
        <f>Anchor!D242</f>
        <v>43.396799999999999</v>
      </c>
      <c r="J245" s="40">
        <f>Anchor!E242</f>
        <v>44.601599999999998</v>
      </c>
      <c r="K245" s="40"/>
      <c r="L245" s="40">
        <f>Anchor!F242</f>
        <v>15.8437</v>
      </c>
      <c r="M245" s="40">
        <f>Anchor!G242</f>
        <v>23.4221</v>
      </c>
      <c r="N245" s="40">
        <f>Anchor!H242</f>
        <v>94.328599999999994</v>
      </c>
      <c r="O245" s="40"/>
      <c r="P245" s="40"/>
      <c r="Q245" s="40"/>
      <c r="R245" s="40"/>
      <c r="S245" s="40"/>
      <c r="T245" s="40"/>
      <c r="U245" s="40"/>
      <c r="V245" s="40">
        <f>Anchor!I242</f>
        <v>583.5</v>
      </c>
      <c r="W245" s="40">
        <f>Anchor!J242</f>
        <v>0.49819999999999998</v>
      </c>
      <c r="X245" s="36">
        <f t="shared" si="15"/>
        <v>0.16208333333333333</v>
      </c>
      <c r="Y245" s="15"/>
      <c r="Z245" s="35">
        <f>Test!B242</f>
        <v>9265.7808999999997</v>
      </c>
      <c r="AA245" s="40">
        <f>Test!C242</f>
        <v>38.280700000000003</v>
      </c>
      <c r="AB245" s="40">
        <f>Test!D242</f>
        <v>43.396799999999999</v>
      </c>
      <c r="AC245" s="40">
        <f>Test!E242</f>
        <v>44.601599999999998</v>
      </c>
      <c r="AD245" s="40"/>
      <c r="AE245" s="40">
        <f>Test!F242</f>
        <v>15.8437</v>
      </c>
      <c r="AF245" s="40">
        <f>Test!G242</f>
        <v>23.4221</v>
      </c>
      <c r="AG245" s="40">
        <f>Test!H242</f>
        <v>94.328599999999994</v>
      </c>
      <c r="AH245" s="40"/>
      <c r="AI245" s="40"/>
      <c r="AJ245" s="40"/>
      <c r="AK245" s="40"/>
      <c r="AL245" s="40"/>
      <c r="AM245" s="40"/>
      <c r="AN245" s="40"/>
      <c r="AO245" s="40">
        <f>Test!I242</f>
        <v>579.1</v>
      </c>
      <c r="AP245" s="40">
        <f>Test!J242</f>
        <v>0.51729999999999998</v>
      </c>
      <c r="AQ245" s="36">
        <f t="shared" si="16"/>
        <v>0.16086111111111112</v>
      </c>
      <c r="AR245" s="48">
        <f t="shared" si="17"/>
        <v>0.99245929734361615</v>
      </c>
      <c r="AS245" s="49">
        <f t="shared" si="18"/>
        <v>1.0383380168606986</v>
      </c>
      <c r="AT245" s="16"/>
      <c r="AU245" s="16"/>
      <c r="AV245" s="381"/>
      <c r="AW245" s="382"/>
      <c r="AX245" s="403"/>
      <c r="AY245" s="403"/>
      <c r="AZ245" s="406"/>
      <c r="BA245" s="406"/>
      <c r="BB245" s="382"/>
      <c r="BC245" s="377"/>
      <c r="BD245" s="382"/>
      <c r="BE245" s="377"/>
      <c r="BF245" s="380"/>
      <c r="BG245" s="377"/>
      <c r="BH245" s="380"/>
      <c r="BI245" s="377"/>
      <c r="BJ245" s="382"/>
      <c r="BK245" s="377"/>
      <c r="BL245" s="382"/>
      <c r="BM245" s="377"/>
      <c r="BN245" s="382"/>
      <c r="BO245" s="403"/>
      <c r="BP245" s="403"/>
      <c r="BQ245" s="403"/>
      <c r="BR245" s="403"/>
    </row>
    <row r="246" spans="1:70" ht="17" customHeight="1" x14ac:dyDescent="0.2">
      <c r="A246" s="387"/>
      <c r="B246" s="390"/>
      <c r="C246" s="393"/>
      <c r="D246" s="396"/>
      <c r="E246" s="399"/>
      <c r="F246" s="13">
        <v>39</v>
      </c>
      <c r="G246" s="35">
        <f>Anchor!B243</f>
        <v>6164.5972000000002</v>
      </c>
      <c r="H246" s="40">
        <f>Anchor!C243</f>
        <v>33.907600000000002</v>
      </c>
      <c r="I246" s="40">
        <f>Anchor!D243</f>
        <v>41.631700000000002</v>
      </c>
      <c r="J246" s="40">
        <f>Anchor!E243</f>
        <v>43.224400000000003</v>
      </c>
      <c r="K246" s="40"/>
      <c r="L246" s="40">
        <f>Anchor!F243</f>
        <v>12.5251</v>
      </c>
      <c r="M246" s="40">
        <f>Anchor!G243</f>
        <v>19.7029</v>
      </c>
      <c r="N246" s="40">
        <f>Anchor!H243</f>
        <v>89.090599999999995</v>
      </c>
      <c r="O246" s="40"/>
      <c r="P246" s="40"/>
      <c r="Q246" s="40"/>
      <c r="R246" s="40"/>
      <c r="S246" s="40"/>
      <c r="T246" s="40"/>
      <c r="U246" s="40"/>
      <c r="V246" s="40">
        <f>Anchor!I243</f>
        <v>506.6</v>
      </c>
      <c r="W246" s="40">
        <f>Anchor!J243</f>
        <v>0.37790000000000001</v>
      </c>
      <c r="X246" s="36">
        <f t="shared" si="15"/>
        <v>0.14072222222222222</v>
      </c>
      <c r="Y246" s="15"/>
      <c r="Z246" s="35">
        <f>Test!B243</f>
        <v>6164.5972000000002</v>
      </c>
      <c r="AA246" s="40">
        <f>Test!C243</f>
        <v>33.907600000000002</v>
      </c>
      <c r="AB246" s="40">
        <f>Test!D243</f>
        <v>41.631700000000002</v>
      </c>
      <c r="AC246" s="40">
        <f>Test!E243</f>
        <v>43.224400000000003</v>
      </c>
      <c r="AD246" s="40"/>
      <c r="AE246" s="40">
        <f>Test!F243</f>
        <v>12.5251</v>
      </c>
      <c r="AF246" s="40">
        <f>Test!G243</f>
        <v>19.7029</v>
      </c>
      <c r="AG246" s="40">
        <f>Test!H243</f>
        <v>89.090599999999995</v>
      </c>
      <c r="AH246" s="40"/>
      <c r="AI246" s="40"/>
      <c r="AJ246" s="40"/>
      <c r="AK246" s="40"/>
      <c r="AL246" s="40"/>
      <c r="AM246" s="40"/>
      <c r="AN246" s="40"/>
      <c r="AO246" s="40">
        <f>Test!I243</f>
        <v>508.2</v>
      </c>
      <c r="AP246" s="40">
        <f>Test!J243</f>
        <v>0.41220000000000001</v>
      </c>
      <c r="AQ246" s="36">
        <f t="shared" si="16"/>
        <v>0.14116666666666666</v>
      </c>
      <c r="AR246" s="48">
        <f t="shared" si="17"/>
        <v>1.0031583103039874</v>
      </c>
      <c r="AS246" s="49">
        <f t="shared" si="18"/>
        <v>1.0907647525800477</v>
      </c>
      <c r="AT246" s="16"/>
      <c r="AU246" s="16"/>
      <c r="AV246" s="381" t="s">
        <v>124</v>
      </c>
      <c r="AW246" s="382" cm="1">
        <f t="array" ref="AW246">bdRateExtend($G245:$G248,H245:H248,$Z245:$Z248,AA245:AA248)</f>
        <v>0</v>
      </c>
      <c r="AX246" s="403"/>
      <c r="AY246" s="403"/>
      <c r="AZ246" s="406"/>
      <c r="BA246" s="406"/>
      <c r="BB246" s="382" cm="1">
        <f t="array" ref="BB246">bdRateExtend($G245:$G248,L245:L248,$Z245:$Z248,AE245:AE248)</f>
        <v>0</v>
      </c>
      <c r="BC246" s="377"/>
      <c r="BD246" s="382" cm="1">
        <f t="array" ref="BD246">bdRateExtend($G245:$G248,M245:M248,$Z245:$Z248,AF245:AF248)</f>
        <v>0</v>
      </c>
      <c r="BE246" s="377"/>
      <c r="BF246" s="380" cm="1">
        <f t="array" ref="BF246">bdRateExtend($G245:$G248,N245:N248,$Z245:$Z248,AG245:AG248)</f>
        <v>0</v>
      </c>
      <c r="BG246" s="377"/>
      <c r="BH246" s="380" t="e" cm="1">
        <f t="array" ref="BH246">bdRateExtend($G245:$G248,O245:O248,$Z245:$Z248,AH245:AH248)</f>
        <v>#VALUE!</v>
      </c>
      <c r="BI246" s="377"/>
      <c r="BJ246" s="382" t="e" cm="1">
        <f t="array" ref="BJ246">bdRateExtend($G245:$G248,P245:P248,$Z245:$Z248,AI245:AI248)</f>
        <v>#VALUE!</v>
      </c>
      <c r="BK246" s="377"/>
      <c r="BL246" s="382" t="e" cm="1">
        <f t="array" ref="BL246">bdRateExtend($G245:$G248,Q245:Q248,$Z245:$Z248,AJ245:AJ248)</f>
        <v>#VALUE!</v>
      </c>
      <c r="BM246" s="377"/>
      <c r="BN246" s="382" t="e" cm="1">
        <f t="array" ref="BN246">bdRateExtend($G245:$G248,R245:R248,$Z245:$Z248,AK245:AK248)</f>
        <v>#VALUE!</v>
      </c>
      <c r="BO246" s="403"/>
      <c r="BP246" s="403"/>
      <c r="BQ246" s="403"/>
      <c r="BR246" s="403"/>
    </row>
    <row r="247" spans="1:70" ht="17" customHeight="1" x14ac:dyDescent="0.2">
      <c r="A247" s="387"/>
      <c r="B247" s="390"/>
      <c r="C247" s="393"/>
      <c r="D247" s="396"/>
      <c r="E247" s="399"/>
      <c r="F247" s="13">
        <v>47</v>
      </c>
      <c r="G247" s="35">
        <f>Anchor!B244</f>
        <v>3623.6208000000001</v>
      </c>
      <c r="H247" s="40">
        <f>Anchor!C244</f>
        <v>29.7073</v>
      </c>
      <c r="I247" s="40">
        <f>Anchor!D244</f>
        <v>39.514099999999999</v>
      </c>
      <c r="J247" s="40">
        <f>Anchor!E244</f>
        <v>41.449399999999997</v>
      </c>
      <c r="K247" s="40"/>
      <c r="L247" s="40">
        <f>Anchor!F244</f>
        <v>9.7352000000000007</v>
      </c>
      <c r="M247" s="40">
        <f>Anchor!G244</f>
        <v>16.200800000000001</v>
      </c>
      <c r="N247" s="40">
        <f>Anchor!H244</f>
        <v>78.754000000000005</v>
      </c>
      <c r="O247" s="40"/>
      <c r="P247" s="40"/>
      <c r="Q247" s="40"/>
      <c r="R247" s="40"/>
      <c r="S247" s="40"/>
      <c r="T247" s="40"/>
      <c r="U247" s="40"/>
      <c r="V247" s="40">
        <f>Anchor!I244</f>
        <v>384.6</v>
      </c>
      <c r="W247" s="40">
        <f>Anchor!J244</f>
        <v>0.31909999999999999</v>
      </c>
      <c r="X247" s="36">
        <f t="shared" si="15"/>
        <v>0.10683333333333334</v>
      </c>
      <c r="Y247" s="15"/>
      <c r="Z247" s="35">
        <f>Test!B244</f>
        <v>3623.6208000000001</v>
      </c>
      <c r="AA247" s="40">
        <f>Test!C244</f>
        <v>29.7073</v>
      </c>
      <c r="AB247" s="40">
        <f>Test!D244</f>
        <v>39.514099999999999</v>
      </c>
      <c r="AC247" s="40">
        <f>Test!E244</f>
        <v>41.449399999999997</v>
      </c>
      <c r="AD247" s="40"/>
      <c r="AE247" s="40">
        <f>Test!F244</f>
        <v>9.7352000000000007</v>
      </c>
      <c r="AF247" s="40">
        <f>Test!G244</f>
        <v>16.200800000000001</v>
      </c>
      <c r="AG247" s="40">
        <f>Test!H244</f>
        <v>78.754000000000005</v>
      </c>
      <c r="AH247" s="40"/>
      <c r="AI247" s="40"/>
      <c r="AJ247" s="40"/>
      <c r="AK247" s="40"/>
      <c r="AL247" s="40"/>
      <c r="AM247" s="40"/>
      <c r="AN247" s="40"/>
      <c r="AO247" s="40">
        <f>Test!I244</f>
        <v>385.9</v>
      </c>
      <c r="AP247" s="40">
        <f>Test!J244</f>
        <v>0.35460000000000003</v>
      </c>
      <c r="AQ247" s="36">
        <f t="shared" si="16"/>
        <v>0.10719444444444444</v>
      </c>
      <c r="AR247" s="48">
        <f t="shared" si="17"/>
        <v>1.0033801352054081</v>
      </c>
      <c r="AS247" s="49">
        <f t="shared" si="18"/>
        <v>1.1112503917267316</v>
      </c>
      <c r="AT247" s="16"/>
      <c r="AU247" s="16"/>
      <c r="AV247" s="381"/>
      <c r="AW247" s="382"/>
      <c r="AX247" s="403"/>
      <c r="AY247" s="403"/>
      <c r="AZ247" s="406"/>
      <c r="BA247" s="406"/>
      <c r="BB247" s="382"/>
      <c r="BC247" s="377"/>
      <c r="BD247" s="382"/>
      <c r="BE247" s="377"/>
      <c r="BF247" s="380"/>
      <c r="BG247" s="377"/>
      <c r="BH247" s="380"/>
      <c r="BI247" s="377"/>
      <c r="BJ247" s="382"/>
      <c r="BK247" s="377"/>
      <c r="BL247" s="382"/>
      <c r="BM247" s="377"/>
      <c r="BN247" s="382"/>
      <c r="BO247" s="403"/>
      <c r="BP247" s="403"/>
      <c r="BQ247" s="403"/>
      <c r="BR247" s="403"/>
    </row>
    <row r="248" spans="1:70" ht="17" customHeight="1" x14ac:dyDescent="0.2">
      <c r="A248" s="387"/>
      <c r="B248" s="390"/>
      <c r="C248" s="393"/>
      <c r="D248" s="396"/>
      <c r="E248" s="399"/>
      <c r="F248" s="13">
        <v>55</v>
      </c>
      <c r="G248" s="35">
        <f>Anchor!B245</f>
        <v>1805.4087999999999</v>
      </c>
      <c r="H248" s="40">
        <f>Anchor!C245</f>
        <v>26.018599999999999</v>
      </c>
      <c r="I248" s="40">
        <f>Anchor!D245</f>
        <v>36.311700000000002</v>
      </c>
      <c r="J248" s="40">
        <f>Anchor!E245</f>
        <v>40.218000000000004</v>
      </c>
      <c r="K248" s="40"/>
      <c r="L248" s="40">
        <f>Anchor!F245</f>
        <v>7.5439999999999996</v>
      </c>
      <c r="M248" s="40">
        <f>Anchor!G245</f>
        <v>13.201499999999999</v>
      </c>
      <c r="N248" s="40">
        <f>Anchor!H245</f>
        <v>61.666400000000003</v>
      </c>
      <c r="O248" s="40"/>
      <c r="P248" s="40"/>
      <c r="Q248" s="40"/>
      <c r="R248" s="40"/>
      <c r="S248" s="40"/>
      <c r="T248" s="40"/>
      <c r="U248" s="40"/>
      <c r="V248" s="40">
        <f>Anchor!I245</f>
        <v>276.39999999999998</v>
      </c>
      <c r="W248" s="40">
        <f>Anchor!J245</f>
        <v>0.26250000000000001</v>
      </c>
      <c r="X248" s="36">
        <f t="shared" ref="X248:X311" si="19">V248/3600</f>
        <v>7.6777777777777778E-2</v>
      </c>
      <c r="Y248" s="15"/>
      <c r="Z248" s="35">
        <f>Test!B245</f>
        <v>1805.4087999999999</v>
      </c>
      <c r="AA248" s="40">
        <f>Test!C245</f>
        <v>26.018599999999999</v>
      </c>
      <c r="AB248" s="40">
        <f>Test!D245</f>
        <v>36.311700000000002</v>
      </c>
      <c r="AC248" s="40">
        <f>Test!E245</f>
        <v>40.218000000000004</v>
      </c>
      <c r="AD248" s="40"/>
      <c r="AE248" s="40">
        <f>Test!F245</f>
        <v>7.5439999999999996</v>
      </c>
      <c r="AF248" s="40">
        <f>Test!G245</f>
        <v>13.201499999999999</v>
      </c>
      <c r="AG248" s="40">
        <f>Test!H245</f>
        <v>61.666400000000003</v>
      </c>
      <c r="AH248" s="40"/>
      <c r="AI248" s="40"/>
      <c r="AJ248" s="40"/>
      <c r="AK248" s="40"/>
      <c r="AL248" s="40"/>
      <c r="AM248" s="40"/>
      <c r="AN248" s="40"/>
      <c r="AO248" s="40">
        <f>Test!I245</f>
        <v>276.89999999999998</v>
      </c>
      <c r="AP248" s="40">
        <f>Test!J245</f>
        <v>0.24990000000000001</v>
      </c>
      <c r="AQ248" s="36">
        <f t="shared" si="16"/>
        <v>7.6916666666666661E-2</v>
      </c>
      <c r="AR248" s="48">
        <f t="shared" si="17"/>
        <v>1.0018089725036179</v>
      </c>
      <c r="AS248" s="49">
        <f t="shared" si="18"/>
        <v>0.95199999999999996</v>
      </c>
      <c r="AT248" s="16"/>
      <c r="AU248" s="16"/>
      <c r="AV248" s="381" t="s">
        <v>125</v>
      </c>
      <c r="AW248" s="382" cm="1">
        <f t="array" ref="AW248">bdRateExtend($G246:$G249,H246:H249,$Z246:$Z249,AA246:AA249)</f>
        <v>0</v>
      </c>
      <c r="AX248" s="403"/>
      <c r="AY248" s="403"/>
      <c r="AZ248" s="406"/>
      <c r="BA248" s="406"/>
      <c r="BB248" s="382" cm="1">
        <f t="array" ref="BB248">bdRateExtend($G246:$G249,L246:L249,$Z246:$Z249,AE246:AE249)</f>
        <v>0</v>
      </c>
      <c r="BC248" s="377"/>
      <c r="BD248" s="382" cm="1">
        <f t="array" ref="BD248">bdRateExtend($G246:$G249,M246:M249,$Z246:$Z249,AF246:AF249)</f>
        <v>0</v>
      </c>
      <c r="BE248" s="377"/>
      <c r="BF248" s="380" cm="1">
        <f t="array" ref="BF248">bdRateExtend($G246:$G249,N246:N249,$Z246:$Z249,AG246:AG249)</f>
        <v>0</v>
      </c>
      <c r="BG248" s="377"/>
      <c r="BH248" s="380" t="e" cm="1">
        <f t="array" ref="BH248">bdRateExtend($G246:$G249,O246:O249,$Z246:$Z249,AH246:AH249)</f>
        <v>#VALUE!</v>
      </c>
      <c r="BI248" s="377"/>
      <c r="BJ248" s="382" t="e" cm="1">
        <f t="array" ref="BJ248">bdRateExtend($G246:$G249,P246:P249,$Z246:$Z249,AI246:AI249)</f>
        <v>#VALUE!</v>
      </c>
      <c r="BK248" s="377"/>
      <c r="BL248" s="382" t="e" cm="1">
        <f t="array" ref="BL248">bdRateExtend($G246:$G249,Q246:Q249,$Z246:$Z249,AJ246:AJ249)</f>
        <v>#VALUE!</v>
      </c>
      <c r="BM248" s="377"/>
      <c r="BN248" s="382" t="e" cm="1">
        <f t="array" ref="BN248">bdRateExtend($G246:$G249,R246:R249,$Z246:$Z249,AK246:AK249)</f>
        <v>#VALUE!</v>
      </c>
      <c r="BO248" s="403"/>
      <c r="BP248" s="403"/>
      <c r="BQ248" s="403"/>
      <c r="BR248" s="403"/>
    </row>
    <row r="249" spans="1:70" ht="17" customHeight="1" thickBot="1" x14ac:dyDescent="0.25">
      <c r="A249" s="387"/>
      <c r="B249" s="391"/>
      <c r="C249" s="394"/>
      <c r="D249" s="397"/>
      <c r="E249" s="400"/>
      <c r="F249" s="8">
        <v>63</v>
      </c>
      <c r="G249" s="37">
        <f>Anchor!B246</f>
        <v>327.92770000000002</v>
      </c>
      <c r="H249" s="38">
        <f>Anchor!C246</f>
        <v>21.531300000000002</v>
      </c>
      <c r="I249" s="38">
        <f>Anchor!D246</f>
        <v>36.444099999999999</v>
      </c>
      <c r="J249" s="38">
        <f>Anchor!E246</f>
        <v>38.775599999999997</v>
      </c>
      <c r="K249" s="38"/>
      <c r="L249" s="38">
        <f>Anchor!F246</f>
        <v>4.6576000000000004</v>
      </c>
      <c r="M249" s="38">
        <f>Anchor!G246</f>
        <v>8.5973000000000006</v>
      </c>
      <c r="N249" s="38">
        <f>Anchor!H246</f>
        <v>18.258800000000001</v>
      </c>
      <c r="O249" s="38"/>
      <c r="P249" s="38"/>
      <c r="Q249" s="38"/>
      <c r="R249" s="38"/>
      <c r="S249" s="38"/>
      <c r="T249" s="38"/>
      <c r="U249" s="38"/>
      <c r="V249" s="38">
        <f>Anchor!I246</f>
        <v>131.69999999999999</v>
      </c>
      <c r="W249" s="38">
        <f>Anchor!J246</f>
        <v>0.13300000000000001</v>
      </c>
      <c r="X249" s="39">
        <f t="shared" si="19"/>
        <v>3.6583333333333329E-2</v>
      </c>
      <c r="Y249" s="15"/>
      <c r="Z249" s="37">
        <f>Test!B246</f>
        <v>327.92770000000002</v>
      </c>
      <c r="AA249" s="38">
        <f>Test!C246</f>
        <v>21.531300000000002</v>
      </c>
      <c r="AB249" s="38">
        <f>Test!D246</f>
        <v>36.444099999999999</v>
      </c>
      <c r="AC249" s="38">
        <f>Test!E246</f>
        <v>38.775599999999997</v>
      </c>
      <c r="AD249" s="38"/>
      <c r="AE249" s="38">
        <f>Test!F246</f>
        <v>4.6576000000000004</v>
      </c>
      <c r="AF249" s="38">
        <f>Test!G246</f>
        <v>8.5973000000000006</v>
      </c>
      <c r="AG249" s="38">
        <f>Test!H246</f>
        <v>18.258800000000001</v>
      </c>
      <c r="AH249" s="38"/>
      <c r="AI249" s="38"/>
      <c r="AJ249" s="38"/>
      <c r="AK249" s="38"/>
      <c r="AL249" s="38"/>
      <c r="AM249" s="38"/>
      <c r="AN249" s="38"/>
      <c r="AO249" s="38">
        <f>Test!I246</f>
        <v>135.9</v>
      </c>
      <c r="AP249" s="38">
        <f>Test!J246</f>
        <v>0.13239999999999999</v>
      </c>
      <c r="AQ249" s="39">
        <f t="shared" si="16"/>
        <v>3.7749999999999999E-2</v>
      </c>
      <c r="AR249" s="50">
        <f t="shared" si="17"/>
        <v>1.0318906605922553</v>
      </c>
      <c r="AS249" s="51">
        <f t="shared" si="18"/>
        <v>0.9954887218045112</v>
      </c>
      <c r="AT249" s="16"/>
      <c r="AU249" s="16"/>
      <c r="AV249" s="383"/>
      <c r="AW249" s="384"/>
      <c r="AX249" s="404"/>
      <c r="AY249" s="404"/>
      <c r="AZ249" s="407"/>
      <c r="BA249" s="407"/>
      <c r="BB249" s="384"/>
      <c r="BC249" s="378"/>
      <c r="BD249" s="384"/>
      <c r="BE249" s="378"/>
      <c r="BF249" s="385"/>
      <c r="BG249" s="378"/>
      <c r="BH249" s="385"/>
      <c r="BI249" s="378"/>
      <c r="BJ249" s="384"/>
      <c r="BK249" s="378"/>
      <c r="BL249" s="384"/>
      <c r="BM249" s="378"/>
      <c r="BN249" s="384"/>
      <c r="BO249" s="404"/>
      <c r="BP249" s="404"/>
      <c r="BQ249" s="404"/>
      <c r="BR249" s="404"/>
    </row>
    <row r="250" spans="1:70" ht="17" customHeight="1" x14ac:dyDescent="0.2">
      <c r="A250" s="387"/>
      <c r="B250" s="389" t="s">
        <v>23</v>
      </c>
      <c r="C250" s="392" t="s">
        <v>64</v>
      </c>
      <c r="D250" s="395">
        <v>29.97</v>
      </c>
      <c r="E250" s="398">
        <v>8</v>
      </c>
      <c r="F250" s="7">
        <v>23</v>
      </c>
      <c r="G250" s="32">
        <f>Anchor!B247</f>
        <v>2077.2966000000001</v>
      </c>
      <c r="H250" s="33">
        <f>Anchor!C247</f>
        <v>45.4739</v>
      </c>
      <c r="I250" s="33">
        <f>Anchor!D247</f>
        <v>47.854199999999999</v>
      </c>
      <c r="J250" s="33">
        <f>Anchor!E247</f>
        <v>49.384</v>
      </c>
      <c r="K250" s="33"/>
      <c r="L250" s="33">
        <f>Anchor!F247</f>
        <v>18.008199999999999</v>
      </c>
      <c r="M250" s="33">
        <f>Anchor!G247</f>
        <v>24.581099999999999</v>
      </c>
      <c r="N250" s="33">
        <f>Anchor!H247</f>
        <v>99.682400000000001</v>
      </c>
      <c r="O250" s="33"/>
      <c r="P250" s="33"/>
      <c r="Q250" s="33"/>
      <c r="R250" s="33"/>
      <c r="S250" s="33"/>
      <c r="T250" s="33"/>
      <c r="U250" s="33"/>
      <c r="V250" s="33">
        <f>Anchor!I247</f>
        <v>182.2</v>
      </c>
      <c r="W250" s="33">
        <f>Anchor!J247</f>
        <v>0.23069999999999999</v>
      </c>
      <c r="X250" s="34">
        <f t="shared" si="19"/>
        <v>5.0611111111111107E-2</v>
      </c>
      <c r="Y250" s="15"/>
      <c r="Z250" s="32">
        <f>Test!B247</f>
        <v>2077.2966000000001</v>
      </c>
      <c r="AA250" s="33">
        <f>Test!C247</f>
        <v>45.4739</v>
      </c>
      <c r="AB250" s="33">
        <f>Test!D247</f>
        <v>47.854199999999999</v>
      </c>
      <c r="AC250" s="33">
        <f>Test!E247</f>
        <v>49.384</v>
      </c>
      <c r="AD250" s="33"/>
      <c r="AE250" s="33">
        <f>Test!F247</f>
        <v>18.008199999999999</v>
      </c>
      <c r="AF250" s="33">
        <f>Test!G247</f>
        <v>24.581099999999999</v>
      </c>
      <c r="AG250" s="33">
        <f>Test!H247</f>
        <v>99.682400000000001</v>
      </c>
      <c r="AH250" s="33"/>
      <c r="AI250" s="33"/>
      <c r="AJ250" s="33"/>
      <c r="AK250" s="33"/>
      <c r="AL250" s="33"/>
      <c r="AM250" s="33"/>
      <c r="AN250" s="33"/>
      <c r="AO250" s="33">
        <f>Test!I247</f>
        <v>183</v>
      </c>
      <c r="AP250" s="33">
        <f>Test!J247</f>
        <v>0.26860000000000001</v>
      </c>
      <c r="AQ250" s="34">
        <f t="shared" si="16"/>
        <v>5.0833333333333335E-2</v>
      </c>
      <c r="AR250" s="46">
        <f t="shared" si="17"/>
        <v>1.0043907793633371</v>
      </c>
      <c r="AS250" s="47">
        <f t="shared" si="18"/>
        <v>1.1642826181187691</v>
      </c>
      <c r="AT250" s="16"/>
      <c r="AU250" s="16"/>
      <c r="AV250" s="440" t="s">
        <v>123</v>
      </c>
      <c r="AW250" s="401" cm="1">
        <f t="array" ref="AW250">bdRateExtend($G250:$G253,H250:H253,$Z250:$Z253,AA250:AA253)</f>
        <v>0</v>
      </c>
      <c r="AX250" s="402" cm="1">
        <f t="array" ref="AX250">bdRateExtend($G250:$G255,H250:H255,$Z250:$Z255,AA250:AA255)</f>
        <v>0</v>
      </c>
      <c r="AY250" s="402" cm="1">
        <f t="array" ref="AY250">bdRateExtend($G250:$G255,I250:I255,$Z250:$Z255,AB250:AB255)</f>
        <v>0</v>
      </c>
      <c r="AZ250" s="405" cm="1">
        <f t="array" ref="AZ250">bdRateExtend($G250:$G255,J250:J255,$Z250:$Z255,AC250:AC255)</f>
        <v>0</v>
      </c>
      <c r="BA250" s="405" t="e" cm="1">
        <f t="array" ref="BA250">bdRateExtend($G250:$G255,K250:K255,$Z250:$Z255,AD250:AD255)</f>
        <v>#VALUE!</v>
      </c>
      <c r="BB250" s="401" cm="1">
        <f t="array" ref="BB250">bdRateExtend($G250:$G253,L250:L253,$Z250:$Z253,AE250:AE253)</f>
        <v>0</v>
      </c>
      <c r="BC250" s="376" cm="1">
        <f t="array" ref="BC250">bdRateExtend($G250:$G255,L250:L255,$Z250:$Z255,AE250:AE255)</f>
        <v>0</v>
      </c>
      <c r="BD250" s="401" cm="1">
        <f t="array" ref="BD250">bdRateExtend($G250:$G253,M250:M253,$Z250:$Z253,AF250:AF253)</f>
        <v>0</v>
      </c>
      <c r="BE250" s="376" cm="1">
        <f t="array" ref="BE250">bdRateExtend($G250:$G255,M250:M255,$Z250:$Z255,AF250:AF255)</f>
        <v>0</v>
      </c>
      <c r="BF250" s="379" cm="1">
        <f t="array" ref="BF250">bdRateExtend($G250:$G253,N250:N253,$Z250:$Z253,AG250:AG253)</f>
        <v>0</v>
      </c>
      <c r="BG250" s="376" cm="1">
        <f t="array" ref="BG250">bdRateExtend($G250:$G255,N250:N255,$Z250:$Z255,AG250:AG255)</f>
        <v>0</v>
      </c>
      <c r="BH250" s="379" t="e" cm="1">
        <f t="array" ref="BH250">bdRateExtend($G250:$G253,O250:O253,$Z250:$Z253,AH250:AH253)</f>
        <v>#VALUE!</v>
      </c>
      <c r="BI250" s="376" t="e" cm="1">
        <f t="array" ref="BI250">bdRateExtend($G250:$G255,O250:O255,$Z250:$Z255,AH250:AH255)</f>
        <v>#VALUE!</v>
      </c>
      <c r="BJ250" s="401" t="e" cm="1">
        <f t="array" ref="BJ250">bdRateExtend($G250:$G253,P250:P253,$Z250:$Z253,AI250:AI253)</f>
        <v>#VALUE!</v>
      </c>
      <c r="BK250" s="376" t="e" cm="1">
        <f t="array" ref="BK250">bdRateExtend($G250:$G255,P250:P255,$Z250:$Z255,AI250:AI255)</f>
        <v>#VALUE!</v>
      </c>
      <c r="BL250" s="401" t="e" cm="1">
        <f t="array" ref="BL250">bdRateExtend($G250:$G253,Q250:Q253,$Z250:$Z253,AJ250:AJ253)</f>
        <v>#VALUE!</v>
      </c>
      <c r="BM250" s="376" t="e" cm="1">
        <f t="array" ref="BM250">bdRateExtend($G250:$G255,Q250:Q255,$Z250:$Z255,AJ250:AJ255)</f>
        <v>#VALUE!</v>
      </c>
      <c r="BN250" s="401" t="e" cm="1">
        <f t="array" ref="BN250">bdRateExtend($G250:$G253,R250:R253,$Z250:$Z253,AK250:AK253)</f>
        <v>#VALUE!</v>
      </c>
      <c r="BO250" s="402" t="e" cm="1">
        <f t="array" ref="BO250">bdRateExtend($G250:$G255,R250:R255,$Z250:$Z255,AK250:AK255)</f>
        <v>#VALUE!</v>
      </c>
      <c r="BP250" s="402" t="e" cm="1">
        <f t="array" ref="BP250">bdRateExtend($G250:$G255,S250:S255,$Z250:$Z255,AL250:AL255)</f>
        <v>#VALUE!</v>
      </c>
      <c r="BQ250" s="402" t="e" cm="1">
        <f t="array" ref="BQ250">bdRateExtend($G250:$G255,T250:T255,$Z250:$Z255,AM250:AM255)</f>
        <v>#VALUE!</v>
      </c>
      <c r="BR250" s="402" t="e" cm="1">
        <f t="array" ref="BR250">bdRateExtend($G250:$G255,U250:U255,$Z250:$Z255,AN250:AN255)</f>
        <v>#VALUE!</v>
      </c>
    </row>
    <row r="251" spans="1:70" ht="17" customHeight="1" x14ac:dyDescent="0.2">
      <c r="A251" s="387"/>
      <c r="B251" s="390"/>
      <c r="C251" s="393"/>
      <c r="D251" s="396"/>
      <c r="E251" s="399"/>
      <c r="F251" s="13">
        <v>31</v>
      </c>
      <c r="G251" s="35">
        <f>Anchor!B248</f>
        <v>1377.8927000000001</v>
      </c>
      <c r="H251" s="40">
        <f>Anchor!C248</f>
        <v>43.292299999999997</v>
      </c>
      <c r="I251" s="40">
        <f>Anchor!D248</f>
        <v>46.0702</v>
      </c>
      <c r="J251" s="40">
        <f>Anchor!E248</f>
        <v>47.971299999999999</v>
      </c>
      <c r="K251" s="40"/>
      <c r="L251" s="40">
        <f>Anchor!F248</f>
        <v>16.949000000000002</v>
      </c>
      <c r="M251" s="40">
        <f>Anchor!G248</f>
        <v>22.792100000000001</v>
      </c>
      <c r="N251" s="40">
        <f>Anchor!H248</f>
        <v>98.792299999999997</v>
      </c>
      <c r="O251" s="40"/>
      <c r="P251" s="40"/>
      <c r="Q251" s="40"/>
      <c r="R251" s="40"/>
      <c r="S251" s="40"/>
      <c r="T251" s="40"/>
      <c r="U251" s="40"/>
      <c r="V251" s="40">
        <f>Anchor!I248</f>
        <v>136.5</v>
      </c>
      <c r="W251" s="40">
        <f>Anchor!J248</f>
        <v>0.25729999999999997</v>
      </c>
      <c r="X251" s="36">
        <f t="shared" si="19"/>
        <v>3.7916666666666668E-2</v>
      </c>
      <c r="Y251" s="15"/>
      <c r="Z251" s="35">
        <f>Test!B248</f>
        <v>1377.8927000000001</v>
      </c>
      <c r="AA251" s="40">
        <f>Test!C248</f>
        <v>43.292299999999997</v>
      </c>
      <c r="AB251" s="40">
        <f>Test!D248</f>
        <v>46.0702</v>
      </c>
      <c r="AC251" s="40">
        <f>Test!E248</f>
        <v>47.971299999999999</v>
      </c>
      <c r="AD251" s="40"/>
      <c r="AE251" s="40">
        <f>Test!F248</f>
        <v>16.949000000000002</v>
      </c>
      <c r="AF251" s="40">
        <f>Test!G248</f>
        <v>22.792100000000001</v>
      </c>
      <c r="AG251" s="40">
        <f>Test!H248</f>
        <v>98.792299999999997</v>
      </c>
      <c r="AH251" s="40"/>
      <c r="AI251" s="40"/>
      <c r="AJ251" s="40"/>
      <c r="AK251" s="40"/>
      <c r="AL251" s="40"/>
      <c r="AM251" s="40"/>
      <c r="AN251" s="40"/>
      <c r="AO251" s="40">
        <f>Test!I248</f>
        <v>137.4</v>
      </c>
      <c r="AP251" s="40">
        <f>Test!J248</f>
        <v>0.24510000000000001</v>
      </c>
      <c r="AQ251" s="36">
        <f t="shared" si="16"/>
        <v>3.8166666666666668E-2</v>
      </c>
      <c r="AR251" s="48">
        <f t="shared" si="17"/>
        <v>1.0065934065934066</v>
      </c>
      <c r="AS251" s="49">
        <f t="shared" si="18"/>
        <v>0.95258453167508761</v>
      </c>
      <c r="AT251" s="16"/>
      <c r="AU251" s="16"/>
      <c r="AV251" s="381"/>
      <c r="AW251" s="382"/>
      <c r="AX251" s="403"/>
      <c r="AY251" s="403"/>
      <c r="AZ251" s="406"/>
      <c r="BA251" s="406"/>
      <c r="BB251" s="382"/>
      <c r="BC251" s="377"/>
      <c r="BD251" s="382"/>
      <c r="BE251" s="377"/>
      <c r="BF251" s="380"/>
      <c r="BG251" s="377"/>
      <c r="BH251" s="380"/>
      <c r="BI251" s="377"/>
      <c r="BJ251" s="382"/>
      <c r="BK251" s="377"/>
      <c r="BL251" s="382"/>
      <c r="BM251" s="377"/>
      <c r="BN251" s="382"/>
      <c r="BO251" s="403"/>
      <c r="BP251" s="403"/>
      <c r="BQ251" s="403"/>
      <c r="BR251" s="403"/>
    </row>
    <row r="252" spans="1:70" ht="17" customHeight="1" x14ac:dyDescent="0.2">
      <c r="A252" s="387"/>
      <c r="B252" s="390"/>
      <c r="C252" s="393"/>
      <c r="D252" s="396"/>
      <c r="E252" s="399"/>
      <c r="F252" s="13">
        <v>39</v>
      </c>
      <c r="G252" s="35">
        <f>Anchor!B249</f>
        <v>806.92830000000004</v>
      </c>
      <c r="H252" s="40">
        <f>Anchor!C249</f>
        <v>40.491599999999998</v>
      </c>
      <c r="I252" s="40">
        <f>Anchor!D249</f>
        <v>43.927999999999997</v>
      </c>
      <c r="J252" s="40">
        <f>Anchor!E249</f>
        <v>46.311300000000003</v>
      </c>
      <c r="K252" s="40"/>
      <c r="L252" s="40">
        <f>Anchor!F249</f>
        <v>15.516400000000001</v>
      </c>
      <c r="M252" s="40">
        <f>Anchor!G249</f>
        <v>20.557500000000001</v>
      </c>
      <c r="N252" s="40">
        <f>Anchor!H249</f>
        <v>95.675200000000004</v>
      </c>
      <c r="O252" s="40"/>
      <c r="P252" s="40"/>
      <c r="Q252" s="40"/>
      <c r="R252" s="40"/>
      <c r="S252" s="40"/>
      <c r="T252" s="40"/>
      <c r="U252" s="40"/>
      <c r="V252" s="40">
        <f>Anchor!I249</f>
        <v>96.6</v>
      </c>
      <c r="W252" s="40">
        <f>Anchor!J249</f>
        <v>0.1943</v>
      </c>
      <c r="X252" s="36">
        <f t="shared" si="19"/>
        <v>2.6833333333333331E-2</v>
      </c>
      <c r="Y252" s="15"/>
      <c r="Z252" s="35">
        <f>Test!B249</f>
        <v>806.92830000000004</v>
      </c>
      <c r="AA252" s="40">
        <f>Test!C249</f>
        <v>40.491599999999998</v>
      </c>
      <c r="AB252" s="40">
        <f>Test!D249</f>
        <v>43.927999999999997</v>
      </c>
      <c r="AC252" s="40">
        <f>Test!E249</f>
        <v>46.311300000000003</v>
      </c>
      <c r="AD252" s="40"/>
      <c r="AE252" s="40">
        <f>Test!F249</f>
        <v>15.516400000000001</v>
      </c>
      <c r="AF252" s="40">
        <f>Test!G249</f>
        <v>20.557500000000001</v>
      </c>
      <c r="AG252" s="40">
        <f>Test!H249</f>
        <v>95.675200000000004</v>
      </c>
      <c r="AH252" s="40"/>
      <c r="AI252" s="40"/>
      <c r="AJ252" s="40"/>
      <c r="AK252" s="40"/>
      <c r="AL252" s="40"/>
      <c r="AM252" s="40"/>
      <c r="AN252" s="40"/>
      <c r="AO252" s="40">
        <f>Test!I249</f>
        <v>95.9</v>
      </c>
      <c r="AP252" s="40">
        <f>Test!J249</f>
        <v>0.1918</v>
      </c>
      <c r="AQ252" s="36">
        <f t="shared" si="16"/>
        <v>2.6638888888888889E-2</v>
      </c>
      <c r="AR252" s="48">
        <f t="shared" si="17"/>
        <v>0.99275362318840588</v>
      </c>
      <c r="AS252" s="49">
        <f t="shared" si="18"/>
        <v>0.98713329902213076</v>
      </c>
      <c r="AT252" s="16"/>
      <c r="AU252" s="16"/>
      <c r="AV252" s="381" t="s">
        <v>124</v>
      </c>
      <c r="AW252" s="382" cm="1">
        <f t="array" ref="AW252">bdRateExtend($G251:$G254,H251:H254,$Z251:$Z254,AA251:AA254)</f>
        <v>0</v>
      </c>
      <c r="AX252" s="403"/>
      <c r="AY252" s="403"/>
      <c r="AZ252" s="406"/>
      <c r="BA252" s="406"/>
      <c r="BB252" s="382" cm="1">
        <f t="array" ref="BB252">bdRateExtend($G251:$G254,L251:L254,$Z251:$Z254,AE251:AE254)</f>
        <v>0</v>
      </c>
      <c r="BC252" s="377"/>
      <c r="BD252" s="382" cm="1">
        <f t="array" ref="BD252">bdRateExtend($G251:$G254,M251:M254,$Z251:$Z254,AF251:AF254)</f>
        <v>0</v>
      </c>
      <c r="BE252" s="377"/>
      <c r="BF252" s="380" cm="1">
        <f t="array" ref="BF252">bdRateExtend($G251:$G254,N251:N254,$Z251:$Z254,AG251:AG254)</f>
        <v>0</v>
      </c>
      <c r="BG252" s="377"/>
      <c r="BH252" s="380" t="e" cm="1">
        <f t="array" ref="BH252">bdRateExtend($G251:$G254,O251:O254,$Z251:$Z254,AH251:AH254)</f>
        <v>#VALUE!</v>
      </c>
      <c r="BI252" s="377"/>
      <c r="BJ252" s="382" t="e" cm="1">
        <f t="array" ref="BJ252">bdRateExtend($G251:$G254,P251:P254,$Z251:$Z254,AI251:AI254)</f>
        <v>#VALUE!</v>
      </c>
      <c r="BK252" s="377"/>
      <c r="BL252" s="382" t="e" cm="1">
        <f t="array" ref="BL252">bdRateExtend($G251:$G254,Q251:Q254,$Z251:$Z254,AJ251:AJ254)</f>
        <v>#VALUE!</v>
      </c>
      <c r="BM252" s="377"/>
      <c r="BN252" s="382" t="e" cm="1">
        <f t="array" ref="BN252">bdRateExtend($G251:$G254,R251:R254,$Z251:$Z254,AK251:AK254)</f>
        <v>#VALUE!</v>
      </c>
      <c r="BO252" s="403"/>
      <c r="BP252" s="403"/>
      <c r="BQ252" s="403"/>
      <c r="BR252" s="403"/>
    </row>
    <row r="253" spans="1:70" ht="17" customHeight="1" x14ac:dyDescent="0.2">
      <c r="A253" s="387"/>
      <c r="B253" s="390"/>
      <c r="C253" s="393"/>
      <c r="D253" s="396"/>
      <c r="E253" s="399"/>
      <c r="F253" s="13">
        <v>47</v>
      </c>
      <c r="G253" s="35">
        <f>Anchor!B250</f>
        <v>471.7278</v>
      </c>
      <c r="H253" s="40">
        <f>Anchor!C250</f>
        <v>37.7515</v>
      </c>
      <c r="I253" s="40">
        <f>Anchor!D250</f>
        <v>41.977800000000002</v>
      </c>
      <c r="J253" s="40">
        <f>Anchor!E250</f>
        <v>44.332099999999997</v>
      </c>
      <c r="K253" s="40"/>
      <c r="L253" s="40">
        <f>Anchor!F250</f>
        <v>14.1051</v>
      </c>
      <c r="M253" s="40">
        <f>Anchor!G250</f>
        <v>18.116900000000001</v>
      </c>
      <c r="N253" s="40">
        <f>Anchor!H250</f>
        <v>85.415899999999993</v>
      </c>
      <c r="O253" s="40"/>
      <c r="P253" s="40"/>
      <c r="Q253" s="40"/>
      <c r="R253" s="40"/>
      <c r="S253" s="40"/>
      <c r="T253" s="40"/>
      <c r="U253" s="40"/>
      <c r="V253" s="40">
        <f>Anchor!I250</f>
        <v>70.5</v>
      </c>
      <c r="W253" s="40">
        <f>Anchor!J250</f>
        <v>0.17150000000000001</v>
      </c>
      <c r="X253" s="36">
        <f t="shared" si="19"/>
        <v>1.9583333333333335E-2</v>
      </c>
      <c r="Y253" s="15"/>
      <c r="Z253" s="35">
        <f>Test!B250</f>
        <v>471.7278</v>
      </c>
      <c r="AA253" s="40">
        <f>Test!C250</f>
        <v>37.7515</v>
      </c>
      <c r="AB253" s="40">
        <f>Test!D250</f>
        <v>41.977800000000002</v>
      </c>
      <c r="AC253" s="40">
        <f>Test!E250</f>
        <v>44.332099999999997</v>
      </c>
      <c r="AD253" s="40"/>
      <c r="AE253" s="40">
        <f>Test!F250</f>
        <v>14.1051</v>
      </c>
      <c r="AF253" s="40">
        <f>Test!G250</f>
        <v>18.116900000000001</v>
      </c>
      <c r="AG253" s="40">
        <f>Test!H250</f>
        <v>85.415899999999993</v>
      </c>
      <c r="AH253" s="40"/>
      <c r="AI253" s="40"/>
      <c r="AJ253" s="40"/>
      <c r="AK253" s="40"/>
      <c r="AL253" s="40"/>
      <c r="AM253" s="40"/>
      <c r="AN253" s="40"/>
      <c r="AO253" s="40">
        <f>Test!I250</f>
        <v>69.599999999999994</v>
      </c>
      <c r="AP253" s="40">
        <f>Test!J250</f>
        <v>0.1555</v>
      </c>
      <c r="AQ253" s="36">
        <f t="shared" si="16"/>
        <v>1.9333333333333331E-2</v>
      </c>
      <c r="AR253" s="48">
        <f t="shared" si="17"/>
        <v>0.98723404255319136</v>
      </c>
      <c r="AS253" s="49">
        <f t="shared" si="18"/>
        <v>0.90670553935860054</v>
      </c>
      <c r="AT253" s="16"/>
      <c r="AU253" s="16"/>
      <c r="AV253" s="381"/>
      <c r="AW253" s="382"/>
      <c r="AX253" s="403"/>
      <c r="AY253" s="403"/>
      <c r="AZ253" s="406"/>
      <c r="BA253" s="406"/>
      <c r="BB253" s="382"/>
      <c r="BC253" s="377"/>
      <c r="BD253" s="382"/>
      <c r="BE253" s="377"/>
      <c r="BF253" s="380"/>
      <c r="BG253" s="377"/>
      <c r="BH253" s="380"/>
      <c r="BI253" s="377"/>
      <c r="BJ253" s="382"/>
      <c r="BK253" s="377"/>
      <c r="BL253" s="382"/>
      <c r="BM253" s="377"/>
      <c r="BN253" s="382"/>
      <c r="BO253" s="403"/>
      <c r="BP253" s="403"/>
      <c r="BQ253" s="403"/>
      <c r="BR253" s="403"/>
    </row>
    <row r="254" spans="1:70" ht="17" customHeight="1" x14ac:dyDescent="0.2">
      <c r="A254" s="387"/>
      <c r="B254" s="390"/>
      <c r="C254" s="393"/>
      <c r="D254" s="396"/>
      <c r="E254" s="399"/>
      <c r="F254" s="13">
        <v>55</v>
      </c>
      <c r="G254" s="35">
        <f>Anchor!B251</f>
        <v>288.04770000000002</v>
      </c>
      <c r="H254" s="40">
        <f>Anchor!C251</f>
        <v>35.132399999999997</v>
      </c>
      <c r="I254" s="40">
        <f>Anchor!D251</f>
        <v>40.043799999999997</v>
      </c>
      <c r="J254" s="40">
        <f>Anchor!E251</f>
        <v>42.163200000000003</v>
      </c>
      <c r="K254" s="40"/>
      <c r="L254" s="40">
        <f>Anchor!F251</f>
        <v>12.6675</v>
      </c>
      <c r="M254" s="40">
        <f>Anchor!G251</f>
        <v>15.6004</v>
      </c>
      <c r="N254" s="40">
        <f>Anchor!H251</f>
        <v>70.329099999999997</v>
      </c>
      <c r="O254" s="40"/>
      <c r="P254" s="40"/>
      <c r="Q254" s="40"/>
      <c r="R254" s="40"/>
      <c r="S254" s="40"/>
      <c r="T254" s="40"/>
      <c r="U254" s="40"/>
      <c r="V254" s="40">
        <f>Anchor!I251</f>
        <v>53.5</v>
      </c>
      <c r="W254" s="40">
        <f>Anchor!J251</f>
        <v>0.16650000000000001</v>
      </c>
      <c r="X254" s="36">
        <f t="shared" si="19"/>
        <v>1.4861111111111111E-2</v>
      </c>
      <c r="Y254" s="15"/>
      <c r="Z254" s="35">
        <f>Test!B251</f>
        <v>288.04770000000002</v>
      </c>
      <c r="AA254" s="40">
        <f>Test!C251</f>
        <v>35.132399999999997</v>
      </c>
      <c r="AB254" s="40">
        <f>Test!D251</f>
        <v>40.043799999999997</v>
      </c>
      <c r="AC254" s="40">
        <f>Test!E251</f>
        <v>42.163200000000003</v>
      </c>
      <c r="AD254" s="40"/>
      <c r="AE254" s="40">
        <f>Test!F251</f>
        <v>12.6675</v>
      </c>
      <c r="AF254" s="40">
        <f>Test!G251</f>
        <v>15.6004</v>
      </c>
      <c r="AG254" s="40">
        <f>Test!H251</f>
        <v>70.329099999999997</v>
      </c>
      <c r="AH254" s="40"/>
      <c r="AI254" s="40"/>
      <c r="AJ254" s="40"/>
      <c r="AK254" s="40"/>
      <c r="AL254" s="40"/>
      <c r="AM254" s="40"/>
      <c r="AN254" s="40"/>
      <c r="AO254" s="40">
        <f>Test!I251</f>
        <v>53.8</v>
      </c>
      <c r="AP254" s="40">
        <f>Test!J251</f>
        <v>0.15090000000000001</v>
      </c>
      <c r="AQ254" s="36">
        <f t="shared" si="16"/>
        <v>1.4944444444444444E-2</v>
      </c>
      <c r="AR254" s="48">
        <f t="shared" si="17"/>
        <v>1.0056074766355139</v>
      </c>
      <c r="AS254" s="49">
        <f t="shared" si="18"/>
        <v>0.90630630630630626</v>
      </c>
      <c r="AT254" s="16"/>
      <c r="AU254" s="16"/>
      <c r="AV254" s="381" t="s">
        <v>125</v>
      </c>
      <c r="AW254" s="382" cm="1">
        <f t="array" ref="AW254">bdRateExtend($G252:$G255,H252:H255,$Z252:$Z255,AA252:AA255)</f>
        <v>0</v>
      </c>
      <c r="AX254" s="403"/>
      <c r="AY254" s="403"/>
      <c r="AZ254" s="406"/>
      <c r="BA254" s="406"/>
      <c r="BB254" s="382" cm="1">
        <f t="array" ref="BB254">bdRateExtend($G252:$G255,L252:L255,$Z252:$Z255,AE252:AE255)</f>
        <v>0</v>
      </c>
      <c r="BC254" s="377"/>
      <c r="BD254" s="382" cm="1">
        <f t="array" ref="BD254">bdRateExtend($G252:$G255,M252:M255,$Z252:$Z255,AF252:AF255)</f>
        <v>0</v>
      </c>
      <c r="BE254" s="377"/>
      <c r="BF254" s="380" cm="1">
        <f t="array" ref="BF254">bdRateExtend($G252:$G255,N252:N255,$Z252:$Z255,AG252:AG255)</f>
        <v>0</v>
      </c>
      <c r="BG254" s="377"/>
      <c r="BH254" s="380" t="e" cm="1">
        <f t="array" ref="BH254">bdRateExtend($G252:$G255,O252:O255,$Z252:$Z255,AH252:AH255)</f>
        <v>#VALUE!</v>
      </c>
      <c r="BI254" s="377"/>
      <c r="BJ254" s="382" t="e" cm="1">
        <f t="array" ref="BJ254">bdRateExtend($G252:$G255,P252:P255,$Z252:$Z255,AI252:AI255)</f>
        <v>#VALUE!</v>
      </c>
      <c r="BK254" s="377"/>
      <c r="BL254" s="382" t="e" cm="1">
        <f t="array" ref="BL254">bdRateExtend($G252:$G255,Q252:Q255,$Z252:$Z255,AJ252:AJ255)</f>
        <v>#VALUE!</v>
      </c>
      <c r="BM254" s="377"/>
      <c r="BN254" s="382" t="e" cm="1">
        <f t="array" ref="BN254">bdRateExtend($G252:$G255,R252:R255,$Z252:$Z255,AK252:AK255)</f>
        <v>#VALUE!</v>
      </c>
      <c r="BO254" s="403"/>
      <c r="BP254" s="403"/>
      <c r="BQ254" s="403"/>
      <c r="BR254" s="403"/>
    </row>
    <row r="255" spans="1:70" ht="17" customHeight="1" thickBot="1" x14ac:dyDescent="0.25">
      <c r="A255" s="387"/>
      <c r="B255" s="391"/>
      <c r="C255" s="394"/>
      <c r="D255" s="397"/>
      <c r="E255" s="400"/>
      <c r="F255" s="8">
        <v>63</v>
      </c>
      <c r="G255" s="37">
        <f>Anchor!B252</f>
        <v>112.12779999999999</v>
      </c>
      <c r="H255" s="38">
        <f>Anchor!C252</f>
        <v>30.238600000000002</v>
      </c>
      <c r="I255" s="38">
        <f>Anchor!D252</f>
        <v>36.479799999999997</v>
      </c>
      <c r="J255" s="38">
        <f>Anchor!E252</f>
        <v>38.308300000000003</v>
      </c>
      <c r="K255" s="38"/>
      <c r="L255" s="38">
        <f>Anchor!F252</f>
        <v>9.9692000000000007</v>
      </c>
      <c r="M255" s="38">
        <f>Anchor!G252</f>
        <v>11.178900000000001</v>
      </c>
      <c r="N255" s="38">
        <f>Anchor!H252</f>
        <v>33.380699999999997</v>
      </c>
      <c r="O255" s="38"/>
      <c r="P255" s="38"/>
      <c r="Q255" s="38"/>
      <c r="R255" s="38"/>
      <c r="S255" s="38"/>
      <c r="T255" s="38"/>
      <c r="U255" s="38"/>
      <c r="V255" s="38">
        <f>Anchor!I252</f>
        <v>36.200000000000003</v>
      </c>
      <c r="W255" s="38">
        <f>Anchor!J252</f>
        <v>0.108</v>
      </c>
      <c r="X255" s="39">
        <f t="shared" si="19"/>
        <v>1.0055555555555557E-2</v>
      </c>
      <c r="Y255" s="15"/>
      <c r="Z255" s="37">
        <f>Test!B252</f>
        <v>112.12779999999999</v>
      </c>
      <c r="AA255" s="38">
        <f>Test!C252</f>
        <v>30.238600000000002</v>
      </c>
      <c r="AB255" s="38">
        <f>Test!D252</f>
        <v>36.479799999999997</v>
      </c>
      <c r="AC255" s="38">
        <f>Test!E252</f>
        <v>38.308300000000003</v>
      </c>
      <c r="AD255" s="38"/>
      <c r="AE255" s="38">
        <f>Test!F252</f>
        <v>9.9692000000000007</v>
      </c>
      <c r="AF255" s="38">
        <f>Test!G252</f>
        <v>11.178900000000001</v>
      </c>
      <c r="AG255" s="38">
        <f>Test!H252</f>
        <v>33.380699999999997</v>
      </c>
      <c r="AH255" s="38"/>
      <c r="AI255" s="38"/>
      <c r="AJ255" s="38"/>
      <c r="AK255" s="38"/>
      <c r="AL255" s="38"/>
      <c r="AM255" s="38"/>
      <c r="AN255" s="38"/>
      <c r="AO255" s="38">
        <f>Test!I252</f>
        <v>36.1</v>
      </c>
      <c r="AP255" s="38">
        <f>Test!J252</f>
        <v>0.11409999999999999</v>
      </c>
      <c r="AQ255" s="39">
        <f t="shared" si="16"/>
        <v>1.0027777777777778E-2</v>
      </c>
      <c r="AR255" s="50">
        <f t="shared" si="17"/>
        <v>0.99723756906077343</v>
      </c>
      <c r="AS255" s="51">
        <f t="shared" si="18"/>
        <v>1.0564814814814814</v>
      </c>
      <c r="AT255" s="16"/>
      <c r="AU255" s="16"/>
      <c r="AV255" s="383"/>
      <c r="AW255" s="384"/>
      <c r="AX255" s="404"/>
      <c r="AY255" s="404"/>
      <c r="AZ255" s="407"/>
      <c r="BA255" s="407"/>
      <c r="BB255" s="384"/>
      <c r="BC255" s="378"/>
      <c r="BD255" s="384"/>
      <c r="BE255" s="378"/>
      <c r="BF255" s="385"/>
      <c r="BG255" s="378"/>
      <c r="BH255" s="385"/>
      <c r="BI255" s="378"/>
      <c r="BJ255" s="384"/>
      <c r="BK255" s="378"/>
      <c r="BL255" s="384"/>
      <c r="BM255" s="378"/>
      <c r="BN255" s="384"/>
      <c r="BO255" s="404"/>
      <c r="BP255" s="404"/>
      <c r="BQ255" s="404"/>
      <c r="BR255" s="404"/>
    </row>
    <row r="256" spans="1:70" ht="17" customHeight="1" x14ac:dyDescent="0.2">
      <c r="A256" s="387"/>
      <c r="B256" s="389" t="s">
        <v>23</v>
      </c>
      <c r="C256" s="392" t="s">
        <v>65</v>
      </c>
      <c r="D256" s="395">
        <v>59.94</v>
      </c>
      <c r="E256" s="398">
        <v>8</v>
      </c>
      <c r="F256" s="7">
        <v>23</v>
      </c>
      <c r="G256" s="32">
        <f>Anchor!B253</f>
        <v>19424.2363</v>
      </c>
      <c r="H256" s="33">
        <f>Anchor!C253</f>
        <v>40.674700000000001</v>
      </c>
      <c r="I256" s="33">
        <f>Anchor!D253</f>
        <v>43.332999999999998</v>
      </c>
      <c r="J256" s="33">
        <f>Anchor!E253</f>
        <v>43.481999999999999</v>
      </c>
      <c r="K256" s="33"/>
      <c r="L256" s="33">
        <f>Anchor!F253</f>
        <v>15.426</v>
      </c>
      <c r="M256" s="33">
        <f>Anchor!G253</f>
        <v>24.197600000000001</v>
      </c>
      <c r="N256" s="33">
        <f>Anchor!H253</f>
        <v>98.980999999999995</v>
      </c>
      <c r="O256" s="33"/>
      <c r="P256" s="33"/>
      <c r="Q256" s="33"/>
      <c r="R256" s="33"/>
      <c r="S256" s="33"/>
      <c r="T256" s="33"/>
      <c r="U256" s="33"/>
      <c r="V256" s="33">
        <f>Anchor!I253</f>
        <v>557.79999999999995</v>
      </c>
      <c r="W256" s="33">
        <f>Anchor!J253</f>
        <v>0.56520000000000004</v>
      </c>
      <c r="X256" s="34">
        <f t="shared" si="19"/>
        <v>0.15494444444444444</v>
      </c>
      <c r="Y256" s="15"/>
      <c r="Z256" s="32">
        <f>Test!B253</f>
        <v>19424.2363</v>
      </c>
      <c r="AA256" s="33">
        <f>Test!C253</f>
        <v>40.674700000000001</v>
      </c>
      <c r="AB256" s="33">
        <f>Test!D253</f>
        <v>43.332999999999998</v>
      </c>
      <c r="AC256" s="33">
        <f>Test!E253</f>
        <v>43.481999999999999</v>
      </c>
      <c r="AD256" s="33"/>
      <c r="AE256" s="33">
        <f>Test!F253</f>
        <v>15.426</v>
      </c>
      <c r="AF256" s="33">
        <f>Test!G253</f>
        <v>24.197600000000001</v>
      </c>
      <c r="AG256" s="33">
        <f>Test!H253</f>
        <v>98.980999999999995</v>
      </c>
      <c r="AH256" s="33"/>
      <c r="AI256" s="33"/>
      <c r="AJ256" s="33"/>
      <c r="AK256" s="33"/>
      <c r="AL256" s="33"/>
      <c r="AM256" s="33"/>
      <c r="AN256" s="33"/>
      <c r="AO256" s="33">
        <f>Test!I253</f>
        <v>560</v>
      </c>
      <c r="AP256" s="33">
        <f>Test!J253</f>
        <v>0.54720000000000002</v>
      </c>
      <c r="AQ256" s="34">
        <f t="shared" si="16"/>
        <v>0.15555555555555556</v>
      </c>
      <c r="AR256" s="46">
        <f t="shared" si="17"/>
        <v>1.0039440659734673</v>
      </c>
      <c r="AS256" s="47">
        <f t="shared" si="18"/>
        <v>0.96815286624203822</v>
      </c>
      <c r="AT256" s="16"/>
      <c r="AU256" s="16"/>
      <c r="AV256" s="440" t="s">
        <v>123</v>
      </c>
      <c r="AW256" s="401" cm="1">
        <f t="array" ref="AW256">bdRateExtend($G256:$G259,H256:H259,$Z256:$Z259,AA256:AA259)</f>
        <v>0</v>
      </c>
      <c r="AX256" s="402" cm="1">
        <f t="array" ref="AX256">bdRateExtend($G256:$G261,H256:H261,$Z256:$Z261,AA256:AA261)</f>
        <v>0</v>
      </c>
      <c r="AY256" s="402" cm="1">
        <f t="array" ref="AY256">bdRateExtend($G256:$G261,I256:I261,$Z256:$Z261,AB256:AB261)</f>
        <v>0</v>
      </c>
      <c r="AZ256" s="405" cm="1">
        <f t="array" ref="AZ256">bdRateExtend($G256:$G261,J256:J261,$Z256:$Z261,AC256:AC261)</f>
        <v>0</v>
      </c>
      <c r="BA256" s="405" t="e" cm="1">
        <f t="array" ref="BA256">bdRateExtend($G256:$G261,K256:K261,$Z256:$Z261,AD256:AD261)</f>
        <v>#VALUE!</v>
      </c>
      <c r="BB256" s="401" cm="1">
        <f t="array" ref="BB256">bdRateExtend($G256:$G259,L256:L259,$Z256:$Z259,AE256:AE259)</f>
        <v>0</v>
      </c>
      <c r="BC256" s="376" cm="1">
        <f t="array" ref="BC256">bdRateExtend($G256:$G261,L256:L261,$Z256:$Z261,AE256:AE261)</f>
        <v>0</v>
      </c>
      <c r="BD256" s="401" cm="1">
        <f t="array" ref="BD256">bdRateExtend($G256:$G259,M256:M259,$Z256:$Z259,AF256:AF259)</f>
        <v>0</v>
      </c>
      <c r="BE256" s="376" cm="1">
        <f t="array" ref="BE256">bdRateExtend($G256:$G261,M256:M261,$Z256:$Z261,AF256:AF261)</f>
        <v>0</v>
      </c>
      <c r="BF256" s="379" cm="1">
        <f t="array" ref="BF256">bdRateExtend($G256:$G259,N256:N259,$Z256:$Z259,AG256:AG259)</f>
        <v>0</v>
      </c>
      <c r="BG256" s="376" cm="1">
        <f t="array" ref="BG256">bdRateExtend($G256:$G261,N256:N261,$Z256:$Z261,AG256:AG261)</f>
        <v>0</v>
      </c>
      <c r="BH256" s="379" t="e" cm="1">
        <f t="array" ref="BH256">bdRateExtend($G256:$G259,O256:O259,$Z256:$Z259,AH256:AH259)</f>
        <v>#VALUE!</v>
      </c>
      <c r="BI256" s="376" t="e" cm="1">
        <f t="array" ref="BI256">bdRateExtend($G256:$G261,O256:O261,$Z256:$Z261,AH256:AH261)</f>
        <v>#VALUE!</v>
      </c>
      <c r="BJ256" s="401" t="e" cm="1">
        <f t="array" ref="BJ256">bdRateExtend($G256:$G259,P256:P259,$Z256:$Z259,AI256:AI259)</f>
        <v>#VALUE!</v>
      </c>
      <c r="BK256" s="376" t="e" cm="1">
        <f t="array" ref="BK256">bdRateExtend($G256:$G261,P256:P261,$Z256:$Z261,AI256:AI261)</f>
        <v>#VALUE!</v>
      </c>
      <c r="BL256" s="401" t="e" cm="1">
        <f t="array" ref="BL256">bdRateExtend($G256:$G259,Q256:Q259,$Z256:$Z259,AJ256:AJ259)</f>
        <v>#VALUE!</v>
      </c>
      <c r="BM256" s="376" t="e" cm="1">
        <f t="array" ref="BM256">bdRateExtend($G256:$G261,Q256:Q261,$Z256:$Z261,AJ256:AJ261)</f>
        <v>#VALUE!</v>
      </c>
      <c r="BN256" s="401" t="e" cm="1">
        <f t="array" ref="BN256">bdRateExtend($G256:$G259,R256:R259,$Z256:$Z259,AK256:AK259)</f>
        <v>#VALUE!</v>
      </c>
      <c r="BO256" s="402" t="e" cm="1">
        <f t="array" ref="BO256">bdRateExtend($G256:$G261,R256:R261,$Z256:$Z261,AK256:AK261)</f>
        <v>#VALUE!</v>
      </c>
      <c r="BP256" s="402" t="e" cm="1">
        <f t="array" ref="BP256">bdRateExtend($G256:$G261,S256:S261,$Z256:$Z261,AL256:AL261)</f>
        <v>#VALUE!</v>
      </c>
      <c r="BQ256" s="402" t="e" cm="1">
        <f t="array" ref="BQ256">bdRateExtend($G256:$G261,T256:T261,$Z256:$Z261,AM256:AM261)</f>
        <v>#VALUE!</v>
      </c>
      <c r="BR256" s="402" t="e" cm="1">
        <f t="array" ref="BR256">bdRateExtend($G256:$G261,U256:U261,$Z256:$Z261,AN256:AN261)</f>
        <v>#VALUE!</v>
      </c>
    </row>
    <row r="257" spans="1:70" ht="17" customHeight="1" x14ac:dyDescent="0.2">
      <c r="A257" s="387"/>
      <c r="B257" s="390"/>
      <c r="C257" s="393"/>
      <c r="D257" s="396"/>
      <c r="E257" s="399"/>
      <c r="F257" s="13">
        <v>31</v>
      </c>
      <c r="G257" s="35">
        <f>Anchor!B254</f>
        <v>12827.335800000001</v>
      </c>
      <c r="H257" s="40">
        <f>Anchor!C254</f>
        <v>37.631100000000004</v>
      </c>
      <c r="I257" s="40">
        <f>Anchor!D254</f>
        <v>41.264099999999999</v>
      </c>
      <c r="J257" s="40">
        <f>Anchor!E254</f>
        <v>41.601300000000002</v>
      </c>
      <c r="K257" s="40"/>
      <c r="L257" s="40">
        <f>Anchor!F254</f>
        <v>13.1691</v>
      </c>
      <c r="M257" s="40">
        <f>Anchor!G254</f>
        <v>21.299800000000001</v>
      </c>
      <c r="N257" s="40">
        <f>Anchor!H254</f>
        <v>96.033299999999997</v>
      </c>
      <c r="O257" s="40"/>
      <c r="P257" s="40"/>
      <c r="Q257" s="40"/>
      <c r="R257" s="40"/>
      <c r="S257" s="40"/>
      <c r="T257" s="40"/>
      <c r="U257" s="40"/>
      <c r="V257" s="40">
        <f>Anchor!I254</f>
        <v>456.9</v>
      </c>
      <c r="W257" s="40">
        <f>Anchor!J254</f>
        <v>0.4834</v>
      </c>
      <c r="X257" s="36">
        <f t="shared" si="19"/>
        <v>0.12691666666666665</v>
      </c>
      <c r="Y257" s="15"/>
      <c r="Z257" s="35">
        <f>Test!B254</f>
        <v>12827.335800000001</v>
      </c>
      <c r="AA257" s="40">
        <f>Test!C254</f>
        <v>37.631100000000004</v>
      </c>
      <c r="AB257" s="40">
        <f>Test!D254</f>
        <v>41.264099999999999</v>
      </c>
      <c r="AC257" s="40">
        <f>Test!E254</f>
        <v>41.601300000000002</v>
      </c>
      <c r="AD257" s="40"/>
      <c r="AE257" s="40">
        <f>Test!F254</f>
        <v>13.1691</v>
      </c>
      <c r="AF257" s="40">
        <f>Test!G254</f>
        <v>21.299800000000001</v>
      </c>
      <c r="AG257" s="40">
        <f>Test!H254</f>
        <v>96.033299999999997</v>
      </c>
      <c r="AH257" s="40"/>
      <c r="AI257" s="40"/>
      <c r="AJ257" s="40"/>
      <c r="AK257" s="40"/>
      <c r="AL257" s="40"/>
      <c r="AM257" s="40"/>
      <c r="AN257" s="40"/>
      <c r="AO257" s="40">
        <f>Test!I254</f>
        <v>457.9</v>
      </c>
      <c r="AP257" s="40">
        <f>Test!J254</f>
        <v>0.437</v>
      </c>
      <c r="AQ257" s="36">
        <f t="shared" si="16"/>
        <v>0.12719444444444444</v>
      </c>
      <c r="AR257" s="48">
        <f t="shared" si="17"/>
        <v>1.0021886627270737</v>
      </c>
      <c r="AS257" s="49">
        <f t="shared" si="18"/>
        <v>0.90401323955316504</v>
      </c>
      <c r="AT257" s="16"/>
      <c r="AU257" s="16"/>
      <c r="AV257" s="381"/>
      <c r="AW257" s="382"/>
      <c r="AX257" s="403"/>
      <c r="AY257" s="403"/>
      <c r="AZ257" s="406"/>
      <c r="BA257" s="406"/>
      <c r="BB257" s="382"/>
      <c r="BC257" s="377"/>
      <c r="BD257" s="382"/>
      <c r="BE257" s="377"/>
      <c r="BF257" s="380"/>
      <c r="BG257" s="377"/>
      <c r="BH257" s="380"/>
      <c r="BI257" s="377"/>
      <c r="BJ257" s="382"/>
      <c r="BK257" s="377"/>
      <c r="BL257" s="382"/>
      <c r="BM257" s="377"/>
      <c r="BN257" s="382"/>
      <c r="BO257" s="403"/>
      <c r="BP257" s="403"/>
      <c r="BQ257" s="403"/>
      <c r="BR257" s="403"/>
    </row>
    <row r="258" spans="1:70" ht="17" customHeight="1" x14ac:dyDescent="0.2">
      <c r="A258" s="387"/>
      <c r="B258" s="390"/>
      <c r="C258" s="393"/>
      <c r="D258" s="396"/>
      <c r="E258" s="399"/>
      <c r="F258" s="13">
        <v>39</v>
      </c>
      <c r="G258" s="35">
        <f>Anchor!B255</f>
        <v>7476.4840000000004</v>
      </c>
      <c r="H258" s="40">
        <f>Anchor!C255</f>
        <v>34.225299999999997</v>
      </c>
      <c r="I258" s="40">
        <f>Anchor!D255</f>
        <v>39.393300000000004</v>
      </c>
      <c r="J258" s="40">
        <f>Anchor!E255</f>
        <v>39.726399999999998</v>
      </c>
      <c r="K258" s="40"/>
      <c r="L258" s="40">
        <f>Anchor!F255</f>
        <v>10.7028</v>
      </c>
      <c r="M258" s="40">
        <f>Anchor!G255</f>
        <v>18.107500000000002</v>
      </c>
      <c r="N258" s="40">
        <f>Anchor!H255</f>
        <v>89.632000000000005</v>
      </c>
      <c r="O258" s="40"/>
      <c r="P258" s="40"/>
      <c r="Q258" s="40"/>
      <c r="R258" s="40"/>
      <c r="S258" s="40"/>
      <c r="T258" s="40"/>
      <c r="U258" s="40"/>
      <c r="V258" s="40">
        <f>Anchor!I255</f>
        <v>317.89999999999998</v>
      </c>
      <c r="W258" s="40">
        <f>Anchor!J255</f>
        <v>0.36270000000000002</v>
      </c>
      <c r="X258" s="36">
        <f t="shared" si="19"/>
        <v>8.8305555555555554E-2</v>
      </c>
      <c r="Y258" s="15"/>
      <c r="Z258" s="35">
        <f>Test!B255</f>
        <v>7476.4840000000004</v>
      </c>
      <c r="AA258" s="40">
        <f>Test!C255</f>
        <v>34.225299999999997</v>
      </c>
      <c r="AB258" s="40">
        <f>Test!D255</f>
        <v>39.393300000000004</v>
      </c>
      <c r="AC258" s="40">
        <f>Test!E255</f>
        <v>39.726399999999998</v>
      </c>
      <c r="AD258" s="40"/>
      <c r="AE258" s="40">
        <f>Test!F255</f>
        <v>10.7028</v>
      </c>
      <c r="AF258" s="40">
        <f>Test!G255</f>
        <v>18.107500000000002</v>
      </c>
      <c r="AG258" s="40">
        <f>Test!H255</f>
        <v>89.632000000000005</v>
      </c>
      <c r="AH258" s="40"/>
      <c r="AI258" s="40"/>
      <c r="AJ258" s="40"/>
      <c r="AK258" s="40"/>
      <c r="AL258" s="40"/>
      <c r="AM258" s="40"/>
      <c r="AN258" s="40"/>
      <c r="AO258" s="40">
        <f>Test!I255</f>
        <v>319.60000000000002</v>
      </c>
      <c r="AP258" s="40">
        <f>Test!J255</f>
        <v>0.37769999999999998</v>
      </c>
      <c r="AQ258" s="36">
        <f t="shared" si="16"/>
        <v>8.8777777777777789E-2</v>
      </c>
      <c r="AR258" s="48">
        <f t="shared" si="17"/>
        <v>1.0053475935828879</v>
      </c>
      <c r="AS258" s="49">
        <f t="shared" si="18"/>
        <v>1.0413564929693961</v>
      </c>
      <c r="AT258" s="16"/>
      <c r="AU258" s="16"/>
      <c r="AV258" s="381" t="s">
        <v>124</v>
      </c>
      <c r="AW258" s="382" cm="1">
        <f t="array" ref="AW258">bdRateExtend($G257:$G260,H257:H260,$Z257:$Z260,AA257:AA260)</f>
        <v>0</v>
      </c>
      <c r="AX258" s="403"/>
      <c r="AY258" s="403"/>
      <c r="AZ258" s="406"/>
      <c r="BA258" s="406"/>
      <c r="BB258" s="382" cm="1">
        <f t="array" ref="BB258">bdRateExtend($G257:$G260,L257:L260,$Z257:$Z260,AE257:AE260)</f>
        <v>0</v>
      </c>
      <c r="BC258" s="377"/>
      <c r="BD258" s="382" cm="1">
        <f t="array" ref="BD258">bdRateExtend($G257:$G260,M257:M260,$Z257:$Z260,AF257:AF260)</f>
        <v>0</v>
      </c>
      <c r="BE258" s="377"/>
      <c r="BF258" s="380" cm="1">
        <f t="array" ref="BF258">bdRateExtend($G257:$G260,N257:N260,$Z257:$Z260,AG257:AG260)</f>
        <v>0</v>
      </c>
      <c r="BG258" s="377"/>
      <c r="BH258" s="380" t="e" cm="1">
        <f t="array" ref="BH258">bdRateExtend($G257:$G260,O257:O260,$Z257:$Z260,AH257:AH260)</f>
        <v>#VALUE!</v>
      </c>
      <c r="BI258" s="377"/>
      <c r="BJ258" s="382" t="e" cm="1">
        <f t="array" ref="BJ258">bdRateExtend($G257:$G260,P257:P260,$Z257:$Z260,AI257:AI260)</f>
        <v>#VALUE!</v>
      </c>
      <c r="BK258" s="377"/>
      <c r="BL258" s="382" t="e" cm="1">
        <f t="array" ref="BL258">bdRateExtend($G257:$G260,Q257:Q260,$Z257:$Z260,AJ257:AJ260)</f>
        <v>#VALUE!</v>
      </c>
      <c r="BM258" s="377"/>
      <c r="BN258" s="382" t="e" cm="1">
        <f t="array" ref="BN258">bdRateExtend($G257:$G260,R257:R260,$Z257:$Z260,AK257:AK260)</f>
        <v>#VALUE!</v>
      </c>
      <c r="BO258" s="403"/>
      <c r="BP258" s="403"/>
      <c r="BQ258" s="403"/>
      <c r="BR258" s="403"/>
    </row>
    <row r="259" spans="1:70" ht="17" customHeight="1" x14ac:dyDescent="0.2">
      <c r="A259" s="387"/>
      <c r="B259" s="390"/>
      <c r="C259" s="393"/>
      <c r="D259" s="396"/>
      <c r="E259" s="399"/>
      <c r="F259" s="13">
        <v>47</v>
      </c>
      <c r="G259" s="35">
        <f>Anchor!B256</f>
        <v>3959.4126000000001</v>
      </c>
      <c r="H259" s="40">
        <f>Anchor!C256</f>
        <v>30.942699999999999</v>
      </c>
      <c r="I259" s="40">
        <f>Anchor!D256</f>
        <v>37.712499999999999</v>
      </c>
      <c r="J259" s="40">
        <f>Anchor!E256</f>
        <v>37.750599999999999</v>
      </c>
      <c r="K259" s="40"/>
      <c r="L259" s="40">
        <f>Anchor!F256</f>
        <v>8.2712000000000003</v>
      </c>
      <c r="M259" s="40">
        <f>Anchor!G256</f>
        <v>14.751899999999999</v>
      </c>
      <c r="N259" s="40">
        <f>Anchor!H256</f>
        <v>77.354200000000006</v>
      </c>
      <c r="O259" s="40"/>
      <c r="P259" s="40"/>
      <c r="Q259" s="40"/>
      <c r="R259" s="40"/>
      <c r="S259" s="40"/>
      <c r="T259" s="40"/>
      <c r="U259" s="40"/>
      <c r="V259" s="40">
        <f>Anchor!I256</f>
        <v>222.5</v>
      </c>
      <c r="W259" s="40">
        <f>Anchor!J256</f>
        <v>0.28710000000000002</v>
      </c>
      <c r="X259" s="36">
        <f t="shared" si="19"/>
        <v>6.1805555555555558E-2</v>
      </c>
      <c r="Y259" s="15"/>
      <c r="Z259" s="35">
        <f>Test!B256</f>
        <v>3959.4126000000001</v>
      </c>
      <c r="AA259" s="40">
        <f>Test!C256</f>
        <v>30.942699999999999</v>
      </c>
      <c r="AB259" s="40">
        <f>Test!D256</f>
        <v>37.712499999999999</v>
      </c>
      <c r="AC259" s="40">
        <f>Test!E256</f>
        <v>37.750599999999999</v>
      </c>
      <c r="AD259" s="40"/>
      <c r="AE259" s="40">
        <f>Test!F256</f>
        <v>8.2712000000000003</v>
      </c>
      <c r="AF259" s="40">
        <f>Test!G256</f>
        <v>14.751899999999999</v>
      </c>
      <c r="AG259" s="40">
        <f>Test!H256</f>
        <v>77.354200000000006</v>
      </c>
      <c r="AH259" s="40"/>
      <c r="AI259" s="40"/>
      <c r="AJ259" s="40"/>
      <c r="AK259" s="40"/>
      <c r="AL259" s="40"/>
      <c r="AM259" s="40"/>
      <c r="AN259" s="40"/>
      <c r="AO259" s="40">
        <f>Test!I256</f>
        <v>226.5</v>
      </c>
      <c r="AP259" s="40">
        <f>Test!J256</f>
        <v>0.2727</v>
      </c>
      <c r="AQ259" s="36">
        <f t="shared" si="16"/>
        <v>6.2916666666666662E-2</v>
      </c>
      <c r="AR259" s="48">
        <f t="shared" si="17"/>
        <v>1.0179775280898877</v>
      </c>
      <c r="AS259" s="49">
        <f t="shared" si="18"/>
        <v>0.94984326018808773</v>
      </c>
      <c r="AT259" s="16"/>
      <c r="AU259" s="16"/>
      <c r="AV259" s="381"/>
      <c r="AW259" s="382"/>
      <c r="AX259" s="403"/>
      <c r="AY259" s="403"/>
      <c r="AZ259" s="406"/>
      <c r="BA259" s="406"/>
      <c r="BB259" s="382"/>
      <c r="BC259" s="377"/>
      <c r="BD259" s="382"/>
      <c r="BE259" s="377"/>
      <c r="BF259" s="380"/>
      <c r="BG259" s="377"/>
      <c r="BH259" s="380"/>
      <c r="BI259" s="377"/>
      <c r="BJ259" s="382"/>
      <c r="BK259" s="377"/>
      <c r="BL259" s="382"/>
      <c r="BM259" s="377"/>
      <c r="BN259" s="382"/>
      <c r="BO259" s="403"/>
      <c r="BP259" s="403"/>
      <c r="BQ259" s="403"/>
      <c r="BR259" s="403"/>
    </row>
    <row r="260" spans="1:70" ht="17" customHeight="1" x14ac:dyDescent="0.2">
      <c r="A260" s="387"/>
      <c r="B260" s="390"/>
      <c r="C260" s="393"/>
      <c r="D260" s="396"/>
      <c r="E260" s="399"/>
      <c r="F260" s="13">
        <v>55</v>
      </c>
      <c r="G260" s="35">
        <f>Anchor!B257</f>
        <v>1864.1659999999999</v>
      </c>
      <c r="H260" s="40">
        <f>Anchor!C257</f>
        <v>28.014099999999999</v>
      </c>
      <c r="I260" s="40">
        <f>Anchor!D257</f>
        <v>36.041600000000003</v>
      </c>
      <c r="J260" s="40">
        <f>Anchor!E257</f>
        <v>35.830800000000004</v>
      </c>
      <c r="K260" s="40"/>
      <c r="L260" s="40">
        <f>Anchor!F257</f>
        <v>6.1243999999999996</v>
      </c>
      <c r="M260" s="40">
        <f>Anchor!G257</f>
        <v>11.408899999999999</v>
      </c>
      <c r="N260" s="40">
        <f>Anchor!H257</f>
        <v>57.540399999999998</v>
      </c>
      <c r="O260" s="40"/>
      <c r="P260" s="40"/>
      <c r="Q260" s="40"/>
      <c r="R260" s="40"/>
      <c r="S260" s="40"/>
      <c r="T260" s="40"/>
      <c r="U260" s="40"/>
      <c r="V260" s="40">
        <f>Anchor!I257</f>
        <v>148.5</v>
      </c>
      <c r="W260" s="40">
        <f>Anchor!J257</f>
        <v>0.22170000000000001</v>
      </c>
      <c r="X260" s="36">
        <f t="shared" si="19"/>
        <v>4.1250000000000002E-2</v>
      </c>
      <c r="Y260" s="15"/>
      <c r="Z260" s="35">
        <f>Test!B257</f>
        <v>1864.1659999999999</v>
      </c>
      <c r="AA260" s="40">
        <f>Test!C257</f>
        <v>28.014099999999999</v>
      </c>
      <c r="AB260" s="40">
        <f>Test!D257</f>
        <v>36.041600000000003</v>
      </c>
      <c r="AC260" s="40">
        <f>Test!E257</f>
        <v>35.830800000000004</v>
      </c>
      <c r="AD260" s="40"/>
      <c r="AE260" s="40">
        <f>Test!F257</f>
        <v>6.1243999999999996</v>
      </c>
      <c r="AF260" s="40">
        <f>Test!G257</f>
        <v>11.408899999999999</v>
      </c>
      <c r="AG260" s="40">
        <f>Test!H257</f>
        <v>57.540399999999998</v>
      </c>
      <c r="AH260" s="40"/>
      <c r="AI260" s="40"/>
      <c r="AJ260" s="40"/>
      <c r="AK260" s="40"/>
      <c r="AL260" s="40"/>
      <c r="AM260" s="40"/>
      <c r="AN260" s="40"/>
      <c r="AO260" s="40">
        <f>Test!I257</f>
        <v>147.9</v>
      </c>
      <c r="AP260" s="40">
        <f>Test!J257</f>
        <v>0.2034</v>
      </c>
      <c r="AQ260" s="36">
        <f t="shared" ref="AQ260:AQ323" si="20">AO260/3600</f>
        <v>4.1083333333333333E-2</v>
      </c>
      <c r="AR260" s="48">
        <f t="shared" ref="AR260:AR323" si="21">AO260/V260</f>
        <v>0.99595959595959604</v>
      </c>
      <c r="AS260" s="49">
        <f t="shared" ref="AS260:AS323" si="22">AP260/W260</f>
        <v>0.91745602165087947</v>
      </c>
      <c r="AT260" s="16"/>
      <c r="AU260" s="16"/>
      <c r="AV260" s="381" t="s">
        <v>125</v>
      </c>
      <c r="AW260" s="382" cm="1">
        <f t="array" ref="AW260">bdRateExtend($G258:$G261,H258:H261,$Z258:$Z261,AA258:AA261)</f>
        <v>0</v>
      </c>
      <c r="AX260" s="403"/>
      <c r="AY260" s="403"/>
      <c r="AZ260" s="406"/>
      <c r="BA260" s="406"/>
      <c r="BB260" s="382" cm="1">
        <f t="array" ref="BB260">bdRateExtend($G258:$G261,L258:L261,$Z258:$Z261,AE258:AE261)</f>
        <v>0</v>
      </c>
      <c r="BC260" s="377"/>
      <c r="BD260" s="382" cm="1">
        <f t="array" ref="BD260">bdRateExtend($G258:$G261,M258:M261,$Z258:$Z261,AF258:AF261)</f>
        <v>0</v>
      </c>
      <c r="BE260" s="377"/>
      <c r="BF260" s="380" cm="1">
        <f t="array" ref="BF260">bdRateExtend($G258:$G261,N258:N261,$Z258:$Z261,AG258:AG261)</f>
        <v>0</v>
      </c>
      <c r="BG260" s="377"/>
      <c r="BH260" s="380" t="e" cm="1">
        <f t="array" ref="BH260">bdRateExtend($G258:$G261,O258:O261,$Z258:$Z261,AH258:AH261)</f>
        <v>#VALUE!</v>
      </c>
      <c r="BI260" s="377"/>
      <c r="BJ260" s="382" t="e" cm="1">
        <f t="array" ref="BJ260">bdRateExtend($G258:$G261,P258:P261,$Z258:$Z261,AI258:AI261)</f>
        <v>#VALUE!</v>
      </c>
      <c r="BK260" s="377"/>
      <c r="BL260" s="382" t="e" cm="1">
        <f t="array" ref="BL260">bdRateExtend($G258:$G261,Q258:Q261,$Z258:$Z261,AJ258:AJ261)</f>
        <v>#VALUE!</v>
      </c>
      <c r="BM260" s="377"/>
      <c r="BN260" s="382" t="e" cm="1">
        <f t="array" ref="BN260">bdRateExtend($G258:$G261,R258:R261,$Z258:$Z261,AK258:AK261)</f>
        <v>#VALUE!</v>
      </c>
      <c r="BO260" s="403"/>
      <c r="BP260" s="403"/>
      <c r="BQ260" s="403"/>
      <c r="BR260" s="403"/>
    </row>
    <row r="261" spans="1:70" ht="17" customHeight="1" thickBot="1" x14ac:dyDescent="0.25">
      <c r="A261" s="387"/>
      <c r="B261" s="391"/>
      <c r="C261" s="394"/>
      <c r="D261" s="397"/>
      <c r="E261" s="400"/>
      <c r="F261" s="8">
        <v>63</v>
      </c>
      <c r="G261" s="37">
        <f>Anchor!B258</f>
        <v>342.74489999999997</v>
      </c>
      <c r="H261" s="38">
        <f>Anchor!C258</f>
        <v>24.187000000000001</v>
      </c>
      <c r="I261" s="38">
        <f>Anchor!D258</f>
        <v>34.303400000000003</v>
      </c>
      <c r="J261" s="38">
        <f>Anchor!E258</f>
        <v>33.922800000000002</v>
      </c>
      <c r="K261" s="38"/>
      <c r="L261" s="38">
        <f>Anchor!F258</f>
        <v>3.6791</v>
      </c>
      <c r="M261" s="38">
        <f>Anchor!G258</f>
        <v>6.5530999999999997</v>
      </c>
      <c r="N261" s="38">
        <f>Anchor!H258</f>
        <v>15.7182</v>
      </c>
      <c r="O261" s="38"/>
      <c r="P261" s="38"/>
      <c r="Q261" s="38"/>
      <c r="R261" s="38"/>
      <c r="S261" s="38"/>
      <c r="T261" s="38"/>
      <c r="U261" s="38"/>
      <c r="V261" s="38">
        <f>Anchor!I258</f>
        <v>63.8</v>
      </c>
      <c r="W261" s="38">
        <f>Anchor!J258</f>
        <v>0.12809999999999999</v>
      </c>
      <c r="X261" s="39">
        <f t="shared" si="19"/>
        <v>1.7722222222222223E-2</v>
      </c>
      <c r="Y261" s="15"/>
      <c r="Z261" s="37">
        <f>Test!B258</f>
        <v>342.74489999999997</v>
      </c>
      <c r="AA261" s="38">
        <f>Test!C258</f>
        <v>24.187000000000001</v>
      </c>
      <c r="AB261" s="38">
        <f>Test!D258</f>
        <v>34.303400000000003</v>
      </c>
      <c r="AC261" s="38">
        <f>Test!E258</f>
        <v>33.922800000000002</v>
      </c>
      <c r="AD261" s="38"/>
      <c r="AE261" s="38">
        <f>Test!F258</f>
        <v>3.6791</v>
      </c>
      <c r="AF261" s="38">
        <f>Test!G258</f>
        <v>6.5530999999999997</v>
      </c>
      <c r="AG261" s="38">
        <f>Test!H258</f>
        <v>15.7182</v>
      </c>
      <c r="AH261" s="38"/>
      <c r="AI261" s="38"/>
      <c r="AJ261" s="38"/>
      <c r="AK261" s="38"/>
      <c r="AL261" s="38"/>
      <c r="AM261" s="38"/>
      <c r="AN261" s="38"/>
      <c r="AO261" s="38">
        <f>Test!I258</f>
        <v>64.3</v>
      </c>
      <c r="AP261" s="38">
        <f>Test!J258</f>
        <v>0.1389</v>
      </c>
      <c r="AQ261" s="39">
        <f t="shared" si="20"/>
        <v>1.7861111111111109E-2</v>
      </c>
      <c r="AR261" s="50">
        <f t="shared" si="21"/>
        <v>1.0078369905956113</v>
      </c>
      <c r="AS261" s="51">
        <f t="shared" si="22"/>
        <v>1.0843091334894615</v>
      </c>
      <c r="AT261" s="16"/>
      <c r="AU261" s="16"/>
      <c r="AV261" s="383"/>
      <c r="AW261" s="384"/>
      <c r="AX261" s="404"/>
      <c r="AY261" s="404"/>
      <c r="AZ261" s="407"/>
      <c r="BA261" s="407"/>
      <c r="BB261" s="384"/>
      <c r="BC261" s="378"/>
      <c r="BD261" s="384"/>
      <c r="BE261" s="378"/>
      <c r="BF261" s="385"/>
      <c r="BG261" s="378"/>
      <c r="BH261" s="385"/>
      <c r="BI261" s="378"/>
      <c r="BJ261" s="384"/>
      <c r="BK261" s="378"/>
      <c r="BL261" s="384"/>
      <c r="BM261" s="378"/>
      <c r="BN261" s="384"/>
      <c r="BO261" s="404"/>
      <c r="BP261" s="404"/>
      <c r="BQ261" s="404"/>
      <c r="BR261" s="404"/>
    </row>
    <row r="262" spans="1:70" ht="17" customHeight="1" x14ac:dyDescent="0.2">
      <c r="A262" s="387"/>
      <c r="B262" s="389" t="s">
        <v>23</v>
      </c>
      <c r="C262" s="392" t="s">
        <v>66</v>
      </c>
      <c r="D262" s="395">
        <v>29.97</v>
      </c>
      <c r="E262" s="398">
        <v>8</v>
      </c>
      <c r="F262" s="7">
        <v>23</v>
      </c>
      <c r="G262" s="32">
        <f>Anchor!B259</f>
        <v>8312.1355000000003</v>
      </c>
      <c r="H262" s="33">
        <f>Anchor!C259</f>
        <v>40.040900000000001</v>
      </c>
      <c r="I262" s="33">
        <f>Anchor!D259</f>
        <v>46.2119</v>
      </c>
      <c r="J262" s="33">
        <f>Anchor!E259</f>
        <v>46.5441</v>
      </c>
      <c r="K262" s="33"/>
      <c r="L262" s="33">
        <f>Anchor!F259</f>
        <v>12.992699999999999</v>
      </c>
      <c r="M262" s="33">
        <f>Anchor!G259</f>
        <v>21.191199999999998</v>
      </c>
      <c r="N262" s="33">
        <f>Anchor!H259</f>
        <v>96.801699999999997</v>
      </c>
      <c r="O262" s="33"/>
      <c r="P262" s="33"/>
      <c r="Q262" s="33"/>
      <c r="R262" s="33"/>
      <c r="S262" s="33"/>
      <c r="T262" s="33"/>
      <c r="U262" s="33"/>
      <c r="V262" s="33">
        <f>Anchor!I259</f>
        <v>574</v>
      </c>
      <c r="W262" s="33">
        <f>Anchor!J259</f>
        <v>0.54630000000000001</v>
      </c>
      <c r="X262" s="34">
        <f t="shared" si="19"/>
        <v>0.15944444444444444</v>
      </c>
      <c r="Y262" s="15"/>
      <c r="Z262" s="32">
        <f>Test!B259</f>
        <v>8312.1355000000003</v>
      </c>
      <c r="AA262" s="33">
        <f>Test!C259</f>
        <v>40.040900000000001</v>
      </c>
      <c r="AB262" s="33">
        <f>Test!D259</f>
        <v>46.2119</v>
      </c>
      <c r="AC262" s="33">
        <f>Test!E259</f>
        <v>46.5441</v>
      </c>
      <c r="AD262" s="33"/>
      <c r="AE262" s="33">
        <f>Test!F259</f>
        <v>12.992699999999999</v>
      </c>
      <c r="AF262" s="33">
        <f>Test!G259</f>
        <v>21.191199999999998</v>
      </c>
      <c r="AG262" s="33">
        <f>Test!H259</f>
        <v>96.801699999999997</v>
      </c>
      <c r="AH262" s="33"/>
      <c r="AI262" s="33"/>
      <c r="AJ262" s="33"/>
      <c r="AK262" s="33"/>
      <c r="AL262" s="33"/>
      <c r="AM262" s="33"/>
      <c r="AN262" s="33"/>
      <c r="AO262" s="33">
        <f>Test!I259</f>
        <v>580.4</v>
      </c>
      <c r="AP262" s="33">
        <f>Test!J259</f>
        <v>0.52490000000000003</v>
      </c>
      <c r="AQ262" s="34">
        <f t="shared" si="20"/>
        <v>0.16122222222222221</v>
      </c>
      <c r="AR262" s="46">
        <f t="shared" si="21"/>
        <v>1.0111498257839722</v>
      </c>
      <c r="AS262" s="47">
        <f t="shared" si="22"/>
        <v>0.96082738422112401</v>
      </c>
      <c r="AT262" s="16"/>
      <c r="AU262" s="16"/>
      <c r="AV262" s="440" t="s">
        <v>123</v>
      </c>
      <c r="AW262" s="401" cm="1">
        <f t="array" ref="AW262">bdRateExtend($G262:$G265,H262:H265,$Z262:$Z265,AA262:AA265)</f>
        <v>0</v>
      </c>
      <c r="AX262" s="402" cm="1">
        <f t="array" ref="AX262">bdRateExtend($G262:$G267,H262:H267,$Z262:$Z267,AA262:AA267)</f>
        <v>0</v>
      </c>
      <c r="AY262" s="402" cm="1">
        <f t="array" ref="AY262">bdRateExtend($G262:$G267,I262:I267,$Z262:$Z267,AB262:AB267)</f>
        <v>0</v>
      </c>
      <c r="AZ262" s="405" cm="1">
        <f t="array" ref="AZ262">bdRateExtend($G262:$G267,J262:J267,$Z262:$Z267,AC262:AC267)</f>
        <v>0</v>
      </c>
      <c r="BA262" s="405" t="e" cm="1">
        <f t="array" ref="BA262">bdRateExtend($G262:$G267,K262:K267,$Z262:$Z267,AD262:AD267)</f>
        <v>#VALUE!</v>
      </c>
      <c r="BB262" s="401" cm="1">
        <f t="array" ref="BB262">bdRateExtend($G262:$G265,L262:L265,$Z262:$Z265,AE262:AE265)</f>
        <v>0</v>
      </c>
      <c r="BC262" s="376" cm="1">
        <f t="array" ref="BC262">bdRateExtend($G262:$G267,L262:L267,$Z262:$Z267,AE262:AE267)</f>
        <v>0</v>
      </c>
      <c r="BD262" s="401" cm="1">
        <f t="array" ref="BD262">bdRateExtend($G262:$G265,M262:M265,$Z262:$Z265,AF262:AF265)</f>
        <v>0</v>
      </c>
      <c r="BE262" s="376" cm="1">
        <f t="array" ref="BE262">bdRateExtend($G262:$G267,M262:M267,$Z262:$Z267,AF262:AF267)</f>
        <v>0</v>
      </c>
      <c r="BF262" s="379" cm="1">
        <f t="array" ref="BF262">bdRateExtend($G262:$G265,N262:N265,$Z262:$Z265,AG262:AG265)</f>
        <v>0</v>
      </c>
      <c r="BG262" s="376" cm="1">
        <f t="array" ref="BG262">bdRateExtend($G262:$G267,N262:N267,$Z262:$Z267,AG262:AG267)</f>
        <v>0</v>
      </c>
      <c r="BH262" s="379" t="e" cm="1">
        <f t="array" ref="BH262">bdRateExtend($G262:$G265,O262:O265,$Z262:$Z265,AH262:AH265)</f>
        <v>#VALUE!</v>
      </c>
      <c r="BI262" s="376" t="e" cm="1">
        <f t="array" ref="BI262">bdRateExtend($G262:$G267,O262:O267,$Z262:$Z267,AH262:AH267)</f>
        <v>#VALUE!</v>
      </c>
      <c r="BJ262" s="401" t="e" cm="1">
        <f t="array" ref="BJ262">bdRateExtend($G262:$G265,P262:P265,$Z262:$Z265,AI262:AI265)</f>
        <v>#VALUE!</v>
      </c>
      <c r="BK262" s="376" t="e" cm="1">
        <f t="array" ref="BK262">bdRateExtend($G262:$G267,P262:P267,$Z262:$Z267,AI262:AI267)</f>
        <v>#VALUE!</v>
      </c>
      <c r="BL262" s="401" t="e" cm="1">
        <f t="array" ref="BL262">bdRateExtend($G262:$G265,Q262:Q265,$Z262:$Z265,AJ262:AJ265)</f>
        <v>#VALUE!</v>
      </c>
      <c r="BM262" s="376" t="e" cm="1">
        <f t="array" ref="BM262">bdRateExtend($G262:$G267,Q262:Q267,$Z262:$Z267,AJ262:AJ267)</f>
        <v>#VALUE!</v>
      </c>
      <c r="BN262" s="401" t="e" cm="1">
        <f t="array" ref="BN262">bdRateExtend($G262:$G265,R262:R265,$Z262:$Z265,AK262:AK265)</f>
        <v>#VALUE!</v>
      </c>
      <c r="BO262" s="402" t="e" cm="1">
        <f t="array" ref="BO262">bdRateExtend($G262:$G267,R262:R267,$Z262:$Z267,AK262:AK267)</f>
        <v>#VALUE!</v>
      </c>
      <c r="BP262" s="402" t="e" cm="1">
        <f t="array" ref="BP262">bdRateExtend($G262:$G267,S262:S267,$Z262:$Z267,AL262:AL267)</f>
        <v>#VALUE!</v>
      </c>
      <c r="BQ262" s="402" t="e" cm="1">
        <f t="array" ref="BQ262">bdRateExtend($G262:$G267,T262:T267,$Z262:$Z267,AM262:AM267)</f>
        <v>#VALUE!</v>
      </c>
      <c r="BR262" s="402" t="e" cm="1">
        <f t="array" ref="BR262">bdRateExtend($G262:$G267,U262:U267,$Z262:$Z267,AN262:AN267)</f>
        <v>#VALUE!</v>
      </c>
    </row>
    <row r="263" spans="1:70" ht="17" customHeight="1" x14ac:dyDescent="0.2">
      <c r="A263" s="387"/>
      <c r="B263" s="390"/>
      <c r="C263" s="393"/>
      <c r="D263" s="396"/>
      <c r="E263" s="399"/>
      <c r="F263" s="13">
        <v>31</v>
      </c>
      <c r="G263" s="35">
        <f>Anchor!B260</f>
        <v>4561.1143000000002</v>
      </c>
      <c r="H263" s="40">
        <f>Anchor!C260</f>
        <v>36.8078</v>
      </c>
      <c r="I263" s="40">
        <f>Anchor!D260</f>
        <v>44.573799999999999</v>
      </c>
      <c r="J263" s="40">
        <f>Anchor!E260</f>
        <v>44.903500000000001</v>
      </c>
      <c r="K263" s="40"/>
      <c r="L263" s="40">
        <f>Anchor!F260</f>
        <v>9.7722999999999995</v>
      </c>
      <c r="M263" s="40">
        <f>Anchor!G260</f>
        <v>17.115100000000002</v>
      </c>
      <c r="N263" s="40">
        <f>Anchor!H260</f>
        <v>94.102099999999993</v>
      </c>
      <c r="O263" s="40"/>
      <c r="P263" s="40"/>
      <c r="Q263" s="40"/>
      <c r="R263" s="40"/>
      <c r="S263" s="40"/>
      <c r="T263" s="40"/>
      <c r="U263" s="40"/>
      <c r="V263" s="40">
        <f>Anchor!I260</f>
        <v>411.7</v>
      </c>
      <c r="W263" s="40">
        <f>Anchor!J260</f>
        <v>0.42159999999999997</v>
      </c>
      <c r="X263" s="36">
        <f t="shared" si="19"/>
        <v>0.11436111111111111</v>
      </c>
      <c r="Y263" s="15"/>
      <c r="Z263" s="35">
        <f>Test!B260</f>
        <v>4561.1143000000002</v>
      </c>
      <c r="AA263" s="40">
        <f>Test!C260</f>
        <v>36.8078</v>
      </c>
      <c r="AB263" s="40">
        <f>Test!D260</f>
        <v>44.573799999999999</v>
      </c>
      <c r="AC263" s="40">
        <f>Test!E260</f>
        <v>44.903500000000001</v>
      </c>
      <c r="AD263" s="40"/>
      <c r="AE263" s="40">
        <f>Test!F260</f>
        <v>9.7722999999999995</v>
      </c>
      <c r="AF263" s="40">
        <f>Test!G260</f>
        <v>17.115100000000002</v>
      </c>
      <c r="AG263" s="40">
        <f>Test!H260</f>
        <v>94.102099999999993</v>
      </c>
      <c r="AH263" s="40"/>
      <c r="AI263" s="40"/>
      <c r="AJ263" s="40"/>
      <c r="AK263" s="40"/>
      <c r="AL263" s="40"/>
      <c r="AM263" s="40"/>
      <c r="AN263" s="40"/>
      <c r="AO263" s="40">
        <f>Test!I260</f>
        <v>414.6</v>
      </c>
      <c r="AP263" s="40">
        <f>Test!J260</f>
        <v>0.41149999999999998</v>
      </c>
      <c r="AQ263" s="36">
        <f t="shared" si="20"/>
        <v>0.11516666666666667</v>
      </c>
      <c r="AR263" s="48">
        <f t="shared" si="21"/>
        <v>1.0070439640514939</v>
      </c>
      <c r="AS263" s="49">
        <f t="shared" si="22"/>
        <v>0.97604364326375714</v>
      </c>
      <c r="AT263" s="16"/>
      <c r="AU263" s="16"/>
      <c r="AV263" s="381"/>
      <c r="AW263" s="382"/>
      <c r="AX263" s="403"/>
      <c r="AY263" s="403"/>
      <c r="AZ263" s="406"/>
      <c r="BA263" s="406"/>
      <c r="BB263" s="382"/>
      <c r="BC263" s="377"/>
      <c r="BD263" s="382"/>
      <c r="BE263" s="377"/>
      <c r="BF263" s="380"/>
      <c r="BG263" s="377"/>
      <c r="BH263" s="380"/>
      <c r="BI263" s="377"/>
      <c r="BJ263" s="382"/>
      <c r="BK263" s="377"/>
      <c r="BL263" s="382"/>
      <c r="BM263" s="377"/>
      <c r="BN263" s="382"/>
      <c r="BO263" s="403"/>
      <c r="BP263" s="403"/>
      <c r="BQ263" s="403"/>
      <c r="BR263" s="403"/>
    </row>
    <row r="264" spans="1:70" ht="17" customHeight="1" x14ac:dyDescent="0.2">
      <c r="A264" s="387"/>
      <c r="B264" s="390"/>
      <c r="C264" s="393"/>
      <c r="D264" s="396"/>
      <c r="E264" s="399"/>
      <c r="F264" s="13">
        <v>39</v>
      </c>
      <c r="G264" s="35">
        <f>Anchor!B261</f>
        <v>2121.1088</v>
      </c>
      <c r="H264" s="40">
        <f>Anchor!C261</f>
        <v>34.034599999999998</v>
      </c>
      <c r="I264" s="40">
        <f>Anchor!D261</f>
        <v>43.015999999999998</v>
      </c>
      <c r="J264" s="40">
        <f>Anchor!E261</f>
        <v>42.847200000000001</v>
      </c>
      <c r="K264" s="40"/>
      <c r="L264" s="40">
        <f>Anchor!F261</f>
        <v>7.3010000000000002</v>
      </c>
      <c r="M264" s="40">
        <f>Anchor!G261</f>
        <v>13.283899999999999</v>
      </c>
      <c r="N264" s="40">
        <f>Anchor!H261</f>
        <v>86.980599999999995</v>
      </c>
      <c r="O264" s="40"/>
      <c r="P264" s="40"/>
      <c r="Q264" s="40"/>
      <c r="R264" s="40"/>
      <c r="S264" s="40"/>
      <c r="T264" s="40"/>
      <c r="U264" s="40"/>
      <c r="V264" s="40">
        <f>Anchor!I261</f>
        <v>263.5</v>
      </c>
      <c r="W264" s="40">
        <f>Anchor!J261</f>
        <v>0.2777</v>
      </c>
      <c r="X264" s="36">
        <f t="shared" si="19"/>
        <v>7.3194444444444451E-2</v>
      </c>
      <c r="Y264" s="15"/>
      <c r="Z264" s="35">
        <f>Test!B261</f>
        <v>2121.1088</v>
      </c>
      <c r="AA264" s="40">
        <f>Test!C261</f>
        <v>34.034599999999998</v>
      </c>
      <c r="AB264" s="40">
        <f>Test!D261</f>
        <v>43.015999999999998</v>
      </c>
      <c r="AC264" s="40">
        <f>Test!E261</f>
        <v>42.847200000000001</v>
      </c>
      <c r="AD264" s="40"/>
      <c r="AE264" s="40">
        <f>Test!F261</f>
        <v>7.3010000000000002</v>
      </c>
      <c r="AF264" s="40">
        <f>Test!G261</f>
        <v>13.283899999999999</v>
      </c>
      <c r="AG264" s="40">
        <f>Test!H261</f>
        <v>86.980599999999995</v>
      </c>
      <c r="AH264" s="40"/>
      <c r="AI264" s="40"/>
      <c r="AJ264" s="40"/>
      <c r="AK264" s="40"/>
      <c r="AL264" s="40"/>
      <c r="AM264" s="40"/>
      <c r="AN264" s="40"/>
      <c r="AO264" s="40">
        <f>Test!I261</f>
        <v>262.7</v>
      </c>
      <c r="AP264" s="40">
        <f>Test!J261</f>
        <v>0.27850000000000003</v>
      </c>
      <c r="AQ264" s="36">
        <f t="shared" si="20"/>
        <v>7.2972222222222216E-2</v>
      </c>
      <c r="AR264" s="48">
        <f t="shared" si="21"/>
        <v>0.99696394686907019</v>
      </c>
      <c r="AS264" s="49">
        <f t="shared" si="22"/>
        <v>1.0028808066258552</v>
      </c>
      <c r="AT264" s="16"/>
      <c r="AU264" s="16"/>
      <c r="AV264" s="381" t="s">
        <v>124</v>
      </c>
      <c r="AW264" s="382" cm="1">
        <f t="array" ref="AW264">bdRateExtend($G263:$G266,H263:H266,$Z263:$Z266,AA263:AA266)</f>
        <v>0</v>
      </c>
      <c r="AX264" s="403"/>
      <c r="AY264" s="403"/>
      <c r="AZ264" s="406"/>
      <c r="BA264" s="406"/>
      <c r="BB264" s="382" cm="1">
        <f t="array" ref="BB264">bdRateExtend($G263:$G266,L263:L266,$Z263:$Z266,AE263:AE266)</f>
        <v>0</v>
      </c>
      <c r="BC264" s="377"/>
      <c r="BD264" s="382" cm="1">
        <f t="array" ref="BD264">bdRateExtend($G263:$G266,M263:M266,$Z263:$Z266,AF263:AF266)</f>
        <v>0</v>
      </c>
      <c r="BE264" s="377"/>
      <c r="BF264" s="380" cm="1">
        <f t="array" ref="BF264">bdRateExtend($G263:$G266,N263:N266,$Z263:$Z266,AG263:AG266)</f>
        <v>0</v>
      </c>
      <c r="BG264" s="377"/>
      <c r="BH264" s="380" t="e" cm="1">
        <f t="array" ref="BH264">bdRateExtend($G263:$G266,O263:O266,$Z263:$Z266,AH263:AH266)</f>
        <v>#VALUE!</v>
      </c>
      <c r="BI264" s="377"/>
      <c r="BJ264" s="382" t="e" cm="1">
        <f t="array" ref="BJ264">bdRateExtend($G263:$G266,P263:P266,$Z263:$Z266,AI263:AI266)</f>
        <v>#VALUE!</v>
      </c>
      <c r="BK264" s="377"/>
      <c r="BL264" s="382" t="e" cm="1">
        <f t="array" ref="BL264">bdRateExtend($G263:$G266,Q263:Q266,$Z263:$Z266,AJ263:AJ266)</f>
        <v>#VALUE!</v>
      </c>
      <c r="BM264" s="377"/>
      <c r="BN264" s="382" t="e" cm="1">
        <f t="array" ref="BN264">bdRateExtend($G263:$G266,R263:R266,$Z263:$Z266,AK263:AK266)</f>
        <v>#VALUE!</v>
      </c>
      <c r="BO264" s="403"/>
      <c r="BP264" s="403"/>
      <c r="BQ264" s="403"/>
      <c r="BR264" s="403"/>
    </row>
    <row r="265" spans="1:70" ht="17" customHeight="1" x14ac:dyDescent="0.2">
      <c r="A265" s="387"/>
      <c r="B265" s="390"/>
      <c r="C265" s="393"/>
      <c r="D265" s="396"/>
      <c r="E265" s="399"/>
      <c r="F265" s="13">
        <v>47</v>
      </c>
      <c r="G265" s="35">
        <f>Anchor!B262</f>
        <v>1006.8641</v>
      </c>
      <c r="H265" s="40">
        <f>Anchor!C262</f>
        <v>31.899100000000001</v>
      </c>
      <c r="I265" s="40">
        <f>Anchor!D262</f>
        <v>41.184199999999997</v>
      </c>
      <c r="J265" s="40">
        <f>Anchor!E262</f>
        <v>40.668500000000002</v>
      </c>
      <c r="K265" s="40"/>
      <c r="L265" s="40">
        <f>Anchor!F262</f>
        <v>6.0151000000000003</v>
      </c>
      <c r="M265" s="40">
        <f>Anchor!G262</f>
        <v>10.5275</v>
      </c>
      <c r="N265" s="40">
        <f>Anchor!H262</f>
        <v>73.034400000000005</v>
      </c>
      <c r="O265" s="40"/>
      <c r="P265" s="40"/>
      <c r="Q265" s="40"/>
      <c r="R265" s="40"/>
      <c r="S265" s="40"/>
      <c r="T265" s="40"/>
      <c r="U265" s="40"/>
      <c r="V265" s="40">
        <f>Anchor!I262</f>
        <v>155.30000000000001</v>
      </c>
      <c r="W265" s="40">
        <f>Anchor!J262</f>
        <v>0.42070000000000002</v>
      </c>
      <c r="X265" s="36">
        <f t="shared" si="19"/>
        <v>4.3138888888888893E-2</v>
      </c>
      <c r="Y265" s="15"/>
      <c r="Z265" s="35">
        <f>Test!B262</f>
        <v>1006.8641</v>
      </c>
      <c r="AA265" s="40">
        <f>Test!C262</f>
        <v>31.899100000000001</v>
      </c>
      <c r="AB265" s="40">
        <f>Test!D262</f>
        <v>41.184199999999997</v>
      </c>
      <c r="AC265" s="40">
        <f>Test!E262</f>
        <v>40.668500000000002</v>
      </c>
      <c r="AD265" s="40"/>
      <c r="AE265" s="40">
        <f>Test!F262</f>
        <v>6.0151000000000003</v>
      </c>
      <c r="AF265" s="40">
        <f>Test!G262</f>
        <v>10.5275</v>
      </c>
      <c r="AG265" s="40">
        <f>Test!H262</f>
        <v>73.034400000000005</v>
      </c>
      <c r="AH265" s="40"/>
      <c r="AI265" s="40"/>
      <c r="AJ265" s="40"/>
      <c r="AK265" s="40"/>
      <c r="AL265" s="40"/>
      <c r="AM265" s="40"/>
      <c r="AN265" s="40"/>
      <c r="AO265" s="40">
        <f>Test!I262</f>
        <v>156.80000000000001</v>
      </c>
      <c r="AP265" s="40">
        <f>Test!J262</f>
        <v>0.2147</v>
      </c>
      <c r="AQ265" s="36">
        <f t="shared" si="20"/>
        <v>4.3555555555555556E-2</v>
      </c>
      <c r="AR265" s="48">
        <f t="shared" si="21"/>
        <v>1.0096587250482936</v>
      </c>
      <c r="AS265" s="49">
        <f t="shared" si="22"/>
        <v>0.51033990967435228</v>
      </c>
      <c r="AT265" s="16"/>
      <c r="AU265" s="16"/>
      <c r="AV265" s="381"/>
      <c r="AW265" s="382"/>
      <c r="AX265" s="403"/>
      <c r="AY265" s="403"/>
      <c r="AZ265" s="406"/>
      <c r="BA265" s="406"/>
      <c r="BB265" s="382"/>
      <c r="BC265" s="377"/>
      <c r="BD265" s="382"/>
      <c r="BE265" s="377"/>
      <c r="BF265" s="380"/>
      <c r="BG265" s="377"/>
      <c r="BH265" s="380"/>
      <c r="BI265" s="377"/>
      <c r="BJ265" s="382"/>
      <c r="BK265" s="377"/>
      <c r="BL265" s="382"/>
      <c r="BM265" s="377"/>
      <c r="BN265" s="382"/>
      <c r="BO265" s="403"/>
      <c r="BP265" s="403"/>
      <c r="BQ265" s="403"/>
      <c r="BR265" s="403"/>
    </row>
    <row r="266" spans="1:70" ht="17" customHeight="1" x14ac:dyDescent="0.2">
      <c r="A266" s="387"/>
      <c r="B266" s="390"/>
      <c r="C266" s="393"/>
      <c r="D266" s="396"/>
      <c r="E266" s="399"/>
      <c r="F266" s="13">
        <v>55</v>
      </c>
      <c r="G266" s="35">
        <f>Anchor!B263</f>
        <v>510.3931</v>
      </c>
      <c r="H266" s="40">
        <f>Anchor!C263</f>
        <v>30.098500000000001</v>
      </c>
      <c r="I266" s="40">
        <f>Anchor!D263</f>
        <v>38.932899999999997</v>
      </c>
      <c r="J266" s="40">
        <f>Anchor!E263</f>
        <v>38.384099999999997</v>
      </c>
      <c r="K266" s="40"/>
      <c r="L266" s="40">
        <f>Anchor!F263</f>
        <v>5.4630000000000001</v>
      </c>
      <c r="M266" s="40">
        <f>Anchor!G263</f>
        <v>9.2589000000000006</v>
      </c>
      <c r="N266" s="40">
        <f>Anchor!H263</f>
        <v>58.367800000000003</v>
      </c>
      <c r="O266" s="40"/>
      <c r="P266" s="40"/>
      <c r="Q266" s="40"/>
      <c r="R266" s="40"/>
      <c r="S266" s="40"/>
      <c r="T266" s="40"/>
      <c r="U266" s="40"/>
      <c r="V266" s="40">
        <f>Anchor!I263</f>
        <v>104.6</v>
      </c>
      <c r="W266" s="40">
        <f>Anchor!J263</f>
        <v>0.18010000000000001</v>
      </c>
      <c r="X266" s="36">
        <f t="shared" si="19"/>
        <v>2.9055555555555553E-2</v>
      </c>
      <c r="Y266" s="15"/>
      <c r="Z266" s="35">
        <f>Test!B263</f>
        <v>510.3931</v>
      </c>
      <c r="AA266" s="40">
        <f>Test!C263</f>
        <v>30.098500000000001</v>
      </c>
      <c r="AB266" s="40">
        <f>Test!D263</f>
        <v>38.932899999999997</v>
      </c>
      <c r="AC266" s="40">
        <f>Test!E263</f>
        <v>38.384099999999997</v>
      </c>
      <c r="AD266" s="40"/>
      <c r="AE266" s="40">
        <f>Test!F263</f>
        <v>5.4630000000000001</v>
      </c>
      <c r="AF266" s="40">
        <f>Test!G263</f>
        <v>9.2589000000000006</v>
      </c>
      <c r="AG266" s="40">
        <f>Test!H263</f>
        <v>58.367800000000003</v>
      </c>
      <c r="AH266" s="40"/>
      <c r="AI266" s="40"/>
      <c r="AJ266" s="40"/>
      <c r="AK266" s="40"/>
      <c r="AL266" s="40"/>
      <c r="AM266" s="40"/>
      <c r="AN266" s="40"/>
      <c r="AO266" s="40">
        <f>Test!I263</f>
        <v>104.3</v>
      </c>
      <c r="AP266" s="40">
        <f>Test!J263</f>
        <v>0.1731</v>
      </c>
      <c r="AQ266" s="36">
        <f t="shared" si="20"/>
        <v>2.8972222222222222E-2</v>
      </c>
      <c r="AR266" s="48">
        <f t="shared" si="21"/>
        <v>0.99713193116634802</v>
      </c>
      <c r="AS266" s="49">
        <f t="shared" si="22"/>
        <v>0.96113270405330364</v>
      </c>
      <c r="AT266" s="16"/>
      <c r="AU266" s="16"/>
      <c r="AV266" s="381" t="s">
        <v>125</v>
      </c>
      <c r="AW266" s="382" cm="1">
        <f t="array" ref="AW266">bdRateExtend($G264:$G267,H264:H267,$Z264:$Z267,AA264:AA267)</f>
        <v>0</v>
      </c>
      <c r="AX266" s="403"/>
      <c r="AY266" s="403"/>
      <c r="AZ266" s="406"/>
      <c r="BA266" s="406"/>
      <c r="BB266" s="382" cm="1">
        <f t="array" ref="BB266">bdRateExtend($G264:$G267,L264:L267,$Z264:$Z267,AE264:AE267)</f>
        <v>0</v>
      </c>
      <c r="BC266" s="377"/>
      <c r="BD266" s="382" cm="1">
        <f t="array" ref="BD266">bdRateExtend($G264:$G267,M264:M267,$Z264:$Z267,AF264:AF267)</f>
        <v>0</v>
      </c>
      <c r="BE266" s="377"/>
      <c r="BF266" s="380" cm="1">
        <f t="array" ref="BF266">bdRateExtend($G264:$G267,N264:N267,$Z264:$Z267,AG264:AG267)</f>
        <v>0</v>
      </c>
      <c r="BG266" s="377"/>
      <c r="BH266" s="380" t="e" cm="1">
        <f t="array" ref="BH266">bdRateExtend($G264:$G267,O264:O267,$Z264:$Z267,AH264:AH267)</f>
        <v>#VALUE!</v>
      </c>
      <c r="BI266" s="377"/>
      <c r="BJ266" s="382" t="e" cm="1">
        <f t="array" ref="BJ266">bdRateExtend($G264:$G267,P264:P267,$Z264:$Z267,AI264:AI267)</f>
        <v>#VALUE!</v>
      </c>
      <c r="BK266" s="377"/>
      <c r="BL266" s="382" t="e" cm="1">
        <f t="array" ref="BL266">bdRateExtend($G264:$G267,Q264:Q267,$Z264:$Z267,AJ264:AJ267)</f>
        <v>#VALUE!</v>
      </c>
      <c r="BM266" s="377"/>
      <c r="BN266" s="382" t="e" cm="1">
        <f t="array" ref="BN266">bdRateExtend($G264:$G267,R264:R267,$Z264:$Z267,AK264:AK267)</f>
        <v>#VALUE!</v>
      </c>
      <c r="BO266" s="403"/>
      <c r="BP266" s="403"/>
      <c r="BQ266" s="403"/>
      <c r="BR266" s="403"/>
    </row>
    <row r="267" spans="1:70" ht="17" customHeight="1" thickBot="1" x14ac:dyDescent="0.25">
      <c r="A267" s="388"/>
      <c r="B267" s="391"/>
      <c r="C267" s="394"/>
      <c r="D267" s="397"/>
      <c r="E267" s="400"/>
      <c r="F267" s="8">
        <v>63</v>
      </c>
      <c r="G267" s="37">
        <f>Anchor!B264</f>
        <v>143.5763</v>
      </c>
      <c r="H267" s="38">
        <f>Anchor!C264</f>
        <v>26.8123</v>
      </c>
      <c r="I267" s="38">
        <f>Anchor!D264</f>
        <v>36.052799999999998</v>
      </c>
      <c r="J267" s="38">
        <f>Anchor!E264</f>
        <v>35.1541</v>
      </c>
      <c r="K267" s="38"/>
      <c r="L267" s="38">
        <f>Anchor!F264</f>
        <v>4.6501999999999999</v>
      </c>
      <c r="M267" s="38">
        <f>Anchor!G264</f>
        <v>7.5004</v>
      </c>
      <c r="N267" s="38">
        <f>Anchor!H264</f>
        <v>31.622800000000002</v>
      </c>
      <c r="O267" s="38"/>
      <c r="P267" s="38"/>
      <c r="Q267" s="38"/>
      <c r="R267" s="38"/>
      <c r="S267" s="38"/>
      <c r="T267" s="38"/>
      <c r="U267" s="38"/>
      <c r="V267" s="38">
        <f>Anchor!I264</f>
        <v>52.6</v>
      </c>
      <c r="W267" s="38">
        <f>Anchor!J264</f>
        <v>0.1139</v>
      </c>
      <c r="X267" s="39">
        <f t="shared" si="19"/>
        <v>1.4611111111111111E-2</v>
      </c>
      <c r="Y267" s="15"/>
      <c r="Z267" s="37">
        <f>Test!B264</f>
        <v>143.5763</v>
      </c>
      <c r="AA267" s="38">
        <f>Test!C264</f>
        <v>26.8123</v>
      </c>
      <c r="AB267" s="38">
        <f>Test!D264</f>
        <v>36.052799999999998</v>
      </c>
      <c r="AC267" s="38">
        <f>Test!E264</f>
        <v>35.1541</v>
      </c>
      <c r="AD267" s="38"/>
      <c r="AE267" s="38">
        <f>Test!F264</f>
        <v>4.6501999999999999</v>
      </c>
      <c r="AF267" s="38">
        <f>Test!G264</f>
        <v>7.5004</v>
      </c>
      <c r="AG267" s="38">
        <f>Test!H264</f>
        <v>31.622800000000002</v>
      </c>
      <c r="AH267" s="38"/>
      <c r="AI267" s="38"/>
      <c r="AJ267" s="38"/>
      <c r="AK267" s="38"/>
      <c r="AL267" s="38"/>
      <c r="AM267" s="38"/>
      <c r="AN267" s="38"/>
      <c r="AO267" s="38">
        <f>Test!I264</f>
        <v>53.7</v>
      </c>
      <c r="AP267" s="38">
        <f>Test!J264</f>
        <v>0.1187</v>
      </c>
      <c r="AQ267" s="39">
        <f t="shared" si="20"/>
        <v>1.4916666666666667E-2</v>
      </c>
      <c r="AR267" s="50">
        <f t="shared" si="21"/>
        <v>1.0209125475285172</v>
      </c>
      <c r="AS267" s="51">
        <f t="shared" si="22"/>
        <v>1.042142230026339</v>
      </c>
      <c r="AT267" s="16"/>
      <c r="AU267" s="16"/>
      <c r="AV267" s="383"/>
      <c r="AW267" s="384"/>
      <c r="AX267" s="404"/>
      <c r="AY267" s="404"/>
      <c r="AZ267" s="407"/>
      <c r="BA267" s="407"/>
      <c r="BB267" s="384"/>
      <c r="BC267" s="378"/>
      <c r="BD267" s="384"/>
      <c r="BE267" s="378"/>
      <c r="BF267" s="385"/>
      <c r="BG267" s="378"/>
      <c r="BH267" s="385"/>
      <c r="BI267" s="378"/>
      <c r="BJ267" s="384"/>
      <c r="BK267" s="378"/>
      <c r="BL267" s="384"/>
      <c r="BM267" s="378"/>
      <c r="BN267" s="384"/>
      <c r="BO267" s="404"/>
      <c r="BP267" s="404"/>
      <c r="BQ267" s="404"/>
      <c r="BR267" s="404"/>
    </row>
    <row r="268" spans="1:70" ht="17" customHeight="1" x14ac:dyDescent="0.2">
      <c r="A268" s="386" t="s">
        <v>106</v>
      </c>
      <c r="B268" s="389" t="s">
        <v>4</v>
      </c>
      <c r="C268" s="392" t="s">
        <v>67</v>
      </c>
      <c r="D268" s="395">
        <v>60</v>
      </c>
      <c r="E268" s="398">
        <v>8</v>
      </c>
      <c r="F268" s="7">
        <v>23</v>
      </c>
      <c r="G268" s="32">
        <f>Anchor!B265</f>
        <v>8949.1200000000008</v>
      </c>
      <c r="H268" s="33">
        <f>Anchor!C265</f>
        <v>42.637799999999999</v>
      </c>
      <c r="I268" s="33">
        <f>Anchor!D265</f>
        <v>44.723799999999997</v>
      </c>
      <c r="J268" s="33">
        <f>Anchor!E265</f>
        <v>45.683900000000001</v>
      </c>
      <c r="K268" s="33"/>
      <c r="L268" s="33">
        <f>Anchor!F265</f>
        <v>18.930199999999999</v>
      </c>
      <c r="M268" s="33">
        <f>Anchor!G265</f>
        <v>27.227699999999999</v>
      </c>
      <c r="N268" s="33">
        <f>Anchor!H265</f>
        <v>96.216999999999999</v>
      </c>
      <c r="O268" s="33"/>
      <c r="P268" s="33"/>
      <c r="Q268" s="33"/>
      <c r="R268" s="33"/>
      <c r="S268" s="33"/>
      <c r="T268" s="33"/>
      <c r="U268" s="33"/>
      <c r="V268" s="33">
        <f>Anchor!I265</f>
        <v>225.1</v>
      </c>
      <c r="W268" s="33">
        <f>Anchor!J265</f>
        <v>0.31419999999999998</v>
      </c>
      <c r="X268" s="34">
        <f t="shared" si="19"/>
        <v>6.2527777777777779E-2</v>
      </c>
      <c r="Y268" s="15"/>
      <c r="Z268" s="32">
        <f>Test!B265</f>
        <v>8949.1200000000008</v>
      </c>
      <c r="AA268" s="33">
        <f>Test!C265</f>
        <v>42.637799999999999</v>
      </c>
      <c r="AB268" s="33">
        <f>Test!D265</f>
        <v>44.723799999999997</v>
      </c>
      <c r="AC268" s="33">
        <f>Test!E265</f>
        <v>45.683900000000001</v>
      </c>
      <c r="AD268" s="33"/>
      <c r="AE268" s="33">
        <f>Test!F265</f>
        <v>18.930199999999999</v>
      </c>
      <c r="AF268" s="33">
        <f>Test!G265</f>
        <v>27.227699999999999</v>
      </c>
      <c r="AG268" s="33">
        <f>Test!H265</f>
        <v>96.216999999999999</v>
      </c>
      <c r="AH268" s="33"/>
      <c r="AI268" s="33"/>
      <c r="AJ268" s="33"/>
      <c r="AK268" s="33"/>
      <c r="AL268" s="33"/>
      <c r="AM268" s="33"/>
      <c r="AN268" s="33"/>
      <c r="AO268" s="33">
        <f>Test!I265</f>
        <v>223.3</v>
      </c>
      <c r="AP268" s="33">
        <f>Test!J265</f>
        <v>0.29720000000000002</v>
      </c>
      <c r="AQ268" s="34">
        <f t="shared" si="20"/>
        <v>6.2027777777777779E-2</v>
      </c>
      <c r="AR268" s="46">
        <f t="shared" si="21"/>
        <v>0.9920035539760107</v>
      </c>
      <c r="AS268" s="47">
        <f t="shared" si="22"/>
        <v>0.94589433481858698</v>
      </c>
      <c r="AT268" s="16"/>
      <c r="AU268" s="16"/>
      <c r="AV268" s="440" t="s">
        <v>123</v>
      </c>
      <c r="AW268" s="401" cm="1">
        <f t="array" ref="AW268">bdRateExtend($G268:$G271,H268:H271,$Z268:$Z271,AA268:AA271)</f>
        <v>0</v>
      </c>
      <c r="AX268" s="402" cm="1">
        <f t="array" ref="AX268">bdRateExtend($G268:$G273,H268:H273,$Z268:$Z273,AA268:AA273)</f>
        <v>0</v>
      </c>
      <c r="AY268" s="402" cm="1">
        <f t="array" ref="AY268">bdRateExtend($G268:$G273,I268:I273,$Z268:$Z273,AB268:AB273)</f>
        <v>0</v>
      </c>
      <c r="AZ268" s="405" cm="1">
        <f t="array" ref="AZ268">bdRateExtend($G268:$G273,J268:J273,$Z268:$Z273,AC268:AC273)</f>
        <v>0</v>
      </c>
      <c r="BA268" s="405" t="e" cm="1">
        <f t="array" ref="BA268">bdRateExtend($G268:$G273,K268:K273,$Z268:$Z273,AD268:AD273)</f>
        <v>#VALUE!</v>
      </c>
      <c r="BB268" s="401" cm="1">
        <f t="array" ref="BB268">bdRateExtend($G268:$G271,L268:L271,$Z268:$Z271,AE268:AE271)</f>
        <v>0</v>
      </c>
      <c r="BC268" s="376" cm="1">
        <f t="array" ref="BC268">bdRateExtend($G268:$G273,L268:L273,$Z268:$Z273,AE268:AE273)</f>
        <v>0</v>
      </c>
      <c r="BD268" s="401" cm="1">
        <f t="array" ref="BD268">bdRateExtend($G268:$G271,M268:M271,$Z268:$Z271,AF268:AF271)</f>
        <v>0</v>
      </c>
      <c r="BE268" s="376" cm="1">
        <f t="array" ref="BE268">bdRateExtend($G268:$G273,M268:M273,$Z268:$Z273,AF268:AF273)</f>
        <v>0</v>
      </c>
      <c r="BF268" s="379" cm="1">
        <f t="array" ref="BF268">bdRateExtend($G268:$G271,N268:N271,$Z268:$Z271,AG268:AG271)</f>
        <v>0</v>
      </c>
      <c r="BG268" s="376" cm="1">
        <f t="array" ref="BG268">bdRateExtend($G268:$G273,N268:N273,$Z268:$Z273,AG268:AG273)</f>
        <v>0</v>
      </c>
      <c r="BH268" s="379" t="e" cm="1">
        <f t="array" ref="BH268">bdRateExtend($G268:$G271,O268:O271,$Z268:$Z271,AH268:AH271)</f>
        <v>#VALUE!</v>
      </c>
      <c r="BI268" s="376" t="e" cm="1">
        <f t="array" ref="BI268">bdRateExtend($G268:$G273,O268:O273,$Z268:$Z273,AH268:AH273)</f>
        <v>#VALUE!</v>
      </c>
      <c r="BJ268" s="401" t="e" cm="1">
        <f t="array" ref="BJ268">bdRateExtend($G268:$G271,P268:P271,$Z268:$Z271,AI268:AI271)</f>
        <v>#VALUE!</v>
      </c>
      <c r="BK268" s="376" t="e" cm="1">
        <f t="array" ref="BK268">bdRateExtend($G268:$G273,P268:P273,$Z268:$Z273,AI268:AI273)</f>
        <v>#VALUE!</v>
      </c>
      <c r="BL268" s="401" t="e" cm="1">
        <f t="array" ref="BL268">bdRateExtend($G268:$G271,Q268:Q271,$Z268:$Z271,AJ268:AJ271)</f>
        <v>#VALUE!</v>
      </c>
      <c r="BM268" s="376" t="e" cm="1">
        <f t="array" ref="BM268">bdRateExtend($G268:$G273,Q268:Q273,$Z268:$Z273,AJ268:AJ273)</f>
        <v>#VALUE!</v>
      </c>
      <c r="BN268" s="401" t="e" cm="1">
        <f t="array" ref="BN268">bdRateExtend($G268:$G271,R268:R271,$Z268:$Z271,AK268:AK271)</f>
        <v>#VALUE!</v>
      </c>
      <c r="BO268" s="402" t="e" cm="1">
        <f t="array" ref="BO268">bdRateExtend($G268:$G273,R268:R273,$Z268:$Z273,AK268:AK273)</f>
        <v>#VALUE!</v>
      </c>
      <c r="BP268" s="402" t="e" cm="1">
        <f t="array" ref="BP268">bdRateExtend($G268:$G273,S268:S273,$Z268:$Z273,AL268:AL273)</f>
        <v>#VALUE!</v>
      </c>
      <c r="BQ268" s="402" t="e" cm="1">
        <f t="array" ref="BQ268">bdRateExtend($G268:$G273,T268:T273,$Z268:$Z273,AM268:AM273)</f>
        <v>#VALUE!</v>
      </c>
      <c r="BR268" s="402" t="e" cm="1">
        <f t="array" ref="BR268">bdRateExtend($G268:$G273,U268:U273,$Z268:$Z273,AN268:AN273)</f>
        <v>#VALUE!</v>
      </c>
    </row>
    <row r="269" spans="1:70" ht="17" customHeight="1" x14ac:dyDescent="0.2">
      <c r="A269" s="387"/>
      <c r="B269" s="390"/>
      <c r="C269" s="393"/>
      <c r="D269" s="396"/>
      <c r="E269" s="399"/>
      <c r="F269" s="13">
        <v>31</v>
      </c>
      <c r="G269" s="35">
        <f>Anchor!B266</f>
        <v>6440.768</v>
      </c>
      <c r="H269" s="40">
        <f>Anchor!C266</f>
        <v>39.480899999999998</v>
      </c>
      <c r="I269" s="40">
        <f>Anchor!D266</f>
        <v>42.7515</v>
      </c>
      <c r="J269" s="40">
        <f>Anchor!E266</f>
        <v>43.667700000000004</v>
      </c>
      <c r="K269" s="40"/>
      <c r="L269" s="40">
        <f>Anchor!F266</f>
        <v>16.695399999999999</v>
      </c>
      <c r="M269" s="40">
        <f>Anchor!G266</f>
        <v>24.598400000000002</v>
      </c>
      <c r="N269" s="40">
        <f>Anchor!H266</f>
        <v>94.558400000000006</v>
      </c>
      <c r="O269" s="40"/>
      <c r="P269" s="40"/>
      <c r="Q269" s="40"/>
      <c r="R269" s="40"/>
      <c r="S269" s="40"/>
      <c r="T269" s="40"/>
      <c r="U269" s="40"/>
      <c r="V269" s="40">
        <f>Anchor!I266</f>
        <v>203.9</v>
      </c>
      <c r="W269" s="40">
        <f>Anchor!J266</f>
        <v>0.24060000000000001</v>
      </c>
      <c r="X269" s="36">
        <f t="shared" si="19"/>
        <v>5.6638888888888891E-2</v>
      </c>
      <c r="Y269" s="15"/>
      <c r="Z269" s="35">
        <f>Test!B266</f>
        <v>6440.768</v>
      </c>
      <c r="AA269" s="40">
        <f>Test!C266</f>
        <v>39.480899999999998</v>
      </c>
      <c r="AB269" s="40">
        <f>Test!D266</f>
        <v>42.7515</v>
      </c>
      <c r="AC269" s="40">
        <f>Test!E266</f>
        <v>43.667700000000004</v>
      </c>
      <c r="AD269" s="40"/>
      <c r="AE269" s="40">
        <f>Test!F266</f>
        <v>16.695399999999999</v>
      </c>
      <c r="AF269" s="40">
        <f>Test!G266</f>
        <v>24.598400000000002</v>
      </c>
      <c r="AG269" s="40">
        <f>Test!H266</f>
        <v>94.558400000000006</v>
      </c>
      <c r="AH269" s="40"/>
      <c r="AI269" s="40"/>
      <c r="AJ269" s="40"/>
      <c r="AK269" s="40"/>
      <c r="AL269" s="40"/>
      <c r="AM269" s="40"/>
      <c r="AN269" s="40"/>
      <c r="AO269" s="40">
        <f>Test!I266</f>
        <v>206.7</v>
      </c>
      <c r="AP269" s="40">
        <f>Test!J266</f>
        <v>0.2462</v>
      </c>
      <c r="AQ269" s="36">
        <f t="shared" si="20"/>
        <v>5.7416666666666664E-2</v>
      </c>
      <c r="AR269" s="48">
        <f t="shared" si="21"/>
        <v>1.0137322216772926</v>
      </c>
      <c r="AS269" s="49">
        <f t="shared" si="22"/>
        <v>1.0232751454696591</v>
      </c>
      <c r="AT269" s="16"/>
      <c r="AU269" s="16"/>
      <c r="AV269" s="381"/>
      <c r="AW269" s="382"/>
      <c r="AX269" s="403"/>
      <c r="AY269" s="403"/>
      <c r="AZ269" s="406"/>
      <c r="BA269" s="406"/>
      <c r="BB269" s="382"/>
      <c r="BC269" s="377"/>
      <c r="BD269" s="382"/>
      <c r="BE269" s="377"/>
      <c r="BF269" s="380"/>
      <c r="BG269" s="377"/>
      <c r="BH269" s="380"/>
      <c r="BI269" s="377"/>
      <c r="BJ269" s="382"/>
      <c r="BK269" s="377"/>
      <c r="BL269" s="382"/>
      <c r="BM269" s="377"/>
      <c r="BN269" s="382"/>
      <c r="BO269" s="403"/>
      <c r="BP269" s="403"/>
      <c r="BQ269" s="403"/>
      <c r="BR269" s="403"/>
    </row>
    <row r="270" spans="1:70" ht="17" customHeight="1" x14ac:dyDescent="0.2">
      <c r="A270" s="387"/>
      <c r="B270" s="390"/>
      <c r="C270" s="393"/>
      <c r="D270" s="396"/>
      <c r="E270" s="399"/>
      <c r="F270" s="13">
        <v>39</v>
      </c>
      <c r="G270" s="35">
        <f>Anchor!B267</f>
        <v>4129.0720000000001</v>
      </c>
      <c r="H270" s="40">
        <f>Anchor!C267</f>
        <v>35.716299999999997</v>
      </c>
      <c r="I270" s="40">
        <f>Anchor!D267</f>
        <v>40.535899999999998</v>
      </c>
      <c r="J270" s="40">
        <f>Anchor!E267</f>
        <v>41.294199999999996</v>
      </c>
      <c r="K270" s="40"/>
      <c r="L270" s="40">
        <f>Anchor!F267</f>
        <v>13.790699999999999</v>
      </c>
      <c r="M270" s="40">
        <f>Anchor!G267</f>
        <v>21.220300000000002</v>
      </c>
      <c r="N270" s="40">
        <f>Anchor!H267</f>
        <v>90.328699999999998</v>
      </c>
      <c r="O270" s="40"/>
      <c r="P270" s="40"/>
      <c r="Q270" s="40"/>
      <c r="R270" s="40"/>
      <c r="S270" s="40"/>
      <c r="T270" s="40"/>
      <c r="U270" s="40"/>
      <c r="V270" s="40">
        <f>Anchor!I267</f>
        <v>158.19999999999999</v>
      </c>
      <c r="W270" s="40">
        <f>Anchor!J267</f>
        <v>0.2172</v>
      </c>
      <c r="X270" s="36">
        <f t="shared" si="19"/>
        <v>4.3944444444444439E-2</v>
      </c>
      <c r="Y270" s="15"/>
      <c r="Z270" s="35">
        <f>Test!B267</f>
        <v>4129.0720000000001</v>
      </c>
      <c r="AA270" s="40">
        <f>Test!C267</f>
        <v>35.716299999999997</v>
      </c>
      <c r="AB270" s="40">
        <f>Test!D267</f>
        <v>40.535899999999998</v>
      </c>
      <c r="AC270" s="40">
        <f>Test!E267</f>
        <v>41.294199999999996</v>
      </c>
      <c r="AD270" s="40"/>
      <c r="AE270" s="40">
        <f>Test!F267</f>
        <v>13.790699999999999</v>
      </c>
      <c r="AF270" s="40">
        <f>Test!G267</f>
        <v>21.220300000000002</v>
      </c>
      <c r="AG270" s="40">
        <f>Test!H267</f>
        <v>90.328699999999998</v>
      </c>
      <c r="AH270" s="40"/>
      <c r="AI270" s="40"/>
      <c r="AJ270" s="40"/>
      <c r="AK270" s="40"/>
      <c r="AL270" s="40"/>
      <c r="AM270" s="40"/>
      <c r="AN270" s="40"/>
      <c r="AO270" s="40">
        <f>Test!I267</f>
        <v>162</v>
      </c>
      <c r="AP270" s="40">
        <f>Test!J267</f>
        <v>0.1993</v>
      </c>
      <c r="AQ270" s="36">
        <f t="shared" si="20"/>
        <v>4.4999999999999998E-2</v>
      </c>
      <c r="AR270" s="48">
        <f t="shared" si="21"/>
        <v>1.0240202275600507</v>
      </c>
      <c r="AS270" s="49">
        <f t="shared" si="22"/>
        <v>0.91758747697974219</v>
      </c>
      <c r="AT270" s="16"/>
      <c r="AU270" s="16"/>
      <c r="AV270" s="381" t="s">
        <v>124</v>
      </c>
      <c r="AW270" s="382" cm="1">
        <f t="array" ref="AW270">bdRateExtend($G269:$G272,H269:H272,$Z269:$Z272,AA269:AA272)</f>
        <v>0</v>
      </c>
      <c r="AX270" s="403"/>
      <c r="AY270" s="403"/>
      <c r="AZ270" s="406"/>
      <c r="BA270" s="406"/>
      <c r="BB270" s="382" cm="1">
        <f t="array" ref="BB270">bdRateExtend($G269:$G272,L269:L272,$Z269:$Z272,AE269:AE272)</f>
        <v>0</v>
      </c>
      <c r="BC270" s="377"/>
      <c r="BD270" s="382" cm="1">
        <f t="array" ref="BD270">bdRateExtend($G269:$G272,M269:M272,$Z269:$Z272,AF269:AF272)</f>
        <v>0</v>
      </c>
      <c r="BE270" s="377"/>
      <c r="BF270" s="380" cm="1">
        <f t="array" ref="BF270">bdRateExtend($G269:$G272,N269:N272,$Z269:$Z272,AG269:AG272)</f>
        <v>0</v>
      </c>
      <c r="BG270" s="377"/>
      <c r="BH270" s="380" t="e" cm="1">
        <f t="array" ref="BH270">bdRateExtend($G269:$G272,O269:O272,$Z269:$Z272,AH269:AH272)</f>
        <v>#VALUE!</v>
      </c>
      <c r="BI270" s="377"/>
      <c r="BJ270" s="382" t="e" cm="1">
        <f t="array" ref="BJ270">bdRateExtend($G269:$G272,P269:P272,$Z269:$Z272,AI269:AI272)</f>
        <v>#VALUE!</v>
      </c>
      <c r="BK270" s="377"/>
      <c r="BL270" s="382" t="e" cm="1">
        <f t="array" ref="BL270">bdRateExtend($G269:$G272,Q269:Q272,$Z269:$Z272,AJ269:AJ272)</f>
        <v>#VALUE!</v>
      </c>
      <c r="BM270" s="377"/>
      <c r="BN270" s="382" t="e" cm="1">
        <f t="array" ref="BN270">bdRateExtend($G269:$G272,R269:R272,$Z269:$Z272,AK269:AK272)</f>
        <v>#VALUE!</v>
      </c>
      <c r="BO270" s="403"/>
      <c r="BP270" s="403"/>
      <c r="BQ270" s="403"/>
      <c r="BR270" s="403"/>
    </row>
    <row r="271" spans="1:70" ht="17" customHeight="1" x14ac:dyDescent="0.2">
      <c r="A271" s="387"/>
      <c r="B271" s="390"/>
      <c r="C271" s="393"/>
      <c r="D271" s="396"/>
      <c r="E271" s="399"/>
      <c r="F271" s="13">
        <v>47</v>
      </c>
      <c r="G271" s="35">
        <f>Anchor!B268</f>
        <v>2438.3679999999999</v>
      </c>
      <c r="H271" s="40">
        <f>Anchor!C268</f>
        <v>32.0212</v>
      </c>
      <c r="I271" s="40">
        <f>Anchor!D268</f>
        <v>38.063600000000001</v>
      </c>
      <c r="J271" s="40">
        <f>Anchor!E268</f>
        <v>38.805500000000002</v>
      </c>
      <c r="K271" s="40"/>
      <c r="L271" s="40">
        <f>Anchor!F268</f>
        <v>10.862500000000001</v>
      </c>
      <c r="M271" s="40">
        <f>Anchor!G268</f>
        <v>17.490100000000002</v>
      </c>
      <c r="N271" s="40">
        <f>Anchor!H268</f>
        <v>81.889799999999994</v>
      </c>
      <c r="O271" s="40"/>
      <c r="P271" s="40"/>
      <c r="Q271" s="40"/>
      <c r="R271" s="40"/>
      <c r="S271" s="40"/>
      <c r="T271" s="40"/>
      <c r="U271" s="40"/>
      <c r="V271" s="40">
        <f>Anchor!I268</f>
        <v>122.5</v>
      </c>
      <c r="W271" s="40">
        <f>Anchor!J268</f>
        <v>0.18379999999999999</v>
      </c>
      <c r="X271" s="36">
        <f t="shared" si="19"/>
        <v>3.4027777777777775E-2</v>
      </c>
      <c r="Y271" s="15"/>
      <c r="Z271" s="35">
        <f>Test!B268</f>
        <v>2438.3679999999999</v>
      </c>
      <c r="AA271" s="40">
        <f>Test!C268</f>
        <v>32.0212</v>
      </c>
      <c r="AB271" s="40">
        <f>Test!D268</f>
        <v>38.063600000000001</v>
      </c>
      <c r="AC271" s="40">
        <f>Test!E268</f>
        <v>38.805500000000002</v>
      </c>
      <c r="AD271" s="40"/>
      <c r="AE271" s="40">
        <f>Test!F268</f>
        <v>10.862500000000001</v>
      </c>
      <c r="AF271" s="40">
        <f>Test!G268</f>
        <v>17.490100000000002</v>
      </c>
      <c r="AG271" s="40">
        <f>Test!H268</f>
        <v>81.889799999999994</v>
      </c>
      <c r="AH271" s="40"/>
      <c r="AI271" s="40"/>
      <c r="AJ271" s="40"/>
      <c r="AK271" s="40"/>
      <c r="AL271" s="40"/>
      <c r="AM271" s="40"/>
      <c r="AN271" s="40"/>
      <c r="AO271" s="40">
        <f>Test!I268</f>
        <v>122.2</v>
      </c>
      <c r="AP271" s="40">
        <f>Test!J268</f>
        <v>0.17949999999999999</v>
      </c>
      <c r="AQ271" s="36">
        <f t="shared" si="20"/>
        <v>3.3944444444444444E-2</v>
      </c>
      <c r="AR271" s="48">
        <f t="shared" si="21"/>
        <v>0.99755102040816324</v>
      </c>
      <c r="AS271" s="49">
        <f t="shared" si="22"/>
        <v>0.97660500544069639</v>
      </c>
      <c r="AT271" s="16"/>
      <c r="AU271" s="16"/>
      <c r="AV271" s="381"/>
      <c r="AW271" s="382"/>
      <c r="AX271" s="403"/>
      <c r="AY271" s="403"/>
      <c r="AZ271" s="406"/>
      <c r="BA271" s="406"/>
      <c r="BB271" s="382"/>
      <c r="BC271" s="377"/>
      <c r="BD271" s="382"/>
      <c r="BE271" s="377"/>
      <c r="BF271" s="380"/>
      <c r="BG271" s="377"/>
      <c r="BH271" s="380"/>
      <c r="BI271" s="377"/>
      <c r="BJ271" s="382"/>
      <c r="BK271" s="377"/>
      <c r="BL271" s="382"/>
      <c r="BM271" s="377"/>
      <c r="BN271" s="382"/>
      <c r="BO271" s="403"/>
      <c r="BP271" s="403"/>
      <c r="BQ271" s="403"/>
      <c r="BR271" s="403"/>
    </row>
    <row r="272" spans="1:70" ht="17" customHeight="1" x14ac:dyDescent="0.2">
      <c r="A272" s="387"/>
      <c r="B272" s="390"/>
      <c r="C272" s="393"/>
      <c r="D272" s="396"/>
      <c r="E272" s="399"/>
      <c r="F272" s="13">
        <v>55</v>
      </c>
      <c r="G272" s="35">
        <f>Anchor!B269</f>
        <v>1308.56</v>
      </c>
      <c r="H272" s="40">
        <f>Anchor!C269</f>
        <v>28.633099999999999</v>
      </c>
      <c r="I272" s="40">
        <f>Anchor!D269</f>
        <v>35.646000000000001</v>
      </c>
      <c r="J272" s="40">
        <f>Anchor!E269</f>
        <v>36.422899999999998</v>
      </c>
      <c r="K272" s="40"/>
      <c r="L272" s="40">
        <f>Anchor!F269</f>
        <v>8.2055000000000007</v>
      </c>
      <c r="M272" s="40">
        <f>Anchor!G269</f>
        <v>13.974600000000001</v>
      </c>
      <c r="N272" s="40">
        <f>Anchor!H269</f>
        <v>68.385199999999998</v>
      </c>
      <c r="O272" s="40"/>
      <c r="P272" s="40"/>
      <c r="Q272" s="40"/>
      <c r="R272" s="40"/>
      <c r="S272" s="40"/>
      <c r="T272" s="40"/>
      <c r="U272" s="40"/>
      <c r="V272" s="40">
        <f>Anchor!I269</f>
        <v>85.6</v>
      </c>
      <c r="W272" s="40">
        <f>Anchor!J269</f>
        <v>0.14449999999999999</v>
      </c>
      <c r="X272" s="36">
        <f t="shared" si="19"/>
        <v>2.3777777777777776E-2</v>
      </c>
      <c r="Y272" s="15"/>
      <c r="Z272" s="35">
        <f>Test!B269</f>
        <v>1308.56</v>
      </c>
      <c r="AA272" s="40">
        <f>Test!C269</f>
        <v>28.633099999999999</v>
      </c>
      <c r="AB272" s="40">
        <f>Test!D269</f>
        <v>35.646000000000001</v>
      </c>
      <c r="AC272" s="40">
        <f>Test!E269</f>
        <v>36.422899999999998</v>
      </c>
      <c r="AD272" s="40"/>
      <c r="AE272" s="40">
        <f>Test!F269</f>
        <v>8.2055000000000007</v>
      </c>
      <c r="AF272" s="40">
        <f>Test!G269</f>
        <v>13.974600000000001</v>
      </c>
      <c r="AG272" s="40">
        <f>Test!H269</f>
        <v>68.385199999999998</v>
      </c>
      <c r="AH272" s="40"/>
      <c r="AI272" s="40"/>
      <c r="AJ272" s="40"/>
      <c r="AK272" s="40"/>
      <c r="AL272" s="40"/>
      <c r="AM272" s="40"/>
      <c r="AN272" s="40"/>
      <c r="AO272" s="40">
        <f>Test!I269</f>
        <v>85.9</v>
      </c>
      <c r="AP272" s="40">
        <f>Test!J269</f>
        <v>0.15040000000000001</v>
      </c>
      <c r="AQ272" s="36">
        <f t="shared" si="20"/>
        <v>2.3861111111111114E-2</v>
      </c>
      <c r="AR272" s="48">
        <f t="shared" si="21"/>
        <v>1.0035046728971964</v>
      </c>
      <c r="AS272" s="49">
        <f t="shared" si="22"/>
        <v>1.0408304498269898</v>
      </c>
      <c r="AT272" s="16"/>
      <c r="AU272" s="16"/>
      <c r="AV272" s="381" t="s">
        <v>125</v>
      </c>
      <c r="AW272" s="382" cm="1">
        <f t="array" ref="AW272">bdRateExtend($G270:$G273,H270:H273,$Z270:$Z273,AA270:AA273)</f>
        <v>0</v>
      </c>
      <c r="AX272" s="403"/>
      <c r="AY272" s="403"/>
      <c r="AZ272" s="406"/>
      <c r="BA272" s="406"/>
      <c r="BB272" s="382" cm="1">
        <f t="array" ref="BB272">bdRateExtend($G270:$G273,L270:L273,$Z270:$Z273,AE270:AE273)</f>
        <v>0</v>
      </c>
      <c r="BC272" s="377"/>
      <c r="BD272" s="382" cm="1">
        <f t="array" ref="BD272">bdRateExtend($G270:$G273,M270:M273,$Z270:$Z273,AF270:AF273)</f>
        <v>0</v>
      </c>
      <c r="BE272" s="377"/>
      <c r="BF272" s="380" cm="1">
        <f t="array" ref="BF272">bdRateExtend($G270:$G273,N270:N273,$Z270:$Z273,AG270:AG273)</f>
        <v>0</v>
      </c>
      <c r="BG272" s="377"/>
      <c r="BH272" s="380" t="e" cm="1">
        <f t="array" ref="BH272">bdRateExtend($G270:$G273,O270:O273,$Z270:$Z273,AH270:AH273)</f>
        <v>#VALUE!</v>
      </c>
      <c r="BI272" s="377"/>
      <c r="BJ272" s="382" t="e" cm="1">
        <f t="array" ref="BJ272">bdRateExtend($G270:$G273,P270:P273,$Z270:$Z273,AI270:AI273)</f>
        <v>#VALUE!</v>
      </c>
      <c r="BK272" s="377"/>
      <c r="BL272" s="382" t="e" cm="1">
        <f t="array" ref="BL272">bdRateExtend($G270:$G273,Q270:Q273,$Z270:$Z273,AJ270:AJ273)</f>
        <v>#VALUE!</v>
      </c>
      <c r="BM272" s="377"/>
      <c r="BN272" s="382" t="e" cm="1">
        <f t="array" ref="BN272">bdRateExtend($G270:$G273,R270:R273,$Z270:$Z273,AK270:AK273)</f>
        <v>#VALUE!</v>
      </c>
      <c r="BO272" s="403"/>
      <c r="BP272" s="403"/>
      <c r="BQ272" s="403"/>
      <c r="BR272" s="403"/>
    </row>
    <row r="273" spans="1:70" ht="17" customHeight="1" thickBot="1" x14ac:dyDescent="0.25">
      <c r="A273" s="387"/>
      <c r="B273" s="391"/>
      <c r="C273" s="394"/>
      <c r="D273" s="397"/>
      <c r="E273" s="400"/>
      <c r="F273" s="8">
        <v>63</v>
      </c>
      <c r="G273" s="37">
        <f>Anchor!B270</f>
        <v>326.68799999999999</v>
      </c>
      <c r="H273" s="38">
        <f>Anchor!C270</f>
        <v>24.081</v>
      </c>
      <c r="I273" s="38">
        <f>Anchor!D270</f>
        <v>32.602699999999999</v>
      </c>
      <c r="J273" s="38">
        <f>Anchor!E270</f>
        <v>33.009399999999999</v>
      </c>
      <c r="K273" s="38"/>
      <c r="L273" s="38">
        <f>Anchor!F270</f>
        <v>4.9638999999999998</v>
      </c>
      <c r="M273" s="38">
        <f>Anchor!G270</f>
        <v>8.7688000000000006</v>
      </c>
      <c r="N273" s="38">
        <f>Anchor!H270</f>
        <v>33.605499999999999</v>
      </c>
      <c r="O273" s="38"/>
      <c r="P273" s="38"/>
      <c r="Q273" s="38"/>
      <c r="R273" s="38"/>
      <c r="S273" s="38"/>
      <c r="T273" s="38"/>
      <c r="U273" s="38"/>
      <c r="V273" s="38">
        <f>Anchor!I270</f>
        <v>43.2</v>
      </c>
      <c r="W273" s="38">
        <f>Anchor!J270</f>
        <v>9.2600000000000002E-2</v>
      </c>
      <c r="X273" s="39">
        <f t="shared" si="19"/>
        <v>1.2E-2</v>
      </c>
      <c r="Y273" s="15"/>
      <c r="Z273" s="37">
        <f>Test!B270</f>
        <v>326.68799999999999</v>
      </c>
      <c r="AA273" s="38">
        <f>Test!C270</f>
        <v>24.081</v>
      </c>
      <c r="AB273" s="38">
        <f>Test!D270</f>
        <v>32.602699999999999</v>
      </c>
      <c r="AC273" s="38">
        <f>Test!E270</f>
        <v>33.009399999999999</v>
      </c>
      <c r="AD273" s="38"/>
      <c r="AE273" s="38">
        <f>Test!F270</f>
        <v>4.9638999999999998</v>
      </c>
      <c r="AF273" s="38">
        <f>Test!G270</f>
        <v>8.7688000000000006</v>
      </c>
      <c r="AG273" s="38">
        <f>Test!H270</f>
        <v>33.605499999999999</v>
      </c>
      <c r="AH273" s="38"/>
      <c r="AI273" s="38"/>
      <c r="AJ273" s="38"/>
      <c r="AK273" s="38"/>
      <c r="AL273" s="38"/>
      <c r="AM273" s="38"/>
      <c r="AN273" s="38"/>
      <c r="AO273" s="38">
        <f>Test!I270</f>
        <v>43.7</v>
      </c>
      <c r="AP273" s="38">
        <f>Test!J270</f>
        <v>9.7699999999999995E-2</v>
      </c>
      <c r="AQ273" s="39">
        <f t="shared" si="20"/>
        <v>1.213888888888889E-2</v>
      </c>
      <c r="AR273" s="50">
        <f t="shared" si="21"/>
        <v>1.0115740740740742</v>
      </c>
      <c r="AS273" s="51">
        <f t="shared" si="22"/>
        <v>1.0550755939524836</v>
      </c>
      <c r="AT273" s="16"/>
      <c r="AU273" s="16"/>
      <c r="AV273" s="383"/>
      <c r="AW273" s="384"/>
      <c r="AX273" s="404"/>
      <c r="AY273" s="404"/>
      <c r="AZ273" s="407"/>
      <c r="BA273" s="407"/>
      <c r="BB273" s="384"/>
      <c r="BC273" s="378"/>
      <c r="BD273" s="384"/>
      <c r="BE273" s="378"/>
      <c r="BF273" s="385"/>
      <c r="BG273" s="378"/>
      <c r="BH273" s="385"/>
      <c r="BI273" s="378"/>
      <c r="BJ273" s="384"/>
      <c r="BK273" s="378"/>
      <c r="BL273" s="384"/>
      <c r="BM273" s="378"/>
      <c r="BN273" s="384"/>
      <c r="BO273" s="404"/>
      <c r="BP273" s="404"/>
      <c r="BQ273" s="404"/>
      <c r="BR273" s="404"/>
    </row>
    <row r="274" spans="1:70" ht="17" customHeight="1" x14ac:dyDescent="0.2">
      <c r="A274" s="387"/>
      <c r="B274" s="389" t="s">
        <v>4</v>
      </c>
      <c r="C274" s="392" t="s">
        <v>68</v>
      </c>
      <c r="D274" s="395">
        <v>50</v>
      </c>
      <c r="E274" s="398">
        <v>8</v>
      </c>
      <c r="F274" s="7">
        <v>23</v>
      </c>
      <c r="G274" s="32">
        <f>Anchor!B271</f>
        <v>11161.2</v>
      </c>
      <c r="H274" s="33">
        <f>Anchor!C271</f>
        <v>41.724299999999999</v>
      </c>
      <c r="I274" s="33">
        <f>Anchor!D271</f>
        <v>42.587299999999999</v>
      </c>
      <c r="J274" s="33">
        <f>Anchor!E271</f>
        <v>43.423299999999998</v>
      </c>
      <c r="K274" s="33"/>
      <c r="L274" s="33">
        <f>Anchor!F271</f>
        <v>17.082899999999999</v>
      </c>
      <c r="M274" s="33">
        <f>Anchor!G271</f>
        <v>23.714099999999998</v>
      </c>
      <c r="N274" s="33">
        <f>Anchor!H271</f>
        <v>99.831699999999998</v>
      </c>
      <c r="O274" s="33"/>
      <c r="P274" s="33"/>
      <c r="Q274" s="33"/>
      <c r="R274" s="33"/>
      <c r="S274" s="33"/>
      <c r="T274" s="33"/>
      <c r="U274" s="33"/>
      <c r="V274" s="33">
        <f>Anchor!I271</f>
        <v>329.6</v>
      </c>
      <c r="W274" s="33">
        <f>Anchor!J271</f>
        <v>0.33100000000000002</v>
      </c>
      <c r="X274" s="34">
        <f t="shared" si="19"/>
        <v>9.1555555555555557E-2</v>
      </c>
      <c r="Y274" s="15"/>
      <c r="Z274" s="32">
        <f>Test!B271</f>
        <v>11161.2</v>
      </c>
      <c r="AA274" s="33">
        <f>Test!C271</f>
        <v>41.724299999999999</v>
      </c>
      <c r="AB274" s="33">
        <f>Test!D271</f>
        <v>42.587299999999999</v>
      </c>
      <c r="AC274" s="33">
        <f>Test!E271</f>
        <v>43.423299999999998</v>
      </c>
      <c r="AD274" s="33"/>
      <c r="AE274" s="33">
        <f>Test!F271</f>
        <v>17.082899999999999</v>
      </c>
      <c r="AF274" s="33">
        <f>Test!G271</f>
        <v>23.714099999999998</v>
      </c>
      <c r="AG274" s="33">
        <f>Test!H271</f>
        <v>99.831699999999998</v>
      </c>
      <c r="AH274" s="33"/>
      <c r="AI274" s="33"/>
      <c r="AJ274" s="33"/>
      <c r="AK274" s="33"/>
      <c r="AL274" s="33"/>
      <c r="AM274" s="33"/>
      <c r="AN274" s="33"/>
      <c r="AO274" s="33">
        <f>Test!I271</f>
        <v>330.9</v>
      </c>
      <c r="AP274" s="33">
        <f>Test!J271</f>
        <v>0.32800000000000001</v>
      </c>
      <c r="AQ274" s="34">
        <f t="shared" si="20"/>
        <v>9.191666666666666E-2</v>
      </c>
      <c r="AR274" s="46">
        <f t="shared" si="21"/>
        <v>1.0039441747572815</v>
      </c>
      <c r="AS274" s="47">
        <f t="shared" si="22"/>
        <v>0.99093655589123864</v>
      </c>
      <c r="AT274" s="16"/>
      <c r="AU274" s="16"/>
      <c r="AV274" s="440" t="s">
        <v>123</v>
      </c>
      <c r="AW274" s="401" cm="1">
        <f t="array" ref="AW274">bdRateExtend($G274:$G277,H274:H277,$Z274:$Z277,AA274:AA277)</f>
        <v>0</v>
      </c>
      <c r="AX274" s="402" cm="1">
        <f t="array" ref="AX274">bdRateExtend($G274:$G279,H274:H279,$Z274:$Z279,AA274:AA279)</f>
        <v>0</v>
      </c>
      <c r="AY274" s="402" cm="1">
        <f t="array" ref="AY274">bdRateExtend($G274:$G279,I274:I279,$Z274:$Z279,AB274:AB279)</f>
        <v>0</v>
      </c>
      <c r="AZ274" s="405" cm="1">
        <f t="array" ref="AZ274">bdRateExtend($G274:$G279,J274:J279,$Z274:$Z279,AC274:AC279)</f>
        <v>0</v>
      </c>
      <c r="BA274" s="405" t="e" cm="1">
        <f t="array" ref="BA274">bdRateExtend($G274:$G279,K274:K279,$Z274:$Z279,AD274:AD279)</f>
        <v>#VALUE!</v>
      </c>
      <c r="BB274" s="401" cm="1">
        <f t="array" ref="BB274">bdRateExtend($G274:$G277,L274:L277,$Z274:$Z277,AE274:AE277)</f>
        <v>0</v>
      </c>
      <c r="BC274" s="376" cm="1">
        <f t="array" ref="BC274">bdRateExtend($G274:$G279,L274:L279,$Z274:$Z279,AE274:AE279)</f>
        <v>0</v>
      </c>
      <c r="BD274" s="401" cm="1">
        <f t="array" ref="BD274">bdRateExtend($G274:$G277,M274:M277,$Z274:$Z277,AF274:AF277)</f>
        <v>0</v>
      </c>
      <c r="BE274" s="376" cm="1">
        <f t="array" ref="BE274">bdRateExtend($G274:$G279,M274:M279,$Z274:$Z279,AF274:AF279)</f>
        <v>0</v>
      </c>
      <c r="BF274" s="379" cm="1">
        <f t="array" ref="BF274">bdRateExtend($G274:$G277,N274:N277,$Z274:$Z277,AG274:AG277)</f>
        <v>0</v>
      </c>
      <c r="BG274" s="376" cm="1">
        <f t="array" ref="BG274">bdRateExtend($G274:$G279,N274:N279,$Z274:$Z279,AG274:AG279)</f>
        <v>0</v>
      </c>
      <c r="BH274" s="379" t="e" cm="1">
        <f t="array" ref="BH274">bdRateExtend($G274:$G277,O274:O277,$Z274:$Z277,AH274:AH277)</f>
        <v>#VALUE!</v>
      </c>
      <c r="BI274" s="376" t="e" cm="1">
        <f t="array" ref="BI274">bdRateExtend($G274:$G279,O274:O279,$Z274:$Z279,AH274:AH279)</f>
        <v>#VALUE!</v>
      </c>
      <c r="BJ274" s="401" t="e" cm="1">
        <f t="array" ref="BJ274">bdRateExtend($G274:$G277,P274:P277,$Z274:$Z277,AI274:AI277)</f>
        <v>#VALUE!</v>
      </c>
      <c r="BK274" s="376" t="e" cm="1">
        <f t="array" ref="BK274">bdRateExtend($G274:$G279,P274:P279,$Z274:$Z279,AI274:AI279)</f>
        <v>#VALUE!</v>
      </c>
      <c r="BL274" s="401" t="e" cm="1">
        <f t="array" ref="BL274">bdRateExtend($G274:$G277,Q274:Q277,$Z274:$Z277,AJ274:AJ277)</f>
        <v>#VALUE!</v>
      </c>
      <c r="BM274" s="376" t="e" cm="1">
        <f t="array" ref="BM274">bdRateExtend($G274:$G279,Q274:Q279,$Z274:$Z279,AJ274:AJ279)</f>
        <v>#VALUE!</v>
      </c>
      <c r="BN274" s="401" t="e" cm="1">
        <f t="array" ref="BN274">bdRateExtend($G274:$G277,R274:R277,$Z274:$Z277,AK274:AK277)</f>
        <v>#VALUE!</v>
      </c>
      <c r="BO274" s="402" t="e" cm="1">
        <f t="array" ref="BO274">bdRateExtend($G274:$G279,R274:R279,$Z274:$Z279,AK274:AK279)</f>
        <v>#VALUE!</v>
      </c>
      <c r="BP274" s="402" t="e" cm="1">
        <f t="array" ref="BP274">bdRateExtend($G274:$G279,S274:S279,$Z274:$Z279,AL274:AL279)</f>
        <v>#VALUE!</v>
      </c>
      <c r="BQ274" s="402" t="e" cm="1">
        <f t="array" ref="BQ274">bdRateExtend($G274:$G279,T274:T279,$Z274:$Z279,AM274:AM279)</f>
        <v>#VALUE!</v>
      </c>
      <c r="BR274" s="402" t="e" cm="1">
        <f t="array" ref="BR274">bdRateExtend($G274:$G279,U274:U279,$Z274:$Z279,AN274:AN279)</f>
        <v>#VALUE!</v>
      </c>
    </row>
    <row r="275" spans="1:70" ht="17" customHeight="1" x14ac:dyDescent="0.2">
      <c r="A275" s="387"/>
      <c r="B275" s="390"/>
      <c r="C275" s="393"/>
      <c r="D275" s="396"/>
      <c r="E275" s="399"/>
      <c r="F275" s="13">
        <v>31</v>
      </c>
      <c r="G275" s="35">
        <f>Anchor!B272</f>
        <v>7818.1067000000003</v>
      </c>
      <c r="H275" s="40">
        <f>Anchor!C272</f>
        <v>38.125399999999999</v>
      </c>
      <c r="I275" s="40">
        <f>Anchor!D272</f>
        <v>39.607799999999997</v>
      </c>
      <c r="J275" s="40">
        <f>Anchor!E272</f>
        <v>41.488700000000001</v>
      </c>
      <c r="K275" s="40"/>
      <c r="L275" s="40">
        <f>Anchor!F272</f>
        <v>14.4491</v>
      </c>
      <c r="M275" s="40">
        <f>Anchor!G272</f>
        <v>21.010899999999999</v>
      </c>
      <c r="N275" s="40">
        <f>Anchor!H272</f>
        <v>99.747200000000007</v>
      </c>
      <c r="O275" s="40"/>
      <c r="P275" s="40"/>
      <c r="Q275" s="40"/>
      <c r="R275" s="40"/>
      <c r="S275" s="40"/>
      <c r="T275" s="40"/>
      <c r="U275" s="40"/>
      <c r="V275" s="40">
        <f>Anchor!I272</f>
        <v>315.2</v>
      </c>
      <c r="W275" s="40">
        <f>Anchor!J272</f>
        <v>0.29370000000000002</v>
      </c>
      <c r="X275" s="36">
        <f t="shared" si="19"/>
        <v>8.7555555555555553E-2</v>
      </c>
      <c r="Y275" s="15"/>
      <c r="Z275" s="35">
        <f>Test!B272</f>
        <v>7818.1067000000003</v>
      </c>
      <c r="AA275" s="40">
        <f>Test!C272</f>
        <v>38.125399999999999</v>
      </c>
      <c r="AB275" s="40">
        <f>Test!D272</f>
        <v>39.607799999999997</v>
      </c>
      <c r="AC275" s="40">
        <f>Test!E272</f>
        <v>41.488700000000001</v>
      </c>
      <c r="AD275" s="40"/>
      <c r="AE275" s="40">
        <f>Test!F272</f>
        <v>14.4491</v>
      </c>
      <c r="AF275" s="40">
        <f>Test!G272</f>
        <v>21.010899999999999</v>
      </c>
      <c r="AG275" s="40">
        <f>Test!H272</f>
        <v>99.747200000000007</v>
      </c>
      <c r="AH275" s="40"/>
      <c r="AI275" s="40"/>
      <c r="AJ275" s="40"/>
      <c r="AK275" s="40"/>
      <c r="AL275" s="40"/>
      <c r="AM275" s="40"/>
      <c r="AN275" s="40"/>
      <c r="AO275" s="40">
        <f>Test!I272</f>
        <v>317.2</v>
      </c>
      <c r="AP275" s="40">
        <f>Test!J272</f>
        <v>0.29189999999999999</v>
      </c>
      <c r="AQ275" s="36">
        <f t="shared" si="20"/>
        <v>8.8111111111111112E-2</v>
      </c>
      <c r="AR275" s="48">
        <f t="shared" si="21"/>
        <v>1.0063451776649746</v>
      </c>
      <c r="AS275" s="49">
        <f t="shared" si="22"/>
        <v>0.99387129724208367</v>
      </c>
      <c r="AT275" s="16"/>
      <c r="AU275" s="16"/>
      <c r="AV275" s="381"/>
      <c r="AW275" s="382"/>
      <c r="AX275" s="403"/>
      <c r="AY275" s="403"/>
      <c r="AZ275" s="406"/>
      <c r="BA275" s="406"/>
      <c r="BB275" s="382"/>
      <c r="BC275" s="377"/>
      <c r="BD275" s="382"/>
      <c r="BE275" s="377"/>
      <c r="BF275" s="380"/>
      <c r="BG275" s="377"/>
      <c r="BH275" s="380"/>
      <c r="BI275" s="377"/>
      <c r="BJ275" s="382"/>
      <c r="BK275" s="377"/>
      <c r="BL275" s="382"/>
      <c r="BM275" s="377"/>
      <c r="BN275" s="382"/>
      <c r="BO275" s="403"/>
      <c r="BP275" s="403"/>
      <c r="BQ275" s="403"/>
      <c r="BR275" s="403"/>
    </row>
    <row r="276" spans="1:70" ht="17" customHeight="1" x14ac:dyDescent="0.2">
      <c r="A276" s="387"/>
      <c r="B276" s="390"/>
      <c r="C276" s="393"/>
      <c r="D276" s="396"/>
      <c r="E276" s="399"/>
      <c r="F276" s="13">
        <v>39</v>
      </c>
      <c r="G276" s="35">
        <f>Anchor!B273</f>
        <v>4752.9732999999997</v>
      </c>
      <c r="H276" s="40">
        <f>Anchor!C273</f>
        <v>33.987200000000001</v>
      </c>
      <c r="I276" s="40">
        <f>Anchor!D273</f>
        <v>36.9878</v>
      </c>
      <c r="J276" s="40">
        <f>Anchor!E273</f>
        <v>39.950800000000001</v>
      </c>
      <c r="K276" s="40"/>
      <c r="L276" s="40">
        <f>Anchor!F273</f>
        <v>11.489100000000001</v>
      </c>
      <c r="M276" s="40">
        <f>Anchor!G273</f>
        <v>17.8386</v>
      </c>
      <c r="N276" s="40">
        <f>Anchor!H273</f>
        <v>95.147400000000005</v>
      </c>
      <c r="O276" s="40"/>
      <c r="P276" s="40"/>
      <c r="Q276" s="40"/>
      <c r="R276" s="40"/>
      <c r="S276" s="40"/>
      <c r="T276" s="40"/>
      <c r="U276" s="40"/>
      <c r="V276" s="40">
        <f>Anchor!I273</f>
        <v>243.3</v>
      </c>
      <c r="W276" s="40">
        <f>Anchor!J273</f>
        <v>0.2278</v>
      </c>
      <c r="X276" s="36">
        <f t="shared" si="19"/>
        <v>6.7583333333333342E-2</v>
      </c>
      <c r="Y276" s="15"/>
      <c r="Z276" s="35">
        <f>Test!B273</f>
        <v>4752.9732999999997</v>
      </c>
      <c r="AA276" s="40">
        <f>Test!C273</f>
        <v>33.987200000000001</v>
      </c>
      <c r="AB276" s="40">
        <f>Test!D273</f>
        <v>36.9878</v>
      </c>
      <c r="AC276" s="40">
        <f>Test!E273</f>
        <v>39.950800000000001</v>
      </c>
      <c r="AD276" s="40"/>
      <c r="AE276" s="40">
        <f>Test!F273</f>
        <v>11.489100000000001</v>
      </c>
      <c r="AF276" s="40">
        <f>Test!G273</f>
        <v>17.8386</v>
      </c>
      <c r="AG276" s="40">
        <f>Test!H273</f>
        <v>95.147400000000005</v>
      </c>
      <c r="AH276" s="40"/>
      <c r="AI276" s="40"/>
      <c r="AJ276" s="40"/>
      <c r="AK276" s="40"/>
      <c r="AL276" s="40"/>
      <c r="AM276" s="40"/>
      <c r="AN276" s="40"/>
      <c r="AO276" s="40">
        <f>Test!I273</f>
        <v>243.4</v>
      </c>
      <c r="AP276" s="40">
        <f>Test!J273</f>
        <v>0.22689999999999999</v>
      </c>
      <c r="AQ276" s="36">
        <f t="shared" si="20"/>
        <v>6.7611111111111108E-2</v>
      </c>
      <c r="AR276" s="48">
        <f t="shared" si="21"/>
        <v>1.0004110152075627</v>
      </c>
      <c r="AS276" s="49">
        <f t="shared" si="22"/>
        <v>0.99604916593503068</v>
      </c>
      <c r="AT276" s="16"/>
      <c r="AU276" s="16"/>
      <c r="AV276" s="381" t="s">
        <v>124</v>
      </c>
      <c r="AW276" s="382" cm="1">
        <f t="array" ref="AW276">bdRateExtend($G275:$G278,H275:H278,$Z275:$Z278,AA275:AA278)</f>
        <v>0</v>
      </c>
      <c r="AX276" s="403"/>
      <c r="AY276" s="403"/>
      <c r="AZ276" s="406"/>
      <c r="BA276" s="406"/>
      <c r="BB276" s="382" cm="1">
        <f t="array" ref="BB276">bdRateExtend($G275:$G278,L275:L278,$Z275:$Z278,AE275:AE278)</f>
        <v>0</v>
      </c>
      <c r="BC276" s="377"/>
      <c r="BD276" s="382" cm="1">
        <f t="array" ref="BD276">bdRateExtend($G275:$G278,M275:M278,$Z275:$Z278,AF275:AF278)</f>
        <v>0</v>
      </c>
      <c r="BE276" s="377"/>
      <c r="BF276" s="380" cm="1">
        <f t="array" ref="BF276">bdRateExtend($G275:$G278,N275:N278,$Z275:$Z278,AG275:AG278)</f>
        <v>0</v>
      </c>
      <c r="BG276" s="377"/>
      <c r="BH276" s="380" t="e" cm="1">
        <f t="array" ref="BH276">bdRateExtend($G275:$G278,O275:O278,$Z275:$Z278,AH275:AH278)</f>
        <v>#VALUE!</v>
      </c>
      <c r="BI276" s="377"/>
      <c r="BJ276" s="382" t="e" cm="1">
        <f t="array" ref="BJ276">bdRateExtend($G275:$G278,P275:P278,$Z275:$Z278,AI275:AI278)</f>
        <v>#VALUE!</v>
      </c>
      <c r="BK276" s="377"/>
      <c r="BL276" s="382" t="e" cm="1">
        <f t="array" ref="BL276">bdRateExtend($G275:$G278,Q275:Q278,$Z275:$Z278,AJ275:AJ278)</f>
        <v>#VALUE!</v>
      </c>
      <c r="BM276" s="377"/>
      <c r="BN276" s="382" t="e" cm="1">
        <f t="array" ref="BN276">bdRateExtend($G275:$G278,R275:R278,$Z275:$Z278,AK275:AK278)</f>
        <v>#VALUE!</v>
      </c>
      <c r="BO276" s="403"/>
      <c r="BP276" s="403"/>
      <c r="BQ276" s="403"/>
      <c r="BR276" s="403"/>
    </row>
    <row r="277" spans="1:70" ht="17" customHeight="1" x14ac:dyDescent="0.2">
      <c r="A277" s="387"/>
      <c r="B277" s="390"/>
      <c r="C277" s="393"/>
      <c r="D277" s="396"/>
      <c r="E277" s="399"/>
      <c r="F277" s="13">
        <v>47</v>
      </c>
      <c r="G277" s="35">
        <f>Anchor!B274</f>
        <v>2527.3200000000002</v>
      </c>
      <c r="H277" s="40">
        <f>Anchor!C274</f>
        <v>30.051400000000001</v>
      </c>
      <c r="I277" s="40">
        <f>Anchor!D274</f>
        <v>35.320700000000002</v>
      </c>
      <c r="J277" s="40">
        <f>Anchor!E274</f>
        <v>38.632599999999996</v>
      </c>
      <c r="K277" s="40"/>
      <c r="L277" s="40">
        <f>Anchor!F274</f>
        <v>8.8056000000000001</v>
      </c>
      <c r="M277" s="40">
        <f>Anchor!G274</f>
        <v>14.686299999999999</v>
      </c>
      <c r="N277" s="40">
        <f>Anchor!H274</f>
        <v>82.559799999999996</v>
      </c>
      <c r="O277" s="40"/>
      <c r="P277" s="40"/>
      <c r="Q277" s="40"/>
      <c r="R277" s="40"/>
      <c r="S277" s="40"/>
      <c r="T277" s="40"/>
      <c r="U277" s="40"/>
      <c r="V277" s="40">
        <f>Anchor!I274</f>
        <v>164.6</v>
      </c>
      <c r="W277" s="40">
        <f>Anchor!J274</f>
        <v>0.17749999999999999</v>
      </c>
      <c r="X277" s="36">
        <f t="shared" si="19"/>
        <v>4.572222222222222E-2</v>
      </c>
      <c r="Y277" s="15"/>
      <c r="Z277" s="35">
        <f>Test!B274</f>
        <v>2527.3200000000002</v>
      </c>
      <c r="AA277" s="40">
        <f>Test!C274</f>
        <v>30.051400000000001</v>
      </c>
      <c r="AB277" s="40">
        <f>Test!D274</f>
        <v>35.320700000000002</v>
      </c>
      <c r="AC277" s="40">
        <f>Test!E274</f>
        <v>38.632599999999996</v>
      </c>
      <c r="AD277" s="40"/>
      <c r="AE277" s="40">
        <f>Test!F274</f>
        <v>8.8056000000000001</v>
      </c>
      <c r="AF277" s="40">
        <f>Test!G274</f>
        <v>14.686299999999999</v>
      </c>
      <c r="AG277" s="40">
        <f>Test!H274</f>
        <v>82.559799999999996</v>
      </c>
      <c r="AH277" s="40"/>
      <c r="AI277" s="40"/>
      <c r="AJ277" s="40"/>
      <c r="AK277" s="40"/>
      <c r="AL277" s="40"/>
      <c r="AM277" s="40"/>
      <c r="AN277" s="40"/>
      <c r="AO277" s="40">
        <f>Test!I274</f>
        <v>163.5</v>
      </c>
      <c r="AP277" s="40">
        <f>Test!J274</f>
        <v>0.1615</v>
      </c>
      <c r="AQ277" s="36">
        <f t="shared" si="20"/>
        <v>4.5416666666666668E-2</v>
      </c>
      <c r="AR277" s="48">
        <f t="shared" si="21"/>
        <v>0.99331713244228437</v>
      </c>
      <c r="AS277" s="49">
        <f t="shared" si="22"/>
        <v>0.90985915492957758</v>
      </c>
      <c r="AT277" s="16"/>
      <c r="AU277" s="16"/>
      <c r="AV277" s="381"/>
      <c r="AW277" s="382"/>
      <c r="AX277" s="403"/>
      <c r="AY277" s="403"/>
      <c r="AZ277" s="406"/>
      <c r="BA277" s="406"/>
      <c r="BB277" s="382"/>
      <c r="BC277" s="377"/>
      <c r="BD277" s="382"/>
      <c r="BE277" s="377"/>
      <c r="BF277" s="380"/>
      <c r="BG277" s="377"/>
      <c r="BH277" s="380"/>
      <c r="BI277" s="377"/>
      <c r="BJ277" s="382"/>
      <c r="BK277" s="377"/>
      <c r="BL277" s="382"/>
      <c r="BM277" s="377"/>
      <c r="BN277" s="382"/>
      <c r="BO277" s="403"/>
      <c r="BP277" s="403"/>
      <c r="BQ277" s="403"/>
      <c r="BR277" s="403"/>
    </row>
    <row r="278" spans="1:70" ht="17" customHeight="1" x14ac:dyDescent="0.2">
      <c r="A278" s="387"/>
      <c r="B278" s="390"/>
      <c r="C278" s="393"/>
      <c r="D278" s="396"/>
      <c r="E278" s="399"/>
      <c r="F278" s="13">
        <v>55</v>
      </c>
      <c r="G278" s="35">
        <f>Anchor!B275</f>
        <v>1077.9467</v>
      </c>
      <c r="H278" s="40">
        <f>Anchor!C275</f>
        <v>26.721</v>
      </c>
      <c r="I278" s="40">
        <f>Anchor!D275</f>
        <v>33.716500000000003</v>
      </c>
      <c r="J278" s="40">
        <f>Anchor!E275</f>
        <v>37.1755</v>
      </c>
      <c r="K278" s="40"/>
      <c r="L278" s="40">
        <f>Anchor!F275</f>
        <v>6.5035999999999996</v>
      </c>
      <c r="M278" s="40">
        <f>Anchor!G275</f>
        <v>11.598100000000001</v>
      </c>
      <c r="N278" s="40">
        <f>Anchor!H275</f>
        <v>61.863399999999999</v>
      </c>
      <c r="O278" s="40"/>
      <c r="P278" s="40"/>
      <c r="Q278" s="40"/>
      <c r="R278" s="40"/>
      <c r="S278" s="40"/>
      <c r="T278" s="40"/>
      <c r="U278" s="40"/>
      <c r="V278" s="40">
        <f>Anchor!I275</f>
        <v>108.3</v>
      </c>
      <c r="W278" s="40">
        <f>Anchor!J275</f>
        <v>0.1318</v>
      </c>
      <c r="X278" s="36">
        <f t="shared" si="19"/>
        <v>3.0083333333333333E-2</v>
      </c>
      <c r="Y278" s="15"/>
      <c r="Z278" s="35">
        <f>Test!B275</f>
        <v>1077.9467</v>
      </c>
      <c r="AA278" s="40">
        <f>Test!C275</f>
        <v>26.721</v>
      </c>
      <c r="AB278" s="40">
        <f>Test!D275</f>
        <v>33.716500000000003</v>
      </c>
      <c r="AC278" s="40">
        <f>Test!E275</f>
        <v>37.1755</v>
      </c>
      <c r="AD278" s="40"/>
      <c r="AE278" s="40">
        <f>Test!F275</f>
        <v>6.5035999999999996</v>
      </c>
      <c r="AF278" s="40">
        <f>Test!G275</f>
        <v>11.598100000000001</v>
      </c>
      <c r="AG278" s="40">
        <f>Test!H275</f>
        <v>61.863399999999999</v>
      </c>
      <c r="AH278" s="40"/>
      <c r="AI278" s="40"/>
      <c r="AJ278" s="40"/>
      <c r="AK278" s="40"/>
      <c r="AL278" s="40"/>
      <c r="AM278" s="40"/>
      <c r="AN278" s="40"/>
      <c r="AO278" s="40">
        <f>Test!I275</f>
        <v>108.7</v>
      </c>
      <c r="AP278" s="40">
        <f>Test!J275</f>
        <v>0.1328</v>
      </c>
      <c r="AQ278" s="36">
        <f t="shared" si="20"/>
        <v>3.0194444444444444E-2</v>
      </c>
      <c r="AR278" s="48">
        <f t="shared" si="21"/>
        <v>1.0036934441366574</v>
      </c>
      <c r="AS278" s="49">
        <f t="shared" si="22"/>
        <v>1.007587253414264</v>
      </c>
      <c r="AT278" s="16"/>
      <c r="AU278" s="16"/>
      <c r="AV278" s="381" t="s">
        <v>125</v>
      </c>
      <c r="AW278" s="382" cm="1">
        <f t="array" ref="AW278">bdRateExtend($G276:$G279,H276:H279,$Z276:$Z279,AA276:AA279)</f>
        <v>0</v>
      </c>
      <c r="AX278" s="403"/>
      <c r="AY278" s="403"/>
      <c r="AZ278" s="406"/>
      <c r="BA278" s="406"/>
      <c r="BB278" s="382" cm="1">
        <f t="array" ref="BB278">bdRateExtend($G276:$G279,L276:L279,$Z276:$Z279,AE276:AE279)</f>
        <v>0</v>
      </c>
      <c r="BC278" s="377"/>
      <c r="BD278" s="382" cm="1">
        <f t="array" ref="BD278">bdRateExtend($G276:$G279,M276:M279,$Z276:$Z279,AF276:AF279)</f>
        <v>0</v>
      </c>
      <c r="BE278" s="377"/>
      <c r="BF278" s="380" cm="1">
        <f t="array" ref="BF278">bdRateExtend($G276:$G279,N276:N279,$Z276:$Z279,AG276:AG279)</f>
        <v>0</v>
      </c>
      <c r="BG278" s="377"/>
      <c r="BH278" s="380" t="e" cm="1">
        <f t="array" ref="BH278">bdRateExtend($G276:$G279,O276:O279,$Z276:$Z279,AH276:AH279)</f>
        <v>#VALUE!</v>
      </c>
      <c r="BI278" s="377"/>
      <c r="BJ278" s="382" t="e" cm="1">
        <f t="array" ref="BJ278">bdRateExtend($G276:$G279,P276:P279,$Z276:$Z279,AI276:AI279)</f>
        <v>#VALUE!</v>
      </c>
      <c r="BK278" s="377"/>
      <c r="BL278" s="382" t="e" cm="1">
        <f t="array" ref="BL278">bdRateExtend($G276:$G279,Q276:Q279,$Z276:$Z279,AJ276:AJ279)</f>
        <v>#VALUE!</v>
      </c>
      <c r="BM278" s="377"/>
      <c r="BN278" s="382" t="e" cm="1">
        <f t="array" ref="BN278">bdRateExtend($G276:$G279,R276:R279,$Z276:$Z279,AK276:AK279)</f>
        <v>#VALUE!</v>
      </c>
      <c r="BO278" s="403"/>
      <c r="BP278" s="403"/>
      <c r="BQ278" s="403"/>
      <c r="BR278" s="403"/>
    </row>
    <row r="279" spans="1:70" ht="17" customHeight="1" thickBot="1" x14ac:dyDescent="0.25">
      <c r="A279" s="387"/>
      <c r="B279" s="391"/>
      <c r="C279" s="394"/>
      <c r="D279" s="397"/>
      <c r="E279" s="400"/>
      <c r="F279" s="8">
        <v>63</v>
      </c>
      <c r="G279" s="37">
        <f>Anchor!B276</f>
        <v>185.41329999999999</v>
      </c>
      <c r="H279" s="38">
        <f>Anchor!C276</f>
        <v>23.393699999999999</v>
      </c>
      <c r="I279" s="38">
        <f>Anchor!D276</f>
        <v>30.816199999999998</v>
      </c>
      <c r="J279" s="38">
        <f>Anchor!E276</f>
        <v>35.317300000000003</v>
      </c>
      <c r="K279" s="38"/>
      <c r="L279" s="38">
        <f>Anchor!F276</f>
        <v>4.3749000000000002</v>
      </c>
      <c r="M279" s="38">
        <f>Anchor!G276</f>
        <v>7.548</v>
      </c>
      <c r="N279" s="38">
        <f>Anchor!H276</f>
        <v>19.018799999999999</v>
      </c>
      <c r="O279" s="38"/>
      <c r="P279" s="38"/>
      <c r="Q279" s="38"/>
      <c r="R279" s="38"/>
      <c r="S279" s="38"/>
      <c r="T279" s="38"/>
      <c r="U279" s="38"/>
      <c r="V279" s="38">
        <f>Anchor!I276</f>
        <v>41</v>
      </c>
      <c r="W279" s="38">
        <f>Anchor!J276</f>
        <v>7.7200000000000005E-2</v>
      </c>
      <c r="X279" s="39">
        <f t="shared" si="19"/>
        <v>1.1388888888888889E-2</v>
      </c>
      <c r="Y279" s="15"/>
      <c r="Z279" s="37">
        <f>Test!B276</f>
        <v>185.41329999999999</v>
      </c>
      <c r="AA279" s="38">
        <f>Test!C276</f>
        <v>23.393699999999999</v>
      </c>
      <c r="AB279" s="38">
        <f>Test!D276</f>
        <v>30.816199999999998</v>
      </c>
      <c r="AC279" s="38">
        <f>Test!E276</f>
        <v>35.317300000000003</v>
      </c>
      <c r="AD279" s="38"/>
      <c r="AE279" s="38">
        <f>Test!F276</f>
        <v>4.3749000000000002</v>
      </c>
      <c r="AF279" s="38">
        <f>Test!G276</f>
        <v>7.548</v>
      </c>
      <c r="AG279" s="38">
        <f>Test!H276</f>
        <v>19.018799999999999</v>
      </c>
      <c r="AH279" s="38"/>
      <c r="AI279" s="38"/>
      <c r="AJ279" s="38"/>
      <c r="AK279" s="38"/>
      <c r="AL279" s="38"/>
      <c r="AM279" s="38"/>
      <c r="AN279" s="38"/>
      <c r="AO279" s="38">
        <f>Test!I276</f>
        <v>41.1</v>
      </c>
      <c r="AP279" s="38">
        <f>Test!J276</f>
        <v>7.7299999999999994E-2</v>
      </c>
      <c r="AQ279" s="39">
        <f t="shared" si="20"/>
        <v>1.1416666666666667E-2</v>
      </c>
      <c r="AR279" s="50">
        <f t="shared" si="21"/>
        <v>1.0024390243902439</v>
      </c>
      <c r="AS279" s="51">
        <f t="shared" si="22"/>
        <v>1.0012953367875645</v>
      </c>
      <c r="AT279" s="16"/>
      <c r="AU279" s="16"/>
      <c r="AV279" s="383"/>
      <c r="AW279" s="384"/>
      <c r="AX279" s="404"/>
      <c r="AY279" s="404"/>
      <c r="AZ279" s="407"/>
      <c r="BA279" s="407"/>
      <c r="BB279" s="384"/>
      <c r="BC279" s="378"/>
      <c r="BD279" s="384"/>
      <c r="BE279" s="378"/>
      <c r="BF279" s="385"/>
      <c r="BG279" s="378"/>
      <c r="BH279" s="385"/>
      <c r="BI279" s="378"/>
      <c r="BJ279" s="384"/>
      <c r="BK279" s="378"/>
      <c r="BL279" s="384"/>
      <c r="BM279" s="378"/>
      <c r="BN279" s="384"/>
      <c r="BO279" s="404"/>
      <c r="BP279" s="404"/>
      <c r="BQ279" s="404"/>
      <c r="BR279" s="404"/>
    </row>
    <row r="280" spans="1:70" ht="17" customHeight="1" x14ac:dyDescent="0.2">
      <c r="A280" s="387"/>
      <c r="B280" s="389" t="s">
        <v>4</v>
      </c>
      <c r="C280" s="392" t="s">
        <v>69</v>
      </c>
      <c r="D280" s="395">
        <v>59.94</v>
      </c>
      <c r="E280" s="398">
        <v>10</v>
      </c>
      <c r="F280" s="7">
        <v>23</v>
      </c>
      <c r="G280" s="32">
        <f>Anchor!B277</f>
        <v>8968.8621999999996</v>
      </c>
      <c r="H280" s="33">
        <f>Anchor!C277</f>
        <v>41.0246</v>
      </c>
      <c r="I280" s="33">
        <f>Anchor!D277</f>
        <v>47.851599999999998</v>
      </c>
      <c r="J280" s="33">
        <f>Anchor!E277</f>
        <v>45.916800000000002</v>
      </c>
      <c r="K280" s="33"/>
      <c r="L280" s="33">
        <f>Anchor!F277</f>
        <v>15.4908</v>
      </c>
      <c r="M280" s="33">
        <f>Anchor!G277</f>
        <v>22.801300000000001</v>
      </c>
      <c r="N280" s="33">
        <f>Anchor!H277</f>
        <v>95.951899999999995</v>
      </c>
      <c r="O280" s="33"/>
      <c r="P280" s="33"/>
      <c r="Q280" s="33"/>
      <c r="R280" s="33"/>
      <c r="S280" s="33"/>
      <c r="T280" s="33"/>
      <c r="U280" s="33"/>
      <c r="V280" s="33">
        <f>Anchor!I277</f>
        <v>322</v>
      </c>
      <c r="W280" s="33">
        <f>Anchor!J277</f>
        <v>0.25569999999999998</v>
      </c>
      <c r="X280" s="34">
        <f t="shared" si="19"/>
        <v>8.9444444444444438E-2</v>
      </c>
      <c r="Y280" s="15"/>
      <c r="Z280" s="32">
        <f>Test!B277</f>
        <v>8968.8621999999996</v>
      </c>
      <c r="AA280" s="33">
        <f>Test!C277</f>
        <v>41.0246</v>
      </c>
      <c r="AB280" s="33">
        <f>Test!D277</f>
        <v>47.851599999999998</v>
      </c>
      <c r="AC280" s="33">
        <f>Test!E277</f>
        <v>45.916800000000002</v>
      </c>
      <c r="AD280" s="33"/>
      <c r="AE280" s="33">
        <f>Test!F277</f>
        <v>15.4908</v>
      </c>
      <c r="AF280" s="33">
        <f>Test!G277</f>
        <v>22.801300000000001</v>
      </c>
      <c r="AG280" s="33">
        <f>Test!H277</f>
        <v>95.951899999999995</v>
      </c>
      <c r="AH280" s="33"/>
      <c r="AI280" s="33"/>
      <c r="AJ280" s="33"/>
      <c r="AK280" s="33"/>
      <c r="AL280" s="33"/>
      <c r="AM280" s="33"/>
      <c r="AN280" s="33"/>
      <c r="AO280" s="33">
        <f>Test!I277</f>
        <v>320.7</v>
      </c>
      <c r="AP280" s="33">
        <f>Test!J277</f>
        <v>0.26140000000000002</v>
      </c>
      <c r="AQ280" s="34">
        <f t="shared" si="20"/>
        <v>8.9083333333333334E-2</v>
      </c>
      <c r="AR280" s="46">
        <f t="shared" si="21"/>
        <v>0.99596273291925463</v>
      </c>
      <c r="AS280" s="47">
        <f t="shared" si="22"/>
        <v>1.0222917481423546</v>
      </c>
      <c r="AT280" s="16"/>
      <c r="AU280" s="16"/>
      <c r="AV280" s="440" t="s">
        <v>123</v>
      </c>
      <c r="AW280" s="401" cm="1">
        <f t="array" ref="AW280">bdRateExtend($G280:$G283,H280:H283,$Z280:$Z283,AA280:AA283)</f>
        <v>0</v>
      </c>
      <c r="AX280" s="402" cm="1">
        <f t="array" ref="AX280">bdRateExtend($G280:$G285,H280:H285,$Z280:$Z285,AA280:AA285)</f>
        <v>0</v>
      </c>
      <c r="AY280" s="402" cm="1">
        <f t="array" ref="AY280">bdRateExtend($G280:$G285,I280:I285,$Z280:$Z285,AB280:AB285)</f>
        <v>0</v>
      </c>
      <c r="AZ280" s="405" cm="1">
        <f t="array" ref="AZ280">bdRateExtend($G280:$G285,J280:J285,$Z280:$Z285,AC280:AC285)</f>
        <v>0</v>
      </c>
      <c r="BA280" s="405" t="e" cm="1">
        <f t="array" ref="BA280">bdRateExtend($G280:$G285,K280:K285,$Z280:$Z285,AD280:AD285)</f>
        <v>#VALUE!</v>
      </c>
      <c r="BB280" s="401" cm="1">
        <f t="array" ref="BB280">bdRateExtend($G280:$G283,L280:L283,$Z280:$Z283,AE280:AE283)</f>
        <v>0</v>
      </c>
      <c r="BC280" s="376" cm="1">
        <f t="array" ref="BC280">bdRateExtend($G280:$G285,L280:L285,$Z280:$Z285,AE280:AE285)</f>
        <v>0</v>
      </c>
      <c r="BD280" s="401" cm="1">
        <f t="array" ref="BD280">bdRateExtend($G280:$G283,M280:M283,$Z280:$Z283,AF280:AF283)</f>
        <v>0</v>
      </c>
      <c r="BE280" s="376" cm="1">
        <f t="array" ref="BE280">bdRateExtend($G280:$G285,M280:M285,$Z280:$Z285,AF280:AF285)</f>
        <v>0</v>
      </c>
      <c r="BF280" s="379" cm="1">
        <f t="array" ref="BF280">bdRateExtend($G280:$G283,N280:N283,$Z280:$Z283,AG280:AG283)</f>
        <v>0</v>
      </c>
      <c r="BG280" s="376" cm="1">
        <f t="array" ref="BG280">bdRateExtend($G280:$G285,N280:N285,$Z280:$Z285,AG280:AG285)</f>
        <v>0</v>
      </c>
      <c r="BH280" s="379" t="e" cm="1">
        <f t="array" ref="BH280">bdRateExtend($G280:$G283,O280:O283,$Z280:$Z283,AH280:AH283)</f>
        <v>#VALUE!</v>
      </c>
      <c r="BI280" s="376" t="e" cm="1">
        <f t="array" ref="BI280">bdRateExtend($G280:$G285,O280:O285,$Z280:$Z285,AH280:AH285)</f>
        <v>#VALUE!</v>
      </c>
      <c r="BJ280" s="401" t="e" cm="1">
        <f t="array" ref="BJ280">bdRateExtend($G280:$G283,P280:P283,$Z280:$Z283,AI280:AI283)</f>
        <v>#VALUE!</v>
      </c>
      <c r="BK280" s="376" t="e" cm="1">
        <f t="array" ref="BK280">bdRateExtend($G280:$G285,P280:P285,$Z280:$Z285,AI280:AI285)</f>
        <v>#VALUE!</v>
      </c>
      <c r="BL280" s="401" t="e" cm="1">
        <f t="array" ref="BL280">bdRateExtend($G280:$G283,Q280:Q283,$Z280:$Z283,AJ280:AJ283)</f>
        <v>#VALUE!</v>
      </c>
      <c r="BM280" s="376" t="e" cm="1">
        <f t="array" ref="BM280">bdRateExtend($G280:$G285,Q280:Q285,$Z280:$Z285,AJ280:AJ285)</f>
        <v>#VALUE!</v>
      </c>
      <c r="BN280" s="401" t="e" cm="1">
        <f t="array" ref="BN280">bdRateExtend($G280:$G283,R280:R283,$Z280:$Z283,AK280:AK283)</f>
        <v>#VALUE!</v>
      </c>
      <c r="BO280" s="402" t="e" cm="1">
        <f t="array" ref="BO280">bdRateExtend($G280:$G285,R280:R285,$Z280:$Z285,AK280:AK285)</f>
        <v>#VALUE!</v>
      </c>
      <c r="BP280" s="402" t="e" cm="1">
        <f t="array" ref="BP280">bdRateExtend($G280:$G285,S280:S285,$Z280:$Z285,AL280:AL285)</f>
        <v>#VALUE!</v>
      </c>
      <c r="BQ280" s="402" t="e" cm="1">
        <f t="array" ref="BQ280">bdRateExtend($G280:$G285,T280:T285,$Z280:$Z285,AM280:AM285)</f>
        <v>#VALUE!</v>
      </c>
      <c r="BR280" s="402" t="e" cm="1">
        <f t="array" ref="BR280">bdRateExtend($G280:$G285,U280:U285,$Z280:$Z285,AN280:AN285)</f>
        <v>#VALUE!</v>
      </c>
    </row>
    <row r="281" spans="1:70" ht="17" customHeight="1" x14ac:dyDescent="0.2">
      <c r="A281" s="387"/>
      <c r="B281" s="390"/>
      <c r="C281" s="393"/>
      <c r="D281" s="396"/>
      <c r="E281" s="399"/>
      <c r="F281" s="13">
        <v>31</v>
      </c>
      <c r="G281" s="35">
        <f>Anchor!B278</f>
        <v>5359.5950000000003</v>
      </c>
      <c r="H281" s="40">
        <f>Anchor!C278</f>
        <v>37.703899999999997</v>
      </c>
      <c r="I281" s="40">
        <f>Anchor!D278</f>
        <v>46.004399999999997</v>
      </c>
      <c r="J281" s="40">
        <f>Anchor!E278</f>
        <v>43.859400000000001</v>
      </c>
      <c r="K281" s="40"/>
      <c r="L281" s="40">
        <f>Anchor!F278</f>
        <v>12.592599999999999</v>
      </c>
      <c r="M281" s="40">
        <f>Anchor!G278</f>
        <v>19.259499999999999</v>
      </c>
      <c r="N281" s="40">
        <f>Anchor!H278</f>
        <v>92.441100000000006</v>
      </c>
      <c r="O281" s="40"/>
      <c r="P281" s="40"/>
      <c r="Q281" s="40"/>
      <c r="R281" s="40"/>
      <c r="S281" s="40"/>
      <c r="T281" s="40"/>
      <c r="U281" s="40"/>
      <c r="V281" s="40">
        <f>Anchor!I278</f>
        <v>238.5</v>
      </c>
      <c r="W281" s="40">
        <f>Anchor!J278</f>
        <v>0.20499999999999999</v>
      </c>
      <c r="X281" s="36">
        <f t="shared" si="19"/>
        <v>6.6250000000000003E-2</v>
      </c>
      <c r="Y281" s="15"/>
      <c r="Z281" s="35">
        <f>Test!B278</f>
        <v>5359.5950000000003</v>
      </c>
      <c r="AA281" s="40">
        <f>Test!C278</f>
        <v>37.703899999999997</v>
      </c>
      <c r="AB281" s="40">
        <f>Test!D278</f>
        <v>46.004399999999997</v>
      </c>
      <c r="AC281" s="40">
        <f>Test!E278</f>
        <v>43.859400000000001</v>
      </c>
      <c r="AD281" s="40"/>
      <c r="AE281" s="40">
        <f>Test!F278</f>
        <v>12.592599999999999</v>
      </c>
      <c r="AF281" s="40">
        <f>Test!G278</f>
        <v>19.259499999999999</v>
      </c>
      <c r="AG281" s="40">
        <f>Test!H278</f>
        <v>92.441100000000006</v>
      </c>
      <c r="AH281" s="40"/>
      <c r="AI281" s="40"/>
      <c r="AJ281" s="40"/>
      <c r="AK281" s="40"/>
      <c r="AL281" s="40"/>
      <c r="AM281" s="40"/>
      <c r="AN281" s="40"/>
      <c r="AO281" s="40">
        <f>Test!I278</f>
        <v>237</v>
      </c>
      <c r="AP281" s="40">
        <f>Test!J278</f>
        <v>0.20499999999999999</v>
      </c>
      <c r="AQ281" s="36">
        <f t="shared" si="20"/>
        <v>6.5833333333333327E-2</v>
      </c>
      <c r="AR281" s="48">
        <f t="shared" si="21"/>
        <v>0.99371069182389937</v>
      </c>
      <c r="AS281" s="49">
        <f t="shared" si="22"/>
        <v>1</v>
      </c>
      <c r="AT281" s="16"/>
      <c r="AU281" s="16"/>
      <c r="AV281" s="381"/>
      <c r="AW281" s="382"/>
      <c r="AX281" s="403"/>
      <c r="AY281" s="403"/>
      <c r="AZ281" s="406"/>
      <c r="BA281" s="406"/>
      <c r="BB281" s="382"/>
      <c r="BC281" s="377"/>
      <c r="BD281" s="382"/>
      <c r="BE281" s="377"/>
      <c r="BF281" s="380"/>
      <c r="BG281" s="377"/>
      <c r="BH281" s="380"/>
      <c r="BI281" s="377"/>
      <c r="BJ281" s="382"/>
      <c r="BK281" s="377"/>
      <c r="BL281" s="382"/>
      <c r="BM281" s="377"/>
      <c r="BN281" s="382"/>
      <c r="BO281" s="403"/>
      <c r="BP281" s="403"/>
      <c r="BQ281" s="403"/>
      <c r="BR281" s="403"/>
    </row>
    <row r="282" spans="1:70" ht="17" customHeight="1" x14ac:dyDescent="0.2">
      <c r="A282" s="387"/>
      <c r="B282" s="390"/>
      <c r="C282" s="393"/>
      <c r="D282" s="396"/>
      <c r="E282" s="399"/>
      <c r="F282" s="13">
        <v>39</v>
      </c>
      <c r="G282" s="35">
        <f>Anchor!B279</f>
        <v>2876.4326999999998</v>
      </c>
      <c r="H282" s="40">
        <f>Anchor!C279</f>
        <v>34.602499999999999</v>
      </c>
      <c r="I282" s="40">
        <f>Anchor!D279</f>
        <v>44.078699999999998</v>
      </c>
      <c r="J282" s="40">
        <f>Anchor!E279</f>
        <v>41.908499999999997</v>
      </c>
      <c r="K282" s="40"/>
      <c r="L282" s="40">
        <f>Anchor!F279</f>
        <v>10.2798</v>
      </c>
      <c r="M282" s="40">
        <f>Anchor!G279</f>
        <v>16.174700000000001</v>
      </c>
      <c r="N282" s="40">
        <f>Anchor!H279</f>
        <v>85.445899999999995</v>
      </c>
      <c r="O282" s="40"/>
      <c r="P282" s="40"/>
      <c r="Q282" s="40"/>
      <c r="R282" s="40"/>
      <c r="S282" s="40"/>
      <c r="T282" s="40"/>
      <c r="U282" s="40"/>
      <c r="V282" s="40">
        <f>Anchor!I279</f>
        <v>164.5</v>
      </c>
      <c r="W282" s="40">
        <f>Anchor!J279</f>
        <v>0.17979999999999999</v>
      </c>
      <c r="X282" s="36">
        <f t="shared" si="19"/>
        <v>4.5694444444444447E-2</v>
      </c>
      <c r="Y282" s="15"/>
      <c r="Z282" s="35">
        <f>Test!B279</f>
        <v>2876.4326999999998</v>
      </c>
      <c r="AA282" s="40">
        <f>Test!C279</f>
        <v>34.602499999999999</v>
      </c>
      <c r="AB282" s="40">
        <f>Test!D279</f>
        <v>44.078699999999998</v>
      </c>
      <c r="AC282" s="40">
        <f>Test!E279</f>
        <v>41.908499999999997</v>
      </c>
      <c r="AD282" s="40"/>
      <c r="AE282" s="40">
        <f>Test!F279</f>
        <v>10.2798</v>
      </c>
      <c r="AF282" s="40">
        <f>Test!G279</f>
        <v>16.174700000000001</v>
      </c>
      <c r="AG282" s="40">
        <f>Test!H279</f>
        <v>85.445899999999995</v>
      </c>
      <c r="AH282" s="40"/>
      <c r="AI282" s="40"/>
      <c r="AJ282" s="40"/>
      <c r="AK282" s="40"/>
      <c r="AL282" s="40"/>
      <c r="AM282" s="40"/>
      <c r="AN282" s="40"/>
      <c r="AO282" s="40">
        <f>Test!I279</f>
        <v>166.4</v>
      </c>
      <c r="AP282" s="40">
        <f>Test!J279</f>
        <v>0.1772</v>
      </c>
      <c r="AQ282" s="36">
        <f t="shared" si="20"/>
        <v>4.6222222222222227E-2</v>
      </c>
      <c r="AR282" s="48">
        <f t="shared" si="21"/>
        <v>1.011550151975684</v>
      </c>
      <c r="AS282" s="49">
        <f t="shared" si="22"/>
        <v>0.98553948832035598</v>
      </c>
      <c r="AT282" s="16"/>
      <c r="AU282" s="16"/>
      <c r="AV282" s="381" t="s">
        <v>124</v>
      </c>
      <c r="AW282" s="382" cm="1">
        <f t="array" ref="AW282">bdRateExtend($G281:$G284,H281:H284,$Z281:$Z284,AA281:AA284)</f>
        <v>0</v>
      </c>
      <c r="AX282" s="403"/>
      <c r="AY282" s="403"/>
      <c r="AZ282" s="406"/>
      <c r="BA282" s="406"/>
      <c r="BB282" s="382" cm="1">
        <f t="array" ref="BB282">bdRateExtend($G281:$G284,L281:L284,$Z281:$Z284,AE281:AE284)</f>
        <v>0</v>
      </c>
      <c r="BC282" s="377"/>
      <c r="BD282" s="382" cm="1">
        <f t="array" ref="BD282">bdRateExtend($G281:$G284,M281:M284,$Z281:$Z284,AF281:AF284)</f>
        <v>0</v>
      </c>
      <c r="BE282" s="377"/>
      <c r="BF282" s="380" cm="1">
        <f t="array" ref="BF282">bdRateExtend($G281:$G284,N281:N284,$Z281:$Z284,AG281:AG284)</f>
        <v>0</v>
      </c>
      <c r="BG282" s="377"/>
      <c r="BH282" s="380" t="e" cm="1">
        <f t="array" ref="BH282">bdRateExtend($G281:$G284,O281:O284,$Z281:$Z284,AH281:AH284)</f>
        <v>#VALUE!</v>
      </c>
      <c r="BI282" s="377"/>
      <c r="BJ282" s="382" t="e" cm="1">
        <f t="array" ref="BJ282">bdRateExtend($G281:$G284,P281:P284,$Z281:$Z284,AI281:AI284)</f>
        <v>#VALUE!</v>
      </c>
      <c r="BK282" s="377"/>
      <c r="BL282" s="382" t="e" cm="1">
        <f t="array" ref="BL282">bdRateExtend($G281:$G284,Q281:Q284,$Z281:$Z284,AJ281:AJ284)</f>
        <v>#VALUE!</v>
      </c>
      <c r="BM282" s="377"/>
      <c r="BN282" s="382" t="e" cm="1">
        <f t="array" ref="BN282">bdRateExtend($G281:$G284,R281:R284,$Z281:$Z284,AK281:AK284)</f>
        <v>#VALUE!</v>
      </c>
      <c r="BO282" s="403"/>
      <c r="BP282" s="403"/>
      <c r="BQ282" s="403"/>
      <c r="BR282" s="403"/>
    </row>
    <row r="283" spans="1:70" ht="17" customHeight="1" x14ac:dyDescent="0.2">
      <c r="A283" s="387"/>
      <c r="B283" s="390"/>
      <c r="C283" s="393"/>
      <c r="D283" s="396"/>
      <c r="E283" s="399"/>
      <c r="F283" s="13">
        <v>47</v>
      </c>
      <c r="G283" s="35">
        <f>Anchor!B280</f>
        <v>1484.8336999999999</v>
      </c>
      <c r="H283" s="40">
        <f>Anchor!C280</f>
        <v>31.817499999999999</v>
      </c>
      <c r="I283" s="40">
        <f>Anchor!D280</f>
        <v>42.030500000000004</v>
      </c>
      <c r="J283" s="40">
        <f>Anchor!E280</f>
        <v>39.9054</v>
      </c>
      <c r="K283" s="40"/>
      <c r="L283" s="40">
        <f>Anchor!F280</f>
        <v>8.3805999999999994</v>
      </c>
      <c r="M283" s="40">
        <f>Anchor!G280</f>
        <v>13.713900000000001</v>
      </c>
      <c r="N283" s="40">
        <f>Anchor!H280</f>
        <v>73.086799999999997</v>
      </c>
      <c r="O283" s="40"/>
      <c r="P283" s="40"/>
      <c r="Q283" s="40"/>
      <c r="R283" s="40"/>
      <c r="S283" s="40"/>
      <c r="T283" s="40"/>
      <c r="U283" s="40"/>
      <c r="V283" s="40">
        <f>Anchor!I280</f>
        <v>115</v>
      </c>
      <c r="W283" s="40">
        <f>Anchor!J280</f>
        <v>0.1492</v>
      </c>
      <c r="X283" s="36">
        <f t="shared" si="19"/>
        <v>3.1944444444444442E-2</v>
      </c>
      <c r="Y283" s="15"/>
      <c r="Z283" s="35">
        <f>Test!B280</f>
        <v>1484.8336999999999</v>
      </c>
      <c r="AA283" s="40">
        <f>Test!C280</f>
        <v>31.817499999999999</v>
      </c>
      <c r="AB283" s="40">
        <f>Test!D280</f>
        <v>42.030500000000004</v>
      </c>
      <c r="AC283" s="40">
        <f>Test!E280</f>
        <v>39.9054</v>
      </c>
      <c r="AD283" s="40"/>
      <c r="AE283" s="40">
        <f>Test!F280</f>
        <v>8.3805999999999994</v>
      </c>
      <c r="AF283" s="40">
        <f>Test!G280</f>
        <v>13.713900000000001</v>
      </c>
      <c r="AG283" s="40">
        <f>Test!H280</f>
        <v>73.086799999999997</v>
      </c>
      <c r="AH283" s="40"/>
      <c r="AI283" s="40"/>
      <c r="AJ283" s="40"/>
      <c r="AK283" s="40"/>
      <c r="AL283" s="40"/>
      <c r="AM283" s="40"/>
      <c r="AN283" s="40"/>
      <c r="AO283" s="40">
        <f>Test!I280</f>
        <v>116</v>
      </c>
      <c r="AP283" s="40">
        <f>Test!J280</f>
        <v>0.15310000000000001</v>
      </c>
      <c r="AQ283" s="36">
        <f t="shared" si="20"/>
        <v>3.2222222222222222E-2</v>
      </c>
      <c r="AR283" s="48">
        <f t="shared" si="21"/>
        <v>1.008695652173913</v>
      </c>
      <c r="AS283" s="49">
        <f t="shared" si="22"/>
        <v>1.0261394101876677</v>
      </c>
      <c r="AT283" s="16"/>
      <c r="AU283" s="16"/>
      <c r="AV283" s="381"/>
      <c r="AW283" s="382"/>
      <c r="AX283" s="403"/>
      <c r="AY283" s="403"/>
      <c r="AZ283" s="406"/>
      <c r="BA283" s="406"/>
      <c r="BB283" s="382"/>
      <c r="BC283" s="377"/>
      <c r="BD283" s="382"/>
      <c r="BE283" s="377"/>
      <c r="BF283" s="380"/>
      <c r="BG283" s="377"/>
      <c r="BH283" s="380"/>
      <c r="BI283" s="377"/>
      <c r="BJ283" s="382"/>
      <c r="BK283" s="377"/>
      <c r="BL283" s="382"/>
      <c r="BM283" s="377"/>
      <c r="BN283" s="382"/>
      <c r="BO283" s="403"/>
      <c r="BP283" s="403"/>
      <c r="BQ283" s="403"/>
      <c r="BR283" s="403"/>
    </row>
    <row r="284" spans="1:70" ht="17" customHeight="1" x14ac:dyDescent="0.2">
      <c r="A284" s="387"/>
      <c r="B284" s="390"/>
      <c r="C284" s="393"/>
      <c r="D284" s="396"/>
      <c r="E284" s="399"/>
      <c r="F284" s="13">
        <v>55</v>
      </c>
      <c r="G284" s="35">
        <f>Anchor!B281</f>
        <v>730.50080000000003</v>
      </c>
      <c r="H284" s="40">
        <f>Anchor!C281</f>
        <v>29.303999999999998</v>
      </c>
      <c r="I284" s="40">
        <f>Anchor!D281</f>
        <v>40.044699999999999</v>
      </c>
      <c r="J284" s="40">
        <f>Anchor!E281</f>
        <v>37.886499999999998</v>
      </c>
      <c r="K284" s="40"/>
      <c r="L284" s="40">
        <f>Anchor!F281</f>
        <v>6.6487999999999996</v>
      </c>
      <c r="M284" s="40">
        <f>Anchor!G281</f>
        <v>11.4054</v>
      </c>
      <c r="N284" s="40">
        <f>Anchor!H281</f>
        <v>55.6434</v>
      </c>
      <c r="O284" s="40"/>
      <c r="P284" s="40"/>
      <c r="Q284" s="40"/>
      <c r="R284" s="40"/>
      <c r="S284" s="40"/>
      <c r="T284" s="40"/>
      <c r="U284" s="40"/>
      <c r="V284" s="40">
        <f>Anchor!I281</f>
        <v>82.1</v>
      </c>
      <c r="W284" s="40">
        <f>Anchor!J281</f>
        <v>0.12559999999999999</v>
      </c>
      <c r="X284" s="36">
        <f t="shared" si="19"/>
        <v>2.2805555555555555E-2</v>
      </c>
      <c r="Y284" s="15"/>
      <c r="Z284" s="35">
        <f>Test!B281</f>
        <v>730.50080000000003</v>
      </c>
      <c r="AA284" s="40">
        <f>Test!C281</f>
        <v>29.303999999999998</v>
      </c>
      <c r="AB284" s="40">
        <f>Test!D281</f>
        <v>40.044699999999999</v>
      </c>
      <c r="AC284" s="40">
        <f>Test!E281</f>
        <v>37.886499999999998</v>
      </c>
      <c r="AD284" s="40"/>
      <c r="AE284" s="40">
        <f>Test!F281</f>
        <v>6.6487999999999996</v>
      </c>
      <c r="AF284" s="40">
        <f>Test!G281</f>
        <v>11.4054</v>
      </c>
      <c r="AG284" s="40">
        <f>Test!H281</f>
        <v>55.6434</v>
      </c>
      <c r="AH284" s="40"/>
      <c r="AI284" s="40"/>
      <c r="AJ284" s="40"/>
      <c r="AK284" s="40"/>
      <c r="AL284" s="40"/>
      <c r="AM284" s="40"/>
      <c r="AN284" s="40"/>
      <c r="AO284" s="40">
        <f>Test!I281</f>
        <v>83</v>
      </c>
      <c r="AP284" s="40">
        <f>Test!J281</f>
        <v>0.1183</v>
      </c>
      <c r="AQ284" s="36">
        <f t="shared" si="20"/>
        <v>2.3055555555555555E-2</v>
      </c>
      <c r="AR284" s="48">
        <f t="shared" si="21"/>
        <v>1.0109622411693058</v>
      </c>
      <c r="AS284" s="49">
        <f t="shared" si="22"/>
        <v>0.94187898089171984</v>
      </c>
      <c r="AT284" s="16"/>
      <c r="AU284" s="16"/>
      <c r="AV284" s="381" t="s">
        <v>125</v>
      </c>
      <c r="AW284" s="382" cm="1">
        <f t="array" ref="AW284">bdRateExtend($G282:$G285,H282:H285,$Z282:$Z285,AA282:AA285)</f>
        <v>0</v>
      </c>
      <c r="AX284" s="403"/>
      <c r="AY284" s="403"/>
      <c r="AZ284" s="406"/>
      <c r="BA284" s="406"/>
      <c r="BB284" s="382" cm="1">
        <f t="array" ref="BB284">bdRateExtend($G282:$G285,L282:L285,$Z282:$Z285,AE282:AE285)</f>
        <v>0</v>
      </c>
      <c r="BC284" s="377"/>
      <c r="BD284" s="382" cm="1">
        <f t="array" ref="BD284">bdRateExtend($G282:$G285,M282:M285,$Z282:$Z285,AF282:AF285)</f>
        <v>0</v>
      </c>
      <c r="BE284" s="377"/>
      <c r="BF284" s="380" cm="1">
        <f t="array" ref="BF284">bdRateExtend($G282:$G285,N282:N285,$Z282:$Z285,AG282:AG285)</f>
        <v>0</v>
      </c>
      <c r="BG284" s="377"/>
      <c r="BH284" s="380" t="e" cm="1">
        <f t="array" ref="BH284">bdRateExtend($G282:$G285,O282:O285,$Z282:$Z285,AH282:AH285)</f>
        <v>#VALUE!</v>
      </c>
      <c r="BI284" s="377"/>
      <c r="BJ284" s="382" t="e" cm="1">
        <f t="array" ref="BJ284">bdRateExtend($G282:$G285,P282:P285,$Z282:$Z285,AI282:AI285)</f>
        <v>#VALUE!</v>
      </c>
      <c r="BK284" s="377"/>
      <c r="BL284" s="382" t="e" cm="1">
        <f t="array" ref="BL284">bdRateExtend($G282:$G285,Q282:Q285,$Z282:$Z285,AJ282:AJ285)</f>
        <v>#VALUE!</v>
      </c>
      <c r="BM284" s="377"/>
      <c r="BN284" s="382" t="e" cm="1">
        <f t="array" ref="BN284">bdRateExtend($G282:$G285,R282:R285,$Z282:$Z285,AK282:AK285)</f>
        <v>#VALUE!</v>
      </c>
      <c r="BO284" s="403"/>
      <c r="BP284" s="403"/>
      <c r="BQ284" s="403"/>
      <c r="BR284" s="403"/>
    </row>
    <row r="285" spans="1:70" ht="17" customHeight="1" thickBot="1" x14ac:dyDescent="0.25">
      <c r="A285" s="387"/>
      <c r="B285" s="391"/>
      <c r="C285" s="394"/>
      <c r="D285" s="397"/>
      <c r="E285" s="400"/>
      <c r="F285" s="8">
        <v>63</v>
      </c>
      <c r="G285" s="37">
        <f>Anchor!B282</f>
        <v>170.26159999999999</v>
      </c>
      <c r="H285" s="38">
        <f>Anchor!C282</f>
        <v>25.665099999999999</v>
      </c>
      <c r="I285" s="38">
        <f>Anchor!D282</f>
        <v>38.003900000000002</v>
      </c>
      <c r="J285" s="38">
        <f>Anchor!E282</f>
        <v>34.560600000000001</v>
      </c>
      <c r="K285" s="38"/>
      <c r="L285" s="38">
        <f>Anchor!F282</f>
        <v>4.0643000000000002</v>
      </c>
      <c r="M285" s="38">
        <f>Anchor!G282</f>
        <v>7.6957000000000004</v>
      </c>
      <c r="N285" s="38">
        <f>Anchor!H282</f>
        <v>21.0565</v>
      </c>
      <c r="O285" s="38"/>
      <c r="P285" s="38"/>
      <c r="Q285" s="38"/>
      <c r="R285" s="38"/>
      <c r="S285" s="38"/>
      <c r="T285" s="38"/>
      <c r="U285" s="38"/>
      <c r="V285" s="38">
        <f>Anchor!I282</f>
        <v>44.8</v>
      </c>
      <c r="W285" s="38">
        <f>Anchor!J282</f>
        <v>7.8700000000000006E-2</v>
      </c>
      <c r="X285" s="39">
        <f t="shared" si="19"/>
        <v>1.2444444444444444E-2</v>
      </c>
      <c r="Y285" s="15"/>
      <c r="Z285" s="37">
        <f>Test!B282</f>
        <v>170.26159999999999</v>
      </c>
      <c r="AA285" s="38">
        <f>Test!C282</f>
        <v>25.665099999999999</v>
      </c>
      <c r="AB285" s="38">
        <f>Test!D282</f>
        <v>38.003900000000002</v>
      </c>
      <c r="AC285" s="38">
        <f>Test!E282</f>
        <v>34.560600000000001</v>
      </c>
      <c r="AD285" s="38"/>
      <c r="AE285" s="38">
        <f>Test!F282</f>
        <v>4.0643000000000002</v>
      </c>
      <c r="AF285" s="38">
        <f>Test!G282</f>
        <v>7.6957000000000004</v>
      </c>
      <c r="AG285" s="38">
        <f>Test!H282</f>
        <v>21.0565</v>
      </c>
      <c r="AH285" s="38"/>
      <c r="AI285" s="38"/>
      <c r="AJ285" s="38"/>
      <c r="AK285" s="38"/>
      <c r="AL285" s="38"/>
      <c r="AM285" s="38"/>
      <c r="AN285" s="38"/>
      <c r="AO285" s="38">
        <f>Test!I282</f>
        <v>45.3</v>
      </c>
      <c r="AP285" s="38">
        <f>Test!J282</f>
        <v>0.1096</v>
      </c>
      <c r="AQ285" s="39">
        <f t="shared" si="20"/>
        <v>1.2583333333333332E-2</v>
      </c>
      <c r="AR285" s="50">
        <f t="shared" si="21"/>
        <v>1.0111607142857142</v>
      </c>
      <c r="AS285" s="51">
        <f t="shared" si="22"/>
        <v>1.3926302414231257</v>
      </c>
      <c r="AT285" s="16"/>
      <c r="AU285" s="16"/>
      <c r="AV285" s="383"/>
      <c r="AW285" s="384"/>
      <c r="AX285" s="404"/>
      <c r="AY285" s="404"/>
      <c r="AZ285" s="407"/>
      <c r="BA285" s="407"/>
      <c r="BB285" s="384"/>
      <c r="BC285" s="378"/>
      <c r="BD285" s="384"/>
      <c r="BE285" s="378"/>
      <c r="BF285" s="385"/>
      <c r="BG285" s="378"/>
      <c r="BH285" s="385"/>
      <c r="BI285" s="378"/>
      <c r="BJ285" s="384"/>
      <c r="BK285" s="378"/>
      <c r="BL285" s="384"/>
      <c r="BM285" s="378"/>
      <c r="BN285" s="384"/>
      <c r="BO285" s="404"/>
      <c r="BP285" s="404"/>
      <c r="BQ285" s="404"/>
      <c r="BR285" s="404"/>
    </row>
    <row r="286" spans="1:70" ht="17" customHeight="1" x14ac:dyDescent="0.2">
      <c r="A286" s="387"/>
      <c r="B286" s="389" t="s">
        <v>92</v>
      </c>
      <c r="C286" s="392" t="s">
        <v>70</v>
      </c>
      <c r="D286" s="395">
        <v>29.97</v>
      </c>
      <c r="E286" s="398">
        <v>8</v>
      </c>
      <c r="F286" s="7">
        <v>23</v>
      </c>
      <c r="G286" s="32">
        <f>Anchor!B283</f>
        <v>3043.0659000000001</v>
      </c>
      <c r="H286" s="33">
        <f>Anchor!C283</f>
        <v>42.636899999999997</v>
      </c>
      <c r="I286" s="33">
        <f>Anchor!D283</f>
        <v>51.298099999999998</v>
      </c>
      <c r="J286" s="33">
        <f>Anchor!E283</f>
        <v>51.200499999999998</v>
      </c>
      <c r="K286" s="33"/>
      <c r="L286" s="33">
        <f>Anchor!F283</f>
        <v>16.408999999999999</v>
      </c>
      <c r="M286" s="33">
        <f>Anchor!G283</f>
        <v>23.488800000000001</v>
      </c>
      <c r="N286" s="33">
        <f>Anchor!H283</f>
        <v>97.5732</v>
      </c>
      <c r="O286" s="33"/>
      <c r="P286" s="33"/>
      <c r="Q286" s="33"/>
      <c r="R286" s="33"/>
      <c r="S286" s="33"/>
      <c r="T286" s="33"/>
      <c r="U286" s="33"/>
      <c r="V286" s="33">
        <f>Anchor!I283</f>
        <v>186.1</v>
      </c>
      <c r="W286" s="33">
        <f>Anchor!J283</f>
        <v>0.2364</v>
      </c>
      <c r="X286" s="34">
        <f t="shared" si="19"/>
        <v>5.1694444444444446E-2</v>
      </c>
      <c r="Y286" s="15"/>
      <c r="Z286" s="32">
        <f>Test!B283</f>
        <v>3043.0659000000001</v>
      </c>
      <c r="AA286" s="33">
        <f>Test!C283</f>
        <v>42.636899999999997</v>
      </c>
      <c r="AB286" s="33">
        <f>Test!D283</f>
        <v>51.298099999999998</v>
      </c>
      <c r="AC286" s="33">
        <f>Test!E283</f>
        <v>51.200499999999998</v>
      </c>
      <c r="AD286" s="33"/>
      <c r="AE286" s="33">
        <f>Test!F283</f>
        <v>16.408999999999999</v>
      </c>
      <c r="AF286" s="33">
        <f>Test!G283</f>
        <v>23.488800000000001</v>
      </c>
      <c r="AG286" s="33">
        <f>Test!H283</f>
        <v>97.5732</v>
      </c>
      <c r="AH286" s="33"/>
      <c r="AI286" s="33"/>
      <c r="AJ286" s="33"/>
      <c r="AK286" s="33"/>
      <c r="AL286" s="33"/>
      <c r="AM286" s="33"/>
      <c r="AN286" s="33"/>
      <c r="AO286" s="33">
        <f>Test!I283</f>
        <v>184.5</v>
      </c>
      <c r="AP286" s="33">
        <f>Test!J283</f>
        <v>0.2286</v>
      </c>
      <c r="AQ286" s="34">
        <f t="shared" si="20"/>
        <v>5.1249999999999997E-2</v>
      </c>
      <c r="AR286" s="46">
        <f t="shared" si="21"/>
        <v>0.99140247178936058</v>
      </c>
      <c r="AS286" s="47">
        <f t="shared" si="22"/>
        <v>0.96700507614213194</v>
      </c>
      <c r="AT286" s="16"/>
      <c r="AU286" s="16"/>
      <c r="AV286" s="440" t="s">
        <v>123</v>
      </c>
      <c r="AW286" s="401" cm="1">
        <f t="array" ref="AW286">bdRateExtend($G286:$G289,H286:H289,$Z286:$Z289,AA286:AA289)</f>
        <v>0</v>
      </c>
      <c r="AX286" s="402" cm="1">
        <f t="array" ref="AX286">bdRateExtend($G286:$G291,H286:H291,$Z286:$Z291,AA286:AA291)</f>
        <v>0</v>
      </c>
      <c r="AY286" s="402" cm="1">
        <f t="array" ref="AY286">bdRateExtend($G286:$G291,I286:I291,$Z286:$Z291,AB286:AB291)</f>
        <v>0</v>
      </c>
      <c r="AZ286" s="405" cm="1">
        <f t="array" ref="AZ286">bdRateExtend($G286:$G291,J286:J291,$Z286:$Z291,AC286:AC291)</f>
        <v>0</v>
      </c>
      <c r="BA286" s="405" t="e" cm="1">
        <f t="array" ref="BA286">bdRateExtend($G286:$G291,K286:K291,$Z286:$Z291,AD286:AD291)</f>
        <v>#VALUE!</v>
      </c>
      <c r="BB286" s="401" cm="1">
        <f t="array" ref="BB286">bdRateExtend($G286:$G289,L286:L289,$Z286:$Z289,AE286:AE289)</f>
        <v>0</v>
      </c>
      <c r="BC286" s="376" cm="1">
        <f t="array" ref="BC286">bdRateExtend($G286:$G291,L286:L291,$Z286:$Z291,AE286:AE291)</f>
        <v>0</v>
      </c>
      <c r="BD286" s="401" cm="1">
        <f t="array" ref="BD286">bdRateExtend($G286:$G289,M286:M289,$Z286:$Z289,AF286:AF289)</f>
        <v>0</v>
      </c>
      <c r="BE286" s="376" cm="1">
        <f t="array" ref="BE286">bdRateExtend($G286:$G291,M286:M291,$Z286:$Z291,AF286:AF291)</f>
        <v>0</v>
      </c>
      <c r="BF286" s="379" cm="1">
        <f t="array" ref="BF286">bdRateExtend($G286:$G289,N286:N289,$Z286:$Z289,AG286:AG289)</f>
        <v>0</v>
      </c>
      <c r="BG286" s="376" cm="1">
        <f t="array" ref="BG286">bdRateExtend($G286:$G291,N286:N291,$Z286:$Z291,AG286:AG291)</f>
        <v>0</v>
      </c>
      <c r="BH286" s="379" t="e" cm="1">
        <f t="array" ref="BH286">bdRateExtend($G286:$G289,O286:O289,$Z286:$Z289,AH286:AH289)</f>
        <v>#VALUE!</v>
      </c>
      <c r="BI286" s="376" t="e" cm="1">
        <f t="array" ref="BI286">bdRateExtend($G286:$G291,O286:O291,$Z286:$Z291,AH286:AH291)</f>
        <v>#VALUE!</v>
      </c>
      <c r="BJ286" s="401" t="e" cm="1">
        <f t="array" ref="BJ286">bdRateExtend($G286:$G289,P286:P289,$Z286:$Z289,AI286:AI289)</f>
        <v>#VALUE!</v>
      </c>
      <c r="BK286" s="376" t="e" cm="1">
        <f t="array" ref="BK286">bdRateExtend($G286:$G291,P286:P291,$Z286:$Z291,AI286:AI291)</f>
        <v>#VALUE!</v>
      </c>
      <c r="BL286" s="401" t="e" cm="1">
        <f t="array" ref="BL286">bdRateExtend($G286:$G289,Q286:Q289,$Z286:$Z289,AJ286:AJ289)</f>
        <v>#VALUE!</v>
      </c>
      <c r="BM286" s="376" t="e" cm="1">
        <f t="array" ref="BM286">bdRateExtend($G286:$G291,Q286:Q291,$Z286:$Z291,AJ286:AJ291)</f>
        <v>#VALUE!</v>
      </c>
      <c r="BN286" s="401" t="e" cm="1">
        <f t="array" ref="BN286">bdRateExtend($G286:$G289,R286:R289,$Z286:$Z289,AK286:AK289)</f>
        <v>#VALUE!</v>
      </c>
      <c r="BO286" s="402" t="e" cm="1">
        <f t="array" ref="BO286">bdRateExtend($G286:$G291,R286:R291,$Z286:$Z291,AK286:AK291)</f>
        <v>#VALUE!</v>
      </c>
      <c r="BP286" s="402" t="e" cm="1">
        <f t="array" ref="BP286">bdRateExtend($G286:$G291,S286:S291,$Z286:$Z291,AL286:AL291)</f>
        <v>#VALUE!</v>
      </c>
      <c r="BQ286" s="402" t="e" cm="1">
        <f t="array" ref="BQ286">bdRateExtend($G286:$G291,T286:T291,$Z286:$Z291,AM286:AM291)</f>
        <v>#VALUE!</v>
      </c>
      <c r="BR286" s="402" t="e" cm="1">
        <f t="array" ref="BR286">bdRateExtend($G286:$G291,U286:U291,$Z286:$Z291,AN286:AN291)</f>
        <v>#VALUE!</v>
      </c>
    </row>
    <row r="287" spans="1:70" ht="17" customHeight="1" x14ac:dyDescent="0.2">
      <c r="A287" s="387"/>
      <c r="B287" s="390"/>
      <c r="C287" s="393"/>
      <c r="D287" s="396"/>
      <c r="E287" s="399"/>
      <c r="F287" s="13">
        <v>31</v>
      </c>
      <c r="G287" s="35">
        <f>Anchor!B284</f>
        <v>1972.5535</v>
      </c>
      <c r="H287" s="40">
        <f>Anchor!C284</f>
        <v>39.432000000000002</v>
      </c>
      <c r="I287" s="40">
        <f>Anchor!D284</f>
        <v>49.506300000000003</v>
      </c>
      <c r="J287" s="40">
        <f>Anchor!E284</f>
        <v>49.043900000000001</v>
      </c>
      <c r="K287" s="40"/>
      <c r="L287" s="40">
        <f>Anchor!F284</f>
        <v>13.9322</v>
      </c>
      <c r="M287" s="40">
        <f>Anchor!G284</f>
        <v>20.5701</v>
      </c>
      <c r="N287" s="40">
        <f>Anchor!H284</f>
        <v>94.614099999999993</v>
      </c>
      <c r="O287" s="40"/>
      <c r="P287" s="40"/>
      <c r="Q287" s="40"/>
      <c r="R287" s="40"/>
      <c r="S287" s="40"/>
      <c r="T287" s="40"/>
      <c r="U287" s="40"/>
      <c r="V287" s="40">
        <f>Anchor!I284</f>
        <v>147.4</v>
      </c>
      <c r="W287" s="40">
        <f>Anchor!J284</f>
        <v>0.19239999999999999</v>
      </c>
      <c r="X287" s="36">
        <f t="shared" si="19"/>
        <v>4.0944444444444443E-2</v>
      </c>
      <c r="Y287" s="15"/>
      <c r="Z287" s="35">
        <f>Test!B284</f>
        <v>1972.5535</v>
      </c>
      <c r="AA287" s="40">
        <f>Test!C284</f>
        <v>39.432000000000002</v>
      </c>
      <c r="AB287" s="40">
        <f>Test!D284</f>
        <v>49.506300000000003</v>
      </c>
      <c r="AC287" s="40">
        <f>Test!E284</f>
        <v>49.043900000000001</v>
      </c>
      <c r="AD287" s="40"/>
      <c r="AE287" s="40">
        <f>Test!F284</f>
        <v>13.9322</v>
      </c>
      <c r="AF287" s="40">
        <f>Test!G284</f>
        <v>20.5701</v>
      </c>
      <c r="AG287" s="40">
        <f>Test!H284</f>
        <v>94.614099999999993</v>
      </c>
      <c r="AH287" s="40"/>
      <c r="AI287" s="40"/>
      <c r="AJ287" s="40"/>
      <c r="AK287" s="40"/>
      <c r="AL287" s="40"/>
      <c r="AM287" s="40"/>
      <c r="AN287" s="40"/>
      <c r="AO287" s="40">
        <f>Test!I284</f>
        <v>148.69999999999999</v>
      </c>
      <c r="AP287" s="40">
        <f>Test!J284</f>
        <v>0.1918</v>
      </c>
      <c r="AQ287" s="36">
        <f t="shared" si="20"/>
        <v>4.1305555555555554E-2</v>
      </c>
      <c r="AR287" s="48">
        <f t="shared" si="21"/>
        <v>1.0088195386702847</v>
      </c>
      <c r="AS287" s="49">
        <f t="shared" si="22"/>
        <v>0.99688149688149696</v>
      </c>
      <c r="AT287" s="16"/>
      <c r="AU287" s="16"/>
      <c r="AV287" s="381"/>
      <c r="AW287" s="382"/>
      <c r="AX287" s="403"/>
      <c r="AY287" s="403"/>
      <c r="AZ287" s="406"/>
      <c r="BA287" s="406"/>
      <c r="BB287" s="382"/>
      <c r="BC287" s="377"/>
      <c r="BD287" s="382"/>
      <c r="BE287" s="377"/>
      <c r="BF287" s="380"/>
      <c r="BG287" s="377"/>
      <c r="BH287" s="380"/>
      <c r="BI287" s="377"/>
      <c r="BJ287" s="382"/>
      <c r="BK287" s="377"/>
      <c r="BL287" s="382"/>
      <c r="BM287" s="377"/>
      <c r="BN287" s="382"/>
      <c r="BO287" s="403"/>
      <c r="BP287" s="403"/>
      <c r="BQ287" s="403"/>
      <c r="BR287" s="403"/>
    </row>
    <row r="288" spans="1:70" ht="17" customHeight="1" x14ac:dyDescent="0.2">
      <c r="A288" s="387"/>
      <c r="B288" s="390"/>
      <c r="C288" s="393"/>
      <c r="D288" s="396"/>
      <c r="E288" s="399"/>
      <c r="F288" s="13">
        <v>39</v>
      </c>
      <c r="G288" s="35">
        <f>Anchor!B285</f>
        <v>1013.3297</v>
      </c>
      <c r="H288" s="40">
        <f>Anchor!C285</f>
        <v>35.782600000000002</v>
      </c>
      <c r="I288" s="40">
        <f>Anchor!D285</f>
        <v>47.778100000000002</v>
      </c>
      <c r="J288" s="40">
        <f>Anchor!E285</f>
        <v>47.698700000000002</v>
      </c>
      <c r="K288" s="40"/>
      <c r="L288" s="40">
        <f>Anchor!F285</f>
        <v>10.946199999999999</v>
      </c>
      <c r="M288" s="40">
        <f>Anchor!G285</f>
        <v>17.1327</v>
      </c>
      <c r="N288" s="40">
        <f>Anchor!H285</f>
        <v>88.277000000000001</v>
      </c>
      <c r="O288" s="40"/>
      <c r="P288" s="40"/>
      <c r="Q288" s="40"/>
      <c r="R288" s="40"/>
      <c r="S288" s="40"/>
      <c r="T288" s="40"/>
      <c r="U288" s="40"/>
      <c r="V288" s="40">
        <f>Anchor!I285</f>
        <v>101.2</v>
      </c>
      <c r="W288" s="40">
        <f>Anchor!J285</f>
        <v>0.14910000000000001</v>
      </c>
      <c r="X288" s="36">
        <f t="shared" si="19"/>
        <v>2.8111111111111111E-2</v>
      </c>
      <c r="Y288" s="15"/>
      <c r="Z288" s="35">
        <f>Test!B285</f>
        <v>1013.3297</v>
      </c>
      <c r="AA288" s="40">
        <f>Test!C285</f>
        <v>35.782600000000002</v>
      </c>
      <c r="AB288" s="40">
        <f>Test!D285</f>
        <v>47.778100000000002</v>
      </c>
      <c r="AC288" s="40">
        <f>Test!E285</f>
        <v>47.698700000000002</v>
      </c>
      <c r="AD288" s="40"/>
      <c r="AE288" s="40">
        <f>Test!F285</f>
        <v>10.946199999999999</v>
      </c>
      <c r="AF288" s="40">
        <f>Test!G285</f>
        <v>17.1327</v>
      </c>
      <c r="AG288" s="40">
        <f>Test!H285</f>
        <v>88.277000000000001</v>
      </c>
      <c r="AH288" s="40"/>
      <c r="AI288" s="40"/>
      <c r="AJ288" s="40"/>
      <c r="AK288" s="40"/>
      <c r="AL288" s="40"/>
      <c r="AM288" s="40"/>
      <c r="AN288" s="40"/>
      <c r="AO288" s="40">
        <f>Test!I285</f>
        <v>101.7</v>
      </c>
      <c r="AP288" s="40">
        <f>Test!J285</f>
        <v>0.1522</v>
      </c>
      <c r="AQ288" s="36">
        <f t="shared" si="20"/>
        <v>2.8250000000000001E-2</v>
      </c>
      <c r="AR288" s="48">
        <f t="shared" si="21"/>
        <v>1.0049407114624507</v>
      </c>
      <c r="AS288" s="49">
        <f t="shared" si="22"/>
        <v>1.0207914151576123</v>
      </c>
      <c r="AT288" s="16"/>
      <c r="AU288" s="16"/>
      <c r="AV288" s="381" t="s">
        <v>124</v>
      </c>
      <c r="AW288" s="382" cm="1">
        <f t="array" ref="AW288">bdRateExtend($G287:$G290,H287:H290,$Z287:$Z290,AA287:AA290)</f>
        <v>0</v>
      </c>
      <c r="AX288" s="403"/>
      <c r="AY288" s="403"/>
      <c r="AZ288" s="406"/>
      <c r="BA288" s="406"/>
      <c r="BB288" s="382" cm="1">
        <f t="array" ref="BB288">bdRateExtend($G287:$G290,L287:L290,$Z287:$Z290,AE287:AE290)</f>
        <v>0</v>
      </c>
      <c r="BC288" s="377"/>
      <c r="BD288" s="382" cm="1">
        <f t="array" ref="BD288">bdRateExtend($G287:$G290,M287:M290,$Z287:$Z290,AF287:AF290)</f>
        <v>0</v>
      </c>
      <c r="BE288" s="377"/>
      <c r="BF288" s="380" cm="1">
        <f t="array" ref="BF288">bdRateExtend($G287:$G290,N287:N290,$Z287:$Z290,AG287:AG290)</f>
        <v>0</v>
      </c>
      <c r="BG288" s="377"/>
      <c r="BH288" s="380" t="e" cm="1">
        <f t="array" ref="BH288">bdRateExtend($G287:$G290,O287:O290,$Z287:$Z290,AH287:AH290)</f>
        <v>#VALUE!</v>
      </c>
      <c r="BI288" s="377"/>
      <c r="BJ288" s="382" t="e" cm="1">
        <f t="array" ref="BJ288">bdRateExtend($G287:$G290,P287:P290,$Z287:$Z290,AI287:AI290)</f>
        <v>#VALUE!</v>
      </c>
      <c r="BK288" s="377"/>
      <c r="BL288" s="382" t="e" cm="1">
        <f t="array" ref="BL288">bdRateExtend($G287:$G290,Q287:Q290,$Z287:$Z290,AJ287:AJ290)</f>
        <v>#VALUE!</v>
      </c>
      <c r="BM288" s="377"/>
      <c r="BN288" s="382" t="e" cm="1">
        <f t="array" ref="BN288">bdRateExtend($G287:$G290,R287:R290,$Z287:$Z290,AK287:AK290)</f>
        <v>#VALUE!</v>
      </c>
      <c r="BO288" s="403"/>
      <c r="BP288" s="403"/>
      <c r="BQ288" s="403"/>
      <c r="BR288" s="403"/>
    </row>
    <row r="289" spans="1:70" ht="17" customHeight="1" x14ac:dyDescent="0.2">
      <c r="A289" s="387"/>
      <c r="B289" s="390"/>
      <c r="C289" s="393"/>
      <c r="D289" s="396"/>
      <c r="E289" s="399"/>
      <c r="F289" s="13">
        <v>47</v>
      </c>
      <c r="G289" s="35">
        <f>Anchor!B286</f>
        <v>390.32929999999999</v>
      </c>
      <c r="H289" s="40">
        <f>Anchor!C286</f>
        <v>32.652000000000001</v>
      </c>
      <c r="I289" s="40">
        <f>Anchor!D286</f>
        <v>46.042999999999999</v>
      </c>
      <c r="J289" s="40">
        <f>Anchor!E286</f>
        <v>45.580199999999998</v>
      </c>
      <c r="K289" s="40"/>
      <c r="L289" s="40">
        <f>Anchor!F286</f>
        <v>8.0919000000000008</v>
      </c>
      <c r="M289" s="40">
        <f>Anchor!G286</f>
        <v>13.288500000000001</v>
      </c>
      <c r="N289" s="40">
        <f>Anchor!H286</f>
        <v>77.533199999999994</v>
      </c>
      <c r="O289" s="40"/>
      <c r="P289" s="40"/>
      <c r="Q289" s="40"/>
      <c r="R289" s="40"/>
      <c r="S289" s="40"/>
      <c r="T289" s="40"/>
      <c r="U289" s="40"/>
      <c r="V289" s="40">
        <f>Anchor!I286</f>
        <v>67.2</v>
      </c>
      <c r="W289" s="40">
        <f>Anchor!J286</f>
        <v>0.1129</v>
      </c>
      <c r="X289" s="36">
        <f t="shared" si="19"/>
        <v>1.8666666666666668E-2</v>
      </c>
      <c r="Y289" s="15"/>
      <c r="Z289" s="35">
        <f>Test!B286</f>
        <v>390.32929999999999</v>
      </c>
      <c r="AA289" s="40">
        <f>Test!C286</f>
        <v>32.652000000000001</v>
      </c>
      <c r="AB289" s="40">
        <f>Test!D286</f>
        <v>46.042999999999999</v>
      </c>
      <c r="AC289" s="40">
        <f>Test!E286</f>
        <v>45.580199999999998</v>
      </c>
      <c r="AD289" s="40"/>
      <c r="AE289" s="40">
        <f>Test!F286</f>
        <v>8.0919000000000008</v>
      </c>
      <c r="AF289" s="40">
        <f>Test!G286</f>
        <v>13.288500000000001</v>
      </c>
      <c r="AG289" s="40">
        <f>Test!H286</f>
        <v>77.533199999999994</v>
      </c>
      <c r="AH289" s="40"/>
      <c r="AI289" s="40"/>
      <c r="AJ289" s="40"/>
      <c r="AK289" s="40"/>
      <c r="AL289" s="40"/>
      <c r="AM289" s="40"/>
      <c r="AN289" s="40"/>
      <c r="AO289" s="40">
        <f>Test!I286</f>
        <v>67.8</v>
      </c>
      <c r="AP289" s="40">
        <f>Test!J286</f>
        <v>0.13469999999999999</v>
      </c>
      <c r="AQ289" s="36">
        <f t="shared" si="20"/>
        <v>1.8833333333333334E-2</v>
      </c>
      <c r="AR289" s="48">
        <f t="shared" si="21"/>
        <v>1.0089285714285714</v>
      </c>
      <c r="AS289" s="49">
        <f t="shared" si="22"/>
        <v>1.1930912311780335</v>
      </c>
      <c r="AT289" s="16"/>
      <c r="AU289" s="16"/>
      <c r="AV289" s="381"/>
      <c r="AW289" s="382"/>
      <c r="AX289" s="403"/>
      <c r="AY289" s="403"/>
      <c r="AZ289" s="406"/>
      <c r="BA289" s="406"/>
      <c r="BB289" s="382"/>
      <c r="BC289" s="377"/>
      <c r="BD289" s="382"/>
      <c r="BE289" s="377"/>
      <c r="BF289" s="380"/>
      <c r="BG289" s="377"/>
      <c r="BH289" s="380"/>
      <c r="BI289" s="377"/>
      <c r="BJ289" s="382"/>
      <c r="BK289" s="377"/>
      <c r="BL289" s="382"/>
      <c r="BM289" s="377"/>
      <c r="BN289" s="382"/>
      <c r="BO289" s="403"/>
      <c r="BP289" s="403"/>
      <c r="BQ289" s="403"/>
      <c r="BR289" s="403"/>
    </row>
    <row r="290" spans="1:70" ht="17" customHeight="1" x14ac:dyDescent="0.2">
      <c r="A290" s="387"/>
      <c r="B290" s="390"/>
      <c r="C290" s="393"/>
      <c r="D290" s="396"/>
      <c r="E290" s="399"/>
      <c r="F290" s="13">
        <v>55</v>
      </c>
      <c r="G290" s="35">
        <f>Anchor!B287</f>
        <v>160.11170000000001</v>
      </c>
      <c r="H290" s="40">
        <f>Anchor!C287</f>
        <v>30.868300000000001</v>
      </c>
      <c r="I290" s="40">
        <f>Anchor!D287</f>
        <v>43.914900000000003</v>
      </c>
      <c r="J290" s="40">
        <f>Anchor!E287</f>
        <v>43.510300000000001</v>
      </c>
      <c r="K290" s="40"/>
      <c r="L290" s="40">
        <f>Anchor!F287</f>
        <v>6.8112000000000004</v>
      </c>
      <c r="M290" s="40">
        <f>Anchor!G287</f>
        <v>10.767899999999999</v>
      </c>
      <c r="N290" s="40">
        <f>Anchor!H287</f>
        <v>61.188800000000001</v>
      </c>
      <c r="O290" s="40"/>
      <c r="P290" s="40"/>
      <c r="Q290" s="40"/>
      <c r="R290" s="40"/>
      <c r="S290" s="40"/>
      <c r="T290" s="40"/>
      <c r="U290" s="40"/>
      <c r="V290" s="40">
        <f>Anchor!I287</f>
        <v>39.1</v>
      </c>
      <c r="W290" s="40">
        <f>Anchor!J287</f>
        <v>0.29620000000000002</v>
      </c>
      <c r="X290" s="36">
        <f t="shared" si="19"/>
        <v>1.0861111111111111E-2</v>
      </c>
      <c r="Y290" s="15"/>
      <c r="Z290" s="35">
        <f>Test!B287</f>
        <v>160.11170000000001</v>
      </c>
      <c r="AA290" s="40">
        <f>Test!C287</f>
        <v>30.868300000000001</v>
      </c>
      <c r="AB290" s="40">
        <f>Test!D287</f>
        <v>43.914900000000003</v>
      </c>
      <c r="AC290" s="40">
        <f>Test!E287</f>
        <v>43.510300000000001</v>
      </c>
      <c r="AD290" s="40"/>
      <c r="AE290" s="40">
        <f>Test!F287</f>
        <v>6.8112000000000004</v>
      </c>
      <c r="AF290" s="40">
        <f>Test!G287</f>
        <v>10.767899999999999</v>
      </c>
      <c r="AG290" s="40">
        <f>Test!H287</f>
        <v>61.188800000000001</v>
      </c>
      <c r="AH290" s="40"/>
      <c r="AI290" s="40"/>
      <c r="AJ290" s="40"/>
      <c r="AK290" s="40"/>
      <c r="AL290" s="40"/>
      <c r="AM290" s="40"/>
      <c r="AN290" s="40"/>
      <c r="AO290" s="40">
        <f>Test!I287</f>
        <v>39.9</v>
      </c>
      <c r="AP290" s="40">
        <f>Test!J287</f>
        <v>8.1500000000000003E-2</v>
      </c>
      <c r="AQ290" s="36">
        <f t="shared" si="20"/>
        <v>1.1083333333333332E-2</v>
      </c>
      <c r="AR290" s="48">
        <f t="shared" si="21"/>
        <v>1.0204603580562659</v>
      </c>
      <c r="AS290" s="49">
        <f t="shared" si="22"/>
        <v>0.27515192437542202</v>
      </c>
      <c r="AT290" s="16"/>
      <c r="AU290" s="16"/>
      <c r="AV290" s="381" t="s">
        <v>125</v>
      </c>
      <c r="AW290" s="382" cm="1">
        <f t="array" ref="AW290">bdRateExtend($G288:$G291,H288:H291,$Z288:$Z291,AA288:AA291)</f>
        <v>0</v>
      </c>
      <c r="AX290" s="403"/>
      <c r="AY290" s="403"/>
      <c r="AZ290" s="406"/>
      <c r="BA290" s="406"/>
      <c r="BB290" s="382" cm="1">
        <f t="array" ref="BB290">bdRateExtend($G288:$G291,L288:L291,$Z288:$Z291,AE288:AE291)</f>
        <v>0</v>
      </c>
      <c r="BC290" s="377"/>
      <c r="BD290" s="382" cm="1">
        <f t="array" ref="BD290">bdRateExtend($G288:$G291,M288:M291,$Z288:$Z291,AF288:AF291)</f>
        <v>0</v>
      </c>
      <c r="BE290" s="377"/>
      <c r="BF290" s="380" cm="1">
        <f t="array" ref="BF290">bdRateExtend($G288:$G291,N288:N291,$Z288:$Z291,AG288:AG291)</f>
        <v>0</v>
      </c>
      <c r="BG290" s="377"/>
      <c r="BH290" s="380" t="e" cm="1">
        <f t="array" ref="BH290">bdRateExtend($G288:$G291,O288:O291,$Z288:$Z291,AH288:AH291)</f>
        <v>#VALUE!</v>
      </c>
      <c r="BI290" s="377"/>
      <c r="BJ290" s="382" t="e" cm="1">
        <f t="array" ref="BJ290">bdRateExtend($G288:$G291,P288:P291,$Z288:$Z291,AI288:AI291)</f>
        <v>#VALUE!</v>
      </c>
      <c r="BK290" s="377"/>
      <c r="BL290" s="382" t="e" cm="1">
        <f t="array" ref="BL290">bdRateExtend($G288:$G291,Q288:Q291,$Z288:$Z291,AJ288:AJ291)</f>
        <v>#VALUE!</v>
      </c>
      <c r="BM290" s="377"/>
      <c r="BN290" s="382" t="e" cm="1">
        <f t="array" ref="BN290">bdRateExtend($G288:$G291,R288:R291,$Z288:$Z291,AK288:AK291)</f>
        <v>#VALUE!</v>
      </c>
      <c r="BO290" s="403"/>
      <c r="BP290" s="403"/>
      <c r="BQ290" s="403"/>
      <c r="BR290" s="403"/>
    </row>
    <row r="291" spans="1:70" ht="17" customHeight="1" thickBot="1" x14ac:dyDescent="0.25">
      <c r="A291" s="388"/>
      <c r="B291" s="391"/>
      <c r="C291" s="394"/>
      <c r="D291" s="397"/>
      <c r="E291" s="400"/>
      <c r="F291" s="8">
        <v>63</v>
      </c>
      <c r="G291" s="37">
        <f>Anchor!B288</f>
        <v>57.630299999999998</v>
      </c>
      <c r="H291" s="38">
        <f>Anchor!C288</f>
        <v>28.33</v>
      </c>
      <c r="I291" s="38">
        <f>Anchor!D288</f>
        <v>38.866199999999999</v>
      </c>
      <c r="J291" s="38">
        <f>Anchor!E288</f>
        <v>40.024500000000003</v>
      </c>
      <c r="K291" s="38"/>
      <c r="L291" s="38">
        <f>Anchor!F288</f>
        <v>5.8537999999999997</v>
      </c>
      <c r="M291" s="38">
        <f>Anchor!G288</f>
        <v>8.4589999999999996</v>
      </c>
      <c r="N291" s="38">
        <f>Anchor!H288</f>
        <v>23.523</v>
      </c>
      <c r="O291" s="38"/>
      <c r="P291" s="38"/>
      <c r="Q291" s="38"/>
      <c r="R291" s="38"/>
      <c r="S291" s="38"/>
      <c r="T291" s="38"/>
      <c r="U291" s="38"/>
      <c r="V291" s="38">
        <f>Anchor!I288</f>
        <v>21.4</v>
      </c>
      <c r="W291" s="38">
        <f>Anchor!J288</f>
        <v>6.93E-2</v>
      </c>
      <c r="X291" s="39">
        <f t="shared" si="19"/>
        <v>5.944444444444444E-3</v>
      </c>
      <c r="Y291" s="15"/>
      <c r="Z291" s="37">
        <f>Test!B288</f>
        <v>57.630299999999998</v>
      </c>
      <c r="AA291" s="38">
        <f>Test!C288</f>
        <v>28.33</v>
      </c>
      <c r="AB291" s="38">
        <f>Test!D288</f>
        <v>38.866199999999999</v>
      </c>
      <c r="AC291" s="38">
        <f>Test!E288</f>
        <v>40.024500000000003</v>
      </c>
      <c r="AD291" s="38"/>
      <c r="AE291" s="38">
        <f>Test!F288</f>
        <v>5.8537999999999997</v>
      </c>
      <c r="AF291" s="38">
        <f>Test!G288</f>
        <v>8.4589999999999996</v>
      </c>
      <c r="AG291" s="38">
        <f>Test!H288</f>
        <v>23.523</v>
      </c>
      <c r="AH291" s="38"/>
      <c r="AI291" s="38"/>
      <c r="AJ291" s="38"/>
      <c r="AK291" s="38"/>
      <c r="AL291" s="38"/>
      <c r="AM291" s="38"/>
      <c r="AN291" s="38"/>
      <c r="AO291" s="38">
        <f>Test!I288</f>
        <v>21.4</v>
      </c>
      <c r="AP291" s="38">
        <f>Test!J288</f>
        <v>6.9000000000000006E-2</v>
      </c>
      <c r="AQ291" s="39">
        <f t="shared" si="20"/>
        <v>5.944444444444444E-3</v>
      </c>
      <c r="AR291" s="50">
        <f t="shared" si="21"/>
        <v>1</v>
      </c>
      <c r="AS291" s="51">
        <f t="shared" si="22"/>
        <v>0.99567099567099571</v>
      </c>
      <c r="AT291" s="16"/>
      <c r="AU291" s="16"/>
      <c r="AV291" s="383"/>
      <c r="AW291" s="384"/>
      <c r="AX291" s="404"/>
      <c r="AY291" s="404"/>
      <c r="AZ291" s="407"/>
      <c r="BA291" s="407"/>
      <c r="BB291" s="384"/>
      <c r="BC291" s="378"/>
      <c r="BD291" s="384"/>
      <c r="BE291" s="378"/>
      <c r="BF291" s="385"/>
      <c r="BG291" s="378"/>
      <c r="BH291" s="385"/>
      <c r="BI291" s="378"/>
      <c r="BJ291" s="384"/>
      <c r="BK291" s="378"/>
      <c r="BL291" s="384"/>
      <c r="BM291" s="378"/>
      <c r="BN291" s="384"/>
      <c r="BO291" s="404"/>
      <c r="BP291" s="404"/>
      <c r="BQ291" s="404"/>
      <c r="BR291" s="404"/>
    </row>
    <row r="292" spans="1:70" ht="17" customHeight="1" x14ac:dyDescent="0.2">
      <c r="A292" s="386" t="s">
        <v>105</v>
      </c>
      <c r="B292" s="389" t="s">
        <v>2</v>
      </c>
      <c r="C292" s="392" t="s">
        <v>24</v>
      </c>
      <c r="D292" s="395">
        <v>60</v>
      </c>
      <c r="E292" s="398">
        <v>8</v>
      </c>
      <c r="F292" s="7">
        <v>23</v>
      </c>
      <c r="G292" s="32">
        <f>Anchor!B289</f>
        <v>90223.695999999996</v>
      </c>
      <c r="H292" s="33">
        <f>Anchor!C289</f>
        <v>43.071599999999997</v>
      </c>
      <c r="I292" s="33">
        <f>Anchor!D289</f>
        <v>44.654200000000003</v>
      </c>
      <c r="J292" s="33">
        <f>Anchor!E289</f>
        <v>45.2408</v>
      </c>
      <c r="K292" s="33"/>
      <c r="L292" s="33">
        <f>Anchor!F289</f>
        <v>25.869299999999999</v>
      </c>
      <c r="M292" s="33">
        <f>Anchor!G289</f>
        <v>23.0153</v>
      </c>
      <c r="N292" s="33">
        <f>Anchor!H289</f>
        <v>99.828699999999998</v>
      </c>
      <c r="O292" s="33"/>
      <c r="P292" s="33"/>
      <c r="Q292" s="33"/>
      <c r="R292" s="33"/>
      <c r="S292" s="33"/>
      <c r="T292" s="33"/>
      <c r="U292" s="33"/>
      <c r="V292" s="33">
        <f>Anchor!I289</f>
        <v>2375.8000000000002</v>
      </c>
      <c r="W292" s="33">
        <f>Anchor!J289</f>
        <v>4.5453000000000001</v>
      </c>
      <c r="X292" s="34">
        <f t="shared" si="19"/>
        <v>0.65994444444444444</v>
      </c>
      <c r="Y292" s="15"/>
      <c r="Z292" s="32">
        <f>Test!B289</f>
        <v>90223.695999999996</v>
      </c>
      <c r="AA292" s="33">
        <f>Test!C289</f>
        <v>43.071599999999997</v>
      </c>
      <c r="AB292" s="33">
        <f>Test!D289</f>
        <v>44.654200000000003</v>
      </c>
      <c r="AC292" s="33">
        <f>Test!E289</f>
        <v>45.2408</v>
      </c>
      <c r="AD292" s="33"/>
      <c r="AE292" s="33">
        <f>Test!F289</f>
        <v>25.869299999999999</v>
      </c>
      <c r="AF292" s="33">
        <f>Test!G289</f>
        <v>23.0153</v>
      </c>
      <c r="AG292" s="33">
        <f>Test!H289</f>
        <v>99.828699999999998</v>
      </c>
      <c r="AH292" s="33"/>
      <c r="AI292" s="33"/>
      <c r="AJ292" s="33"/>
      <c r="AK292" s="33"/>
      <c r="AL292" s="33"/>
      <c r="AM292" s="33"/>
      <c r="AN292" s="33"/>
      <c r="AO292" s="33">
        <f>Test!I289</f>
        <v>2370.4</v>
      </c>
      <c r="AP292" s="33">
        <f>Test!J289</f>
        <v>4.4481000000000002</v>
      </c>
      <c r="AQ292" s="34">
        <f t="shared" si="20"/>
        <v>0.6584444444444445</v>
      </c>
      <c r="AR292" s="46">
        <f t="shared" si="21"/>
        <v>0.99772708140415856</v>
      </c>
      <c r="AS292" s="47">
        <f t="shared" si="22"/>
        <v>0.9786152729192793</v>
      </c>
      <c r="AT292" s="16"/>
      <c r="AU292" s="16"/>
      <c r="AV292" s="440" t="s">
        <v>123</v>
      </c>
      <c r="AW292" s="401" cm="1">
        <f t="array" ref="AW292">bdRateExtend($G292:$G295,H292:H295,$Z292:$Z295,AA292:AA295)</f>
        <v>0</v>
      </c>
      <c r="AX292" s="402" cm="1">
        <f t="array" ref="AX292">bdRateExtend($G292:$G297,H292:H297,$Z292:$Z297,AA292:AA297)</f>
        <v>0</v>
      </c>
      <c r="AY292" s="402" cm="1">
        <f t="array" ref="AY292">bdRateExtend($G292:$G297,I292:I297,$Z292:$Z297,AB292:AB297)</f>
        <v>0</v>
      </c>
      <c r="AZ292" s="405" cm="1">
        <f t="array" ref="AZ292">bdRateExtend($G292:$G297,J292:J297,$Z292:$Z297,AC292:AC297)</f>
        <v>0</v>
      </c>
      <c r="BA292" s="405" t="e" cm="1">
        <f t="array" ref="BA292">bdRateExtend($G292:$G297,K292:K297,$Z292:$Z297,AD292:AD297)</f>
        <v>#VALUE!</v>
      </c>
      <c r="BB292" s="401" cm="1">
        <f t="array" ref="BB292">bdRateExtend($G292:$G295,L292:L295,$Z292:$Z295,AE292:AE295)</f>
        <v>0</v>
      </c>
      <c r="BC292" s="376" cm="1">
        <f t="array" ref="BC292">bdRateExtend($G292:$G297,L292:L297,$Z292:$Z297,AE292:AE297)</f>
        <v>0</v>
      </c>
      <c r="BD292" s="401" cm="1">
        <f t="array" ref="BD292">bdRateExtend($G292:$G295,M292:M295,$Z292:$Z295,AF292:AF295)</f>
        <v>0</v>
      </c>
      <c r="BE292" s="376" cm="1">
        <f t="array" ref="BE292">bdRateExtend($G292:$G297,M292:M297,$Z292:$Z297,AF292:AF297)</f>
        <v>0</v>
      </c>
      <c r="BF292" s="379" cm="1">
        <f t="array" ref="BF292">bdRateExtend($G292:$G295,N292:N295,$Z292:$Z295,AG292:AG295)</f>
        <v>0</v>
      </c>
      <c r="BG292" s="376" cm="1">
        <f t="array" ref="BG292">bdRateExtend($G292:$G297,N292:N297,$Z292:$Z297,AG292:AG297)</f>
        <v>0</v>
      </c>
      <c r="BH292" s="379" t="e" cm="1">
        <f t="array" ref="BH292">bdRateExtend($G292:$G295,O292:O295,$Z292:$Z295,AH292:AH295)</f>
        <v>#VALUE!</v>
      </c>
      <c r="BI292" s="376" t="e" cm="1">
        <f t="array" ref="BI292">bdRateExtend($G292:$G297,O292:O297,$Z292:$Z297,AH292:AH297)</f>
        <v>#VALUE!</v>
      </c>
      <c r="BJ292" s="401" t="e" cm="1">
        <f t="array" ref="BJ292">bdRateExtend($G292:$G295,P292:P295,$Z292:$Z295,AI292:AI295)</f>
        <v>#VALUE!</v>
      </c>
      <c r="BK292" s="376" t="e" cm="1">
        <f t="array" ref="BK292">bdRateExtend($G292:$G297,P292:P297,$Z292:$Z297,AI292:AI297)</f>
        <v>#VALUE!</v>
      </c>
      <c r="BL292" s="401" t="e" cm="1">
        <f t="array" ref="BL292">bdRateExtend($G292:$G295,Q292:Q295,$Z292:$Z295,AJ292:AJ295)</f>
        <v>#VALUE!</v>
      </c>
      <c r="BM292" s="376" t="e" cm="1">
        <f t="array" ref="BM292">bdRateExtend($G292:$G297,Q292:Q297,$Z292:$Z297,AJ292:AJ297)</f>
        <v>#VALUE!</v>
      </c>
      <c r="BN292" s="401" t="e" cm="1">
        <f t="array" ref="BN292">bdRateExtend($G292:$G295,R292:R295,$Z292:$Z295,AK292:AK295)</f>
        <v>#VALUE!</v>
      </c>
      <c r="BO292" s="402" t="e" cm="1">
        <f t="array" ref="BO292">bdRateExtend($G292:$G297,R292:R297,$Z292:$Z297,AK292:AK297)</f>
        <v>#VALUE!</v>
      </c>
      <c r="BP292" s="402" t="e" cm="1">
        <f t="array" ref="BP292">bdRateExtend($G292:$G297,S292:S297,$Z292:$Z297,AL292:AL297)</f>
        <v>#VALUE!</v>
      </c>
      <c r="BQ292" s="402" t="e" cm="1">
        <f t="array" ref="BQ292">bdRateExtend($G292:$G297,T292:T297,$Z292:$Z297,AM292:AM297)</f>
        <v>#VALUE!</v>
      </c>
      <c r="BR292" s="402" t="e" cm="1">
        <f t="array" ref="BR292">bdRateExtend($G292:$G297,U292:U297,$Z292:$Z297,AN292:AN297)</f>
        <v>#VALUE!</v>
      </c>
    </row>
    <row r="293" spans="1:70" ht="17" customHeight="1" x14ac:dyDescent="0.2">
      <c r="A293" s="387"/>
      <c r="B293" s="390"/>
      <c r="C293" s="393"/>
      <c r="D293" s="396"/>
      <c r="E293" s="399"/>
      <c r="F293" s="13">
        <v>31</v>
      </c>
      <c r="G293" s="35">
        <f>Anchor!B290</f>
        <v>58627.631999999998</v>
      </c>
      <c r="H293" s="40">
        <f>Anchor!C290</f>
        <v>40.360599999999998</v>
      </c>
      <c r="I293" s="40">
        <f>Anchor!D290</f>
        <v>42.4983</v>
      </c>
      <c r="J293" s="40">
        <f>Anchor!E290</f>
        <v>42.879300000000001</v>
      </c>
      <c r="K293" s="40"/>
      <c r="L293" s="40">
        <f>Anchor!F290</f>
        <v>22.4161</v>
      </c>
      <c r="M293" s="40">
        <f>Anchor!G290</f>
        <v>20.184899999999999</v>
      </c>
      <c r="N293" s="40">
        <f>Anchor!H290</f>
        <v>99.299899999999994</v>
      </c>
      <c r="O293" s="40"/>
      <c r="P293" s="40"/>
      <c r="Q293" s="40"/>
      <c r="R293" s="40"/>
      <c r="S293" s="40"/>
      <c r="T293" s="40"/>
      <c r="U293" s="40"/>
      <c r="V293" s="40">
        <f>Anchor!I290</f>
        <v>1885.5</v>
      </c>
      <c r="W293" s="40">
        <f>Anchor!J290</f>
        <v>3.6677</v>
      </c>
      <c r="X293" s="36">
        <f t="shared" si="19"/>
        <v>0.52375000000000005</v>
      </c>
      <c r="Y293" s="15"/>
      <c r="Z293" s="35">
        <f>Test!B290</f>
        <v>58627.631999999998</v>
      </c>
      <c r="AA293" s="40">
        <f>Test!C290</f>
        <v>40.360599999999998</v>
      </c>
      <c r="AB293" s="40">
        <f>Test!D290</f>
        <v>42.4983</v>
      </c>
      <c r="AC293" s="40">
        <f>Test!E290</f>
        <v>42.879300000000001</v>
      </c>
      <c r="AD293" s="40"/>
      <c r="AE293" s="40">
        <f>Test!F290</f>
        <v>22.4161</v>
      </c>
      <c r="AF293" s="40">
        <f>Test!G290</f>
        <v>20.184899999999999</v>
      </c>
      <c r="AG293" s="40">
        <f>Test!H290</f>
        <v>99.299899999999994</v>
      </c>
      <c r="AH293" s="40"/>
      <c r="AI293" s="40"/>
      <c r="AJ293" s="40"/>
      <c r="AK293" s="40"/>
      <c r="AL293" s="40"/>
      <c r="AM293" s="40"/>
      <c r="AN293" s="40"/>
      <c r="AO293" s="40">
        <f>Test!I290</f>
        <v>1884.5</v>
      </c>
      <c r="AP293" s="40">
        <f>Test!J290</f>
        <v>3.8647999999999998</v>
      </c>
      <c r="AQ293" s="36">
        <f t="shared" si="20"/>
        <v>0.52347222222222223</v>
      </c>
      <c r="AR293" s="48">
        <f t="shared" si="21"/>
        <v>0.99946963670114031</v>
      </c>
      <c r="AS293" s="49">
        <f t="shared" si="22"/>
        <v>1.0537394007143441</v>
      </c>
      <c r="AT293" s="16"/>
      <c r="AU293" s="16"/>
      <c r="AV293" s="381"/>
      <c r="AW293" s="382"/>
      <c r="AX293" s="403"/>
      <c r="AY293" s="403"/>
      <c r="AZ293" s="406"/>
      <c r="BA293" s="406"/>
      <c r="BB293" s="382"/>
      <c r="BC293" s="377"/>
      <c r="BD293" s="382"/>
      <c r="BE293" s="377"/>
      <c r="BF293" s="380"/>
      <c r="BG293" s="377"/>
      <c r="BH293" s="380"/>
      <c r="BI293" s="377"/>
      <c r="BJ293" s="382"/>
      <c r="BK293" s="377"/>
      <c r="BL293" s="382"/>
      <c r="BM293" s="377"/>
      <c r="BN293" s="382"/>
      <c r="BO293" s="403"/>
      <c r="BP293" s="403"/>
      <c r="BQ293" s="403"/>
      <c r="BR293" s="403"/>
    </row>
    <row r="294" spans="1:70" ht="17" customHeight="1" x14ac:dyDescent="0.2">
      <c r="A294" s="387"/>
      <c r="B294" s="390"/>
      <c r="C294" s="393"/>
      <c r="D294" s="396"/>
      <c r="E294" s="399"/>
      <c r="F294" s="13">
        <v>39</v>
      </c>
      <c r="G294" s="35">
        <f>Anchor!B291</f>
        <v>34355.423999999999</v>
      </c>
      <c r="H294" s="40">
        <f>Anchor!C291</f>
        <v>37.409599999999998</v>
      </c>
      <c r="I294" s="40">
        <f>Anchor!D291</f>
        <v>40.070500000000003</v>
      </c>
      <c r="J294" s="40">
        <f>Anchor!E291</f>
        <v>40.206600000000002</v>
      </c>
      <c r="K294" s="40"/>
      <c r="L294" s="40">
        <f>Anchor!F291</f>
        <v>18.705100000000002</v>
      </c>
      <c r="M294" s="40">
        <f>Anchor!G291</f>
        <v>17.1401</v>
      </c>
      <c r="N294" s="40">
        <f>Anchor!H291</f>
        <v>93.72</v>
      </c>
      <c r="O294" s="40"/>
      <c r="P294" s="40"/>
      <c r="Q294" s="40"/>
      <c r="R294" s="40"/>
      <c r="S294" s="40"/>
      <c r="T294" s="40"/>
      <c r="U294" s="40"/>
      <c r="V294" s="40">
        <f>Anchor!I291</f>
        <v>1965.2</v>
      </c>
      <c r="W294" s="40">
        <f>Anchor!J291</f>
        <v>2.9011999999999998</v>
      </c>
      <c r="X294" s="36">
        <f t="shared" si="19"/>
        <v>0.54588888888888887</v>
      </c>
      <c r="Y294" s="15"/>
      <c r="Z294" s="35">
        <f>Test!B291</f>
        <v>34355.423999999999</v>
      </c>
      <c r="AA294" s="40">
        <f>Test!C291</f>
        <v>37.409599999999998</v>
      </c>
      <c r="AB294" s="40">
        <f>Test!D291</f>
        <v>40.070500000000003</v>
      </c>
      <c r="AC294" s="40">
        <f>Test!E291</f>
        <v>40.206600000000002</v>
      </c>
      <c r="AD294" s="40"/>
      <c r="AE294" s="40">
        <f>Test!F291</f>
        <v>18.705100000000002</v>
      </c>
      <c r="AF294" s="40">
        <f>Test!G291</f>
        <v>17.1401</v>
      </c>
      <c r="AG294" s="40">
        <f>Test!H291</f>
        <v>93.72</v>
      </c>
      <c r="AH294" s="40"/>
      <c r="AI294" s="40"/>
      <c r="AJ294" s="40"/>
      <c r="AK294" s="40"/>
      <c r="AL294" s="40"/>
      <c r="AM294" s="40"/>
      <c r="AN294" s="40"/>
      <c r="AO294" s="40">
        <f>Test!I291</f>
        <v>1968.2</v>
      </c>
      <c r="AP294" s="40">
        <f>Test!J291</f>
        <v>3.0314000000000001</v>
      </c>
      <c r="AQ294" s="36">
        <f t="shared" si="20"/>
        <v>0.54672222222222222</v>
      </c>
      <c r="AR294" s="48">
        <f t="shared" si="21"/>
        <v>1.0015265621819662</v>
      </c>
      <c r="AS294" s="49">
        <f t="shared" si="22"/>
        <v>1.0448779815248863</v>
      </c>
      <c r="AT294" s="16"/>
      <c r="AU294" s="16"/>
      <c r="AV294" s="381" t="s">
        <v>124</v>
      </c>
      <c r="AW294" s="382" cm="1">
        <f t="array" ref="AW294">bdRateExtend($G293:$G296,H293:H296,$Z293:$Z296,AA293:AA296)</f>
        <v>0</v>
      </c>
      <c r="AX294" s="403"/>
      <c r="AY294" s="403"/>
      <c r="AZ294" s="406"/>
      <c r="BA294" s="406"/>
      <c r="BB294" s="382" cm="1">
        <f t="array" ref="BB294">bdRateExtend($G293:$G296,L293:L296,$Z293:$Z296,AE293:AE296)</f>
        <v>0</v>
      </c>
      <c r="BC294" s="377"/>
      <c r="BD294" s="382" cm="1">
        <f t="array" ref="BD294">bdRateExtend($G293:$G296,M293:M296,$Z293:$Z296,AF293:AF296)</f>
        <v>0</v>
      </c>
      <c r="BE294" s="377"/>
      <c r="BF294" s="380" cm="1">
        <f t="array" ref="BF294">bdRateExtend($G293:$G296,N293:N296,$Z293:$Z296,AG293:AG296)</f>
        <v>0</v>
      </c>
      <c r="BG294" s="377"/>
      <c r="BH294" s="380" t="e" cm="1">
        <f t="array" ref="BH294">bdRateExtend($G293:$G296,O293:O296,$Z293:$Z296,AH293:AH296)</f>
        <v>#VALUE!</v>
      </c>
      <c r="BI294" s="377"/>
      <c r="BJ294" s="382" t="e" cm="1">
        <f t="array" ref="BJ294">bdRateExtend($G293:$G296,P293:P296,$Z293:$Z296,AI293:AI296)</f>
        <v>#VALUE!</v>
      </c>
      <c r="BK294" s="377"/>
      <c r="BL294" s="382" t="e" cm="1">
        <f t="array" ref="BL294">bdRateExtend($G293:$G296,Q293:Q296,$Z293:$Z296,AJ293:AJ296)</f>
        <v>#VALUE!</v>
      </c>
      <c r="BM294" s="377"/>
      <c r="BN294" s="382" t="e" cm="1">
        <f t="array" ref="BN294">bdRateExtend($G293:$G296,R293:R296,$Z293:$Z296,AK293:AK296)</f>
        <v>#VALUE!</v>
      </c>
      <c r="BO294" s="403"/>
      <c r="BP294" s="403"/>
      <c r="BQ294" s="403"/>
      <c r="BR294" s="403"/>
    </row>
    <row r="295" spans="1:70" ht="17" customHeight="1" x14ac:dyDescent="0.2">
      <c r="A295" s="387"/>
      <c r="B295" s="390"/>
      <c r="C295" s="393"/>
      <c r="D295" s="396"/>
      <c r="E295" s="399"/>
      <c r="F295" s="13">
        <v>47</v>
      </c>
      <c r="G295" s="35">
        <f>Anchor!B292</f>
        <v>19427.52</v>
      </c>
      <c r="H295" s="40">
        <f>Anchor!C292</f>
        <v>34.503100000000003</v>
      </c>
      <c r="I295" s="40">
        <f>Anchor!D292</f>
        <v>37.7179</v>
      </c>
      <c r="J295" s="40">
        <f>Anchor!E292</f>
        <v>37.5839</v>
      </c>
      <c r="K295" s="40"/>
      <c r="L295" s="40">
        <f>Anchor!F292</f>
        <v>15.110900000000001</v>
      </c>
      <c r="M295" s="40">
        <f>Anchor!G292</f>
        <v>14.1831</v>
      </c>
      <c r="N295" s="40">
        <f>Anchor!H292</f>
        <v>82.915400000000005</v>
      </c>
      <c r="O295" s="40"/>
      <c r="P295" s="40"/>
      <c r="Q295" s="40"/>
      <c r="R295" s="40"/>
      <c r="S295" s="40"/>
      <c r="T295" s="40"/>
      <c r="U295" s="40"/>
      <c r="V295" s="40">
        <f>Anchor!I292</f>
        <v>1372.8</v>
      </c>
      <c r="W295" s="40">
        <f>Anchor!J292</f>
        <v>2.2686999999999999</v>
      </c>
      <c r="X295" s="36">
        <f t="shared" si="19"/>
        <v>0.3813333333333333</v>
      </c>
      <c r="Y295" s="15"/>
      <c r="Z295" s="35">
        <f>Test!B292</f>
        <v>19427.52</v>
      </c>
      <c r="AA295" s="40">
        <f>Test!C292</f>
        <v>34.503100000000003</v>
      </c>
      <c r="AB295" s="40">
        <f>Test!D292</f>
        <v>37.7179</v>
      </c>
      <c r="AC295" s="40">
        <f>Test!E292</f>
        <v>37.5839</v>
      </c>
      <c r="AD295" s="40"/>
      <c r="AE295" s="40">
        <f>Test!F292</f>
        <v>15.110900000000001</v>
      </c>
      <c r="AF295" s="40">
        <f>Test!G292</f>
        <v>14.1831</v>
      </c>
      <c r="AG295" s="40">
        <f>Test!H292</f>
        <v>82.915400000000005</v>
      </c>
      <c r="AH295" s="40"/>
      <c r="AI295" s="40"/>
      <c r="AJ295" s="40"/>
      <c r="AK295" s="40"/>
      <c r="AL295" s="40"/>
      <c r="AM295" s="40"/>
      <c r="AN295" s="40"/>
      <c r="AO295" s="40">
        <f>Test!I292</f>
        <v>1366.1</v>
      </c>
      <c r="AP295" s="40">
        <f>Test!J292</f>
        <v>2.1947999999999999</v>
      </c>
      <c r="AQ295" s="36">
        <f t="shared" si="20"/>
        <v>0.37947222222222221</v>
      </c>
      <c r="AR295" s="48">
        <f t="shared" si="21"/>
        <v>0.99511946386946382</v>
      </c>
      <c r="AS295" s="49">
        <f t="shared" si="22"/>
        <v>0.9674262793670384</v>
      </c>
      <c r="AT295" s="16"/>
      <c r="AU295" s="16"/>
      <c r="AV295" s="381"/>
      <c r="AW295" s="382"/>
      <c r="AX295" s="403"/>
      <c r="AY295" s="403"/>
      <c r="AZ295" s="406"/>
      <c r="BA295" s="406"/>
      <c r="BB295" s="382"/>
      <c r="BC295" s="377"/>
      <c r="BD295" s="382"/>
      <c r="BE295" s="377"/>
      <c r="BF295" s="380"/>
      <c r="BG295" s="377"/>
      <c r="BH295" s="380"/>
      <c r="BI295" s="377"/>
      <c r="BJ295" s="382"/>
      <c r="BK295" s="377"/>
      <c r="BL295" s="382"/>
      <c r="BM295" s="377"/>
      <c r="BN295" s="382"/>
      <c r="BO295" s="403"/>
      <c r="BP295" s="403"/>
      <c r="BQ295" s="403"/>
      <c r="BR295" s="403"/>
    </row>
    <row r="296" spans="1:70" ht="17" customHeight="1" x14ac:dyDescent="0.2">
      <c r="A296" s="387"/>
      <c r="B296" s="390"/>
      <c r="C296" s="393"/>
      <c r="D296" s="396"/>
      <c r="E296" s="399"/>
      <c r="F296" s="13">
        <v>55</v>
      </c>
      <c r="G296" s="35">
        <f>Anchor!B293</f>
        <v>10787.216</v>
      </c>
      <c r="H296" s="40">
        <f>Anchor!C293</f>
        <v>31.781300000000002</v>
      </c>
      <c r="I296" s="40">
        <f>Anchor!D293</f>
        <v>35.401800000000001</v>
      </c>
      <c r="J296" s="40">
        <f>Anchor!E293</f>
        <v>35.088799999999999</v>
      </c>
      <c r="K296" s="40"/>
      <c r="L296" s="40">
        <f>Anchor!F293</f>
        <v>11.7911</v>
      </c>
      <c r="M296" s="40">
        <f>Anchor!G293</f>
        <v>11.4659</v>
      </c>
      <c r="N296" s="40">
        <f>Anchor!H293</f>
        <v>67.108199999999997</v>
      </c>
      <c r="O296" s="40"/>
      <c r="P296" s="40"/>
      <c r="Q296" s="40"/>
      <c r="R296" s="40"/>
      <c r="S296" s="40"/>
      <c r="T296" s="40"/>
      <c r="U296" s="40"/>
      <c r="V296" s="40">
        <f>Anchor!I293</f>
        <v>978.7</v>
      </c>
      <c r="W296" s="40">
        <f>Anchor!J293</f>
        <v>1.849</v>
      </c>
      <c r="X296" s="36">
        <f t="shared" si="19"/>
        <v>0.27186111111111111</v>
      </c>
      <c r="Y296" s="15"/>
      <c r="Z296" s="35">
        <f>Test!B293</f>
        <v>10787.216</v>
      </c>
      <c r="AA296" s="40">
        <f>Test!C293</f>
        <v>31.781300000000002</v>
      </c>
      <c r="AB296" s="40">
        <f>Test!D293</f>
        <v>35.401800000000001</v>
      </c>
      <c r="AC296" s="40">
        <f>Test!E293</f>
        <v>35.088799999999999</v>
      </c>
      <c r="AD296" s="40"/>
      <c r="AE296" s="40">
        <f>Test!F293</f>
        <v>11.7911</v>
      </c>
      <c r="AF296" s="40">
        <f>Test!G293</f>
        <v>11.4659</v>
      </c>
      <c r="AG296" s="40">
        <f>Test!H293</f>
        <v>67.108199999999997</v>
      </c>
      <c r="AH296" s="40"/>
      <c r="AI296" s="40"/>
      <c r="AJ296" s="40"/>
      <c r="AK296" s="40"/>
      <c r="AL296" s="40"/>
      <c r="AM296" s="40"/>
      <c r="AN296" s="40"/>
      <c r="AO296" s="40">
        <f>Test!I293</f>
        <v>983.8</v>
      </c>
      <c r="AP296" s="40">
        <f>Test!J293</f>
        <v>1.9619</v>
      </c>
      <c r="AQ296" s="36">
        <f t="shared" si="20"/>
        <v>0.27327777777777779</v>
      </c>
      <c r="AR296" s="48">
        <f t="shared" si="21"/>
        <v>1.0052109941759475</v>
      </c>
      <c r="AS296" s="49">
        <f t="shared" si="22"/>
        <v>1.061060032449973</v>
      </c>
      <c r="AT296" s="16"/>
      <c r="AU296" s="16"/>
      <c r="AV296" s="381" t="s">
        <v>125</v>
      </c>
      <c r="AW296" s="382" cm="1">
        <f t="array" ref="AW296">bdRateExtend($G294:$G297,H294:H297,$Z294:$Z297,AA294:AA297)</f>
        <v>0</v>
      </c>
      <c r="AX296" s="403"/>
      <c r="AY296" s="403"/>
      <c r="AZ296" s="406"/>
      <c r="BA296" s="406"/>
      <c r="BB296" s="382" cm="1">
        <f t="array" ref="BB296">bdRateExtend($G294:$G297,L294:L297,$Z294:$Z297,AE294:AE297)</f>
        <v>0</v>
      </c>
      <c r="BC296" s="377"/>
      <c r="BD296" s="382" cm="1">
        <f t="array" ref="BD296">bdRateExtend($G294:$G297,M294:M297,$Z294:$Z297,AF294:AF297)</f>
        <v>0</v>
      </c>
      <c r="BE296" s="377"/>
      <c r="BF296" s="380" cm="1">
        <f t="array" ref="BF296">bdRateExtend($G294:$G297,N294:N297,$Z294:$Z297,AG294:AG297)</f>
        <v>0</v>
      </c>
      <c r="BG296" s="377"/>
      <c r="BH296" s="380" t="e" cm="1">
        <f t="array" ref="BH296">bdRateExtend($G294:$G297,O294:O297,$Z294:$Z297,AH294:AH297)</f>
        <v>#VALUE!</v>
      </c>
      <c r="BI296" s="377"/>
      <c r="BJ296" s="382" t="e" cm="1">
        <f t="array" ref="BJ296">bdRateExtend($G294:$G297,P294:P297,$Z294:$Z297,AI294:AI297)</f>
        <v>#VALUE!</v>
      </c>
      <c r="BK296" s="377"/>
      <c r="BL296" s="382" t="e" cm="1">
        <f t="array" ref="BL296">bdRateExtend($G294:$G297,Q294:Q297,$Z294:$Z297,AJ294:AJ297)</f>
        <v>#VALUE!</v>
      </c>
      <c r="BM296" s="377"/>
      <c r="BN296" s="382" t="e" cm="1">
        <f t="array" ref="BN296">bdRateExtend($G294:$G297,R294:R297,$Z294:$Z297,AK294:AK297)</f>
        <v>#VALUE!</v>
      </c>
      <c r="BO296" s="403"/>
      <c r="BP296" s="403"/>
      <c r="BQ296" s="403"/>
      <c r="BR296" s="403"/>
    </row>
    <row r="297" spans="1:70" ht="17" customHeight="1" thickBot="1" x14ac:dyDescent="0.25">
      <c r="A297" s="387"/>
      <c r="B297" s="391"/>
      <c r="C297" s="394"/>
      <c r="D297" s="397"/>
      <c r="E297" s="400"/>
      <c r="F297" s="8">
        <v>63</v>
      </c>
      <c r="G297" s="37">
        <f>Anchor!B294</f>
        <v>3105.0880000000002</v>
      </c>
      <c r="H297" s="38">
        <f>Anchor!C294</f>
        <v>27.2193</v>
      </c>
      <c r="I297" s="38">
        <f>Anchor!D294</f>
        <v>31.5868</v>
      </c>
      <c r="J297" s="38">
        <f>Anchor!E294</f>
        <v>30.7624</v>
      </c>
      <c r="K297" s="38"/>
      <c r="L297" s="38">
        <f>Anchor!F294</f>
        <v>7.4938000000000002</v>
      </c>
      <c r="M297" s="38">
        <f>Anchor!G294</f>
        <v>7.7438000000000002</v>
      </c>
      <c r="N297" s="38">
        <f>Anchor!H294</f>
        <v>36.563800000000001</v>
      </c>
      <c r="O297" s="38"/>
      <c r="P297" s="38"/>
      <c r="Q297" s="38"/>
      <c r="R297" s="38"/>
      <c r="S297" s="38"/>
      <c r="T297" s="38"/>
      <c r="U297" s="38"/>
      <c r="V297" s="38">
        <f>Anchor!I294</f>
        <v>543.20000000000005</v>
      </c>
      <c r="W297" s="38">
        <f>Anchor!J294</f>
        <v>1.1107</v>
      </c>
      <c r="X297" s="39">
        <f t="shared" si="19"/>
        <v>0.15088888888888891</v>
      </c>
      <c r="Y297" s="15"/>
      <c r="Z297" s="37">
        <f>Test!B294</f>
        <v>3105.0880000000002</v>
      </c>
      <c r="AA297" s="38">
        <f>Test!C294</f>
        <v>27.2193</v>
      </c>
      <c r="AB297" s="38">
        <f>Test!D294</f>
        <v>31.5868</v>
      </c>
      <c r="AC297" s="38">
        <f>Test!E294</f>
        <v>30.7624</v>
      </c>
      <c r="AD297" s="38"/>
      <c r="AE297" s="38">
        <f>Test!F294</f>
        <v>7.4938000000000002</v>
      </c>
      <c r="AF297" s="38">
        <f>Test!G294</f>
        <v>7.7438000000000002</v>
      </c>
      <c r="AG297" s="38">
        <f>Test!H294</f>
        <v>36.563800000000001</v>
      </c>
      <c r="AH297" s="38"/>
      <c r="AI297" s="38"/>
      <c r="AJ297" s="38"/>
      <c r="AK297" s="38"/>
      <c r="AL297" s="38"/>
      <c r="AM297" s="38"/>
      <c r="AN297" s="38"/>
      <c r="AO297" s="38">
        <f>Test!I294</f>
        <v>551.6</v>
      </c>
      <c r="AP297" s="38">
        <f>Test!J294</f>
        <v>1.1634</v>
      </c>
      <c r="AQ297" s="39">
        <f t="shared" si="20"/>
        <v>0.15322222222222223</v>
      </c>
      <c r="AR297" s="50">
        <f t="shared" si="21"/>
        <v>1.0154639175257731</v>
      </c>
      <c r="AS297" s="51">
        <f t="shared" si="22"/>
        <v>1.0474475555955702</v>
      </c>
      <c r="AT297" s="16"/>
      <c r="AU297" s="16"/>
      <c r="AV297" s="383"/>
      <c r="AW297" s="384"/>
      <c r="AX297" s="404"/>
      <c r="AY297" s="404"/>
      <c r="AZ297" s="407"/>
      <c r="BA297" s="407"/>
      <c r="BB297" s="384"/>
      <c r="BC297" s="378"/>
      <c r="BD297" s="384"/>
      <c r="BE297" s="378"/>
      <c r="BF297" s="385"/>
      <c r="BG297" s="378"/>
      <c r="BH297" s="385"/>
      <c r="BI297" s="378"/>
      <c r="BJ297" s="384"/>
      <c r="BK297" s="378"/>
      <c r="BL297" s="384"/>
      <c r="BM297" s="378"/>
      <c r="BN297" s="384"/>
      <c r="BO297" s="404"/>
      <c r="BP297" s="404"/>
      <c r="BQ297" s="404"/>
      <c r="BR297" s="404"/>
    </row>
    <row r="298" spans="1:70" ht="17" customHeight="1" x14ac:dyDescent="0.2">
      <c r="A298" s="387"/>
      <c r="B298" s="389" t="s">
        <v>93</v>
      </c>
      <c r="C298" s="392" t="s">
        <v>71</v>
      </c>
      <c r="D298" s="395">
        <v>60</v>
      </c>
      <c r="E298" s="398">
        <v>8</v>
      </c>
      <c r="F298" s="7">
        <v>23</v>
      </c>
      <c r="G298" s="32">
        <f>Anchor!B295</f>
        <v>66949.2</v>
      </c>
      <c r="H298" s="33">
        <f>Anchor!C295</f>
        <v>45.321199999999997</v>
      </c>
      <c r="I298" s="33">
        <f>Anchor!D295</f>
        <v>45.938600000000001</v>
      </c>
      <c r="J298" s="33">
        <f>Anchor!E295</f>
        <v>46.994500000000002</v>
      </c>
      <c r="K298" s="33"/>
      <c r="L298" s="33">
        <f>Anchor!F295</f>
        <v>27.469799999999999</v>
      </c>
      <c r="M298" s="33">
        <f>Anchor!G295</f>
        <v>25.408200000000001</v>
      </c>
      <c r="N298" s="33">
        <f>Anchor!H295</f>
        <v>99.81</v>
      </c>
      <c r="O298" s="33"/>
      <c r="P298" s="33"/>
      <c r="Q298" s="33"/>
      <c r="R298" s="33"/>
      <c r="S298" s="33"/>
      <c r="T298" s="33"/>
      <c r="U298" s="33"/>
      <c r="V298" s="33">
        <f>Anchor!I295</f>
        <v>1927.8</v>
      </c>
      <c r="W298" s="33">
        <f>Anchor!J295</f>
        <v>3.3792</v>
      </c>
      <c r="X298" s="34">
        <f t="shared" si="19"/>
        <v>0.53549999999999998</v>
      </c>
      <c r="Y298" s="15"/>
      <c r="Z298" s="32">
        <f>Test!B295</f>
        <v>66949.2</v>
      </c>
      <c r="AA298" s="33">
        <f>Test!C295</f>
        <v>45.321199999999997</v>
      </c>
      <c r="AB298" s="33">
        <f>Test!D295</f>
        <v>45.938600000000001</v>
      </c>
      <c r="AC298" s="33">
        <f>Test!E295</f>
        <v>46.994500000000002</v>
      </c>
      <c r="AD298" s="33"/>
      <c r="AE298" s="33">
        <f>Test!F295</f>
        <v>27.469799999999999</v>
      </c>
      <c r="AF298" s="33">
        <f>Test!G295</f>
        <v>25.408200000000001</v>
      </c>
      <c r="AG298" s="33">
        <f>Test!H295</f>
        <v>99.81</v>
      </c>
      <c r="AH298" s="33"/>
      <c r="AI298" s="33"/>
      <c r="AJ298" s="33"/>
      <c r="AK298" s="33"/>
      <c r="AL298" s="33"/>
      <c r="AM298" s="33"/>
      <c r="AN298" s="33"/>
      <c r="AO298" s="33">
        <f>Test!I295</f>
        <v>1945.7</v>
      </c>
      <c r="AP298" s="33">
        <f>Test!J295</f>
        <v>3.5188000000000001</v>
      </c>
      <c r="AQ298" s="34">
        <f t="shared" si="20"/>
        <v>0.54047222222222224</v>
      </c>
      <c r="AR298" s="46">
        <f t="shared" si="21"/>
        <v>1.0092851955597053</v>
      </c>
      <c r="AS298" s="47">
        <f t="shared" si="22"/>
        <v>1.041311553030303</v>
      </c>
      <c r="AT298" s="16"/>
      <c r="AU298" s="16"/>
      <c r="AV298" s="440" t="s">
        <v>123</v>
      </c>
      <c r="AW298" s="401" cm="1">
        <f t="array" ref="AW298">bdRateExtend($G298:$G301,H298:H301,$Z298:$Z301,AA298:AA301)</f>
        <v>0</v>
      </c>
      <c r="AX298" s="402" cm="1">
        <f t="array" ref="AX298">bdRateExtend($G298:$G303,H298:H303,$Z298:$Z303,AA298:AA303)</f>
        <v>0</v>
      </c>
      <c r="AY298" s="402" cm="1">
        <f t="array" ref="AY298">bdRateExtend($G298:$G303,I298:I303,$Z298:$Z303,AB298:AB303)</f>
        <v>0</v>
      </c>
      <c r="AZ298" s="405" cm="1">
        <f t="array" ref="AZ298">bdRateExtend($G298:$G303,J298:J303,$Z298:$Z303,AC298:AC303)</f>
        <v>0</v>
      </c>
      <c r="BA298" s="405" t="e" cm="1">
        <f t="array" ref="BA298">bdRateExtend($G298:$G303,K298:K303,$Z298:$Z303,AD298:AD303)</f>
        <v>#VALUE!</v>
      </c>
      <c r="BB298" s="401" cm="1">
        <f t="array" ref="BB298">bdRateExtend($G298:$G301,L298:L301,$Z298:$Z301,AE298:AE301)</f>
        <v>0</v>
      </c>
      <c r="BC298" s="376" cm="1">
        <f t="array" ref="BC298">bdRateExtend($G298:$G303,L298:L303,$Z298:$Z303,AE298:AE303)</f>
        <v>0</v>
      </c>
      <c r="BD298" s="401" cm="1">
        <f t="array" ref="BD298">bdRateExtend($G298:$G301,M298:M301,$Z298:$Z301,AF298:AF301)</f>
        <v>0</v>
      </c>
      <c r="BE298" s="376" cm="1">
        <f t="array" ref="BE298">bdRateExtend($G298:$G303,M298:M303,$Z298:$Z303,AF298:AF303)</f>
        <v>0</v>
      </c>
      <c r="BF298" s="379" cm="1">
        <f t="array" ref="BF298">bdRateExtend($G298:$G301,N298:N301,$Z298:$Z301,AG298:AG301)</f>
        <v>0</v>
      </c>
      <c r="BG298" s="376" cm="1">
        <f t="array" ref="BG298">bdRateExtend($G298:$G303,N298:N303,$Z298:$Z303,AG298:AG303)</f>
        <v>0</v>
      </c>
      <c r="BH298" s="379" t="e" cm="1">
        <f t="array" ref="BH298">bdRateExtend($G298:$G301,O298:O301,$Z298:$Z301,AH298:AH301)</f>
        <v>#VALUE!</v>
      </c>
      <c r="BI298" s="376" t="e" cm="1">
        <f t="array" ref="BI298">bdRateExtend($G298:$G303,O298:O303,$Z298:$Z303,AH298:AH303)</f>
        <v>#VALUE!</v>
      </c>
      <c r="BJ298" s="401" t="e" cm="1">
        <f t="array" ref="BJ298">bdRateExtend($G298:$G301,P298:P301,$Z298:$Z301,AI298:AI301)</f>
        <v>#VALUE!</v>
      </c>
      <c r="BK298" s="376" t="e" cm="1">
        <f t="array" ref="BK298">bdRateExtend($G298:$G303,P298:P303,$Z298:$Z303,AI298:AI303)</f>
        <v>#VALUE!</v>
      </c>
      <c r="BL298" s="401" t="e" cm="1">
        <f t="array" ref="BL298">bdRateExtend($G298:$G301,Q298:Q301,$Z298:$Z301,AJ298:AJ301)</f>
        <v>#VALUE!</v>
      </c>
      <c r="BM298" s="376" t="e" cm="1">
        <f t="array" ref="BM298">bdRateExtend($G298:$G303,Q298:Q303,$Z298:$Z303,AJ298:AJ303)</f>
        <v>#VALUE!</v>
      </c>
      <c r="BN298" s="401" t="e" cm="1">
        <f t="array" ref="BN298">bdRateExtend($G298:$G301,R298:R301,$Z298:$Z301,AK298:AK301)</f>
        <v>#VALUE!</v>
      </c>
      <c r="BO298" s="402" t="e" cm="1">
        <f t="array" ref="BO298">bdRateExtend($G298:$G303,R298:R303,$Z298:$Z303,AK298:AK303)</f>
        <v>#VALUE!</v>
      </c>
      <c r="BP298" s="402" t="e" cm="1">
        <f t="array" ref="BP298">bdRateExtend($G298:$G303,S298:S303,$Z298:$Z303,AL298:AL303)</f>
        <v>#VALUE!</v>
      </c>
      <c r="BQ298" s="402" t="e" cm="1">
        <f t="array" ref="BQ298">bdRateExtend($G298:$G303,T298:T303,$Z298:$Z303,AM298:AM303)</f>
        <v>#VALUE!</v>
      </c>
      <c r="BR298" s="402" t="e" cm="1">
        <f t="array" ref="BR298">bdRateExtend($G298:$G303,U298:U303,$Z298:$Z303,AN298:AN303)</f>
        <v>#VALUE!</v>
      </c>
    </row>
    <row r="299" spans="1:70" ht="17" customHeight="1" x14ac:dyDescent="0.2">
      <c r="A299" s="387"/>
      <c r="B299" s="390"/>
      <c r="C299" s="393"/>
      <c r="D299" s="396"/>
      <c r="E299" s="399"/>
      <c r="F299" s="13">
        <v>31</v>
      </c>
      <c r="G299" s="35">
        <f>Anchor!B296</f>
        <v>45655.904000000002</v>
      </c>
      <c r="H299" s="40">
        <f>Anchor!C296</f>
        <v>42.560099999999998</v>
      </c>
      <c r="I299" s="40">
        <f>Anchor!D296</f>
        <v>43.555799999999998</v>
      </c>
      <c r="J299" s="40">
        <f>Anchor!E296</f>
        <v>44.849200000000003</v>
      </c>
      <c r="K299" s="40"/>
      <c r="L299" s="40">
        <f>Anchor!F296</f>
        <v>24.442299999999999</v>
      </c>
      <c r="M299" s="40">
        <f>Anchor!G296</f>
        <v>22.761800000000001</v>
      </c>
      <c r="N299" s="40">
        <f>Anchor!H296</f>
        <v>99.570700000000002</v>
      </c>
      <c r="O299" s="40"/>
      <c r="P299" s="40"/>
      <c r="Q299" s="40"/>
      <c r="R299" s="40"/>
      <c r="S299" s="40"/>
      <c r="T299" s="40"/>
      <c r="U299" s="40"/>
      <c r="V299" s="40">
        <f>Anchor!I296</f>
        <v>1626.4</v>
      </c>
      <c r="W299" s="40">
        <f>Anchor!J296</f>
        <v>2.8052999999999999</v>
      </c>
      <c r="X299" s="36">
        <f t="shared" si="19"/>
        <v>0.45177777777777778</v>
      </c>
      <c r="Y299" s="15"/>
      <c r="Z299" s="35">
        <f>Test!B296</f>
        <v>45655.904000000002</v>
      </c>
      <c r="AA299" s="40">
        <f>Test!C296</f>
        <v>42.560099999999998</v>
      </c>
      <c r="AB299" s="40">
        <f>Test!D296</f>
        <v>43.555799999999998</v>
      </c>
      <c r="AC299" s="40">
        <f>Test!E296</f>
        <v>44.849200000000003</v>
      </c>
      <c r="AD299" s="40"/>
      <c r="AE299" s="40">
        <f>Test!F296</f>
        <v>24.442299999999999</v>
      </c>
      <c r="AF299" s="40">
        <f>Test!G296</f>
        <v>22.761800000000001</v>
      </c>
      <c r="AG299" s="40">
        <f>Test!H296</f>
        <v>99.570700000000002</v>
      </c>
      <c r="AH299" s="40"/>
      <c r="AI299" s="40"/>
      <c r="AJ299" s="40"/>
      <c r="AK299" s="40"/>
      <c r="AL299" s="40"/>
      <c r="AM299" s="40"/>
      <c r="AN299" s="40"/>
      <c r="AO299" s="40">
        <f>Test!I296</f>
        <v>1631.3</v>
      </c>
      <c r="AP299" s="40">
        <f>Test!J296</f>
        <v>2.7673999999999999</v>
      </c>
      <c r="AQ299" s="36">
        <f t="shared" si="20"/>
        <v>0.45313888888888887</v>
      </c>
      <c r="AR299" s="48">
        <f t="shared" si="21"/>
        <v>1.0030127889818001</v>
      </c>
      <c r="AS299" s="49">
        <f t="shared" si="22"/>
        <v>0.98648985848215875</v>
      </c>
      <c r="AT299" s="16"/>
      <c r="AU299" s="16"/>
      <c r="AV299" s="381"/>
      <c r="AW299" s="382"/>
      <c r="AX299" s="403"/>
      <c r="AY299" s="403"/>
      <c r="AZ299" s="406"/>
      <c r="BA299" s="406"/>
      <c r="BB299" s="382"/>
      <c r="BC299" s="377"/>
      <c r="BD299" s="382"/>
      <c r="BE299" s="377"/>
      <c r="BF299" s="380"/>
      <c r="BG299" s="377"/>
      <c r="BH299" s="380"/>
      <c r="BI299" s="377"/>
      <c r="BJ299" s="382"/>
      <c r="BK299" s="377"/>
      <c r="BL299" s="382"/>
      <c r="BM299" s="377"/>
      <c r="BN299" s="382"/>
      <c r="BO299" s="403"/>
      <c r="BP299" s="403"/>
      <c r="BQ299" s="403"/>
      <c r="BR299" s="403"/>
    </row>
    <row r="300" spans="1:70" ht="17" customHeight="1" x14ac:dyDescent="0.2">
      <c r="A300" s="387"/>
      <c r="B300" s="390"/>
      <c r="C300" s="393"/>
      <c r="D300" s="396"/>
      <c r="E300" s="399"/>
      <c r="F300" s="13">
        <v>39</v>
      </c>
      <c r="G300" s="35">
        <f>Anchor!B297</f>
        <v>28259.936000000002</v>
      </c>
      <c r="H300" s="40">
        <f>Anchor!C297</f>
        <v>39.346299999999999</v>
      </c>
      <c r="I300" s="40">
        <f>Anchor!D297</f>
        <v>40.902700000000003</v>
      </c>
      <c r="J300" s="40">
        <f>Anchor!E297</f>
        <v>42.419800000000002</v>
      </c>
      <c r="K300" s="40"/>
      <c r="L300" s="40">
        <f>Anchor!F297</f>
        <v>20.959499999999998</v>
      </c>
      <c r="M300" s="40">
        <f>Anchor!G297</f>
        <v>19.694800000000001</v>
      </c>
      <c r="N300" s="40">
        <f>Anchor!H297</f>
        <v>97.382999999999996</v>
      </c>
      <c r="O300" s="40"/>
      <c r="P300" s="40"/>
      <c r="Q300" s="40"/>
      <c r="R300" s="40"/>
      <c r="S300" s="40"/>
      <c r="T300" s="40"/>
      <c r="U300" s="40"/>
      <c r="V300" s="40">
        <f>Anchor!I297</f>
        <v>1705.5</v>
      </c>
      <c r="W300" s="40">
        <f>Anchor!J297</f>
        <v>2.4171</v>
      </c>
      <c r="X300" s="36">
        <f t="shared" si="19"/>
        <v>0.47375</v>
      </c>
      <c r="Y300" s="15"/>
      <c r="Z300" s="35">
        <f>Test!B297</f>
        <v>28259.936000000002</v>
      </c>
      <c r="AA300" s="40">
        <f>Test!C297</f>
        <v>39.346299999999999</v>
      </c>
      <c r="AB300" s="40">
        <f>Test!D297</f>
        <v>40.902700000000003</v>
      </c>
      <c r="AC300" s="40">
        <f>Test!E297</f>
        <v>42.419800000000002</v>
      </c>
      <c r="AD300" s="40"/>
      <c r="AE300" s="40">
        <f>Test!F297</f>
        <v>20.959499999999998</v>
      </c>
      <c r="AF300" s="40">
        <f>Test!G297</f>
        <v>19.694800000000001</v>
      </c>
      <c r="AG300" s="40">
        <f>Test!H297</f>
        <v>97.382999999999996</v>
      </c>
      <c r="AH300" s="40"/>
      <c r="AI300" s="40"/>
      <c r="AJ300" s="40"/>
      <c r="AK300" s="40"/>
      <c r="AL300" s="40"/>
      <c r="AM300" s="40"/>
      <c r="AN300" s="40"/>
      <c r="AO300" s="40">
        <f>Test!I297</f>
        <v>1708.3</v>
      </c>
      <c r="AP300" s="40">
        <f>Test!J297</f>
        <v>2.4581</v>
      </c>
      <c r="AQ300" s="36">
        <f t="shared" si="20"/>
        <v>0.47452777777777777</v>
      </c>
      <c r="AR300" s="48">
        <f t="shared" si="21"/>
        <v>1.0016417472881853</v>
      </c>
      <c r="AS300" s="49">
        <f t="shared" si="22"/>
        <v>1.0169624756940134</v>
      </c>
      <c r="AT300" s="16"/>
      <c r="AU300" s="16"/>
      <c r="AV300" s="381" t="s">
        <v>124</v>
      </c>
      <c r="AW300" s="382" cm="1">
        <f t="array" ref="AW300">bdRateExtend($G299:$G302,H299:H302,$Z299:$Z302,AA299:AA302)</f>
        <v>0</v>
      </c>
      <c r="AX300" s="403"/>
      <c r="AY300" s="403"/>
      <c r="AZ300" s="406"/>
      <c r="BA300" s="406"/>
      <c r="BB300" s="382" cm="1">
        <f t="array" ref="BB300">bdRateExtend($G299:$G302,L299:L302,$Z299:$Z302,AE299:AE302)</f>
        <v>0</v>
      </c>
      <c r="BC300" s="377"/>
      <c r="BD300" s="382" cm="1">
        <f t="array" ref="BD300">bdRateExtend($G299:$G302,M299:M302,$Z299:$Z302,AF299:AF302)</f>
        <v>0</v>
      </c>
      <c r="BE300" s="377"/>
      <c r="BF300" s="380" cm="1">
        <f t="array" ref="BF300">bdRateExtend($G299:$G302,N299:N302,$Z299:$Z302,AG299:AG302)</f>
        <v>0</v>
      </c>
      <c r="BG300" s="377"/>
      <c r="BH300" s="380" t="e" cm="1">
        <f t="array" ref="BH300">bdRateExtend($G299:$G302,O299:O302,$Z299:$Z302,AH299:AH302)</f>
        <v>#VALUE!</v>
      </c>
      <c r="BI300" s="377"/>
      <c r="BJ300" s="382" t="e" cm="1">
        <f t="array" ref="BJ300">bdRateExtend($G299:$G302,P299:P302,$Z299:$Z302,AI299:AI302)</f>
        <v>#VALUE!</v>
      </c>
      <c r="BK300" s="377"/>
      <c r="BL300" s="382" t="e" cm="1">
        <f t="array" ref="BL300">bdRateExtend($G299:$G302,Q299:Q302,$Z299:$Z302,AJ299:AJ302)</f>
        <v>#VALUE!</v>
      </c>
      <c r="BM300" s="377"/>
      <c r="BN300" s="382" t="e" cm="1">
        <f t="array" ref="BN300">bdRateExtend($G299:$G302,R299:R302,$Z299:$Z302,AK299:AK302)</f>
        <v>#VALUE!</v>
      </c>
      <c r="BO300" s="403"/>
      <c r="BP300" s="403"/>
      <c r="BQ300" s="403"/>
      <c r="BR300" s="403"/>
    </row>
    <row r="301" spans="1:70" ht="17" customHeight="1" x14ac:dyDescent="0.2">
      <c r="A301" s="387"/>
      <c r="B301" s="390"/>
      <c r="C301" s="393"/>
      <c r="D301" s="396"/>
      <c r="E301" s="399"/>
      <c r="F301" s="13">
        <v>47</v>
      </c>
      <c r="G301" s="35">
        <f>Anchor!B298</f>
        <v>16812.080000000002</v>
      </c>
      <c r="H301" s="40">
        <f>Anchor!C298</f>
        <v>36.095999999999997</v>
      </c>
      <c r="I301" s="40">
        <f>Anchor!D298</f>
        <v>38.261400000000002</v>
      </c>
      <c r="J301" s="40">
        <f>Anchor!E298</f>
        <v>39.979199999999999</v>
      </c>
      <c r="K301" s="40"/>
      <c r="L301" s="40">
        <f>Anchor!F298</f>
        <v>17.444199999999999</v>
      </c>
      <c r="M301" s="40">
        <f>Anchor!G298</f>
        <v>16.6005</v>
      </c>
      <c r="N301" s="40">
        <f>Anchor!H298</f>
        <v>90.118600000000001</v>
      </c>
      <c r="O301" s="40"/>
      <c r="P301" s="40"/>
      <c r="Q301" s="40"/>
      <c r="R301" s="40"/>
      <c r="S301" s="40"/>
      <c r="T301" s="40"/>
      <c r="U301" s="40"/>
      <c r="V301" s="40">
        <f>Anchor!I298</f>
        <v>1257.3</v>
      </c>
      <c r="W301" s="40">
        <f>Anchor!J298</f>
        <v>2.0524</v>
      </c>
      <c r="X301" s="36">
        <f t="shared" si="19"/>
        <v>0.34925</v>
      </c>
      <c r="Y301" s="15"/>
      <c r="Z301" s="35">
        <f>Test!B298</f>
        <v>16812.080000000002</v>
      </c>
      <c r="AA301" s="40">
        <f>Test!C298</f>
        <v>36.095999999999997</v>
      </c>
      <c r="AB301" s="40">
        <f>Test!D298</f>
        <v>38.261400000000002</v>
      </c>
      <c r="AC301" s="40">
        <f>Test!E298</f>
        <v>39.979199999999999</v>
      </c>
      <c r="AD301" s="40"/>
      <c r="AE301" s="40">
        <f>Test!F298</f>
        <v>17.444199999999999</v>
      </c>
      <c r="AF301" s="40">
        <f>Test!G298</f>
        <v>16.6005</v>
      </c>
      <c r="AG301" s="40">
        <f>Test!H298</f>
        <v>90.118600000000001</v>
      </c>
      <c r="AH301" s="40"/>
      <c r="AI301" s="40"/>
      <c r="AJ301" s="40"/>
      <c r="AK301" s="40"/>
      <c r="AL301" s="40"/>
      <c r="AM301" s="40"/>
      <c r="AN301" s="40"/>
      <c r="AO301" s="40">
        <f>Test!I298</f>
        <v>1271.3</v>
      </c>
      <c r="AP301" s="40">
        <f>Test!J298</f>
        <v>2.1402999999999999</v>
      </c>
      <c r="AQ301" s="36">
        <f t="shared" si="20"/>
        <v>0.35313888888888889</v>
      </c>
      <c r="AR301" s="48">
        <f t="shared" si="21"/>
        <v>1.011134971764893</v>
      </c>
      <c r="AS301" s="49">
        <f t="shared" si="22"/>
        <v>1.0428279087897094</v>
      </c>
      <c r="AT301" s="16"/>
      <c r="AU301" s="16"/>
      <c r="AV301" s="381"/>
      <c r="AW301" s="382"/>
      <c r="AX301" s="403"/>
      <c r="AY301" s="403"/>
      <c r="AZ301" s="406"/>
      <c r="BA301" s="406"/>
      <c r="BB301" s="382"/>
      <c r="BC301" s="377"/>
      <c r="BD301" s="382"/>
      <c r="BE301" s="377"/>
      <c r="BF301" s="380"/>
      <c r="BG301" s="377"/>
      <c r="BH301" s="380"/>
      <c r="BI301" s="377"/>
      <c r="BJ301" s="382"/>
      <c r="BK301" s="377"/>
      <c r="BL301" s="382"/>
      <c r="BM301" s="377"/>
      <c r="BN301" s="382"/>
      <c r="BO301" s="403"/>
      <c r="BP301" s="403"/>
      <c r="BQ301" s="403"/>
      <c r="BR301" s="403"/>
    </row>
    <row r="302" spans="1:70" ht="17" customHeight="1" x14ac:dyDescent="0.2">
      <c r="A302" s="387"/>
      <c r="B302" s="390"/>
      <c r="C302" s="393"/>
      <c r="D302" s="396"/>
      <c r="E302" s="399"/>
      <c r="F302" s="13">
        <v>55</v>
      </c>
      <c r="G302" s="35">
        <f>Anchor!B299</f>
        <v>9632.5759999999991</v>
      </c>
      <c r="H302" s="40">
        <f>Anchor!C299</f>
        <v>32.991900000000001</v>
      </c>
      <c r="I302" s="40">
        <f>Anchor!D299</f>
        <v>35.761299999999999</v>
      </c>
      <c r="J302" s="40">
        <f>Anchor!E299</f>
        <v>37.531799999999997</v>
      </c>
      <c r="K302" s="40"/>
      <c r="L302" s="40">
        <f>Anchor!F299</f>
        <v>14.1599</v>
      </c>
      <c r="M302" s="40">
        <f>Anchor!G299</f>
        <v>13.702299999999999</v>
      </c>
      <c r="N302" s="40">
        <f>Anchor!H299</f>
        <v>76.995099999999994</v>
      </c>
      <c r="O302" s="40"/>
      <c r="P302" s="40"/>
      <c r="Q302" s="40"/>
      <c r="R302" s="40"/>
      <c r="S302" s="40"/>
      <c r="T302" s="40"/>
      <c r="U302" s="40"/>
      <c r="V302" s="40">
        <f>Anchor!I299</f>
        <v>993.1</v>
      </c>
      <c r="W302" s="40">
        <f>Anchor!J299</f>
        <v>1.6383000000000001</v>
      </c>
      <c r="X302" s="36">
        <f t="shared" si="19"/>
        <v>0.27586111111111111</v>
      </c>
      <c r="Y302" s="15"/>
      <c r="Z302" s="35">
        <f>Test!B299</f>
        <v>9632.5759999999991</v>
      </c>
      <c r="AA302" s="40">
        <f>Test!C299</f>
        <v>32.991900000000001</v>
      </c>
      <c r="AB302" s="40">
        <f>Test!D299</f>
        <v>35.761299999999999</v>
      </c>
      <c r="AC302" s="40">
        <f>Test!E299</f>
        <v>37.531799999999997</v>
      </c>
      <c r="AD302" s="40"/>
      <c r="AE302" s="40">
        <f>Test!F299</f>
        <v>14.1599</v>
      </c>
      <c r="AF302" s="40">
        <f>Test!G299</f>
        <v>13.702299999999999</v>
      </c>
      <c r="AG302" s="40">
        <f>Test!H299</f>
        <v>76.995099999999994</v>
      </c>
      <c r="AH302" s="40"/>
      <c r="AI302" s="40"/>
      <c r="AJ302" s="40"/>
      <c r="AK302" s="40"/>
      <c r="AL302" s="40"/>
      <c r="AM302" s="40"/>
      <c r="AN302" s="40"/>
      <c r="AO302" s="40">
        <f>Test!I299</f>
        <v>962.5</v>
      </c>
      <c r="AP302" s="40">
        <f>Test!J299</f>
        <v>1.8404</v>
      </c>
      <c r="AQ302" s="36">
        <f t="shared" si="20"/>
        <v>0.2673611111111111</v>
      </c>
      <c r="AR302" s="48">
        <f t="shared" si="21"/>
        <v>0.96918739301178125</v>
      </c>
      <c r="AS302" s="49">
        <f t="shared" si="22"/>
        <v>1.1233595800524934</v>
      </c>
      <c r="AT302" s="16"/>
      <c r="AU302" s="16"/>
      <c r="AV302" s="381" t="s">
        <v>125</v>
      </c>
      <c r="AW302" s="382" cm="1">
        <f t="array" ref="AW302">bdRateExtend($G300:$G303,H300:H303,$Z300:$Z303,AA300:AA303)</f>
        <v>0</v>
      </c>
      <c r="AX302" s="403"/>
      <c r="AY302" s="403"/>
      <c r="AZ302" s="406"/>
      <c r="BA302" s="406"/>
      <c r="BB302" s="382" cm="1">
        <f t="array" ref="BB302">bdRateExtend($G300:$G303,L300:L303,$Z300:$Z303,AE300:AE303)</f>
        <v>0</v>
      </c>
      <c r="BC302" s="377"/>
      <c r="BD302" s="382" cm="1">
        <f t="array" ref="BD302">bdRateExtend($G300:$G303,M300:M303,$Z300:$Z303,AF300:AF303)</f>
        <v>0</v>
      </c>
      <c r="BE302" s="377"/>
      <c r="BF302" s="380" cm="1">
        <f t="array" ref="BF302">bdRateExtend($G300:$G303,N300:N303,$Z300:$Z303,AG300:AG303)</f>
        <v>0</v>
      </c>
      <c r="BG302" s="377"/>
      <c r="BH302" s="380" t="e" cm="1">
        <f t="array" ref="BH302">bdRateExtend($G300:$G303,O300:O303,$Z300:$Z303,AH300:AH303)</f>
        <v>#VALUE!</v>
      </c>
      <c r="BI302" s="377"/>
      <c r="BJ302" s="382" t="e" cm="1">
        <f t="array" ref="BJ302">bdRateExtend($G300:$G303,P300:P303,$Z300:$Z303,AI300:AI303)</f>
        <v>#VALUE!</v>
      </c>
      <c r="BK302" s="377"/>
      <c r="BL302" s="382" t="e" cm="1">
        <f t="array" ref="BL302">bdRateExtend($G300:$G303,Q300:Q303,$Z300:$Z303,AJ300:AJ303)</f>
        <v>#VALUE!</v>
      </c>
      <c r="BM302" s="377"/>
      <c r="BN302" s="382" t="e" cm="1">
        <f t="array" ref="BN302">bdRateExtend($G300:$G303,R300:R303,$Z300:$Z303,AK300:AK303)</f>
        <v>#VALUE!</v>
      </c>
      <c r="BO302" s="403"/>
      <c r="BP302" s="403"/>
      <c r="BQ302" s="403"/>
      <c r="BR302" s="403"/>
    </row>
    <row r="303" spans="1:70" ht="17" customHeight="1" thickBot="1" x14ac:dyDescent="0.25">
      <c r="A303" s="387"/>
      <c r="B303" s="391"/>
      <c r="C303" s="394"/>
      <c r="D303" s="397"/>
      <c r="E303" s="400"/>
      <c r="F303" s="8">
        <v>63</v>
      </c>
      <c r="G303" s="37">
        <f>Anchor!B300</f>
        <v>2954.1280000000002</v>
      </c>
      <c r="H303" s="38">
        <f>Anchor!C300</f>
        <v>28.106400000000001</v>
      </c>
      <c r="I303" s="38">
        <f>Anchor!D300</f>
        <v>31.581499999999998</v>
      </c>
      <c r="J303" s="38">
        <f>Anchor!E300</f>
        <v>33.775100000000002</v>
      </c>
      <c r="K303" s="38"/>
      <c r="L303" s="38">
        <f>Anchor!F300</f>
        <v>9.4268999999999998</v>
      </c>
      <c r="M303" s="38">
        <f>Anchor!G300</f>
        <v>9.5161999999999995</v>
      </c>
      <c r="N303" s="38">
        <f>Anchor!H300</f>
        <v>43.984099999999998</v>
      </c>
      <c r="O303" s="38"/>
      <c r="P303" s="38"/>
      <c r="Q303" s="38"/>
      <c r="R303" s="38"/>
      <c r="S303" s="38"/>
      <c r="T303" s="38"/>
      <c r="U303" s="38"/>
      <c r="V303" s="38">
        <f>Anchor!I300</f>
        <v>568.70000000000005</v>
      </c>
      <c r="W303" s="38">
        <f>Anchor!J300</f>
        <v>1.3131999999999999</v>
      </c>
      <c r="X303" s="39">
        <f t="shared" si="19"/>
        <v>0.15797222222222224</v>
      </c>
      <c r="Y303" s="15"/>
      <c r="Z303" s="37">
        <f>Test!B300</f>
        <v>2954.1280000000002</v>
      </c>
      <c r="AA303" s="38">
        <f>Test!C300</f>
        <v>28.106400000000001</v>
      </c>
      <c r="AB303" s="38">
        <f>Test!D300</f>
        <v>31.581499999999998</v>
      </c>
      <c r="AC303" s="38">
        <f>Test!E300</f>
        <v>33.775100000000002</v>
      </c>
      <c r="AD303" s="38"/>
      <c r="AE303" s="38">
        <f>Test!F300</f>
        <v>9.4268999999999998</v>
      </c>
      <c r="AF303" s="38">
        <f>Test!G300</f>
        <v>9.5161999999999995</v>
      </c>
      <c r="AG303" s="38">
        <f>Test!H300</f>
        <v>43.984099999999998</v>
      </c>
      <c r="AH303" s="38"/>
      <c r="AI303" s="38"/>
      <c r="AJ303" s="38"/>
      <c r="AK303" s="38"/>
      <c r="AL303" s="38"/>
      <c r="AM303" s="38"/>
      <c r="AN303" s="38"/>
      <c r="AO303" s="38">
        <f>Test!I300</f>
        <v>569</v>
      </c>
      <c r="AP303" s="38">
        <f>Test!J300</f>
        <v>1.3123</v>
      </c>
      <c r="AQ303" s="39">
        <f t="shared" si="20"/>
        <v>0.15805555555555556</v>
      </c>
      <c r="AR303" s="50">
        <f t="shared" si="21"/>
        <v>1.0005275189027607</v>
      </c>
      <c r="AS303" s="51">
        <f t="shared" si="22"/>
        <v>0.99931465123362784</v>
      </c>
      <c r="AT303" s="16"/>
      <c r="AU303" s="16"/>
      <c r="AV303" s="383"/>
      <c r="AW303" s="384"/>
      <c r="AX303" s="404"/>
      <c r="AY303" s="404"/>
      <c r="AZ303" s="407"/>
      <c r="BA303" s="407"/>
      <c r="BB303" s="384"/>
      <c r="BC303" s="378"/>
      <c r="BD303" s="384"/>
      <c r="BE303" s="378"/>
      <c r="BF303" s="385"/>
      <c r="BG303" s="378"/>
      <c r="BH303" s="385"/>
      <c r="BI303" s="378"/>
      <c r="BJ303" s="384"/>
      <c r="BK303" s="378"/>
      <c r="BL303" s="384"/>
      <c r="BM303" s="378"/>
      <c r="BN303" s="384"/>
      <c r="BO303" s="404"/>
      <c r="BP303" s="404"/>
      <c r="BQ303" s="404"/>
      <c r="BR303" s="404"/>
    </row>
    <row r="304" spans="1:70" ht="17" customHeight="1" x14ac:dyDescent="0.2">
      <c r="A304" s="387"/>
      <c r="B304" s="389" t="s">
        <v>90</v>
      </c>
      <c r="C304" s="392" t="s">
        <v>72</v>
      </c>
      <c r="D304" s="395">
        <v>24</v>
      </c>
      <c r="E304" s="398">
        <v>8</v>
      </c>
      <c r="F304" s="7">
        <v>23</v>
      </c>
      <c r="G304" s="32">
        <f>Anchor!B301</f>
        <v>31501.990399999999</v>
      </c>
      <c r="H304" s="33">
        <f>Anchor!C301</f>
        <v>40.574800000000003</v>
      </c>
      <c r="I304" s="33">
        <f>Anchor!D301</f>
        <v>45.537500000000001</v>
      </c>
      <c r="J304" s="33">
        <f>Anchor!E301</f>
        <v>46.448700000000002</v>
      </c>
      <c r="K304" s="33"/>
      <c r="L304" s="33">
        <f>Anchor!F301</f>
        <v>23.1739</v>
      </c>
      <c r="M304" s="33">
        <f>Anchor!G301</f>
        <v>21.8718</v>
      </c>
      <c r="N304" s="33">
        <f>Anchor!H301</f>
        <v>99.794899999999998</v>
      </c>
      <c r="O304" s="33"/>
      <c r="P304" s="33"/>
      <c r="Q304" s="33"/>
      <c r="R304" s="33"/>
      <c r="S304" s="33"/>
      <c r="T304" s="33"/>
      <c r="U304" s="33"/>
      <c r="V304" s="33">
        <f>Anchor!I301</f>
        <v>2780.7</v>
      </c>
      <c r="W304" s="33">
        <f>Anchor!J301</f>
        <v>3.3189000000000002</v>
      </c>
      <c r="X304" s="34">
        <f t="shared" si="19"/>
        <v>0.77241666666666664</v>
      </c>
      <c r="Y304" s="15"/>
      <c r="Z304" s="32">
        <f>Test!B301</f>
        <v>31501.990399999999</v>
      </c>
      <c r="AA304" s="33">
        <f>Test!C301</f>
        <v>40.574800000000003</v>
      </c>
      <c r="AB304" s="33">
        <f>Test!D301</f>
        <v>45.537500000000001</v>
      </c>
      <c r="AC304" s="33">
        <f>Test!E301</f>
        <v>46.448700000000002</v>
      </c>
      <c r="AD304" s="33"/>
      <c r="AE304" s="33">
        <f>Test!F301</f>
        <v>23.1739</v>
      </c>
      <c r="AF304" s="33">
        <f>Test!G301</f>
        <v>21.8718</v>
      </c>
      <c r="AG304" s="33">
        <f>Test!H301</f>
        <v>99.794899999999998</v>
      </c>
      <c r="AH304" s="33"/>
      <c r="AI304" s="33"/>
      <c r="AJ304" s="33"/>
      <c r="AK304" s="33"/>
      <c r="AL304" s="33"/>
      <c r="AM304" s="33"/>
      <c r="AN304" s="33"/>
      <c r="AO304" s="33">
        <f>Test!I301</f>
        <v>2781.7</v>
      </c>
      <c r="AP304" s="33">
        <f>Test!J301</f>
        <v>3.1568999999999998</v>
      </c>
      <c r="AQ304" s="34">
        <f t="shared" si="20"/>
        <v>0.77269444444444435</v>
      </c>
      <c r="AR304" s="46">
        <f t="shared" si="21"/>
        <v>1.0003596216779949</v>
      </c>
      <c r="AS304" s="47">
        <f t="shared" si="22"/>
        <v>0.95118864684082061</v>
      </c>
      <c r="AT304" s="16"/>
      <c r="AU304" s="16"/>
      <c r="AV304" s="440" t="s">
        <v>123</v>
      </c>
      <c r="AW304" s="401" cm="1">
        <f t="array" ref="AW304">bdRateExtend($G304:$G307,H304:H307,$Z304:$Z307,AA304:AA307)</f>
        <v>0</v>
      </c>
      <c r="AX304" s="402" cm="1">
        <f t="array" ref="AX304">bdRateExtend($G304:$G309,H304:H309,$Z304:$Z309,AA304:AA309)</f>
        <v>0</v>
      </c>
      <c r="AY304" s="402" cm="1">
        <f t="array" ref="AY304">bdRateExtend($G304:$G309,I304:I309,$Z304:$Z309,AB304:AB309)</f>
        <v>0</v>
      </c>
      <c r="AZ304" s="405" cm="1">
        <f t="array" ref="AZ304">bdRateExtend($G304:$G309,J304:J309,$Z304:$Z309,AC304:AC309)</f>
        <v>0</v>
      </c>
      <c r="BA304" s="405" t="e" cm="1">
        <f t="array" ref="BA304">bdRateExtend($G304:$G309,K304:K309,$Z304:$Z309,AD304:AD309)</f>
        <v>#VALUE!</v>
      </c>
      <c r="BB304" s="401" cm="1">
        <f t="array" ref="BB304">bdRateExtend($G304:$G307,L304:L307,$Z304:$Z307,AE304:AE307)</f>
        <v>0</v>
      </c>
      <c r="BC304" s="376" cm="1">
        <f t="array" ref="BC304">bdRateExtend($G304:$G309,L304:L309,$Z304:$Z309,AE304:AE309)</f>
        <v>0</v>
      </c>
      <c r="BD304" s="401" cm="1">
        <f t="array" ref="BD304">bdRateExtend($G304:$G307,M304:M307,$Z304:$Z307,AF304:AF307)</f>
        <v>0</v>
      </c>
      <c r="BE304" s="376" cm="1">
        <f t="array" ref="BE304">bdRateExtend($G304:$G309,M304:M309,$Z304:$Z309,AF304:AF309)</f>
        <v>0</v>
      </c>
      <c r="BF304" s="379" cm="1">
        <f t="array" ref="BF304">bdRateExtend($G304:$G307,N304:N307,$Z304:$Z307,AG304:AG307)</f>
        <v>0</v>
      </c>
      <c r="BG304" s="376" cm="1">
        <f t="array" ref="BG304">bdRateExtend($G304:$G309,N304:N309,$Z304:$Z309,AG304:AG309)</f>
        <v>0</v>
      </c>
      <c r="BH304" s="379" t="e" cm="1">
        <f t="array" ref="BH304">bdRateExtend($G304:$G307,O304:O307,$Z304:$Z307,AH304:AH307)</f>
        <v>#VALUE!</v>
      </c>
      <c r="BI304" s="376" t="e" cm="1">
        <f t="array" ref="BI304">bdRateExtend($G304:$G309,O304:O309,$Z304:$Z309,AH304:AH309)</f>
        <v>#VALUE!</v>
      </c>
      <c r="BJ304" s="401" t="e" cm="1">
        <f t="array" ref="BJ304">bdRateExtend($G304:$G307,P304:P307,$Z304:$Z307,AI304:AI307)</f>
        <v>#VALUE!</v>
      </c>
      <c r="BK304" s="376" t="e" cm="1">
        <f t="array" ref="BK304">bdRateExtend($G304:$G309,P304:P309,$Z304:$Z309,AI304:AI309)</f>
        <v>#VALUE!</v>
      </c>
      <c r="BL304" s="401" t="e" cm="1">
        <f t="array" ref="BL304">bdRateExtend($G304:$G307,Q304:Q307,$Z304:$Z307,AJ304:AJ307)</f>
        <v>#VALUE!</v>
      </c>
      <c r="BM304" s="376" t="e" cm="1">
        <f t="array" ref="BM304">bdRateExtend($G304:$G309,Q304:Q309,$Z304:$Z309,AJ304:AJ309)</f>
        <v>#VALUE!</v>
      </c>
      <c r="BN304" s="401" t="e" cm="1">
        <f t="array" ref="BN304">bdRateExtend($G304:$G307,R304:R307,$Z304:$Z307,AK304:AK307)</f>
        <v>#VALUE!</v>
      </c>
      <c r="BO304" s="402" t="e" cm="1">
        <f t="array" ref="BO304">bdRateExtend($G304:$G309,R304:R309,$Z304:$Z309,AK304:AK309)</f>
        <v>#VALUE!</v>
      </c>
      <c r="BP304" s="402" t="e" cm="1">
        <f t="array" ref="BP304">bdRateExtend($G304:$G309,S304:S309,$Z304:$Z309,AL304:AL309)</f>
        <v>#VALUE!</v>
      </c>
      <c r="BQ304" s="402" t="e" cm="1">
        <f t="array" ref="BQ304">bdRateExtend($G304:$G309,T304:T309,$Z304:$Z309,AM304:AM309)</f>
        <v>#VALUE!</v>
      </c>
      <c r="BR304" s="402" t="e" cm="1">
        <f t="array" ref="BR304">bdRateExtend($G304:$G309,U304:U309,$Z304:$Z309,AN304:AN309)</f>
        <v>#VALUE!</v>
      </c>
    </row>
    <row r="305" spans="1:70" ht="17" customHeight="1" x14ac:dyDescent="0.2">
      <c r="A305" s="387"/>
      <c r="B305" s="390"/>
      <c r="C305" s="393"/>
      <c r="D305" s="396"/>
      <c r="E305" s="399"/>
      <c r="F305" s="13">
        <v>31</v>
      </c>
      <c r="G305" s="35">
        <f>Anchor!B302</f>
        <v>17132.281599999998</v>
      </c>
      <c r="H305" s="40">
        <f>Anchor!C302</f>
        <v>38.282800000000002</v>
      </c>
      <c r="I305" s="40">
        <f>Anchor!D302</f>
        <v>43.773699999999998</v>
      </c>
      <c r="J305" s="40">
        <f>Anchor!E302</f>
        <v>44.8551</v>
      </c>
      <c r="K305" s="40"/>
      <c r="L305" s="40">
        <f>Anchor!F302</f>
        <v>20.016400000000001</v>
      </c>
      <c r="M305" s="40">
        <f>Anchor!G302</f>
        <v>19.239599999999999</v>
      </c>
      <c r="N305" s="40">
        <f>Anchor!H302</f>
        <v>98.372299999999996</v>
      </c>
      <c r="O305" s="40"/>
      <c r="P305" s="40"/>
      <c r="Q305" s="40"/>
      <c r="R305" s="40"/>
      <c r="S305" s="40"/>
      <c r="T305" s="40"/>
      <c r="U305" s="40"/>
      <c r="V305" s="40">
        <f>Anchor!I302</f>
        <v>2013.5</v>
      </c>
      <c r="W305" s="40">
        <f>Anchor!J302</f>
        <v>2.4670999999999998</v>
      </c>
      <c r="X305" s="36">
        <f t="shared" si="19"/>
        <v>0.5593055555555555</v>
      </c>
      <c r="Y305" s="15"/>
      <c r="Z305" s="35">
        <f>Test!B302</f>
        <v>17132.281599999998</v>
      </c>
      <c r="AA305" s="40">
        <f>Test!C302</f>
        <v>38.282800000000002</v>
      </c>
      <c r="AB305" s="40">
        <f>Test!D302</f>
        <v>43.773699999999998</v>
      </c>
      <c r="AC305" s="40">
        <f>Test!E302</f>
        <v>44.8551</v>
      </c>
      <c r="AD305" s="40"/>
      <c r="AE305" s="40">
        <f>Test!F302</f>
        <v>20.016400000000001</v>
      </c>
      <c r="AF305" s="40">
        <f>Test!G302</f>
        <v>19.239599999999999</v>
      </c>
      <c r="AG305" s="40">
        <f>Test!H302</f>
        <v>98.372299999999996</v>
      </c>
      <c r="AH305" s="40"/>
      <c r="AI305" s="40"/>
      <c r="AJ305" s="40"/>
      <c r="AK305" s="40"/>
      <c r="AL305" s="40"/>
      <c r="AM305" s="40"/>
      <c r="AN305" s="40"/>
      <c r="AO305" s="40">
        <f>Test!I302</f>
        <v>1991.8</v>
      </c>
      <c r="AP305" s="40">
        <f>Test!J302</f>
        <v>2.2528000000000001</v>
      </c>
      <c r="AQ305" s="36">
        <f t="shared" si="20"/>
        <v>0.55327777777777776</v>
      </c>
      <c r="AR305" s="48">
        <f t="shared" si="21"/>
        <v>0.98922274646138564</v>
      </c>
      <c r="AS305" s="49">
        <f t="shared" si="22"/>
        <v>0.91313688135868032</v>
      </c>
      <c r="AT305" s="16"/>
      <c r="AU305" s="16"/>
      <c r="AV305" s="381"/>
      <c r="AW305" s="382"/>
      <c r="AX305" s="403"/>
      <c r="AY305" s="403"/>
      <c r="AZ305" s="406"/>
      <c r="BA305" s="406"/>
      <c r="BB305" s="382"/>
      <c r="BC305" s="377"/>
      <c r="BD305" s="382"/>
      <c r="BE305" s="377"/>
      <c r="BF305" s="380"/>
      <c r="BG305" s="377"/>
      <c r="BH305" s="380"/>
      <c r="BI305" s="377"/>
      <c r="BJ305" s="382"/>
      <c r="BK305" s="377"/>
      <c r="BL305" s="382"/>
      <c r="BM305" s="377"/>
      <c r="BN305" s="382"/>
      <c r="BO305" s="403"/>
      <c r="BP305" s="403"/>
      <c r="BQ305" s="403"/>
      <c r="BR305" s="403"/>
    </row>
    <row r="306" spans="1:70" ht="17" customHeight="1" x14ac:dyDescent="0.2">
      <c r="A306" s="387"/>
      <c r="B306" s="390"/>
      <c r="C306" s="393"/>
      <c r="D306" s="396"/>
      <c r="E306" s="399"/>
      <c r="F306" s="13">
        <v>39</v>
      </c>
      <c r="G306" s="35">
        <f>Anchor!B303</f>
        <v>9187.0655999999999</v>
      </c>
      <c r="H306" s="40">
        <f>Anchor!C303</f>
        <v>36.147199999999998</v>
      </c>
      <c r="I306" s="40">
        <f>Anchor!D303</f>
        <v>41.910299999999999</v>
      </c>
      <c r="J306" s="40">
        <f>Anchor!E303</f>
        <v>43.1312</v>
      </c>
      <c r="K306" s="40"/>
      <c r="L306" s="40">
        <f>Anchor!F303</f>
        <v>16.555299999999999</v>
      </c>
      <c r="M306" s="40">
        <f>Anchor!G303</f>
        <v>16.525099999999998</v>
      </c>
      <c r="N306" s="40">
        <f>Anchor!H303</f>
        <v>91.141900000000007</v>
      </c>
      <c r="O306" s="40"/>
      <c r="P306" s="40"/>
      <c r="Q306" s="40"/>
      <c r="R306" s="40"/>
      <c r="S306" s="40"/>
      <c r="T306" s="40"/>
      <c r="U306" s="40"/>
      <c r="V306" s="40">
        <f>Anchor!I303</f>
        <v>1665.4</v>
      </c>
      <c r="W306" s="40">
        <f>Anchor!J303</f>
        <v>1.7195</v>
      </c>
      <c r="X306" s="36">
        <f t="shared" si="19"/>
        <v>0.46261111111111114</v>
      </c>
      <c r="Y306" s="15"/>
      <c r="Z306" s="35">
        <f>Test!B303</f>
        <v>9187.0655999999999</v>
      </c>
      <c r="AA306" s="40">
        <f>Test!C303</f>
        <v>36.147199999999998</v>
      </c>
      <c r="AB306" s="40">
        <f>Test!D303</f>
        <v>41.910299999999999</v>
      </c>
      <c r="AC306" s="40">
        <f>Test!E303</f>
        <v>43.1312</v>
      </c>
      <c r="AD306" s="40"/>
      <c r="AE306" s="40">
        <f>Test!F303</f>
        <v>16.555299999999999</v>
      </c>
      <c r="AF306" s="40">
        <f>Test!G303</f>
        <v>16.525099999999998</v>
      </c>
      <c r="AG306" s="40">
        <f>Test!H303</f>
        <v>91.141900000000007</v>
      </c>
      <c r="AH306" s="40"/>
      <c r="AI306" s="40"/>
      <c r="AJ306" s="40"/>
      <c r="AK306" s="40"/>
      <c r="AL306" s="40"/>
      <c r="AM306" s="40"/>
      <c r="AN306" s="40"/>
      <c r="AO306" s="40">
        <f>Test!I303</f>
        <v>1663</v>
      </c>
      <c r="AP306" s="40">
        <f>Test!J303</f>
        <v>1.6629</v>
      </c>
      <c r="AQ306" s="36">
        <f t="shared" si="20"/>
        <v>0.46194444444444444</v>
      </c>
      <c r="AR306" s="48">
        <f t="shared" si="21"/>
        <v>0.99855890476762332</v>
      </c>
      <c r="AS306" s="49">
        <f t="shared" si="22"/>
        <v>0.96708345449258504</v>
      </c>
      <c r="AT306" s="16"/>
      <c r="AU306" s="16"/>
      <c r="AV306" s="381" t="s">
        <v>124</v>
      </c>
      <c r="AW306" s="382" cm="1">
        <f t="array" ref="AW306">bdRateExtend($G305:$G308,H305:H308,$Z305:$Z308,AA305:AA308)</f>
        <v>0</v>
      </c>
      <c r="AX306" s="403"/>
      <c r="AY306" s="403"/>
      <c r="AZ306" s="406"/>
      <c r="BA306" s="406"/>
      <c r="BB306" s="382" cm="1">
        <f t="array" ref="BB306">bdRateExtend($G305:$G308,L305:L308,$Z305:$Z308,AE305:AE308)</f>
        <v>0</v>
      </c>
      <c r="BC306" s="377"/>
      <c r="BD306" s="382" cm="1">
        <f t="array" ref="BD306">bdRateExtend($G305:$G308,M305:M308,$Z305:$Z308,AF305:AF308)</f>
        <v>0</v>
      </c>
      <c r="BE306" s="377"/>
      <c r="BF306" s="380" cm="1">
        <f t="array" ref="BF306">bdRateExtend($G305:$G308,N305:N308,$Z305:$Z308,AG305:AG308)</f>
        <v>0</v>
      </c>
      <c r="BG306" s="377"/>
      <c r="BH306" s="380" t="e" cm="1">
        <f t="array" ref="BH306">bdRateExtend($G305:$G308,O305:O308,$Z305:$Z308,AH305:AH308)</f>
        <v>#VALUE!</v>
      </c>
      <c r="BI306" s="377"/>
      <c r="BJ306" s="382" t="e" cm="1">
        <f t="array" ref="BJ306">bdRateExtend($G305:$G308,P305:P308,$Z305:$Z308,AI305:AI308)</f>
        <v>#VALUE!</v>
      </c>
      <c r="BK306" s="377"/>
      <c r="BL306" s="382" t="e" cm="1">
        <f t="array" ref="BL306">bdRateExtend($G305:$G308,Q305:Q308,$Z305:$Z308,AJ305:AJ308)</f>
        <v>#VALUE!</v>
      </c>
      <c r="BM306" s="377"/>
      <c r="BN306" s="382" t="e" cm="1">
        <f t="array" ref="BN306">bdRateExtend($G305:$G308,R305:R308,$Z305:$Z308,AK305:AK308)</f>
        <v>#VALUE!</v>
      </c>
      <c r="BO306" s="403"/>
      <c r="BP306" s="403"/>
      <c r="BQ306" s="403"/>
      <c r="BR306" s="403"/>
    </row>
    <row r="307" spans="1:70" ht="17" customHeight="1" x14ac:dyDescent="0.2">
      <c r="A307" s="387"/>
      <c r="B307" s="390"/>
      <c r="C307" s="393"/>
      <c r="D307" s="396"/>
      <c r="E307" s="399"/>
      <c r="F307" s="13">
        <v>47</v>
      </c>
      <c r="G307" s="35">
        <f>Anchor!B304</f>
        <v>4919.7632000000003</v>
      </c>
      <c r="H307" s="40">
        <f>Anchor!C304</f>
        <v>33.896299999999997</v>
      </c>
      <c r="I307" s="40">
        <f>Anchor!D304</f>
        <v>40.185099999999998</v>
      </c>
      <c r="J307" s="40">
        <f>Anchor!E304</f>
        <v>41.2866</v>
      </c>
      <c r="K307" s="40"/>
      <c r="L307" s="40">
        <f>Anchor!F304</f>
        <v>12.955</v>
      </c>
      <c r="M307" s="40">
        <f>Anchor!G304</f>
        <v>13.5284</v>
      </c>
      <c r="N307" s="40">
        <f>Anchor!H304</f>
        <v>77.142700000000005</v>
      </c>
      <c r="O307" s="40"/>
      <c r="P307" s="40"/>
      <c r="Q307" s="40"/>
      <c r="R307" s="40"/>
      <c r="S307" s="40"/>
      <c r="T307" s="40"/>
      <c r="U307" s="40"/>
      <c r="V307" s="40">
        <f>Anchor!I304</f>
        <v>1071.3</v>
      </c>
      <c r="W307" s="40">
        <f>Anchor!J304</f>
        <v>1.3793</v>
      </c>
      <c r="X307" s="36">
        <f t="shared" si="19"/>
        <v>0.29758333333333331</v>
      </c>
      <c r="Y307" s="15"/>
      <c r="Z307" s="35">
        <f>Test!B304</f>
        <v>4919.7632000000003</v>
      </c>
      <c r="AA307" s="40">
        <f>Test!C304</f>
        <v>33.896299999999997</v>
      </c>
      <c r="AB307" s="40">
        <f>Test!D304</f>
        <v>40.185099999999998</v>
      </c>
      <c r="AC307" s="40">
        <f>Test!E304</f>
        <v>41.2866</v>
      </c>
      <c r="AD307" s="40"/>
      <c r="AE307" s="40">
        <f>Test!F304</f>
        <v>12.955</v>
      </c>
      <c r="AF307" s="40">
        <f>Test!G304</f>
        <v>13.5284</v>
      </c>
      <c r="AG307" s="40">
        <f>Test!H304</f>
        <v>77.142700000000005</v>
      </c>
      <c r="AH307" s="40"/>
      <c r="AI307" s="40"/>
      <c r="AJ307" s="40"/>
      <c r="AK307" s="40"/>
      <c r="AL307" s="40"/>
      <c r="AM307" s="40"/>
      <c r="AN307" s="40"/>
      <c r="AO307" s="40">
        <f>Test!I304</f>
        <v>1077.7</v>
      </c>
      <c r="AP307" s="40">
        <f>Test!J304</f>
        <v>1.3927</v>
      </c>
      <c r="AQ307" s="36">
        <f t="shared" si="20"/>
        <v>0.29936111111111113</v>
      </c>
      <c r="AR307" s="48">
        <f t="shared" si="21"/>
        <v>1.0059740502193597</v>
      </c>
      <c r="AS307" s="49">
        <f t="shared" si="22"/>
        <v>1.0097150728630466</v>
      </c>
      <c r="AT307" s="16"/>
      <c r="AU307" s="16"/>
      <c r="AV307" s="381"/>
      <c r="AW307" s="382"/>
      <c r="AX307" s="403"/>
      <c r="AY307" s="403"/>
      <c r="AZ307" s="406"/>
      <c r="BA307" s="406"/>
      <c r="BB307" s="382"/>
      <c r="BC307" s="377"/>
      <c r="BD307" s="382"/>
      <c r="BE307" s="377"/>
      <c r="BF307" s="380"/>
      <c r="BG307" s="377"/>
      <c r="BH307" s="380"/>
      <c r="BI307" s="377"/>
      <c r="BJ307" s="382"/>
      <c r="BK307" s="377"/>
      <c r="BL307" s="382"/>
      <c r="BM307" s="377"/>
      <c r="BN307" s="382"/>
      <c r="BO307" s="403"/>
      <c r="BP307" s="403"/>
      <c r="BQ307" s="403"/>
      <c r="BR307" s="403"/>
    </row>
    <row r="308" spans="1:70" ht="17" customHeight="1" x14ac:dyDescent="0.2">
      <c r="A308" s="387"/>
      <c r="B308" s="390"/>
      <c r="C308" s="393"/>
      <c r="D308" s="396"/>
      <c r="E308" s="399"/>
      <c r="F308" s="13">
        <v>55</v>
      </c>
      <c r="G308" s="35">
        <f>Anchor!B305</f>
        <v>2521.9391999999998</v>
      </c>
      <c r="H308" s="40">
        <f>Anchor!C305</f>
        <v>31.539000000000001</v>
      </c>
      <c r="I308" s="40">
        <f>Anchor!D305</f>
        <v>37.983800000000002</v>
      </c>
      <c r="J308" s="40">
        <f>Anchor!E305</f>
        <v>39.531199999999998</v>
      </c>
      <c r="K308" s="40"/>
      <c r="L308" s="40">
        <f>Anchor!F305</f>
        <v>9.6738</v>
      </c>
      <c r="M308" s="40">
        <f>Anchor!G305</f>
        <v>10.595499999999999</v>
      </c>
      <c r="N308" s="40">
        <f>Anchor!H305</f>
        <v>57.435099999999998</v>
      </c>
      <c r="O308" s="40"/>
      <c r="P308" s="40"/>
      <c r="Q308" s="40"/>
      <c r="R308" s="40"/>
      <c r="S308" s="40"/>
      <c r="T308" s="40"/>
      <c r="U308" s="40"/>
      <c r="V308" s="40">
        <f>Anchor!I305</f>
        <v>729.6</v>
      </c>
      <c r="W308" s="40">
        <f>Anchor!J305</f>
        <v>1.0538000000000001</v>
      </c>
      <c r="X308" s="36">
        <f t="shared" si="19"/>
        <v>0.20266666666666666</v>
      </c>
      <c r="Y308" s="15"/>
      <c r="Z308" s="35">
        <f>Test!B305</f>
        <v>2521.9391999999998</v>
      </c>
      <c r="AA308" s="40">
        <f>Test!C305</f>
        <v>31.539000000000001</v>
      </c>
      <c r="AB308" s="40">
        <f>Test!D305</f>
        <v>37.983800000000002</v>
      </c>
      <c r="AC308" s="40">
        <f>Test!E305</f>
        <v>39.531199999999998</v>
      </c>
      <c r="AD308" s="40"/>
      <c r="AE308" s="40">
        <f>Test!F305</f>
        <v>9.6738</v>
      </c>
      <c r="AF308" s="40">
        <f>Test!G305</f>
        <v>10.595499999999999</v>
      </c>
      <c r="AG308" s="40">
        <f>Test!H305</f>
        <v>57.435099999999998</v>
      </c>
      <c r="AH308" s="40"/>
      <c r="AI308" s="40"/>
      <c r="AJ308" s="40"/>
      <c r="AK308" s="40"/>
      <c r="AL308" s="40"/>
      <c r="AM308" s="40"/>
      <c r="AN308" s="40"/>
      <c r="AO308" s="40">
        <f>Test!I305</f>
        <v>727.9</v>
      </c>
      <c r="AP308" s="40">
        <f>Test!J305</f>
        <v>1.1523000000000001</v>
      </c>
      <c r="AQ308" s="36">
        <f t="shared" si="20"/>
        <v>0.20219444444444443</v>
      </c>
      <c r="AR308" s="48">
        <f t="shared" si="21"/>
        <v>0.99766995614035081</v>
      </c>
      <c r="AS308" s="49">
        <f t="shared" si="22"/>
        <v>1.0934712469159233</v>
      </c>
      <c r="AT308" s="16"/>
      <c r="AU308" s="16"/>
      <c r="AV308" s="381" t="s">
        <v>125</v>
      </c>
      <c r="AW308" s="382" cm="1">
        <f t="array" ref="AW308">bdRateExtend($G306:$G309,H306:H309,$Z306:$Z309,AA306:AA309)</f>
        <v>0</v>
      </c>
      <c r="AX308" s="403"/>
      <c r="AY308" s="403"/>
      <c r="AZ308" s="406"/>
      <c r="BA308" s="406"/>
      <c r="BB308" s="382" cm="1">
        <f t="array" ref="BB308">bdRateExtend($G306:$G309,L306:L309,$Z306:$Z309,AE306:AE309)</f>
        <v>0</v>
      </c>
      <c r="BC308" s="377"/>
      <c r="BD308" s="382" cm="1">
        <f t="array" ref="BD308">bdRateExtend($G306:$G309,M306:M309,$Z306:$Z309,AF306:AF309)</f>
        <v>0</v>
      </c>
      <c r="BE308" s="377"/>
      <c r="BF308" s="380" cm="1">
        <f t="array" ref="BF308">bdRateExtend($G306:$G309,N306:N309,$Z306:$Z309,AG306:AG309)</f>
        <v>0</v>
      </c>
      <c r="BG308" s="377"/>
      <c r="BH308" s="380" t="e" cm="1">
        <f t="array" ref="BH308">bdRateExtend($G306:$G309,O306:O309,$Z306:$Z309,AH306:AH309)</f>
        <v>#VALUE!</v>
      </c>
      <c r="BI308" s="377"/>
      <c r="BJ308" s="382" t="e" cm="1">
        <f t="array" ref="BJ308">bdRateExtend($G306:$G309,P306:P309,$Z306:$Z309,AI306:AI309)</f>
        <v>#VALUE!</v>
      </c>
      <c r="BK308" s="377"/>
      <c r="BL308" s="382" t="e" cm="1">
        <f t="array" ref="BL308">bdRateExtend($G306:$G309,Q306:Q309,$Z306:$Z309,AJ306:AJ309)</f>
        <v>#VALUE!</v>
      </c>
      <c r="BM308" s="377"/>
      <c r="BN308" s="382" t="e" cm="1">
        <f t="array" ref="BN308">bdRateExtend($G306:$G309,R306:R309,$Z306:$Z309,AK306:AK309)</f>
        <v>#VALUE!</v>
      </c>
      <c r="BO308" s="403"/>
      <c r="BP308" s="403"/>
      <c r="BQ308" s="403"/>
      <c r="BR308" s="403"/>
    </row>
    <row r="309" spans="1:70" ht="17" customHeight="1" thickBot="1" x14ac:dyDescent="0.25">
      <c r="A309" s="387"/>
      <c r="B309" s="391"/>
      <c r="C309" s="394"/>
      <c r="D309" s="397"/>
      <c r="E309" s="400"/>
      <c r="F309" s="8">
        <v>63</v>
      </c>
      <c r="G309" s="37">
        <f>Anchor!B306</f>
        <v>585.82399999999996</v>
      </c>
      <c r="H309" s="38">
        <f>Anchor!C306</f>
        <v>27.811499999999999</v>
      </c>
      <c r="I309" s="38">
        <f>Anchor!D306</f>
        <v>34.897100000000002</v>
      </c>
      <c r="J309" s="38">
        <f>Anchor!E306</f>
        <v>37.556600000000003</v>
      </c>
      <c r="K309" s="38"/>
      <c r="L309" s="38">
        <f>Anchor!F306</f>
        <v>5.7295999999999996</v>
      </c>
      <c r="M309" s="38">
        <f>Anchor!G306</f>
        <v>6.7805</v>
      </c>
      <c r="N309" s="38">
        <f>Anchor!H306</f>
        <v>26.334800000000001</v>
      </c>
      <c r="O309" s="38"/>
      <c r="P309" s="38"/>
      <c r="Q309" s="38"/>
      <c r="R309" s="38"/>
      <c r="S309" s="38"/>
      <c r="T309" s="38"/>
      <c r="U309" s="38"/>
      <c r="V309" s="38">
        <f>Anchor!I306</f>
        <v>360.1</v>
      </c>
      <c r="W309" s="38">
        <f>Anchor!J306</f>
        <v>0.78249999999999997</v>
      </c>
      <c r="X309" s="39">
        <f t="shared" si="19"/>
        <v>0.10002777777777778</v>
      </c>
      <c r="Y309" s="15"/>
      <c r="Z309" s="37">
        <f>Test!B306</f>
        <v>585.82399999999996</v>
      </c>
      <c r="AA309" s="38">
        <f>Test!C306</f>
        <v>27.811499999999999</v>
      </c>
      <c r="AB309" s="38">
        <f>Test!D306</f>
        <v>34.897100000000002</v>
      </c>
      <c r="AC309" s="38">
        <f>Test!E306</f>
        <v>37.556600000000003</v>
      </c>
      <c r="AD309" s="38"/>
      <c r="AE309" s="38">
        <f>Test!F306</f>
        <v>5.7295999999999996</v>
      </c>
      <c r="AF309" s="38">
        <f>Test!G306</f>
        <v>6.7805</v>
      </c>
      <c r="AG309" s="38">
        <f>Test!H306</f>
        <v>26.334800000000001</v>
      </c>
      <c r="AH309" s="38"/>
      <c r="AI309" s="38"/>
      <c r="AJ309" s="38"/>
      <c r="AK309" s="38"/>
      <c r="AL309" s="38"/>
      <c r="AM309" s="38"/>
      <c r="AN309" s="38"/>
      <c r="AO309" s="38">
        <f>Test!I306</f>
        <v>358.4</v>
      </c>
      <c r="AP309" s="38">
        <f>Test!J306</f>
        <v>0.85760000000000003</v>
      </c>
      <c r="AQ309" s="39">
        <f t="shared" si="20"/>
        <v>9.955555555555555E-2</v>
      </c>
      <c r="AR309" s="50">
        <f t="shared" si="21"/>
        <v>0.99527908914190488</v>
      </c>
      <c r="AS309" s="51">
        <f t="shared" si="22"/>
        <v>1.0959744408945689</v>
      </c>
      <c r="AT309" s="16"/>
      <c r="AU309" s="16"/>
      <c r="AV309" s="383"/>
      <c r="AW309" s="384"/>
      <c r="AX309" s="404"/>
      <c r="AY309" s="404"/>
      <c r="AZ309" s="407"/>
      <c r="BA309" s="407"/>
      <c r="BB309" s="384"/>
      <c r="BC309" s="378"/>
      <c r="BD309" s="384"/>
      <c r="BE309" s="378"/>
      <c r="BF309" s="385"/>
      <c r="BG309" s="378"/>
      <c r="BH309" s="385"/>
      <c r="BI309" s="378"/>
      <c r="BJ309" s="384"/>
      <c r="BK309" s="378"/>
      <c r="BL309" s="384"/>
      <c r="BM309" s="378"/>
      <c r="BN309" s="384"/>
      <c r="BO309" s="404"/>
      <c r="BP309" s="404"/>
      <c r="BQ309" s="404"/>
      <c r="BR309" s="404"/>
    </row>
    <row r="310" spans="1:70" ht="17" customHeight="1" x14ac:dyDescent="0.2">
      <c r="A310" s="387"/>
      <c r="B310" s="389" t="s">
        <v>2</v>
      </c>
      <c r="C310" s="392" t="s">
        <v>73</v>
      </c>
      <c r="D310" s="395">
        <v>60</v>
      </c>
      <c r="E310" s="398">
        <v>8</v>
      </c>
      <c r="F310" s="7">
        <v>23</v>
      </c>
      <c r="G310" s="32">
        <f>Anchor!B307</f>
        <v>186140.736</v>
      </c>
      <c r="H310" s="33">
        <f>Anchor!C307</f>
        <v>41.165599999999998</v>
      </c>
      <c r="I310" s="33">
        <f>Anchor!D307</f>
        <v>45.4161</v>
      </c>
      <c r="J310" s="33">
        <f>Anchor!E307</f>
        <v>46.1496</v>
      </c>
      <c r="K310" s="33"/>
      <c r="L310" s="33">
        <f>Anchor!F307</f>
        <v>27.966799999999999</v>
      </c>
      <c r="M310" s="33">
        <f>Anchor!G307</f>
        <v>25.033899999999999</v>
      </c>
      <c r="N310" s="33">
        <f>Anchor!H307</f>
        <v>99.825400000000002</v>
      </c>
      <c r="O310" s="33"/>
      <c r="P310" s="33"/>
      <c r="Q310" s="33"/>
      <c r="R310" s="33"/>
      <c r="S310" s="33"/>
      <c r="T310" s="33"/>
      <c r="U310" s="33"/>
      <c r="V310" s="33">
        <f>Anchor!I307</f>
        <v>2922.8</v>
      </c>
      <c r="W310" s="33">
        <f>Anchor!J307</f>
        <v>5.7035</v>
      </c>
      <c r="X310" s="34">
        <f t="shared" si="19"/>
        <v>0.81188888888888899</v>
      </c>
      <c r="Y310" s="15"/>
      <c r="Z310" s="32">
        <f>Test!B307</f>
        <v>186140.736</v>
      </c>
      <c r="AA310" s="33">
        <f>Test!C307</f>
        <v>41.165599999999998</v>
      </c>
      <c r="AB310" s="33">
        <f>Test!D307</f>
        <v>45.4161</v>
      </c>
      <c r="AC310" s="33">
        <f>Test!E307</f>
        <v>46.1496</v>
      </c>
      <c r="AD310" s="33"/>
      <c r="AE310" s="33">
        <f>Test!F307</f>
        <v>27.966799999999999</v>
      </c>
      <c r="AF310" s="33">
        <f>Test!G307</f>
        <v>25.033899999999999</v>
      </c>
      <c r="AG310" s="33">
        <f>Test!H307</f>
        <v>99.825400000000002</v>
      </c>
      <c r="AH310" s="33"/>
      <c r="AI310" s="33"/>
      <c r="AJ310" s="33"/>
      <c r="AK310" s="33"/>
      <c r="AL310" s="33"/>
      <c r="AM310" s="33"/>
      <c r="AN310" s="33"/>
      <c r="AO310" s="33">
        <f>Test!I307</f>
        <v>2961.3</v>
      </c>
      <c r="AP310" s="33">
        <f>Test!J307</f>
        <v>6.1645000000000003</v>
      </c>
      <c r="AQ310" s="34">
        <f t="shared" si="20"/>
        <v>0.82258333333333333</v>
      </c>
      <c r="AR310" s="46">
        <f t="shared" si="21"/>
        <v>1.0131723005337347</v>
      </c>
      <c r="AS310" s="47">
        <f t="shared" si="22"/>
        <v>1.080827562023319</v>
      </c>
      <c r="AT310" s="16"/>
      <c r="AU310" s="16"/>
      <c r="AV310" s="440" t="s">
        <v>123</v>
      </c>
      <c r="AW310" s="401" cm="1">
        <f t="array" ref="AW310">bdRateExtend($G310:$G313,H310:H313,$Z310:$Z313,AA310:AA313)</f>
        <v>0</v>
      </c>
      <c r="AX310" s="402" cm="1">
        <f t="array" ref="AX310">bdRateExtend($G310:$G315,H310:H315,$Z310:$Z315,AA310:AA315)</f>
        <v>0</v>
      </c>
      <c r="AY310" s="402" cm="1">
        <f t="array" ref="AY310">bdRateExtend($G310:$G315,I310:I315,$Z310:$Z315,AB310:AB315)</f>
        <v>0</v>
      </c>
      <c r="AZ310" s="405" cm="1">
        <f t="array" ref="AZ310">bdRateExtend($G310:$G315,J310:J315,$Z310:$Z315,AC310:AC315)</f>
        <v>0</v>
      </c>
      <c r="BA310" s="405" t="e" cm="1">
        <f t="array" ref="BA310">bdRateExtend($G310:$G315,K310:K315,$Z310:$Z315,AD310:AD315)</f>
        <v>#VALUE!</v>
      </c>
      <c r="BB310" s="401" cm="1">
        <f t="array" ref="BB310">bdRateExtend($G310:$G313,L310:L313,$Z310:$Z313,AE310:AE313)</f>
        <v>0</v>
      </c>
      <c r="BC310" s="376" cm="1">
        <f t="array" ref="BC310">bdRateExtend($G310:$G315,L310:L315,$Z310:$Z315,AE310:AE315)</f>
        <v>0</v>
      </c>
      <c r="BD310" s="401" cm="1">
        <f t="array" ref="BD310">bdRateExtend($G310:$G313,M310:M313,$Z310:$Z313,AF310:AF313)</f>
        <v>0</v>
      </c>
      <c r="BE310" s="376" cm="1">
        <f t="array" ref="BE310">bdRateExtend($G310:$G315,M310:M315,$Z310:$Z315,AF310:AF315)</f>
        <v>0</v>
      </c>
      <c r="BF310" s="379" cm="1">
        <f t="array" ref="BF310">bdRateExtend($G310:$G313,N310:N313,$Z310:$Z313,AG310:AG313)</f>
        <v>0</v>
      </c>
      <c r="BG310" s="376" cm="1">
        <f t="array" ref="BG310">bdRateExtend($G310:$G315,N310:N315,$Z310:$Z315,AG310:AG315)</f>
        <v>0</v>
      </c>
      <c r="BH310" s="379" t="e" cm="1">
        <f t="array" ref="BH310">bdRateExtend($G310:$G313,O310:O313,$Z310:$Z313,AH310:AH313)</f>
        <v>#VALUE!</v>
      </c>
      <c r="BI310" s="376" t="e" cm="1">
        <f t="array" ref="BI310">bdRateExtend($G310:$G315,O310:O315,$Z310:$Z315,AH310:AH315)</f>
        <v>#VALUE!</v>
      </c>
      <c r="BJ310" s="401" t="e" cm="1">
        <f t="array" ref="BJ310">bdRateExtend($G310:$G313,P310:P313,$Z310:$Z313,AI310:AI313)</f>
        <v>#VALUE!</v>
      </c>
      <c r="BK310" s="376" t="e" cm="1">
        <f t="array" ref="BK310">bdRateExtend($G310:$G315,P310:P315,$Z310:$Z315,AI310:AI315)</f>
        <v>#VALUE!</v>
      </c>
      <c r="BL310" s="401" t="e" cm="1">
        <f t="array" ref="BL310">bdRateExtend($G310:$G313,Q310:Q313,$Z310:$Z313,AJ310:AJ313)</f>
        <v>#VALUE!</v>
      </c>
      <c r="BM310" s="376" t="e" cm="1">
        <f t="array" ref="BM310">bdRateExtend($G310:$G315,Q310:Q315,$Z310:$Z315,AJ310:AJ315)</f>
        <v>#VALUE!</v>
      </c>
      <c r="BN310" s="401" t="e" cm="1">
        <f t="array" ref="BN310">bdRateExtend($G310:$G313,R310:R313,$Z310:$Z313,AK310:AK313)</f>
        <v>#VALUE!</v>
      </c>
      <c r="BO310" s="402" t="e" cm="1">
        <f t="array" ref="BO310">bdRateExtend($G310:$G315,R310:R315,$Z310:$Z315,AK310:AK315)</f>
        <v>#VALUE!</v>
      </c>
      <c r="BP310" s="402" t="e" cm="1">
        <f t="array" ref="BP310">bdRateExtend($G310:$G315,S310:S315,$Z310:$Z315,AL310:AL315)</f>
        <v>#VALUE!</v>
      </c>
      <c r="BQ310" s="402" t="e" cm="1">
        <f t="array" ref="BQ310">bdRateExtend($G310:$G315,T310:T315,$Z310:$Z315,AM310:AM315)</f>
        <v>#VALUE!</v>
      </c>
      <c r="BR310" s="402" t="e" cm="1">
        <f t="array" ref="BR310">bdRateExtend($G310:$G315,U310:U315,$Z310:$Z315,AN310:AN315)</f>
        <v>#VALUE!</v>
      </c>
    </row>
    <row r="311" spans="1:70" ht="17" customHeight="1" x14ac:dyDescent="0.2">
      <c r="A311" s="387"/>
      <c r="B311" s="390"/>
      <c r="C311" s="393"/>
      <c r="D311" s="396"/>
      <c r="E311" s="399"/>
      <c r="F311" s="13">
        <v>31</v>
      </c>
      <c r="G311" s="35">
        <f>Anchor!B308</f>
        <v>124879.344</v>
      </c>
      <c r="H311" s="40">
        <f>Anchor!C308</f>
        <v>37.554200000000002</v>
      </c>
      <c r="I311" s="40">
        <f>Anchor!D308</f>
        <v>43.090200000000003</v>
      </c>
      <c r="J311" s="40">
        <f>Anchor!E308</f>
        <v>44.555500000000002</v>
      </c>
      <c r="K311" s="40"/>
      <c r="L311" s="40">
        <f>Anchor!F308</f>
        <v>24.2468</v>
      </c>
      <c r="M311" s="40">
        <f>Anchor!G308</f>
        <v>21.527000000000001</v>
      </c>
      <c r="N311" s="40">
        <f>Anchor!H308</f>
        <v>99.746200000000002</v>
      </c>
      <c r="O311" s="40"/>
      <c r="P311" s="40"/>
      <c r="Q311" s="40"/>
      <c r="R311" s="40"/>
      <c r="S311" s="40"/>
      <c r="T311" s="40"/>
      <c r="U311" s="40"/>
      <c r="V311" s="40">
        <f>Anchor!I308</f>
        <v>2786.6</v>
      </c>
      <c r="W311" s="40">
        <f>Anchor!J308</f>
        <v>4.7569999999999997</v>
      </c>
      <c r="X311" s="36">
        <f t="shared" si="19"/>
        <v>0.7740555555555555</v>
      </c>
      <c r="Y311" s="15"/>
      <c r="Z311" s="35">
        <f>Test!B308</f>
        <v>124879.344</v>
      </c>
      <c r="AA311" s="40">
        <f>Test!C308</f>
        <v>37.554200000000002</v>
      </c>
      <c r="AB311" s="40">
        <f>Test!D308</f>
        <v>43.090200000000003</v>
      </c>
      <c r="AC311" s="40">
        <f>Test!E308</f>
        <v>44.555500000000002</v>
      </c>
      <c r="AD311" s="40"/>
      <c r="AE311" s="40">
        <f>Test!F308</f>
        <v>24.2468</v>
      </c>
      <c r="AF311" s="40">
        <f>Test!G308</f>
        <v>21.527000000000001</v>
      </c>
      <c r="AG311" s="40">
        <f>Test!H308</f>
        <v>99.746200000000002</v>
      </c>
      <c r="AH311" s="40"/>
      <c r="AI311" s="40"/>
      <c r="AJ311" s="40"/>
      <c r="AK311" s="40"/>
      <c r="AL311" s="40"/>
      <c r="AM311" s="40"/>
      <c r="AN311" s="40"/>
      <c r="AO311" s="40">
        <f>Test!I308</f>
        <v>2779.7</v>
      </c>
      <c r="AP311" s="40">
        <f>Test!J308</f>
        <v>4.6569000000000003</v>
      </c>
      <c r="AQ311" s="36">
        <f t="shared" si="20"/>
        <v>0.77213888888888882</v>
      </c>
      <c r="AR311" s="48">
        <f t="shared" si="21"/>
        <v>0.99752386420727768</v>
      </c>
      <c r="AS311" s="49">
        <f t="shared" si="22"/>
        <v>0.9789573260458273</v>
      </c>
      <c r="AT311" s="16"/>
      <c r="AU311" s="16"/>
      <c r="AV311" s="381"/>
      <c r="AW311" s="382"/>
      <c r="AX311" s="403"/>
      <c r="AY311" s="403"/>
      <c r="AZ311" s="406"/>
      <c r="BA311" s="406"/>
      <c r="BB311" s="382"/>
      <c r="BC311" s="377"/>
      <c r="BD311" s="382"/>
      <c r="BE311" s="377"/>
      <c r="BF311" s="380"/>
      <c r="BG311" s="377"/>
      <c r="BH311" s="380"/>
      <c r="BI311" s="377"/>
      <c r="BJ311" s="382"/>
      <c r="BK311" s="377"/>
      <c r="BL311" s="382"/>
      <c r="BM311" s="377"/>
      <c r="BN311" s="382"/>
      <c r="BO311" s="403"/>
      <c r="BP311" s="403"/>
      <c r="BQ311" s="403"/>
      <c r="BR311" s="403"/>
    </row>
    <row r="312" spans="1:70" ht="17" customHeight="1" x14ac:dyDescent="0.2">
      <c r="A312" s="387"/>
      <c r="B312" s="390"/>
      <c r="C312" s="393"/>
      <c r="D312" s="396"/>
      <c r="E312" s="399"/>
      <c r="F312" s="13">
        <v>39</v>
      </c>
      <c r="G312" s="35">
        <f>Anchor!B309</f>
        <v>70637.856</v>
      </c>
      <c r="H312" s="40">
        <f>Anchor!C309</f>
        <v>33.748800000000003</v>
      </c>
      <c r="I312" s="40">
        <f>Anchor!D309</f>
        <v>41.007300000000001</v>
      </c>
      <c r="J312" s="40">
        <f>Anchor!E309</f>
        <v>42.800800000000002</v>
      </c>
      <c r="K312" s="40"/>
      <c r="L312" s="40">
        <f>Anchor!F309</f>
        <v>19.7483</v>
      </c>
      <c r="M312" s="40">
        <f>Anchor!G309</f>
        <v>17.4209</v>
      </c>
      <c r="N312" s="40">
        <f>Anchor!H309</f>
        <v>97.099100000000007</v>
      </c>
      <c r="O312" s="40"/>
      <c r="P312" s="40"/>
      <c r="Q312" s="40"/>
      <c r="R312" s="40"/>
      <c r="S312" s="40"/>
      <c r="T312" s="40"/>
      <c r="U312" s="40"/>
      <c r="V312" s="40">
        <f>Anchor!I309</f>
        <v>3264.5</v>
      </c>
      <c r="W312" s="40">
        <f>Anchor!J309</f>
        <v>3.6133000000000002</v>
      </c>
      <c r="X312" s="36">
        <f t="shared" ref="X312:X375" si="23">V312/3600</f>
        <v>0.90680555555555553</v>
      </c>
      <c r="Y312" s="15"/>
      <c r="Z312" s="35">
        <f>Test!B309</f>
        <v>70637.856</v>
      </c>
      <c r="AA312" s="40">
        <f>Test!C309</f>
        <v>33.748800000000003</v>
      </c>
      <c r="AB312" s="40">
        <f>Test!D309</f>
        <v>41.007300000000001</v>
      </c>
      <c r="AC312" s="40">
        <f>Test!E309</f>
        <v>42.800800000000002</v>
      </c>
      <c r="AD312" s="40"/>
      <c r="AE312" s="40">
        <f>Test!F309</f>
        <v>19.7483</v>
      </c>
      <c r="AF312" s="40">
        <f>Test!G309</f>
        <v>17.4209</v>
      </c>
      <c r="AG312" s="40">
        <f>Test!H309</f>
        <v>97.099100000000007</v>
      </c>
      <c r="AH312" s="40"/>
      <c r="AI312" s="40"/>
      <c r="AJ312" s="40"/>
      <c r="AK312" s="40"/>
      <c r="AL312" s="40"/>
      <c r="AM312" s="40"/>
      <c r="AN312" s="40"/>
      <c r="AO312" s="40">
        <f>Test!I309</f>
        <v>3280.3</v>
      </c>
      <c r="AP312" s="40">
        <f>Test!J309</f>
        <v>3.8247</v>
      </c>
      <c r="AQ312" s="36">
        <f t="shared" si="20"/>
        <v>0.91119444444444453</v>
      </c>
      <c r="AR312" s="48">
        <f t="shared" si="21"/>
        <v>1.0048399448613876</v>
      </c>
      <c r="AS312" s="49">
        <f t="shared" si="22"/>
        <v>1.0585060747792876</v>
      </c>
      <c r="AT312" s="16"/>
      <c r="AU312" s="16"/>
      <c r="AV312" s="381" t="s">
        <v>124</v>
      </c>
      <c r="AW312" s="382" cm="1">
        <f t="array" ref="AW312">bdRateExtend($G311:$G314,H311:H314,$Z311:$Z314,AA311:AA314)</f>
        <v>0</v>
      </c>
      <c r="AX312" s="403"/>
      <c r="AY312" s="403"/>
      <c r="AZ312" s="406"/>
      <c r="BA312" s="406"/>
      <c r="BB312" s="382" cm="1">
        <f t="array" ref="BB312">bdRateExtend($G311:$G314,L311:L314,$Z311:$Z314,AE311:AE314)</f>
        <v>0</v>
      </c>
      <c r="BC312" s="377"/>
      <c r="BD312" s="382" cm="1">
        <f t="array" ref="BD312">bdRateExtend($G311:$G314,M311:M314,$Z311:$Z314,AF311:AF314)</f>
        <v>0</v>
      </c>
      <c r="BE312" s="377"/>
      <c r="BF312" s="380" cm="1">
        <f t="array" ref="BF312">bdRateExtend($G311:$G314,N311:N314,$Z311:$Z314,AG311:AG314)</f>
        <v>0</v>
      </c>
      <c r="BG312" s="377"/>
      <c r="BH312" s="380" t="e" cm="1">
        <f t="array" ref="BH312">bdRateExtend($G311:$G314,O311:O314,$Z311:$Z314,AH311:AH314)</f>
        <v>#VALUE!</v>
      </c>
      <c r="BI312" s="377"/>
      <c r="BJ312" s="382" t="e" cm="1">
        <f t="array" ref="BJ312">bdRateExtend($G311:$G314,P311:P314,$Z311:$Z314,AI311:AI314)</f>
        <v>#VALUE!</v>
      </c>
      <c r="BK312" s="377"/>
      <c r="BL312" s="382" t="e" cm="1">
        <f t="array" ref="BL312">bdRateExtend($G311:$G314,Q311:Q314,$Z311:$Z314,AJ311:AJ314)</f>
        <v>#VALUE!</v>
      </c>
      <c r="BM312" s="377"/>
      <c r="BN312" s="382" t="e" cm="1">
        <f t="array" ref="BN312">bdRateExtend($G311:$G314,R311:R314,$Z311:$Z314,AK311:AK314)</f>
        <v>#VALUE!</v>
      </c>
      <c r="BO312" s="403"/>
      <c r="BP312" s="403"/>
      <c r="BQ312" s="403"/>
      <c r="BR312" s="403"/>
    </row>
    <row r="313" spans="1:70" ht="17" customHeight="1" x14ac:dyDescent="0.2">
      <c r="A313" s="387"/>
      <c r="B313" s="390"/>
      <c r="C313" s="393"/>
      <c r="D313" s="396"/>
      <c r="E313" s="399"/>
      <c r="F313" s="13">
        <v>47</v>
      </c>
      <c r="G313" s="35">
        <f>Anchor!B310</f>
        <v>36285.088000000003</v>
      </c>
      <c r="H313" s="40">
        <f>Anchor!C310</f>
        <v>30.410499999999999</v>
      </c>
      <c r="I313" s="40">
        <f>Anchor!D310</f>
        <v>38.741399999999999</v>
      </c>
      <c r="J313" s="40">
        <f>Anchor!E310</f>
        <v>40.944400000000002</v>
      </c>
      <c r="K313" s="40"/>
      <c r="L313" s="40">
        <f>Anchor!F310</f>
        <v>15.196300000000001</v>
      </c>
      <c r="M313" s="40">
        <f>Anchor!G310</f>
        <v>13.417400000000001</v>
      </c>
      <c r="N313" s="40">
        <f>Anchor!H310</f>
        <v>85.044300000000007</v>
      </c>
      <c r="O313" s="40"/>
      <c r="P313" s="40"/>
      <c r="Q313" s="40"/>
      <c r="R313" s="40"/>
      <c r="S313" s="40"/>
      <c r="T313" s="40"/>
      <c r="U313" s="40"/>
      <c r="V313" s="40">
        <f>Anchor!I310</f>
        <v>2242.5</v>
      </c>
      <c r="W313" s="40">
        <f>Anchor!J310</f>
        <v>2.7202000000000002</v>
      </c>
      <c r="X313" s="36">
        <f t="shared" si="23"/>
        <v>0.62291666666666667</v>
      </c>
      <c r="Y313" s="15"/>
      <c r="Z313" s="35">
        <f>Test!B310</f>
        <v>36285.088000000003</v>
      </c>
      <c r="AA313" s="40">
        <f>Test!C310</f>
        <v>30.410499999999999</v>
      </c>
      <c r="AB313" s="40">
        <f>Test!D310</f>
        <v>38.741399999999999</v>
      </c>
      <c r="AC313" s="40">
        <f>Test!E310</f>
        <v>40.944400000000002</v>
      </c>
      <c r="AD313" s="40"/>
      <c r="AE313" s="40">
        <f>Test!F310</f>
        <v>15.196300000000001</v>
      </c>
      <c r="AF313" s="40">
        <f>Test!G310</f>
        <v>13.417400000000001</v>
      </c>
      <c r="AG313" s="40">
        <f>Test!H310</f>
        <v>85.044300000000007</v>
      </c>
      <c r="AH313" s="40"/>
      <c r="AI313" s="40"/>
      <c r="AJ313" s="40"/>
      <c r="AK313" s="40"/>
      <c r="AL313" s="40"/>
      <c r="AM313" s="40"/>
      <c r="AN313" s="40"/>
      <c r="AO313" s="40">
        <f>Test!I310</f>
        <v>2256.1</v>
      </c>
      <c r="AP313" s="40">
        <f>Test!J310</f>
        <v>2.8498000000000001</v>
      </c>
      <c r="AQ313" s="36">
        <f t="shared" si="20"/>
        <v>0.62669444444444444</v>
      </c>
      <c r="AR313" s="48">
        <f t="shared" si="21"/>
        <v>1.0060646599777034</v>
      </c>
      <c r="AS313" s="49">
        <f t="shared" si="22"/>
        <v>1.0476435556209103</v>
      </c>
      <c r="AT313" s="16"/>
      <c r="AU313" s="16"/>
      <c r="AV313" s="381"/>
      <c r="AW313" s="382"/>
      <c r="AX313" s="403"/>
      <c r="AY313" s="403"/>
      <c r="AZ313" s="406"/>
      <c r="BA313" s="406"/>
      <c r="BB313" s="382"/>
      <c r="BC313" s="377"/>
      <c r="BD313" s="382"/>
      <c r="BE313" s="377"/>
      <c r="BF313" s="380"/>
      <c r="BG313" s="377"/>
      <c r="BH313" s="380"/>
      <c r="BI313" s="377"/>
      <c r="BJ313" s="382"/>
      <c r="BK313" s="377"/>
      <c r="BL313" s="382"/>
      <c r="BM313" s="377"/>
      <c r="BN313" s="382"/>
      <c r="BO313" s="403"/>
      <c r="BP313" s="403"/>
      <c r="BQ313" s="403"/>
      <c r="BR313" s="403"/>
    </row>
    <row r="314" spans="1:70" ht="17" customHeight="1" x14ac:dyDescent="0.2">
      <c r="A314" s="387"/>
      <c r="B314" s="390"/>
      <c r="C314" s="393"/>
      <c r="D314" s="396"/>
      <c r="E314" s="399"/>
      <c r="F314" s="13">
        <v>55</v>
      </c>
      <c r="G314" s="35">
        <f>Anchor!B311</f>
        <v>16533.664000000001</v>
      </c>
      <c r="H314" s="40">
        <f>Anchor!C311</f>
        <v>27.543099999999999</v>
      </c>
      <c r="I314" s="40">
        <f>Anchor!D311</f>
        <v>36.434800000000003</v>
      </c>
      <c r="J314" s="40">
        <f>Anchor!E311</f>
        <v>39.040500000000002</v>
      </c>
      <c r="K314" s="40"/>
      <c r="L314" s="40">
        <f>Anchor!F311</f>
        <v>10.948600000000001</v>
      </c>
      <c r="M314" s="40">
        <f>Anchor!G311</f>
        <v>9.8384</v>
      </c>
      <c r="N314" s="40">
        <f>Anchor!H311</f>
        <v>66.550399999999996</v>
      </c>
      <c r="O314" s="40"/>
      <c r="P314" s="40"/>
      <c r="Q314" s="40"/>
      <c r="R314" s="40"/>
      <c r="S314" s="40"/>
      <c r="T314" s="40"/>
      <c r="U314" s="40"/>
      <c r="V314" s="40">
        <f>Anchor!I311</f>
        <v>1478.2</v>
      </c>
      <c r="W314" s="40">
        <f>Anchor!J311</f>
        <v>2.2081</v>
      </c>
      <c r="X314" s="36">
        <f t="shared" si="23"/>
        <v>0.41061111111111115</v>
      </c>
      <c r="Y314" s="15"/>
      <c r="Z314" s="35">
        <f>Test!B311</f>
        <v>16533.664000000001</v>
      </c>
      <c r="AA314" s="40">
        <f>Test!C311</f>
        <v>27.543099999999999</v>
      </c>
      <c r="AB314" s="40">
        <f>Test!D311</f>
        <v>36.434800000000003</v>
      </c>
      <c r="AC314" s="40">
        <f>Test!E311</f>
        <v>39.040500000000002</v>
      </c>
      <c r="AD314" s="40"/>
      <c r="AE314" s="40">
        <f>Test!F311</f>
        <v>10.948600000000001</v>
      </c>
      <c r="AF314" s="40">
        <f>Test!G311</f>
        <v>9.8384</v>
      </c>
      <c r="AG314" s="40">
        <f>Test!H311</f>
        <v>66.550399999999996</v>
      </c>
      <c r="AH314" s="40"/>
      <c r="AI314" s="40"/>
      <c r="AJ314" s="40"/>
      <c r="AK314" s="40"/>
      <c r="AL314" s="40"/>
      <c r="AM314" s="40"/>
      <c r="AN314" s="40"/>
      <c r="AO314" s="40">
        <f>Test!I311</f>
        <v>1470.6</v>
      </c>
      <c r="AP314" s="40">
        <f>Test!J311</f>
        <v>2.1530999999999998</v>
      </c>
      <c r="AQ314" s="36">
        <f t="shared" si="20"/>
        <v>0.40849999999999997</v>
      </c>
      <c r="AR314" s="48">
        <f t="shared" si="21"/>
        <v>0.99485861182519275</v>
      </c>
      <c r="AS314" s="49">
        <f t="shared" si="22"/>
        <v>0.97509170780308851</v>
      </c>
      <c r="AT314" s="16"/>
      <c r="AU314" s="16"/>
      <c r="AV314" s="381" t="s">
        <v>125</v>
      </c>
      <c r="AW314" s="382" cm="1">
        <f t="array" ref="AW314">bdRateExtend($G312:$G315,H312:H315,$Z312:$Z315,AA312:AA315)</f>
        <v>0</v>
      </c>
      <c r="AX314" s="403"/>
      <c r="AY314" s="403"/>
      <c r="AZ314" s="406"/>
      <c r="BA314" s="406"/>
      <c r="BB314" s="382" cm="1">
        <f t="array" ref="BB314">bdRateExtend($G312:$G315,L312:L315,$Z312:$Z315,AE312:AE315)</f>
        <v>0</v>
      </c>
      <c r="BC314" s="377"/>
      <c r="BD314" s="382" cm="1">
        <f t="array" ref="BD314">bdRateExtend($G312:$G315,M312:M315,$Z312:$Z315,AF312:AF315)</f>
        <v>0</v>
      </c>
      <c r="BE314" s="377"/>
      <c r="BF314" s="380" cm="1">
        <f t="array" ref="BF314">bdRateExtend($G312:$G315,N312:N315,$Z312:$Z315,AG312:AG315)</f>
        <v>0</v>
      </c>
      <c r="BG314" s="377"/>
      <c r="BH314" s="380" t="e" cm="1">
        <f t="array" ref="BH314">bdRateExtend($G312:$G315,O312:O315,$Z312:$Z315,AH312:AH315)</f>
        <v>#VALUE!</v>
      </c>
      <c r="BI314" s="377"/>
      <c r="BJ314" s="382" t="e" cm="1">
        <f t="array" ref="BJ314">bdRateExtend($G312:$G315,P312:P315,$Z312:$Z315,AI312:AI315)</f>
        <v>#VALUE!</v>
      </c>
      <c r="BK314" s="377"/>
      <c r="BL314" s="382" t="e" cm="1">
        <f t="array" ref="BL314">bdRateExtend($G312:$G315,Q312:Q315,$Z312:$Z315,AJ312:AJ315)</f>
        <v>#VALUE!</v>
      </c>
      <c r="BM314" s="377"/>
      <c r="BN314" s="382" t="e" cm="1">
        <f t="array" ref="BN314">bdRateExtend($G312:$G315,R312:R315,$Z312:$Z315,AK312:AK315)</f>
        <v>#VALUE!</v>
      </c>
      <c r="BO314" s="403"/>
      <c r="BP314" s="403"/>
      <c r="BQ314" s="403"/>
      <c r="BR314" s="403"/>
    </row>
    <row r="315" spans="1:70" ht="17" customHeight="1" thickBot="1" x14ac:dyDescent="0.25">
      <c r="A315" s="387"/>
      <c r="B315" s="391"/>
      <c r="C315" s="394"/>
      <c r="D315" s="397"/>
      <c r="E315" s="400"/>
      <c r="F315" s="8">
        <v>63</v>
      </c>
      <c r="G315" s="37">
        <f>Anchor!B312</f>
        <v>2772.2559999999999</v>
      </c>
      <c r="H315" s="38">
        <f>Anchor!C312</f>
        <v>23.966799999999999</v>
      </c>
      <c r="I315" s="38">
        <f>Anchor!D312</f>
        <v>33.426600000000001</v>
      </c>
      <c r="J315" s="38">
        <f>Anchor!E312</f>
        <v>36.016100000000002</v>
      </c>
      <c r="K315" s="38"/>
      <c r="L315" s="38">
        <f>Anchor!F312</f>
        <v>5.8827999999999996</v>
      </c>
      <c r="M315" s="38">
        <f>Anchor!G312</f>
        <v>5.6864999999999997</v>
      </c>
      <c r="N315" s="38">
        <f>Anchor!H312</f>
        <v>34.451500000000003</v>
      </c>
      <c r="O315" s="38"/>
      <c r="P315" s="38"/>
      <c r="Q315" s="38"/>
      <c r="R315" s="38"/>
      <c r="S315" s="38"/>
      <c r="T315" s="38"/>
      <c r="U315" s="38"/>
      <c r="V315" s="38">
        <f>Anchor!I312</f>
        <v>649.79999999999995</v>
      </c>
      <c r="W315" s="38">
        <f>Anchor!J312</f>
        <v>1.2282999999999999</v>
      </c>
      <c r="X315" s="39">
        <f t="shared" si="23"/>
        <v>0.18049999999999999</v>
      </c>
      <c r="Y315" s="15"/>
      <c r="Z315" s="37">
        <f>Test!B312</f>
        <v>2772.2559999999999</v>
      </c>
      <c r="AA315" s="38">
        <f>Test!C312</f>
        <v>23.966799999999999</v>
      </c>
      <c r="AB315" s="38">
        <f>Test!D312</f>
        <v>33.426600000000001</v>
      </c>
      <c r="AC315" s="38">
        <f>Test!E312</f>
        <v>36.016100000000002</v>
      </c>
      <c r="AD315" s="38"/>
      <c r="AE315" s="38">
        <f>Test!F312</f>
        <v>5.8827999999999996</v>
      </c>
      <c r="AF315" s="38">
        <f>Test!G312</f>
        <v>5.6864999999999997</v>
      </c>
      <c r="AG315" s="38">
        <f>Test!H312</f>
        <v>34.451500000000003</v>
      </c>
      <c r="AH315" s="38"/>
      <c r="AI315" s="38"/>
      <c r="AJ315" s="38"/>
      <c r="AK315" s="38"/>
      <c r="AL315" s="38"/>
      <c r="AM315" s="38"/>
      <c r="AN315" s="38"/>
      <c r="AO315" s="38">
        <f>Test!I312</f>
        <v>653</v>
      </c>
      <c r="AP315" s="38">
        <f>Test!J312</f>
        <v>1.1073999999999999</v>
      </c>
      <c r="AQ315" s="39">
        <f t="shared" si="20"/>
        <v>0.18138888888888888</v>
      </c>
      <c r="AR315" s="50">
        <f t="shared" si="21"/>
        <v>1.0049245921822101</v>
      </c>
      <c r="AS315" s="51">
        <f t="shared" si="22"/>
        <v>0.90157127737523401</v>
      </c>
      <c r="AT315" s="16"/>
      <c r="AU315" s="16"/>
      <c r="AV315" s="383"/>
      <c r="AW315" s="384"/>
      <c r="AX315" s="404"/>
      <c r="AY315" s="404"/>
      <c r="AZ315" s="407"/>
      <c r="BA315" s="407"/>
      <c r="BB315" s="384"/>
      <c r="BC315" s="378"/>
      <c r="BD315" s="384"/>
      <c r="BE315" s="378"/>
      <c r="BF315" s="385"/>
      <c r="BG315" s="378"/>
      <c r="BH315" s="385"/>
      <c r="BI315" s="378"/>
      <c r="BJ315" s="384"/>
      <c r="BK315" s="378"/>
      <c r="BL315" s="384"/>
      <c r="BM315" s="378"/>
      <c r="BN315" s="384"/>
      <c r="BO315" s="404"/>
      <c r="BP315" s="404"/>
      <c r="BQ315" s="404"/>
      <c r="BR315" s="404"/>
    </row>
    <row r="316" spans="1:70" ht="17" customHeight="1" x14ac:dyDescent="0.2">
      <c r="A316" s="387"/>
      <c r="B316" s="389" t="s">
        <v>2</v>
      </c>
      <c r="C316" s="392" t="s">
        <v>74</v>
      </c>
      <c r="D316" s="395">
        <v>24</v>
      </c>
      <c r="E316" s="398">
        <v>10</v>
      </c>
      <c r="F316" s="7">
        <v>23</v>
      </c>
      <c r="G316" s="32">
        <f>Anchor!B313</f>
        <v>14518.944</v>
      </c>
      <c r="H316" s="33">
        <f>Anchor!C313</f>
        <v>47.241999999999997</v>
      </c>
      <c r="I316" s="33">
        <f>Anchor!D313</f>
        <v>49.174300000000002</v>
      </c>
      <c r="J316" s="33">
        <f>Anchor!E313</f>
        <v>50.505499999999998</v>
      </c>
      <c r="K316" s="33"/>
      <c r="L316" s="33">
        <f>Anchor!F313</f>
        <v>30.561599999999999</v>
      </c>
      <c r="M316" s="33">
        <f>Anchor!G313</f>
        <v>28.970700000000001</v>
      </c>
      <c r="N316" s="33">
        <f>Anchor!H313</f>
        <v>98.786600000000007</v>
      </c>
      <c r="O316" s="33"/>
      <c r="P316" s="33"/>
      <c r="Q316" s="33"/>
      <c r="R316" s="33"/>
      <c r="S316" s="33"/>
      <c r="T316" s="33"/>
      <c r="U316" s="33"/>
      <c r="V316" s="33">
        <f>Anchor!I313</f>
        <v>1125.2</v>
      </c>
      <c r="W316" s="33">
        <f>Anchor!J313</f>
        <v>2.8166000000000002</v>
      </c>
      <c r="X316" s="34">
        <f t="shared" si="23"/>
        <v>0.31255555555555559</v>
      </c>
      <c r="Y316" s="15"/>
      <c r="Z316" s="32">
        <f>Test!B313</f>
        <v>14518.944</v>
      </c>
      <c r="AA316" s="33">
        <f>Test!C313</f>
        <v>47.241999999999997</v>
      </c>
      <c r="AB316" s="33">
        <f>Test!D313</f>
        <v>49.174300000000002</v>
      </c>
      <c r="AC316" s="33">
        <f>Test!E313</f>
        <v>50.505499999999998</v>
      </c>
      <c r="AD316" s="33"/>
      <c r="AE316" s="33">
        <f>Test!F313</f>
        <v>30.561599999999999</v>
      </c>
      <c r="AF316" s="33">
        <f>Test!G313</f>
        <v>28.970700000000001</v>
      </c>
      <c r="AG316" s="33">
        <f>Test!H313</f>
        <v>98.786600000000007</v>
      </c>
      <c r="AH316" s="33"/>
      <c r="AI316" s="33"/>
      <c r="AJ316" s="33"/>
      <c r="AK316" s="33"/>
      <c r="AL316" s="33"/>
      <c r="AM316" s="33"/>
      <c r="AN316" s="33"/>
      <c r="AO316" s="33">
        <f>Test!I313</f>
        <v>1118.7</v>
      </c>
      <c r="AP316" s="33">
        <f>Test!J313</f>
        <v>2.8157000000000001</v>
      </c>
      <c r="AQ316" s="34">
        <f t="shared" si="20"/>
        <v>0.31075000000000003</v>
      </c>
      <c r="AR316" s="46">
        <f t="shared" si="21"/>
        <v>0.99422324920014216</v>
      </c>
      <c r="AS316" s="47">
        <f t="shared" si="22"/>
        <v>0.9996804658098416</v>
      </c>
      <c r="AT316" s="16"/>
      <c r="AU316" s="16"/>
      <c r="AV316" s="440" t="s">
        <v>123</v>
      </c>
      <c r="AW316" s="401" cm="1">
        <f t="array" ref="AW316">bdRateExtend($G316:$G319,H316:H319,$Z316:$Z319,AA316:AA319)</f>
        <v>0</v>
      </c>
      <c r="AX316" s="402" cm="1">
        <f t="array" ref="AX316">bdRateExtend($G316:$G321,H316:H321,$Z316:$Z321,AA316:AA321)</f>
        <v>0</v>
      </c>
      <c r="AY316" s="402" cm="1">
        <f t="array" ref="AY316">bdRateExtend($G316:$G321,I316:I321,$Z316:$Z321,AB316:AB321)</f>
        <v>0</v>
      </c>
      <c r="AZ316" s="405" cm="1">
        <f t="array" ref="AZ316">bdRateExtend($G316:$G321,J316:J321,$Z316:$Z321,AC316:AC321)</f>
        <v>0</v>
      </c>
      <c r="BA316" s="405" t="e" cm="1">
        <f t="array" ref="BA316">bdRateExtend($G316:$G321,K316:K321,$Z316:$Z321,AD316:AD321)</f>
        <v>#VALUE!</v>
      </c>
      <c r="BB316" s="401" cm="1">
        <f t="array" ref="BB316">bdRateExtend($G316:$G319,L316:L319,$Z316:$Z319,AE316:AE319)</f>
        <v>0</v>
      </c>
      <c r="BC316" s="376" cm="1">
        <f t="array" ref="BC316">bdRateExtend($G316:$G321,L316:L321,$Z316:$Z321,AE316:AE321)</f>
        <v>0</v>
      </c>
      <c r="BD316" s="401" cm="1">
        <f t="array" ref="BD316">bdRateExtend($G316:$G319,M316:M319,$Z316:$Z319,AF316:AF319)</f>
        <v>0</v>
      </c>
      <c r="BE316" s="376" cm="1">
        <f t="array" ref="BE316">bdRateExtend($G316:$G321,M316:M321,$Z316:$Z321,AF316:AF321)</f>
        <v>0</v>
      </c>
      <c r="BF316" s="379" cm="1">
        <f t="array" ref="BF316">bdRateExtend($G316:$G319,N316:N319,$Z316:$Z319,AG316:AG319)</f>
        <v>0</v>
      </c>
      <c r="BG316" s="376" cm="1">
        <f t="array" ref="BG316">bdRateExtend($G316:$G321,N316:N321,$Z316:$Z321,AG316:AG321)</f>
        <v>0</v>
      </c>
      <c r="BH316" s="379" t="e" cm="1">
        <f t="array" ref="BH316">bdRateExtend($G316:$G319,O316:O319,$Z316:$Z319,AH316:AH319)</f>
        <v>#VALUE!</v>
      </c>
      <c r="BI316" s="376" t="e" cm="1">
        <f t="array" ref="BI316">bdRateExtend($G316:$G321,O316:O321,$Z316:$Z321,AH316:AH321)</f>
        <v>#VALUE!</v>
      </c>
      <c r="BJ316" s="401" t="e" cm="1">
        <f t="array" ref="BJ316">bdRateExtend($G316:$G319,P316:P319,$Z316:$Z319,AI316:AI319)</f>
        <v>#VALUE!</v>
      </c>
      <c r="BK316" s="376" t="e" cm="1">
        <f t="array" ref="BK316">bdRateExtend($G316:$G321,P316:P321,$Z316:$Z321,AI316:AI321)</f>
        <v>#VALUE!</v>
      </c>
      <c r="BL316" s="401" t="e" cm="1">
        <f t="array" ref="BL316">bdRateExtend($G316:$G319,Q316:Q319,$Z316:$Z319,AJ316:AJ319)</f>
        <v>#VALUE!</v>
      </c>
      <c r="BM316" s="376" t="e" cm="1">
        <f t="array" ref="BM316">bdRateExtend($G316:$G321,Q316:Q321,$Z316:$Z321,AJ316:AJ321)</f>
        <v>#VALUE!</v>
      </c>
      <c r="BN316" s="401" t="e" cm="1">
        <f t="array" ref="BN316">bdRateExtend($G316:$G319,R316:R319,$Z316:$Z319,AK316:AK319)</f>
        <v>#VALUE!</v>
      </c>
      <c r="BO316" s="402" t="e" cm="1">
        <f t="array" ref="BO316">bdRateExtend($G316:$G321,R316:R321,$Z316:$Z321,AK316:AK321)</f>
        <v>#VALUE!</v>
      </c>
      <c r="BP316" s="402" t="e" cm="1">
        <f t="array" ref="BP316">bdRateExtend($G316:$G321,S316:S321,$Z316:$Z321,AL316:AL321)</f>
        <v>#VALUE!</v>
      </c>
      <c r="BQ316" s="402" t="e" cm="1">
        <f t="array" ref="BQ316">bdRateExtend($G316:$G321,T316:T321,$Z316:$Z321,AM316:AM321)</f>
        <v>#VALUE!</v>
      </c>
      <c r="BR316" s="402" t="e" cm="1">
        <f t="array" ref="BR316">bdRateExtend($G316:$G321,U316:U321,$Z316:$Z321,AN316:AN321)</f>
        <v>#VALUE!</v>
      </c>
    </row>
    <row r="317" spans="1:70" ht="17" customHeight="1" x14ac:dyDescent="0.2">
      <c r="A317" s="387"/>
      <c r="B317" s="390"/>
      <c r="C317" s="393"/>
      <c r="D317" s="396"/>
      <c r="E317" s="399"/>
      <c r="F317" s="13">
        <v>31</v>
      </c>
      <c r="G317" s="35">
        <f>Anchor!B314</f>
        <v>10201.606400000001</v>
      </c>
      <c r="H317" s="40">
        <f>Anchor!C314</f>
        <v>44.4696</v>
      </c>
      <c r="I317" s="40">
        <f>Anchor!D314</f>
        <v>46.908999999999999</v>
      </c>
      <c r="J317" s="40">
        <f>Anchor!E314</f>
        <v>48.127099999999999</v>
      </c>
      <c r="K317" s="40"/>
      <c r="L317" s="40">
        <f>Anchor!F314</f>
        <v>28.310199999999998</v>
      </c>
      <c r="M317" s="40">
        <f>Anchor!G314</f>
        <v>26.895900000000001</v>
      </c>
      <c r="N317" s="40">
        <f>Anchor!H314</f>
        <v>98.016499999999994</v>
      </c>
      <c r="O317" s="40"/>
      <c r="P317" s="40"/>
      <c r="Q317" s="40"/>
      <c r="R317" s="40"/>
      <c r="S317" s="40"/>
      <c r="T317" s="40"/>
      <c r="U317" s="40"/>
      <c r="V317" s="40">
        <f>Anchor!I314</f>
        <v>982</v>
      </c>
      <c r="W317" s="40">
        <f>Anchor!J314</f>
        <v>2.3833000000000002</v>
      </c>
      <c r="X317" s="36">
        <f t="shared" si="23"/>
        <v>0.27277777777777779</v>
      </c>
      <c r="Y317" s="15"/>
      <c r="Z317" s="35">
        <f>Test!B314</f>
        <v>10201.606400000001</v>
      </c>
      <c r="AA317" s="40">
        <f>Test!C314</f>
        <v>44.4696</v>
      </c>
      <c r="AB317" s="40">
        <f>Test!D314</f>
        <v>46.908999999999999</v>
      </c>
      <c r="AC317" s="40">
        <f>Test!E314</f>
        <v>48.127099999999999</v>
      </c>
      <c r="AD317" s="40"/>
      <c r="AE317" s="40">
        <f>Test!F314</f>
        <v>28.310199999999998</v>
      </c>
      <c r="AF317" s="40">
        <f>Test!G314</f>
        <v>26.895900000000001</v>
      </c>
      <c r="AG317" s="40">
        <f>Test!H314</f>
        <v>98.016499999999994</v>
      </c>
      <c r="AH317" s="40"/>
      <c r="AI317" s="40"/>
      <c r="AJ317" s="40"/>
      <c r="AK317" s="40"/>
      <c r="AL317" s="40"/>
      <c r="AM317" s="40"/>
      <c r="AN317" s="40"/>
      <c r="AO317" s="40">
        <f>Test!I314</f>
        <v>986.9</v>
      </c>
      <c r="AP317" s="40">
        <f>Test!J314</f>
        <v>2.3763999999999998</v>
      </c>
      <c r="AQ317" s="36">
        <f t="shared" si="20"/>
        <v>0.27413888888888888</v>
      </c>
      <c r="AR317" s="48">
        <f t="shared" si="21"/>
        <v>1.004989816700611</v>
      </c>
      <c r="AS317" s="49">
        <f t="shared" si="22"/>
        <v>0.99710485461335108</v>
      </c>
      <c r="AT317" s="16"/>
      <c r="AU317" s="16"/>
      <c r="AV317" s="381"/>
      <c r="AW317" s="382"/>
      <c r="AX317" s="403"/>
      <c r="AY317" s="403"/>
      <c r="AZ317" s="406"/>
      <c r="BA317" s="406"/>
      <c r="BB317" s="382"/>
      <c r="BC317" s="377"/>
      <c r="BD317" s="382"/>
      <c r="BE317" s="377"/>
      <c r="BF317" s="380"/>
      <c r="BG317" s="377"/>
      <c r="BH317" s="380"/>
      <c r="BI317" s="377"/>
      <c r="BJ317" s="382"/>
      <c r="BK317" s="377"/>
      <c r="BL317" s="382"/>
      <c r="BM317" s="377"/>
      <c r="BN317" s="382"/>
      <c r="BO317" s="403"/>
      <c r="BP317" s="403"/>
      <c r="BQ317" s="403"/>
      <c r="BR317" s="403"/>
    </row>
    <row r="318" spans="1:70" ht="17" customHeight="1" x14ac:dyDescent="0.2">
      <c r="A318" s="387"/>
      <c r="B318" s="390"/>
      <c r="C318" s="393"/>
      <c r="D318" s="396"/>
      <c r="E318" s="399"/>
      <c r="F318" s="13">
        <v>39</v>
      </c>
      <c r="G318" s="35">
        <f>Anchor!B315</f>
        <v>6648.8703999999998</v>
      </c>
      <c r="H318" s="40">
        <f>Anchor!C315</f>
        <v>41.446899999999999</v>
      </c>
      <c r="I318" s="40">
        <f>Anchor!D315</f>
        <v>44.2425</v>
      </c>
      <c r="J318" s="40">
        <f>Anchor!E315</f>
        <v>45.262900000000002</v>
      </c>
      <c r="K318" s="40"/>
      <c r="L318" s="40">
        <f>Anchor!F315</f>
        <v>25.530200000000001</v>
      </c>
      <c r="M318" s="40">
        <f>Anchor!G315</f>
        <v>24.2669</v>
      </c>
      <c r="N318" s="40">
        <f>Anchor!H315</f>
        <v>96.192899999999995</v>
      </c>
      <c r="O318" s="40"/>
      <c r="P318" s="40"/>
      <c r="Q318" s="40"/>
      <c r="R318" s="40"/>
      <c r="S318" s="40"/>
      <c r="T318" s="40"/>
      <c r="U318" s="40"/>
      <c r="V318" s="40">
        <f>Anchor!I315</f>
        <v>1104.7</v>
      </c>
      <c r="W318" s="40">
        <f>Anchor!J315</f>
        <v>2.2444000000000002</v>
      </c>
      <c r="X318" s="36">
        <f t="shared" si="23"/>
        <v>0.30686111111111114</v>
      </c>
      <c r="Y318" s="15"/>
      <c r="Z318" s="35">
        <f>Test!B315</f>
        <v>6648.8703999999998</v>
      </c>
      <c r="AA318" s="40">
        <f>Test!C315</f>
        <v>41.446899999999999</v>
      </c>
      <c r="AB318" s="40">
        <f>Test!D315</f>
        <v>44.2425</v>
      </c>
      <c r="AC318" s="40">
        <f>Test!E315</f>
        <v>45.262900000000002</v>
      </c>
      <c r="AD318" s="40"/>
      <c r="AE318" s="40">
        <f>Test!F315</f>
        <v>25.530200000000001</v>
      </c>
      <c r="AF318" s="40">
        <f>Test!G315</f>
        <v>24.2669</v>
      </c>
      <c r="AG318" s="40">
        <f>Test!H315</f>
        <v>96.192899999999995</v>
      </c>
      <c r="AH318" s="40"/>
      <c r="AI318" s="40"/>
      <c r="AJ318" s="40"/>
      <c r="AK318" s="40"/>
      <c r="AL318" s="40"/>
      <c r="AM318" s="40"/>
      <c r="AN318" s="40"/>
      <c r="AO318" s="40">
        <f>Test!I315</f>
        <v>1109</v>
      </c>
      <c r="AP318" s="40">
        <f>Test!J315</f>
        <v>2.3340999999999998</v>
      </c>
      <c r="AQ318" s="36">
        <f t="shared" si="20"/>
        <v>0.30805555555555558</v>
      </c>
      <c r="AR318" s="48">
        <f t="shared" si="21"/>
        <v>1.0038924594912646</v>
      </c>
      <c r="AS318" s="49">
        <f t="shared" si="22"/>
        <v>1.0399661379433254</v>
      </c>
      <c r="AT318" s="16"/>
      <c r="AU318" s="16"/>
      <c r="AV318" s="381" t="s">
        <v>124</v>
      </c>
      <c r="AW318" s="382" cm="1">
        <f t="array" ref="AW318">bdRateExtend($G317:$G320,H317:H320,$Z317:$Z320,AA317:AA320)</f>
        <v>0</v>
      </c>
      <c r="AX318" s="403"/>
      <c r="AY318" s="403"/>
      <c r="AZ318" s="406"/>
      <c r="BA318" s="406"/>
      <c r="BB318" s="382" cm="1">
        <f t="array" ref="BB318">bdRateExtend($G317:$G320,L317:L320,$Z317:$Z320,AE317:AE320)</f>
        <v>0</v>
      </c>
      <c r="BC318" s="377"/>
      <c r="BD318" s="382" cm="1">
        <f t="array" ref="BD318">bdRateExtend($G317:$G320,M317:M320,$Z317:$Z320,AF317:AF320)</f>
        <v>0</v>
      </c>
      <c r="BE318" s="377"/>
      <c r="BF318" s="380" cm="1">
        <f t="array" ref="BF318">bdRateExtend($G317:$G320,N317:N320,$Z317:$Z320,AG317:AG320)</f>
        <v>0</v>
      </c>
      <c r="BG318" s="377"/>
      <c r="BH318" s="380" t="e" cm="1">
        <f t="array" ref="BH318">bdRateExtend($G317:$G320,O317:O320,$Z317:$Z320,AH317:AH320)</f>
        <v>#VALUE!</v>
      </c>
      <c r="BI318" s="377"/>
      <c r="BJ318" s="382" t="e" cm="1">
        <f t="array" ref="BJ318">bdRateExtend($G317:$G320,P317:P320,$Z317:$Z320,AI317:AI320)</f>
        <v>#VALUE!</v>
      </c>
      <c r="BK318" s="377"/>
      <c r="BL318" s="382" t="e" cm="1">
        <f t="array" ref="BL318">bdRateExtend($G317:$G320,Q317:Q320,$Z317:$Z320,AJ317:AJ320)</f>
        <v>#VALUE!</v>
      </c>
      <c r="BM318" s="377"/>
      <c r="BN318" s="382" t="e" cm="1">
        <f t="array" ref="BN318">bdRateExtend($G317:$G320,R317:R320,$Z317:$Z320,AK317:AK320)</f>
        <v>#VALUE!</v>
      </c>
      <c r="BO318" s="403"/>
      <c r="BP318" s="403"/>
      <c r="BQ318" s="403"/>
      <c r="BR318" s="403"/>
    </row>
    <row r="319" spans="1:70" ht="17" customHeight="1" x14ac:dyDescent="0.2">
      <c r="A319" s="387"/>
      <c r="B319" s="390"/>
      <c r="C319" s="393"/>
      <c r="D319" s="396"/>
      <c r="E319" s="399"/>
      <c r="F319" s="13">
        <v>47</v>
      </c>
      <c r="G319" s="35">
        <f>Anchor!B316</f>
        <v>4077.6768000000002</v>
      </c>
      <c r="H319" s="40">
        <f>Anchor!C316</f>
        <v>37.810899999999997</v>
      </c>
      <c r="I319" s="40">
        <f>Anchor!D316</f>
        <v>41.385800000000003</v>
      </c>
      <c r="J319" s="40">
        <f>Anchor!E316</f>
        <v>42.600200000000001</v>
      </c>
      <c r="K319" s="40"/>
      <c r="L319" s="40">
        <f>Anchor!F316</f>
        <v>21.5793</v>
      </c>
      <c r="M319" s="40">
        <f>Anchor!G316</f>
        <v>20.4224</v>
      </c>
      <c r="N319" s="40">
        <f>Anchor!H316</f>
        <v>90.999899999999997</v>
      </c>
      <c r="O319" s="40"/>
      <c r="P319" s="40"/>
      <c r="Q319" s="40"/>
      <c r="R319" s="40"/>
      <c r="S319" s="40"/>
      <c r="T319" s="40"/>
      <c r="U319" s="40"/>
      <c r="V319" s="40">
        <f>Anchor!I316</f>
        <v>898.5</v>
      </c>
      <c r="W319" s="40">
        <f>Anchor!J316</f>
        <v>2.2216</v>
      </c>
      <c r="X319" s="36">
        <f t="shared" si="23"/>
        <v>0.24958333333333332</v>
      </c>
      <c r="Y319" s="15"/>
      <c r="Z319" s="35">
        <f>Test!B316</f>
        <v>4077.6768000000002</v>
      </c>
      <c r="AA319" s="40">
        <f>Test!C316</f>
        <v>37.810899999999997</v>
      </c>
      <c r="AB319" s="40">
        <f>Test!D316</f>
        <v>41.385800000000003</v>
      </c>
      <c r="AC319" s="40">
        <f>Test!E316</f>
        <v>42.600200000000001</v>
      </c>
      <c r="AD319" s="40"/>
      <c r="AE319" s="40">
        <f>Test!F316</f>
        <v>21.5793</v>
      </c>
      <c r="AF319" s="40">
        <f>Test!G316</f>
        <v>20.4224</v>
      </c>
      <c r="AG319" s="40">
        <f>Test!H316</f>
        <v>90.999899999999997</v>
      </c>
      <c r="AH319" s="40"/>
      <c r="AI319" s="40"/>
      <c r="AJ319" s="40"/>
      <c r="AK319" s="40"/>
      <c r="AL319" s="40"/>
      <c r="AM319" s="40"/>
      <c r="AN319" s="40"/>
      <c r="AO319" s="40">
        <f>Test!I316</f>
        <v>896</v>
      </c>
      <c r="AP319" s="40">
        <f>Test!J316</f>
        <v>2.13</v>
      </c>
      <c r="AQ319" s="36">
        <f t="shared" si="20"/>
        <v>0.24888888888888888</v>
      </c>
      <c r="AR319" s="48">
        <f t="shared" si="21"/>
        <v>0.99721758486366163</v>
      </c>
      <c r="AS319" s="49">
        <f t="shared" si="22"/>
        <v>0.9587684551674468</v>
      </c>
      <c r="AT319" s="16"/>
      <c r="AU319" s="16"/>
      <c r="AV319" s="381"/>
      <c r="AW319" s="382"/>
      <c r="AX319" s="403"/>
      <c r="AY319" s="403"/>
      <c r="AZ319" s="406"/>
      <c r="BA319" s="406"/>
      <c r="BB319" s="382"/>
      <c r="BC319" s="377"/>
      <c r="BD319" s="382"/>
      <c r="BE319" s="377"/>
      <c r="BF319" s="380"/>
      <c r="BG319" s="377"/>
      <c r="BH319" s="380"/>
      <c r="BI319" s="377"/>
      <c r="BJ319" s="382"/>
      <c r="BK319" s="377"/>
      <c r="BL319" s="382"/>
      <c r="BM319" s="377"/>
      <c r="BN319" s="382"/>
      <c r="BO319" s="403"/>
      <c r="BP319" s="403"/>
      <c r="BQ319" s="403"/>
      <c r="BR319" s="403"/>
    </row>
    <row r="320" spans="1:70" ht="17" customHeight="1" x14ac:dyDescent="0.2">
      <c r="A320" s="387"/>
      <c r="B320" s="390"/>
      <c r="C320" s="393"/>
      <c r="D320" s="396"/>
      <c r="E320" s="399"/>
      <c r="F320" s="13">
        <v>55</v>
      </c>
      <c r="G320" s="35">
        <f>Anchor!B317</f>
        <v>2420.5120000000002</v>
      </c>
      <c r="H320" s="40">
        <f>Anchor!C317</f>
        <v>34.433799999999998</v>
      </c>
      <c r="I320" s="40">
        <f>Anchor!D317</f>
        <v>38.420200000000001</v>
      </c>
      <c r="J320" s="40">
        <f>Anchor!E317</f>
        <v>39.894199999999998</v>
      </c>
      <c r="K320" s="40"/>
      <c r="L320" s="40">
        <f>Anchor!F317</f>
        <v>17.512699999999999</v>
      </c>
      <c r="M320" s="40">
        <f>Anchor!G317</f>
        <v>16.7105</v>
      </c>
      <c r="N320" s="40">
        <f>Anchor!H317</f>
        <v>81.337299999999999</v>
      </c>
      <c r="O320" s="40"/>
      <c r="P320" s="40"/>
      <c r="Q320" s="40"/>
      <c r="R320" s="40"/>
      <c r="S320" s="40"/>
      <c r="T320" s="40"/>
      <c r="U320" s="40"/>
      <c r="V320" s="40">
        <f>Anchor!I317</f>
        <v>721.5</v>
      </c>
      <c r="W320" s="40">
        <f>Anchor!J317</f>
        <v>1.7410000000000001</v>
      </c>
      <c r="X320" s="36">
        <f t="shared" si="23"/>
        <v>0.20041666666666666</v>
      </c>
      <c r="Y320" s="15"/>
      <c r="Z320" s="35">
        <f>Test!B317</f>
        <v>2420.5120000000002</v>
      </c>
      <c r="AA320" s="40">
        <f>Test!C317</f>
        <v>34.433799999999998</v>
      </c>
      <c r="AB320" s="40">
        <f>Test!D317</f>
        <v>38.420200000000001</v>
      </c>
      <c r="AC320" s="40">
        <f>Test!E317</f>
        <v>39.894199999999998</v>
      </c>
      <c r="AD320" s="40"/>
      <c r="AE320" s="40">
        <f>Test!F317</f>
        <v>17.512699999999999</v>
      </c>
      <c r="AF320" s="40">
        <f>Test!G317</f>
        <v>16.7105</v>
      </c>
      <c r="AG320" s="40">
        <f>Test!H317</f>
        <v>81.337299999999999</v>
      </c>
      <c r="AH320" s="40"/>
      <c r="AI320" s="40"/>
      <c r="AJ320" s="40"/>
      <c r="AK320" s="40"/>
      <c r="AL320" s="40"/>
      <c r="AM320" s="40"/>
      <c r="AN320" s="40"/>
      <c r="AO320" s="40">
        <f>Test!I317</f>
        <v>723.4</v>
      </c>
      <c r="AP320" s="40">
        <f>Test!J317</f>
        <v>1.7196</v>
      </c>
      <c r="AQ320" s="36">
        <f t="shared" si="20"/>
        <v>0.20094444444444443</v>
      </c>
      <c r="AR320" s="48">
        <f t="shared" si="21"/>
        <v>1.0026334026334025</v>
      </c>
      <c r="AS320" s="49">
        <f t="shared" si="22"/>
        <v>0.98770821367030437</v>
      </c>
      <c r="AT320" s="16"/>
      <c r="AU320" s="16"/>
      <c r="AV320" s="381" t="s">
        <v>125</v>
      </c>
      <c r="AW320" s="382" cm="1">
        <f t="array" ref="AW320">bdRateExtend($G318:$G321,H318:H321,$Z318:$Z321,AA318:AA321)</f>
        <v>0</v>
      </c>
      <c r="AX320" s="403"/>
      <c r="AY320" s="403"/>
      <c r="AZ320" s="406"/>
      <c r="BA320" s="406"/>
      <c r="BB320" s="382" cm="1">
        <f t="array" ref="BB320">bdRateExtend($G318:$G321,L318:L321,$Z318:$Z321,AE318:AE321)</f>
        <v>0</v>
      </c>
      <c r="BC320" s="377"/>
      <c r="BD320" s="382" cm="1">
        <f t="array" ref="BD320">bdRateExtend($G318:$G321,M318:M321,$Z318:$Z321,AF318:AF321)</f>
        <v>0</v>
      </c>
      <c r="BE320" s="377"/>
      <c r="BF320" s="380" cm="1">
        <f t="array" ref="BF320">bdRateExtend($G318:$G321,N318:N321,$Z318:$Z321,AG318:AG321)</f>
        <v>0</v>
      </c>
      <c r="BG320" s="377"/>
      <c r="BH320" s="380" t="e" cm="1">
        <f t="array" ref="BH320">bdRateExtend($G318:$G321,O318:O321,$Z318:$Z321,AH318:AH321)</f>
        <v>#VALUE!</v>
      </c>
      <c r="BI320" s="377"/>
      <c r="BJ320" s="382" t="e" cm="1">
        <f t="array" ref="BJ320">bdRateExtend($G318:$G321,P318:P321,$Z318:$Z321,AI318:AI321)</f>
        <v>#VALUE!</v>
      </c>
      <c r="BK320" s="377"/>
      <c r="BL320" s="382" t="e" cm="1">
        <f t="array" ref="BL320">bdRateExtend($G318:$G321,Q318:Q321,$Z318:$Z321,AJ318:AJ321)</f>
        <v>#VALUE!</v>
      </c>
      <c r="BM320" s="377"/>
      <c r="BN320" s="382" t="e" cm="1">
        <f t="array" ref="BN320">bdRateExtend($G318:$G321,R318:R321,$Z318:$Z321,AK318:AK321)</f>
        <v>#VALUE!</v>
      </c>
      <c r="BO320" s="403"/>
      <c r="BP320" s="403"/>
      <c r="BQ320" s="403"/>
      <c r="BR320" s="403"/>
    </row>
    <row r="321" spans="1:70" ht="17" customHeight="1" thickBot="1" x14ac:dyDescent="0.25">
      <c r="A321" s="387"/>
      <c r="B321" s="391"/>
      <c r="C321" s="394"/>
      <c r="D321" s="397"/>
      <c r="E321" s="400"/>
      <c r="F321" s="8">
        <v>63</v>
      </c>
      <c r="G321" s="37">
        <f>Anchor!B318</f>
        <v>743.15520000000004</v>
      </c>
      <c r="H321" s="38">
        <f>Anchor!C318</f>
        <v>29.195799999999998</v>
      </c>
      <c r="I321" s="38">
        <f>Anchor!D318</f>
        <v>33.744199999999999</v>
      </c>
      <c r="J321" s="38">
        <f>Anchor!E318</f>
        <v>34.636299999999999</v>
      </c>
      <c r="K321" s="38"/>
      <c r="L321" s="38">
        <f>Anchor!F318</f>
        <v>10.8642</v>
      </c>
      <c r="M321" s="38">
        <f>Anchor!G318</f>
        <v>10.7821</v>
      </c>
      <c r="N321" s="38">
        <f>Anchor!H318</f>
        <v>52.232100000000003</v>
      </c>
      <c r="O321" s="38"/>
      <c r="P321" s="38"/>
      <c r="Q321" s="38"/>
      <c r="R321" s="38"/>
      <c r="S321" s="38"/>
      <c r="T321" s="38"/>
      <c r="U321" s="38"/>
      <c r="V321" s="38">
        <f>Anchor!I318</f>
        <v>504</v>
      </c>
      <c r="W321" s="38">
        <f>Anchor!J318</f>
        <v>1.2915000000000001</v>
      </c>
      <c r="X321" s="39">
        <f t="shared" si="23"/>
        <v>0.14000000000000001</v>
      </c>
      <c r="Y321" s="15"/>
      <c r="Z321" s="37">
        <f>Test!B318</f>
        <v>743.15520000000004</v>
      </c>
      <c r="AA321" s="38">
        <f>Test!C318</f>
        <v>29.195799999999998</v>
      </c>
      <c r="AB321" s="38">
        <f>Test!D318</f>
        <v>33.744199999999999</v>
      </c>
      <c r="AC321" s="38">
        <f>Test!E318</f>
        <v>34.636299999999999</v>
      </c>
      <c r="AD321" s="38"/>
      <c r="AE321" s="38">
        <f>Test!F318</f>
        <v>10.8642</v>
      </c>
      <c r="AF321" s="38">
        <f>Test!G318</f>
        <v>10.7821</v>
      </c>
      <c r="AG321" s="38">
        <f>Test!H318</f>
        <v>52.232100000000003</v>
      </c>
      <c r="AH321" s="38"/>
      <c r="AI321" s="38"/>
      <c r="AJ321" s="38"/>
      <c r="AK321" s="38"/>
      <c r="AL321" s="38"/>
      <c r="AM321" s="38"/>
      <c r="AN321" s="38"/>
      <c r="AO321" s="38">
        <f>Test!I318</f>
        <v>500.8</v>
      </c>
      <c r="AP321" s="38">
        <f>Test!J318</f>
        <v>1.1505000000000001</v>
      </c>
      <c r="AQ321" s="39">
        <f t="shared" si="20"/>
        <v>0.1391111111111111</v>
      </c>
      <c r="AR321" s="50">
        <f t="shared" si="21"/>
        <v>0.99365079365079367</v>
      </c>
      <c r="AS321" s="51">
        <f t="shared" si="22"/>
        <v>0.89082462253193961</v>
      </c>
      <c r="AT321" s="16"/>
      <c r="AU321" s="16"/>
      <c r="AV321" s="383"/>
      <c r="AW321" s="384"/>
      <c r="AX321" s="404"/>
      <c r="AY321" s="404"/>
      <c r="AZ321" s="407"/>
      <c r="BA321" s="407"/>
      <c r="BB321" s="384"/>
      <c r="BC321" s="378"/>
      <c r="BD321" s="384"/>
      <c r="BE321" s="378"/>
      <c r="BF321" s="385"/>
      <c r="BG321" s="378"/>
      <c r="BH321" s="385"/>
      <c r="BI321" s="378"/>
      <c r="BJ321" s="384"/>
      <c r="BK321" s="378"/>
      <c r="BL321" s="384"/>
      <c r="BM321" s="378"/>
      <c r="BN321" s="384"/>
      <c r="BO321" s="404"/>
      <c r="BP321" s="404"/>
      <c r="BQ321" s="404"/>
      <c r="BR321" s="404"/>
    </row>
    <row r="322" spans="1:70" ht="17" customHeight="1" x14ac:dyDescent="0.2">
      <c r="A322" s="387"/>
      <c r="B322" s="389" t="s">
        <v>2</v>
      </c>
      <c r="C322" s="392" t="s">
        <v>75</v>
      </c>
      <c r="D322" s="395">
        <v>30</v>
      </c>
      <c r="E322" s="398">
        <v>8</v>
      </c>
      <c r="F322" s="7">
        <v>23</v>
      </c>
      <c r="G322" s="32">
        <f>Anchor!B319</f>
        <v>49804.08</v>
      </c>
      <c r="H322" s="33">
        <f>Anchor!C319</f>
        <v>41.723399999999998</v>
      </c>
      <c r="I322" s="33">
        <f>Anchor!D319</f>
        <v>46.9604</v>
      </c>
      <c r="J322" s="33">
        <f>Anchor!E319</f>
        <v>46.528700000000001</v>
      </c>
      <c r="K322" s="33"/>
      <c r="L322" s="33">
        <f>Anchor!F319</f>
        <v>26.590900000000001</v>
      </c>
      <c r="M322" s="33">
        <f>Anchor!G319</f>
        <v>22.8094</v>
      </c>
      <c r="N322" s="33">
        <f>Anchor!H319</f>
        <v>99.150400000000005</v>
      </c>
      <c r="O322" s="33"/>
      <c r="P322" s="33"/>
      <c r="Q322" s="33"/>
      <c r="R322" s="33"/>
      <c r="S322" s="33"/>
      <c r="T322" s="33"/>
      <c r="U322" s="33"/>
      <c r="V322" s="33">
        <f>Anchor!I319</f>
        <v>2476.6</v>
      </c>
      <c r="W322" s="33">
        <f>Anchor!J319</f>
        <v>4.0580999999999996</v>
      </c>
      <c r="X322" s="34">
        <f t="shared" si="23"/>
        <v>0.68794444444444447</v>
      </c>
      <c r="Y322" s="15"/>
      <c r="Z322" s="32">
        <f>Test!B319</f>
        <v>49804.08</v>
      </c>
      <c r="AA322" s="33">
        <f>Test!C319</f>
        <v>41.723399999999998</v>
      </c>
      <c r="AB322" s="33">
        <f>Test!D319</f>
        <v>46.9604</v>
      </c>
      <c r="AC322" s="33">
        <f>Test!E319</f>
        <v>46.528700000000001</v>
      </c>
      <c r="AD322" s="33"/>
      <c r="AE322" s="33">
        <f>Test!F319</f>
        <v>26.590900000000001</v>
      </c>
      <c r="AF322" s="33">
        <f>Test!G319</f>
        <v>22.8094</v>
      </c>
      <c r="AG322" s="33">
        <f>Test!H319</f>
        <v>99.150400000000005</v>
      </c>
      <c r="AH322" s="33"/>
      <c r="AI322" s="33"/>
      <c r="AJ322" s="33"/>
      <c r="AK322" s="33"/>
      <c r="AL322" s="33"/>
      <c r="AM322" s="33"/>
      <c r="AN322" s="33"/>
      <c r="AO322" s="33">
        <f>Test!I319</f>
        <v>2467.9</v>
      </c>
      <c r="AP322" s="33">
        <f>Test!J319</f>
        <v>3.8595999999999999</v>
      </c>
      <c r="AQ322" s="34">
        <f t="shared" si="20"/>
        <v>0.68552777777777785</v>
      </c>
      <c r="AR322" s="46">
        <f t="shared" si="21"/>
        <v>0.99648711943793922</v>
      </c>
      <c r="AS322" s="47">
        <f t="shared" si="22"/>
        <v>0.95108548335427923</v>
      </c>
      <c r="AT322" s="16"/>
      <c r="AU322" s="16"/>
      <c r="AV322" s="440" t="s">
        <v>123</v>
      </c>
      <c r="AW322" s="401" cm="1">
        <f t="array" ref="AW322">bdRateExtend($G322:$G325,H322:H325,$Z322:$Z325,AA322:AA325)</f>
        <v>0</v>
      </c>
      <c r="AX322" s="402" cm="1">
        <f t="array" ref="AX322">bdRateExtend($G322:$G327,H322:H327,$Z322:$Z327,AA322:AA327)</f>
        <v>0</v>
      </c>
      <c r="AY322" s="402" cm="1">
        <f t="array" ref="AY322">bdRateExtend($G322:$G327,I322:I327,$Z322:$Z327,AB322:AB327)</f>
        <v>0</v>
      </c>
      <c r="AZ322" s="405" cm="1">
        <f t="array" ref="AZ322">bdRateExtend($G322:$G327,J322:J327,$Z322:$Z327,AC322:AC327)</f>
        <v>0</v>
      </c>
      <c r="BA322" s="405" t="e" cm="1">
        <f t="array" ref="BA322">bdRateExtend($G322:$G327,K322:K327,$Z322:$Z327,AD322:AD327)</f>
        <v>#VALUE!</v>
      </c>
      <c r="BB322" s="401" cm="1">
        <f t="array" ref="BB322">bdRateExtend($G322:$G325,L322:L325,$Z322:$Z325,AE322:AE325)</f>
        <v>0</v>
      </c>
      <c r="BC322" s="376" cm="1">
        <f t="array" ref="BC322">bdRateExtend($G322:$G327,L322:L327,$Z322:$Z327,AE322:AE327)</f>
        <v>0</v>
      </c>
      <c r="BD322" s="401" cm="1">
        <f t="array" ref="BD322">bdRateExtend($G322:$G325,M322:M325,$Z322:$Z325,AF322:AF325)</f>
        <v>0</v>
      </c>
      <c r="BE322" s="376" cm="1">
        <f t="array" ref="BE322">bdRateExtend($G322:$G327,M322:M327,$Z322:$Z327,AF322:AF327)</f>
        <v>0</v>
      </c>
      <c r="BF322" s="379" cm="1">
        <f t="array" ref="BF322">bdRateExtend($G322:$G325,N322:N325,$Z322:$Z325,AG322:AG325)</f>
        <v>0</v>
      </c>
      <c r="BG322" s="376" cm="1">
        <f t="array" ref="BG322">bdRateExtend($G322:$G327,N322:N327,$Z322:$Z327,AG322:AG327)</f>
        <v>0</v>
      </c>
      <c r="BH322" s="379" t="e" cm="1">
        <f t="array" ref="BH322">bdRateExtend($G322:$G325,O322:O325,$Z322:$Z325,AH322:AH325)</f>
        <v>#VALUE!</v>
      </c>
      <c r="BI322" s="376" t="e" cm="1">
        <f t="array" ref="BI322">bdRateExtend($G322:$G327,O322:O327,$Z322:$Z327,AH322:AH327)</f>
        <v>#VALUE!</v>
      </c>
      <c r="BJ322" s="401" t="e" cm="1">
        <f t="array" ref="BJ322">bdRateExtend($G322:$G325,P322:P325,$Z322:$Z325,AI322:AI325)</f>
        <v>#VALUE!</v>
      </c>
      <c r="BK322" s="376" t="e" cm="1">
        <f t="array" ref="BK322">bdRateExtend($G322:$G327,P322:P327,$Z322:$Z327,AI322:AI327)</f>
        <v>#VALUE!</v>
      </c>
      <c r="BL322" s="401" t="e" cm="1">
        <f t="array" ref="BL322">bdRateExtend($G322:$G325,Q322:Q325,$Z322:$Z325,AJ322:AJ325)</f>
        <v>#VALUE!</v>
      </c>
      <c r="BM322" s="376" t="e" cm="1">
        <f t="array" ref="BM322">bdRateExtend($G322:$G327,Q322:Q327,$Z322:$Z327,AJ322:AJ327)</f>
        <v>#VALUE!</v>
      </c>
      <c r="BN322" s="401" t="e" cm="1">
        <f t="array" ref="BN322">bdRateExtend($G322:$G325,R322:R325,$Z322:$Z325,AK322:AK325)</f>
        <v>#VALUE!</v>
      </c>
      <c r="BO322" s="402" t="e" cm="1">
        <f t="array" ref="BO322">bdRateExtend($G322:$G327,R322:R327,$Z322:$Z327,AK322:AK327)</f>
        <v>#VALUE!</v>
      </c>
      <c r="BP322" s="402" t="e" cm="1">
        <f t="array" ref="BP322">bdRateExtend($G322:$G327,S322:S327,$Z322:$Z327,AL322:AL327)</f>
        <v>#VALUE!</v>
      </c>
      <c r="BQ322" s="402" t="e" cm="1">
        <f t="array" ref="BQ322">bdRateExtend($G322:$G327,T322:T327,$Z322:$Z327,AM322:AM327)</f>
        <v>#VALUE!</v>
      </c>
      <c r="BR322" s="402" t="e" cm="1">
        <f t="array" ref="BR322">bdRateExtend($G322:$G327,U322:U327,$Z322:$Z327,AN322:AN327)</f>
        <v>#VALUE!</v>
      </c>
    </row>
    <row r="323" spans="1:70" ht="17" customHeight="1" x14ac:dyDescent="0.2">
      <c r="A323" s="387"/>
      <c r="B323" s="390"/>
      <c r="C323" s="393"/>
      <c r="D323" s="396"/>
      <c r="E323" s="399"/>
      <c r="F323" s="13">
        <v>31</v>
      </c>
      <c r="G323" s="35">
        <f>Anchor!B320</f>
        <v>29018.776000000002</v>
      </c>
      <c r="H323" s="40">
        <f>Anchor!C320</f>
        <v>38.674300000000002</v>
      </c>
      <c r="I323" s="40">
        <f>Anchor!D320</f>
        <v>45.072299999999998</v>
      </c>
      <c r="J323" s="40">
        <f>Anchor!E320</f>
        <v>44.585299999999997</v>
      </c>
      <c r="K323" s="40"/>
      <c r="L323" s="40">
        <f>Anchor!F320</f>
        <v>23.1297</v>
      </c>
      <c r="M323" s="40">
        <f>Anchor!G320</f>
        <v>19.544799999999999</v>
      </c>
      <c r="N323" s="40">
        <f>Anchor!H320</f>
        <v>97.037999999999997</v>
      </c>
      <c r="O323" s="40"/>
      <c r="P323" s="40"/>
      <c r="Q323" s="40"/>
      <c r="R323" s="40"/>
      <c r="S323" s="40"/>
      <c r="T323" s="40"/>
      <c r="U323" s="40"/>
      <c r="V323" s="40">
        <f>Anchor!I320</f>
        <v>1887.8</v>
      </c>
      <c r="W323" s="40">
        <f>Anchor!J320</f>
        <v>3.3431999999999999</v>
      </c>
      <c r="X323" s="36">
        <f t="shared" si="23"/>
        <v>0.5243888888888889</v>
      </c>
      <c r="Y323" s="15"/>
      <c r="Z323" s="35">
        <f>Test!B320</f>
        <v>29018.776000000002</v>
      </c>
      <c r="AA323" s="40">
        <f>Test!C320</f>
        <v>38.674300000000002</v>
      </c>
      <c r="AB323" s="40">
        <f>Test!D320</f>
        <v>45.072299999999998</v>
      </c>
      <c r="AC323" s="40">
        <f>Test!E320</f>
        <v>44.585299999999997</v>
      </c>
      <c r="AD323" s="40"/>
      <c r="AE323" s="40">
        <f>Test!F320</f>
        <v>23.1297</v>
      </c>
      <c r="AF323" s="40">
        <f>Test!G320</f>
        <v>19.544799999999999</v>
      </c>
      <c r="AG323" s="40">
        <f>Test!H320</f>
        <v>97.037999999999997</v>
      </c>
      <c r="AH323" s="40"/>
      <c r="AI323" s="40"/>
      <c r="AJ323" s="40"/>
      <c r="AK323" s="40"/>
      <c r="AL323" s="40"/>
      <c r="AM323" s="40"/>
      <c r="AN323" s="40"/>
      <c r="AO323" s="40">
        <f>Test!I320</f>
        <v>1886.7</v>
      </c>
      <c r="AP323" s="40">
        <f>Test!J320</f>
        <v>3.4935</v>
      </c>
      <c r="AQ323" s="36">
        <f t="shared" si="20"/>
        <v>0.52408333333333335</v>
      </c>
      <c r="AR323" s="48">
        <f t="shared" si="21"/>
        <v>0.99941731115584287</v>
      </c>
      <c r="AS323" s="49">
        <f t="shared" si="22"/>
        <v>1.044956927494616</v>
      </c>
      <c r="AT323" s="16"/>
      <c r="AU323" s="16"/>
      <c r="AV323" s="381"/>
      <c r="AW323" s="382"/>
      <c r="AX323" s="403"/>
      <c r="AY323" s="403"/>
      <c r="AZ323" s="406"/>
      <c r="BA323" s="406"/>
      <c r="BB323" s="382"/>
      <c r="BC323" s="377"/>
      <c r="BD323" s="382"/>
      <c r="BE323" s="377"/>
      <c r="BF323" s="380"/>
      <c r="BG323" s="377"/>
      <c r="BH323" s="380"/>
      <c r="BI323" s="377"/>
      <c r="BJ323" s="382"/>
      <c r="BK323" s="377"/>
      <c r="BL323" s="382"/>
      <c r="BM323" s="377"/>
      <c r="BN323" s="382"/>
      <c r="BO323" s="403"/>
      <c r="BP323" s="403"/>
      <c r="BQ323" s="403"/>
      <c r="BR323" s="403"/>
    </row>
    <row r="324" spans="1:70" ht="17" customHeight="1" x14ac:dyDescent="0.2">
      <c r="A324" s="387"/>
      <c r="B324" s="390"/>
      <c r="C324" s="393"/>
      <c r="D324" s="396"/>
      <c r="E324" s="399"/>
      <c r="F324" s="13">
        <v>39</v>
      </c>
      <c r="G324" s="35">
        <f>Anchor!B321</f>
        <v>13105.632</v>
      </c>
      <c r="H324" s="40">
        <f>Anchor!C321</f>
        <v>35.703099999999999</v>
      </c>
      <c r="I324" s="40">
        <f>Anchor!D321</f>
        <v>42.880800000000001</v>
      </c>
      <c r="J324" s="40">
        <f>Anchor!E321</f>
        <v>42.385899999999999</v>
      </c>
      <c r="K324" s="40"/>
      <c r="L324" s="40">
        <f>Anchor!F321</f>
        <v>19.238</v>
      </c>
      <c r="M324" s="40">
        <f>Anchor!G321</f>
        <v>16.002300000000002</v>
      </c>
      <c r="N324" s="40">
        <f>Anchor!H321</f>
        <v>92.433099999999996</v>
      </c>
      <c r="O324" s="40"/>
      <c r="P324" s="40"/>
      <c r="Q324" s="40"/>
      <c r="R324" s="40"/>
      <c r="S324" s="40"/>
      <c r="T324" s="40"/>
      <c r="U324" s="40"/>
      <c r="V324" s="40">
        <f>Anchor!I321</f>
        <v>1859</v>
      </c>
      <c r="W324" s="40">
        <f>Anchor!J321</f>
        <v>2.8224</v>
      </c>
      <c r="X324" s="36">
        <f t="shared" si="23"/>
        <v>0.5163888888888889</v>
      </c>
      <c r="Y324" s="15"/>
      <c r="Z324" s="35">
        <f>Test!B321</f>
        <v>13105.632</v>
      </c>
      <c r="AA324" s="40">
        <f>Test!C321</f>
        <v>35.703099999999999</v>
      </c>
      <c r="AB324" s="40">
        <f>Test!D321</f>
        <v>42.880800000000001</v>
      </c>
      <c r="AC324" s="40">
        <f>Test!E321</f>
        <v>42.385899999999999</v>
      </c>
      <c r="AD324" s="40"/>
      <c r="AE324" s="40">
        <f>Test!F321</f>
        <v>19.238</v>
      </c>
      <c r="AF324" s="40">
        <f>Test!G321</f>
        <v>16.002300000000002</v>
      </c>
      <c r="AG324" s="40">
        <f>Test!H321</f>
        <v>92.433099999999996</v>
      </c>
      <c r="AH324" s="40"/>
      <c r="AI324" s="40"/>
      <c r="AJ324" s="40"/>
      <c r="AK324" s="40"/>
      <c r="AL324" s="40"/>
      <c r="AM324" s="40"/>
      <c r="AN324" s="40"/>
      <c r="AO324" s="40">
        <f>Test!I321</f>
        <v>1827.4</v>
      </c>
      <c r="AP324" s="40">
        <f>Test!J321</f>
        <v>2.7732000000000001</v>
      </c>
      <c r="AQ324" s="36">
        <f t="shared" ref="AQ324:AQ387" si="24">AO324/3600</f>
        <v>0.50761111111111112</v>
      </c>
      <c r="AR324" s="48">
        <f t="shared" ref="AR324:AR387" si="25">AO324/V324</f>
        <v>0.98300161377084461</v>
      </c>
      <c r="AS324" s="49">
        <f t="shared" ref="AS324:AS387" si="26">AP324/W324</f>
        <v>0.98256802721088443</v>
      </c>
      <c r="AT324" s="16"/>
      <c r="AU324" s="16"/>
      <c r="AV324" s="381" t="s">
        <v>124</v>
      </c>
      <c r="AW324" s="382" cm="1">
        <f t="array" ref="AW324">bdRateExtend($G323:$G326,H323:H326,$Z323:$Z326,AA323:AA326)</f>
        <v>0</v>
      </c>
      <c r="AX324" s="403"/>
      <c r="AY324" s="403"/>
      <c r="AZ324" s="406"/>
      <c r="BA324" s="406"/>
      <c r="BB324" s="382" cm="1">
        <f t="array" ref="BB324">bdRateExtend($G323:$G326,L323:L326,$Z323:$Z326,AE323:AE326)</f>
        <v>0</v>
      </c>
      <c r="BC324" s="377"/>
      <c r="BD324" s="382" cm="1">
        <f t="array" ref="BD324">bdRateExtend($G323:$G326,M323:M326,$Z323:$Z326,AF323:AF326)</f>
        <v>0</v>
      </c>
      <c r="BE324" s="377"/>
      <c r="BF324" s="380" cm="1">
        <f t="array" ref="BF324">bdRateExtend($G323:$G326,N323:N326,$Z323:$Z326,AG323:AG326)</f>
        <v>0</v>
      </c>
      <c r="BG324" s="377"/>
      <c r="BH324" s="380" t="e" cm="1">
        <f t="array" ref="BH324">bdRateExtend($G323:$G326,O323:O326,$Z323:$Z326,AH323:AH326)</f>
        <v>#VALUE!</v>
      </c>
      <c r="BI324" s="377"/>
      <c r="BJ324" s="382" t="e" cm="1">
        <f t="array" ref="BJ324">bdRateExtend($G323:$G326,P323:P326,$Z323:$Z326,AI323:AI326)</f>
        <v>#VALUE!</v>
      </c>
      <c r="BK324" s="377"/>
      <c r="BL324" s="382" t="e" cm="1">
        <f t="array" ref="BL324">bdRateExtend($G323:$G326,Q323:Q326,$Z323:$Z326,AJ323:AJ326)</f>
        <v>#VALUE!</v>
      </c>
      <c r="BM324" s="377"/>
      <c r="BN324" s="382" t="e" cm="1">
        <f t="array" ref="BN324">bdRateExtend($G323:$G326,R323:R326,$Z323:$Z326,AK323:AK326)</f>
        <v>#VALUE!</v>
      </c>
      <c r="BO324" s="403"/>
      <c r="BP324" s="403"/>
      <c r="BQ324" s="403"/>
      <c r="BR324" s="403"/>
    </row>
    <row r="325" spans="1:70" ht="17" customHeight="1" x14ac:dyDescent="0.2">
      <c r="A325" s="387"/>
      <c r="B325" s="390"/>
      <c r="C325" s="393"/>
      <c r="D325" s="396"/>
      <c r="E325" s="399"/>
      <c r="F325" s="13">
        <v>47</v>
      </c>
      <c r="G325" s="35">
        <f>Anchor!B322</f>
        <v>6915.6319999999996</v>
      </c>
      <c r="H325" s="40">
        <f>Anchor!C322</f>
        <v>33.822299999999998</v>
      </c>
      <c r="I325" s="40">
        <f>Anchor!D322</f>
        <v>40.6646</v>
      </c>
      <c r="J325" s="40">
        <f>Anchor!E322</f>
        <v>39.959899999999998</v>
      </c>
      <c r="K325" s="40"/>
      <c r="L325" s="40">
        <f>Anchor!F322</f>
        <v>16.3611</v>
      </c>
      <c r="M325" s="40">
        <f>Anchor!G322</f>
        <v>14.047000000000001</v>
      </c>
      <c r="N325" s="40">
        <f>Anchor!H322</f>
        <v>83.760300000000001</v>
      </c>
      <c r="O325" s="40"/>
      <c r="P325" s="40"/>
      <c r="Q325" s="40"/>
      <c r="R325" s="40"/>
      <c r="S325" s="40"/>
      <c r="T325" s="40"/>
      <c r="U325" s="40"/>
      <c r="V325" s="40">
        <f>Anchor!I322</f>
        <v>1116.5999999999999</v>
      </c>
      <c r="W325" s="40">
        <f>Anchor!J322</f>
        <v>2.2625999999999999</v>
      </c>
      <c r="X325" s="36">
        <f t="shared" si="23"/>
        <v>0.31016666666666665</v>
      </c>
      <c r="Y325" s="15"/>
      <c r="Z325" s="35">
        <f>Test!B322</f>
        <v>6915.6319999999996</v>
      </c>
      <c r="AA325" s="40">
        <f>Test!C322</f>
        <v>33.822299999999998</v>
      </c>
      <c r="AB325" s="40">
        <f>Test!D322</f>
        <v>40.6646</v>
      </c>
      <c r="AC325" s="40">
        <f>Test!E322</f>
        <v>39.959899999999998</v>
      </c>
      <c r="AD325" s="40"/>
      <c r="AE325" s="40">
        <f>Test!F322</f>
        <v>16.3611</v>
      </c>
      <c r="AF325" s="40">
        <f>Test!G322</f>
        <v>14.047000000000001</v>
      </c>
      <c r="AG325" s="40">
        <f>Test!H322</f>
        <v>83.760300000000001</v>
      </c>
      <c r="AH325" s="40"/>
      <c r="AI325" s="40"/>
      <c r="AJ325" s="40"/>
      <c r="AK325" s="40"/>
      <c r="AL325" s="40"/>
      <c r="AM325" s="40"/>
      <c r="AN325" s="40"/>
      <c r="AO325" s="40">
        <f>Test!I322</f>
        <v>1121</v>
      </c>
      <c r="AP325" s="40">
        <f>Test!J322</f>
        <v>2.3614999999999999</v>
      </c>
      <c r="AQ325" s="36">
        <f t="shared" si="24"/>
        <v>0.31138888888888888</v>
      </c>
      <c r="AR325" s="48">
        <f t="shared" si="25"/>
        <v>1.0039405337632099</v>
      </c>
      <c r="AS325" s="49">
        <f t="shared" si="26"/>
        <v>1.0437107752143551</v>
      </c>
      <c r="AT325" s="16"/>
      <c r="AU325" s="16"/>
      <c r="AV325" s="381"/>
      <c r="AW325" s="382"/>
      <c r="AX325" s="403"/>
      <c r="AY325" s="403"/>
      <c r="AZ325" s="406"/>
      <c r="BA325" s="406"/>
      <c r="BB325" s="382"/>
      <c r="BC325" s="377"/>
      <c r="BD325" s="382"/>
      <c r="BE325" s="377"/>
      <c r="BF325" s="380"/>
      <c r="BG325" s="377"/>
      <c r="BH325" s="380"/>
      <c r="BI325" s="377"/>
      <c r="BJ325" s="382"/>
      <c r="BK325" s="377"/>
      <c r="BL325" s="382"/>
      <c r="BM325" s="377"/>
      <c r="BN325" s="382"/>
      <c r="BO325" s="403"/>
      <c r="BP325" s="403"/>
      <c r="BQ325" s="403"/>
      <c r="BR325" s="403"/>
    </row>
    <row r="326" spans="1:70" ht="17" customHeight="1" x14ac:dyDescent="0.2">
      <c r="A326" s="387"/>
      <c r="B326" s="390"/>
      <c r="C326" s="393"/>
      <c r="D326" s="396"/>
      <c r="E326" s="399"/>
      <c r="F326" s="13">
        <v>55</v>
      </c>
      <c r="G326" s="35">
        <f>Anchor!B323</f>
        <v>4141.5280000000002</v>
      </c>
      <c r="H326" s="40">
        <f>Anchor!C323</f>
        <v>31.995899999999999</v>
      </c>
      <c r="I326" s="40">
        <f>Anchor!D323</f>
        <v>38.322200000000002</v>
      </c>
      <c r="J326" s="40">
        <f>Anchor!E323</f>
        <v>37.540599999999998</v>
      </c>
      <c r="K326" s="40"/>
      <c r="L326" s="40">
        <f>Anchor!F323</f>
        <v>14.226699999999999</v>
      </c>
      <c r="M326" s="40">
        <f>Anchor!G323</f>
        <v>12.7257</v>
      </c>
      <c r="N326" s="40">
        <f>Anchor!H323</f>
        <v>71.351100000000002</v>
      </c>
      <c r="O326" s="40"/>
      <c r="P326" s="40"/>
      <c r="Q326" s="40"/>
      <c r="R326" s="40"/>
      <c r="S326" s="40"/>
      <c r="T326" s="40"/>
      <c r="U326" s="40"/>
      <c r="V326" s="40">
        <f>Anchor!I323</f>
        <v>782</v>
      </c>
      <c r="W326" s="40">
        <f>Anchor!J323</f>
        <v>1.8983000000000001</v>
      </c>
      <c r="X326" s="36">
        <f t="shared" si="23"/>
        <v>0.21722222222222223</v>
      </c>
      <c r="Y326" s="15"/>
      <c r="Z326" s="35">
        <f>Test!B323</f>
        <v>4141.5280000000002</v>
      </c>
      <c r="AA326" s="40">
        <f>Test!C323</f>
        <v>31.995899999999999</v>
      </c>
      <c r="AB326" s="40">
        <f>Test!D323</f>
        <v>38.322200000000002</v>
      </c>
      <c r="AC326" s="40">
        <f>Test!E323</f>
        <v>37.540599999999998</v>
      </c>
      <c r="AD326" s="40"/>
      <c r="AE326" s="40">
        <f>Test!F323</f>
        <v>14.226699999999999</v>
      </c>
      <c r="AF326" s="40">
        <f>Test!G323</f>
        <v>12.7257</v>
      </c>
      <c r="AG326" s="40">
        <f>Test!H323</f>
        <v>71.351100000000002</v>
      </c>
      <c r="AH326" s="40"/>
      <c r="AI326" s="40"/>
      <c r="AJ326" s="40"/>
      <c r="AK326" s="40"/>
      <c r="AL326" s="40"/>
      <c r="AM326" s="40"/>
      <c r="AN326" s="40"/>
      <c r="AO326" s="40">
        <f>Test!I323</f>
        <v>788.2</v>
      </c>
      <c r="AP326" s="40">
        <f>Test!J323</f>
        <v>2.0324</v>
      </c>
      <c r="AQ326" s="36">
        <f t="shared" si="24"/>
        <v>0.21894444444444447</v>
      </c>
      <c r="AR326" s="48">
        <f t="shared" si="25"/>
        <v>1.0079283887468031</v>
      </c>
      <c r="AS326" s="49">
        <f t="shared" si="26"/>
        <v>1.0706421535057682</v>
      </c>
      <c r="AT326" s="16"/>
      <c r="AU326" s="16"/>
      <c r="AV326" s="381" t="s">
        <v>125</v>
      </c>
      <c r="AW326" s="382" cm="1">
        <f t="array" ref="AW326">bdRateExtend($G324:$G327,H324:H327,$Z324:$Z327,AA324:AA327)</f>
        <v>0</v>
      </c>
      <c r="AX326" s="403"/>
      <c r="AY326" s="403"/>
      <c r="AZ326" s="406"/>
      <c r="BA326" s="406"/>
      <c r="BB326" s="382" cm="1">
        <f t="array" ref="BB326">bdRateExtend($G324:$G327,L324:L327,$Z324:$Z327,AE324:AE327)</f>
        <v>0</v>
      </c>
      <c r="BC326" s="377"/>
      <c r="BD326" s="382" cm="1">
        <f t="array" ref="BD326">bdRateExtend($G324:$G327,M324:M327,$Z324:$Z327,AF324:AF327)</f>
        <v>0</v>
      </c>
      <c r="BE326" s="377"/>
      <c r="BF326" s="380" cm="1">
        <f t="array" ref="BF326">bdRateExtend($G324:$G327,N324:N327,$Z324:$Z327,AG324:AG327)</f>
        <v>0</v>
      </c>
      <c r="BG326" s="377"/>
      <c r="BH326" s="380" t="e" cm="1">
        <f t="array" ref="BH326">bdRateExtend($G324:$G327,O324:O327,$Z324:$Z327,AH324:AH327)</f>
        <v>#VALUE!</v>
      </c>
      <c r="BI326" s="377"/>
      <c r="BJ326" s="382" t="e" cm="1">
        <f t="array" ref="BJ326">bdRateExtend($G324:$G327,P324:P327,$Z324:$Z327,AI324:AI327)</f>
        <v>#VALUE!</v>
      </c>
      <c r="BK326" s="377"/>
      <c r="BL326" s="382" t="e" cm="1">
        <f t="array" ref="BL326">bdRateExtend($G324:$G327,Q324:Q327,$Z324:$Z327,AJ324:AJ327)</f>
        <v>#VALUE!</v>
      </c>
      <c r="BM326" s="377"/>
      <c r="BN326" s="382" t="e" cm="1">
        <f t="array" ref="BN326">bdRateExtend($G324:$G327,R324:R327,$Z324:$Z327,AK324:AK327)</f>
        <v>#VALUE!</v>
      </c>
      <c r="BO326" s="403"/>
      <c r="BP326" s="403"/>
      <c r="BQ326" s="403"/>
      <c r="BR326" s="403"/>
    </row>
    <row r="327" spans="1:70" ht="17" customHeight="1" thickBot="1" x14ac:dyDescent="0.25">
      <c r="A327" s="387"/>
      <c r="B327" s="391"/>
      <c r="C327" s="394"/>
      <c r="D327" s="397"/>
      <c r="E327" s="400"/>
      <c r="F327" s="8">
        <v>63</v>
      </c>
      <c r="G327" s="37">
        <f>Anchor!B324</f>
        <v>1449.104</v>
      </c>
      <c r="H327" s="38">
        <f>Anchor!C324</f>
        <v>27.965599999999998</v>
      </c>
      <c r="I327" s="38">
        <f>Anchor!D324</f>
        <v>33.936300000000003</v>
      </c>
      <c r="J327" s="38">
        <f>Anchor!E324</f>
        <v>33.0702</v>
      </c>
      <c r="K327" s="38"/>
      <c r="L327" s="38">
        <f>Anchor!F324</f>
        <v>10.2355</v>
      </c>
      <c r="M327" s="38">
        <f>Anchor!G324</f>
        <v>9.7954000000000008</v>
      </c>
      <c r="N327" s="38">
        <f>Anchor!H324</f>
        <v>39.857100000000003</v>
      </c>
      <c r="O327" s="38"/>
      <c r="P327" s="38"/>
      <c r="Q327" s="38"/>
      <c r="R327" s="38"/>
      <c r="S327" s="38"/>
      <c r="T327" s="38"/>
      <c r="U327" s="38"/>
      <c r="V327" s="38">
        <f>Anchor!I324</f>
        <v>476.3</v>
      </c>
      <c r="W327" s="38">
        <f>Anchor!J324</f>
        <v>1.2709999999999999</v>
      </c>
      <c r="X327" s="39">
        <f t="shared" si="23"/>
        <v>0.13230555555555557</v>
      </c>
      <c r="Y327" s="15"/>
      <c r="Z327" s="37">
        <f>Test!B324</f>
        <v>1449.104</v>
      </c>
      <c r="AA327" s="38">
        <f>Test!C324</f>
        <v>27.965599999999998</v>
      </c>
      <c r="AB327" s="38">
        <f>Test!D324</f>
        <v>33.936300000000003</v>
      </c>
      <c r="AC327" s="38">
        <f>Test!E324</f>
        <v>33.0702</v>
      </c>
      <c r="AD327" s="38"/>
      <c r="AE327" s="38">
        <f>Test!F324</f>
        <v>10.2355</v>
      </c>
      <c r="AF327" s="38">
        <f>Test!G324</f>
        <v>9.7954000000000008</v>
      </c>
      <c r="AG327" s="38">
        <f>Test!H324</f>
        <v>39.857100000000003</v>
      </c>
      <c r="AH327" s="38"/>
      <c r="AI327" s="38"/>
      <c r="AJ327" s="38"/>
      <c r="AK327" s="38"/>
      <c r="AL327" s="38"/>
      <c r="AM327" s="38"/>
      <c r="AN327" s="38"/>
      <c r="AO327" s="38">
        <f>Test!I324</f>
        <v>476.8</v>
      </c>
      <c r="AP327" s="38">
        <f>Test!J324</f>
        <v>1.2321</v>
      </c>
      <c r="AQ327" s="39">
        <f t="shared" si="24"/>
        <v>0.13244444444444445</v>
      </c>
      <c r="AR327" s="50">
        <f t="shared" si="25"/>
        <v>1.0010497585555322</v>
      </c>
      <c r="AS327" s="51">
        <f t="shared" si="26"/>
        <v>0.96939417781274595</v>
      </c>
      <c r="AT327" s="16"/>
      <c r="AU327" s="16"/>
      <c r="AV327" s="383"/>
      <c r="AW327" s="384"/>
      <c r="AX327" s="404"/>
      <c r="AY327" s="404"/>
      <c r="AZ327" s="407"/>
      <c r="BA327" s="407"/>
      <c r="BB327" s="384"/>
      <c r="BC327" s="378"/>
      <c r="BD327" s="384"/>
      <c r="BE327" s="378"/>
      <c r="BF327" s="385"/>
      <c r="BG327" s="378"/>
      <c r="BH327" s="385"/>
      <c r="BI327" s="378"/>
      <c r="BJ327" s="384"/>
      <c r="BK327" s="378"/>
      <c r="BL327" s="384"/>
      <c r="BM327" s="378"/>
      <c r="BN327" s="384"/>
      <c r="BO327" s="404"/>
      <c r="BP327" s="404"/>
      <c r="BQ327" s="404"/>
      <c r="BR327" s="404"/>
    </row>
    <row r="328" spans="1:70" ht="17" customHeight="1" x14ac:dyDescent="0.2">
      <c r="A328" s="387"/>
      <c r="B328" s="389" t="s">
        <v>2</v>
      </c>
      <c r="C328" s="392" t="s">
        <v>25</v>
      </c>
      <c r="D328" s="395">
        <v>60</v>
      </c>
      <c r="E328" s="398">
        <v>8</v>
      </c>
      <c r="F328" s="7">
        <v>23</v>
      </c>
      <c r="G328" s="32">
        <f>Anchor!B325</f>
        <v>125129.264</v>
      </c>
      <c r="H328" s="33">
        <f>Anchor!C325</f>
        <v>43.775599999999997</v>
      </c>
      <c r="I328" s="33">
        <f>Anchor!D325</f>
        <v>44.857500000000002</v>
      </c>
      <c r="J328" s="33">
        <f>Anchor!E325</f>
        <v>45.213999999999999</v>
      </c>
      <c r="K328" s="33"/>
      <c r="L328" s="33">
        <f>Anchor!F325</f>
        <v>27.649699999999999</v>
      </c>
      <c r="M328" s="33">
        <f>Anchor!G325</f>
        <v>25.668900000000001</v>
      </c>
      <c r="N328" s="33">
        <f>Anchor!H325</f>
        <v>99.846999999999994</v>
      </c>
      <c r="O328" s="33"/>
      <c r="P328" s="33"/>
      <c r="Q328" s="33"/>
      <c r="R328" s="33"/>
      <c r="S328" s="33"/>
      <c r="T328" s="33"/>
      <c r="U328" s="33"/>
      <c r="V328" s="33">
        <f>Anchor!I325</f>
        <v>4757.1000000000004</v>
      </c>
      <c r="W328" s="33">
        <f>Anchor!J325</f>
        <v>4.8912000000000004</v>
      </c>
      <c r="X328" s="34">
        <f t="shared" si="23"/>
        <v>1.3214166666666667</v>
      </c>
      <c r="Y328" s="15"/>
      <c r="Z328" s="32">
        <f>Test!B325</f>
        <v>125129.264</v>
      </c>
      <c r="AA328" s="33">
        <f>Test!C325</f>
        <v>43.775599999999997</v>
      </c>
      <c r="AB328" s="33">
        <f>Test!D325</f>
        <v>44.857500000000002</v>
      </c>
      <c r="AC328" s="33">
        <f>Test!E325</f>
        <v>45.213999999999999</v>
      </c>
      <c r="AD328" s="33"/>
      <c r="AE328" s="33">
        <f>Test!F325</f>
        <v>27.649699999999999</v>
      </c>
      <c r="AF328" s="33">
        <f>Test!G325</f>
        <v>25.668900000000001</v>
      </c>
      <c r="AG328" s="33">
        <f>Test!H325</f>
        <v>99.846999999999994</v>
      </c>
      <c r="AH328" s="33"/>
      <c r="AI328" s="33"/>
      <c r="AJ328" s="33"/>
      <c r="AK328" s="33"/>
      <c r="AL328" s="33"/>
      <c r="AM328" s="33"/>
      <c r="AN328" s="33"/>
      <c r="AO328" s="33">
        <f>Test!I325</f>
        <v>4733.7</v>
      </c>
      <c r="AP328" s="33">
        <f>Test!J325</f>
        <v>5.0884999999999998</v>
      </c>
      <c r="AQ328" s="34">
        <f t="shared" si="24"/>
        <v>1.3149166666666665</v>
      </c>
      <c r="AR328" s="46">
        <f t="shared" si="25"/>
        <v>0.99508103676609683</v>
      </c>
      <c r="AS328" s="47">
        <f t="shared" si="26"/>
        <v>1.0403377494275432</v>
      </c>
      <c r="AT328" s="16"/>
      <c r="AU328" s="16"/>
      <c r="AV328" s="440" t="s">
        <v>123</v>
      </c>
      <c r="AW328" s="401" cm="1">
        <f t="array" ref="AW328">bdRateExtend($G328:$G331,H328:H331,$Z328:$Z331,AA328:AA331)</f>
        <v>0</v>
      </c>
      <c r="AX328" s="402" cm="1">
        <f t="array" ref="AX328">bdRateExtend($G328:$G333,H328:H333,$Z328:$Z333,AA328:AA333)</f>
        <v>0</v>
      </c>
      <c r="AY328" s="402" cm="1">
        <f t="array" ref="AY328">bdRateExtend($G328:$G333,I328:I333,$Z328:$Z333,AB328:AB333)</f>
        <v>0</v>
      </c>
      <c r="AZ328" s="405" cm="1">
        <f t="array" ref="AZ328">bdRateExtend($G328:$G333,J328:J333,$Z328:$Z333,AC328:AC333)</f>
        <v>0</v>
      </c>
      <c r="BA328" s="405" t="e" cm="1">
        <f t="array" ref="BA328">bdRateExtend($G328:$G333,K328:K333,$Z328:$Z333,AD328:AD333)</f>
        <v>#VALUE!</v>
      </c>
      <c r="BB328" s="401" cm="1">
        <f t="array" ref="BB328">bdRateExtend($G328:$G331,L328:L331,$Z328:$Z331,AE328:AE331)</f>
        <v>0</v>
      </c>
      <c r="BC328" s="376" cm="1">
        <f t="array" ref="BC328">bdRateExtend($G328:$G333,L328:L333,$Z328:$Z333,AE328:AE333)</f>
        <v>0</v>
      </c>
      <c r="BD328" s="401" cm="1">
        <f t="array" ref="BD328">bdRateExtend($G328:$G331,M328:M331,$Z328:$Z331,AF328:AF331)</f>
        <v>0</v>
      </c>
      <c r="BE328" s="376" cm="1">
        <f t="array" ref="BE328">bdRateExtend($G328:$G333,M328:M333,$Z328:$Z333,AF328:AF333)</f>
        <v>0</v>
      </c>
      <c r="BF328" s="379" cm="1">
        <f t="array" ref="BF328">bdRateExtend($G328:$G331,N328:N331,$Z328:$Z331,AG328:AG331)</f>
        <v>0</v>
      </c>
      <c r="BG328" s="376" cm="1">
        <f t="array" ref="BG328">bdRateExtend($G328:$G333,N328:N333,$Z328:$Z333,AG328:AG333)</f>
        <v>0</v>
      </c>
      <c r="BH328" s="379" t="e" cm="1">
        <f t="array" ref="BH328">bdRateExtend($G328:$G331,O328:O331,$Z328:$Z331,AH328:AH331)</f>
        <v>#VALUE!</v>
      </c>
      <c r="BI328" s="376" t="e" cm="1">
        <f t="array" ref="BI328">bdRateExtend($G328:$G333,O328:O333,$Z328:$Z333,AH328:AH333)</f>
        <v>#VALUE!</v>
      </c>
      <c r="BJ328" s="401" t="e" cm="1">
        <f t="array" ref="BJ328">bdRateExtend($G328:$G331,P328:P331,$Z328:$Z331,AI328:AI331)</f>
        <v>#VALUE!</v>
      </c>
      <c r="BK328" s="376" t="e" cm="1">
        <f t="array" ref="BK328">bdRateExtend($G328:$G333,P328:P333,$Z328:$Z333,AI328:AI333)</f>
        <v>#VALUE!</v>
      </c>
      <c r="BL328" s="401" t="e" cm="1">
        <f t="array" ref="BL328">bdRateExtend($G328:$G331,Q328:Q331,$Z328:$Z331,AJ328:AJ331)</f>
        <v>#VALUE!</v>
      </c>
      <c r="BM328" s="376" t="e" cm="1">
        <f t="array" ref="BM328">bdRateExtend($G328:$G333,Q328:Q333,$Z328:$Z333,AJ328:AJ333)</f>
        <v>#VALUE!</v>
      </c>
      <c r="BN328" s="401" t="e" cm="1">
        <f t="array" ref="BN328">bdRateExtend($G328:$G331,R328:R331,$Z328:$Z331,AK328:AK331)</f>
        <v>#VALUE!</v>
      </c>
      <c r="BO328" s="402" t="e" cm="1">
        <f t="array" ref="BO328">bdRateExtend($G328:$G333,R328:R333,$Z328:$Z333,AK328:AK333)</f>
        <v>#VALUE!</v>
      </c>
      <c r="BP328" s="402" t="e" cm="1">
        <f t="array" ref="BP328">bdRateExtend($G328:$G333,S328:S333,$Z328:$Z333,AL328:AL333)</f>
        <v>#VALUE!</v>
      </c>
      <c r="BQ328" s="402" t="e" cm="1">
        <f t="array" ref="BQ328">bdRateExtend($G328:$G333,T328:T333,$Z328:$Z333,AM328:AM333)</f>
        <v>#VALUE!</v>
      </c>
      <c r="BR328" s="402" t="e" cm="1">
        <f t="array" ref="BR328">bdRateExtend($G328:$G333,U328:U333,$Z328:$Z333,AN328:AN333)</f>
        <v>#VALUE!</v>
      </c>
    </row>
    <row r="329" spans="1:70" ht="17" customHeight="1" x14ac:dyDescent="0.2">
      <c r="A329" s="387"/>
      <c r="B329" s="390"/>
      <c r="C329" s="393"/>
      <c r="D329" s="396"/>
      <c r="E329" s="399"/>
      <c r="F329" s="13">
        <v>31</v>
      </c>
      <c r="G329" s="35">
        <f>Anchor!B326</f>
        <v>88839.535999999993</v>
      </c>
      <c r="H329" s="40">
        <f>Anchor!C326</f>
        <v>40.2956</v>
      </c>
      <c r="I329" s="40">
        <f>Anchor!D326</f>
        <v>43.184899999999999</v>
      </c>
      <c r="J329" s="40">
        <f>Anchor!E326</f>
        <v>43.301499999999997</v>
      </c>
      <c r="K329" s="40"/>
      <c r="L329" s="40">
        <f>Anchor!F326</f>
        <v>24.2484</v>
      </c>
      <c r="M329" s="40">
        <f>Anchor!G326</f>
        <v>22.206299999999999</v>
      </c>
      <c r="N329" s="40">
        <f>Anchor!H326</f>
        <v>99.793099999999995</v>
      </c>
      <c r="O329" s="40"/>
      <c r="P329" s="40"/>
      <c r="Q329" s="40"/>
      <c r="R329" s="40"/>
      <c r="S329" s="40"/>
      <c r="T329" s="40"/>
      <c r="U329" s="40"/>
      <c r="V329" s="40">
        <f>Anchor!I326</f>
        <v>4409.7</v>
      </c>
      <c r="W329" s="40">
        <f>Anchor!J326</f>
        <v>4.4074999999999998</v>
      </c>
      <c r="X329" s="36">
        <f t="shared" si="23"/>
        <v>1.2249166666666667</v>
      </c>
      <c r="Y329" s="15"/>
      <c r="Z329" s="35">
        <f>Test!B326</f>
        <v>88839.535999999993</v>
      </c>
      <c r="AA329" s="40">
        <f>Test!C326</f>
        <v>40.2956</v>
      </c>
      <c r="AB329" s="40">
        <f>Test!D326</f>
        <v>43.184899999999999</v>
      </c>
      <c r="AC329" s="40">
        <f>Test!E326</f>
        <v>43.301499999999997</v>
      </c>
      <c r="AD329" s="40"/>
      <c r="AE329" s="40">
        <f>Test!F326</f>
        <v>24.2484</v>
      </c>
      <c r="AF329" s="40">
        <f>Test!G326</f>
        <v>22.206299999999999</v>
      </c>
      <c r="AG329" s="40">
        <f>Test!H326</f>
        <v>99.793099999999995</v>
      </c>
      <c r="AH329" s="40"/>
      <c r="AI329" s="40"/>
      <c r="AJ329" s="40"/>
      <c r="AK329" s="40"/>
      <c r="AL329" s="40"/>
      <c r="AM329" s="40"/>
      <c r="AN329" s="40"/>
      <c r="AO329" s="40">
        <f>Test!I326</f>
        <v>4421.5</v>
      </c>
      <c r="AP329" s="40">
        <f>Test!J326</f>
        <v>4.3844000000000003</v>
      </c>
      <c r="AQ329" s="36">
        <f t="shared" si="24"/>
        <v>1.2281944444444444</v>
      </c>
      <c r="AR329" s="48">
        <f t="shared" si="25"/>
        <v>1.0026759189967571</v>
      </c>
      <c r="AS329" s="49">
        <f t="shared" si="26"/>
        <v>0.99475893363584811</v>
      </c>
      <c r="AT329" s="16"/>
      <c r="AU329" s="16"/>
      <c r="AV329" s="381"/>
      <c r="AW329" s="382"/>
      <c r="AX329" s="403"/>
      <c r="AY329" s="403"/>
      <c r="AZ329" s="406"/>
      <c r="BA329" s="406"/>
      <c r="BB329" s="382"/>
      <c r="BC329" s="377"/>
      <c r="BD329" s="382"/>
      <c r="BE329" s="377"/>
      <c r="BF329" s="380"/>
      <c r="BG329" s="377"/>
      <c r="BH329" s="380"/>
      <c r="BI329" s="377"/>
      <c r="BJ329" s="382"/>
      <c r="BK329" s="377"/>
      <c r="BL329" s="382"/>
      <c r="BM329" s="377"/>
      <c r="BN329" s="382"/>
      <c r="BO329" s="403"/>
      <c r="BP329" s="403"/>
      <c r="BQ329" s="403"/>
      <c r="BR329" s="403"/>
    </row>
    <row r="330" spans="1:70" ht="17" customHeight="1" x14ac:dyDescent="0.2">
      <c r="A330" s="387"/>
      <c r="B330" s="390"/>
      <c r="C330" s="393"/>
      <c r="D330" s="396"/>
      <c r="E330" s="399"/>
      <c r="F330" s="13">
        <v>39</v>
      </c>
      <c r="G330" s="35">
        <f>Anchor!B327</f>
        <v>51287.167999999998</v>
      </c>
      <c r="H330" s="40">
        <f>Anchor!C327</f>
        <v>36.057200000000002</v>
      </c>
      <c r="I330" s="40">
        <f>Anchor!D327</f>
        <v>41.341900000000003</v>
      </c>
      <c r="J330" s="40">
        <f>Anchor!E327</f>
        <v>41.211599999999997</v>
      </c>
      <c r="K330" s="40"/>
      <c r="L330" s="40">
        <f>Anchor!F327</f>
        <v>19.7806</v>
      </c>
      <c r="M330" s="40">
        <f>Anchor!G327</f>
        <v>17.776</v>
      </c>
      <c r="N330" s="40">
        <f>Anchor!H327</f>
        <v>99.512</v>
      </c>
      <c r="O330" s="40"/>
      <c r="P330" s="40"/>
      <c r="Q330" s="40"/>
      <c r="R330" s="40"/>
      <c r="S330" s="40"/>
      <c r="T330" s="40"/>
      <c r="U330" s="40"/>
      <c r="V330" s="40">
        <f>Anchor!I327</f>
        <v>4824.1000000000004</v>
      </c>
      <c r="W330" s="40">
        <f>Anchor!J327</f>
        <v>3.4558</v>
      </c>
      <c r="X330" s="36">
        <f t="shared" si="23"/>
        <v>1.3400277777777778</v>
      </c>
      <c r="Y330" s="15"/>
      <c r="Z330" s="35">
        <f>Test!B327</f>
        <v>51287.167999999998</v>
      </c>
      <c r="AA330" s="40">
        <f>Test!C327</f>
        <v>36.057200000000002</v>
      </c>
      <c r="AB330" s="40">
        <f>Test!D327</f>
        <v>41.341900000000003</v>
      </c>
      <c r="AC330" s="40">
        <f>Test!E327</f>
        <v>41.211599999999997</v>
      </c>
      <c r="AD330" s="40"/>
      <c r="AE330" s="40">
        <f>Test!F327</f>
        <v>19.7806</v>
      </c>
      <c r="AF330" s="40">
        <f>Test!G327</f>
        <v>17.776</v>
      </c>
      <c r="AG330" s="40">
        <f>Test!H327</f>
        <v>99.512</v>
      </c>
      <c r="AH330" s="40"/>
      <c r="AI330" s="40"/>
      <c r="AJ330" s="40"/>
      <c r="AK330" s="40"/>
      <c r="AL330" s="40"/>
      <c r="AM330" s="40"/>
      <c r="AN330" s="40"/>
      <c r="AO330" s="40">
        <f>Test!I327</f>
        <v>4796.3</v>
      </c>
      <c r="AP330" s="40">
        <f>Test!J327</f>
        <v>3.3353000000000002</v>
      </c>
      <c r="AQ330" s="36">
        <f t="shared" si="24"/>
        <v>1.3323055555555556</v>
      </c>
      <c r="AR330" s="48">
        <f t="shared" si="25"/>
        <v>0.99423726705499471</v>
      </c>
      <c r="AS330" s="49">
        <f t="shared" si="26"/>
        <v>0.9651310839747671</v>
      </c>
      <c r="AT330" s="16"/>
      <c r="AU330" s="16"/>
      <c r="AV330" s="381" t="s">
        <v>124</v>
      </c>
      <c r="AW330" s="382" cm="1">
        <f t="array" ref="AW330">bdRateExtend($G329:$G332,H329:H332,$Z329:$Z332,AA329:AA332)</f>
        <v>0</v>
      </c>
      <c r="AX330" s="403"/>
      <c r="AY330" s="403"/>
      <c r="AZ330" s="406"/>
      <c r="BA330" s="406"/>
      <c r="BB330" s="382" cm="1">
        <f t="array" ref="BB330">bdRateExtend($G329:$G332,L329:L332,$Z329:$Z332,AE329:AE332)</f>
        <v>0</v>
      </c>
      <c r="BC330" s="377"/>
      <c r="BD330" s="382" cm="1">
        <f t="array" ref="BD330">bdRateExtend($G329:$G332,M329:M332,$Z329:$Z332,AF329:AF332)</f>
        <v>0</v>
      </c>
      <c r="BE330" s="377"/>
      <c r="BF330" s="380" cm="1">
        <f t="array" ref="BF330">bdRateExtend($G329:$G332,N329:N332,$Z329:$Z332,AG329:AG332)</f>
        <v>0</v>
      </c>
      <c r="BG330" s="377"/>
      <c r="BH330" s="380" t="e" cm="1">
        <f t="array" ref="BH330">bdRateExtend($G329:$G332,O329:O332,$Z329:$Z332,AH329:AH332)</f>
        <v>#VALUE!</v>
      </c>
      <c r="BI330" s="377"/>
      <c r="BJ330" s="382" t="e" cm="1">
        <f t="array" ref="BJ330">bdRateExtend($G329:$G332,P329:P332,$Z329:$Z332,AI329:AI332)</f>
        <v>#VALUE!</v>
      </c>
      <c r="BK330" s="377"/>
      <c r="BL330" s="382" t="e" cm="1">
        <f t="array" ref="BL330">bdRateExtend($G329:$G332,Q329:Q332,$Z329:$Z332,AJ329:AJ332)</f>
        <v>#VALUE!</v>
      </c>
      <c r="BM330" s="377"/>
      <c r="BN330" s="382" t="e" cm="1">
        <f t="array" ref="BN330">bdRateExtend($G329:$G332,R329:R332,$Z329:$Z332,AK329:AK332)</f>
        <v>#VALUE!</v>
      </c>
      <c r="BO330" s="403"/>
      <c r="BP330" s="403"/>
      <c r="BQ330" s="403"/>
      <c r="BR330" s="403"/>
    </row>
    <row r="331" spans="1:70" ht="17" customHeight="1" x14ac:dyDescent="0.2">
      <c r="A331" s="387"/>
      <c r="B331" s="390"/>
      <c r="C331" s="393"/>
      <c r="D331" s="396"/>
      <c r="E331" s="399"/>
      <c r="F331" s="13">
        <v>47</v>
      </c>
      <c r="G331" s="35">
        <f>Anchor!B328</f>
        <v>25401.439999999999</v>
      </c>
      <c r="H331" s="40">
        <f>Anchor!C328</f>
        <v>32.482399999999998</v>
      </c>
      <c r="I331" s="40">
        <f>Anchor!D328</f>
        <v>39.348799999999997</v>
      </c>
      <c r="J331" s="40">
        <f>Anchor!E328</f>
        <v>39.081800000000001</v>
      </c>
      <c r="K331" s="40"/>
      <c r="L331" s="40">
        <f>Anchor!F328</f>
        <v>15.146000000000001</v>
      </c>
      <c r="M331" s="40">
        <f>Anchor!G328</f>
        <v>13.586399999999999</v>
      </c>
      <c r="N331" s="40">
        <f>Anchor!H328</f>
        <v>89.318600000000004</v>
      </c>
      <c r="O331" s="40"/>
      <c r="P331" s="40"/>
      <c r="Q331" s="40"/>
      <c r="R331" s="40"/>
      <c r="S331" s="40"/>
      <c r="T331" s="40"/>
      <c r="U331" s="40"/>
      <c r="V331" s="40">
        <f>Anchor!I328</f>
        <v>4103.1000000000004</v>
      </c>
      <c r="W331" s="40">
        <f>Anchor!J328</f>
        <v>2.5251999999999999</v>
      </c>
      <c r="X331" s="36">
        <f t="shared" si="23"/>
        <v>1.13975</v>
      </c>
      <c r="Y331" s="15"/>
      <c r="Z331" s="35">
        <f>Test!B328</f>
        <v>25401.439999999999</v>
      </c>
      <c r="AA331" s="40">
        <f>Test!C328</f>
        <v>32.482399999999998</v>
      </c>
      <c r="AB331" s="40">
        <f>Test!D328</f>
        <v>39.348799999999997</v>
      </c>
      <c r="AC331" s="40">
        <f>Test!E328</f>
        <v>39.081800000000001</v>
      </c>
      <c r="AD331" s="40"/>
      <c r="AE331" s="40">
        <f>Test!F328</f>
        <v>15.146000000000001</v>
      </c>
      <c r="AF331" s="40">
        <f>Test!G328</f>
        <v>13.586399999999999</v>
      </c>
      <c r="AG331" s="40">
        <f>Test!H328</f>
        <v>89.318600000000004</v>
      </c>
      <c r="AH331" s="40"/>
      <c r="AI331" s="40"/>
      <c r="AJ331" s="40"/>
      <c r="AK331" s="40"/>
      <c r="AL331" s="40"/>
      <c r="AM331" s="40"/>
      <c r="AN331" s="40"/>
      <c r="AO331" s="40">
        <f>Test!I328</f>
        <v>4071.4</v>
      </c>
      <c r="AP331" s="40">
        <f>Test!J328</f>
        <v>2.7050000000000001</v>
      </c>
      <c r="AQ331" s="36">
        <f t="shared" si="24"/>
        <v>1.1309444444444445</v>
      </c>
      <c r="AR331" s="48">
        <f t="shared" si="25"/>
        <v>0.99227413419122124</v>
      </c>
      <c r="AS331" s="49">
        <f t="shared" si="26"/>
        <v>1.0712022810074451</v>
      </c>
      <c r="AT331" s="16"/>
      <c r="AU331" s="16"/>
      <c r="AV331" s="381"/>
      <c r="AW331" s="382"/>
      <c r="AX331" s="403"/>
      <c r="AY331" s="403"/>
      <c r="AZ331" s="406"/>
      <c r="BA331" s="406"/>
      <c r="BB331" s="382"/>
      <c r="BC331" s="377"/>
      <c r="BD331" s="382"/>
      <c r="BE331" s="377"/>
      <c r="BF331" s="380"/>
      <c r="BG331" s="377"/>
      <c r="BH331" s="380"/>
      <c r="BI331" s="377"/>
      <c r="BJ331" s="382"/>
      <c r="BK331" s="377"/>
      <c r="BL331" s="382"/>
      <c r="BM331" s="377"/>
      <c r="BN331" s="382"/>
      <c r="BO331" s="403"/>
      <c r="BP331" s="403"/>
      <c r="BQ331" s="403"/>
      <c r="BR331" s="403"/>
    </row>
    <row r="332" spans="1:70" ht="17" customHeight="1" x14ac:dyDescent="0.2">
      <c r="A332" s="387"/>
      <c r="B332" s="390"/>
      <c r="C332" s="393"/>
      <c r="D332" s="396"/>
      <c r="E332" s="399"/>
      <c r="F332" s="13">
        <v>55</v>
      </c>
      <c r="G332" s="35">
        <f>Anchor!B329</f>
        <v>10592.144</v>
      </c>
      <c r="H332" s="40">
        <f>Anchor!C329</f>
        <v>29.565899999999999</v>
      </c>
      <c r="I332" s="40">
        <f>Anchor!D329</f>
        <v>37.2532</v>
      </c>
      <c r="J332" s="40">
        <f>Anchor!E329</f>
        <v>37.104799999999997</v>
      </c>
      <c r="K332" s="40"/>
      <c r="L332" s="40">
        <f>Anchor!F329</f>
        <v>10.9139</v>
      </c>
      <c r="M332" s="40">
        <f>Anchor!G329</f>
        <v>10.0337</v>
      </c>
      <c r="N332" s="40">
        <f>Anchor!H329</f>
        <v>71.567899999999995</v>
      </c>
      <c r="O332" s="40"/>
      <c r="P332" s="40"/>
      <c r="Q332" s="40"/>
      <c r="R332" s="40"/>
      <c r="S332" s="40"/>
      <c r="T332" s="40"/>
      <c r="U332" s="40"/>
      <c r="V332" s="40">
        <f>Anchor!I329</f>
        <v>3228.8</v>
      </c>
      <c r="W332" s="40">
        <f>Anchor!J329</f>
        <v>1.7618</v>
      </c>
      <c r="X332" s="36">
        <f t="shared" si="23"/>
        <v>0.89688888888888896</v>
      </c>
      <c r="Y332" s="15"/>
      <c r="Z332" s="35">
        <f>Test!B329</f>
        <v>10592.144</v>
      </c>
      <c r="AA332" s="40">
        <f>Test!C329</f>
        <v>29.565899999999999</v>
      </c>
      <c r="AB332" s="40">
        <f>Test!D329</f>
        <v>37.2532</v>
      </c>
      <c r="AC332" s="40">
        <f>Test!E329</f>
        <v>37.104799999999997</v>
      </c>
      <c r="AD332" s="40"/>
      <c r="AE332" s="40">
        <f>Test!F329</f>
        <v>10.9139</v>
      </c>
      <c r="AF332" s="40">
        <f>Test!G329</f>
        <v>10.0337</v>
      </c>
      <c r="AG332" s="40">
        <f>Test!H329</f>
        <v>71.567899999999995</v>
      </c>
      <c r="AH332" s="40"/>
      <c r="AI332" s="40"/>
      <c r="AJ332" s="40"/>
      <c r="AK332" s="40"/>
      <c r="AL332" s="40"/>
      <c r="AM332" s="40"/>
      <c r="AN332" s="40"/>
      <c r="AO332" s="40">
        <f>Test!I329</f>
        <v>3240.1</v>
      </c>
      <c r="AP332" s="40">
        <f>Test!J329</f>
        <v>2.0131999999999999</v>
      </c>
      <c r="AQ332" s="36">
        <f t="shared" si="24"/>
        <v>0.90002777777777776</v>
      </c>
      <c r="AR332" s="48">
        <f t="shared" si="25"/>
        <v>1.0034997522299305</v>
      </c>
      <c r="AS332" s="49">
        <f t="shared" si="26"/>
        <v>1.1426949710523326</v>
      </c>
      <c r="AT332" s="16"/>
      <c r="AU332" s="16"/>
      <c r="AV332" s="381" t="s">
        <v>125</v>
      </c>
      <c r="AW332" s="382" cm="1">
        <f t="array" ref="AW332">bdRateExtend($G330:$G333,H330:H333,$Z330:$Z333,AA330:AA333)</f>
        <v>0</v>
      </c>
      <c r="AX332" s="403"/>
      <c r="AY332" s="403"/>
      <c r="AZ332" s="406"/>
      <c r="BA332" s="406"/>
      <c r="BB332" s="382" cm="1">
        <f t="array" ref="BB332">bdRateExtend($G330:$G333,L330:L333,$Z330:$Z333,AE330:AE333)</f>
        <v>0</v>
      </c>
      <c r="BC332" s="377"/>
      <c r="BD332" s="382" cm="1">
        <f t="array" ref="BD332">bdRateExtend($G330:$G333,M330:M333,$Z330:$Z333,AF330:AF333)</f>
        <v>0</v>
      </c>
      <c r="BE332" s="377"/>
      <c r="BF332" s="380" cm="1">
        <f t="array" ref="BF332">bdRateExtend($G330:$G333,N330:N333,$Z330:$Z333,AG330:AG333)</f>
        <v>0</v>
      </c>
      <c r="BG332" s="377"/>
      <c r="BH332" s="380" t="e" cm="1">
        <f t="array" ref="BH332">bdRateExtend($G330:$G333,O330:O333,$Z330:$Z333,AH330:AH333)</f>
        <v>#VALUE!</v>
      </c>
      <c r="BI332" s="377"/>
      <c r="BJ332" s="382" t="e" cm="1">
        <f t="array" ref="BJ332">bdRateExtend($G330:$G333,P330:P333,$Z330:$Z333,AI330:AI333)</f>
        <v>#VALUE!</v>
      </c>
      <c r="BK332" s="377"/>
      <c r="BL332" s="382" t="e" cm="1">
        <f t="array" ref="BL332">bdRateExtend($G330:$G333,Q330:Q333,$Z330:$Z333,AJ330:AJ333)</f>
        <v>#VALUE!</v>
      </c>
      <c r="BM332" s="377"/>
      <c r="BN332" s="382" t="e" cm="1">
        <f t="array" ref="BN332">bdRateExtend($G330:$G333,R330:R333,$Z330:$Z333,AK330:AK333)</f>
        <v>#VALUE!</v>
      </c>
      <c r="BO332" s="403"/>
      <c r="BP332" s="403"/>
      <c r="BQ332" s="403"/>
      <c r="BR332" s="403"/>
    </row>
    <row r="333" spans="1:70" ht="17" customHeight="1" thickBot="1" x14ac:dyDescent="0.25">
      <c r="A333" s="387"/>
      <c r="B333" s="391"/>
      <c r="C333" s="394"/>
      <c r="D333" s="397"/>
      <c r="E333" s="400"/>
      <c r="F333" s="8">
        <v>63</v>
      </c>
      <c r="G333" s="37">
        <f>Anchor!B330</f>
        <v>2486.672</v>
      </c>
      <c r="H333" s="38">
        <f>Anchor!C330</f>
        <v>26.334900000000001</v>
      </c>
      <c r="I333" s="38">
        <f>Anchor!D330</f>
        <v>33.658000000000001</v>
      </c>
      <c r="J333" s="38">
        <f>Anchor!E330</f>
        <v>33.779000000000003</v>
      </c>
      <c r="K333" s="38"/>
      <c r="L333" s="38">
        <f>Anchor!F330</f>
        <v>6.3281999999999998</v>
      </c>
      <c r="M333" s="38">
        <f>Anchor!G330</f>
        <v>6.3129</v>
      </c>
      <c r="N333" s="38">
        <f>Anchor!H330</f>
        <v>42.202100000000002</v>
      </c>
      <c r="O333" s="38"/>
      <c r="P333" s="38"/>
      <c r="Q333" s="38"/>
      <c r="R333" s="38"/>
      <c r="S333" s="38"/>
      <c r="T333" s="38"/>
      <c r="U333" s="38"/>
      <c r="V333" s="38">
        <f>Anchor!I330</f>
        <v>1685.8</v>
      </c>
      <c r="W333" s="38">
        <f>Anchor!J330</f>
        <v>1.0664</v>
      </c>
      <c r="X333" s="39">
        <f t="shared" si="23"/>
        <v>0.46827777777777779</v>
      </c>
      <c r="Y333" s="15"/>
      <c r="Z333" s="37">
        <f>Test!B330</f>
        <v>2486.672</v>
      </c>
      <c r="AA333" s="38">
        <f>Test!C330</f>
        <v>26.334900000000001</v>
      </c>
      <c r="AB333" s="38">
        <f>Test!D330</f>
        <v>33.658000000000001</v>
      </c>
      <c r="AC333" s="38">
        <f>Test!E330</f>
        <v>33.779000000000003</v>
      </c>
      <c r="AD333" s="38"/>
      <c r="AE333" s="38">
        <f>Test!F330</f>
        <v>6.3281999999999998</v>
      </c>
      <c r="AF333" s="38">
        <f>Test!G330</f>
        <v>6.3129</v>
      </c>
      <c r="AG333" s="38">
        <f>Test!H330</f>
        <v>42.202100000000002</v>
      </c>
      <c r="AH333" s="38"/>
      <c r="AI333" s="38"/>
      <c r="AJ333" s="38"/>
      <c r="AK333" s="38"/>
      <c r="AL333" s="38"/>
      <c r="AM333" s="38"/>
      <c r="AN333" s="38"/>
      <c r="AO333" s="38">
        <f>Test!I330</f>
        <v>1726</v>
      </c>
      <c r="AP333" s="38">
        <f>Test!J330</f>
        <v>0.90939999999999999</v>
      </c>
      <c r="AQ333" s="39">
        <f t="shared" si="24"/>
        <v>0.47944444444444445</v>
      </c>
      <c r="AR333" s="50">
        <f t="shared" si="25"/>
        <v>1.0238462451061812</v>
      </c>
      <c r="AS333" s="51">
        <f t="shared" si="26"/>
        <v>0.85277569392348085</v>
      </c>
      <c r="AT333" s="16"/>
      <c r="AU333" s="16"/>
      <c r="AV333" s="383"/>
      <c r="AW333" s="384"/>
      <c r="AX333" s="404"/>
      <c r="AY333" s="404"/>
      <c r="AZ333" s="407"/>
      <c r="BA333" s="407"/>
      <c r="BB333" s="384"/>
      <c r="BC333" s="378"/>
      <c r="BD333" s="384"/>
      <c r="BE333" s="378"/>
      <c r="BF333" s="385"/>
      <c r="BG333" s="378"/>
      <c r="BH333" s="385"/>
      <c r="BI333" s="378"/>
      <c r="BJ333" s="384"/>
      <c r="BK333" s="378"/>
      <c r="BL333" s="384"/>
      <c r="BM333" s="378"/>
      <c r="BN333" s="384"/>
      <c r="BO333" s="404"/>
      <c r="BP333" s="404"/>
      <c r="BQ333" s="404"/>
      <c r="BR333" s="404"/>
    </row>
    <row r="334" spans="1:70" ht="17" customHeight="1" x14ac:dyDescent="0.2">
      <c r="A334" s="387"/>
      <c r="B334" s="389" t="s">
        <v>2</v>
      </c>
      <c r="C334" s="392" t="s">
        <v>26</v>
      </c>
      <c r="D334" s="395">
        <v>60</v>
      </c>
      <c r="E334" s="398">
        <v>8</v>
      </c>
      <c r="F334" s="7">
        <v>23</v>
      </c>
      <c r="G334" s="32">
        <f>Anchor!B331</f>
        <v>56836.976000000002</v>
      </c>
      <c r="H334" s="33">
        <f>Anchor!C331</f>
        <v>45.839599999999997</v>
      </c>
      <c r="I334" s="33">
        <f>Anchor!D331</f>
        <v>45.615099999999998</v>
      </c>
      <c r="J334" s="33">
        <f>Anchor!E331</f>
        <v>46.394100000000002</v>
      </c>
      <c r="K334" s="33"/>
      <c r="L334" s="33">
        <f>Anchor!F331</f>
        <v>29.732600000000001</v>
      </c>
      <c r="M334" s="33">
        <f>Anchor!G331</f>
        <v>28.658100000000001</v>
      </c>
      <c r="N334" s="33">
        <f>Anchor!H331</f>
        <v>97.590999999999994</v>
      </c>
      <c r="O334" s="33"/>
      <c r="P334" s="33"/>
      <c r="Q334" s="33"/>
      <c r="R334" s="33"/>
      <c r="S334" s="33"/>
      <c r="T334" s="33"/>
      <c r="U334" s="33"/>
      <c r="V334" s="33">
        <f>Anchor!I331</f>
        <v>6516</v>
      </c>
      <c r="W334" s="33">
        <f>Anchor!J331</f>
        <v>2.0661</v>
      </c>
      <c r="X334" s="34">
        <f t="shared" si="23"/>
        <v>1.81</v>
      </c>
      <c r="Y334" s="15"/>
      <c r="Z334" s="32">
        <f>Test!B331</f>
        <v>56836.976000000002</v>
      </c>
      <c r="AA334" s="33">
        <f>Test!C331</f>
        <v>45.839599999999997</v>
      </c>
      <c r="AB334" s="33">
        <f>Test!D331</f>
        <v>45.615099999999998</v>
      </c>
      <c r="AC334" s="33">
        <f>Test!E331</f>
        <v>46.394100000000002</v>
      </c>
      <c r="AD334" s="33"/>
      <c r="AE334" s="33">
        <f>Test!F331</f>
        <v>29.732600000000001</v>
      </c>
      <c r="AF334" s="33">
        <f>Test!G331</f>
        <v>28.658100000000001</v>
      </c>
      <c r="AG334" s="33">
        <f>Test!H331</f>
        <v>97.590999999999994</v>
      </c>
      <c r="AH334" s="33"/>
      <c r="AI334" s="33"/>
      <c r="AJ334" s="33"/>
      <c r="AK334" s="33"/>
      <c r="AL334" s="33"/>
      <c r="AM334" s="33"/>
      <c r="AN334" s="33"/>
      <c r="AO334" s="33">
        <f>Test!I331</f>
        <v>6595.2</v>
      </c>
      <c r="AP334" s="33">
        <f>Test!J331</f>
        <v>2.0234000000000001</v>
      </c>
      <c r="AQ334" s="34">
        <f t="shared" si="24"/>
        <v>1.8319999999999999</v>
      </c>
      <c r="AR334" s="46">
        <f t="shared" si="25"/>
        <v>1.0121546961325967</v>
      </c>
      <c r="AS334" s="47">
        <f t="shared" si="26"/>
        <v>0.97933304293112633</v>
      </c>
      <c r="AT334" s="16"/>
      <c r="AU334" s="16"/>
      <c r="AV334" s="440" t="s">
        <v>123</v>
      </c>
      <c r="AW334" s="401" cm="1">
        <f t="array" ref="AW334">bdRateExtend($G334:$G337,H334:H337,$Z334:$Z337,AA334:AA337)</f>
        <v>0</v>
      </c>
      <c r="AX334" s="402" cm="1">
        <f t="array" ref="AX334">bdRateExtend($G334:$G339,H334:H339,$Z334:$Z339,AA334:AA339)</f>
        <v>0</v>
      </c>
      <c r="AY334" s="402" cm="1">
        <f t="array" ref="AY334">bdRateExtend($G334:$G339,I334:I339,$Z334:$Z339,AB334:AB339)</f>
        <v>0</v>
      </c>
      <c r="AZ334" s="405" cm="1">
        <f t="array" ref="AZ334">bdRateExtend($G334:$G339,J334:J339,$Z334:$Z339,AC334:AC339)</f>
        <v>0</v>
      </c>
      <c r="BA334" s="405" t="e" cm="1">
        <f t="array" ref="BA334">bdRateExtend($G334:$G339,K334:K339,$Z334:$Z339,AD334:AD339)</f>
        <v>#VALUE!</v>
      </c>
      <c r="BB334" s="401" cm="1">
        <f t="array" ref="BB334">bdRateExtend($G334:$G337,L334:L337,$Z334:$Z337,AE334:AE337)</f>
        <v>0</v>
      </c>
      <c r="BC334" s="376" cm="1">
        <f t="array" ref="BC334">bdRateExtend($G334:$G339,L334:L339,$Z334:$Z339,AE334:AE339)</f>
        <v>0</v>
      </c>
      <c r="BD334" s="401" cm="1">
        <f t="array" ref="BD334">bdRateExtend($G334:$G337,M334:M337,$Z334:$Z337,AF334:AF337)</f>
        <v>0</v>
      </c>
      <c r="BE334" s="376" cm="1">
        <f t="array" ref="BE334">bdRateExtend($G334:$G339,M334:M339,$Z334:$Z339,AF334:AF339)</f>
        <v>0</v>
      </c>
      <c r="BF334" s="379" cm="1">
        <f t="array" ref="BF334">bdRateExtend($G334:$G337,N334:N337,$Z334:$Z337,AG334:AG337)</f>
        <v>0</v>
      </c>
      <c r="BG334" s="376" cm="1">
        <f t="array" ref="BG334">bdRateExtend($G334:$G339,N334:N339,$Z334:$Z339,AG334:AG339)</f>
        <v>0</v>
      </c>
      <c r="BH334" s="379" t="e" cm="1">
        <f t="array" ref="BH334">bdRateExtend($G334:$G337,O334:O337,$Z334:$Z337,AH334:AH337)</f>
        <v>#VALUE!</v>
      </c>
      <c r="BI334" s="376" t="e" cm="1">
        <f t="array" ref="BI334">bdRateExtend($G334:$G339,O334:O339,$Z334:$Z339,AH334:AH339)</f>
        <v>#VALUE!</v>
      </c>
      <c r="BJ334" s="401" t="e" cm="1">
        <f t="array" ref="BJ334">bdRateExtend($G334:$G337,P334:P337,$Z334:$Z337,AI334:AI337)</f>
        <v>#VALUE!</v>
      </c>
      <c r="BK334" s="376" t="e" cm="1">
        <f t="array" ref="BK334">bdRateExtend($G334:$G339,P334:P339,$Z334:$Z339,AI334:AI339)</f>
        <v>#VALUE!</v>
      </c>
      <c r="BL334" s="401" t="e" cm="1">
        <f t="array" ref="BL334">bdRateExtend($G334:$G337,Q334:Q337,$Z334:$Z337,AJ334:AJ337)</f>
        <v>#VALUE!</v>
      </c>
      <c r="BM334" s="376" t="e" cm="1">
        <f t="array" ref="BM334">bdRateExtend($G334:$G339,Q334:Q339,$Z334:$Z339,AJ334:AJ339)</f>
        <v>#VALUE!</v>
      </c>
      <c r="BN334" s="401" t="e" cm="1">
        <f t="array" ref="BN334">bdRateExtend($G334:$G337,R334:R337,$Z334:$Z337,AK334:AK337)</f>
        <v>#VALUE!</v>
      </c>
      <c r="BO334" s="402" t="e" cm="1">
        <f t="array" ref="BO334">bdRateExtend($G334:$G339,R334:R339,$Z334:$Z339,AK334:AK339)</f>
        <v>#VALUE!</v>
      </c>
      <c r="BP334" s="402" t="e" cm="1">
        <f t="array" ref="BP334">bdRateExtend($G334:$G339,S334:S339,$Z334:$Z339,AL334:AL339)</f>
        <v>#VALUE!</v>
      </c>
      <c r="BQ334" s="402" t="e" cm="1">
        <f t="array" ref="BQ334">bdRateExtend($G334:$G339,T334:T339,$Z334:$Z339,AM334:AM339)</f>
        <v>#VALUE!</v>
      </c>
      <c r="BR334" s="402" t="e" cm="1">
        <f t="array" ref="BR334">bdRateExtend($G334:$G339,U334:U339,$Z334:$Z339,AN334:AN339)</f>
        <v>#VALUE!</v>
      </c>
    </row>
    <row r="335" spans="1:70" ht="17" customHeight="1" x14ac:dyDescent="0.2">
      <c r="A335" s="387"/>
      <c r="B335" s="390"/>
      <c r="C335" s="393"/>
      <c r="D335" s="396"/>
      <c r="E335" s="399"/>
      <c r="F335" s="13">
        <v>31</v>
      </c>
      <c r="G335" s="35">
        <f>Anchor!B332</f>
        <v>42284.24</v>
      </c>
      <c r="H335" s="40">
        <f>Anchor!C332</f>
        <v>42.520899999999997</v>
      </c>
      <c r="I335" s="40">
        <f>Anchor!D332</f>
        <v>42.2806</v>
      </c>
      <c r="J335" s="40">
        <f>Anchor!E332</f>
        <v>43.585900000000002</v>
      </c>
      <c r="K335" s="40"/>
      <c r="L335" s="40">
        <f>Anchor!F332</f>
        <v>27.899100000000001</v>
      </c>
      <c r="M335" s="40">
        <f>Anchor!G332</f>
        <v>26.7774</v>
      </c>
      <c r="N335" s="40">
        <f>Anchor!H332</f>
        <v>96.8078</v>
      </c>
      <c r="O335" s="40"/>
      <c r="P335" s="40"/>
      <c r="Q335" s="40"/>
      <c r="R335" s="40"/>
      <c r="S335" s="40"/>
      <c r="T335" s="40"/>
      <c r="U335" s="40"/>
      <c r="V335" s="40">
        <f>Anchor!I332</f>
        <v>6248.8</v>
      </c>
      <c r="W335" s="40">
        <f>Anchor!J332</f>
        <v>1.7261</v>
      </c>
      <c r="X335" s="36">
        <f t="shared" si="23"/>
        <v>1.7357777777777779</v>
      </c>
      <c r="Y335" s="15"/>
      <c r="Z335" s="35">
        <f>Test!B332</f>
        <v>42284.24</v>
      </c>
      <c r="AA335" s="40">
        <f>Test!C332</f>
        <v>42.520899999999997</v>
      </c>
      <c r="AB335" s="40">
        <f>Test!D332</f>
        <v>42.2806</v>
      </c>
      <c r="AC335" s="40">
        <f>Test!E332</f>
        <v>43.585900000000002</v>
      </c>
      <c r="AD335" s="40"/>
      <c r="AE335" s="40">
        <f>Test!F332</f>
        <v>27.899100000000001</v>
      </c>
      <c r="AF335" s="40">
        <f>Test!G332</f>
        <v>26.7774</v>
      </c>
      <c r="AG335" s="40">
        <f>Test!H332</f>
        <v>96.8078</v>
      </c>
      <c r="AH335" s="40"/>
      <c r="AI335" s="40"/>
      <c r="AJ335" s="40"/>
      <c r="AK335" s="40"/>
      <c r="AL335" s="40"/>
      <c r="AM335" s="40"/>
      <c r="AN335" s="40"/>
      <c r="AO335" s="40">
        <f>Test!I332</f>
        <v>6332.8</v>
      </c>
      <c r="AP335" s="40">
        <f>Test!J332</f>
        <v>1.7020999999999999</v>
      </c>
      <c r="AQ335" s="36">
        <f t="shared" si="24"/>
        <v>1.7591111111111111</v>
      </c>
      <c r="AR335" s="48">
        <f t="shared" si="25"/>
        <v>1.0134425809755474</v>
      </c>
      <c r="AS335" s="49">
        <f t="shared" si="26"/>
        <v>0.98609582295347897</v>
      </c>
      <c r="AT335" s="16"/>
      <c r="AU335" s="16"/>
      <c r="AV335" s="381"/>
      <c r="AW335" s="382"/>
      <c r="AX335" s="403"/>
      <c r="AY335" s="403"/>
      <c r="AZ335" s="406"/>
      <c r="BA335" s="406"/>
      <c r="BB335" s="382"/>
      <c r="BC335" s="377"/>
      <c r="BD335" s="382"/>
      <c r="BE335" s="377"/>
      <c r="BF335" s="380"/>
      <c r="BG335" s="377"/>
      <c r="BH335" s="380"/>
      <c r="BI335" s="377"/>
      <c r="BJ335" s="382"/>
      <c r="BK335" s="377"/>
      <c r="BL335" s="382"/>
      <c r="BM335" s="377"/>
      <c r="BN335" s="382"/>
      <c r="BO335" s="403"/>
      <c r="BP335" s="403"/>
      <c r="BQ335" s="403"/>
      <c r="BR335" s="403"/>
    </row>
    <row r="336" spans="1:70" ht="17" customHeight="1" x14ac:dyDescent="0.2">
      <c r="A336" s="387"/>
      <c r="B336" s="390"/>
      <c r="C336" s="393"/>
      <c r="D336" s="396"/>
      <c r="E336" s="399"/>
      <c r="F336" s="13">
        <v>39</v>
      </c>
      <c r="G336" s="35">
        <f>Anchor!B333</f>
        <v>30383.712</v>
      </c>
      <c r="H336" s="40">
        <f>Anchor!C333</f>
        <v>38.8292</v>
      </c>
      <c r="I336" s="40">
        <f>Anchor!D333</f>
        <v>39.229100000000003</v>
      </c>
      <c r="J336" s="40">
        <f>Anchor!E333</f>
        <v>41.6006</v>
      </c>
      <c r="K336" s="40"/>
      <c r="L336" s="40">
        <f>Anchor!F333</f>
        <v>25.3246</v>
      </c>
      <c r="M336" s="40">
        <f>Anchor!G333</f>
        <v>24.247399999999999</v>
      </c>
      <c r="N336" s="40">
        <f>Anchor!H333</f>
        <v>94.999799999999993</v>
      </c>
      <c r="O336" s="40"/>
      <c r="P336" s="40"/>
      <c r="Q336" s="40"/>
      <c r="R336" s="40"/>
      <c r="S336" s="40"/>
      <c r="T336" s="40"/>
      <c r="U336" s="40"/>
      <c r="V336" s="40">
        <f>Anchor!I333</f>
        <v>7094.5</v>
      </c>
      <c r="W336" s="40">
        <f>Anchor!J333</f>
        <v>1.4987999999999999</v>
      </c>
      <c r="X336" s="36">
        <f t="shared" si="23"/>
        <v>1.9706944444444445</v>
      </c>
      <c r="Y336" s="15"/>
      <c r="Z336" s="35">
        <f>Test!B333</f>
        <v>30383.712</v>
      </c>
      <c r="AA336" s="40">
        <f>Test!C333</f>
        <v>38.8292</v>
      </c>
      <c r="AB336" s="40">
        <f>Test!D333</f>
        <v>39.229100000000003</v>
      </c>
      <c r="AC336" s="40">
        <f>Test!E333</f>
        <v>41.6006</v>
      </c>
      <c r="AD336" s="40"/>
      <c r="AE336" s="40">
        <f>Test!F333</f>
        <v>25.3246</v>
      </c>
      <c r="AF336" s="40">
        <f>Test!G333</f>
        <v>24.247399999999999</v>
      </c>
      <c r="AG336" s="40">
        <f>Test!H333</f>
        <v>94.999799999999993</v>
      </c>
      <c r="AH336" s="40"/>
      <c r="AI336" s="40"/>
      <c r="AJ336" s="40"/>
      <c r="AK336" s="40"/>
      <c r="AL336" s="40"/>
      <c r="AM336" s="40"/>
      <c r="AN336" s="40"/>
      <c r="AO336" s="40">
        <f>Test!I333</f>
        <v>7060.1</v>
      </c>
      <c r="AP336" s="40">
        <f>Test!J333</f>
        <v>1.6017999999999999</v>
      </c>
      <c r="AQ336" s="36">
        <f t="shared" si="24"/>
        <v>1.961138888888889</v>
      </c>
      <c r="AR336" s="48">
        <f t="shared" si="25"/>
        <v>0.99515117344421744</v>
      </c>
      <c r="AS336" s="49">
        <f t="shared" si="26"/>
        <v>1.0687216439818521</v>
      </c>
      <c r="AT336" s="16"/>
      <c r="AU336" s="16"/>
      <c r="AV336" s="381" t="s">
        <v>124</v>
      </c>
      <c r="AW336" s="382" cm="1">
        <f t="array" ref="AW336">bdRateExtend($G335:$G338,H335:H338,$Z335:$Z338,AA335:AA338)</f>
        <v>0</v>
      </c>
      <c r="AX336" s="403"/>
      <c r="AY336" s="403"/>
      <c r="AZ336" s="406"/>
      <c r="BA336" s="406"/>
      <c r="BB336" s="382" cm="1">
        <f t="array" ref="BB336">bdRateExtend($G335:$G338,L335:L338,$Z335:$Z338,AE335:AE338)</f>
        <v>0</v>
      </c>
      <c r="BC336" s="377"/>
      <c r="BD336" s="382" cm="1">
        <f t="array" ref="BD336">bdRateExtend($G335:$G338,M335:M338,$Z335:$Z338,AF335:AF338)</f>
        <v>0</v>
      </c>
      <c r="BE336" s="377"/>
      <c r="BF336" s="380" cm="1">
        <f t="array" ref="BF336">bdRateExtend($G335:$G338,N335:N338,$Z335:$Z338,AG335:AG338)</f>
        <v>0</v>
      </c>
      <c r="BG336" s="377"/>
      <c r="BH336" s="380" t="e" cm="1">
        <f t="array" ref="BH336">bdRateExtend($G335:$G338,O335:O338,$Z335:$Z338,AH335:AH338)</f>
        <v>#VALUE!</v>
      </c>
      <c r="BI336" s="377"/>
      <c r="BJ336" s="382" t="e" cm="1">
        <f t="array" ref="BJ336">bdRateExtend($G335:$G338,P335:P338,$Z335:$Z338,AI335:AI338)</f>
        <v>#VALUE!</v>
      </c>
      <c r="BK336" s="377"/>
      <c r="BL336" s="382" t="e" cm="1">
        <f t="array" ref="BL336">bdRateExtend($G335:$G338,Q335:Q338,$Z335:$Z338,AJ335:AJ338)</f>
        <v>#VALUE!</v>
      </c>
      <c r="BM336" s="377"/>
      <c r="BN336" s="382" t="e" cm="1">
        <f t="array" ref="BN336">bdRateExtend($G335:$G338,R335:R338,$Z335:$Z338,AK335:AK338)</f>
        <v>#VALUE!</v>
      </c>
      <c r="BO336" s="403"/>
      <c r="BP336" s="403"/>
      <c r="BQ336" s="403"/>
      <c r="BR336" s="403"/>
    </row>
    <row r="337" spans="1:70" ht="17" customHeight="1" x14ac:dyDescent="0.2">
      <c r="A337" s="387"/>
      <c r="B337" s="390"/>
      <c r="C337" s="393"/>
      <c r="D337" s="396"/>
      <c r="E337" s="399"/>
      <c r="F337" s="13">
        <v>47</v>
      </c>
      <c r="G337" s="35">
        <f>Anchor!B334</f>
        <v>21901.248</v>
      </c>
      <c r="H337" s="40">
        <f>Anchor!C334</f>
        <v>34.980200000000004</v>
      </c>
      <c r="I337" s="40">
        <f>Anchor!D334</f>
        <v>36.874699999999997</v>
      </c>
      <c r="J337" s="40">
        <f>Anchor!E334</f>
        <v>40.015999999999998</v>
      </c>
      <c r="K337" s="40"/>
      <c r="L337" s="40">
        <f>Anchor!F334</f>
        <v>22.242799999999999</v>
      </c>
      <c r="M337" s="40">
        <f>Anchor!G334</f>
        <v>21.2804</v>
      </c>
      <c r="N337" s="40">
        <f>Anchor!H334</f>
        <v>90.619299999999996</v>
      </c>
      <c r="O337" s="40"/>
      <c r="P337" s="40"/>
      <c r="Q337" s="40"/>
      <c r="R337" s="40"/>
      <c r="S337" s="40"/>
      <c r="T337" s="40"/>
      <c r="U337" s="40"/>
      <c r="V337" s="40">
        <f>Anchor!I334</f>
        <v>6956.6</v>
      </c>
      <c r="W337" s="40">
        <f>Anchor!J334</f>
        <v>1.4152</v>
      </c>
      <c r="X337" s="36">
        <f t="shared" si="23"/>
        <v>1.9323888888888889</v>
      </c>
      <c r="Y337" s="15"/>
      <c r="Z337" s="35">
        <f>Test!B334</f>
        <v>21901.248</v>
      </c>
      <c r="AA337" s="40">
        <f>Test!C334</f>
        <v>34.980200000000004</v>
      </c>
      <c r="AB337" s="40">
        <f>Test!D334</f>
        <v>36.874699999999997</v>
      </c>
      <c r="AC337" s="40">
        <f>Test!E334</f>
        <v>40.015999999999998</v>
      </c>
      <c r="AD337" s="40"/>
      <c r="AE337" s="40">
        <f>Test!F334</f>
        <v>22.242799999999999</v>
      </c>
      <c r="AF337" s="40">
        <f>Test!G334</f>
        <v>21.2804</v>
      </c>
      <c r="AG337" s="40">
        <f>Test!H334</f>
        <v>90.619299999999996</v>
      </c>
      <c r="AH337" s="40"/>
      <c r="AI337" s="40"/>
      <c r="AJ337" s="40"/>
      <c r="AK337" s="40"/>
      <c r="AL337" s="40"/>
      <c r="AM337" s="40"/>
      <c r="AN337" s="40"/>
      <c r="AO337" s="40">
        <f>Test!I334</f>
        <v>7060.4</v>
      </c>
      <c r="AP337" s="40">
        <f>Test!J334</f>
        <v>1.3673999999999999</v>
      </c>
      <c r="AQ337" s="36">
        <f t="shared" si="24"/>
        <v>1.9612222222222222</v>
      </c>
      <c r="AR337" s="48">
        <f t="shared" si="25"/>
        <v>1.0149210821378258</v>
      </c>
      <c r="AS337" s="49">
        <f t="shared" si="26"/>
        <v>0.96622385528547194</v>
      </c>
      <c r="AT337" s="16"/>
      <c r="AU337" s="16"/>
      <c r="AV337" s="381"/>
      <c r="AW337" s="382"/>
      <c r="AX337" s="403"/>
      <c r="AY337" s="403"/>
      <c r="AZ337" s="406"/>
      <c r="BA337" s="406"/>
      <c r="BB337" s="382"/>
      <c r="BC337" s="377"/>
      <c r="BD337" s="382"/>
      <c r="BE337" s="377"/>
      <c r="BF337" s="380"/>
      <c r="BG337" s="377"/>
      <c r="BH337" s="380"/>
      <c r="BI337" s="377"/>
      <c r="BJ337" s="382"/>
      <c r="BK337" s="377"/>
      <c r="BL337" s="382"/>
      <c r="BM337" s="377"/>
      <c r="BN337" s="382"/>
      <c r="BO337" s="403"/>
      <c r="BP337" s="403"/>
      <c r="BQ337" s="403"/>
      <c r="BR337" s="403"/>
    </row>
    <row r="338" spans="1:70" ht="17" customHeight="1" x14ac:dyDescent="0.2">
      <c r="A338" s="387"/>
      <c r="B338" s="390"/>
      <c r="C338" s="393"/>
      <c r="D338" s="396"/>
      <c r="E338" s="399"/>
      <c r="F338" s="13">
        <v>55</v>
      </c>
      <c r="G338" s="35">
        <f>Anchor!B335</f>
        <v>15614.592000000001</v>
      </c>
      <c r="H338" s="40">
        <f>Anchor!C335</f>
        <v>31.011900000000001</v>
      </c>
      <c r="I338" s="40">
        <f>Anchor!D335</f>
        <v>34.661499999999997</v>
      </c>
      <c r="J338" s="40">
        <f>Anchor!E335</f>
        <v>37.893300000000004</v>
      </c>
      <c r="K338" s="40"/>
      <c r="L338" s="40">
        <f>Anchor!F335</f>
        <v>18.926300000000001</v>
      </c>
      <c r="M338" s="40">
        <f>Anchor!G335</f>
        <v>18.0822</v>
      </c>
      <c r="N338" s="40">
        <f>Anchor!H335</f>
        <v>81.183400000000006</v>
      </c>
      <c r="O338" s="40"/>
      <c r="P338" s="40"/>
      <c r="Q338" s="40"/>
      <c r="R338" s="40"/>
      <c r="S338" s="40"/>
      <c r="T338" s="40"/>
      <c r="U338" s="40"/>
      <c r="V338" s="40">
        <f>Anchor!I335</f>
        <v>7483.5</v>
      </c>
      <c r="W338" s="40">
        <f>Anchor!J335</f>
        <v>1.1146</v>
      </c>
      <c r="X338" s="36">
        <f t="shared" si="23"/>
        <v>2.0787499999999999</v>
      </c>
      <c r="Y338" s="15"/>
      <c r="Z338" s="35">
        <f>Test!B335</f>
        <v>15614.592000000001</v>
      </c>
      <c r="AA338" s="40">
        <f>Test!C335</f>
        <v>31.011900000000001</v>
      </c>
      <c r="AB338" s="40">
        <f>Test!D335</f>
        <v>34.661499999999997</v>
      </c>
      <c r="AC338" s="40">
        <f>Test!E335</f>
        <v>37.893300000000004</v>
      </c>
      <c r="AD338" s="40"/>
      <c r="AE338" s="40">
        <f>Test!F335</f>
        <v>18.926300000000001</v>
      </c>
      <c r="AF338" s="40">
        <f>Test!G335</f>
        <v>18.0822</v>
      </c>
      <c r="AG338" s="40">
        <f>Test!H335</f>
        <v>81.183400000000006</v>
      </c>
      <c r="AH338" s="40"/>
      <c r="AI338" s="40"/>
      <c r="AJ338" s="40"/>
      <c r="AK338" s="40"/>
      <c r="AL338" s="40"/>
      <c r="AM338" s="40"/>
      <c r="AN338" s="40"/>
      <c r="AO338" s="40">
        <f>Test!I335</f>
        <v>7516.9</v>
      </c>
      <c r="AP338" s="40">
        <f>Test!J335</f>
        <v>1.1848000000000001</v>
      </c>
      <c r="AQ338" s="36">
        <f t="shared" si="24"/>
        <v>2.0880277777777776</v>
      </c>
      <c r="AR338" s="48">
        <f t="shared" si="25"/>
        <v>1.0044631522683236</v>
      </c>
      <c r="AS338" s="49">
        <f t="shared" si="26"/>
        <v>1.0629822357796519</v>
      </c>
      <c r="AT338" s="16"/>
      <c r="AU338" s="16"/>
      <c r="AV338" s="381" t="s">
        <v>125</v>
      </c>
      <c r="AW338" s="382" cm="1">
        <f t="array" ref="AW338">bdRateExtend($G336:$G339,H336:H339,$Z336:$Z339,AA336:AA339)</f>
        <v>0</v>
      </c>
      <c r="AX338" s="403"/>
      <c r="AY338" s="403"/>
      <c r="AZ338" s="406"/>
      <c r="BA338" s="406"/>
      <c r="BB338" s="382" cm="1">
        <f t="array" ref="BB338">bdRateExtend($G336:$G339,L336:L339,$Z336:$Z339,AE336:AE339)</f>
        <v>0</v>
      </c>
      <c r="BC338" s="377"/>
      <c r="BD338" s="382" cm="1">
        <f t="array" ref="BD338">bdRateExtend($G336:$G339,M336:M339,$Z336:$Z339,AF336:AF339)</f>
        <v>0</v>
      </c>
      <c r="BE338" s="377"/>
      <c r="BF338" s="380" cm="1">
        <f t="array" ref="BF338">bdRateExtend($G336:$G339,N336:N339,$Z336:$Z339,AG336:AG339)</f>
        <v>0</v>
      </c>
      <c r="BG338" s="377"/>
      <c r="BH338" s="380" t="e" cm="1">
        <f t="array" ref="BH338">bdRateExtend($G336:$G339,O336:O339,$Z336:$Z339,AH336:AH339)</f>
        <v>#VALUE!</v>
      </c>
      <c r="BI338" s="377"/>
      <c r="BJ338" s="382" t="e" cm="1">
        <f t="array" ref="BJ338">bdRateExtend($G336:$G339,P336:P339,$Z336:$Z339,AI336:AI339)</f>
        <v>#VALUE!</v>
      </c>
      <c r="BK338" s="377"/>
      <c r="BL338" s="382" t="e" cm="1">
        <f t="array" ref="BL338">bdRateExtend($G336:$G339,Q336:Q339,$Z336:$Z339,AJ336:AJ339)</f>
        <v>#VALUE!</v>
      </c>
      <c r="BM338" s="377"/>
      <c r="BN338" s="382" t="e" cm="1">
        <f t="array" ref="BN338">bdRateExtend($G336:$G339,R336:R339,$Z336:$Z339,AK336:AK339)</f>
        <v>#VALUE!</v>
      </c>
      <c r="BO338" s="403"/>
      <c r="BP338" s="403"/>
      <c r="BQ338" s="403"/>
      <c r="BR338" s="403"/>
    </row>
    <row r="339" spans="1:70" ht="17" customHeight="1" thickBot="1" x14ac:dyDescent="0.25">
      <c r="A339" s="387"/>
      <c r="B339" s="391"/>
      <c r="C339" s="394"/>
      <c r="D339" s="397"/>
      <c r="E339" s="400"/>
      <c r="F339" s="8">
        <v>63</v>
      </c>
      <c r="G339" s="37">
        <f>Anchor!B336</f>
        <v>6241.3760000000002</v>
      </c>
      <c r="H339" s="38">
        <f>Anchor!C336</f>
        <v>23.225000000000001</v>
      </c>
      <c r="I339" s="38">
        <f>Anchor!D336</f>
        <v>30.857600000000001</v>
      </c>
      <c r="J339" s="38">
        <f>Anchor!E336</f>
        <v>34.1905</v>
      </c>
      <c r="K339" s="38"/>
      <c r="L339" s="38">
        <f>Anchor!F336</f>
        <v>12.235200000000001</v>
      </c>
      <c r="M339" s="38">
        <f>Anchor!G336</f>
        <v>11.600899999999999</v>
      </c>
      <c r="N339" s="38">
        <f>Anchor!H336</f>
        <v>49.440899999999999</v>
      </c>
      <c r="O339" s="38"/>
      <c r="P339" s="38"/>
      <c r="Q339" s="38"/>
      <c r="R339" s="38"/>
      <c r="S339" s="38"/>
      <c r="T339" s="38"/>
      <c r="U339" s="38"/>
      <c r="V339" s="38">
        <f>Anchor!I336</f>
        <v>7201.3</v>
      </c>
      <c r="W339" s="38">
        <f>Anchor!J336</f>
        <v>0.62609999999999999</v>
      </c>
      <c r="X339" s="39">
        <f t="shared" si="23"/>
        <v>2.0003611111111113</v>
      </c>
      <c r="Y339" s="15"/>
      <c r="Z339" s="37">
        <f>Test!B336</f>
        <v>6241.3760000000002</v>
      </c>
      <c r="AA339" s="38">
        <f>Test!C336</f>
        <v>23.225000000000001</v>
      </c>
      <c r="AB339" s="38">
        <f>Test!D336</f>
        <v>30.857600000000001</v>
      </c>
      <c r="AC339" s="38">
        <f>Test!E336</f>
        <v>34.1905</v>
      </c>
      <c r="AD339" s="38"/>
      <c r="AE339" s="38">
        <f>Test!F336</f>
        <v>12.235200000000001</v>
      </c>
      <c r="AF339" s="38">
        <f>Test!G336</f>
        <v>11.600899999999999</v>
      </c>
      <c r="AG339" s="38">
        <f>Test!H336</f>
        <v>49.440899999999999</v>
      </c>
      <c r="AH339" s="38"/>
      <c r="AI339" s="38"/>
      <c r="AJ339" s="38"/>
      <c r="AK339" s="38"/>
      <c r="AL339" s="38"/>
      <c r="AM339" s="38"/>
      <c r="AN339" s="38"/>
      <c r="AO339" s="38">
        <f>Test!I336</f>
        <v>7207.8</v>
      </c>
      <c r="AP339" s="38">
        <f>Test!J336</f>
        <v>0.68530000000000002</v>
      </c>
      <c r="AQ339" s="39">
        <f t="shared" si="24"/>
        <v>2.0021666666666667</v>
      </c>
      <c r="AR339" s="50">
        <f t="shared" si="25"/>
        <v>1.0009026148056601</v>
      </c>
      <c r="AS339" s="51">
        <f t="shared" si="26"/>
        <v>1.094553585689187</v>
      </c>
      <c r="AT339" s="16"/>
      <c r="AU339" s="16"/>
      <c r="AV339" s="383"/>
      <c r="AW339" s="384"/>
      <c r="AX339" s="404"/>
      <c r="AY339" s="404"/>
      <c r="AZ339" s="407"/>
      <c r="BA339" s="407"/>
      <c r="BB339" s="384"/>
      <c r="BC339" s="378"/>
      <c r="BD339" s="384"/>
      <c r="BE339" s="378"/>
      <c r="BF339" s="385"/>
      <c r="BG339" s="378"/>
      <c r="BH339" s="385"/>
      <c r="BI339" s="378"/>
      <c r="BJ339" s="384"/>
      <c r="BK339" s="378"/>
      <c r="BL339" s="384"/>
      <c r="BM339" s="378"/>
      <c r="BN339" s="384"/>
      <c r="BO339" s="404"/>
      <c r="BP339" s="404"/>
      <c r="BQ339" s="404"/>
      <c r="BR339" s="404"/>
    </row>
    <row r="340" spans="1:70" ht="17" customHeight="1" x14ac:dyDescent="0.2">
      <c r="A340" s="387"/>
      <c r="B340" s="389" t="s">
        <v>2</v>
      </c>
      <c r="C340" s="392" t="s">
        <v>140</v>
      </c>
      <c r="D340" s="395">
        <v>30</v>
      </c>
      <c r="E340" s="398">
        <v>8</v>
      </c>
      <c r="F340" s="7">
        <v>23</v>
      </c>
      <c r="G340" s="32">
        <f>Anchor!B337</f>
        <v>48125.887999999999</v>
      </c>
      <c r="H340" s="33">
        <f>Anchor!C337</f>
        <v>43.841799999999999</v>
      </c>
      <c r="I340" s="33">
        <f>Anchor!D337</f>
        <v>47.853000000000002</v>
      </c>
      <c r="J340" s="33">
        <f>Anchor!E337</f>
        <v>48.386099999999999</v>
      </c>
      <c r="K340" s="33"/>
      <c r="L340" s="33">
        <f>Anchor!F337</f>
        <v>25.600300000000001</v>
      </c>
      <c r="M340" s="33">
        <f>Anchor!G337</f>
        <v>23.322500000000002</v>
      </c>
      <c r="N340" s="33">
        <f>Anchor!H337</f>
        <v>98.850700000000003</v>
      </c>
      <c r="O340" s="33"/>
      <c r="P340" s="33"/>
      <c r="Q340" s="33"/>
      <c r="R340" s="33"/>
      <c r="S340" s="33"/>
      <c r="T340" s="33"/>
      <c r="U340" s="33"/>
      <c r="V340" s="33">
        <f>Anchor!I337</f>
        <v>2038.6</v>
      </c>
      <c r="W340" s="33">
        <f>Anchor!J337</f>
        <v>3.5327999999999999</v>
      </c>
      <c r="X340" s="34">
        <f t="shared" si="23"/>
        <v>0.56627777777777777</v>
      </c>
      <c r="Y340" s="15"/>
      <c r="Z340" s="32">
        <f>Test!B337</f>
        <v>48125.887999999999</v>
      </c>
      <c r="AA340" s="33">
        <f>Test!C337</f>
        <v>43.841799999999999</v>
      </c>
      <c r="AB340" s="33">
        <f>Test!D337</f>
        <v>47.853000000000002</v>
      </c>
      <c r="AC340" s="33">
        <f>Test!E337</f>
        <v>48.386099999999999</v>
      </c>
      <c r="AD340" s="33"/>
      <c r="AE340" s="33">
        <f>Test!F337</f>
        <v>25.600300000000001</v>
      </c>
      <c r="AF340" s="33">
        <f>Test!G337</f>
        <v>23.322500000000002</v>
      </c>
      <c r="AG340" s="33">
        <f>Test!H337</f>
        <v>98.850700000000003</v>
      </c>
      <c r="AH340" s="33"/>
      <c r="AI340" s="33"/>
      <c r="AJ340" s="33"/>
      <c r="AK340" s="33"/>
      <c r="AL340" s="33"/>
      <c r="AM340" s="33"/>
      <c r="AN340" s="33"/>
      <c r="AO340" s="33">
        <f>Test!I337</f>
        <v>2050.1</v>
      </c>
      <c r="AP340" s="33">
        <f>Test!J337</f>
        <v>3.4649000000000001</v>
      </c>
      <c r="AQ340" s="34">
        <f t="shared" si="24"/>
        <v>0.56947222222222216</v>
      </c>
      <c r="AR340" s="46">
        <f t="shared" si="25"/>
        <v>1.0056411262631217</v>
      </c>
      <c r="AS340" s="47">
        <f t="shared" si="26"/>
        <v>0.98078011775362328</v>
      </c>
      <c r="AT340" s="16"/>
      <c r="AU340" s="16"/>
      <c r="AV340" s="440" t="s">
        <v>123</v>
      </c>
      <c r="AW340" s="401" cm="1">
        <f t="array" ref="AW340">bdRateExtend($G340:$G343,H340:H343,$Z340:$Z343,AA340:AA343)</f>
        <v>0</v>
      </c>
      <c r="AX340" s="402" cm="1">
        <f t="array" ref="AX340">bdRateExtend($G340:$G345,H340:H345,$Z340:$Z345,AA340:AA345)</f>
        <v>0</v>
      </c>
      <c r="AY340" s="402" cm="1">
        <f t="array" ref="AY340">bdRateExtend($G340:$G345,I340:I345,$Z340:$Z345,AB340:AB345)</f>
        <v>0</v>
      </c>
      <c r="AZ340" s="405" cm="1">
        <f t="array" ref="AZ340">bdRateExtend($G340:$G345,J340:J345,$Z340:$Z345,AC340:AC345)</f>
        <v>0</v>
      </c>
      <c r="BA340" s="405" t="e" cm="1">
        <f t="array" ref="BA340">bdRateExtend($G340:$G345,K340:K345,$Z340:$Z345,AD340:AD345)</f>
        <v>#VALUE!</v>
      </c>
      <c r="BB340" s="401" cm="1">
        <f t="array" ref="BB340">bdRateExtend($G340:$G343,L340:L343,$Z340:$Z343,AE340:AE343)</f>
        <v>0</v>
      </c>
      <c r="BC340" s="376" cm="1">
        <f t="array" ref="BC340">bdRateExtend($G340:$G345,L340:L345,$Z340:$Z345,AE340:AE345)</f>
        <v>0</v>
      </c>
      <c r="BD340" s="401" cm="1">
        <f t="array" ref="BD340">bdRateExtend($G340:$G343,M340:M343,$Z340:$Z343,AF340:AF343)</f>
        <v>0</v>
      </c>
      <c r="BE340" s="376" cm="1">
        <f t="array" ref="BE340">bdRateExtend($G340:$G345,M340:M345,$Z340:$Z345,AF340:AF345)</f>
        <v>0</v>
      </c>
      <c r="BF340" s="379" cm="1">
        <f t="array" ref="BF340">bdRateExtend($G340:$G343,N340:N343,$Z340:$Z343,AG340:AG343)</f>
        <v>0</v>
      </c>
      <c r="BG340" s="376" cm="1">
        <f t="array" ref="BG340">bdRateExtend($G340:$G345,N340:N345,$Z340:$Z345,AG340:AG345)</f>
        <v>0</v>
      </c>
      <c r="BH340" s="379" t="e" cm="1">
        <f t="array" ref="BH340">bdRateExtend($G340:$G343,O340:O343,$Z340:$Z343,AH340:AH343)</f>
        <v>#VALUE!</v>
      </c>
      <c r="BI340" s="376" t="e" cm="1">
        <f t="array" ref="BI340">bdRateExtend($G340:$G345,O340:O345,$Z340:$Z345,AH340:AH345)</f>
        <v>#VALUE!</v>
      </c>
      <c r="BJ340" s="401" t="e" cm="1">
        <f t="array" ref="BJ340">bdRateExtend($G340:$G343,P340:P343,$Z340:$Z343,AI340:AI343)</f>
        <v>#VALUE!</v>
      </c>
      <c r="BK340" s="376" t="e" cm="1">
        <f t="array" ref="BK340">bdRateExtend($G340:$G345,P340:P345,$Z340:$Z345,AI340:AI345)</f>
        <v>#VALUE!</v>
      </c>
      <c r="BL340" s="401" t="e" cm="1">
        <f t="array" ref="BL340">bdRateExtend($G340:$G343,Q340:Q343,$Z340:$Z343,AJ340:AJ343)</f>
        <v>#VALUE!</v>
      </c>
      <c r="BM340" s="376" t="e" cm="1">
        <f t="array" ref="BM340">bdRateExtend($G340:$G345,Q340:Q345,$Z340:$Z345,AJ340:AJ345)</f>
        <v>#VALUE!</v>
      </c>
      <c r="BN340" s="401" t="e" cm="1">
        <f t="array" ref="BN340">bdRateExtend($G340:$G343,R340:R343,$Z340:$Z343,AK340:AK343)</f>
        <v>#VALUE!</v>
      </c>
      <c r="BO340" s="402" t="e" cm="1">
        <f t="array" ref="BO340">bdRateExtend($G340:$G345,R340:R345,$Z340:$Z345,AK340:AK345)</f>
        <v>#VALUE!</v>
      </c>
      <c r="BP340" s="402" t="e" cm="1">
        <f t="array" ref="BP340">bdRateExtend($G340:$G345,S340:S345,$Z340:$Z345,AL340:AL345)</f>
        <v>#VALUE!</v>
      </c>
      <c r="BQ340" s="402" t="e" cm="1">
        <f t="array" ref="BQ340">bdRateExtend($G340:$G345,T340:T345,$Z340:$Z345,AM340:AM345)</f>
        <v>#VALUE!</v>
      </c>
      <c r="BR340" s="402" t="e" cm="1">
        <f t="array" ref="BR340">bdRateExtend($G340:$G345,U340:U345,$Z340:$Z345,AN340:AN345)</f>
        <v>#VALUE!</v>
      </c>
    </row>
    <row r="341" spans="1:70" ht="17" customHeight="1" x14ac:dyDescent="0.2">
      <c r="A341" s="387"/>
      <c r="B341" s="390"/>
      <c r="C341" s="393"/>
      <c r="D341" s="396"/>
      <c r="E341" s="399"/>
      <c r="F341" s="13">
        <v>31</v>
      </c>
      <c r="G341" s="35">
        <f>Anchor!B338</f>
        <v>30535.344000000001</v>
      </c>
      <c r="H341" s="40">
        <f>Anchor!C338</f>
        <v>40.3705</v>
      </c>
      <c r="I341" s="40">
        <f>Anchor!D338</f>
        <v>45.653599999999997</v>
      </c>
      <c r="J341" s="40">
        <f>Anchor!E338</f>
        <v>46.2806</v>
      </c>
      <c r="K341" s="40"/>
      <c r="L341" s="40">
        <f>Anchor!F338</f>
        <v>21.698</v>
      </c>
      <c r="M341" s="40">
        <f>Anchor!G338</f>
        <v>19.782299999999999</v>
      </c>
      <c r="N341" s="40">
        <f>Anchor!H338</f>
        <v>98.197199999999995</v>
      </c>
      <c r="O341" s="40"/>
      <c r="P341" s="40"/>
      <c r="Q341" s="40"/>
      <c r="R341" s="40"/>
      <c r="S341" s="40"/>
      <c r="T341" s="40"/>
      <c r="U341" s="40"/>
      <c r="V341" s="40">
        <f>Anchor!I338</f>
        <v>1692.3</v>
      </c>
      <c r="W341" s="40">
        <f>Anchor!J338</f>
        <v>3.2593000000000001</v>
      </c>
      <c r="X341" s="36">
        <f t="shared" si="23"/>
        <v>0.4700833333333333</v>
      </c>
      <c r="Y341" s="15"/>
      <c r="Z341" s="35">
        <f>Test!B338</f>
        <v>30535.344000000001</v>
      </c>
      <c r="AA341" s="40">
        <f>Test!C338</f>
        <v>40.3705</v>
      </c>
      <c r="AB341" s="40">
        <f>Test!D338</f>
        <v>45.653599999999997</v>
      </c>
      <c r="AC341" s="40">
        <f>Test!E338</f>
        <v>46.2806</v>
      </c>
      <c r="AD341" s="40"/>
      <c r="AE341" s="40">
        <f>Test!F338</f>
        <v>21.698</v>
      </c>
      <c r="AF341" s="40">
        <f>Test!G338</f>
        <v>19.782299999999999</v>
      </c>
      <c r="AG341" s="40">
        <f>Test!H338</f>
        <v>98.197199999999995</v>
      </c>
      <c r="AH341" s="40"/>
      <c r="AI341" s="40"/>
      <c r="AJ341" s="40"/>
      <c r="AK341" s="40"/>
      <c r="AL341" s="40"/>
      <c r="AM341" s="40"/>
      <c r="AN341" s="40"/>
      <c r="AO341" s="40">
        <f>Test!I338</f>
        <v>1694</v>
      </c>
      <c r="AP341" s="40">
        <f>Test!J338</f>
        <v>3.2324000000000002</v>
      </c>
      <c r="AQ341" s="36">
        <f t="shared" si="24"/>
        <v>0.47055555555555556</v>
      </c>
      <c r="AR341" s="48">
        <f t="shared" si="25"/>
        <v>1.0010045500206819</v>
      </c>
      <c r="AS341" s="49">
        <f t="shared" si="26"/>
        <v>0.99174669407541494</v>
      </c>
      <c r="AT341" s="16"/>
      <c r="AU341" s="16"/>
      <c r="AV341" s="381"/>
      <c r="AW341" s="382"/>
      <c r="AX341" s="403"/>
      <c r="AY341" s="403"/>
      <c r="AZ341" s="406"/>
      <c r="BA341" s="406"/>
      <c r="BB341" s="382"/>
      <c r="BC341" s="377"/>
      <c r="BD341" s="382"/>
      <c r="BE341" s="377"/>
      <c r="BF341" s="380"/>
      <c r="BG341" s="377"/>
      <c r="BH341" s="380"/>
      <c r="BI341" s="377"/>
      <c r="BJ341" s="382"/>
      <c r="BK341" s="377"/>
      <c r="BL341" s="382"/>
      <c r="BM341" s="377"/>
      <c r="BN341" s="382"/>
      <c r="BO341" s="403"/>
      <c r="BP341" s="403"/>
      <c r="BQ341" s="403"/>
      <c r="BR341" s="403"/>
    </row>
    <row r="342" spans="1:70" ht="17" customHeight="1" x14ac:dyDescent="0.2">
      <c r="A342" s="387"/>
      <c r="B342" s="390"/>
      <c r="C342" s="393"/>
      <c r="D342" s="396"/>
      <c r="E342" s="399"/>
      <c r="F342" s="13">
        <v>39</v>
      </c>
      <c r="G342" s="35">
        <f>Anchor!B339</f>
        <v>17201.784</v>
      </c>
      <c r="H342" s="40">
        <f>Anchor!C339</f>
        <v>37.139299999999999</v>
      </c>
      <c r="I342" s="40">
        <f>Anchor!D339</f>
        <v>43.778300000000002</v>
      </c>
      <c r="J342" s="40">
        <f>Anchor!E339</f>
        <v>44.471800000000002</v>
      </c>
      <c r="K342" s="40"/>
      <c r="L342" s="40">
        <f>Anchor!F339</f>
        <v>17.847000000000001</v>
      </c>
      <c r="M342" s="40">
        <f>Anchor!G339</f>
        <v>16.450800000000001</v>
      </c>
      <c r="N342" s="40">
        <f>Anchor!H339</f>
        <v>95.622900000000001</v>
      </c>
      <c r="O342" s="40"/>
      <c r="P342" s="40"/>
      <c r="Q342" s="40"/>
      <c r="R342" s="40"/>
      <c r="S342" s="40"/>
      <c r="T342" s="40"/>
      <c r="U342" s="40"/>
      <c r="V342" s="40">
        <f>Anchor!I339</f>
        <v>1813.4</v>
      </c>
      <c r="W342" s="40">
        <f>Anchor!J339</f>
        <v>2.6291000000000002</v>
      </c>
      <c r="X342" s="36">
        <f t="shared" si="23"/>
        <v>0.50372222222222229</v>
      </c>
      <c r="Y342" s="15"/>
      <c r="Z342" s="35">
        <f>Test!B339</f>
        <v>17201.784</v>
      </c>
      <c r="AA342" s="40">
        <f>Test!C339</f>
        <v>37.139299999999999</v>
      </c>
      <c r="AB342" s="40">
        <f>Test!D339</f>
        <v>43.778300000000002</v>
      </c>
      <c r="AC342" s="40">
        <f>Test!E339</f>
        <v>44.471800000000002</v>
      </c>
      <c r="AD342" s="40"/>
      <c r="AE342" s="40">
        <f>Test!F339</f>
        <v>17.847000000000001</v>
      </c>
      <c r="AF342" s="40">
        <f>Test!G339</f>
        <v>16.450800000000001</v>
      </c>
      <c r="AG342" s="40">
        <f>Test!H339</f>
        <v>95.622900000000001</v>
      </c>
      <c r="AH342" s="40"/>
      <c r="AI342" s="40"/>
      <c r="AJ342" s="40"/>
      <c r="AK342" s="40"/>
      <c r="AL342" s="40"/>
      <c r="AM342" s="40"/>
      <c r="AN342" s="40"/>
      <c r="AO342" s="40">
        <f>Test!I339</f>
        <v>1809.7</v>
      </c>
      <c r="AP342" s="40">
        <f>Test!J339</f>
        <v>2.5897000000000001</v>
      </c>
      <c r="AQ342" s="36">
        <f t="shared" si="24"/>
        <v>0.50269444444444444</v>
      </c>
      <c r="AR342" s="48">
        <f t="shared" si="25"/>
        <v>0.99795963383699127</v>
      </c>
      <c r="AS342" s="49">
        <f t="shared" si="26"/>
        <v>0.98501388307785931</v>
      </c>
      <c r="AT342" s="16"/>
      <c r="AU342" s="16"/>
      <c r="AV342" s="381" t="s">
        <v>124</v>
      </c>
      <c r="AW342" s="382" cm="1">
        <f t="array" ref="AW342">bdRateExtend($G341:$G344,H341:H344,$Z341:$Z344,AA341:AA344)</f>
        <v>0</v>
      </c>
      <c r="AX342" s="403"/>
      <c r="AY342" s="403"/>
      <c r="AZ342" s="406"/>
      <c r="BA342" s="406"/>
      <c r="BB342" s="382" cm="1">
        <f t="array" ref="BB342">bdRateExtend($G341:$G344,L341:L344,$Z341:$Z344,AE341:AE344)</f>
        <v>0</v>
      </c>
      <c r="BC342" s="377"/>
      <c r="BD342" s="382" cm="1">
        <f t="array" ref="BD342">bdRateExtend($G341:$G344,M341:M344,$Z341:$Z344,AF341:AF344)</f>
        <v>0</v>
      </c>
      <c r="BE342" s="377"/>
      <c r="BF342" s="380" cm="1">
        <f t="array" ref="BF342">bdRateExtend($G341:$G344,N341:N344,$Z341:$Z344,AG341:AG344)</f>
        <v>0</v>
      </c>
      <c r="BG342" s="377"/>
      <c r="BH342" s="380" t="e" cm="1">
        <f t="array" ref="BH342">bdRateExtend($G341:$G344,O341:O344,$Z341:$Z344,AH341:AH344)</f>
        <v>#VALUE!</v>
      </c>
      <c r="BI342" s="377"/>
      <c r="BJ342" s="382" t="e" cm="1">
        <f t="array" ref="BJ342">bdRateExtend($G341:$G344,P341:P344,$Z341:$Z344,AI341:AI344)</f>
        <v>#VALUE!</v>
      </c>
      <c r="BK342" s="377"/>
      <c r="BL342" s="382" t="e" cm="1">
        <f t="array" ref="BL342">bdRateExtend($G341:$G344,Q341:Q344,$Z341:$Z344,AJ341:AJ344)</f>
        <v>#VALUE!</v>
      </c>
      <c r="BM342" s="377"/>
      <c r="BN342" s="382" t="e" cm="1">
        <f t="array" ref="BN342">bdRateExtend($G341:$G344,R341:R344,$Z341:$Z344,AK341:AK344)</f>
        <v>#VALUE!</v>
      </c>
      <c r="BO342" s="403"/>
      <c r="BP342" s="403"/>
      <c r="BQ342" s="403"/>
      <c r="BR342" s="403"/>
    </row>
    <row r="343" spans="1:70" ht="17" customHeight="1" x14ac:dyDescent="0.2">
      <c r="A343" s="387"/>
      <c r="B343" s="390"/>
      <c r="C343" s="393"/>
      <c r="D343" s="396"/>
      <c r="E343" s="399"/>
      <c r="F343" s="13">
        <v>47</v>
      </c>
      <c r="G343" s="35">
        <f>Anchor!B340</f>
        <v>8881.152</v>
      </c>
      <c r="H343" s="40">
        <f>Anchor!C340</f>
        <v>34.051900000000003</v>
      </c>
      <c r="I343" s="40">
        <f>Anchor!D340</f>
        <v>41.829799999999999</v>
      </c>
      <c r="J343" s="40">
        <f>Anchor!E340</f>
        <v>42.501800000000003</v>
      </c>
      <c r="K343" s="40"/>
      <c r="L343" s="40">
        <f>Anchor!F340</f>
        <v>14.331</v>
      </c>
      <c r="M343" s="40">
        <f>Anchor!G340</f>
        <v>13.490399999999999</v>
      </c>
      <c r="N343" s="40">
        <f>Anchor!H340</f>
        <v>84.225899999999996</v>
      </c>
      <c r="O343" s="40"/>
      <c r="P343" s="40"/>
      <c r="Q343" s="40"/>
      <c r="R343" s="40"/>
      <c r="S343" s="40"/>
      <c r="T343" s="40"/>
      <c r="U343" s="40"/>
      <c r="V343" s="40">
        <f>Anchor!I340</f>
        <v>1232</v>
      </c>
      <c r="W343" s="40">
        <f>Anchor!J340</f>
        <v>2.1615000000000002</v>
      </c>
      <c r="X343" s="36">
        <f t="shared" si="23"/>
        <v>0.34222222222222221</v>
      </c>
      <c r="Y343" s="15"/>
      <c r="Z343" s="35">
        <f>Test!B340</f>
        <v>8881.152</v>
      </c>
      <c r="AA343" s="40">
        <f>Test!C340</f>
        <v>34.051900000000003</v>
      </c>
      <c r="AB343" s="40">
        <f>Test!D340</f>
        <v>41.829799999999999</v>
      </c>
      <c r="AC343" s="40">
        <f>Test!E340</f>
        <v>42.501800000000003</v>
      </c>
      <c r="AD343" s="40"/>
      <c r="AE343" s="40">
        <f>Test!F340</f>
        <v>14.331</v>
      </c>
      <c r="AF343" s="40">
        <f>Test!G340</f>
        <v>13.490399999999999</v>
      </c>
      <c r="AG343" s="40">
        <f>Test!H340</f>
        <v>84.225899999999996</v>
      </c>
      <c r="AH343" s="40"/>
      <c r="AI343" s="40"/>
      <c r="AJ343" s="40"/>
      <c r="AK343" s="40"/>
      <c r="AL343" s="40"/>
      <c r="AM343" s="40"/>
      <c r="AN343" s="40"/>
      <c r="AO343" s="40">
        <f>Test!I340</f>
        <v>1221.9000000000001</v>
      </c>
      <c r="AP343" s="40">
        <f>Test!J340</f>
        <v>2.0253000000000001</v>
      </c>
      <c r="AQ343" s="36">
        <f t="shared" si="24"/>
        <v>0.3394166666666667</v>
      </c>
      <c r="AR343" s="48">
        <f t="shared" si="25"/>
        <v>0.9918019480519481</v>
      </c>
      <c r="AS343" s="49">
        <f t="shared" si="26"/>
        <v>0.93698820263705751</v>
      </c>
      <c r="AT343" s="16"/>
      <c r="AU343" s="16"/>
      <c r="AV343" s="381"/>
      <c r="AW343" s="382"/>
      <c r="AX343" s="403"/>
      <c r="AY343" s="403"/>
      <c r="AZ343" s="406"/>
      <c r="BA343" s="406"/>
      <c r="BB343" s="382"/>
      <c r="BC343" s="377"/>
      <c r="BD343" s="382"/>
      <c r="BE343" s="377"/>
      <c r="BF343" s="380"/>
      <c r="BG343" s="377"/>
      <c r="BH343" s="380"/>
      <c r="BI343" s="377"/>
      <c r="BJ343" s="382"/>
      <c r="BK343" s="377"/>
      <c r="BL343" s="382"/>
      <c r="BM343" s="377"/>
      <c r="BN343" s="382"/>
      <c r="BO343" s="403"/>
      <c r="BP343" s="403"/>
      <c r="BQ343" s="403"/>
      <c r="BR343" s="403"/>
    </row>
    <row r="344" spans="1:70" ht="17" customHeight="1" x14ac:dyDescent="0.2">
      <c r="A344" s="387"/>
      <c r="B344" s="390"/>
      <c r="C344" s="393"/>
      <c r="D344" s="396"/>
      <c r="E344" s="399"/>
      <c r="F344" s="13">
        <v>55</v>
      </c>
      <c r="G344" s="35">
        <f>Anchor!B341</f>
        <v>4045.4</v>
      </c>
      <c r="H344" s="40">
        <f>Anchor!C341</f>
        <v>31.228100000000001</v>
      </c>
      <c r="I344" s="40">
        <f>Anchor!D341</f>
        <v>39.860100000000003</v>
      </c>
      <c r="J344" s="40">
        <f>Anchor!E341</f>
        <v>40.524999999999999</v>
      </c>
      <c r="K344" s="40"/>
      <c r="L344" s="40">
        <f>Anchor!F341</f>
        <v>11.446999999999999</v>
      </c>
      <c r="M344" s="40">
        <f>Anchor!G341</f>
        <v>11.0685</v>
      </c>
      <c r="N344" s="40">
        <f>Anchor!H341</f>
        <v>66.778499999999994</v>
      </c>
      <c r="O344" s="40"/>
      <c r="P344" s="40"/>
      <c r="Q344" s="40"/>
      <c r="R344" s="40"/>
      <c r="S344" s="40"/>
      <c r="T344" s="40"/>
      <c r="U344" s="40"/>
      <c r="V344" s="40">
        <f>Anchor!I341</f>
        <v>845.6</v>
      </c>
      <c r="W344" s="40">
        <f>Anchor!J341</f>
        <v>1.6671</v>
      </c>
      <c r="X344" s="36">
        <f t="shared" si="23"/>
        <v>0.2348888888888889</v>
      </c>
      <c r="Y344" s="15"/>
      <c r="Z344" s="35">
        <f>Test!B341</f>
        <v>4045.4</v>
      </c>
      <c r="AA344" s="40">
        <f>Test!C341</f>
        <v>31.228100000000001</v>
      </c>
      <c r="AB344" s="40">
        <f>Test!D341</f>
        <v>39.860100000000003</v>
      </c>
      <c r="AC344" s="40">
        <f>Test!E341</f>
        <v>40.524999999999999</v>
      </c>
      <c r="AD344" s="40"/>
      <c r="AE344" s="40">
        <f>Test!F341</f>
        <v>11.446999999999999</v>
      </c>
      <c r="AF344" s="40">
        <f>Test!G341</f>
        <v>11.0685</v>
      </c>
      <c r="AG344" s="40">
        <f>Test!H341</f>
        <v>66.778499999999994</v>
      </c>
      <c r="AH344" s="40"/>
      <c r="AI344" s="40"/>
      <c r="AJ344" s="40"/>
      <c r="AK344" s="40"/>
      <c r="AL344" s="40"/>
      <c r="AM344" s="40"/>
      <c r="AN344" s="40"/>
      <c r="AO344" s="40">
        <f>Test!I341</f>
        <v>829.3</v>
      </c>
      <c r="AP344" s="40">
        <f>Test!J341</f>
        <v>1.6388</v>
      </c>
      <c r="AQ344" s="36">
        <f t="shared" si="24"/>
        <v>0.2303611111111111</v>
      </c>
      <c r="AR344" s="48">
        <f t="shared" si="25"/>
        <v>0.98072374645222316</v>
      </c>
      <c r="AS344" s="49">
        <f t="shared" si="26"/>
        <v>0.98302441365245041</v>
      </c>
      <c r="AT344" s="16"/>
      <c r="AU344" s="16"/>
      <c r="AV344" s="381" t="s">
        <v>125</v>
      </c>
      <c r="AW344" s="382" cm="1">
        <f t="array" ref="AW344">bdRateExtend($G342:$G345,H342:H345,$Z342:$Z345,AA342:AA345)</f>
        <v>0</v>
      </c>
      <c r="AX344" s="403"/>
      <c r="AY344" s="403"/>
      <c r="AZ344" s="406"/>
      <c r="BA344" s="406"/>
      <c r="BB344" s="382" cm="1">
        <f t="array" ref="BB344">bdRateExtend($G342:$G345,L342:L345,$Z342:$Z345,AE342:AE345)</f>
        <v>0</v>
      </c>
      <c r="BC344" s="377"/>
      <c r="BD344" s="382" cm="1">
        <f t="array" ref="BD344">bdRateExtend($G342:$G345,M342:M345,$Z342:$Z345,AF342:AF345)</f>
        <v>0</v>
      </c>
      <c r="BE344" s="377"/>
      <c r="BF344" s="380" cm="1">
        <f t="array" ref="BF344">bdRateExtend($G342:$G345,N342:N345,$Z342:$Z345,AG342:AG345)</f>
        <v>0</v>
      </c>
      <c r="BG344" s="377"/>
      <c r="BH344" s="380" t="e" cm="1">
        <f t="array" ref="BH344">bdRateExtend($G342:$G345,O342:O345,$Z342:$Z345,AH342:AH345)</f>
        <v>#VALUE!</v>
      </c>
      <c r="BI344" s="377"/>
      <c r="BJ344" s="382" t="e" cm="1">
        <f t="array" ref="BJ344">bdRateExtend($G342:$G345,P342:P345,$Z342:$Z345,AI342:AI345)</f>
        <v>#VALUE!</v>
      </c>
      <c r="BK344" s="377"/>
      <c r="BL344" s="382" t="e" cm="1">
        <f t="array" ref="BL344">bdRateExtend($G342:$G345,Q342:Q345,$Z342:$Z345,AJ342:AJ345)</f>
        <v>#VALUE!</v>
      </c>
      <c r="BM344" s="377"/>
      <c r="BN344" s="382" t="e" cm="1">
        <f t="array" ref="BN344">bdRateExtend($G342:$G345,R342:R345,$Z342:$Z345,AK342:AK345)</f>
        <v>#VALUE!</v>
      </c>
      <c r="BO344" s="403"/>
      <c r="BP344" s="403"/>
      <c r="BQ344" s="403"/>
      <c r="BR344" s="403"/>
    </row>
    <row r="345" spans="1:70" ht="17" customHeight="1" thickBot="1" x14ac:dyDescent="0.25">
      <c r="A345" s="387"/>
      <c r="B345" s="391"/>
      <c r="C345" s="394"/>
      <c r="D345" s="397"/>
      <c r="E345" s="400"/>
      <c r="F345" s="8">
        <v>63</v>
      </c>
      <c r="G345" s="37">
        <f>Anchor!B342</f>
        <v>686.92</v>
      </c>
      <c r="H345" s="38">
        <f>Anchor!C342</f>
        <v>27.678899999999999</v>
      </c>
      <c r="I345" s="38">
        <f>Anchor!D342</f>
        <v>36.93</v>
      </c>
      <c r="J345" s="38">
        <f>Anchor!E342</f>
        <v>37.492400000000004</v>
      </c>
      <c r="K345" s="38"/>
      <c r="L345" s="38">
        <f>Anchor!F342</f>
        <v>7.8251999999999997</v>
      </c>
      <c r="M345" s="38">
        <f>Anchor!G342</f>
        <v>7.9089</v>
      </c>
      <c r="N345" s="38">
        <f>Anchor!H342</f>
        <v>33.6248</v>
      </c>
      <c r="O345" s="38"/>
      <c r="P345" s="38"/>
      <c r="Q345" s="38"/>
      <c r="R345" s="38"/>
      <c r="S345" s="38"/>
      <c r="T345" s="38"/>
      <c r="U345" s="38"/>
      <c r="V345" s="38">
        <f>Anchor!I342</f>
        <v>413.8</v>
      </c>
      <c r="W345" s="38">
        <f>Anchor!J342</f>
        <v>0.96250000000000002</v>
      </c>
      <c r="X345" s="39">
        <f t="shared" si="23"/>
        <v>0.11494444444444445</v>
      </c>
      <c r="Y345" s="15"/>
      <c r="Z345" s="37">
        <f>Test!B342</f>
        <v>686.92</v>
      </c>
      <c r="AA345" s="38">
        <f>Test!C342</f>
        <v>27.678899999999999</v>
      </c>
      <c r="AB345" s="38">
        <f>Test!D342</f>
        <v>36.93</v>
      </c>
      <c r="AC345" s="38">
        <f>Test!E342</f>
        <v>37.492400000000004</v>
      </c>
      <c r="AD345" s="38"/>
      <c r="AE345" s="38">
        <f>Test!F342</f>
        <v>7.8251999999999997</v>
      </c>
      <c r="AF345" s="38">
        <f>Test!G342</f>
        <v>7.9089</v>
      </c>
      <c r="AG345" s="38">
        <f>Test!H342</f>
        <v>33.6248</v>
      </c>
      <c r="AH345" s="38"/>
      <c r="AI345" s="38"/>
      <c r="AJ345" s="38"/>
      <c r="AK345" s="38"/>
      <c r="AL345" s="38"/>
      <c r="AM345" s="38"/>
      <c r="AN345" s="38"/>
      <c r="AO345" s="38">
        <f>Test!I342</f>
        <v>413.1</v>
      </c>
      <c r="AP345" s="38">
        <f>Test!J342</f>
        <v>0.84660000000000002</v>
      </c>
      <c r="AQ345" s="39">
        <f t="shared" si="24"/>
        <v>0.11475</v>
      </c>
      <c r="AR345" s="50">
        <f t="shared" si="25"/>
        <v>0.99830836152730795</v>
      </c>
      <c r="AS345" s="51">
        <f t="shared" si="26"/>
        <v>0.87958441558441558</v>
      </c>
      <c r="AT345" s="16"/>
      <c r="AU345" s="16"/>
      <c r="AV345" s="383"/>
      <c r="AW345" s="384"/>
      <c r="AX345" s="404"/>
      <c r="AY345" s="404"/>
      <c r="AZ345" s="407"/>
      <c r="BA345" s="407"/>
      <c r="BB345" s="384"/>
      <c r="BC345" s="378"/>
      <c r="BD345" s="384"/>
      <c r="BE345" s="378"/>
      <c r="BF345" s="385"/>
      <c r="BG345" s="378"/>
      <c r="BH345" s="385"/>
      <c r="BI345" s="378"/>
      <c r="BJ345" s="384"/>
      <c r="BK345" s="378"/>
      <c r="BL345" s="384"/>
      <c r="BM345" s="378"/>
      <c r="BN345" s="384"/>
      <c r="BO345" s="404"/>
      <c r="BP345" s="404"/>
      <c r="BQ345" s="404"/>
      <c r="BR345" s="404"/>
    </row>
    <row r="346" spans="1:70" ht="17" customHeight="1" x14ac:dyDescent="0.2">
      <c r="A346" s="387"/>
      <c r="B346" s="389" t="s">
        <v>2</v>
      </c>
      <c r="C346" s="392" t="s">
        <v>76</v>
      </c>
      <c r="D346" s="395">
        <v>24</v>
      </c>
      <c r="E346" s="398">
        <v>10</v>
      </c>
      <c r="F346" s="7">
        <v>23</v>
      </c>
      <c r="G346" s="32">
        <f>Anchor!B343</f>
        <v>11014.528</v>
      </c>
      <c r="H346" s="33">
        <f>Anchor!C343</f>
        <v>42.946199999999997</v>
      </c>
      <c r="I346" s="33">
        <f>Anchor!D343</f>
        <v>46.634799999999998</v>
      </c>
      <c r="J346" s="33">
        <f>Anchor!E343</f>
        <v>47.715200000000003</v>
      </c>
      <c r="K346" s="33"/>
      <c r="L346" s="33">
        <f>Anchor!F343</f>
        <v>24.546199999999999</v>
      </c>
      <c r="M346" s="33">
        <f>Anchor!G343</f>
        <v>21.120899999999999</v>
      </c>
      <c r="N346" s="33">
        <f>Anchor!H343</f>
        <v>99.607399999999998</v>
      </c>
      <c r="O346" s="33"/>
      <c r="P346" s="33"/>
      <c r="Q346" s="33"/>
      <c r="R346" s="33"/>
      <c r="S346" s="33"/>
      <c r="T346" s="33"/>
      <c r="U346" s="33"/>
      <c r="V346" s="33">
        <f>Anchor!I343</f>
        <v>2497.5</v>
      </c>
      <c r="W346" s="33">
        <f>Anchor!J343</f>
        <v>2.0689000000000002</v>
      </c>
      <c r="X346" s="34">
        <f t="shared" si="23"/>
        <v>0.69374999999999998</v>
      </c>
      <c r="Y346" s="15"/>
      <c r="Z346" s="32">
        <f>Test!B343</f>
        <v>11014.528</v>
      </c>
      <c r="AA346" s="33">
        <f>Test!C343</f>
        <v>42.946199999999997</v>
      </c>
      <c r="AB346" s="33">
        <f>Test!D343</f>
        <v>46.634799999999998</v>
      </c>
      <c r="AC346" s="33">
        <f>Test!E343</f>
        <v>47.715200000000003</v>
      </c>
      <c r="AD346" s="33"/>
      <c r="AE346" s="33">
        <f>Test!F343</f>
        <v>24.546199999999999</v>
      </c>
      <c r="AF346" s="33">
        <f>Test!G343</f>
        <v>21.120899999999999</v>
      </c>
      <c r="AG346" s="33">
        <f>Test!H343</f>
        <v>99.607399999999998</v>
      </c>
      <c r="AH346" s="33"/>
      <c r="AI346" s="33"/>
      <c r="AJ346" s="33"/>
      <c r="AK346" s="33"/>
      <c r="AL346" s="33"/>
      <c r="AM346" s="33"/>
      <c r="AN346" s="33"/>
      <c r="AO346" s="33">
        <f>Test!I343</f>
        <v>2498.9</v>
      </c>
      <c r="AP346" s="33">
        <f>Test!J343</f>
        <v>2.1802000000000001</v>
      </c>
      <c r="AQ346" s="34">
        <f t="shared" si="24"/>
        <v>0.69413888888888886</v>
      </c>
      <c r="AR346" s="46">
        <f t="shared" si="25"/>
        <v>1.0005605605605605</v>
      </c>
      <c r="AS346" s="47">
        <f t="shared" si="26"/>
        <v>1.0537967035622795</v>
      </c>
      <c r="AT346" s="16"/>
      <c r="AU346" s="16"/>
      <c r="AV346" s="440" t="s">
        <v>123</v>
      </c>
      <c r="AW346" s="401" cm="1">
        <f t="array" ref="AW346">bdRateExtend($G346:$G349,H346:H349,$Z346:$Z349,AA346:AA349)</f>
        <v>0</v>
      </c>
      <c r="AX346" s="402" cm="1">
        <f t="array" ref="AX346">bdRateExtend($G346:$G351,H346:H351,$Z346:$Z351,AA346:AA351)</f>
        <v>0</v>
      </c>
      <c r="AY346" s="402" cm="1">
        <f t="array" ref="AY346">bdRateExtend($G346:$G351,I346:I351,$Z346:$Z351,AB346:AB351)</f>
        <v>0</v>
      </c>
      <c r="AZ346" s="405" cm="1">
        <f t="array" ref="AZ346">bdRateExtend($G346:$G351,J346:J351,$Z346:$Z351,AC346:AC351)</f>
        <v>0</v>
      </c>
      <c r="BA346" s="405" t="e" cm="1">
        <f t="array" ref="BA346">bdRateExtend($G346:$G351,K346:K351,$Z346:$Z351,AD346:AD351)</f>
        <v>#VALUE!</v>
      </c>
      <c r="BB346" s="401" cm="1">
        <f t="array" ref="BB346">bdRateExtend($G346:$G349,L346:L349,$Z346:$Z349,AE346:AE349)</f>
        <v>0</v>
      </c>
      <c r="BC346" s="376" cm="1">
        <f t="array" ref="BC346">bdRateExtend($G346:$G351,L346:L351,$Z346:$Z351,AE346:AE351)</f>
        <v>0</v>
      </c>
      <c r="BD346" s="401" cm="1">
        <f t="array" ref="BD346">bdRateExtend($G346:$G349,M346:M349,$Z346:$Z349,AF346:AF349)</f>
        <v>0</v>
      </c>
      <c r="BE346" s="376" cm="1">
        <f t="array" ref="BE346">bdRateExtend($G346:$G351,M346:M351,$Z346:$Z351,AF346:AF351)</f>
        <v>0</v>
      </c>
      <c r="BF346" s="379" cm="1">
        <f t="array" ref="BF346">bdRateExtend($G346:$G349,N346:N349,$Z346:$Z349,AG346:AG349)</f>
        <v>0</v>
      </c>
      <c r="BG346" s="376" cm="1">
        <f t="array" ref="BG346">bdRateExtend($G346:$G351,N346:N351,$Z346:$Z351,AG346:AG351)</f>
        <v>0</v>
      </c>
      <c r="BH346" s="379" t="e" cm="1">
        <f t="array" ref="BH346">bdRateExtend($G346:$G349,O346:O349,$Z346:$Z349,AH346:AH349)</f>
        <v>#VALUE!</v>
      </c>
      <c r="BI346" s="376" t="e" cm="1">
        <f t="array" ref="BI346">bdRateExtend($G346:$G351,O346:O351,$Z346:$Z351,AH346:AH351)</f>
        <v>#VALUE!</v>
      </c>
      <c r="BJ346" s="401" t="e" cm="1">
        <f t="array" ref="BJ346">bdRateExtend($G346:$G349,P346:P349,$Z346:$Z349,AI346:AI349)</f>
        <v>#VALUE!</v>
      </c>
      <c r="BK346" s="376" t="e" cm="1">
        <f t="array" ref="BK346">bdRateExtend($G346:$G351,P346:P351,$Z346:$Z351,AI346:AI351)</f>
        <v>#VALUE!</v>
      </c>
      <c r="BL346" s="401" t="e" cm="1">
        <f t="array" ref="BL346">bdRateExtend($G346:$G349,Q346:Q349,$Z346:$Z349,AJ346:AJ349)</f>
        <v>#VALUE!</v>
      </c>
      <c r="BM346" s="376" t="e" cm="1">
        <f t="array" ref="BM346">bdRateExtend($G346:$G351,Q346:Q351,$Z346:$Z351,AJ346:AJ351)</f>
        <v>#VALUE!</v>
      </c>
      <c r="BN346" s="401" t="e" cm="1">
        <f t="array" ref="BN346">bdRateExtend($G346:$G349,R346:R349,$Z346:$Z349,AK346:AK349)</f>
        <v>#VALUE!</v>
      </c>
      <c r="BO346" s="402" t="e" cm="1">
        <f t="array" ref="BO346">bdRateExtend($G346:$G351,R346:R351,$Z346:$Z351,AK346:AK351)</f>
        <v>#VALUE!</v>
      </c>
      <c r="BP346" s="402" t="e" cm="1">
        <f t="array" ref="BP346">bdRateExtend($G346:$G351,S346:S351,$Z346:$Z351,AL346:AL351)</f>
        <v>#VALUE!</v>
      </c>
      <c r="BQ346" s="402" t="e" cm="1">
        <f t="array" ref="BQ346">bdRateExtend($G346:$G351,T346:T351,$Z346:$Z351,AM346:AM351)</f>
        <v>#VALUE!</v>
      </c>
      <c r="BR346" s="402" t="e" cm="1">
        <f t="array" ref="BR346">bdRateExtend($G346:$G351,U346:U351,$Z346:$Z351,AN346:AN351)</f>
        <v>#VALUE!</v>
      </c>
    </row>
    <row r="347" spans="1:70" ht="17" customHeight="1" x14ac:dyDescent="0.2">
      <c r="A347" s="387"/>
      <c r="B347" s="390"/>
      <c r="C347" s="393"/>
      <c r="D347" s="396"/>
      <c r="E347" s="399"/>
      <c r="F347" s="13">
        <v>31</v>
      </c>
      <c r="G347" s="35">
        <f>Anchor!B344</f>
        <v>5824.7168000000001</v>
      </c>
      <c r="H347" s="40">
        <f>Anchor!C344</f>
        <v>41.793999999999997</v>
      </c>
      <c r="I347" s="40">
        <f>Anchor!D344</f>
        <v>45.497399999999999</v>
      </c>
      <c r="J347" s="40">
        <f>Anchor!E344</f>
        <v>46.131999999999998</v>
      </c>
      <c r="K347" s="40"/>
      <c r="L347" s="40">
        <f>Anchor!F344</f>
        <v>21.653400000000001</v>
      </c>
      <c r="M347" s="40">
        <f>Anchor!G344</f>
        <v>19.3935</v>
      </c>
      <c r="N347" s="40">
        <f>Anchor!H344</f>
        <v>99.406000000000006</v>
      </c>
      <c r="O347" s="40"/>
      <c r="P347" s="40"/>
      <c r="Q347" s="40"/>
      <c r="R347" s="40"/>
      <c r="S347" s="40"/>
      <c r="T347" s="40"/>
      <c r="U347" s="40"/>
      <c r="V347" s="40">
        <f>Anchor!I344</f>
        <v>1433.2</v>
      </c>
      <c r="W347" s="40">
        <f>Anchor!J344</f>
        <v>1.8129</v>
      </c>
      <c r="X347" s="36">
        <f t="shared" si="23"/>
        <v>0.39811111111111114</v>
      </c>
      <c r="Y347" s="15"/>
      <c r="Z347" s="35">
        <f>Test!B344</f>
        <v>5824.7168000000001</v>
      </c>
      <c r="AA347" s="40">
        <f>Test!C344</f>
        <v>41.793999999999997</v>
      </c>
      <c r="AB347" s="40">
        <f>Test!D344</f>
        <v>45.497399999999999</v>
      </c>
      <c r="AC347" s="40">
        <f>Test!E344</f>
        <v>46.131999999999998</v>
      </c>
      <c r="AD347" s="40"/>
      <c r="AE347" s="40">
        <f>Test!F344</f>
        <v>21.653400000000001</v>
      </c>
      <c r="AF347" s="40">
        <f>Test!G344</f>
        <v>19.3935</v>
      </c>
      <c r="AG347" s="40">
        <f>Test!H344</f>
        <v>99.406000000000006</v>
      </c>
      <c r="AH347" s="40"/>
      <c r="AI347" s="40"/>
      <c r="AJ347" s="40"/>
      <c r="AK347" s="40"/>
      <c r="AL347" s="40"/>
      <c r="AM347" s="40"/>
      <c r="AN347" s="40"/>
      <c r="AO347" s="40">
        <f>Test!I344</f>
        <v>1431.1</v>
      </c>
      <c r="AP347" s="40">
        <f>Test!J344</f>
        <v>1.718</v>
      </c>
      <c r="AQ347" s="36">
        <f t="shared" si="24"/>
        <v>0.39752777777777776</v>
      </c>
      <c r="AR347" s="48">
        <f t="shared" si="25"/>
        <v>0.99853474741836445</v>
      </c>
      <c r="AS347" s="49">
        <f t="shared" si="26"/>
        <v>0.94765293176678256</v>
      </c>
      <c r="AT347" s="16"/>
      <c r="AU347" s="16"/>
      <c r="AV347" s="381"/>
      <c r="AW347" s="382"/>
      <c r="AX347" s="403"/>
      <c r="AY347" s="403"/>
      <c r="AZ347" s="406"/>
      <c r="BA347" s="406"/>
      <c r="BB347" s="382"/>
      <c r="BC347" s="377"/>
      <c r="BD347" s="382"/>
      <c r="BE347" s="377"/>
      <c r="BF347" s="380"/>
      <c r="BG347" s="377"/>
      <c r="BH347" s="380"/>
      <c r="BI347" s="377"/>
      <c r="BJ347" s="382"/>
      <c r="BK347" s="377"/>
      <c r="BL347" s="382"/>
      <c r="BM347" s="377"/>
      <c r="BN347" s="382"/>
      <c r="BO347" s="403"/>
      <c r="BP347" s="403"/>
      <c r="BQ347" s="403"/>
      <c r="BR347" s="403"/>
    </row>
    <row r="348" spans="1:70" ht="17" customHeight="1" x14ac:dyDescent="0.2">
      <c r="A348" s="387"/>
      <c r="B348" s="390"/>
      <c r="C348" s="393"/>
      <c r="D348" s="396"/>
      <c r="E348" s="399"/>
      <c r="F348" s="13">
        <v>39</v>
      </c>
      <c r="G348" s="35">
        <f>Anchor!B345</f>
        <v>3374.24</v>
      </c>
      <c r="H348" s="40">
        <f>Anchor!C345</f>
        <v>40.605600000000003</v>
      </c>
      <c r="I348" s="40">
        <f>Anchor!D345</f>
        <v>43.952199999999998</v>
      </c>
      <c r="J348" s="40">
        <f>Anchor!E345</f>
        <v>44.081499999999998</v>
      </c>
      <c r="K348" s="40"/>
      <c r="L348" s="40">
        <f>Anchor!F345</f>
        <v>18.6859</v>
      </c>
      <c r="M348" s="40">
        <f>Anchor!G345</f>
        <v>17.585699999999999</v>
      </c>
      <c r="N348" s="40">
        <f>Anchor!H345</f>
        <v>91.286799999999999</v>
      </c>
      <c r="O348" s="40"/>
      <c r="P348" s="40"/>
      <c r="Q348" s="40"/>
      <c r="R348" s="40"/>
      <c r="S348" s="40"/>
      <c r="T348" s="40"/>
      <c r="U348" s="40"/>
      <c r="V348" s="40">
        <f>Anchor!I345</f>
        <v>1145.8</v>
      </c>
      <c r="W348" s="40">
        <f>Anchor!J345</f>
        <v>1.5766</v>
      </c>
      <c r="X348" s="36">
        <f t="shared" si="23"/>
        <v>0.31827777777777777</v>
      </c>
      <c r="Y348" s="15"/>
      <c r="Z348" s="35">
        <f>Test!B345</f>
        <v>3374.24</v>
      </c>
      <c r="AA348" s="40">
        <f>Test!C345</f>
        <v>40.605600000000003</v>
      </c>
      <c r="AB348" s="40">
        <f>Test!D345</f>
        <v>43.952199999999998</v>
      </c>
      <c r="AC348" s="40">
        <f>Test!E345</f>
        <v>44.081499999999998</v>
      </c>
      <c r="AD348" s="40"/>
      <c r="AE348" s="40">
        <f>Test!F345</f>
        <v>18.6859</v>
      </c>
      <c r="AF348" s="40">
        <f>Test!G345</f>
        <v>17.585699999999999</v>
      </c>
      <c r="AG348" s="40">
        <f>Test!H345</f>
        <v>91.286799999999999</v>
      </c>
      <c r="AH348" s="40"/>
      <c r="AI348" s="40"/>
      <c r="AJ348" s="40"/>
      <c r="AK348" s="40"/>
      <c r="AL348" s="40"/>
      <c r="AM348" s="40"/>
      <c r="AN348" s="40"/>
      <c r="AO348" s="40">
        <f>Test!I345</f>
        <v>1146.5999999999999</v>
      </c>
      <c r="AP348" s="40">
        <f>Test!J345</f>
        <v>1.4916</v>
      </c>
      <c r="AQ348" s="36">
        <f t="shared" si="24"/>
        <v>0.31849999999999995</v>
      </c>
      <c r="AR348" s="48">
        <f t="shared" si="25"/>
        <v>1.0006982021295165</v>
      </c>
      <c r="AS348" s="49">
        <f t="shared" si="26"/>
        <v>0.94608651528605858</v>
      </c>
      <c r="AT348" s="16"/>
      <c r="AU348" s="16"/>
      <c r="AV348" s="381" t="s">
        <v>124</v>
      </c>
      <c r="AW348" s="382" cm="1">
        <f t="array" ref="AW348">bdRateExtend($G347:$G350,H347:H350,$Z347:$Z350,AA347:AA350)</f>
        <v>0</v>
      </c>
      <c r="AX348" s="403"/>
      <c r="AY348" s="403"/>
      <c r="AZ348" s="406"/>
      <c r="BA348" s="406"/>
      <c r="BB348" s="382" cm="1">
        <f t="array" ref="BB348">bdRateExtend($G347:$G350,L347:L350,$Z347:$Z350,AE347:AE350)</f>
        <v>0</v>
      </c>
      <c r="BC348" s="377"/>
      <c r="BD348" s="382" cm="1">
        <f t="array" ref="BD348">bdRateExtend($G347:$G350,M347:M350,$Z347:$Z350,AF347:AF350)</f>
        <v>0</v>
      </c>
      <c r="BE348" s="377"/>
      <c r="BF348" s="380" cm="1">
        <f t="array" ref="BF348">bdRateExtend($G347:$G350,N347:N350,$Z347:$Z350,AG347:AG350)</f>
        <v>0</v>
      </c>
      <c r="BG348" s="377"/>
      <c r="BH348" s="380" t="e" cm="1">
        <f t="array" ref="BH348">bdRateExtend($G347:$G350,O347:O350,$Z347:$Z350,AH347:AH350)</f>
        <v>#VALUE!</v>
      </c>
      <c r="BI348" s="377"/>
      <c r="BJ348" s="382" t="e" cm="1">
        <f t="array" ref="BJ348">bdRateExtend($G347:$G350,P347:P350,$Z347:$Z350,AI347:AI350)</f>
        <v>#VALUE!</v>
      </c>
      <c r="BK348" s="377"/>
      <c r="BL348" s="382" t="e" cm="1">
        <f t="array" ref="BL348">bdRateExtend($G347:$G350,Q347:Q350,$Z347:$Z350,AJ347:AJ350)</f>
        <v>#VALUE!</v>
      </c>
      <c r="BM348" s="377"/>
      <c r="BN348" s="382" t="e" cm="1">
        <f t="array" ref="BN348">bdRateExtend($G347:$G350,R347:R350,$Z347:$Z350,AK347:AK350)</f>
        <v>#VALUE!</v>
      </c>
      <c r="BO348" s="403"/>
      <c r="BP348" s="403"/>
      <c r="BQ348" s="403"/>
      <c r="BR348" s="403"/>
    </row>
    <row r="349" spans="1:70" ht="17" customHeight="1" x14ac:dyDescent="0.2">
      <c r="A349" s="387"/>
      <c r="B349" s="390"/>
      <c r="C349" s="393"/>
      <c r="D349" s="396"/>
      <c r="E349" s="399"/>
      <c r="F349" s="13">
        <v>47</v>
      </c>
      <c r="G349" s="35">
        <f>Anchor!B346</f>
        <v>1975.7888</v>
      </c>
      <c r="H349" s="40">
        <f>Anchor!C346</f>
        <v>39.075200000000002</v>
      </c>
      <c r="I349" s="40">
        <f>Anchor!D346</f>
        <v>41.912999999999997</v>
      </c>
      <c r="J349" s="40">
        <f>Anchor!E346</f>
        <v>41.762500000000003</v>
      </c>
      <c r="K349" s="40"/>
      <c r="L349" s="40">
        <f>Anchor!F346</f>
        <v>15.8346</v>
      </c>
      <c r="M349" s="40">
        <f>Anchor!G346</f>
        <v>15.607100000000001</v>
      </c>
      <c r="N349" s="40">
        <f>Anchor!H346</f>
        <v>74.875500000000002</v>
      </c>
      <c r="O349" s="40"/>
      <c r="P349" s="40"/>
      <c r="Q349" s="40"/>
      <c r="R349" s="40"/>
      <c r="S349" s="40"/>
      <c r="T349" s="40"/>
      <c r="U349" s="40"/>
      <c r="V349" s="40">
        <f>Anchor!I346</f>
        <v>806.6</v>
      </c>
      <c r="W349" s="40">
        <f>Anchor!J346</f>
        <v>1.4271</v>
      </c>
      <c r="X349" s="36">
        <f t="shared" si="23"/>
        <v>0.22405555555555556</v>
      </c>
      <c r="Y349" s="15"/>
      <c r="Z349" s="35">
        <f>Test!B346</f>
        <v>1975.7888</v>
      </c>
      <c r="AA349" s="40">
        <f>Test!C346</f>
        <v>39.075200000000002</v>
      </c>
      <c r="AB349" s="40">
        <f>Test!D346</f>
        <v>41.912999999999997</v>
      </c>
      <c r="AC349" s="40">
        <f>Test!E346</f>
        <v>41.762500000000003</v>
      </c>
      <c r="AD349" s="40"/>
      <c r="AE349" s="40">
        <f>Test!F346</f>
        <v>15.8346</v>
      </c>
      <c r="AF349" s="40">
        <f>Test!G346</f>
        <v>15.607100000000001</v>
      </c>
      <c r="AG349" s="40">
        <f>Test!H346</f>
        <v>74.875500000000002</v>
      </c>
      <c r="AH349" s="40"/>
      <c r="AI349" s="40"/>
      <c r="AJ349" s="40"/>
      <c r="AK349" s="40"/>
      <c r="AL349" s="40"/>
      <c r="AM349" s="40"/>
      <c r="AN349" s="40"/>
      <c r="AO349" s="40">
        <f>Test!I346</f>
        <v>806.1</v>
      </c>
      <c r="AP349" s="40">
        <f>Test!J346</f>
        <v>1.4469000000000001</v>
      </c>
      <c r="AQ349" s="36">
        <f t="shared" si="24"/>
        <v>0.22391666666666668</v>
      </c>
      <c r="AR349" s="48">
        <f t="shared" si="25"/>
        <v>0.99938011405901317</v>
      </c>
      <c r="AS349" s="49">
        <f t="shared" si="26"/>
        <v>1.0138742905192348</v>
      </c>
      <c r="AT349" s="16"/>
      <c r="AU349" s="16"/>
      <c r="AV349" s="381"/>
      <c r="AW349" s="382"/>
      <c r="AX349" s="403"/>
      <c r="AY349" s="403"/>
      <c r="AZ349" s="406"/>
      <c r="BA349" s="406"/>
      <c r="BB349" s="382"/>
      <c r="BC349" s="377"/>
      <c r="BD349" s="382"/>
      <c r="BE349" s="377"/>
      <c r="BF349" s="380"/>
      <c r="BG349" s="377"/>
      <c r="BH349" s="380"/>
      <c r="BI349" s="377"/>
      <c r="BJ349" s="382"/>
      <c r="BK349" s="377"/>
      <c r="BL349" s="382"/>
      <c r="BM349" s="377"/>
      <c r="BN349" s="382"/>
      <c r="BO349" s="403"/>
      <c r="BP349" s="403"/>
      <c r="BQ349" s="403"/>
      <c r="BR349" s="403"/>
    </row>
    <row r="350" spans="1:70" ht="17" customHeight="1" x14ac:dyDescent="0.2">
      <c r="A350" s="387"/>
      <c r="B350" s="390"/>
      <c r="C350" s="393"/>
      <c r="D350" s="396"/>
      <c r="E350" s="399"/>
      <c r="F350" s="13">
        <v>55</v>
      </c>
      <c r="G350" s="35">
        <f>Anchor!B347</f>
        <v>1140.5632000000001</v>
      </c>
      <c r="H350" s="40">
        <f>Anchor!C347</f>
        <v>37.197099999999999</v>
      </c>
      <c r="I350" s="40">
        <f>Anchor!D347</f>
        <v>39.409500000000001</v>
      </c>
      <c r="J350" s="40">
        <f>Anchor!E347</f>
        <v>39.1494</v>
      </c>
      <c r="K350" s="40"/>
      <c r="L350" s="40">
        <f>Anchor!F347</f>
        <v>13.187099999999999</v>
      </c>
      <c r="M350" s="40">
        <f>Anchor!G347</f>
        <v>13.554500000000001</v>
      </c>
      <c r="N350" s="40">
        <f>Anchor!H347</f>
        <v>53.9938</v>
      </c>
      <c r="O350" s="40"/>
      <c r="P350" s="40"/>
      <c r="Q350" s="40"/>
      <c r="R350" s="40"/>
      <c r="S350" s="40"/>
      <c r="T350" s="40"/>
      <c r="U350" s="40"/>
      <c r="V350" s="40">
        <f>Anchor!I347</f>
        <v>643.29999999999995</v>
      </c>
      <c r="W350" s="40">
        <f>Anchor!J347</f>
        <v>1.3821000000000001</v>
      </c>
      <c r="X350" s="36">
        <f t="shared" si="23"/>
        <v>0.17869444444444443</v>
      </c>
      <c r="Y350" s="15"/>
      <c r="Z350" s="35">
        <f>Test!B347</f>
        <v>1140.5632000000001</v>
      </c>
      <c r="AA350" s="40">
        <f>Test!C347</f>
        <v>37.197099999999999</v>
      </c>
      <c r="AB350" s="40">
        <f>Test!D347</f>
        <v>39.409500000000001</v>
      </c>
      <c r="AC350" s="40">
        <f>Test!E347</f>
        <v>39.1494</v>
      </c>
      <c r="AD350" s="40"/>
      <c r="AE350" s="40">
        <f>Test!F347</f>
        <v>13.187099999999999</v>
      </c>
      <c r="AF350" s="40">
        <f>Test!G347</f>
        <v>13.554500000000001</v>
      </c>
      <c r="AG350" s="40">
        <f>Test!H347</f>
        <v>53.9938</v>
      </c>
      <c r="AH350" s="40"/>
      <c r="AI350" s="40"/>
      <c r="AJ350" s="40"/>
      <c r="AK350" s="40"/>
      <c r="AL350" s="40"/>
      <c r="AM350" s="40"/>
      <c r="AN350" s="40"/>
      <c r="AO350" s="40">
        <f>Test!I347</f>
        <v>644.1</v>
      </c>
      <c r="AP350" s="40">
        <f>Test!J347</f>
        <v>1.3632</v>
      </c>
      <c r="AQ350" s="36">
        <f t="shared" si="24"/>
        <v>0.17891666666666667</v>
      </c>
      <c r="AR350" s="48">
        <f t="shared" si="25"/>
        <v>1.0012435877506607</v>
      </c>
      <c r="AS350" s="49">
        <f t="shared" si="26"/>
        <v>0.98632515736922066</v>
      </c>
      <c r="AT350" s="16"/>
      <c r="AU350" s="16"/>
      <c r="AV350" s="381" t="s">
        <v>125</v>
      </c>
      <c r="AW350" s="382" cm="1">
        <f t="array" ref="AW350">bdRateExtend($G348:$G351,H348:H351,$Z348:$Z351,AA348:AA351)</f>
        <v>0</v>
      </c>
      <c r="AX350" s="403"/>
      <c r="AY350" s="403"/>
      <c r="AZ350" s="406"/>
      <c r="BA350" s="406"/>
      <c r="BB350" s="382" cm="1">
        <f t="array" ref="BB350">bdRateExtend($G348:$G351,L348:L351,$Z348:$Z351,AE348:AE351)</f>
        <v>0</v>
      </c>
      <c r="BC350" s="377"/>
      <c r="BD350" s="382" cm="1">
        <f t="array" ref="BD350">bdRateExtend($G348:$G351,M348:M351,$Z348:$Z351,AF348:AF351)</f>
        <v>0</v>
      </c>
      <c r="BE350" s="377"/>
      <c r="BF350" s="380" cm="1">
        <f t="array" ref="BF350">bdRateExtend($G348:$G351,N348:N351,$Z348:$Z351,AG348:AG351)</f>
        <v>0</v>
      </c>
      <c r="BG350" s="377"/>
      <c r="BH350" s="380" t="e" cm="1">
        <f t="array" ref="BH350">bdRateExtend($G348:$G351,O348:O351,$Z348:$Z351,AH348:AH351)</f>
        <v>#VALUE!</v>
      </c>
      <c r="BI350" s="377"/>
      <c r="BJ350" s="382" t="e" cm="1">
        <f t="array" ref="BJ350">bdRateExtend($G348:$G351,P348:P351,$Z348:$Z351,AI348:AI351)</f>
        <v>#VALUE!</v>
      </c>
      <c r="BK350" s="377"/>
      <c r="BL350" s="382" t="e" cm="1">
        <f t="array" ref="BL350">bdRateExtend($G348:$G351,Q348:Q351,$Z348:$Z351,AJ348:AJ351)</f>
        <v>#VALUE!</v>
      </c>
      <c r="BM350" s="377"/>
      <c r="BN350" s="382" t="e" cm="1">
        <f t="array" ref="BN350">bdRateExtend($G348:$G351,R348:R351,$Z348:$Z351,AK348:AK351)</f>
        <v>#VALUE!</v>
      </c>
      <c r="BO350" s="403"/>
      <c r="BP350" s="403"/>
      <c r="BQ350" s="403"/>
      <c r="BR350" s="403"/>
    </row>
    <row r="351" spans="1:70" ht="17" customHeight="1" thickBot="1" x14ac:dyDescent="0.25">
      <c r="A351" s="387"/>
      <c r="B351" s="391"/>
      <c r="C351" s="394"/>
      <c r="D351" s="397"/>
      <c r="E351" s="400"/>
      <c r="F351" s="8">
        <v>63</v>
      </c>
      <c r="G351" s="37">
        <f>Anchor!B348</f>
        <v>373.03039999999999</v>
      </c>
      <c r="H351" s="38">
        <f>Anchor!C348</f>
        <v>33.648200000000003</v>
      </c>
      <c r="I351" s="38">
        <f>Anchor!D348</f>
        <v>34.866500000000002</v>
      </c>
      <c r="J351" s="38">
        <f>Anchor!E348</f>
        <v>34.674199999999999</v>
      </c>
      <c r="K351" s="38"/>
      <c r="L351" s="38">
        <f>Anchor!F348</f>
        <v>9.6075999999999997</v>
      </c>
      <c r="M351" s="38">
        <f>Anchor!G348</f>
        <v>10.393599999999999</v>
      </c>
      <c r="N351" s="38">
        <f>Anchor!H348</f>
        <v>23.9009</v>
      </c>
      <c r="O351" s="38"/>
      <c r="P351" s="38"/>
      <c r="Q351" s="38"/>
      <c r="R351" s="38"/>
      <c r="S351" s="38"/>
      <c r="T351" s="38"/>
      <c r="U351" s="38"/>
      <c r="V351" s="38">
        <f>Anchor!I348</f>
        <v>404.6</v>
      </c>
      <c r="W351" s="38">
        <f>Anchor!J348</f>
        <v>0.77449999999999997</v>
      </c>
      <c r="X351" s="39">
        <f t="shared" si="23"/>
        <v>0.1123888888888889</v>
      </c>
      <c r="Y351" s="15"/>
      <c r="Z351" s="37">
        <f>Test!B348</f>
        <v>373.03039999999999</v>
      </c>
      <c r="AA351" s="38">
        <f>Test!C348</f>
        <v>33.648200000000003</v>
      </c>
      <c r="AB351" s="38">
        <f>Test!D348</f>
        <v>34.866500000000002</v>
      </c>
      <c r="AC351" s="38">
        <f>Test!E348</f>
        <v>34.674199999999999</v>
      </c>
      <c r="AD351" s="38"/>
      <c r="AE351" s="38">
        <f>Test!F348</f>
        <v>9.6075999999999997</v>
      </c>
      <c r="AF351" s="38">
        <f>Test!G348</f>
        <v>10.393599999999999</v>
      </c>
      <c r="AG351" s="38">
        <f>Test!H348</f>
        <v>23.9009</v>
      </c>
      <c r="AH351" s="38"/>
      <c r="AI351" s="38"/>
      <c r="AJ351" s="38"/>
      <c r="AK351" s="38"/>
      <c r="AL351" s="38"/>
      <c r="AM351" s="38"/>
      <c r="AN351" s="38"/>
      <c r="AO351" s="38">
        <f>Test!I348</f>
        <v>407.6</v>
      </c>
      <c r="AP351" s="38">
        <f>Test!J348</f>
        <v>0.87250000000000005</v>
      </c>
      <c r="AQ351" s="39">
        <f t="shared" si="24"/>
        <v>0.11322222222222222</v>
      </c>
      <c r="AR351" s="50">
        <f t="shared" si="25"/>
        <v>1.0074147305981216</v>
      </c>
      <c r="AS351" s="51">
        <f t="shared" si="26"/>
        <v>1.1265332472562946</v>
      </c>
      <c r="AT351" s="16"/>
      <c r="AU351" s="16"/>
      <c r="AV351" s="383"/>
      <c r="AW351" s="384"/>
      <c r="AX351" s="404"/>
      <c r="AY351" s="404"/>
      <c r="AZ351" s="407"/>
      <c r="BA351" s="407"/>
      <c r="BB351" s="384"/>
      <c r="BC351" s="378"/>
      <c r="BD351" s="384"/>
      <c r="BE351" s="378"/>
      <c r="BF351" s="385"/>
      <c r="BG351" s="378"/>
      <c r="BH351" s="385"/>
      <c r="BI351" s="378"/>
      <c r="BJ351" s="384"/>
      <c r="BK351" s="378"/>
      <c r="BL351" s="384"/>
      <c r="BM351" s="378"/>
      <c r="BN351" s="384"/>
      <c r="BO351" s="404"/>
      <c r="BP351" s="404"/>
      <c r="BQ351" s="404"/>
      <c r="BR351" s="404"/>
    </row>
    <row r="352" spans="1:70" ht="17" customHeight="1" x14ac:dyDescent="0.2">
      <c r="A352" s="387"/>
      <c r="B352" s="389" t="s">
        <v>2</v>
      </c>
      <c r="C352" s="392" t="s">
        <v>77</v>
      </c>
      <c r="D352" s="395">
        <v>24</v>
      </c>
      <c r="E352" s="398">
        <v>10</v>
      </c>
      <c r="F352" s="7">
        <v>23</v>
      </c>
      <c r="G352" s="32">
        <f>Anchor!B349</f>
        <v>18289.4336</v>
      </c>
      <c r="H352" s="33">
        <f>Anchor!C349</f>
        <v>45.115699999999997</v>
      </c>
      <c r="I352" s="33">
        <f>Anchor!D349</f>
        <v>47.2408</v>
      </c>
      <c r="J352" s="33">
        <f>Anchor!E349</f>
        <v>45.115600000000001</v>
      </c>
      <c r="K352" s="33"/>
      <c r="L352" s="33">
        <f>Anchor!F349</f>
        <v>25.656700000000001</v>
      </c>
      <c r="M352" s="33">
        <f>Anchor!G349</f>
        <v>23.816299999999998</v>
      </c>
      <c r="N352" s="33">
        <f>Anchor!H349</f>
        <v>95.337000000000003</v>
      </c>
      <c r="O352" s="33"/>
      <c r="P352" s="33"/>
      <c r="Q352" s="33"/>
      <c r="R352" s="33"/>
      <c r="S352" s="33"/>
      <c r="T352" s="33"/>
      <c r="U352" s="33"/>
      <c r="V352" s="33">
        <f>Anchor!I349</f>
        <v>3403.2</v>
      </c>
      <c r="W352" s="33">
        <f>Anchor!J349</f>
        <v>3.2305999999999999</v>
      </c>
      <c r="X352" s="34">
        <f t="shared" si="23"/>
        <v>0.94533333333333325</v>
      </c>
      <c r="Y352" s="15"/>
      <c r="Z352" s="32">
        <f>Test!B349</f>
        <v>18289.4336</v>
      </c>
      <c r="AA352" s="33">
        <f>Test!C349</f>
        <v>45.115699999999997</v>
      </c>
      <c r="AB352" s="33">
        <f>Test!D349</f>
        <v>47.2408</v>
      </c>
      <c r="AC352" s="33">
        <f>Test!E349</f>
        <v>45.115600000000001</v>
      </c>
      <c r="AD352" s="33"/>
      <c r="AE352" s="33">
        <f>Test!F349</f>
        <v>25.656700000000001</v>
      </c>
      <c r="AF352" s="33">
        <f>Test!G349</f>
        <v>23.816299999999998</v>
      </c>
      <c r="AG352" s="33">
        <f>Test!H349</f>
        <v>95.337000000000003</v>
      </c>
      <c r="AH352" s="33"/>
      <c r="AI352" s="33"/>
      <c r="AJ352" s="33"/>
      <c r="AK352" s="33"/>
      <c r="AL352" s="33"/>
      <c r="AM352" s="33"/>
      <c r="AN352" s="33"/>
      <c r="AO352" s="33">
        <f>Test!I349</f>
        <v>3414.1</v>
      </c>
      <c r="AP352" s="33">
        <f>Test!J349</f>
        <v>3.3125</v>
      </c>
      <c r="AQ352" s="34">
        <f t="shared" si="24"/>
        <v>0.9483611111111111</v>
      </c>
      <c r="AR352" s="46">
        <f t="shared" si="25"/>
        <v>1.0032028678890457</v>
      </c>
      <c r="AS352" s="47">
        <f t="shared" si="26"/>
        <v>1.025351327926701</v>
      </c>
      <c r="AT352" s="16"/>
      <c r="AU352" s="16"/>
      <c r="AV352" s="440" t="s">
        <v>123</v>
      </c>
      <c r="AW352" s="401" cm="1">
        <f t="array" ref="AW352">bdRateExtend($G352:$G355,H352:H355,$Z352:$Z355,AA352:AA355)</f>
        <v>0</v>
      </c>
      <c r="AX352" s="402" cm="1">
        <f t="array" ref="AX352">bdRateExtend($G352:$G357,H352:H357,$Z352:$Z357,AA352:AA357)</f>
        <v>0</v>
      </c>
      <c r="AY352" s="402" cm="1">
        <f t="array" ref="AY352">bdRateExtend($G352:$G357,I352:I357,$Z352:$Z357,AB352:AB357)</f>
        <v>0</v>
      </c>
      <c r="AZ352" s="405" cm="1">
        <f t="array" ref="AZ352">bdRateExtend($G352:$G357,J352:J357,$Z352:$Z357,AC352:AC357)</f>
        <v>0</v>
      </c>
      <c r="BA352" s="405" t="e" cm="1">
        <f t="array" ref="BA352">bdRateExtend($G352:$G357,K352:K357,$Z352:$Z357,AD352:AD357)</f>
        <v>#VALUE!</v>
      </c>
      <c r="BB352" s="401" cm="1">
        <f t="array" ref="BB352">bdRateExtend($G352:$G355,L352:L355,$Z352:$Z355,AE352:AE355)</f>
        <v>0</v>
      </c>
      <c r="BC352" s="376" cm="1">
        <f t="array" ref="BC352">bdRateExtend($G352:$G357,L352:L357,$Z352:$Z357,AE352:AE357)</f>
        <v>0</v>
      </c>
      <c r="BD352" s="401" cm="1">
        <f t="array" ref="BD352">bdRateExtend($G352:$G355,M352:M355,$Z352:$Z355,AF352:AF355)</f>
        <v>0</v>
      </c>
      <c r="BE352" s="376" cm="1">
        <f t="array" ref="BE352">bdRateExtend($G352:$G357,M352:M357,$Z352:$Z357,AF352:AF357)</f>
        <v>0</v>
      </c>
      <c r="BF352" s="379" cm="1">
        <f t="array" ref="BF352">bdRateExtend($G352:$G355,N352:N355,$Z352:$Z355,AG352:AG355)</f>
        <v>0</v>
      </c>
      <c r="BG352" s="376" cm="1">
        <f t="array" ref="BG352">bdRateExtend($G352:$G357,N352:N357,$Z352:$Z357,AG352:AG357)</f>
        <v>0</v>
      </c>
      <c r="BH352" s="379" t="e" cm="1">
        <f t="array" ref="BH352">bdRateExtend($G352:$G355,O352:O355,$Z352:$Z355,AH352:AH355)</f>
        <v>#VALUE!</v>
      </c>
      <c r="BI352" s="376" t="e" cm="1">
        <f t="array" ref="BI352">bdRateExtend($G352:$G357,O352:O357,$Z352:$Z357,AH352:AH357)</f>
        <v>#VALUE!</v>
      </c>
      <c r="BJ352" s="401" t="e" cm="1">
        <f t="array" ref="BJ352">bdRateExtend($G352:$G355,P352:P355,$Z352:$Z355,AI352:AI355)</f>
        <v>#VALUE!</v>
      </c>
      <c r="BK352" s="376" t="e" cm="1">
        <f t="array" ref="BK352">bdRateExtend($G352:$G357,P352:P357,$Z352:$Z357,AI352:AI357)</f>
        <v>#VALUE!</v>
      </c>
      <c r="BL352" s="401" t="e" cm="1">
        <f t="array" ref="BL352">bdRateExtend($G352:$G355,Q352:Q355,$Z352:$Z355,AJ352:AJ355)</f>
        <v>#VALUE!</v>
      </c>
      <c r="BM352" s="376" t="e" cm="1">
        <f t="array" ref="BM352">bdRateExtend($G352:$G357,Q352:Q357,$Z352:$Z357,AJ352:AJ357)</f>
        <v>#VALUE!</v>
      </c>
      <c r="BN352" s="401" t="e" cm="1">
        <f t="array" ref="BN352">bdRateExtend($G352:$G355,R352:R355,$Z352:$Z355,AK352:AK355)</f>
        <v>#VALUE!</v>
      </c>
      <c r="BO352" s="402" t="e" cm="1">
        <f t="array" ref="BO352">bdRateExtend($G352:$G357,R352:R357,$Z352:$Z357,AK352:AK357)</f>
        <v>#VALUE!</v>
      </c>
      <c r="BP352" s="402" t="e" cm="1">
        <f t="array" ref="BP352">bdRateExtend($G352:$G357,S352:S357,$Z352:$Z357,AL352:AL357)</f>
        <v>#VALUE!</v>
      </c>
      <c r="BQ352" s="402" t="e" cm="1">
        <f t="array" ref="BQ352">bdRateExtend($G352:$G357,T352:T357,$Z352:$Z357,AM352:AM357)</f>
        <v>#VALUE!</v>
      </c>
      <c r="BR352" s="402" t="e" cm="1">
        <f t="array" ref="BR352">bdRateExtend($G352:$G357,U352:U357,$Z352:$Z357,AN352:AN357)</f>
        <v>#VALUE!</v>
      </c>
    </row>
    <row r="353" spans="1:70" ht="17" customHeight="1" x14ac:dyDescent="0.2">
      <c r="A353" s="387"/>
      <c r="B353" s="390"/>
      <c r="C353" s="393"/>
      <c r="D353" s="396"/>
      <c r="E353" s="399"/>
      <c r="F353" s="13">
        <v>31</v>
      </c>
      <c r="G353" s="35">
        <f>Anchor!B350</f>
        <v>10857.2736</v>
      </c>
      <c r="H353" s="40">
        <f>Anchor!C350</f>
        <v>42.040599999999998</v>
      </c>
      <c r="I353" s="40">
        <f>Anchor!D350</f>
        <v>46.328099999999999</v>
      </c>
      <c r="J353" s="40">
        <f>Anchor!E350</f>
        <v>43.851599999999998</v>
      </c>
      <c r="K353" s="40"/>
      <c r="L353" s="40">
        <f>Anchor!F350</f>
        <v>22.210599999999999</v>
      </c>
      <c r="M353" s="40">
        <f>Anchor!G350</f>
        <v>20.572399999999998</v>
      </c>
      <c r="N353" s="40">
        <f>Anchor!H350</f>
        <v>90.035499999999999</v>
      </c>
      <c r="O353" s="40"/>
      <c r="P353" s="40"/>
      <c r="Q353" s="40"/>
      <c r="R353" s="40"/>
      <c r="S353" s="40"/>
      <c r="T353" s="40"/>
      <c r="U353" s="40"/>
      <c r="V353" s="40">
        <f>Anchor!I350</f>
        <v>2642</v>
      </c>
      <c r="W353" s="40">
        <f>Anchor!J350</f>
        <v>2.5950000000000002</v>
      </c>
      <c r="X353" s="36">
        <f t="shared" si="23"/>
        <v>0.73388888888888892</v>
      </c>
      <c r="Y353" s="15"/>
      <c r="Z353" s="35">
        <f>Test!B350</f>
        <v>10857.2736</v>
      </c>
      <c r="AA353" s="40">
        <f>Test!C350</f>
        <v>42.040599999999998</v>
      </c>
      <c r="AB353" s="40">
        <f>Test!D350</f>
        <v>46.328099999999999</v>
      </c>
      <c r="AC353" s="40">
        <f>Test!E350</f>
        <v>43.851599999999998</v>
      </c>
      <c r="AD353" s="40"/>
      <c r="AE353" s="40">
        <f>Test!F350</f>
        <v>22.210599999999999</v>
      </c>
      <c r="AF353" s="40">
        <f>Test!G350</f>
        <v>20.572399999999998</v>
      </c>
      <c r="AG353" s="40">
        <f>Test!H350</f>
        <v>90.035499999999999</v>
      </c>
      <c r="AH353" s="40"/>
      <c r="AI353" s="40"/>
      <c r="AJ353" s="40"/>
      <c r="AK353" s="40"/>
      <c r="AL353" s="40"/>
      <c r="AM353" s="40"/>
      <c r="AN353" s="40"/>
      <c r="AO353" s="40">
        <f>Test!I350</f>
        <v>2646.2</v>
      </c>
      <c r="AP353" s="40">
        <f>Test!J350</f>
        <v>2.6453000000000002</v>
      </c>
      <c r="AQ353" s="36">
        <f t="shared" si="24"/>
        <v>0.73505555555555546</v>
      </c>
      <c r="AR353" s="48">
        <f t="shared" si="25"/>
        <v>1.0015897047691142</v>
      </c>
      <c r="AS353" s="49">
        <f t="shared" si="26"/>
        <v>1.0193834296724471</v>
      </c>
      <c r="AT353" s="16"/>
      <c r="AU353" s="16"/>
      <c r="AV353" s="381"/>
      <c r="AW353" s="382"/>
      <c r="AX353" s="403"/>
      <c r="AY353" s="403"/>
      <c r="AZ353" s="406"/>
      <c r="BA353" s="406"/>
      <c r="BB353" s="382"/>
      <c r="BC353" s="377"/>
      <c r="BD353" s="382"/>
      <c r="BE353" s="377"/>
      <c r="BF353" s="380"/>
      <c r="BG353" s="377"/>
      <c r="BH353" s="380"/>
      <c r="BI353" s="377"/>
      <c r="BJ353" s="382"/>
      <c r="BK353" s="377"/>
      <c r="BL353" s="382"/>
      <c r="BM353" s="377"/>
      <c r="BN353" s="382"/>
      <c r="BO353" s="403"/>
      <c r="BP353" s="403"/>
      <c r="BQ353" s="403"/>
      <c r="BR353" s="403"/>
    </row>
    <row r="354" spans="1:70" ht="17" customHeight="1" x14ac:dyDescent="0.2">
      <c r="A354" s="387"/>
      <c r="B354" s="390"/>
      <c r="C354" s="393"/>
      <c r="D354" s="396"/>
      <c r="E354" s="399"/>
      <c r="F354" s="13">
        <v>39</v>
      </c>
      <c r="G354" s="35">
        <f>Anchor!B351</f>
        <v>5556.2943999999998</v>
      </c>
      <c r="H354" s="40">
        <f>Anchor!C351</f>
        <v>38.771700000000003</v>
      </c>
      <c r="I354" s="40">
        <f>Anchor!D351</f>
        <v>45.056800000000003</v>
      </c>
      <c r="J354" s="40">
        <f>Anchor!E351</f>
        <v>42.379800000000003</v>
      </c>
      <c r="K354" s="40"/>
      <c r="L354" s="40">
        <f>Anchor!F351</f>
        <v>18.360600000000002</v>
      </c>
      <c r="M354" s="40">
        <f>Anchor!G351</f>
        <v>16.912099999999999</v>
      </c>
      <c r="N354" s="40">
        <f>Anchor!H351</f>
        <v>79.989000000000004</v>
      </c>
      <c r="O354" s="40"/>
      <c r="P354" s="40"/>
      <c r="Q354" s="40"/>
      <c r="R354" s="40"/>
      <c r="S354" s="40"/>
      <c r="T354" s="40"/>
      <c r="U354" s="40"/>
      <c r="V354" s="40">
        <f>Anchor!I351</f>
        <v>2509.9</v>
      </c>
      <c r="W354" s="40">
        <f>Anchor!J351</f>
        <v>2.1981000000000002</v>
      </c>
      <c r="X354" s="36">
        <f t="shared" si="23"/>
        <v>0.69719444444444445</v>
      </c>
      <c r="Y354" s="15"/>
      <c r="Z354" s="35">
        <f>Test!B351</f>
        <v>5556.2943999999998</v>
      </c>
      <c r="AA354" s="40">
        <f>Test!C351</f>
        <v>38.771700000000003</v>
      </c>
      <c r="AB354" s="40">
        <f>Test!D351</f>
        <v>45.056800000000003</v>
      </c>
      <c r="AC354" s="40">
        <f>Test!E351</f>
        <v>42.379800000000003</v>
      </c>
      <c r="AD354" s="40"/>
      <c r="AE354" s="40">
        <f>Test!F351</f>
        <v>18.360600000000002</v>
      </c>
      <c r="AF354" s="40">
        <f>Test!G351</f>
        <v>16.912099999999999</v>
      </c>
      <c r="AG354" s="40">
        <f>Test!H351</f>
        <v>79.989000000000004</v>
      </c>
      <c r="AH354" s="40"/>
      <c r="AI354" s="40"/>
      <c r="AJ354" s="40"/>
      <c r="AK354" s="40"/>
      <c r="AL354" s="40"/>
      <c r="AM354" s="40"/>
      <c r="AN354" s="40"/>
      <c r="AO354" s="40">
        <f>Test!I351</f>
        <v>2495.8000000000002</v>
      </c>
      <c r="AP354" s="40">
        <f>Test!J351</f>
        <v>2.1200999999999999</v>
      </c>
      <c r="AQ354" s="36">
        <f t="shared" si="24"/>
        <v>0.69327777777777788</v>
      </c>
      <c r="AR354" s="48">
        <f t="shared" si="25"/>
        <v>0.99438224630463368</v>
      </c>
      <c r="AS354" s="49">
        <f t="shared" si="26"/>
        <v>0.9645148082434829</v>
      </c>
      <c r="AT354" s="16"/>
      <c r="AU354" s="16"/>
      <c r="AV354" s="381" t="s">
        <v>124</v>
      </c>
      <c r="AW354" s="382" cm="1">
        <f t="array" ref="AW354">bdRateExtend($G353:$G356,H353:H356,$Z353:$Z356,AA353:AA356)</f>
        <v>0</v>
      </c>
      <c r="AX354" s="403"/>
      <c r="AY354" s="403"/>
      <c r="AZ354" s="406"/>
      <c r="BA354" s="406"/>
      <c r="BB354" s="382" cm="1">
        <f t="array" ref="BB354">bdRateExtend($G353:$G356,L353:L356,$Z353:$Z356,AE353:AE356)</f>
        <v>0</v>
      </c>
      <c r="BC354" s="377"/>
      <c r="BD354" s="382" cm="1">
        <f t="array" ref="BD354">bdRateExtend($G353:$G356,M353:M356,$Z353:$Z356,AF353:AF356)</f>
        <v>0</v>
      </c>
      <c r="BE354" s="377"/>
      <c r="BF354" s="380" cm="1">
        <f t="array" ref="BF354">bdRateExtend($G353:$G356,N353:N356,$Z353:$Z356,AG353:AG356)</f>
        <v>0</v>
      </c>
      <c r="BG354" s="377"/>
      <c r="BH354" s="380" t="e" cm="1">
        <f t="array" ref="BH354">bdRateExtend($G353:$G356,O353:O356,$Z353:$Z356,AH353:AH356)</f>
        <v>#VALUE!</v>
      </c>
      <c r="BI354" s="377"/>
      <c r="BJ354" s="382" t="e" cm="1">
        <f t="array" ref="BJ354">bdRateExtend($G353:$G356,P353:P356,$Z353:$Z356,AI353:AI356)</f>
        <v>#VALUE!</v>
      </c>
      <c r="BK354" s="377"/>
      <c r="BL354" s="382" t="e" cm="1">
        <f t="array" ref="BL354">bdRateExtend($G353:$G356,Q353:Q356,$Z353:$Z356,AJ353:AJ356)</f>
        <v>#VALUE!</v>
      </c>
      <c r="BM354" s="377"/>
      <c r="BN354" s="382" t="e" cm="1">
        <f t="array" ref="BN354">bdRateExtend($G353:$G356,R353:R356,$Z353:$Z356,AK353:AK356)</f>
        <v>#VALUE!</v>
      </c>
      <c r="BO354" s="403"/>
      <c r="BP354" s="403"/>
      <c r="BQ354" s="403"/>
      <c r="BR354" s="403"/>
    </row>
    <row r="355" spans="1:70" ht="17" customHeight="1" x14ac:dyDescent="0.2">
      <c r="A355" s="387"/>
      <c r="B355" s="390"/>
      <c r="C355" s="393"/>
      <c r="D355" s="396"/>
      <c r="E355" s="399"/>
      <c r="F355" s="13">
        <v>47</v>
      </c>
      <c r="G355" s="35">
        <f>Anchor!B352</f>
        <v>2484.5952000000002</v>
      </c>
      <c r="H355" s="40">
        <f>Anchor!C352</f>
        <v>35.710799999999999</v>
      </c>
      <c r="I355" s="40">
        <f>Anchor!D352</f>
        <v>44.181800000000003</v>
      </c>
      <c r="J355" s="40">
        <f>Anchor!E352</f>
        <v>40.534500000000001</v>
      </c>
      <c r="K355" s="40"/>
      <c r="L355" s="40">
        <f>Anchor!F352</f>
        <v>14.415100000000001</v>
      </c>
      <c r="M355" s="40">
        <f>Anchor!G352</f>
        <v>13.266999999999999</v>
      </c>
      <c r="N355" s="40">
        <f>Anchor!H352</f>
        <v>62.241500000000002</v>
      </c>
      <c r="O355" s="40"/>
      <c r="P355" s="40"/>
      <c r="Q355" s="40"/>
      <c r="R355" s="40"/>
      <c r="S355" s="40"/>
      <c r="T355" s="40"/>
      <c r="U355" s="40"/>
      <c r="V355" s="40">
        <f>Anchor!I352</f>
        <v>1899.9</v>
      </c>
      <c r="W355" s="40">
        <f>Anchor!J352</f>
        <v>1.6496999999999999</v>
      </c>
      <c r="X355" s="36">
        <f t="shared" si="23"/>
        <v>0.52775000000000005</v>
      </c>
      <c r="Y355" s="15"/>
      <c r="Z355" s="35">
        <f>Test!B352</f>
        <v>2484.5952000000002</v>
      </c>
      <c r="AA355" s="40">
        <f>Test!C352</f>
        <v>35.710799999999999</v>
      </c>
      <c r="AB355" s="40">
        <f>Test!D352</f>
        <v>44.181800000000003</v>
      </c>
      <c r="AC355" s="40">
        <f>Test!E352</f>
        <v>40.534500000000001</v>
      </c>
      <c r="AD355" s="40"/>
      <c r="AE355" s="40">
        <f>Test!F352</f>
        <v>14.415100000000001</v>
      </c>
      <c r="AF355" s="40">
        <f>Test!G352</f>
        <v>13.266999999999999</v>
      </c>
      <c r="AG355" s="40">
        <f>Test!H352</f>
        <v>62.241500000000002</v>
      </c>
      <c r="AH355" s="40"/>
      <c r="AI355" s="40"/>
      <c r="AJ355" s="40"/>
      <c r="AK355" s="40"/>
      <c r="AL355" s="40"/>
      <c r="AM355" s="40"/>
      <c r="AN355" s="40"/>
      <c r="AO355" s="40">
        <f>Test!I352</f>
        <v>1895.5</v>
      </c>
      <c r="AP355" s="40">
        <f>Test!J352</f>
        <v>1.6229</v>
      </c>
      <c r="AQ355" s="36">
        <f t="shared" si="24"/>
        <v>0.52652777777777782</v>
      </c>
      <c r="AR355" s="48">
        <f t="shared" si="25"/>
        <v>0.99768408863624392</v>
      </c>
      <c r="AS355" s="49">
        <f t="shared" si="26"/>
        <v>0.98375462205249442</v>
      </c>
      <c r="AT355" s="16"/>
      <c r="AU355" s="16"/>
      <c r="AV355" s="381"/>
      <c r="AW355" s="382"/>
      <c r="AX355" s="403"/>
      <c r="AY355" s="403"/>
      <c r="AZ355" s="406"/>
      <c r="BA355" s="406"/>
      <c r="BB355" s="382"/>
      <c r="BC355" s="377"/>
      <c r="BD355" s="382"/>
      <c r="BE355" s="377"/>
      <c r="BF355" s="380"/>
      <c r="BG355" s="377"/>
      <c r="BH355" s="380"/>
      <c r="BI355" s="377"/>
      <c r="BJ355" s="382"/>
      <c r="BK355" s="377"/>
      <c r="BL355" s="382"/>
      <c r="BM355" s="377"/>
      <c r="BN355" s="382"/>
      <c r="BO355" s="403"/>
      <c r="BP355" s="403"/>
      <c r="BQ355" s="403"/>
      <c r="BR355" s="403"/>
    </row>
    <row r="356" spans="1:70" ht="17" customHeight="1" x14ac:dyDescent="0.2">
      <c r="A356" s="387"/>
      <c r="B356" s="390"/>
      <c r="C356" s="393"/>
      <c r="D356" s="396"/>
      <c r="E356" s="399"/>
      <c r="F356" s="13">
        <v>55</v>
      </c>
      <c r="G356" s="35">
        <f>Anchor!B353</f>
        <v>916.40959999999995</v>
      </c>
      <c r="H356" s="40">
        <f>Anchor!C353</f>
        <v>33.396500000000003</v>
      </c>
      <c r="I356" s="40">
        <f>Anchor!D353</f>
        <v>43.444000000000003</v>
      </c>
      <c r="J356" s="40">
        <f>Anchor!E353</f>
        <v>38.9559</v>
      </c>
      <c r="K356" s="40"/>
      <c r="L356" s="40">
        <f>Anchor!F353</f>
        <v>10.841900000000001</v>
      </c>
      <c r="M356" s="40">
        <f>Anchor!G353</f>
        <v>10.296099999999999</v>
      </c>
      <c r="N356" s="40">
        <f>Anchor!H353</f>
        <v>36.382399999999997</v>
      </c>
      <c r="O356" s="40"/>
      <c r="P356" s="40"/>
      <c r="Q356" s="40"/>
      <c r="R356" s="40"/>
      <c r="S356" s="40"/>
      <c r="T356" s="40"/>
      <c r="U356" s="40"/>
      <c r="V356" s="40">
        <f>Anchor!I353</f>
        <v>1410.6</v>
      </c>
      <c r="W356" s="40">
        <f>Anchor!J353</f>
        <v>1.2132000000000001</v>
      </c>
      <c r="X356" s="36">
        <f t="shared" si="23"/>
        <v>0.39183333333333331</v>
      </c>
      <c r="Y356" s="15"/>
      <c r="Z356" s="35">
        <f>Test!B353</f>
        <v>916.40959999999995</v>
      </c>
      <c r="AA356" s="40">
        <f>Test!C353</f>
        <v>33.396500000000003</v>
      </c>
      <c r="AB356" s="40">
        <f>Test!D353</f>
        <v>43.444000000000003</v>
      </c>
      <c r="AC356" s="40">
        <f>Test!E353</f>
        <v>38.9559</v>
      </c>
      <c r="AD356" s="40"/>
      <c r="AE356" s="40">
        <f>Test!F353</f>
        <v>10.841900000000001</v>
      </c>
      <c r="AF356" s="40">
        <f>Test!G353</f>
        <v>10.296099999999999</v>
      </c>
      <c r="AG356" s="40">
        <f>Test!H353</f>
        <v>36.382399999999997</v>
      </c>
      <c r="AH356" s="40"/>
      <c r="AI356" s="40"/>
      <c r="AJ356" s="40"/>
      <c r="AK356" s="40"/>
      <c r="AL356" s="40"/>
      <c r="AM356" s="40"/>
      <c r="AN356" s="40"/>
      <c r="AO356" s="40">
        <f>Test!I353</f>
        <v>1413</v>
      </c>
      <c r="AP356" s="40">
        <f>Test!J353</f>
        <v>1.2705</v>
      </c>
      <c r="AQ356" s="36">
        <f t="shared" si="24"/>
        <v>0.39250000000000002</v>
      </c>
      <c r="AR356" s="48">
        <f t="shared" si="25"/>
        <v>1.0017014036580179</v>
      </c>
      <c r="AS356" s="49">
        <f t="shared" si="26"/>
        <v>1.0472304648862512</v>
      </c>
      <c r="AT356" s="16"/>
      <c r="AU356" s="16"/>
      <c r="AV356" s="381" t="s">
        <v>125</v>
      </c>
      <c r="AW356" s="382" cm="1">
        <f t="array" ref="AW356">bdRateExtend($G354:$G357,H354:H357,$Z354:$Z357,AA354:AA357)</f>
        <v>0</v>
      </c>
      <c r="AX356" s="403"/>
      <c r="AY356" s="403"/>
      <c r="AZ356" s="406"/>
      <c r="BA356" s="406"/>
      <c r="BB356" s="382" cm="1">
        <f t="array" ref="BB356">bdRateExtend($G354:$G357,L354:L357,$Z354:$Z357,AE354:AE357)</f>
        <v>0</v>
      </c>
      <c r="BC356" s="377"/>
      <c r="BD356" s="382" cm="1">
        <f t="array" ref="BD356">bdRateExtend($G354:$G357,M354:M357,$Z354:$Z357,AF354:AF357)</f>
        <v>0</v>
      </c>
      <c r="BE356" s="377"/>
      <c r="BF356" s="380" cm="1">
        <f t="array" ref="BF356">bdRateExtend($G354:$G357,N354:N357,$Z354:$Z357,AG354:AG357)</f>
        <v>0</v>
      </c>
      <c r="BG356" s="377"/>
      <c r="BH356" s="380" t="e" cm="1">
        <f t="array" ref="BH356">bdRateExtend($G354:$G357,O354:O357,$Z354:$Z357,AH354:AH357)</f>
        <v>#VALUE!</v>
      </c>
      <c r="BI356" s="377"/>
      <c r="BJ356" s="382" t="e" cm="1">
        <f t="array" ref="BJ356">bdRateExtend($G354:$G357,P354:P357,$Z354:$Z357,AI354:AI357)</f>
        <v>#VALUE!</v>
      </c>
      <c r="BK356" s="377"/>
      <c r="BL356" s="382" t="e" cm="1">
        <f t="array" ref="BL356">bdRateExtend($G354:$G357,Q354:Q357,$Z354:$Z357,AJ354:AJ357)</f>
        <v>#VALUE!</v>
      </c>
      <c r="BM356" s="377"/>
      <c r="BN356" s="382" t="e" cm="1">
        <f t="array" ref="BN356">bdRateExtend($G354:$G357,R354:R357,$Z354:$Z357,AK354:AK357)</f>
        <v>#VALUE!</v>
      </c>
      <c r="BO356" s="403"/>
      <c r="BP356" s="403"/>
      <c r="BQ356" s="403"/>
      <c r="BR356" s="403"/>
    </row>
    <row r="357" spans="1:70" ht="17" customHeight="1" thickBot="1" x14ac:dyDescent="0.25">
      <c r="A357" s="387"/>
      <c r="B357" s="391"/>
      <c r="C357" s="394"/>
      <c r="D357" s="397"/>
      <c r="E357" s="400"/>
      <c r="F357" s="8">
        <v>63</v>
      </c>
      <c r="G357" s="37">
        <f>Anchor!B354</f>
        <v>178.33600000000001</v>
      </c>
      <c r="H357" s="38">
        <f>Anchor!C354</f>
        <v>31.317299999999999</v>
      </c>
      <c r="I357" s="38">
        <f>Anchor!D354</f>
        <v>40.722799999999999</v>
      </c>
      <c r="J357" s="38">
        <f>Anchor!E354</f>
        <v>36.8992</v>
      </c>
      <c r="K357" s="38"/>
      <c r="L357" s="38">
        <f>Anchor!F354</f>
        <v>7.6314000000000002</v>
      </c>
      <c r="M357" s="38">
        <f>Anchor!G354</f>
        <v>7.7179000000000002</v>
      </c>
      <c r="N357" s="38">
        <f>Anchor!H354</f>
        <v>7.5076000000000001</v>
      </c>
      <c r="O357" s="38"/>
      <c r="P357" s="38"/>
      <c r="Q357" s="38"/>
      <c r="R357" s="38"/>
      <c r="S357" s="38"/>
      <c r="T357" s="38"/>
      <c r="U357" s="38"/>
      <c r="V357" s="38">
        <f>Anchor!I354</f>
        <v>584.20000000000005</v>
      </c>
      <c r="W357" s="38">
        <f>Anchor!J354</f>
        <v>0.89249999999999996</v>
      </c>
      <c r="X357" s="39">
        <f t="shared" si="23"/>
        <v>0.1622777777777778</v>
      </c>
      <c r="Y357" s="15"/>
      <c r="Z357" s="37">
        <f>Test!B354</f>
        <v>178.33600000000001</v>
      </c>
      <c r="AA357" s="38">
        <f>Test!C354</f>
        <v>31.317299999999999</v>
      </c>
      <c r="AB357" s="38">
        <f>Test!D354</f>
        <v>40.722799999999999</v>
      </c>
      <c r="AC357" s="38">
        <f>Test!E354</f>
        <v>36.8992</v>
      </c>
      <c r="AD357" s="38"/>
      <c r="AE357" s="38">
        <f>Test!F354</f>
        <v>7.6314000000000002</v>
      </c>
      <c r="AF357" s="38">
        <f>Test!G354</f>
        <v>7.7179000000000002</v>
      </c>
      <c r="AG357" s="38">
        <f>Test!H354</f>
        <v>7.5076000000000001</v>
      </c>
      <c r="AH357" s="38"/>
      <c r="AI357" s="38"/>
      <c r="AJ357" s="38"/>
      <c r="AK357" s="38"/>
      <c r="AL357" s="38"/>
      <c r="AM357" s="38"/>
      <c r="AN357" s="38"/>
      <c r="AO357" s="38">
        <f>Test!I354</f>
        <v>584.6</v>
      </c>
      <c r="AP357" s="38">
        <f>Test!J354</f>
        <v>0.82509999999999994</v>
      </c>
      <c r="AQ357" s="39">
        <f t="shared" si="24"/>
        <v>0.16238888888888889</v>
      </c>
      <c r="AR357" s="50">
        <f t="shared" si="25"/>
        <v>1.0006846970215679</v>
      </c>
      <c r="AS357" s="51">
        <f t="shared" si="26"/>
        <v>0.92448179271708686</v>
      </c>
      <c r="AT357" s="16"/>
      <c r="AU357" s="16"/>
      <c r="AV357" s="383"/>
      <c r="AW357" s="384"/>
      <c r="AX357" s="404"/>
      <c r="AY357" s="404"/>
      <c r="AZ357" s="407"/>
      <c r="BA357" s="407"/>
      <c r="BB357" s="384"/>
      <c r="BC357" s="378"/>
      <c r="BD357" s="384"/>
      <c r="BE357" s="378"/>
      <c r="BF357" s="385"/>
      <c r="BG357" s="378"/>
      <c r="BH357" s="385"/>
      <c r="BI357" s="378"/>
      <c r="BJ357" s="384"/>
      <c r="BK357" s="378"/>
      <c r="BL357" s="384"/>
      <c r="BM357" s="378"/>
      <c r="BN357" s="384"/>
      <c r="BO357" s="404"/>
      <c r="BP357" s="404"/>
      <c r="BQ357" s="404"/>
      <c r="BR357" s="404"/>
    </row>
    <row r="358" spans="1:70" ht="17" customHeight="1" x14ac:dyDescent="0.2">
      <c r="A358" s="387"/>
      <c r="B358" s="389" t="s">
        <v>2</v>
      </c>
      <c r="C358" s="392" t="s">
        <v>78</v>
      </c>
      <c r="D358" s="395">
        <v>30</v>
      </c>
      <c r="E358" s="398">
        <v>8</v>
      </c>
      <c r="F358" s="21">
        <v>23</v>
      </c>
      <c r="G358" s="32">
        <f>Anchor!B355</f>
        <v>15707.088</v>
      </c>
      <c r="H358" s="33">
        <f>Anchor!C355</f>
        <v>47.565600000000003</v>
      </c>
      <c r="I358" s="33">
        <f>Anchor!D355</f>
        <v>49.7622</v>
      </c>
      <c r="J358" s="33">
        <f>Anchor!E355</f>
        <v>49.949199999999998</v>
      </c>
      <c r="K358" s="33"/>
      <c r="L358" s="33">
        <f>Anchor!F355</f>
        <v>29.317900000000002</v>
      </c>
      <c r="M358" s="33">
        <f>Anchor!G355</f>
        <v>27.075800000000001</v>
      </c>
      <c r="N358" s="33">
        <f>Anchor!H355</f>
        <v>97.219700000000003</v>
      </c>
      <c r="O358" s="33"/>
      <c r="P358" s="33"/>
      <c r="Q358" s="33"/>
      <c r="R358" s="33"/>
      <c r="S358" s="33"/>
      <c r="T358" s="33"/>
      <c r="U358" s="33"/>
      <c r="V358" s="33">
        <f>Anchor!I355</f>
        <v>4654.8999999999996</v>
      </c>
      <c r="W358" s="33">
        <f>Anchor!J355</f>
        <v>1.4917</v>
      </c>
      <c r="X358" s="34">
        <f t="shared" si="23"/>
        <v>1.2930277777777777</v>
      </c>
      <c r="Y358" s="15"/>
      <c r="Z358" s="32">
        <f>Test!B355</f>
        <v>15707.088</v>
      </c>
      <c r="AA358" s="33">
        <f>Test!C355</f>
        <v>47.565600000000003</v>
      </c>
      <c r="AB358" s="33">
        <f>Test!D355</f>
        <v>49.7622</v>
      </c>
      <c r="AC358" s="33">
        <f>Test!E355</f>
        <v>49.949199999999998</v>
      </c>
      <c r="AD358" s="33"/>
      <c r="AE358" s="33">
        <f>Test!F355</f>
        <v>29.317900000000002</v>
      </c>
      <c r="AF358" s="33">
        <f>Test!G355</f>
        <v>27.075800000000001</v>
      </c>
      <c r="AG358" s="33">
        <f>Test!H355</f>
        <v>97.219700000000003</v>
      </c>
      <c r="AH358" s="33"/>
      <c r="AI358" s="33"/>
      <c r="AJ358" s="33"/>
      <c r="AK358" s="33"/>
      <c r="AL358" s="33"/>
      <c r="AM358" s="33"/>
      <c r="AN358" s="33"/>
      <c r="AO358" s="33">
        <f>Test!I355</f>
        <v>4758.1000000000004</v>
      </c>
      <c r="AP358" s="33">
        <f>Test!J355</f>
        <v>1.4429000000000001</v>
      </c>
      <c r="AQ358" s="34">
        <f t="shared" si="24"/>
        <v>1.3216944444444445</v>
      </c>
      <c r="AR358" s="46">
        <f t="shared" si="25"/>
        <v>1.0221701862553441</v>
      </c>
      <c r="AS358" s="47">
        <f t="shared" si="26"/>
        <v>0.96728564724810617</v>
      </c>
      <c r="AT358" s="16"/>
      <c r="AU358" s="16"/>
      <c r="AV358" s="440" t="s">
        <v>123</v>
      </c>
      <c r="AW358" s="401" cm="1">
        <f t="array" ref="AW358">bdRateExtend($G358:$G361,H358:H361,$Z358:$Z361,AA358:AA361)</f>
        <v>0</v>
      </c>
      <c r="AX358" s="402" cm="1">
        <f t="array" ref="AX358">bdRateExtend($G358:$G363,H358:H363,$Z358:$Z363,AA358:AA363)</f>
        <v>0</v>
      </c>
      <c r="AY358" s="402" cm="1">
        <f t="array" ref="AY358">bdRateExtend($G358:$G363,I358:I363,$Z358:$Z363,AB358:AB363)</f>
        <v>0</v>
      </c>
      <c r="AZ358" s="405" cm="1">
        <f t="array" ref="AZ358">bdRateExtend($G358:$G363,J358:J363,$Z358:$Z363,AC358:AC363)</f>
        <v>0</v>
      </c>
      <c r="BA358" s="405" t="e" cm="1">
        <f t="array" ref="BA358">bdRateExtend($G358:$G363,K358:K363,$Z358:$Z363,AD358:AD363)</f>
        <v>#VALUE!</v>
      </c>
      <c r="BB358" s="401" cm="1">
        <f t="array" ref="BB358">bdRateExtend($G358:$G361,L358:L361,$Z358:$Z361,AE358:AE361)</f>
        <v>0</v>
      </c>
      <c r="BC358" s="376" cm="1">
        <f t="array" ref="BC358">bdRateExtend($G358:$G363,L358:L363,$Z358:$Z363,AE358:AE363)</f>
        <v>0</v>
      </c>
      <c r="BD358" s="401" cm="1">
        <f t="array" ref="BD358">bdRateExtend($G358:$G361,M358:M361,$Z358:$Z361,AF358:AF361)</f>
        <v>0</v>
      </c>
      <c r="BE358" s="376" cm="1">
        <f t="array" ref="BE358">bdRateExtend($G358:$G363,M358:M363,$Z358:$Z363,AF358:AF363)</f>
        <v>0</v>
      </c>
      <c r="BF358" s="379" cm="1">
        <f t="array" ref="BF358">bdRateExtend($G358:$G361,N358:N361,$Z358:$Z361,AG358:AG361)</f>
        <v>0</v>
      </c>
      <c r="BG358" s="376" cm="1">
        <f t="array" ref="BG358">bdRateExtend($G358:$G363,N358:N363,$Z358:$Z363,AG358:AG363)</f>
        <v>0</v>
      </c>
      <c r="BH358" s="379" t="e" cm="1">
        <f t="array" ref="BH358">bdRateExtend($G358:$G361,O358:O361,$Z358:$Z361,AH358:AH361)</f>
        <v>#VALUE!</v>
      </c>
      <c r="BI358" s="376" t="e" cm="1">
        <f t="array" ref="BI358">bdRateExtend($G358:$G363,O358:O363,$Z358:$Z363,AH358:AH363)</f>
        <v>#VALUE!</v>
      </c>
      <c r="BJ358" s="401" t="e" cm="1">
        <f t="array" ref="BJ358">bdRateExtend($G358:$G361,P358:P361,$Z358:$Z361,AI358:AI361)</f>
        <v>#VALUE!</v>
      </c>
      <c r="BK358" s="376" t="e" cm="1">
        <f t="array" ref="BK358">bdRateExtend($G358:$G363,P358:P363,$Z358:$Z363,AI358:AI363)</f>
        <v>#VALUE!</v>
      </c>
      <c r="BL358" s="401" t="e" cm="1">
        <f t="array" ref="BL358">bdRateExtend($G358:$G361,Q358:Q361,$Z358:$Z361,AJ358:AJ361)</f>
        <v>#VALUE!</v>
      </c>
      <c r="BM358" s="376" t="e" cm="1">
        <f t="array" ref="BM358">bdRateExtend($G358:$G363,Q358:Q363,$Z358:$Z363,AJ358:AJ363)</f>
        <v>#VALUE!</v>
      </c>
      <c r="BN358" s="401" t="e" cm="1">
        <f t="array" ref="BN358">bdRateExtend($G358:$G361,R358:R361,$Z358:$Z361,AK358:AK361)</f>
        <v>#VALUE!</v>
      </c>
      <c r="BO358" s="402" t="e" cm="1">
        <f t="array" ref="BO358">bdRateExtend($G358:$G363,R358:R363,$Z358:$Z363,AK358:AK363)</f>
        <v>#VALUE!</v>
      </c>
      <c r="BP358" s="402" t="e" cm="1">
        <f t="array" ref="BP358">bdRateExtend($G358:$G363,S358:S363,$Z358:$Z363,AL358:AL363)</f>
        <v>#VALUE!</v>
      </c>
      <c r="BQ358" s="402" t="e" cm="1">
        <f t="array" ref="BQ358">bdRateExtend($G358:$G363,T358:T363,$Z358:$Z363,AM358:AM363)</f>
        <v>#VALUE!</v>
      </c>
      <c r="BR358" s="402" t="e" cm="1">
        <f t="array" ref="BR358">bdRateExtend($G358:$G363,U358:U363,$Z358:$Z363,AN358:AN363)</f>
        <v>#VALUE!</v>
      </c>
    </row>
    <row r="359" spans="1:70" ht="17" customHeight="1" x14ac:dyDescent="0.2">
      <c r="A359" s="387"/>
      <c r="B359" s="390"/>
      <c r="C359" s="393"/>
      <c r="D359" s="396"/>
      <c r="E359" s="399"/>
      <c r="F359" s="19">
        <v>31</v>
      </c>
      <c r="G359" s="35">
        <f>Anchor!B356</f>
        <v>12458.791999999999</v>
      </c>
      <c r="H359" s="40">
        <f>Anchor!C356</f>
        <v>44.873199999999997</v>
      </c>
      <c r="I359" s="40">
        <f>Anchor!D356</f>
        <v>47.368899999999996</v>
      </c>
      <c r="J359" s="40">
        <f>Anchor!E356</f>
        <v>48.007599999999996</v>
      </c>
      <c r="K359" s="40"/>
      <c r="L359" s="40">
        <f>Anchor!F356</f>
        <v>28.2698</v>
      </c>
      <c r="M359" s="40">
        <f>Anchor!G356</f>
        <v>26.2651</v>
      </c>
      <c r="N359" s="40">
        <f>Anchor!H356</f>
        <v>96.590900000000005</v>
      </c>
      <c r="O359" s="40"/>
      <c r="P359" s="40"/>
      <c r="Q359" s="40"/>
      <c r="R359" s="40"/>
      <c r="S359" s="40"/>
      <c r="T359" s="40"/>
      <c r="U359" s="40"/>
      <c r="V359" s="40">
        <f>Anchor!I356</f>
        <v>4451.1000000000004</v>
      </c>
      <c r="W359" s="40">
        <f>Anchor!J356</f>
        <v>1.2871999999999999</v>
      </c>
      <c r="X359" s="36">
        <f t="shared" si="23"/>
        <v>1.2364166666666667</v>
      </c>
      <c r="Y359" s="15"/>
      <c r="Z359" s="35">
        <f>Test!B356</f>
        <v>12458.791999999999</v>
      </c>
      <c r="AA359" s="40">
        <f>Test!C356</f>
        <v>44.873199999999997</v>
      </c>
      <c r="AB359" s="40">
        <f>Test!D356</f>
        <v>47.368899999999996</v>
      </c>
      <c r="AC359" s="40">
        <f>Test!E356</f>
        <v>48.007599999999996</v>
      </c>
      <c r="AD359" s="40"/>
      <c r="AE359" s="40">
        <f>Test!F356</f>
        <v>28.2698</v>
      </c>
      <c r="AF359" s="40">
        <f>Test!G356</f>
        <v>26.2651</v>
      </c>
      <c r="AG359" s="40">
        <f>Test!H356</f>
        <v>96.590900000000005</v>
      </c>
      <c r="AH359" s="40"/>
      <c r="AI359" s="40"/>
      <c r="AJ359" s="40"/>
      <c r="AK359" s="40"/>
      <c r="AL359" s="40"/>
      <c r="AM359" s="40"/>
      <c r="AN359" s="40"/>
      <c r="AO359" s="40">
        <f>Test!I356</f>
        <v>4472.3999999999996</v>
      </c>
      <c r="AP359" s="40">
        <f>Test!J356</f>
        <v>1.2982</v>
      </c>
      <c r="AQ359" s="36">
        <f t="shared" si="24"/>
        <v>1.2423333333333333</v>
      </c>
      <c r="AR359" s="48">
        <f t="shared" si="25"/>
        <v>1.0047853339623911</v>
      </c>
      <c r="AS359" s="49">
        <f t="shared" si="26"/>
        <v>1.0085456805469237</v>
      </c>
      <c r="AT359" s="16"/>
      <c r="AU359" s="16"/>
      <c r="AV359" s="381"/>
      <c r="AW359" s="382"/>
      <c r="AX359" s="403"/>
      <c r="AY359" s="403"/>
      <c r="AZ359" s="406"/>
      <c r="BA359" s="406"/>
      <c r="BB359" s="382"/>
      <c r="BC359" s="377"/>
      <c r="BD359" s="382"/>
      <c r="BE359" s="377"/>
      <c r="BF359" s="380"/>
      <c r="BG359" s="377"/>
      <c r="BH359" s="380"/>
      <c r="BI359" s="377"/>
      <c r="BJ359" s="382"/>
      <c r="BK359" s="377"/>
      <c r="BL359" s="382"/>
      <c r="BM359" s="377"/>
      <c r="BN359" s="382"/>
      <c r="BO359" s="403"/>
      <c r="BP359" s="403"/>
      <c r="BQ359" s="403"/>
      <c r="BR359" s="403"/>
    </row>
    <row r="360" spans="1:70" ht="17" customHeight="1" x14ac:dyDescent="0.2">
      <c r="A360" s="387"/>
      <c r="B360" s="390"/>
      <c r="C360" s="393"/>
      <c r="D360" s="396"/>
      <c r="E360" s="399"/>
      <c r="F360" s="19">
        <v>39</v>
      </c>
      <c r="G360" s="35">
        <f>Anchor!B357</f>
        <v>9842.9760000000006</v>
      </c>
      <c r="H360" s="40">
        <f>Anchor!C357</f>
        <v>42.0032</v>
      </c>
      <c r="I360" s="40">
        <f>Anchor!D357</f>
        <v>44.094999999999999</v>
      </c>
      <c r="J360" s="40">
        <f>Anchor!E357</f>
        <v>45.411299999999997</v>
      </c>
      <c r="K360" s="40"/>
      <c r="L360" s="40">
        <f>Anchor!F357</f>
        <v>26.223400000000002</v>
      </c>
      <c r="M360" s="40">
        <f>Anchor!G357</f>
        <v>24.797799999999999</v>
      </c>
      <c r="N360" s="40">
        <f>Anchor!H357</f>
        <v>95.296199999999999</v>
      </c>
      <c r="O360" s="40"/>
      <c r="P360" s="40"/>
      <c r="Q360" s="40"/>
      <c r="R360" s="40"/>
      <c r="S360" s="40"/>
      <c r="T360" s="40"/>
      <c r="U360" s="40"/>
      <c r="V360" s="40">
        <f>Anchor!I357</f>
        <v>4807.1000000000004</v>
      </c>
      <c r="W360" s="40">
        <f>Anchor!J357</f>
        <v>1.0964</v>
      </c>
      <c r="X360" s="36">
        <f t="shared" si="23"/>
        <v>1.3353055555555557</v>
      </c>
      <c r="Y360" s="15"/>
      <c r="Z360" s="35">
        <f>Test!B357</f>
        <v>9842.9760000000006</v>
      </c>
      <c r="AA360" s="40">
        <f>Test!C357</f>
        <v>42.0032</v>
      </c>
      <c r="AB360" s="40">
        <f>Test!D357</f>
        <v>44.094999999999999</v>
      </c>
      <c r="AC360" s="40">
        <f>Test!E357</f>
        <v>45.411299999999997</v>
      </c>
      <c r="AD360" s="40"/>
      <c r="AE360" s="40">
        <f>Test!F357</f>
        <v>26.223400000000002</v>
      </c>
      <c r="AF360" s="40">
        <f>Test!G357</f>
        <v>24.797799999999999</v>
      </c>
      <c r="AG360" s="40">
        <f>Test!H357</f>
        <v>95.296199999999999</v>
      </c>
      <c r="AH360" s="40"/>
      <c r="AI360" s="40"/>
      <c r="AJ360" s="40"/>
      <c r="AK360" s="40"/>
      <c r="AL360" s="40"/>
      <c r="AM360" s="40"/>
      <c r="AN360" s="40"/>
      <c r="AO360" s="40">
        <f>Test!I357</f>
        <v>4816.5</v>
      </c>
      <c r="AP360" s="40">
        <f>Test!J357</f>
        <v>1.1519999999999999</v>
      </c>
      <c r="AQ360" s="36">
        <f t="shared" si="24"/>
        <v>1.3379166666666666</v>
      </c>
      <c r="AR360" s="48">
        <f t="shared" si="25"/>
        <v>1.0019554409103202</v>
      </c>
      <c r="AS360" s="49">
        <f t="shared" si="26"/>
        <v>1.0507114191900766</v>
      </c>
      <c r="AT360" s="16"/>
      <c r="AU360" s="16"/>
      <c r="AV360" s="381" t="s">
        <v>124</v>
      </c>
      <c r="AW360" s="382" cm="1">
        <f t="array" ref="AW360">bdRateExtend($G359:$G362,H359:H362,$Z359:$Z362,AA359:AA362)</f>
        <v>0</v>
      </c>
      <c r="AX360" s="403"/>
      <c r="AY360" s="403"/>
      <c r="AZ360" s="406"/>
      <c r="BA360" s="406"/>
      <c r="BB360" s="382" cm="1">
        <f t="array" ref="BB360">bdRateExtend($G359:$G362,L359:L362,$Z359:$Z362,AE359:AE362)</f>
        <v>0</v>
      </c>
      <c r="BC360" s="377"/>
      <c r="BD360" s="382" cm="1">
        <f t="array" ref="BD360">bdRateExtend($G359:$G362,M359:M362,$Z359:$Z362,AF359:AF362)</f>
        <v>0</v>
      </c>
      <c r="BE360" s="377"/>
      <c r="BF360" s="380" cm="1">
        <f t="array" ref="BF360">bdRateExtend($G359:$G362,N359:N362,$Z359:$Z362,AG359:AG362)</f>
        <v>0</v>
      </c>
      <c r="BG360" s="377"/>
      <c r="BH360" s="380" t="e" cm="1">
        <f t="array" ref="BH360">bdRateExtend($G359:$G362,O359:O362,$Z359:$Z362,AH359:AH362)</f>
        <v>#VALUE!</v>
      </c>
      <c r="BI360" s="377"/>
      <c r="BJ360" s="382" t="e" cm="1">
        <f t="array" ref="BJ360">bdRateExtend($G359:$G362,P359:P362,$Z359:$Z362,AI359:AI362)</f>
        <v>#VALUE!</v>
      </c>
      <c r="BK360" s="377"/>
      <c r="BL360" s="382" t="e" cm="1">
        <f t="array" ref="BL360">bdRateExtend($G359:$G362,Q359:Q362,$Z359:$Z362,AJ359:AJ362)</f>
        <v>#VALUE!</v>
      </c>
      <c r="BM360" s="377"/>
      <c r="BN360" s="382" t="e" cm="1">
        <f t="array" ref="BN360">bdRateExtend($G359:$G362,R359:R362,$Z359:$Z362,AK359:AK362)</f>
        <v>#VALUE!</v>
      </c>
      <c r="BO360" s="403"/>
      <c r="BP360" s="403"/>
      <c r="BQ360" s="403"/>
      <c r="BR360" s="403"/>
    </row>
    <row r="361" spans="1:70" ht="17" customHeight="1" x14ac:dyDescent="0.2">
      <c r="A361" s="387"/>
      <c r="B361" s="390"/>
      <c r="C361" s="393"/>
      <c r="D361" s="396"/>
      <c r="E361" s="399"/>
      <c r="F361" s="19">
        <v>47</v>
      </c>
      <c r="G361" s="35">
        <f>Anchor!B358</f>
        <v>7575.64</v>
      </c>
      <c r="H361" s="40">
        <f>Anchor!C358</f>
        <v>37.882100000000001</v>
      </c>
      <c r="I361" s="40">
        <f>Anchor!D358</f>
        <v>41.4587</v>
      </c>
      <c r="J361" s="40">
        <f>Anchor!E358</f>
        <v>42.938299999999998</v>
      </c>
      <c r="K361" s="40"/>
      <c r="L361" s="40">
        <f>Anchor!F358</f>
        <v>23.254100000000001</v>
      </c>
      <c r="M361" s="40">
        <f>Anchor!G358</f>
        <v>22.340499999999999</v>
      </c>
      <c r="N361" s="40">
        <f>Anchor!H358</f>
        <v>91.849000000000004</v>
      </c>
      <c r="O361" s="40"/>
      <c r="P361" s="40"/>
      <c r="Q361" s="40"/>
      <c r="R361" s="40"/>
      <c r="S361" s="40"/>
      <c r="T361" s="40"/>
      <c r="U361" s="40"/>
      <c r="V361" s="40">
        <f>Anchor!I358</f>
        <v>4933.8999999999996</v>
      </c>
      <c r="W361" s="40">
        <f>Anchor!J358</f>
        <v>0.93430000000000002</v>
      </c>
      <c r="X361" s="36">
        <f t="shared" si="23"/>
        <v>1.3705277777777776</v>
      </c>
      <c r="Y361" s="15"/>
      <c r="Z361" s="35">
        <f>Test!B358</f>
        <v>7575.64</v>
      </c>
      <c r="AA361" s="40">
        <f>Test!C358</f>
        <v>37.882100000000001</v>
      </c>
      <c r="AB361" s="40">
        <f>Test!D358</f>
        <v>41.4587</v>
      </c>
      <c r="AC361" s="40">
        <f>Test!E358</f>
        <v>42.938299999999998</v>
      </c>
      <c r="AD361" s="40"/>
      <c r="AE361" s="40">
        <f>Test!F358</f>
        <v>23.254100000000001</v>
      </c>
      <c r="AF361" s="40">
        <f>Test!G358</f>
        <v>22.340499999999999</v>
      </c>
      <c r="AG361" s="40">
        <f>Test!H358</f>
        <v>91.849000000000004</v>
      </c>
      <c r="AH361" s="40"/>
      <c r="AI361" s="40"/>
      <c r="AJ361" s="40"/>
      <c r="AK361" s="40"/>
      <c r="AL361" s="40"/>
      <c r="AM361" s="40"/>
      <c r="AN361" s="40"/>
      <c r="AO361" s="40">
        <f>Test!I358</f>
        <v>4849.7</v>
      </c>
      <c r="AP361" s="40">
        <f>Test!J358</f>
        <v>0.98280000000000001</v>
      </c>
      <c r="AQ361" s="36">
        <f t="shared" si="24"/>
        <v>1.3471388888888889</v>
      </c>
      <c r="AR361" s="48">
        <f t="shared" si="25"/>
        <v>0.98293439267111216</v>
      </c>
      <c r="AS361" s="49">
        <f t="shared" si="26"/>
        <v>1.0519105212458526</v>
      </c>
      <c r="AT361" s="16"/>
      <c r="AU361" s="16"/>
      <c r="AV361" s="381"/>
      <c r="AW361" s="382"/>
      <c r="AX361" s="403"/>
      <c r="AY361" s="403"/>
      <c r="AZ361" s="406"/>
      <c r="BA361" s="406"/>
      <c r="BB361" s="382"/>
      <c r="BC361" s="377"/>
      <c r="BD361" s="382"/>
      <c r="BE361" s="377"/>
      <c r="BF361" s="380"/>
      <c r="BG361" s="377"/>
      <c r="BH361" s="380"/>
      <c r="BI361" s="377"/>
      <c r="BJ361" s="382"/>
      <c r="BK361" s="377"/>
      <c r="BL361" s="382"/>
      <c r="BM361" s="377"/>
      <c r="BN361" s="382"/>
      <c r="BO361" s="403"/>
      <c r="BP361" s="403"/>
      <c r="BQ361" s="403"/>
      <c r="BR361" s="403"/>
    </row>
    <row r="362" spans="1:70" ht="17" customHeight="1" x14ac:dyDescent="0.2">
      <c r="A362" s="387"/>
      <c r="B362" s="390"/>
      <c r="C362" s="393"/>
      <c r="D362" s="396"/>
      <c r="E362" s="399"/>
      <c r="F362" s="19">
        <v>55</v>
      </c>
      <c r="G362" s="35">
        <f>Anchor!B359</f>
        <v>5850.6319999999996</v>
      </c>
      <c r="H362" s="40">
        <f>Anchor!C359</f>
        <v>33.775700000000001</v>
      </c>
      <c r="I362" s="40">
        <f>Anchor!D359</f>
        <v>38.980899999999998</v>
      </c>
      <c r="J362" s="40">
        <f>Anchor!E359</f>
        <v>40.894399999999997</v>
      </c>
      <c r="K362" s="40"/>
      <c r="L362" s="40">
        <f>Anchor!F359</f>
        <v>20.070499999999999</v>
      </c>
      <c r="M362" s="40">
        <f>Anchor!G359</f>
        <v>19.5625</v>
      </c>
      <c r="N362" s="40">
        <f>Anchor!H359</f>
        <v>83.6464</v>
      </c>
      <c r="O362" s="40"/>
      <c r="P362" s="40"/>
      <c r="Q362" s="40"/>
      <c r="R362" s="40"/>
      <c r="S362" s="40"/>
      <c r="T362" s="40"/>
      <c r="U362" s="40"/>
      <c r="V362" s="40">
        <f>Anchor!I359</f>
        <v>5386.9</v>
      </c>
      <c r="W362" s="40">
        <f>Anchor!J359</f>
        <v>0.84199999999999997</v>
      </c>
      <c r="X362" s="36">
        <f t="shared" si="23"/>
        <v>1.496361111111111</v>
      </c>
      <c r="Y362" s="15"/>
      <c r="Z362" s="35">
        <f>Test!B359</f>
        <v>5850.6319999999996</v>
      </c>
      <c r="AA362" s="40">
        <f>Test!C359</f>
        <v>33.775700000000001</v>
      </c>
      <c r="AB362" s="40">
        <f>Test!D359</f>
        <v>38.980899999999998</v>
      </c>
      <c r="AC362" s="40">
        <f>Test!E359</f>
        <v>40.894399999999997</v>
      </c>
      <c r="AD362" s="40"/>
      <c r="AE362" s="40">
        <f>Test!F359</f>
        <v>20.070499999999999</v>
      </c>
      <c r="AF362" s="40">
        <f>Test!G359</f>
        <v>19.5625</v>
      </c>
      <c r="AG362" s="40">
        <f>Test!H359</f>
        <v>83.6464</v>
      </c>
      <c r="AH362" s="40"/>
      <c r="AI362" s="40"/>
      <c r="AJ362" s="40"/>
      <c r="AK362" s="40"/>
      <c r="AL362" s="40"/>
      <c r="AM362" s="40"/>
      <c r="AN362" s="40"/>
      <c r="AO362" s="40">
        <f>Test!I359</f>
        <v>5303.7</v>
      </c>
      <c r="AP362" s="40">
        <f>Test!J359</f>
        <v>0.93289999999999995</v>
      </c>
      <c r="AQ362" s="36">
        <f t="shared" si="24"/>
        <v>1.4732499999999999</v>
      </c>
      <c r="AR362" s="48">
        <f t="shared" si="25"/>
        <v>0.98455512446861837</v>
      </c>
      <c r="AS362" s="49">
        <f t="shared" si="26"/>
        <v>1.1079572446555819</v>
      </c>
      <c r="AT362" s="16"/>
      <c r="AU362" s="16"/>
      <c r="AV362" s="381" t="s">
        <v>125</v>
      </c>
      <c r="AW362" s="382" cm="1">
        <f t="array" ref="AW362">bdRateExtend($G360:$G363,H360:H363,$Z360:$Z363,AA360:AA363)</f>
        <v>0</v>
      </c>
      <c r="AX362" s="403"/>
      <c r="AY362" s="403"/>
      <c r="AZ362" s="406"/>
      <c r="BA362" s="406"/>
      <c r="BB362" s="382" cm="1">
        <f t="array" ref="BB362">bdRateExtend($G360:$G363,L360:L363,$Z360:$Z363,AE360:AE363)</f>
        <v>0</v>
      </c>
      <c r="BC362" s="377"/>
      <c r="BD362" s="382" cm="1">
        <f t="array" ref="BD362">bdRateExtend($G360:$G363,M360:M363,$Z360:$Z363,AF360:AF363)</f>
        <v>0</v>
      </c>
      <c r="BE362" s="377"/>
      <c r="BF362" s="380" cm="1">
        <f t="array" ref="BF362">bdRateExtend($G360:$G363,N360:N363,$Z360:$Z363,AG360:AG363)</f>
        <v>0</v>
      </c>
      <c r="BG362" s="377"/>
      <c r="BH362" s="380" t="e" cm="1">
        <f t="array" ref="BH362">bdRateExtend($G360:$G363,O360:O363,$Z360:$Z363,AH360:AH363)</f>
        <v>#VALUE!</v>
      </c>
      <c r="BI362" s="377"/>
      <c r="BJ362" s="382" t="e" cm="1">
        <f t="array" ref="BJ362">bdRateExtend($G360:$G363,P360:P363,$Z360:$Z363,AI360:AI363)</f>
        <v>#VALUE!</v>
      </c>
      <c r="BK362" s="377"/>
      <c r="BL362" s="382" t="e" cm="1">
        <f t="array" ref="BL362">bdRateExtend($G360:$G363,Q360:Q363,$Z360:$Z363,AJ360:AJ363)</f>
        <v>#VALUE!</v>
      </c>
      <c r="BM362" s="377"/>
      <c r="BN362" s="382" t="e" cm="1">
        <f t="array" ref="BN362">bdRateExtend($G360:$G363,R360:R363,$Z360:$Z363,AK360:AK363)</f>
        <v>#VALUE!</v>
      </c>
      <c r="BO362" s="403"/>
      <c r="BP362" s="403"/>
      <c r="BQ362" s="403"/>
      <c r="BR362" s="403"/>
    </row>
    <row r="363" spans="1:70" ht="17" customHeight="1" thickBot="1" x14ac:dyDescent="0.25">
      <c r="A363" s="388"/>
      <c r="B363" s="391"/>
      <c r="C363" s="394"/>
      <c r="D363" s="397"/>
      <c r="E363" s="400"/>
      <c r="F363" s="22">
        <v>63</v>
      </c>
      <c r="G363" s="37">
        <f>Anchor!B360</f>
        <v>2632.384</v>
      </c>
      <c r="H363" s="38">
        <f>Anchor!C360</f>
        <v>25.825700000000001</v>
      </c>
      <c r="I363" s="38">
        <f>Anchor!D360</f>
        <v>33.882899999999999</v>
      </c>
      <c r="J363" s="38">
        <f>Anchor!E360</f>
        <v>35.795999999999999</v>
      </c>
      <c r="K363" s="38"/>
      <c r="L363" s="38">
        <f>Anchor!F360</f>
        <v>13.548500000000001</v>
      </c>
      <c r="M363" s="38">
        <f>Anchor!G360</f>
        <v>13.1266</v>
      </c>
      <c r="N363" s="38">
        <f>Anchor!H360</f>
        <v>52.491100000000003</v>
      </c>
      <c r="O363" s="38"/>
      <c r="P363" s="38"/>
      <c r="Q363" s="38"/>
      <c r="R363" s="38"/>
      <c r="S363" s="38"/>
      <c r="T363" s="38"/>
      <c r="U363" s="38"/>
      <c r="V363" s="38">
        <f>Anchor!I360</f>
        <v>5862.7</v>
      </c>
      <c r="W363" s="38">
        <f>Anchor!J360</f>
        <v>0.50770000000000004</v>
      </c>
      <c r="X363" s="39">
        <f t="shared" si="23"/>
        <v>1.6285277777777778</v>
      </c>
      <c r="Y363" s="15"/>
      <c r="Z363" s="37">
        <f>Test!B360</f>
        <v>2632.384</v>
      </c>
      <c r="AA363" s="38">
        <f>Test!C360</f>
        <v>25.825700000000001</v>
      </c>
      <c r="AB363" s="38">
        <f>Test!D360</f>
        <v>33.882899999999999</v>
      </c>
      <c r="AC363" s="38">
        <f>Test!E360</f>
        <v>35.795999999999999</v>
      </c>
      <c r="AD363" s="38"/>
      <c r="AE363" s="38">
        <f>Test!F360</f>
        <v>13.548500000000001</v>
      </c>
      <c r="AF363" s="38">
        <f>Test!G360</f>
        <v>13.1266</v>
      </c>
      <c r="AG363" s="38">
        <f>Test!H360</f>
        <v>52.491100000000003</v>
      </c>
      <c r="AH363" s="38"/>
      <c r="AI363" s="38"/>
      <c r="AJ363" s="38"/>
      <c r="AK363" s="38"/>
      <c r="AL363" s="38"/>
      <c r="AM363" s="38"/>
      <c r="AN363" s="38"/>
      <c r="AO363" s="38">
        <f>Test!I360</f>
        <v>5859.1</v>
      </c>
      <c r="AP363" s="38">
        <f>Test!J360</f>
        <v>0.50800000000000001</v>
      </c>
      <c r="AQ363" s="39">
        <f t="shared" si="24"/>
        <v>1.6275277777777779</v>
      </c>
      <c r="AR363" s="50">
        <f t="shared" si="25"/>
        <v>0.99938594845378415</v>
      </c>
      <c r="AS363" s="51">
        <f t="shared" si="26"/>
        <v>1.0005909001378765</v>
      </c>
      <c r="AT363" s="16"/>
      <c r="AU363" s="16"/>
      <c r="AV363" s="383"/>
      <c r="AW363" s="384"/>
      <c r="AX363" s="404"/>
      <c r="AY363" s="404"/>
      <c r="AZ363" s="407"/>
      <c r="BA363" s="407"/>
      <c r="BB363" s="384"/>
      <c r="BC363" s="378"/>
      <c r="BD363" s="384"/>
      <c r="BE363" s="378"/>
      <c r="BF363" s="385"/>
      <c r="BG363" s="378"/>
      <c r="BH363" s="385"/>
      <c r="BI363" s="378"/>
      <c r="BJ363" s="384"/>
      <c r="BK363" s="378"/>
      <c r="BL363" s="384"/>
      <c r="BM363" s="378"/>
      <c r="BN363" s="384"/>
      <c r="BO363" s="404"/>
      <c r="BP363" s="404"/>
      <c r="BQ363" s="404"/>
      <c r="BR363" s="404"/>
    </row>
    <row r="364" spans="1:70" ht="17" customHeight="1" x14ac:dyDescent="0.2">
      <c r="A364" s="386" t="s">
        <v>104</v>
      </c>
      <c r="B364" s="389" t="s">
        <v>18</v>
      </c>
      <c r="C364" s="392" t="s">
        <v>79</v>
      </c>
      <c r="D364" s="395">
        <v>59.94</v>
      </c>
      <c r="E364" s="398">
        <v>10</v>
      </c>
      <c r="F364" s="7">
        <v>23</v>
      </c>
      <c r="G364" s="32">
        <f>Anchor!B361</f>
        <v>0</v>
      </c>
      <c r="H364" s="33">
        <f>Anchor!C361</f>
        <v>0</v>
      </c>
      <c r="I364" s="33">
        <f>Anchor!D361</f>
        <v>0</v>
      </c>
      <c r="J364" s="33">
        <f>Anchor!E361</f>
        <v>0</v>
      </c>
      <c r="K364" s="33"/>
      <c r="L364" s="33">
        <f>Anchor!F361</f>
        <v>0</v>
      </c>
      <c r="M364" s="33">
        <f>Anchor!G361</f>
        <v>0</v>
      </c>
      <c r="N364" s="33">
        <f>Anchor!H361</f>
        <v>0</v>
      </c>
      <c r="O364" s="33"/>
      <c r="P364" s="33"/>
      <c r="Q364" s="33"/>
      <c r="R364" s="33"/>
      <c r="S364" s="33"/>
      <c r="T364" s="33"/>
      <c r="U364" s="33"/>
      <c r="V364" s="33">
        <f>Anchor!I361</f>
        <v>0</v>
      </c>
      <c r="W364" s="33">
        <f>Anchor!J361</f>
        <v>0</v>
      </c>
      <c r="X364" s="34">
        <f t="shared" si="23"/>
        <v>0</v>
      </c>
      <c r="Y364" s="15"/>
      <c r="Z364" s="32">
        <f>Test!B361</f>
        <v>0</v>
      </c>
      <c r="AA364" s="33">
        <f>Test!C361</f>
        <v>0</v>
      </c>
      <c r="AB364" s="33">
        <f>Test!D361</f>
        <v>0</v>
      </c>
      <c r="AC364" s="33">
        <f>Test!E361</f>
        <v>0</v>
      </c>
      <c r="AD364" s="33"/>
      <c r="AE364" s="33">
        <f>Test!F361</f>
        <v>0</v>
      </c>
      <c r="AF364" s="33">
        <f>Test!G361</f>
        <v>0</v>
      </c>
      <c r="AG364" s="33">
        <f>Test!H361</f>
        <v>0</v>
      </c>
      <c r="AH364" s="33"/>
      <c r="AI364" s="33"/>
      <c r="AJ364" s="33"/>
      <c r="AK364" s="33"/>
      <c r="AL364" s="33"/>
      <c r="AM364" s="33"/>
      <c r="AN364" s="33"/>
      <c r="AO364" s="33">
        <f>Test!I361</f>
        <v>0</v>
      </c>
      <c r="AP364" s="33">
        <f>Test!J361</f>
        <v>0</v>
      </c>
      <c r="AQ364" s="34">
        <f t="shared" si="24"/>
        <v>0</v>
      </c>
      <c r="AR364" s="46" t="e">
        <f t="shared" si="25"/>
        <v>#DIV/0!</v>
      </c>
      <c r="AS364" s="47" t="e">
        <f t="shared" si="26"/>
        <v>#DIV/0!</v>
      </c>
      <c r="AT364" s="16"/>
      <c r="AU364" s="16"/>
      <c r="AV364" s="440" t="s">
        <v>123</v>
      </c>
      <c r="AW364" s="401" t="e" cm="1">
        <f t="array" ref="AW364">bdRateExtend($G364:$G367,H364:H367,$Z364:$Z367,AA364:AA367)</f>
        <v>#VALUE!</v>
      </c>
      <c r="AX364" s="402" t="e" cm="1">
        <f t="array" ref="AX364">bdRateExtend($G364:$G369,H364:H369,$Z364:$Z369,AA364:AA369)</f>
        <v>#VALUE!</v>
      </c>
      <c r="AY364" s="402" t="e" cm="1">
        <f t="array" ref="AY364">bdRateExtend($G364:$G369,I364:I369,$Z364:$Z369,AB364:AB369)</f>
        <v>#VALUE!</v>
      </c>
      <c r="AZ364" s="405" t="e" cm="1">
        <f t="array" ref="AZ364">bdRateExtend($G364:$G369,J364:J369,$Z364:$Z369,AC364:AC369)</f>
        <v>#VALUE!</v>
      </c>
      <c r="BA364" s="405" t="e" cm="1">
        <f t="array" ref="BA364">bdRateExtend($G364:$G369,K364:K369,$Z364:$Z369,AD364:AD369)</f>
        <v>#VALUE!</v>
      </c>
      <c r="BB364" s="401" t="e" cm="1">
        <f t="array" ref="BB364">bdRateExtend($G364:$G367,L364:L367,$Z364:$Z367,AE364:AE367)</f>
        <v>#VALUE!</v>
      </c>
      <c r="BC364" s="376" t="e" cm="1">
        <f t="array" ref="BC364">bdRateExtend($G364:$G369,L364:L369,$Z364:$Z369,AE364:AE369)</f>
        <v>#VALUE!</v>
      </c>
      <c r="BD364" s="401" t="e" cm="1">
        <f t="array" ref="BD364">bdRateExtend($G364:$G367,M364:M367,$Z364:$Z367,AF364:AF367)</f>
        <v>#VALUE!</v>
      </c>
      <c r="BE364" s="376" t="e" cm="1">
        <f t="array" ref="BE364">bdRateExtend($G364:$G369,M364:M369,$Z364:$Z369,AF364:AF369)</f>
        <v>#VALUE!</v>
      </c>
      <c r="BF364" s="379" t="e" cm="1">
        <f t="array" ref="BF364">bdRateExtend($G364:$G367,N364:N367,$Z364:$Z367,AG364:AG367)</f>
        <v>#VALUE!</v>
      </c>
      <c r="BG364" s="376" t="e" cm="1">
        <f t="array" ref="BG364">bdRateExtend($G364:$G369,N364:N369,$Z364:$Z369,AG364:AG369)</f>
        <v>#VALUE!</v>
      </c>
      <c r="BH364" s="379" t="e" cm="1">
        <f t="array" ref="BH364">bdRateExtend($G364:$G367,O364:O367,$Z364:$Z367,AH364:AH367)</f>
        <v>#VALUE!</v>
      </c>
      <c r="BI364" s="376" t="e" cm="1">
        <f t="array" ref="BI364">bdRateExtend($G364:$G369,O364:O369,$Z364:$Z369,AH364:AH369)</f>
        <v>#VALUE!</v>
      </c>
      <c r="BJ364" s="401" t="e" cm="1">
        <f t="array" ref="BJ364">bdRateExtend($G364:$G367,P364:P367,$Z364:$Z367,AI364:AI367)</f>
        <v>#VALUE!</v>
      </c>
      <c r="BK364" s="376" t="e" cm="1">
        <f t="array" ref="BK364">bdRateExtend($G364:$G369,P364:P369,$Z364:$Z369,AI364:AI369)</f>
        <v>#VALUE!</v>
      </c>
      <c r="BL364" s="401" t="e" cm="1">
        <f t="array" ref="BL364">bdRateExtend($G364:$G367,Q364:Q367,$Z364:$Z367,AJ364:AJ367)</f>
        <v>#VALUE!</v>
      </c>
      <c r="BM364" s="376" t="e" cm="1">
        <f t="array" ref="BM364">bdRateExtend($G364:$G369,Q364:Q369,$Z364:$Z369,AJ364:AJ369)</f>
        <v>#VALUE!</v>
      </c>
      <c r="BN364" s="401" t="e" cm="1">
        <f t="array" ref="BN364">bdRateExtend($G364:$G367,R364:R367,$Z364:$Z367,AK364:AK367)</f>
        <v>#VALUE!</v>
      </c>
      <c r="BO364" s="402" t="e" cm="1">
        <f t="array" ref="BO364">bdRateExtend($G364:$G369,R364:R369,$Z364:$Z369,AK364:AK369)</f>
        <v>#VALUE!</v>
      </c>
      <c r="BP364" s="402" t="e" cm="1">
        <f t="array" ref="BP364">bdRateExtend($G364:$G369,S364:S369,$Z364:$Z369,AL364:AL369)</f>
        <v>#VALUE!</v>
      </c>
      <c r="BQ364" s="402" t="e" cm="1">
        <f t="array" ref="BQ364">bdRateExtend($G364:$G369,T364:T369,$Z364:$Z369,AM364:AM369)</f>
        <v>#VALUE!</v>
      </c>
      <c r="BR364" s="402" t="e" cm="1">
        <f t="array" ref="BR364">bdRateExtend($G364:$G369,U364:U369,$Z364:$Z369,AN364:AN369)</f>
        <v>#VALUE!</v>
      </c>
    </row>
    <row r="365" spans="1:70" ht="17" customHeight="1" x14ac:dyDescent="0.2">
      <c r="A365" s="387"/>
      <c r="B365" s="390"/>
      <c r="C365" s="393"/>
      <c r="D365" s="396"/>
      <c r="E365" s="399"/>
      <c r="F365" s="13">
        <v>31</v>
      </c>
      <c r="G365" s="35">
        <f>Anchor!B362</f>
        <v>0</v>
      </c>
      <c r="H365" s="40">
        <f>Anchor!C362</f>
        <v>0</v>
      </c>
      <c r="I365" s="40">
        <f>Anchor!D362</f>
        <v>0</v>
      </c>
      <c r="J365" s="40">
        <f>Anchor!E362</f>
        <v>0</v>
      </c>
      <c r="K365" s="40"/>
      <c r="L365" s="40">
        <f>Anchor!F362</f>
        <v>0</v>
      </c>
      <c r="M365" s="40">
        <f>Anchor!G362</f>
        <v>0</v>
      </c>
      <c r="N365" s="40">
        <f>Anchor!H362</f>
        <v>0</v>
      </c>
      <c r="O365" s="40"/>
      <c r="P365" s="40"/>
      <c r="Q365" s="40"/>
      <c r="R365" s="40"/>
      <c r="S365" s="40"/>
      <c r="T365" s="40"/>
      <c r="U365" s="40"/>
      <c r="V365" s="40">
        <f>Anchor!I362</f>
        <v>0</v>
      </c>
      <c r="W365" s="40">
        <f>Anchor!J362</f>
        <v>0</v>
      </c>
      <c r="X365" s="36">
        <f t="shared" si="23"/>
        <v>0</v>
      </c>
      <c r="Y365" s="15"/>
      <c r="Z365" s="35">
        <f>Test!B362</f>
        <v>0</v>
      </c>
      <c r="AA365" s="40">
        <f>Test!C362</f>
        <v>0</v>
      </c>
      <c r="AB365" s="40">
        <f>Test!D362</f>
        <v>0</v>
      </c>
      <c r="AC365" s="40">
        <f>Test!E362</f>
        <v>0</v>
      </c>
      <c r="AD365" s="40"/>
      <c r="AE365" s="40">
        <f>Test!F362</f>
        <v>0</v>
      </c>
      <c r="AF365" s="40">
        <f>Test!G362</f>
        <v>0</v>
      </c>
      <c r="AG365" s="40">
        <f>Test!H362</f>
        <v>0</v>
      </c>
      <c r="AH365" s="40"/>
      <c r="AI365" s="40"/>
      <c r="AJ365" s="40"/>
      <c r="AK365" s="40"/>
      <c r="AL365" s="40"/>
      <c r="AM365" s="40"/>
      <c r="AN365" s="40"/>
      <c r="AO365" s="40">
        <f>Test!I362</f>
        <v>0</v>
      </c>
      <c r="AP365" s="40">
        <f>Test!J362</f>
        <v>0</v>
      </c>
      <c r="AQ365" s="36">
        <f t="shared" si="24"/>
        <v>0</v>
      </c>
      <c r="AR365" s="48" t="e">
        <f t="shared" si="25"/>
        <v>#DIV/0!</v>
      </c>
      <c r="AS365" s="49" t="e">
        <f t="shared" si="26"/>
        <v>#DIV/0!</v>
      </c>
      <c r="AT365" s="16"/>
      <c r="AU365" s="16"/>
      <c r="AV365" s="381"/>
      <c r="AW365" s="382"/>
      <c r="AX365" s="403"/>
      <c r="AY365" s="403"/>
      <c r="AZ365" s="406"/>
      <c r="BA365" s="406"/>
      <c r="BB365" s="382"/>
      <c r="BC365" s="377"/>
      <c r="BD365" s="382"/>
      <c r="BE365" s="377"/>
      <c r="BF365" s="380"/>
      <c r="BG365" s="377"/>
      <c r="BH365" s="380"/>
      <c r="BI365" s="377"/>
      <c r="BJ365" s="382"/>
      <c r="BK365" s="377"/>
      <c r="BL365" s="382"/>
      <c r="BM365" s="377"/>
      <c r="BN365" s="382"/>
      <c r="BO365" s="403"/>
      <c r="BP365" s="403"/>
      <c r="BQ365" s="403"/>
      <c r="BR365" s="403"/>
    </row>
    <row r="366" spans="1:70" ht="17" customHeight="1" x14ac:dyDescent="0.2">
      <c r="A366" s="387"/>
      <c r="B366" s="390"/>
      <c r="C366" s="393"/>
      <c r="D366" s="396"/>
      <c r="E366" s="399"/>
      <c r="F366" s="13">
        <v>39</v>
      </c>
      <c r="G366" s="35">
        <f>Anchor!B363</f>
        <v>0</v>
      </c>
      <c r="H366" s="40">
        <f>Anchor!C363</f>
        <v>0</v>
      </c>
      <c r="I366" s="40">
        <f>Anchor!D363</f>
        <v>0</v>
      </c>
      <c r="J366" s="40">
        <f>Anchor!E363</f>
        <v>0</v>
      </c>
      <c r="K366" s="40"/>
      <c r="L366" s="40">
        <f>Anchor!F363</f>
        <v>0</v>
      </c>
      <c r="M366" s="40">
        <f>Anchor!G363</f>
        <v>0</v>
      </c>
      <c r="N366" s="40">
        <f>Anchor!H363</f>
        <v>0</v>
      </c>
      <c r="O366" s="40"/>
      <c r="P366" s="40"/>
      <c r="Q366" s="40"/>
      <c r="R366" s="40"/>
      <c r="S366" s="40"/>
      <c r="T366" s="40"/>
      <c r="U366" s="40"/>
      <c r="V366" s="40">
        <f>Anchor!I363</f>
        <v>0</v>
      </c>
      <c r="W366" s="40">
        <f>Anchor!J363</f>
        <v>0</v>
      </c>
      <c r="X366" s="36">
        <f t="shared" si="23"/>
        <v>0</v>
      </c>
      <c r="Y366" s="15"/>
      <c r="Z366" s="35">
        <f>Test!B363</f>
        <v>0</v>
      </c>
      <c r="AA366" s="40">
        <f>Test!C363</f>
        <v>0</v>
      </c>
      <c r="AB366" s="40">
        <f>Test!D363</f>
        <v>0</v>
      </c>
      <c r="AC366" s="40">
        <f>Test!E363</f>
        <v>0</v>
      </c>
      <c r="AD366" s="40"/>
      <c r="AE366" s="40">
        <f>Test!F363</f>
        <v>0</v>
      </c>
      <c r="AF366" s="40">
        <f>Test!G363</f>
        <v>0</v>
      </c>
      <c r="AG366" s="40">
        <f>Test!H363</f>
        <v>0</v>
      </c>
      <c r="AH366" s="40"/>
      <c r="AI366" s="40"/>
      <c r="AJ366" s="40"/>
      <c r="AK366" s="40"/>
      <c r="AL366" s="40"/>
      <c r="AM366" s="40"/>
      <c r="AN366" s="40"/>
      <c r="AO366" s="40">
        <f>Test!I363</f>
        <v>0</v>
      </c>
      <c r="AP366" s="40">
        <f>Test!J363</f>
        <v>0</v>
      </c>
      <c r="AQ366" s="36">
        <f t="shared" si="24"/>
        <v>0</v>
      </c>
      <c r="AR366" s="48" t="e">
        <f t="shared" si="25"/>
        <v>#DIV/0!</v>
      </c>
      <c r="AS366" s="49" t="e">
        <f t="shared" si="26"/>
        <v>#DIV/0!</v>
      </c>
      <c r="AT366" s="16"/>
      <c r="AU366" s="16"/>
      <c r="AV366" s="381" t="s">
        <v>124</v>
      </c>
      <c r="AW366" s="382" t="e" cm="1">
        <f t="array" ref="AW366">bdRateExtend($G365:$G368,H365:H368,$Z365:$Z368,AA365:AA368)</f>
        <v>#VALUE!</v>
      </c>
      <c r="AX366" s="403"/>
      <c r="AY366" s="403"/>
      <c r="AZ366" s="406"/>
      <c r="BA366" s="406"/>
      <c r="BB366" s="382" t="e" cm="1">
        <f t="array" ref="BB366">bdRateExtend($G365:$G368,L365:L368,$Z365:$Z368,AE365:AE368)</f>
        <v>#VALUE!</v>
      </c>
      <c r="BC366" s="377"/>
      <c r="BD366" s="382" t="e" cm="1">
        <f t="array" ref="BD366">bdRateExtend($G365:$G368,M365:M368,$Z365:$Z368,AF365:AF368)</f>
        <v>#VALUE!</v>
      </c>
      <c r="BE366" s="377"/>
      <c r="BF366" s="380" t="e" cm="1">
        <f t="array" ref="BF366">bdRateExtend($G365:$G368,N365:N368,$Z365:$Z368,AG365:AG368)</f>
        <v>#VALUE!</v>
      </c>
      <c r="BG366" s="377"/>
      <c r="BH366" s="380" t="e" cm="1">
        <f t="array" ref="BH366">bdRateExtend($G365:$G368,O365:O368,$Z365:$Z368,AH365:AH368)</f>
        <v>#VALUE!</v>
      </c>
      <c r="BI366" s="377"/>
      <c r="BJ366" s="382" t="e" cm="1">
        <f t="array" ref="BJ366">bdRateExtend($G365:$G368,P365:P368,$Z365:$Z368,AI365:AI368)</f>
        <v>#VALUE!</v>
      </c>
      <c r="BK366" s="377"/>
      <c r="BL366" s="382" t="e" cm="1">
        <f t="array" ref="BL366">bdRateExtend($G365:$G368,Q365:Q368,$Z365:$Z368,AJ365:AJ368)</f>
        <v>#VALUE!</v>
      </c>
      <c r="BM366" s="377"/>
      <c r="BN366" s="382" t="e" cm="1">
        <f t="array" ref="BN366">bdRateExtend($G365:$G368,R365:R368,$Z365:$Z368,AK365:AK368)</f>
        <v>#VALUE!</v>
      </c>
      <c r="BO366" s="403"/>
      <c r="BP366" s="403"/>
      <c r="BQ366" s="403"/>
      <c r="BR366" s="403"/>
    </row>
    <row r="367" spans="1:70" ht="17" customHeight="1" x14ac:dyDescent="0.2">
      <c r="A367" s="387"/>
      <c r="B367" s="390"/>
      <c r="C367" s="393"/>
      <c r="D367" s="396"/>
      <c r="E367" s="399"/>
      <c r="F367" s="13">
        <v>47</v>
      </c>
      <c r="G367" s="35">
        <f>Anchor!B364</f>
        <v>0</v>
      </c>
      <c r="H367" s="40">
        <f>Anchor!C364</f>
        <v>0</v>
      </c>
      <c r="I367" s="40">
        <f>Anchor!D364</f>
        <v>0</v>
      </c>
      <c r="J367" s="40">
        <f>Anchor!E364</f>
        <v>0</v>
      </c>
      <c r="K367" s="40"/>
      <c r="L367" s="40">
        <f>Anchor!F364</f>
        <v>0</v>
      </c>
      <c r="M367" s="40">
        <f>Anchor!G364</f>
        <v>0</v>
      </c>
      <c r="N367" s="40">
        <f>Anchor!H364</f>
        <v>0</v>
      </c>
      <c r="O367" s="40"/>
      <c r="P367" s="40"/>
      <c r="Q367" s="40"/>
      <c r="R367" s="40"/>
      <c r="S367" s="40"/>
      <c r="T367" s="40"/>
      <c r="U367" s="40"/>
      <c r="V367" s="40">
        <f>Anchor!I364</f>
        <v>0</v>
      </c>
      <c r="W367" s="40">
        <f>Anchor!J364</f>
        <v>0</v>
      </c>
      <c r="X367" s="36">
        <f t="shared" si="23"/>
        <v>0</v>
      </c>
      <c r="Y367" s="15"/>
      <c r="Z367" s="35">
        <f>Test!B364</f>
        <v>0</v>
      </c>
      <c r="AA367" s="40">
        <f>Test!C364</f>
        <v>0</v>
      </c>
      <c r="AB367" s="40">
        <f>Test!D364</f>
        <v>0</v>
      </c>
      <c r="AC367" s="40">
        <f>Test!E364</f>
        <v>0</v>
      </c>
      <c r="AD367" s="40"/>
      <c r="AE367" s="40">
        <f>Test!F364</f>
        <v>0</v>
      </c>
      <c r="AF367" s="40">
        <f>Test!G364</f>
        <v>0</v>
      </c>
      <c r="AG367" s="40">
        <f>Test!H364</f>
        <v>0</v>
      </c>
      <c r="AH367" s="40"/>
      <c r="AI367" s="40"/>
      <c r="AJ367" s="40"/>
      <c r="AK367" s="40"/>
      <c r="AL367" s="40"/>
      <c r="AM367" s="40"/>
      <c r="AN367" s="40"/>
      <c r="AO367" s="40">
        <f>Test!I364</f>
        <v>0</v>
      </c>
      <c r="AP367" s="40">
        <f>Test!J364</f>
        <v>0</v>
      </c>
      <c r="AQ367" s="36">
        <f t="shared" si="24"/>
        <v>0</v>
      </c>
      <c r="AR367" s="48" t="e">
        <f t="shared" si="25"/>
        <v>#DIV/0!</v>
      </c>
      <c r="AS367" s="49" t="e">
        <f t="shared" si="26"/>
        <v>#DIV/0!</v>
      </c>
      <c r="AT367" s="16"/>
      <c r="AU367" s="16"/>
      <c r="AV367" s="381"/>
      <c r="AW367" s="382"/>
      <c r="AX367" s="403"/>
      <c r="AY367" s="403"/>
      <c r="AZ367" s="406"/>
      <c r="BA367" s="406"/>
      <c r="BB367" s="382"/>
      <c r="BC367" s="377"/>
      <c r="BD367" s="382"/>
      <c r="BE367" s="377"/>
      <c r="BF367" s="380"/>
      <c r="BG367" s="377"/>
      <c r="BH367" s="380"/>
      <c r="BI367" s="377"/>
      <c r="BJ367" s="382"/>
      <c r="BK367" s="377"/>
      <c r="BL367" s="382"/>
      <c r="BM367" s="377"/>
      <c r="BN367" s="382"/>
      <c r="BO367" s="403"/>
      <c r="BP367" s="403"/>
      <c r="BQ367" s="403"/>
      <c r="BR367" s="403"/>
    </row>
    <row r="368" spans="1:70" ht="17" customHeight="1" x14ac:dyDescent="0.2">
      <c r="A368" s="387"/>
      <c r="B368" s="390"/>
      <c r="C368" s="393"/>
      <c r="D368" s="396"/>
      <c r="E368" s="399"/>
      <c r="F368" s="13">
        <v>55</v>
      </c>
      <c r="G368" s="35">
        <f>Anchor!B365</f>
        <v>0</v>
      </c>
      <c r="H368" s="40">
        <f>Anchor!C365</f>
        <v>0</v>
      </c>
      <c r="I368" s="40">
        <f>Anchor!D365</f>
        <v>0</v>
      </c>
      <c r="J368" s="40">
        <f>Anchor!E365</f>
        <v>0</v>
      </c>
      <c r="K368" s="40"/>
      <c r="L368" s="40">
        <f>Anchor!F365</f>
        <v>0</v>
      </c>
      <c r="M368" s="40">
        <f>Anchor!G365</f>
        <v>0</v>
      </c>
      <c r="N368" s="40">
        <f>Anchor!H365</f>
        <v>0</v>
      </c>
      <c r="O368" s="40"/>
      <c r="P368" s="40"/>
      <c r="Q368" s="40"/>
      <c r="R368" s="40"/>
      <c r="S368" s="40"/>
      <c r="T368" s="40"/>
      <c r="U368" s="40"/>
      <c r="V368" s="40">
        <f>Anchor!I365</f>
        <v>0</v>
      </c>
      <c r="W368" s="40">
        <f>Anchor!J365</f>
        <v>0</v>
      </c>
      <c r="X368" s="36">
        <f t="shared" si="23"/>
        <v>0</v>
      </c>
      <c r="Y368" s="15"/>
      <c r="Z368" s="35">
        <f>Test!B365</f>
        <v>0</v>
      </c>
      <c r="AA368" s="40">
        <f>Test!C365</f>
        <v>0</v>
      </c>
      <c r="AB368" s="40">
        <f>Test!D365</f>
        <v>0</v>
      </c>
      <c r="AC368" s="40">
        <f>Test!E365</f>
        <v>0</v>
      </c>
      <c r="AD368" s="40"/>
      <c r="AE368" s="40">
        <f>Test!F365</f>
        <v>0</v>
      </c>
      <c r="AF368" s="40">
        <f>Test!G365</f>
        <v>0</v>
      </c>
      <c r="AG368" s="40">
        <f>Test!H365</f>
        <v>0</v>
      </c>
      <c r="AH368" s="40"/>
      <c r="AI368" s="40"/>
      <c r="AJ368" s="40"/>
      <c r="AK368" s="40"/>
      <c r="AL368" s="40"/>
      <c r="AM368" s="40"/>
      <c r="AN368" s="40"/>
      <c r="AO368" s="40">
        <f>Test!I365</f>
        <v>0</v>
      </c>
      <c r="AP368" s="40">
        <f>Test!J365</f>
        <v>0</v>
      </c>
      <c r="AQ368" s="36">
        <f t="shared" si="24"/>
        <v>0</v>
      </c>
      <c r="AR368" s="48" t="e">
        <f t="shared" si="25"/>
        <v>#DIV/0!</v>
      </c>
      <c r="AS368" s="49" t="e">
        <f t="shared" si="26"/>
        <v>#DIV/0!</v>
      </c>
      <c r="AT368" s="16"/>
      <c r="AU368" s="16"/>
      <c r="AV368" s="381" t="s">
        <v>125</v>
      </c>
      <c r="AW368" s="382" t="e" cm="1">
        <f t="array" ref="AW368">bdRateExtend($G366:$G369,H366:H369,$Z366:$Z369,AA366:AA369)</f>
        <v>#VALUE!</v>
      </c>
      <c r="AX368" s="403"/>
      <c r="AY368" s="403"/>
      <c r="AZ368" s="406"/>
      <c r="BA368" s="406"/>
      <c r="BB368" s="382" t="e" cm="1">
        <f t="array" ref="BB368">bdRateExtend($G366:$G369,L366:L369,$Z366:$Z369,AE366:AE369)</f>
        <v>#VALUE!</v>
      </c>
      <c r="BC368" s="377"/>
      <c r="BD368" s="382" t="e" cm="1">
        <f t="array" ref="BD368">bdRateExtend($G366:$G369,M366:M369,$Z366:$Z369,AF366:AF369)</f>
        <v>#VALUE!</v>
      </c>
      <c r="BE368" s="377"/>
      <c r="BF368" s="380" t="e" cm="1">
        <f t="array" ref="BF368">bdRateExtend($G366:$G369,N366:N369,$Z366:$Z369,AG366:AG369)</f>
        <v>#VALUE!</v>
      </c>
      <c r="BG368" s="377"/>
      <c r="BH368" s="380" t="e" cm="1">
        <f t="array" ref="BH368">bdRateExtend($G366:$G369,O366:O369,$Z366:$Z369,AH366:AH369)</f>
        <v>#VALUE!</v>
      </c>
      <c r="BI368" s="377"/>
      <c r="BJ368" s="382" t="e" cm="1">
        <f t="array" ref="BJ368">bdRateExtend($G366:$G369,P366:P369,$Z366:$Z369,AI366:AI369)</f>
        <v>#VALUE!</v>
      </c>
      <c r="BK368" s="377"/>
      <c r="BL368" s="382" t="e" cm="1">
        <f t="array" ref="BL368">bdRateExtend($G366:$G369,Q366:Q369,$Z366:$Z369,AJ366:AJ369)</f>
        <v>#VALUE!</v>
      </c>
      <c r="BM368" s="377"/>
      <c r="BN368" s="382" t="e" cm="1">
        <f t="array" ref="BN368">bdRateExtend($G366:$G369,R366:R369,$Z366:$Z369,AK366:AK369)</f>
        <v>#VALUE!</v>
      </c>
      <c r="BO368" s="403"/>
      <c r="BP368" s="403"/>
      <c r="BQ368" s="403"/>
      <c r="BR368" s="403"/>
    </row>
    <row r="369" spans="1:70" ht="17" customHeight="1" thickBot="1" x14ac:dyDescent="0.25">
      <c r="A369" s="387"/>
      <c r="B369" s="391"/>
      <c r="C369" s="394"/>
      <c r="D369" s="397"/>
      <c r="E369" s="400"/>
      <c r="F369" s="8">
        <v>63</v>
      </c>
      <c r="G369" s="37">
        <f>Anchor!B366</f>
        <v>0</v>
      </c>
      <c r="H369" s="38">
        <f>Anchor!C366</f>
        <v>0</v>
      </c>
      <c r="I369" s="38">
        <f>Anchor!D366</f>
        <v>0</v>
      </c>
      <c r="J369" s="38">
        <f>Anchor!E366</f>
        <v>0</v>
      </c>
      <c r="K369" s="38"/>
      <c r="L369" s="38">
        <f>Anchor!F366</f>
        <v>0</v>
      </c>
      <c r="M369" s="38">
        <f>Anchor!G366</f>
        <v>0</v>
      </c>
      <c r="N369" s="38">
        <f>Anchor!H366</f>
        <v>0</v>
      </c>
      <c r="O369" s="38"/>
      <c r="P369" s="38"/>
      <c r="Q369" s="38"/>
      <c r="R369" s="38"/>
      <c r="S369" s="38"/>
      <c r="T369" s="38"/>
      <c r="U369" s="38"/>
      <c r="V369" s="38">
        <f>Anchor!I366</f>
        <v>0</v>
      </c>
      <c r="W369" s="38">
        <f>Anchor!J366</f>
        <v>0</v>
      </c>
      <c r="X369" s="39">
        <f t="shared" si="23"/>
        <v>0</v>
      </c>
      <c r="Y369" s="15"/>
      <c r="Z369" s="37">
        <f>Test!B366</f>
        <v>0</v>
      </c>
      <c r="AA369" s="38">
        <f>Test!C366</f>
        <v>0</v>
      </c>
      <c r="AB369" s="38">
        <f>Test!D366</f>
        <v>0</v>
      </c>
      <c r="AC369" s="38">
        <f>Test!E366</f>
        <v>0</v>
      </c>
      <c r="AD369" s="38"/>
      <c r="AE369" s="38">
        <f>Test!F366</f>
        <v>0</v>
      </c>
      <c r="AF369" s="38">
        <f>Test!G366</f>
        <v>0</v>
      </c>
      <c r="AG369" s="38">
        <f>Test!H366</f>
        <v>0</v>
      </c>
      <c r="AH369" s="38"/>
      <c r="AI369" s="38"/>
      <c r="AJ369" s="38"/>
      <c r="AK369" s="38"/>
      <c r="AL369" s="38"/>
      <c r="AM369" s="38"/>
      <c r="AN369" s="38"/>
      <c r="AO369" s="38">
        <f>Test!I366</f>
        <v>0</v>
      </c>
      <c r="AP369" s="38">
        <f>Test!J366</f>
        <v>0</v>
      </c>
      <c r="AQ369" s="39">
        <f t="shared" si="24"/>
        <v>0</v>
      </c>
      <c r="AR369" s="50" t="e">
        <f t="shared" si="25"/>
        <v>#DIV/0!</v>
      </c>
      <c r="AS369" s="51" t="e">
        <f t="shared" si="26"/>
        <v>#DIV/0!</v>
      </c>
      <c r="AT369" s="16"/>
      <c r="AU369" s="16"/>
      <c r="AV369" s="383"/>
      <c r="AW369" s="384"/>
      <c r="AX369" s="404"/>
      <c r="AY369" s="404"/>
      <c r="AZ369" s="407"/>
      <c r="BA369" s="407"/>
      <c r="BB369" s="384"/>
      <c r="BC369" s="378"/>
      <c r="BD369" s="384"/>
      <c r="BE369" s="378"/>
      <c r="BF369" s="385"/>
      <c r="BG369" s="378"/>
      <c r="BH369" s="385"/>
      <c r="BI369" s="378"/>
      <c r="BJ369" s="384"/>
      <c r="BK369" s="378"/>
      <c r="BL369" s="384"/>
      <c r="BM369" s="378"/>
      <c r="BN369" s="384"/>
      <c r="BO369" s="404"/>
      <c r="BP369" s="404"/>
      <c r="BQ369" s="404"/>
      <c r="BR369" s="404"/>
    </row>
    <row r="370" spans="1:70" ht="17" customHeight="1" x14ac:dyDescent="0.2">
      <c r="A370" s="387"/>
      <c r="B370" s="389" t="s">
        <v>18</v>
      </c>
      <c r="C370" s="392" t="s">
        <v>80</v>
      </c>
      <c r="D370" s="395">
        <v>60</v>
      </c>
      <c r="E370" s="398">
        <v>10</v>
      </c>
      <c r="F370" s="7">
        <v>23</v>
      </c>
      <c r="G370" s="32">
        <f>Anchor!B367</f>
        <v>0</v>
      </c>
      <c r="H370" s="33">
        <f>Anchor!C367</f>
        <v>0</v>
      </c>
      <c r="I370" s="33">
        <f>Anchor!D367</f>
        <v>0</v>
      </c>
      <c r="J370" s="33">
        <f>Anchor!E367</f>
        <v>0</v>
      </c>
      <c r="K370" s="33"/>
      <c r="L370" s="33">
        <f>Anchor!F367</f>
        <v>0</v>
      </c>
      <c r="M370" s="33">
        <f>Anchor!G367</f>
        <v>0</v>
      </c>
      <c r="N370" s="33">
        <f>Anchor!H367</f>
        <v>0</v>
      </c>
      <c r="O370" s="33"/>
      <c r="P370" s="33"/>
      <c r="Q370" s="33"/>
      <c r="R370" s="33"/>
      <c r="S370" s="33"/>
      <c r="T370" s="33"/>
      <c r="U370" s="33"/>
      <c r="V370" s="33">
        <f>Anchor!I367</f>
        <v>0</v>
      </c>
      <c r="W370" s="33">
        <f>Anchor!J367</f>
        <v>0</v>
      </c>
      <c r="X370" s="34">
        <f t="shared" si="23"/>
        <v>0</v>
      </c>
      <c r="Y370" s="15"/>
      <c r="Z370" s="32">
        <f>Test!B367</f>
        <v>0</v>
      </c>
      <c r="AA370" s="33">
        <f>Test!C367</f>
        <v>0</v>
      </c>
      <c r="AB370" s="33">
        <f>Test!D367</f>
        <v>0</v>
      </c>
      <c r="AC370" s="33">
        <f>Test!E367</f>
        <v>0</v>
      </c>
      <c r="AD370" s="33"/>
      <c r="AE370" s="33">
        <f>Test!F367</f>
        <v>0</v>
      </c>
      <c r="AF370" s="33">
        <f>Test!G367</f>
        <v>0</v>
      </c>
      <c r="AG370" s="33">
        <f>Test!H367</f>
        <v>0</v>
      </c>
      <c r="AH370" s="33"/>
      <c r="AI370" s="33"/>
      <c r="AJ370" s="33"/>
      <c r="AK370" s="33"/>
      <c r="AL370" s="33"/>
      <c r="AM370" s="33"/>
      <c r="AN370" s="33"/>
      <c r="AO370" s="33">
        <f>Test!I367</f>
        <v>0</v>
      </c>
      <c r="AP370" s="33">
        <f>Test!J367</f>
        <v>0</v>
      </c>
      <c r="AQ370" s="34">
        <f t="shared" si="24"/>
        <v>0</v>
      </c>
      <c r="AR370" s="46" t="e">
        <f t="shared" si="25"/>
        <v>#DIV/0!</v>
      </c>
      <c r="AS370" s="47" t="e">
        <f t="shared" si="26"/>
        <v>#DIV/0!</v>
      </c>
      <c r="AT370" s="16"/>
      <c r="AU370" s="16"/>
      <c r="AV370" s="440" t="s">
        <v>123</v>
      </c>
      <c r="AW370" s="401" t="e" cm="1">
        <f t="array" ref="AW370">bdRateExtend($G370:$G373,H370:H373,$Z370:$Z373,AA370:AA373)</f>
        <v>#VALUE!</v>
      </c>
      <c r="AX370" s="402" t="e" cm="1">
        <f t="array" ref="AX370">bdRateExtend($G370:$G375,H370:H375,$Z370:$Z375,AA370:AA375)</f>
        <v>#VALUE!</v>
      </c>
      <c r="AY370" s="402" t="e" cm="1">
        <f t="array" ref="AY370">bdRateExtend($G370:$G375,I370:I375,$Z370:$Z375,AB370:AB375)</f>
        <v>#VALUE!</v>
      </c>
      <c r="AZ370" s="405" t="e" cm="1">
        <f t="array" ref="AZ370">bdRateExtend($G370:$G375,J370:J375,$Z370:$Z375,AC370:AC375)</f>
        <v>#VALUE!</v>
      </c>
      <c r="BA370" s="405" t="e" cm="1">
        <f t="array" ref="BA370">bdRateExtend($G370:$G375,K370:K375,$Z370:$Z375,AD370:AD375)</f>
        <v>#VALUE!</v>
      </c>
      <c r="BB370" s="401" t="e" cm="1">
        <f t="array" ref="BB370">bdRateExtend($G370:$G373,L370:L373,$Z370:$Z373,AE370:AE373)</f>
        <v>#VALUE!</v>
      </c>
      <c r="BC370" s="376" t="e" cm="1">
        <f t="array" ref="BC370">bdRateExtend($G370:$G375,L370:L375,$Z370:$Z375,AE370:AE375)</f>
        <v>#VALUE!</v>
      </c>
      <c r="BD370" s="401" t="e" cm="1">
        <f t="array" ref="BD370">bdRateExtend($G370:$G373,M370:M373,$Z370:$Z373,AF370:AF373)</f>
        <v>#VALUE!</v>
      </c>
      <c r="BE370" s="376" t="e" cm="1">
        <f t="array" ref="BE370">bdRateExtend($G370:$G375,M370:M375,$Z370:$Z375,AF370:AF375)</f>
        <v>#VALUE!</v>
      </c>
      <c r="BF370" s="379" t="e" cm="1">
        <f t="array" ref="BF370">bdRateExtend($G370:$G373,N370:N373,$Z370:$Z373,AG370:AG373)</f>
        <v>#VALUE!</v>
      </c>
      <c r="BG370" s="376" t="e" cm="1">
        <f t="array" ref="BG370">bdRateExtend($G370:$G375,N370:N375,$Z370:$Z375,AG370:AG375)</f>
        <v>#VALUE!</v>
      </c>
      <c r="BH370" s="379" t="e" cm="1">
        <f t="array" ref="BH370">bdRateExtend($G370:$G373,O370:O373,$Z370:$Z373,AH370:AH373)</f>
        <v>#VALUE!</v>
      </c>
      <c r="BI370" s="376" t="e" cm="1">
        <f t="array" ref="BI370">bdRateExtend($G370:$G375,O370:O375,$Z370:$Z375,AH370:AH375)</f>
        <v>#VALUE!</v>
      </c>
      <c r="BJ370" s="401" t="e" cm="1">
        <f t="array" ref="BJ370">bdRateExtend($G370:$G373,P370:P373,$Z370:$Z373,AI370:AI373)</f>
        <v>#VALUE!</v>
      </c>
      <c r="BK370" s="376" t="e" cm="1">
        <f t="array" ref="BK370">bdRateExtend($G370:$G375,P370:P375,$Z370:$Z375,AI370:AI375)</f>
        <v>#VALUE!</v>
      </c>
      <c r="BL370" s="401" t="e" cm="1">
        <f t="array" ref="BL370">bdRateExtend($G370:$G373,Q370:Q373,$Z370:$Z373,AJ370:AJ373)</f>
        <v>#VALUE!</v>
      </c>
      <c r="BM370" s="376" t="e" cm="1">
        <f t="array" ref="BM370">bdRateExtend($G370:$G375,Q370:Q375,$Z370:$Z375,AJ370:AJ375)</f>
        <v>#VALUE!</v>
      </c>
      <c r="BN370" s="401" t="e" cm="1">
        <f t="array" ref="BN370">bdRateExtend($G370:$G373,R370:R373,$Z370:$Z373,AK370:AK373)</f>
        <v>#VALUE!</v>
      </c>
      <c r="BO370" s="402" t="e" cm="1">
        <f t="array" ref="BO370">bdRateExtend($G370:$G375,R370:R375,$Z370:$Z375,AK370:AK375)</f>
        <v>#VALUE!</v>
      </c>
      <c r="BP370" s="402" t="e" cm="1">
        <f t="array" ref="BP370">bdRateExtend($G370:$G375,S370:S375,$Z370:$Z375,AL370:AL375)</f>
        <v>#VALUE!</v>
      </c>
      <c r="BQ370" s="402" t="e" cm="1">
        <f t="array" ref="BQ370">bdRateExtend($G370:$G375,T370:T375,$Z370:$Z375,AM370:AM375)</f>
        <v>#VALUE!</v>
      </c>
      <c r="BR370" s="402" t="e" cm="1">
        <f t="array" ref="BR370">bdRateExtend($G370:$G375,U370:U375,$Z370:$Z375,AN370:AN375)</f>
        <v>#VALUE!</v>
      </c>
    </row>
    <row r="371" spans="1:70" ht="17" customHeight="1" x14ac:dyDescent="0.2">
      <c r="A371" s="387"/>
      <c r="B371" s="390"/>
      <c r="C371" s="393"/>
      <c r="D371" s="396"/>
      <c r="E371" s="399"/>
      <c r="F371" s="13">
        <v>31</v>
      </c>
      <c r="G371" s="35">
        <f>Anchor!B368</f>
        <v>0</v>
      </c>
      <c r="H371" s="40">
        <f>Anchor!C368</f>
        <v>0</v>
      </c>
      <c r="I371" s="40">
        <f>Anchor!D368</f>
        <v>0</v>
      </c>
      <c r="J371" s="40">
        <f>Anchor!E368</f>
        <v>0</v>
      </c>
      <c r="K371" s="40"/>
      <c r="L371" s="40">
        <f>Anchor!F368</f>
        <v>0</v>
      </c>
      <c r="M371" s="40">
        <f>Anchor!G368</f>
        <v>0</v>
      </c>
      <c r="N371" s="40">
        <f>Anchor!H368</f>
        <v>0</v>
      </c>
      <c r="O371" s="40"/>
      <c r="P371" s="40"/>
      <c r="Q371" s="40"/>
      <c r="R371" s="40"/>
      <c r="S371" s="40"/>
      <c r="T371" s="40"/>
      <c r="U371" s="40"/>
      <c r="V371" s="40">
        <f>Anchor!I368</f>
        <v>0</v>
      </c>
      <c r="W371" s="40">
        <f>Anchor!J368</f>
        <v>0</v>
      </c>
      <c r="X371" s="36">
        <f t="shared" si="23"/>
        <v>0</v>
      </c>
      <c r="Y371" s="15"/>
      <c r="Z371" s="35">
        <f>Test!B368</f>
        <v>0</v>
      </c>
      <c r="AA371" s="40">
        <f>Test!C368</f>
        <v>0</v>
      </c>
      <c r="AB371" s="40">
        <f>Test!D368</f>
        <v>0</v>
      </c>
      <c r="AC371" s="40">
        <f>Test!E368</f>
        <v>0</v>
      </c>
      <c r="AD371" s="40"/>
      <c r="AE371" s="40">
        <f>Test!F368</f>
        <v>0</v>
      </c>
      <c r="AF371" s="40">
        <f>Test!G368</f>
        <v>0</v>
      </c>
      <c r="AG371" s="40">
        <f>Test!H368</f>
        <v>0</v>
      </c>
      <c r="AH371" s="40"/>
      <c r="AI371" s="40"/>
      <c r="AJ371" s="40"/>
      <c r="AK371" s="40"/>
      <c r="AL371" s="40"/>
      <c r="AM371" s="40"/>
      <c r="AN371" s="40"/>
      <c r="AO371" s="40">
        <f>Test!I368</f>
        <v>0</v>
      </c>
      <c r="AP371" s="40">
        <f>Test!J368</f>
        <v>0</v>
      </c>
      <c r="AQ371" s="36">
        <f t="shared" si="24"/>
        <v>0</v>
      </c>
      <c r="AR371" s="48" t="e">
        <f t="shared" si="25"/>
        <v>#DIV/0!</v>
      </c>
      <c r="AS371" s="49" t="e">
        <f t="shared" si="26"/>
        <v>#DIV/0!</v>
      </c>
      <c r="AT371" s="16"/>
      <c r="AU371" s="16"/>
      <c r="AV371" s="381"/>
      <c r="AW371" s="382"/>
      <c r="AX371" s="403"/>
      <c r="AY371" s="403"/>
      <c r="AZ371" s="406"/>
      <c r="BA371" s="406"/>
      <c r="BB371" s="382"/>
      <c r="BC371" s="377"/>
      <c r="BD371" s="382"/>
      <c r="BE371" s="377"/>
      <c r="BF371" s="380"/>
      <c r="BG371" s="377"/>
      <c r="BH371" s="380"/>
      <c r="BI371" s="377"/>
      <c r="BJ371" s="382"/>
      <c r="BK371" s="377"/>
      <c r="BL371" s="382"/>
      <c r="BM371" s="377"/>
      <c r="BN371" s="382"/>
      <c r="BO371" s="403"/>
      <c r="BP371" s="403"/>
      <c r="BQ371" s="403"/>
      <c r="BR371" s="403"/>
    </row>
    <row r="372" spans="1:70" ht="17" customHeight="1" x14ac:dyDescent="0.2">
      <c r="A372" s="387"/>
      <c r="B372" s="390"/>
      <c r="C372" s="393"/>
      <c r="D372" s="396"/>
      <c r="E372" s="399"/>
      <c r="F372" s="13">
        <v>39</v>
      </c>
      <c r="G372" s="35">
        <f>Anchor!B369</f>
        <v>0</v>
      </c>
      <c r="H372" s="40">
        <f>Anchor!C369</f>
        <v>0</v>
      </c>
      <c r="I372" s="40">
        <f>Anchor!D369</f>
        <v>0</v>
      </c>
      <c r="J372" s="40">
        <f>Anchor!E369</f>
        <v>0</v>
      </c>
      <c r="K372" s="40"/>
      <c r="L372" s="40">
        <f>Anchor!F369</f>
        <v>0</v>
      </c>
      <c r="M372" s="40">
        <f>Anchor!G369</f>
        <v>0</v>
      </c>
      <c r="N372" s="40">
        <f>Anchor!H369</f>
        <v>0</v>
      </c>
      <c r="O372" s="40"/>
      <c r="P372" s="40"/>
      <c r="Q372" s="40"/>
      <c r="R372" s="40"/>
      <c r="S372" s="40"/>
      <c r="T372" s="40"/>
      <c r="U372" s="40"/>
      <c r="V372" s="40">
        <f>Anchor!I369</f>
        <v>0</v>
      </c>
      <c r="W372" s="40">
        <f>Anchor!J369</f>
        <v>0</v>
      </c>
      <c r="X372" s="36">
        <f t="shared" si="23"/>
        <v>0</v>
      </c>
      <c r="Y372" s="15"/>
      <c r="Z372" s="35">
        <f>Test!B369</f>
        <v>0</v>
      </c>
      <c r="AA372" s="40">
        <f>Test!C369</f>
        <v>0</v>
      </c>
      <c r="AB372" s="40">
        <f>Test!D369</f>
        <v>0</v>
      </c>
      <c r="AC372" s="40">
        <f>Test!E369</f>
        <v>0</v>
      </c>
      <c r="AD372" s="40"/>
      <c r="AE372" s="40">
        <f>Test!F369</f>
        <v>0</v>
      </c>
      <c r="AF372" s="40">
        <f>Test!G369</f>
        <v>0</v>
      </c>
      <c r="AG372" s="40">
        <f>Test!H369</f>
        <v>0</v>
      </c>
      <c r="AH372" s="40"/>
      <c r="AI372" s="40"/>
      <c r="AJ372" s="40"/>
      <c r="AK372" s="40"/>
      <c r="AL372" s="40"/>
      <c r="AM372" s="40"/>
      <c r="AN372" s="40"/>
      <c r="AO372" s="40">
        <f>Test!I369</f>
        <v>0</v>
      </c>
      <c r="AP372" s="40">
        <f>Test!J369</f>
        <v>0</v>
      </c>
      <c r="AQ372" s="36">
        <f t="shared" si="24"/>
        <v>0</v>
      </c>
      <c r="AR372" s="48" t="e">
        <f t="shared" si="25"/>
        <v>#DIV/0!</v>
      </c>
      <c r="AS372" s="49" t="e">
        <f t="shared" si="26"/>
        <v>#DIV/0!</v>
      </c>
      <c r="AT372" s="16"/>
      <c r="AU372" s="16"/>
      <c r="AV372" s="381" t="s">
        <v>124</v>
      </c>
      <c r="AW372" s="382" t="e" cm="1">
        <f t="array" ref="AW372">bdRateExtend($G371:$G374,H371:H374,$Z371:$Z374,AA371:AA374)</f>
        <v>#VALUE!</v>
      </c>
      <c r="AX372" s="403"/>
      <c r="AY372" s="403"/>
      <c r="AZ372" s="406"/>
      <c r="BA372" s="406"/>
      <c r="BB372" s="382" t="e" cm="1">
        <f t="array" ref="BB372">bdRateExtend($G371:$G374,L371:L374,$Z371:$Z374,AE371:AE374)</f>
        <v>#VALUE!</v>
      </c>
      <c r="BC372" s="377"/>
      <c r="BD372" s="382" t="e" cm="1">
        <f t="array" ref="BD372">bdRateExtend($G371:$G374,M371:M374,$Z371:$Z374,AF371:AF374)</f>
        <v>#VALUE!</v>
      </c>
      <c r="BE372" s="377"/>
      <c r="BF372" s="380" t="e" cm="1">
        <f t="array" ref="BF372">bdRateExtend($G371:$G374,N371:N374,$Z371:$Z374,AG371:AG374)</f>
        <v>#VALUE!</v>
      </c>
      <c r="BG372" s="377"/>
      <c r="BH372" s="380" t="e" cm="1">
        <f t="array" ref="BH372">bdRateExtend($G371:$G374,O371:O374,$Z371:$Z374,AH371:AH374)</f>
        <v>#VALUE!</v>
      </c>
      <c r="BI372" s="377"/>
      <c r="BJ372" s="382" t="e" cm="1">
        <f t="array" ref="BJ372">bdRateExtend($G371:$G374,P371:P374,$Z371:$Z374,AI371:AI374)</f>
        <v>#VALUE!</v>
      </c>
      <c r="BK372" s="377"/>
      <c r="BL372" s="382" t="e" cm="1">
        <f t="array" ref="BL372">bdRateExtend($G371:$G374,Q371:Q374,$Z371:$Z374,AJ371:AJ374)</f>
        <v>#VALUE!</v>
      </c>
      <c r="BM372" s="377"/>
      <c r="BN372" s="382" t="e" cm="1">
        <f t="array" ref="BN372">bdRateExtend($G371:$G374,R371:R374,$Z371:$Z374,AK371:AK374)</f>
        <v>#VALUE!</v>
      </c>
      <c r="BO372" s="403"/>
      <c r="BP372" s="403"/>
      <c r="BQ372" s="403"/>
      <c r="BR372" s="403"/>
    </row>
    <row r="373" spans="1:70" ht="17" customHeight="1" x14ac:dyDescent="0.2">
      <c r="A373" s="387"/>
      <c r="B373" s="390"/>
      <c r="C373" s="393"/>
      <c r="D373" s="396"/>
      <c r="E373" s="399"/>
      <c r="F373" s="13">
        <v>47</v>
      </c>
      <c r="G373" s="35">
        <f>Anchor!B370</f>
        <v>0</v>
      </c>
      <c r="H373" s="40">
        <f>Anchor!C370</f>
        <v>0</v>
      </c>
      <c r="I373" s="40">
        <f>Anchor!D370</f>
        <v>0</v>
      </c>
      <c r="J373" s="40">
        <f>Anchor!E370</f>
        <v>0</v>
      </c>
      <c r="K373" s="40"/>
      <c r="L373" s="40">
        <f>Anchor!F370</f>
        <v>0</v>
      </c>
      <c r="M373" s="40">
        <f>Anchor!G370</f>
        <v>0</v>
      </c>
      <c r="N373" s="40">
        <f>Anchor!H370</f>
        <v>0</v>
      </c>
      <c r="O373" s="40"/>
      <c r="P373" s="40"/>
      <c r="Q373" s="40"/>
      <c r="R373" s="40"/>
      <c r="S373" s="40"/>
      <c r="T373" s="40"/>
      <c r="U373" s="40"/>
      <c r="V373" s="40">
        <f>Anchor!I370</f>
        <v>0</v>
      </c>
      <c r="W373" s="40">
        <f>Anchor!J370</f>
        <v>0</v>
      </c>
      <c r="X373" s="36">
        <f t="shared" si="23"/>
        <v>0</v>
      </c>
      <c r="Y373" s="15"/>
      <c r="Z373" s="35">
        <f>Test!B370</f>
        <v>0</v>
      </c>
      <c r="AA373" s="40">
        <f>Test!C370</f>
        <v>0</v>
      </c>
      <c r="AB373" s="40">
        <f>Test!D370</f>
        <v>0</v>
      </c>
      <c r="AC373" s="40">
        <f>Test!E370</f>
        <v>0</v>
      </c>
      <c r="AD373" s="40"/>
      <c r="AE373" s="40">
        <f>Test!F370</f>
        <v>0</v>
      </c>
      <c r="AF373" s="40">
        <f>Test!G370</f>
        <v>0</v>
      </c>
      <c r="AG373" s="40">
        <f>Test!H370</f>
        <v>0</v>
      </c>
      <c r="AH373" s="40"/>
      <c r="AI373" s="40"/>
      <c r="AJ373" s="40"/>
      <c r="AK373" s="40"/>
      <c r="AL373" s="40"/>
      <c r="AM373" s="40"/>
      <c r="AN373" s="40"/>
      <c r="AO373" s="40">
        <f>Test!I370</f>
        <v>0</v>
      </c>
      <c r="AP373" s="40">
        <f>Test!J370</f>
        <v>0</v>
      </c>
      <c r="AQ373" s="36">
        <f t="shared" si="24"/>
        <v>0</v>
      </c>
      <c r="AR373" s="48" t="e">
        <f t="shared" si="25"/>
        <v>#DIV/0!</v>
      </c>
      <c r="AS373" s="49" t="e">
        <f t="shared" si="26"/>
        <v>#DIV/0!</v>
      </c>
      <c r="AT373" s="16"/>
      <c r="AU373" s="16"/>
      <c r="AV373" s="381"/>
      <c r="AW373" s="382"/>
      <c r="AX373" s="403"/>
      <c r="AY373" s="403"/>
      <c r="AZ373" s="406"/>
      <c r="BA373" s="406"/>
      <c r="BB373" s="382"/>
      <c r="BC373" s="377"/>
      <c r="BD373" s="382"/>
      <c r="BE373" s="377"/>
      <c r="BF373" s="380"/>
      <c r="BG373" s="377"/>
      <c r="BH373" s="380"/>
      <c r="BI373" s="377"/>
      <c r="BJ373" s="382"/>
      <c r="BK373" s="377"/>
      <c r="BL373" s="382"/>
      <c r="BM373" s="377"/>
      <c r="BN373" s="382"/>
      <c r="BO373" s="403"/>
      <c r="BP373" s="403"/>
      <c r="BQ373" s="403"/>
      <c r="BR373" s="403"/>
    </row>
    <row r="374" spans="1:70" ht="17" customHeight="1" x14ac:dyDescent="0.2">
      <c r="A374" s="387"/>
      <c r="B374" s="390"/>
      <c r="C374" s="393"/>
      <c r="D374" s="396"/>
      <c r="E374" s="399"/>
      <c r="F374" s="13">
        <v>55</v>
      </c>
      <c r="G374" s="35">
        <f>Anchor!B371</f>
        <v>0</v>
      </c>
      <c r="H374" s="40">
        <f>Anchor!C371</f>
        <v>0</v>
      </c>
      <c r="I374" s="40">
        <f>Anchor!D371</f>
        <v>0</v>
      </c>
      <c r="J374" s="40">
        <f>Anchor!E371</f>
        <v>0</v>
      </c>
      <c r="K374" s="40"/>
      <c r="L374" s="40">
        <f>Anchor!F371</f>
        <v>0</v>
      </c>
      <c r="M374" s="40">
        <f>Anchor!G371</f>
        <v>0</v>
      </c>
      <c r="N374" s="40">
        <f>Anchor!H371</f>
        <v>0</v>
      </c>
      <c r="O374" s="40"/>
      <c r="P374" s="40"/>
      <c r="Q374" s="40"/>
      <c r="R374" s="40"/>
      <c r="S374" s="40"/>
      <c r="T374" s="40"/>
      <c r="U374" s="40"/>
      <c r="V374" s="40">
        <f>Anchor!I371</f>
        <v>0</v>
      </c>
      <c r="W374" s="40">
        <f>Anchor!J371</f>
        <v>0</v>
      </c>
      <c r="X374" s="36">
        <f t="shared" si="23"/>
        <v>0</v>
      </c>
      <c r="Y374" s="15"/>
      <c r="Z374" s="35">
        <f>Test!B371</f>
        <v>0</v>
      </c>
      <c r="AA374" s="40">
        <f>Test!C371</f>
        <v>0</v>
      </c>
      <c r="AB374" s="40">
        <f>Test!D371</f>
        <v>0</v>
      </c>
      <c r="AC374" s="40">
        <f>Test!E371</f>
        <v>0</v>
      </c>
      <c r="AD374" s="40"/>
      <c r="AE374" s="40">
        <f>Test!F371</f>
        <v>0</v>
      </c>
      <c r="AF374" s="40">
        <f>Test!G371</f>
        <v>0</v>
      </c>
      <c r="AG374" s="40">
        <f>Test!H371</f>
        <v>0</v>
      </c>
      <c r="AH374" s="40"/>
      <c r="AI374" s="40"/>
      <c r="AJ374" s="40"/>
      <c r="AK374" s="40"/>
      <c r="AL374" s="40"/>
      <c r="AM374" s="40"/>
      <c r="AN374" s="40"/>
      <c r="AO374" s="40">
        <f>Test!I371</f>
        <v>0</v>
      </c>
      <c r="AP374" s="40">
        <f>Test!J371</f>
        <v>0</v>
      </c>
      <c r="AQ374" s="36">
        <f t="shared" si="24"/>
        <v>0</v>
      </c>
      <c r="AR374" s="48" t="e">
        <f t="shared" si="25"/>
        <v>#DIV/0!</v>
      </c>
      <c r="AS374" s="49" t="e">
        <f t="shared" si="26"/>
        <v>#DIV/0!</v>
      </c>
      <c r="AT374" s="16"/>
      <c r="AU374" s="16"/>
      <c r="AV374" s="381" t="s">
        <v>125</v>
      </c>
      <c r="AW374" s="382" t="e" cm="1">
        <f t="array" ref="AW374">bdRateExtend($G372:$G375,H372:H375,$Z372:$Z375,AA372:AA375)</f>
        <v>#VALUE!</v>
      </c>
      <c r="AX374" s="403"/>
      <c r="AY374" s="403"/>
      <c r="AZ374" s="406"/>
      <c r="BA374" s="406"/>
      <c r="BB374" s="382" t="e" cm="1">
        <f t="array" ref="BB374">bdRateExtend($G372:$G375,L372:L375,$Z372:$Z375,AE372:AE375)</f>
        <v>#VALUE!</v>
      </c>
      <c r="BC374" s="377"/>
      <c r="BD374" s="382" t="e" cm="1">
        <f t="array" ref="BD374">bdRateExtend($G372:$G375,M372:M375,$Z372:$Z375,AF372:AF375)</f>
        <v>#VALUE!</v>
      </c>
      <c r="BE374" s="377"/>
      <c r="BF374" s="380" t="e" cm="1">
        <f t="array" ref="BF374">bdRateExtend($G372:$G375,N372:N375,$Z372:$Z375,AG372:AG375)</f>
        <v>#VALUE!</v>
      </c>
      <c r="BG374" s="377"/>
      <c r="BH374" s="380" t="e" cm="1">
        <f t="array" ref="BH374">bdRateExtend($G372:$G375,O372:O375,$Z372:$Z375,AH372:AH375)</f>
        <v>#VALUE!</v>
      </c>
      <c r="BI374" s="377"/>
      <c r="BJ374" s="382" t="e" cm="1">
        <f t="array" ref="BJ374">bdRateExtend($G372:$G375,P372:P375,$Z372:$Z375,AI372:AI375)</f>
        <v>#VALUE!</v>
      </c>
      <c r="BK374" s="377"/>
      <c r="BL374" s="382" t="e" cm="1">
        <f t="array" ref="BL374">bdRateExtend($G372:$G375,Q372:Q375,$Z372:$Z375,AJ372:AJ375)</f>
        <v>#VALUE!</v>
      </c>
      <c r="BM374" s="377"/>
      <c r="BN374" s="382" t="e" cm="1">
        <f t="array" ref="BN374">bdRateExtend($G372:$G375,R372:R375,$Z372:$Z375,AK372:AK375)</f>
        <v>#VALUE!</v>
      </c>
      <c r="BO374" s="403"/>
      <c r="BP374" s="403"/>
      <c r="BQ374" s="403"/>
      <c r="BR374" s="403"/>
    </row>
    <row r="375" spans="1:70" ht="17" customHeight="1" thickBot="1" x14ac:dyDescent="0.25">
      <c r="A375" s="387"/>
      <c r="B375" s="391"/>
      <c r="C375" s="394"/>
      <c r="D375" s="397"/>
      <c r="E375" s="400"/>
      <c r="F375" s="8">
        <v>63</v>
      </c>
      <c r="G375" s="37">
        <f>Anchor!B372</f>
        <v>0</v>
      </c>
      <c r="H375" s="38">
        <f>Anchor!C372</f>
        <v>0</v>
      </c>
      <c r="I375" s="38">
        <f>Anchor!D372</f>
        <v>0</v>
      </c>
      <c r="J375" s="38">
        <f>Anchor!E372</f>
        <v>0</v>
      </c>
      <c r="K375" s="38"/>
      <c r="L375" s="38">
        <f>Anchor!F372</f>
        <v>0</v>
      </c>
      <c r="M375" s="38">
        <f>Anchor!G372</f>
        <v>0</v>
      </c>
      <c r="N375" s="38">
        <f>Anchor!H372</f>
        <v>0</v>
      </c>
      <c r="O375" s="38"/>
      <c r="P375" s="38"/>
      <c r="Q375" s="38"/>
      <c r="R375" s="38"/>
      <c r="S375" s="38"/>
      <c r="T375" s="38"/>
      <c r="U375" s="38"/>
      <c r="V375" s="38">
        <f>Anchor!I372</f>
        <v>0</v>
      </c>
      <c r="W375" s="38">
        <f>Anchor!J372</f>
        <v>0</v>
      </c>
      <c r="X375" s="39">
        <f t="shared" si="23"/>
        <v>0</v>
      </c>
      <c r="Y375" s="15"/>
      <c r="Z375" s="37">
        <f>Test!B372</f>
        <v>0</v>
      </c>
      <c r="AA375" s="38">
        <f>Test!C372</f>
        <v>0</v>
      </c>
      <c r="AB375" s="38">
        <f>Test!D372</f>
        <v>0</v>
      </c>
      <c r="AC375" s="38">
        <f>Test!E372</f>
        <v>0</v>
      </c>
      <c r="AD375" s="38"/>
      <c r="AE375" s="38">
        <f>Test!F372</f>
        <v>0</v>
      </c>
      <c r="AF375" s="38">
        <f>Test!G372</f>
        <v>0</v>
      </c>
      <c r="AG375" s="38">
        <f>Test!H372</f>
        <v>0</v>
      </c>
      <c r="AH375" s="38"/>
      <c r="AI375" s="38"/>
      <c r="AJ375" s="38"/>
      <c r="AK375" s="38"/>
      <c r="AL375" s="38"/>
      <c r="AM375" s="38"/>
      <c r="AN375" s="38"/>
      <c r="AO375" s="38">
        <f>Test!I372</f>
        <v>0</v>
      </c>
      <c r="AP375" s="38">
        <f>Test!J372</f>
        <v>0</v>
      </c>
      <c r="AQ375" s="39">
        <f t="shared" si="24"/>
        <v>0</v>
      </c>
      <c r="AR375" s="50" t="e">
        <f t="shared" si="25"/>
        <v>#DIV/0!</v>
      </c>
      <c r="AS375" s="51" t="e">
        <f t="shared" si="26"/>
        <v>#DIV/0!</v>
      </c>
      <c r="AT375" s="16"/>
      <c r="AU375" s="16"/>
      <c r="AV375" s="383"/>
      <c r="AW375" s="384"/>
      <c r="AX375" s="404"/>
      <c r="AY375" s="404"/>
      <c r="AZ375" s="407"/>
      <c r="BA375" s="407"/>
      <c r="BB375" s="384"/>
      <c r="BC375" s="378"/>
      <c r="BD375" s="384"/>
      <c r="BE375" s="378"/>
      <c r="BF375" s="385"/>
      <c r="BG375" s="378"/>
      <c r="BH375" s="385"/>
      <c r="BI375" s="378"/>
      <c r="BJ375" s="384"/>
      <c r="BK375" s="378"/>
      <c r="BL375" s="384"/>
      <c r="BM375" s="378"/>
      <c r="BN375" s="384"/>
      <c r="BO375" s="404"/>
      <c r="BP375" s="404"/>
      <c r="BQ375" s="404"/>
      <c r="BR375" s="404"/>
    </row>
    <row r="376" spans="1:70" ht="17" customHeight="1" x14ac:dyDescent="0.2">
      <c r="A376" s="387"/>
      <c r="B376" s="389" t="s">
        <v>18</v>
      </c>
      <c r="C376" s="392" t="s">
        <v>81</v>
      </c>
      <c r="D376" s="395">
        <v>60</v>
      </c>
      <c r="E376" s="398">
        <v>10</v>
      </c>
      <c r="F376" s="7">
        <v>23</v>
      </c>
      <c r="G376" s="32">
        <f>Anchor!B373</f>
        <v>0</v>
      </c>
      <c r="H376" s="33">
        <f>Anchor!C373</f>
        <v>0</v>
      </c>
      <c r="I376" s="33">
        <f>Anchor!D373</f>
        <v>0</v>
      </c>
      <c r="J376" s="33">
        <f>Anchor!E373</f>
        <v>0</v>
      </c>
      <c r="K376" s="33"/>
      <c r="L376" s="33">
        <f>Anchor!F373</f>
        <v>0</v>
      </c>
      <c r="M376" s="33">
        <f>Anchor!G373</f>
        <v>0</v>
      </c>
      <c r="N376" s="33">
        <f>Anchor!H373</f>
        <v>0</v>
      </c>
      <c r="O376" s="33"/>
      <c r="P376" s="33"/>
      <c r="Q376" s="33"/>
      <c r="R376" s="33"/>
      <c r="S376" s="33"/>
      <c r="T376" s="33"/>
      <c r="U376" s="33"/>
      <c r="V376" s="33">
        <f>Anchor!I373</f>
        <v>0</v>
      </c>
      <c r="W376" s="33">
        <f>Anchor!J373</f>
        <v>0</v>
      </c>
      <c r="X376" s="34">
        <f t="shared" ref="X376:X417" si="27">V376/3600</f>
        <v>0</v>
      </c>
      <c r="Y376" s="15"/>
      <c r="Z376" s="32">
        <f>Test!B373</f>
        <v>0</v>
      </c>
      <c r="AA376" s="33">
        <f>Test!C373</f>
        <v>0</v>
      </c>
      <c r="AB376" s="33">
        <f>Test!D373</f>
        <v>0</v>
      </c>
      <c r="AC376" s="33">
        <f>Test!E373</f>
        <v>0</v>
      </c>
      <c r="AD376" s="33"/>
      <c r="AE376" s="33">
        <f>Test!F373</f>
        <v>0</v>
      </c>
      <c r="AF376" s="33">
        <f>Test!G373</f>
        <v>0</v>
      </c>
      <c r="AG376" s="33">
        <f>Test!H373</f>
        <v>0</v>
      </c>
      <c r="AH376" s="33"/>
      <c r="AI376" s="33"/>
      <c r="AJ376" s="33"/>
      <c r="AK376" s="33"/>
      <c r="AL376" s="33"/>
      <c r="AM376" s="33"/>
      <c r="AN376" s="33"/>
      <c r="AO376" s="33">
        <f>Test!I373</f>
        <v>0</v>
      </c>
      <c r="AP376" s="33">
        <f>Test!J373</f>
        <v>0</v>
      </c>
      <c r="AQ376" s="34">
        <f t="shared" si="24"/>
        <v>0</v>
      </c>
      <c r="AR376" s="46" t="e">
        <f t="shared" si="25"/>
        <v>#DIV/0!</v>
      </c>
      <c r="AS376" s="47" t="e">
        <f t="shared" si="26"/>
        <v>#DIV/0!</v>
      </c>
      <c r="AT376" s="16"/>
      <c r="AU376" s="16"/>
      <c r="AV376" s="440" t="s">
        <v>123</v>
      </c>
      <c r="AW376" s="401" t="e" cm="1">
        <f t="array" ref="AW376">bdRateExtend($G376:$G379,H376:H379,$Z376:$Z379,AA376:AA379)</f>
        <v>#VALUE!</v>
      </c>
      <c r="AX376" s="402" t="e" cm="1">
        <f t="array" ref="AX376">bdRateExtend($G376:$G381,H376:H381,$Z376:$Z381,AA376:AA381)</f>
        <v>#VALUE!</v>
      </c>
      <c r="AY376" s="402" t="e" cm="1">
        <f t="array" ref="AY376">bdRateExtend($G376:$G381,I376:I381,$Z376:$Z381,AB376:AB381)</f>
        <v>#VALUE!</v>
      </c>
      <c r="AZ376" s="405" t="e" cm="1">
        <f t="array" ref="AZ376">bdRateExtend($G376:$G381,J376:J381,$Z376:$Z381,AC376:AC381)</f>
        <v>#VALUE!</v>
      </c>
      <c r="BA376" s="405" t="e" cm="1">
        <f t="array" ref="BA376">bdRateExtend($G376:$G381,K376:K381,$Z376:$Z381,AD376:AD381)</f>
        <v>#VALUE!</v>
      </c>
      <c r="BB376" s="401" t="e" cm="1">
        <f t="array" ref="BB376">bdRateExtend($G376:$G379,L376:L379,$Z376:$Z379,AE376:AE379)</f>
        <v>#VALUE!</v>
      </c>
      <c r="BC376" s="376" t="e" cm="1">
        <f t="array" ref="BC376">bdRateExtend($G376:$G381,L376:L381,$Z376:$Z381,AE376:AE381)</f>
        <v>#VALUE!</v>
      </c>
      <c r="BD376" s="401" t="e" cm="1">
        <f t="array" ref="BD376">bdRateExtend($G376:$G379,M376:M379,$Z376:$Z379,AF376:AF379)</f>
        <v>#VALUE!</v>
      </c>
      <c r="BE376" s="376" t="e" cm="1">
        <f t="array" ref="BE376">bdRateExtend($G376:$G381,M376:M381,$Z376:$Z381,AF376:AF381)</f>
        <v>#VALUE!</v>
      </c>
      <c r="BF376" s="379" t="e" cm="1">
        <f t="array" ref="BF376">bdRateExtend($G376:$G379,N376:N379,$Z376:$Z379,AG376:AG379)</f>
        <v>#VALUE!</v>
      </c>
      <c r="BG376" s="376" t="e" cm="1">
        <f t="array" ref="BG376">bdRateExtend($G376:$G381,N376:N381,$Z376:$Z381,AG376:AG381)</f>
        <v>#VALUE!</v>
      </c>
      <c r="BH376" s="379" t="e" cm="1">
        <f t="array" ref="BH376">bdRateExtend($G376:$G379,O376:O379,$Z376:$Z379,AH376:AH379)</f>
        <v>#VALUE!</v>
      </c>
      <c r="BI376" s="376" t="e" cm="1">
        <f t="array" ref="BI376">bdRateExtend($G376:$G381,O376:O381,$Z376:$Z381,AH376:AH381)</f>
        <v>#VALUE!</v>
      </c>
      <c r="BJ376" s="401" t="e" cm="1">
        <f t="array" ref="BJ376">bdRateExtend($G376:$G379,P376:P379,$Z376:$Z379,AI376:AI379)</f>
        <v>#VALUE!</v>
      </c>
      <c r="BK376" s="376" t="e" cm="1">
        <f t="array" ref="BK376">bdRateExtend($G376:$G381,P376:P381,$Z376:$Z381,AI376:AI381)</f>
        <v>#VALUE!</v>
      </c>
      <c r="BL376" s="401" t="e" cm="1">
        <f t="array" ref="BL376">bdRateExtend($G376:$G379,Q376:Q379,$Z376:$Z379,AJ376:AJ379)</f>
        <v>#VALUE!</v>
      </c>
      <c r="BM376" s="376" t="e" cm="1">
        <f t="array" ref="BM376">bdRateExtend($G376:$G381,Q376:Q381,$Z376:$Z381,AJ376:AJ381)</f>
        <v>#VALUE!</v>
      </c>
      <c r="BN376" s="401" t="e" cm="1">
        <f t="array" ref="BN376">bdRateExtend($G376:$G379,R376:R379,$Z376:$Z379,AK376:AK379)</f>
        <v>#VALUE!</v>
      </c>
      <c r="BO376" s="402" t="e" cm="1">
        <f t="array" ref="BO376">bdRateExtend($G376:$G381,R376:R381,$Z376:$Z381,AK376:AK381)</f>
        <v>#VALUE!</v>
      </c>
      <c r="BP376" s="402" t="e" cm="1">
        <f t="array" ref="BP376">bdRateExtend($G376:$G381,S376:S381,$Z376:$Z381,AL376:AL381)</f>
        <v>#VALUE!</v>
      </c>
      <c r="BQ376" s="402" t="e" cm="1">
        <f t="array" ref="BQ376">bdRateExtend($G376:$G381,T376:T381,$Z376:$Z381,AM376:AM381)</f>
        <v>#VALUE!</v>
      </c>
      <c r="BR376" s="402" t="e" cm="1">
        <f t="array" ref="BR376">bdRateExtend($G376:$G381,U376:U381,$Z376:$Z381,AN376:AN381)</f>
        <v>#VALUE!</v>
      </c>
    </row>
    <row r="377" spans="1:70" ht="17" customHeight="1" x14ac:dyDescent="0.2">
      <c r="A377" s="387"/>
      <c r="B377" s="390"/>
      <c r="C377" s="393"/>
      <c r="D377" s="396"/>
      <c r="E377" s="399"/>
      <c r="F377" s="13">
        <v>31</v>
      </c>
      <c r="G377" s="35">
        <f>Anchor!B374</f>
        <v>0</v>
      </c>
      <c r="H377" s="40">
        <f>Anchor!C374</f>
        <v>0</v>
      </c>
      <c r="I377" s="40">
        <f>Anchor!D374</f>
        <v>0</v>
      </c>
      <c r="J377" s="40">
        <f>Anchor!E374</f>
        <v>0</v>
      </c>
      <c r="K377" s="40"/>
      <c r="L377" s="40">
        <f>Anchor!F374</f>
        <v>0</v>
      </c>
      <c r="M377" s="40">
        <f>Anchor!G374</f>
        <v>0</v>
      </c>
      <c r="N377" s="40">
        <f>Anchor!H374</f>
        <v>0</v>
      </c>
      <c r="O377" s="40"/>
      <c r="P377" s="40"/>
      <c r="Q377" s="40"/>
      <c r="R377" s="40"/>
      <c r="S377" s="40"/>
      <c r="T377" s="40"/>
      <c r="U377" s="40"/>
      <c r="V377" s="40">
        <f>Anchor!I374</f>
        <v>0</v>
      </c>
      <c r="W377" s="40">
        <f>Anchor!J374</f>
        <v>0</v>
      </c>
      <c r="X377" s="36">
        <f t="shared" si="27"/>
        <v>0</v>
      </c>
      <c r="Y377" s="15"/>
      <c r="Z377" s="35">
        <f>Test!B374</f>
        <v>0</v>
      </c>
      <c r="AA377" s="40">
        <f>Test!C374</f>
        <v>0</v>
      </c>
      <c r="AB377" s="40">
        <f>Test!D374</f>
        <v>0</v>
      </c>
      <c r="AC377" s="40">
        <f>Test!E374</f>
        <v>0</v>
      </c>
      <c r="AD377" s="40"/>
      <c r="AE377" s="40">
        <f>Test!F374</f>
        <v>0</v>
      </c>
      <c r="AF377" s="40">
        <f>Test!G374</f>
        <v>0</v>
      </c>
      <c r="AG377" s="40">
        <f>Test!H374</f>
        <v>0</v>
      </c>
      <c r="AH377" s="40"/>
      <c r="AI377" s="40"/>
      <c r="AJ377" s="40"/>
      <c r="AK377" s="40"/>
      <c r="AL377" s="40"/>
      <c r="AM377" s="40"/>
      <c r="AN377" s="40"/>
      <c r="AO377" s="40">
        <f>Test!I374</f>
        <v>0</v>
      </c>
      <c r="AP377" s="40">
        <f>Test!J374</f>
        <v>0</v>
      </c>
      <c r="AQ377" s="36">
        <f t="shared" si="24"/>
        <v>0</v>
      </c>
      <c r="AR377" s="48" t="e">
        <f t="shared" si="25"/>
        <v>#DIV/0!</v>
      </c>
      <c r="AS377" s="49" t="e">
        <f t="shared" si="26"/>
        <v>#DIV/0!</v>
      </c>
      <c r="AT377" s="16"/>
      <c r="AU377" s="16"/>
      <c r="AV377" s="381"/>
      <c r="AW377" s="382"/>
      <c r="AX377" s="403"/>
      <c r="AY377" s="403"/>
      <c r="AZ377" s="406"/>
      <c r="BA377" s="406"/>
      <c r="BB377" s="382"/>
      <c r="BC377" s="377"/>
      <c r="BD377" s="382"/>
      <c r="BE377" s="377"/>
      <c r="BF377" s="380"/>
      <c r="BG377" s="377"/>
      <c r="BH377" s="380"/>
      <c r="BI377" s="377"/>
      <c r="BJ377" s="382"/>
      <c r="BK377" s="377"/>
      <c r="BL377" s="382"/>
      <c r="BM377" s="377"/>
      <c r="BN377" s="382"/>
      <c r="BO377" s="403"/>
      <c r="BP377" s="403"/>
      <c r="BQ377" s="403"/>
      <c r="BR377" s="403"/>
    </row>
    <row r="378" spans="1:70" ht="17" customHeight="1" x14ac:dyDescent="0.2">
      <c r="A378" s="387"/>
      <c r="B378" s="390"/>
      <c r="C378" s="393"/>
      <c r="D378" s="396"/>
      <c r="E378" s="399"/>
      <c r="F378" s="13">
        <v>39</v>
      </c>
      <c r="G378" s="35">
        <f>Anchor!B375</f>
        <v>0</v>
      </c>
      <c r="H378" s="40">
        <f>Anchor!C375</f>
        <v>0</v>
      </c>
      <c r="I378" s="40">
        <f>Anchor!D375</f>
        <v>0</v>
      </c>
      <c r="J378" s="40">
        <f>Anchor!E375</f>
        <v>0</v>
      </c>
      <c r="K378" s="40"/>
      <c r="L378" s="40">
        <f>Anchor!F375</f>
        <v>0</v>
      </c>
      <c r="M378" s="40">
        <f>Anchor!G375</f>
        <v>0</v>
      </c>
      <c r="N378" s="40">
        <f>Anchor!H375</f>
        <v>0</v>
      </c>
      <c r="O378" s="40"/>
      <c r="P378" s="40"/>
      <c r="Q378" s="40"/>
      <c r="R378" s="40"/>
      <c r="S378" s="40"/>
      <c r="T378" s="40"/>
      <c r="U378" s="40"/>
      <c r="V378" s="40">
        <f>Anchor!I375</f>
        <v>0</v>
      </c>
      <c r="W378" s="40">
        <f>Anchor!J375</f>
        <v>0</v>
      </c>
      <c r="X378" s="36">
        <f t="shared" si="27"/>
        <v>0</v>
      </c>
      <c r="Y378" s="15"/>
      <c r="Z378" s="35">
        <f>Test!B375</f>
        <v>0</v>
      </c>
      <c r="AA378" s="40">
        <f>Test!C375</f>
        <v>0</v>
      </c>
      <c r="AB378" s="40">
        <f>Test!D375</f>
        <v>0</v>
      </c>
      <c r="AC378" s="40">
        <f>Test!E375</f>
        <v>0</v>
      </c>
      <c r="AD378" s="40"/>
      <c r="AE378" s="40">
        <f>Test!F375</f>
        <v>0</v>
      </c>
      <c r="AF378" s="40">
        <f>Test!G375</f>
        <v>0</v>
      </c>
      <c r="AG378" s="40">
        <f>Test!H375</f>
        <v>0</v>
      </c>
      <c r="AH378" s="40"/>
      <c r="AI378" s="40"/>
      <c r="AJ378" s="40"/>
      <c r="AK378" s="40"/>
      <c r="AL378" s="40"/>
      <c r="AM378" s="40"/>
      <c r="AN378" s="40"/>
      <c r="AO378" s="40">
        <f>Test!I375</f>
        <v>0</v>
      </c>
      <c r="AP378" s="40">
        <f>Test!J375</f>
        <v>0</v>
      </c>
      <c r="AQ378" s="36">
        <f t="shared" si="24"/>
        <v>0</v>
      </c>
      <c r="AR378" s="48" t="e">
        <f t="shared" si="25"/>
        <v>#DIV/0!</v>
      </c>
      <c r="AS378" s="49" t="e">
        <f t="shared" si="26"/>
        <v>#DIV/0!</v>
      </c>
      <c r="AT378" s="16"/>
      <c r="AU378" s="16"/>
      <c r="AV378" s="381" t="s">
        <v>124</v>
      </c>
      <c r="AW378" s="382" t="e" cm="1">
        <f t="array" ref="AW378">bdRateExtend($G377:$G380,H377:H380,$Z377:$Z380,AA377:AA380)</f>
        <v>#VALUE!</v>
      </c>
      <c r="AX378" s="403"/>
      <c r="AY378" s="403"/>
      <c r="AZ378" s="406"/>
      <c r="BA378" s="406"/>
      <c r="BB378" s="382" t="e" cm="1">
        <f t="array" ref="BB378">bdRateExtend($G377:$G380,L377:L380,$Z377:$Z380,AE377:AE380)</f>
        <v>#VALUE!</v>
      </c>
      <c r="BC378" s="377"/>
      <c r="BD378" s="382" t="e" cm="1">
        <f t="array" ref="BD378">bdRateExtend($G377:$G380,M377:M380,$Z377:$Z380,AF377:AF380)</f>
        <v>#VALUE!</v>
      </c>
      <c r="BE378" s="377"/>
      <c r="BF378" s="380" t="e" cm="1">
        <f t="array" ref="BF378">bdRateExtend($G377:$G380,N377:N380,$Z377:$Z380,AG377:AG380)</f>
        <v>#VALUE!</v>
      </c>
      <c r="BG378" s="377"/>
      <c r="BH378" s="380" t="e" cm="1">
        <f t="array" ref="BH378">bdRateExtend($G377:$G380,O377:O380,$Z377:$Z380,AH377:AH380)</f>
        <v>#VALUE!</v>
      </c>
      <c r="BI378" s="377"/>
      <c r="BJ378" s="382" t="e" cm="1">
        <f t="array" ref="BJ378">bdRateExtend($G377:$G380,P377:P380,$Z377:$Z380,AI377:AI380)</f>
        <v>#VALUE!</v>
      </c>
      <c r="BK378" s="377"/>
      <c r="BL378" s="382" t="e" cm="1">
        <f t="array" ref="BL378">bdRateExtend($G377:$G380,Q377:Q380,$Z377:$Z380,AJ377:AJ380)</f>
        <v>#VALUE!</v>
      </c>
      <c r="BM378" s="377"/>
      <c r="BN378" s="382" t="e" cm="1">
        <f t="array" ref="BN378">bdRateExtend($G377:$G380,R377:R380,$Z377:$Z380,AK377:AK380)</f>
        <v>#VALUE!</v>
      </c>
      <c r="BO378" s="403"/>
      <c r="BP378" s="403"/>
      <c r="BQ378" s="403"/>
      <c r="BR378" s="403"/>
    </row>
    <row r="379" spans="1:70" ht="17" customHeight="1" x14ac:dyDescent="0.2">
      <c r="A379" s="387"/>
      <c r="B379" s="390"/>
      <c r="C379" s="393"/>
      <c r="D379" s="396"/>
      <c r="E379" s="399"/>
      <c r="F379" s="13">
        <v>47</v>
      </c>
      <c r="G379" s="35">
        <f>Anchor!B376</f>
        <v>0</v>
      </c>
      <c r="H379" s="40">
        <f>Anchor!C376</f>
        <v>0</v>
      </c>
      <c r="I379" s="40">
        <f>Anchor!D376</f>
        <v>0</v>
      </c>
      <c r="J379" s="40">
        <f>Anchor!E376</f>
        <v>0</v>
      </c>
      <c r="K379" s="40"/>
      <c r="L379" s="40">
        <f>Anchor!F376</f>
        <v>0</v>
      </c>
      <c r="M379" s="40">
        <f>Anchor!G376</f>
        <v>0</v>
      </c>
      <c r="N379" s="40">
        <f>Anchor!H376</f>
        <v>0</v>
      </c>
      <c r="O379" s="40"/>
      <c r="P379" s="40"/>
      <c r="Q379" s="40"/>
      <c r="R379" s="40"/>
      <c r="S379" s="40"/>
      <c r="T379" s="40"/>
      <c r="U379" s="40"/>
      <c r="V379" s="40">
        <f>Anchor!I376</f>
        <v>0</v>
      </c>
      <c r="W379" s="40">
        <f>Anchor!J376</f>
        <v>0</v>
      </c>
      <c r="X379" s="36">
        <f t="shared" si="27"/>
        <v>0</v>
      </c>
      <c r="Y379" s="15"/>
      <c r="Z379" s="35">
        <f>Test!B376</f>
        <v>0</v>
      </c>
      <c r="AA379" s="40">
        <f>Test!C376</f>
        <v>0</v>
      </c>
      <c r="AB379" s="40">
        <f>Test!D376</f>
        <v>0</v>
      </c>
      <c r="AC379" s="40">
        <f>Test!E376</f>
        <v>0</v>
      </c>
      <c r="AD379" s="40"/>
      <c r="AE379" s="40">
        <f>Test!F376</f>
        <v>0</v>
      </c>
      <c r="AF379" s="40">
        <f>Test!G376</f>
        <v>0</v>
      </c>
      <c r="AG379" s="40">
        <f>Test!H376</f>
        <v>0</v>
      </c>
      <c r="AH379" s="40"/>
      <c r="AI379" s="40"/>
      <c r="AJ379" s="40"/>
      <c r="AK379" s="40"/>
      <c r="AL379" s="40"/>
      <c r="AM379" s="40"/>
      <c r="AN379" s="40"/>
      <c r="AO379" s="40">
        <f>Test!I376</f>
        <v>0</v>
      </c>
      <c r="AP379" s="40">
        <f>Test!J376</f>
        <v>0</v>
      </c>
      <c r="AQ379" s="36">
        <f t="shared" si="24"/>
        <v>0</v>
      </c>
      <c r="AR379" s="48" t="e">
        <f t="shared" si="25"/>
        <v>#DIV/0!</v>
      </c>
      <c r="AS379" s="49" t="e">
        <f t="shared" si="26"/>
        <v>#DIV/0!</v>
      </c>
      <c r="AT379" s="16"/>
      <c r="AU379" s="16"/>
      <c r="AV379" s="381"/>
      <c r="AW379" s="382"/>
      <c r="AX379" s="403"/>
      <c r="AY379" s="403"/>
      <c r="AZ379" s="406"/>
      <c r="BA379" s="406"/>
      <c r="BB379" s="382"/>
      <c r="BC379" s="377"/>
      <c r="BD379" s="382"/>
      <c r="BE379" s="377"/>
      <c r="BF379" s="380"/>
      <c r="BG379" s="377"/>
      <c r="BH379" s="380"/>
      <c r="BI379" s="377"/>
      <c r="BJ379" s="382"/>
      <c r="BK379" s="377"/>
      <c r="BL379" s="382"/>
      <c r="BM379" s="377"/>
      <c r="BN379" s="382"/>
      <c r="BO379" s="403"/>
      <c r="BP379" s="403"/>
      <c r="BQ379" s="403"/>
      <c r="BR379" s="403"/>
    </row>
    <row r="380" spans="1:70" ht="17" customHeight="1" x14ac:dyDescent="0.2">
      <c r="A380" s="387"/>
      <c r="B380" s="390"/>
      <c r="C380" s="393"/>
      <c r="D380" s="396"/>
      <c r="E380" s="399"/>
      <c r="F380" s="13">
        <v>55</v>
      </c>
      <c r="G380" s="35">
        <f>Anchor!B377</f>
        <v>0</v>
      </c>
      <c r="H380" s="40">
        <f>Anchor!C377</f>
        <v>0</v>
      </c>
      <c r="I380" s="40">
        <f>Anchor!D377</f>
        <v>0</v>
      </c>
      <c r="J380" s="40">
        <f>Anchor!E377</f>
        <v>0</v>
      </c>
      <c r="K380" s="40"/>
      <c r="L380" s="40">
        <f>Anchor!F377</f>
        <v>0</v>
      </c>
      <c r="M380" s="40">
        <f>Anchor!G377</f>
        <v>0</v>
      </c>
      <c r="N380" s="40">
        <f>Anchor!H377</f>
        <v>0</v>
      </c>
      <c r="O380" s="40"/>
      <c r="P380" s="40"/>
      <c r="Q380" s="40"/>
      <c r="R380" s="40"/>
      <c r="S380" s="40"/>
      <c r="T380" s="40"/>
      <c r="U380" s="40"/>
      <c r="V380" s="40">
        <f>Anchor!I377</f>
        <v>0</v>
      </c>
      <c r="W380" s="40">
        <f>Anchor!J377</f>
        <v>0</v>
      </c>
      <c r="X380" s="36">
        <f t="shared" si="27"/>
        <v>0</v>
      </c>
      <c r="Y380" s="15"/>
      <c r="Z380" s="35">
        <f>Test!B377</f>
        <v>0</v>
      </c>
      <c r="AA380" s="40">
        <f>Test!C377</f>
        <v>0</v>
      </c>
      <c r="AB380" s="40">
        <f>Test!D377</f>
        <v>0</v>
      </c>
      <c r="AC380" s="40">
        <f>Test!E377</f>
        <v>0</v>
      </c>
      <c r="AD380" s="40"/>
      <c r="AE380" s="40">
        <f>Test!F377</f>
        <v>0</v>
      </c>
      <c r="AF380" s="40">
        <f>Test!G377</f>
        <v>0</v>
      </c>
      <c r="AG380" s="40">
        <f>Test!H377</f>
        <v>0</v>
      </c>
      <c r="AH380" s="40"/>
      <c r="AI380" s="40"/>
      <c r="AJ380" s="40"/>
      <c r="AK380" s="40"/>
      <c r="AL380" s="40"/>
      <c r="AM380" s="40"/>
      <c r="AN380" s="40"/>
      <c r="AO380" s="40">
        <f>Test!I377</f>
        <v>0</v>
      </c>
      <c r="AP380" s="40">
        <f>Test!J377</f>
        <v>0</v>
      </c>
      <c r="AQ380" s="36">
        <f t="shared" si="24"/>
        <v>0</v>
      </c>
      <c r="AR380" s="48" t="e">
        <f t="shared" si="25"/>
        <v>#DIV/0!</v>
      </c>
      <c r="AS380" s="49" t="e">
        <f t="shared" si="26"/>
        <v>#DIV/0!</v>
      </c>
      <c r="AT380" s="16"/>
      <c r="AU380" s="16"/>
      <c r="AV380" s="381" t="s">
        <v>125</v>
      </c>
      <c r="AW380" s="382" t="e" cm="1">
        <f t="array" ref="AW380">bdRateExtend($G378:$G381,H378:H381,$Z378:$Z381,AA378:AA381)</f>
        <v>#VALUE!</v>
      </c>
      <c r="AX380" s="403"/>
      <c r="AY380" s="403"/>
      <c r="AZ380" s="406"/>
      <c r="BA380" s="406"/>
      <c r="BB380" s="382" t="e" cm="1">
        <f t="array" ref="BB380">bdRateExtend($G378:$G381,L378:L381,$Z378:$Z381,AE378:AE381)</f>
        <v>#VALUE!</v>
      </c>
      <c r="BC380" s="377"/>
      <c r="BD380" s="382" t="e" cm="1">
        <f t="array" ref="BD380">bdRateExtend($G378:$G381,M378:M381,$Z378:$Z381,AF378:AF381)</f>
        <v>#VALUE!</v>
      </c>
      <c r="BE380" s="377"/>
      <c r="BF380" s="380" t="e" cm="1">
        <f t="array" ref="BF380">bdRateExtend($G378:$G381,N378:N381,$Z378:$Z381,AG378:AG381)</f>
        <v>#VALUE!</v>
      </c>
      <c r="BG380" s="377"/>
      <c r="BH380" s="380" t="e" cm="1">
        <f t="array" ref="BH380">bdRateExtend($G378:$G381,O378:O381,$Z378:$Z381,AH378:AH381)</f>
        <v>#VALUE!</v>
      </c>
      <c r="BI380" s="377"/>
      <c r="BJ380" s="382" t="e" cm="1">
        <f t="array" ref="BJ380">bdRateExtend($G378:$G381,P378:P381,$Z378:$Z381,AI378:AI381)</f>
        <v>#VALUE!</v>
      </c>
      <c r="BK380" s="377"/>
      <c r="BL380" s="382" t="e" cm="1">
        <f t="array" ref="BL380">bdRateExtend($G378:$G381,Q378:Q381,$Z378:$Z381,AJ378:AJ381)</f>
        <v>#VALUE!</v>
      </c>
      <c r="BM380" s="377"/>
      <c r="BN380" s="382" t="e" cm="1">
        <f t="array" ref="BN380">bdRateExtend($G378:$G381,R378:R381,$Z378:$Z381,AK378:AK381)</f>
        <v>#VALUE!</v>
      </c>
      <c r="BO380" s="403"/>
      <c r="BP380" s="403"/>
      <c r="BQ380" s="403"/>
      <c r="BR380" s="403"/>
    </row>
    <row r="381" spans="1:70" ht="17" customHeight="1" thickBot="1" x14ac:dyDescent="0.25">
      <c r="A381" s="387"/>
      <c r="B381" s="391"/>
      <c r="C381" s="394"/>
      <c r="D381" s="397"/>
      <c r="E381" s="400"/>
      <c r="F381" s="8">
        <v>63</v>
      </c>
      <c r="G381" s="37">
        <f>Anchor!B378</f>
        <v>0</v>
      </c>
      <c r="H381" s="38">
        <f>Anchor!C378</f>
        <v>0</v>
      </c>
      <c r="I381" s="38">
        <f>Anchor!D378</f>
        <v>0</v>
      </c>
      <c r="J381" s="38">
        <f>Anchor!E378</f>
        <v>0</v>
      </c>
      <c r="K381" s="38"/>
      <c r="L381" s="38">
        <f>Anchor!F378</f>
        <v>0</v>
      </c>
      <c r="M381" s="38">
        <f>Anchor!G378</f>
        <v>0</v>
      </c>
      <c r="N381" s="38">
        <f>Anchor!H378</f>
        <v>0</v>
      </c>
      <c r="O381" s="38"/>
      <c r="P381" s="38"/>
      <c r="Q381" s="38"/>
      <c r="R381" s="38"/>
      <c r="S381" s="38"/>
      <c r="T381" s="38"/>
      <c r="U381" s="38"/>
      <c r="V381" s="38">
        <f>Anchor!I378</f>
        <v>0</v>
      </c>
      <c r="W381" s="38">
        <f>Anchor!J378</f>
        <v>0</v>
      </c>
      <c r="X381" s="39">
        <f t="shared" si="27"/>
        <v>0</v>
      </c>
      <c r="Y381" s="15"/>
      <c r="Z381" s="37">
        <f>Test!B378</f>
        <v>0</v>
      </c>
      <c r="AA381" s="38">
        <f>Test!C378</f>
        <v>0</v>
      </c>
      <c r="AB381" s="38">
        <f>Test!D378</f>
        <v>0</v>
      </c>
      <c r="AC381" s="38">
        <f>Test!E378</f>
        <v>0</v>
      </c>
      <c r="AD381" s="38"/>
      <c r="AE381" s="38">
        <f>Test!F378</f>
        <v>0</v>
      </c>
      <c r="AF381" s="38">
        <f>Test!G378</f>
        <v>0</v>
      </c>
      <c r="AG381" s="38">
        <f>Test!H378</f>
        <v>0</v>
      </c>
      <c r="AH381" s="38"/>
      <c r="AI381" s="38"/>
      <c r="AJ381" s="38"/>
      <c r="AK381" s="38"/>
      <c r="AL381" s="38"/>
      <c r="AM381" s="38"/>
      <c r="AN381" s="38"/>
      <c r="AO381" s="38">
        <f>Test!I378</f>
        <v>0</v>
      </c>
      <c r="AP381" s="38">
        <f>Test!J378</f>
        <v>0</v>
      </c>
      <c r="AQ381" s="39">
        <f t="shared" si="24"/>
        <v>0</v>
      </c>
      <c r="AR381" s="50" t="e">
        <f t="shared" si="25"/>
        <v>#DIV/0!</v>
      </c>
      <c r="AS381" s="51" t="e">
        <f t="shared" si="26"/>
        <v>#DIV/0!</v>
      </c>
      <c r="AT381" s="16"/>
      <c r="AU381" s="16"/>
      <c r="AV381" s="383"/>
      <c r="AW381" s="384"/>
      <c r="AX381" s="404"/>
      <c r="AY381" s="404"/>
      <c r="AZ381" s="407"/>
      <c r="BA381" s="407"/>
      <c r="BB381" s="384"/>
      <c r="BC381" s="378"/>
      <c r="BD381" s="384"/>
      <c r="BE381" s="378"/>
      <c r="BF381" s="385"/>
      <c r="BG381" s="378"/>
      <c r="BH381" s="385"/>
      <c r="BI381" s="378"/>
      <c r="BJ381" s="384"/>
      <c r="BK381" s="378"/>
      <c r="BL381" s="384"/>
      <c r="BM381" s="378"/>
      <c r="BN381" s="384"/>
      <c r="BO381" s="404"/>
      <c r="BP381" s="404"/>
      <c r="BQ381" s="404"/>
      <c r="BR381" s="404"/>
    </row>
    <row r="382" spans="1:70" ht="17" customHeight="1" x14ac:dyDescent="0.2">
      <c r="A382" s="387"/>
      <c r="B382" s="389" t="s">
        <v>94</v>
      </c>
      <c r="C382" s="392" t="s">
        <v>82</v>
      </c>
      <c r="D382" s="395">
        <v>59.94</v>
      </c>
      <c r="E382" s="398">
        <v>10</v>
      </c>
      <c r="F382" s="7">
        <v>23</v>
      </c>
      <c r="G382" s="32">
        <f>Anchor!B379</f>
        <v>0</v>
      </c>
      <c r="H382" s="33">
        <f>Anchor!C379</f>
        <v>0</v>
      </c>
      <c r="I382" s="33">
        <f>Anchor!D379</f>
        <v>0</v>
      </c>
      <c r="J382" s="33">
        <f>Anchor!E379</f>
        <v>0</v>
      </c>
      <c r="K382" s="33"/>
      <c r="L382" s="33">
        <f>Anchor!F379</f>
        <v>0</v>
      </c>
      <c r="M382" s="33">
        <f>Anchor!G379</f>
        <v>0</v>
      </c>
      <c r="N382" s="33">
        <f>Anchor!H379</f>
        <v>0</v>
      </c>
      <c r="O382" s="33"/>
      <c r="P382" s="33"/>
      <c r="Q382" s="33"/>
      <c r="R382" s="33"/>
      <c r="S382" s="33"/>
      <c r="T382" s="33"/>
      <c r="U382" s="33"/>
      <c r="V382" s="33">
        <f>Anchor!I379</f>
        <v>0</v>
      </c>
      <c r="W382" s="33">
        <f>Anchor!J379</f>
        <v>0</v>
      </c>
      <c r="X382" s="34">
        <f t="shared" si="27"/>
        <v>0</v>
      </c>
      <c r="Y382" s="15"/>
      <c r="Z382" s="32">
        <f>Test!B379</f>
        <v>0</v>
      </c>
      <c r="AA382" s="33">
        <f>Test!C379</f>
        <v>0</v>
      </c>
      <c r="AB382" s="33">
        <f>Test!D379</f>
        <v>0</v>
      </c>
      <c r="AC382" s="33">
        <f>Test!E379</f>
        <v>0</v>
      </c>
      <c r="AD382" s="33"/>
      <c r="AE382" s="33">
        <f>Test!F379</f>
        <v>0</v>
      </c>
      <c r="AF382" s="33">
        <f>Test!G379</f>
        <v>0</v>
      </c>
      <c r="AG382" s="33">
        <f>Test!H379</f>
        <v>0</v>
      </c>
      <c r="AH382" s="33"/>
      <c r="AI382" s="33"/>
      <c r="AJ382" s="33"/>
      <c r="AK382" s="33"/>
      <c r="AL382" s="33"/>
      <c r="AM382" s="33"/>
      <c r="AN382" s="33"/>
      <c r="AO382" s="33">
        <f>Test!I379</f>
        <v>0</v>
      </c>
      <c r="AP382" s="33">
        <f>Test!J379</f>
        <v>0</v>
      </c>
      <c r="AQ382" s="34">
        <f t="shared" si="24"/>
        <v>0</v>
      </c>
      <c r="AR382" s="46" t="e">
        <f t="shared" si="25"/>
        <v>#DIV/0!</v>
      </c>
      <c r="AS382" s="47" t="e">
        <f t="shared" si="26"/>
        <v>#DIV/0!</v>
      </c>
      <c r="AT382" s="16"/>
      <c r="AU382" s="16"/>
      <c r="AV382" s="440" t="s">
        <v>123</v>
      </c>
      <c r="AW382" s="401" t="e" cm="1">
        <f t="array" ref="AW382">bdRateExtend($G382:$G385,H382:H385,$Z382:$Z385,AA382:AA385)</f>
        <v>#VALUE!</v>
      </c>
      <c r="AX382" s="402" t="e" cm="1">
        <f t="array" ref="AX382">bdRateExtend($G382:$G387,H382:H387,$Z382:$Z387,AA382:AA387)</f>
        <v>#VALUE!</v>
      </c>
      <c r="AY382" s="402" t="e" cm="1">
        <f t="array" ref="AY382">bdRateExtend($G382:$G387,I382:I387,$Z382:$Z387,AB382:AB387)</f>
        <v>#VALUE!</v>
      </c>
      <c r="AZ382" s="405" t="e" cm="1">
        <f t="array" ref="AZ382">bdRateExtend($G382:$G387,J382:J387,$Z382:$Z387,AC382:AC387)</f>
        <v>#VALUE!</v>
      </c>
      <c r="BA382" s="405" t="e" cm="1">
        <f t="array" ref="BA382">bdRateExtend($G382:$G387,K382:K387,$Z382:$Z387,AD382:AD387)</f>
        <v>#VALUE!</v>
      </c>
      <c r="BB382" s="401" t="e" cm="1">
        <f t="array" ref="BB382">bdRateExtend($G382:$G385,L382:L385,$Z382:$Z385,AE382:AE385)</f>
        <v>#VALUE!</v>
      </c>
      <c r="BC382" s="376" t="e" cm="1">
        <f t="array" ref="BC382">bdRateExtend($G382:$G387,L382:L387,$Z382:$Z387,AE382:AE387)</f>
        <v>#VALUE!</v>
      </c>
      <c r="BD382" s="401" t="e" cm="1">
        <f t="array" ref="BD382">bdRateExtend($G382:$G385,M382:M385,$Z382:$Z385,AF382:AF385)</f>
        <v>#VALUE!</v>
      </c>
      <c r="BE382" s="376" t="e" cm="1">
        <f t="array" ref="BE382">bdRateExtend($G382:$G387,M382:M387,$Z382:$Z387,AF382:AF387)</f>
        <v>#VALUE!</v>
      </c>
      <c r="BF382" s="379" t="e" cm="1">
        <f t="array" ref="BF382">bdRateExtend($G382:$G385,N382:N385,$Z382:$Z385,AG382:AG385)</f>
        <v>#VALUE!</v>
      </c>
      <c r="BG382" s="376" t="e" cm="1">
        <f t="array" ref="BG382">bdRateExtend($G382:$G387,N382:N387,$Z382:$Z387,AG382:AG387)</f>
        <v>#VALUE!</v>
      </c>
      <c r="BH382" s="379" t="e" cm="1">
        <f t="array" ref="BH382">bdRateExtend($G382:$G385,O382:O385,$Z382:$Z385,AH382:AH385)</f>
        <v>#VALUE!</v>
      </c>
      <c r="BI382" s="376" t="e" cm="1">
        <f t="array" ref="BI382">bdRateExtend($G382:$G387,O382:O387,$Z382:$Z387,AH382:AH387)</f>
        <v>#VALUE!</v>
      </c>
      <c r="BJ382" s="401" t="e" cm="1">
        <f t="array" ref="BJ382">bdRateExtend($G382:$G385,P382:P385,$Z382:$Z385,AI382:AI385)</f>
        <v>#VALUE!</v>
      </c>
      <c r="BK382" s="376" t="e" cm="1">
        <f t="array" ref="BK382">bdRateExtend($G382:$G387,P382:P387,$Z382:$Z387,AI382:AI387)</f>
        <v>#VALUE!</v>
      </c>
      <c r="BL382" s="401" t="e" cm="1">
        <f t="array" ref="BL382">bdRateExtend($G382:$G385,Q382:Q385,$Z382:$Z385,AJ382:AJ385)</f>
        <v>#VALUE!</v>
      </c>
      <c r="BM382" s="376" t="e" cm="1">
        <f t="array" ref="BM382">bdRateExtend($G382:$G387,Q382:Q387,$Z382:$Z387,AJ382:AJ387)</f>
        <v>#VALUE!</v>
      </c>
      <c r="BN382" s="401" t="e" cm="1">
        <f t="array" ref="BN382">bdRateExtend($G382:$G385,R382:R385,$Z382:$Z385,AK382:AK385)</f>
        <v>#VALUE!</v>
      </c>
      <c r="BO382" s="402" t="e" cm="1">
        <f t="array" ref="BO382">bdRateExtend($G382:$G387,R382:R387,$Z382:$Z387,AK382:AK387)</f>
        <v>#VALUE!</v>
      </c>
      <c r="BP382" s="402" t="e" cm="1">
        <f t="array" ref="BP382">bdRateExtend($G382:$G387,S382:S387,$Z382:$Z387,AL382:AL387)</f>
        <v>#VALUE!</v>
      </c>
      <c r="BQ382" s="402" t="e" cm="1">
        <f t="array" ref="BQ382">bdRateExtend($G382:$G387,T382:T387,$Z382:$Z387,AM382:AM387)</f>
        <v>#VALUE!</v>
      </c>
      <c r="BR382" s="402" t="e" cm="1">
        <f t="array" ref="BR382">bdRateExtend($G382:$G387,U382:U387,$Z382:$Z387,AN382:AN387)</f>
        <v>#VALUE!</v>
      </c>
    </row>
    <row r="383" spans="1:70" ht="17" customHeight="1" x14ac:dyDescent="0.2">
      <c r="A383" s="387"/>
      <c r="B383" s="390"/>
      <c r="C383" s="393"/>
      <c r="D383" s="396"/>
      <c r="E383" s="399"/>
      <c r="F383" s="13">
        <v>31</v>
      </c>
      <c r="G383" s="35">
        <f>Anchor!B380</f>
        <v>0</v>
      </c>
      <c r="H383" s="40">
        <f>Anchor!C380</f>
        <v>0</v>
      </c>
      <c r="I383" s="40">
        <f>Anchor!D380</f>
        <v>0</v>
      </c>
      <c r="J383" s="40">
        <f>Anchor!E380</f>
        <v>0</v>
      </c>
      <c r="K383" s="40"/>
      <c r="L383" s="40">
        <f>Anchor!F380</f>
        <v>0</v>
      </c>
      <c r="M383" s="40">
        <f>Anchor!G380</f>
        <v>0</v>
      </c>
      <c r="N383" s="40">
        <f>Anchor!H380</f>
        <v>0</v>
      </c>
      <c r="O383" s="40"/>
      <c r="P383" s="40"/>
      <c r="Q383" s="40"/>
      <c r="R383" s="40"/>
      <c r="S383" s="40"/>
      <c r="T383" s="40"/>
      <c r="U383" s="40"/>
      <c r="V383" s="40">
        <f>Anchor!I380</f>
        <v>0</v>
      </c>
      <c r="W383" s="40">
        <f>Anchor!J380</f>
        <v>0</v>
      </c>
      <c r="X383" s="36">
        <f t="shared" si="27"/>
        <v>0</v>
      </c>
      <c r="Y383" s="15"/>
      <c r="Z383" s="35">
        <f>Test!B380</f>
        <v>0</v>
      </c>
      <c r="AA383" s="40">
        <f>Test!C380</f>
        <v>0</v>
      </c>
      <c r="AB383" s="40">
        <f>Test!D380</f>
        <v>0</v>
      </c>
      <c r="AC383" s="40">
        <f>Test!E380</f>
        <v>0</v>
      </c>
      <c r="AD383" s="40"/>
      <c r="AE383" s="40">
        <f>Test!F380</f>
        <v>0</v>
      </c>
      <c r="AF383" s="40">
        <f>Test!G380</f>
        <v>0</v>
      </c>
      <c r="AG383" s="40">
        <f>Test!H380</f>
        <v>0</v>
      </c>
      <c r="AH383" s="40"/>
      <c r="AI383" s="40"/>
      <c r="AJ383" s="40"/>
      <c r="AK383" s="40"/>
      <c r="AL383" s="40"/>
      <c r="AM383" s="40"/>
      <c r="AN383" s="40"/>
      <c r="AO383" s="40">
        <f>Test!I380</f>
        <v>0</v>
      </c>
      <c r="AP383" s="40">
        <f>Test!J380</f>
        <v>0</v>
      </c>
      <c r="AQ383" s="36">
        <f t="shared" si="24"/>
        <v>0</v>
      </c>
      <c r="AR383" s="48" t="e">
        <f t="shared" si="25"/>
        <v>#DIV/0!</v>
      </c>
      <c r="AS383" s="49" t="e">
        <f t="shared" si="26"/>
        <v>#DIV/0!</v>
      </c>
      <c r="AT383" s="16"/>
      <c r="AU383" s="16"/>
      <c r="AV383" s="381"/>
      <c r="AW383" s="382"/>
      <c r="AX383" s="403"/>
      <c r="AY383" s="403"/>
      <c r="AZ383" s="406"/>
      <c r="BA383" s="406"/>
      <c r="BB383" s="382"/>
      <c r="BC383" s="377"/>
      <c r="BD383" s="382"/>
      <c r="BE383" s="377"/>
      <c r="BF383" s="380"/>
      <c r="BG383" s="377"/>
      <c r="BH383" s="380"/>
      <c r="BI383" s="377"/>
      <c r="BJ383" s="382"/>
      <c r="BK383" s="377"/>
      <c r="BL383" s="382"/>
      <c r="BM383" s="377"/>
      <c r="BN383" s="382"/>
      <c r="BO383" s="403"/>
      <c r="BP383" s="403"/>
      <c r="BQ383" s="403"/>
      <c r="BR383" s="403"/>
    </row>
    <row r="384" spans="1:70" ht="17" customHeight="1" x14ac:dyDescent="0.2">
      <c r="A384" s="387"/>
      <c r="B384" s="390"/>
      <c r="C384" s="393"/>
      <c r="D384" s="396"/>
      <c r="E384" s="399"/>
      <c r="F384" s="13">
        <v>39</v>
      </c>
      <c r="G384" s="35">
        <f>Anchor!B381</f>
        <v>0</v>
      </c>
      <c r="H384" s="40">
        <f>Anchor!C381</f>
        <v>0</v>
      </c>
      <c r="I384" s="40">
        <f>Anchor!D381</f>
        <v>0</v>
      </c>
      <c r="J384" s="40">
        <f>Anchor!E381</f>
        <v>0</v>
      </c>
      <c r="K384" s="40"/>
      <c r="L384" s="40">
        <f>Anchor!F381</f>
        <v>0</v>
      </c>
      <c r="M384" s="40">
        <f>Anchor!G381</f>
        <v>0</v>
      </c>
      <c r="N384" s="40">
        <f>Anchor!H381</f>
        <v>0</v>
      </c>
      <c r="O384" s="40"/>
      <c r="P384" s="40"/>
      <c r="Q384" s="40"/>
      <c r="R384" s="40"/>
      <c r="S384" s="40"/>
      <c r="T384" s="40"/>
      <c r="U384" s="40"/>
      <c r="V384" s="40">
        <f>Anchor!I381</f>
        <v>0</v>
      </c>
      <c r="W384" s="40">
        <f>Anchor!J381</f>
        <v>0</v>
      </c>
      <c r="X384" s="36">
        <f t="shared" si="27"/>
        <v>0</v>
      </c>
      <c r="Y384" s="15"/>
      <c r="Z384" s="35">
        <f>Test!B381</f>
        <v>0</v>
      </c>
      <c r="AA384" s="40">
        <f>Test!C381</f>
        <v>0</v>
      </c>
      <c r="AB384" s="40">
        <f>Test!D381</f>
        <v>0</v>
      </c>
      <c r="AC384" s="40">
        <f>Test!E381</f>
        <v>0</v>
      </c>
      <c r="AD384" s="40"/>
      <c r="AE384" s="40">
        <f>Test!F381</f>
        <v>0</v>
      </c>
      <c r="AF384" s="40">
        <f>Test!G381</f>
        <v>0</v>
      </c>
      <c r="AG384" s="40">
        <f>Test!H381</f>
        <v>0</v>
      </c>
      <c r="AH384" s="40"/>
      <c r="AI384" s="40"/>
      <c r="AJ384" s="40"/>
      <c r="AK384" s="40"/>
      <c r="AL384" s="40"/>
      <c r="AM384" s="40"/>
      <c r="AN384" s="40"/>
      <c r="AO384" s="40">
        <f>Test!I381</f>
        <v>0</v>
      </c>
      <c r="AP384" s="40">
        <f>Test!J381</f>
        <v>0</v>
      </c>
      <c r="AQ384" s="36">
        <f t="shared" si="24"/>
        <v>0</v>
      </c>
      <c r="AR384" s="48" t="e">
        <f t="shared" si="25"/>
        <v>#DIV/0!</v>
      </c>
      <c r="AS384" s="49" t="e">
        <f t="shared" si="26"/>
        <v>#DIV/0!</v>
      </c>
      <c r="AT384" s="16"/>
      <c r="AU384" s="16"/>
      <c r="AV384" s="381" t="s">
        <v>124</v>
      </c>
      <c r="AW384" s="382" t="e" cm="1">
        <f t="array" ref="AW384">bdRateExtend($G383:$G386,H383:H386,$Z383:$Z386,AA383:AA386)</f>
        <v>#VALUE!</v>
      </c>
      <c r="AX384" s="403"/>
      <c r="AY384" s="403"/>
      <c r="AZ384" s="406"/>
      <c r="BA384" s="406"/>
      <c r="BB384" s="382" t="e" cm="1">
        <f t="array" ref="BB384">bdRateExtend($G383:$G386,L383:L386,$Z383:$Z386,AE383:AE386)</f>
        <v>#VALUE!</v>
      </c>
      <c r="BC384" s="377"/>
      <c r="BD384" s="382" t="e" cm="1">
        <f t="array" ref="BD384">bdRateExtend($G383:$G386,M383:M386,$Z383:$Z386,AF383:AF386)</f>
        <v>#VALUE!</v>
      </c>
      <c r="BE384" s="377"/>
      <c r="BF384" s="380" t="e" cm="1">
        <f t="array" ref="BF384">bdRateExtend($G383:$G386,N383:N386,$Z383:$Z386,AG383:AG386)</f>
        <v>#VALUE!</v>
      </c>
      <c r="BG384" s="377"/>
      <c r="BH384" s="380" t="e" cm="1">
        <f t="array" ref="BH384">bdRateExtend($G383:$G386,O383:O386,$Z383:$Z386,AH383:AH386)</f>
        <v>#VALUE!</v>
      </c>
      <c r="BI384" s="377"/>
      <c r="BJ384" s="382" t="e" cm="1">
        <f t="array" ref="BJ384">bdRateExtend($G383:$G386,P383:P386,$Z383:$Z386,AI383:AI386)</f>
        <v>#VALUE!</v>
      </c>
      <c r="BK384" s="377"/>
      <c r="BL384" s="382" t="e" cm="1">
        <f t="array" ref="BL384">bdRateExtend($G383:$G386,Q383:Q386,$Z383:$Z386,AJ383:AJ386)</f>
        <v>#VALUE!</v>
      </c>
      <c r="BM384" s="377"/>
      <c r="BN384" s="382" t="e" cm="1">
        <f t="array" ref="BN384">bdRateExtend($G383:$G386,R383:R386,$Z383:$Z386,AK383:AK386)</f>
        <v>#VALUE!</v>
      </c>
      <c r="BO384" s="403"/>
      <c r="BP384" s="403"/>
      <c r="BQ384" s="403"/>
      <c r="BR384" s="403"/>
    </row>
    <row r="385" spans="1:70" ht="17" customHeight="1" x14ac:dyDescent="0.2">
      <c r="A385" s="387"/>
      <c r="B385" s="390"/>
      <c r="C385" s="393"/>
      <c r="D385" s="396"/>
      <c r="E385" s="399"/>
      <c r="F385" s="13">
        <v>47</v>
      </c>
      <c r="G385" s="35">
        <f>Anchor!B382</f>
        <v>0</v>
      </c>
      <c r="H385" s="40">
        <f>Anchor!C382</f>
        <v>0</v>
      </c>
      <c r="I385" s="40">
        <f>Anchor!D382</f>
        <v>0</v>
      </c>
      <c r="J385" s="40">
        <f>Anchor!E382</f>
        <v>0</v>
      </c>
      <c r="K385" s="40"/>
      <c r="L385" s="40">
        <f>Anchor!F382</f>
        <v>0</v>
      </c>
      <c r="M385" s="40">
        <f>Anchor!G382</f>
        <v>0</v>
      </c>
      <c r="N385" s="40">
        <f>Anchor!H382</f>
        <v>0</v>
      </c>
      <c r="O385" s="40"/>
      <c r="P385" s="40"/>
      <c r="Q385" s="40"/>
      <c r="R385" s="40"/>
      <c r="S385" s="40"/>
      <c r="T385" s="40"/>
      <c r="U385" s="40"/>
      <c r="V385" s="40">
        <f>Anchor!I382</f>
        <v>0</v>
      </c>
      <c r="W385" s="40">
        <f>Anchor!J382</f>
        <v>0</v>
      </c>
      <c r="X385" s="36">
        <f t="shared" si="27"/>
        <v>0</v>
      </c>
      <c r="Y385" s="15"/>
      <c r="Z385" s="35">
        <f>Test!B382</f>
        <v>0</v>
      </c>
      <c r="AA385" s="40">
        <f>Test!C382</f>
        <v>0</v>
      </c>
      <c r="AB385" s="40">
        <f>Test!D382</f>
        <v>0</v>
      </c>
      <c r="AC385" s="40">
        <f>Test!E382</f>
        <v>0</v>
      </c>
      <c r="AD385" s="40"/>
      <c r="AE385" s="40">
        <f>Test!F382</f>
        <v>0</v>
      </c>
      <c r="AF385" s="40">
        <f>Test!G382</f>
        <v>0</v>
      </c>
      <c r="AG385" s="40">
        <f>Test!H382</f>
        <v>0</v>
      </c>
      <c r="AH385" s="40"/>
      <c r="AI385" s="40"/>
      <c r="AJ385" s="40"/>
      <c r="AK385" s="40"/>
      <c r="AL385" s="40"/>
      <c r="AM385" s="40"/>
      <c r="AN385" s="40"/>
      <c r="AO385" s="40">
        <f>Test!I382</f>
        <v>0</v>
      </c>
      <c r="AP385" s="40">
        <f>Test!J382</f>
        <v>0</v>
      </c>
      <c r="AQ385" s="36">
        <f t="shared" si="24"/>
        <v>0</v>
      </c>
      <c r="AR385" s="48" t="e">
        <f t="shared" si="25"/>
        <v>#DIV/0!</v>
      </c>
      <c r="AS385" s="49" t="e">
        <f t="shared" si="26"/>
        <v>#DIV/0!</v>
      </c>
      <c r="AT385" s="16"/>
      <c r="AU385" s="16"/>
      <c r="AV385" s="381"/>
      <c r="AW385" s="382"/>
      <c r="AX385" s="403"/>
      <c r="AY385" s="403"/>
      <c r="AZ385" s="406"/>
      <c r="BA385" s="406"/>
      <c r="BB385" s="382"/>
      <c r="BC385" s="377"/>
      <c r="BD385" s="382"/>
      <c r="BE385" s="377"/>
      <c r="BF385" s="380"/>
      <c r="BG385" s="377"/>
      <c r="BH385" s="380"/>
      <c r="BI385" s="377"/>
      <c r="BJ385" s="382"/>
      <c r="BK385" s="377"/>
      <c r="BL385" s="382"/>
      <c r="BM385" s="377"/>
      <c r="BN385" s="382"/>
      <c r="BO385" s="403"/>
      <c r="BP385" s="403"/>
      <c r="BQ385" s="403"/>
      <c r="BR385" s="403"/>
    </row>
    <row r="386" spans="1:70" ht="17" customHeight="1" x14ac:dyDescent="0.2">
      <c r="A386" s="387"/>
      <c r="B386" s="390"/>
      <c r="C386" s="393"/>
      <c r="D386" s="396"/>
      <c r="E386" s="399"/>
      <c r="F386" s="13">
        <v>55</v>
      </c>
      <c r="G386" s="35">
        <f>Anchor!B383</f>
        <v>0</v>
      </c>
      <c r="H386" s="40">
        <f>Anchor!C383</f>
        <v>0</v>
      </c>
      <c r="I386" s="40">
        <f>Anchor!D383</f>
        <v>0</v>
      </c>
      <c r="J386" s="40">
        <f>Anchor!E383</f>
        <v>0</v>
      </c>
      <c r="K386" s="40"/>
      <c r="L386" s="40">
        <f>Anchor!F383</f>
        <v>0</v>
      </c>
      <c r="M386" s="40">
        <f>Anchor!G383</f>
        <v>0</v>
      </c>
      <c r="N386" s="40">
        <f>Anchor!H383</f>
        <v>0</v>
      </c>
      <c r="O386" s="40"/>
      <c r="P386" s="40"/>
      <c r="Q386" s="40"/>
      <c r="R386" s="40"/>
      <c r="S386" s="40"/>
      <c r="T386" s="40"/>
      <c r="U386" s="40"/>
      <c r="V386" s="40">
        <f>Anchor!I383</f>
        <v>0</v>
      </c>
      <c r="W386" s="40">
        <f>Anchor!J383</f>
        <v>0</v>
      </c>
      <c r="X386" s="36">
        <f t="shared" si="27"/>
        <v>0</v>
      </c>
      <c r="Y386" s="15"/>
      <c r="Z386" s="35">
        <f>Test!B383</f>
        <v>0</v>
      </c>
      <c r="AA386" s="40">
        <f>Test!C383</f>
        <v>0</v>
      </c>
      <c r="AB386" s="40">
        <f>Test!D383</f>
        <v>0</v>
      </c>
      <c r="AC386" s="40">
        <f>Test!E383</f>
        <v>0</v>
      </c>
      <c r="AD386" s="40"/>
      <c r="AE386" s="40">
        <f>Test!F383</f>
        <v>0</v>
      </c>
      <c r="AF386" s="40">
        <f>Test!G383</f>
        <v>0</v>
      </c>
      <c r="AG386" s="40">
        <f>Test!H383</f>
        <v>0</v>
      </c>
      <c r="AH386" s="40"/>
      <c r="AI386" s="40"/>
      <c r="AJ386" s="40"/>
      <c r="AK386" s="40"/>
      <c r="AL386" s="40"/>
      <c r="AM386" s="40"/>
      <c r="AN386" s="40"/>
      <c r="AO386" s="40">
        <f>Test!I383</f>
        <v>0</v>
      </c>
      <c r="AP386" s="40">
        <f>Test!J383</f>
        <v>0</v>
      </c>
      <c r="AQ386" s="36">
        <f t="shared" si="24"/>
        <v>0</v>
      </c>
      <c r="AR386" s="48" t="e">
        <f t="shared" si="25"/>
        <v>#DIV/0!</v>
      </c>
      <c r="AS386" s="49" t="e">
        <f t="shared" si="26"/>
        <v>#DIV/0!</v>
      </c>
      <c r="AT386" s="16"/>
      <c r="AU386" s="16"/>
      <c r="AV386" s="381" t="s">
        <v>125</v>
      </c>
      <c r="AW386" s="382" t="e" cm="1">
        <f t="array" ref="AW386">bdRateExtend($G384:$G387,H384:H387,$Z384:$Z387,AA384:AA387)</f>
        <v>#VALUE!</v>
      </c>
      <c r="AX386" s="403"/>
      <c r="AY386" s="403"/>
      <c r="AZ386" s="406"/>
      <c r="BA386" s="406"/>
      <c r="BB386" s="382" t="e" cm="1">
        <f t="array" ref="BB386">bdRateExtend($G384:$G387,L384:L387,$Z384:$Z387,AE384:AE387)</f>
        <v>#VALUE!</v>
      </c>
      <c r="BC386" s="377"/>
      <c r="BD386" s="382" t="e" cm="1">
        <f t="array" ref="BD386">bdRateExtend($G384:$G387,M384:M387,$Z384:$Z387,AF384:AF387)</f>
        <v>#VALUE!</v>
      </c>
      <c r="BE386" s="377"/>
      <c r="BF386" s="380" t="e" cm="1">
        <f t="array" ref="BF386">bdRateExtend($G384:$G387,N384:N387,$Z384:$Z387,AG384:AG387)</f>
        <v>#VALUE!</v>
      </c>
      <c r="BG386" s="377"/>
      <c r="BH386" s="380" t="e" cm="1">
        <f t="array" ref="BH386">bdRateExtend($G384:$G387,O384:O387,$Z384:$Z387,AH384:AH387)</f>
        <v>#VALUE!</v>
      </c>
      <c r="BI386" s="377"/>
      <c r="BJ386" s="382" t="e" cm="1">
        <f t="array" ref="BJ386">bdRateExtend($G384:$G387,P384:P387,$Z384:$Z387,AI384:AI387)</f>
        <v>#VALUE!</v>
      </c>
      <c r="BK386" s="377"/>
      <c r="BL386" s="382" t="e" cm="1">
        <f t="array" ref="BL386">bdRateExtend($G384:$G387,Q384:Q387,$Z384:$Z387,AJ384:AJ387)</f>
        <v>#VALUE!</v>
      </c>
      <c r="BM386" s="377"/>
      <c r="BN386" s="382" t="e" cm="1">
        <f t="array" ref="BN386">bdRateExtend($G384:$G387,R384:R387,$Z384:$Z387,AK384:AK387)</f>
        <v>#VALUE!</v>
      </c>
      <c r="BO386" s="403"/>
      <c r="BP386" s="403"/>
      <c r="BQ386" s="403"/>
      <c r="BR386" s="403"/>
    </row>
    <row r="387" spans="1:70" ht="17" customHeight="1" thickBot="1" x14ac:dyDescent="0.25">
      <c r="A387" s="388"/>
      <c r="B387" s="391"/>
      <c r="C387" s="394"/>
      <c r="D387" s="397"/>
      <c r="E387" s="400"/>
      <c r="F387" s="8">
        <v>63</v>
      </c>
      <c r="G387" s="37">
        <f>Anchor!B384</f>
        <v>0</v>
      </c>
      <c r="H387" s="38">
        <f>Anchor!C384</f>
        <v>0</v>
      </c>
      <c r="I387" s="38">
        <f>Anchor!D384</f>
        <v>0</v>
      </c>
      <c r="J387" s="38">
        <f>Anchor!E384</f>
        <v>0</v>
      </c>
      <c r="K387" s="38"/>
      <c r="L387" s="38">
        <f>Anchor!F384</f>
        <v>0</v>
      </c>
      <c r="M387" s="38">
        <f>Anchor!G384</f>
        <v>0</v>
      </c>
      <c r="N387" s="38">
        <f>Anchor!H384</f>
        <v>0</v>
      </c>
      <c r="O387" s="38"/>
      <c r="P387" s="38"/>
      <c r="Q387" s="38"/>
      <c r="R387" s="38"/>
      <c r="S387" s="38"/>
      <c r="T387" s="38"/>
      <c r="U387" s="38"/>
      <c r="V387" s="38">
        <f>Anchor!I384</f>
        <v>0</v>
      </c>
      <c r="W387" s="38">
        <f>Anchor!J384</f>
        <v>0</v>
      </c>
      <c r="X387" s="39">
        <f t="shared" si="27"/>
        <v>0</v>
      </c>
      <c r="Y387" s="15"/>
      <c r="Z387" s="37">
        <f>Test!B384</f>
        <v>0</v>
      </c>
      <c r="AA387" s="38">
        <f>Test!C384</f>
        <v>0</v>
      </c>
      <c r="AB387" s="38">
        <f>Test!D384</f>
        <v>0</v>
      </c>
      <c r="AC387" s="38">
        <f>Test!E384</f>
        <v>0</v>
      </c>
      <c r="AD387" s="38"/>
      <c r="AE387" s="38">
        <f>Test!F384</f>
        <v>0</v>
      </c>
      <c r="AF387" s="38">
        <f>Test!G384</f>
        <v>0</v>
      </c>
      <c r="AG387" s="38">
        <f>Test!H384</f>
        <v>0</v>
      </c>
      <c r="AH387" s="38"/>
      <c r="AI387" s="38"/>
      <c r="AJ387" s="38"/>
      <c r="AK387" s="38"/>
      <c r="AL387" s="38"/>
      <c r="AM387" s="38"/>
      <c r="AN387" s="38"/>
      <c r="AO387" s="38">
        <f>Test!I384</f>
        <v>0</v>
      </c>
      <c r="AP387" s="38">
        <f>Test!J384</f>
        <v>0</v>
      </c>
      <c r="AQ387" s="39">
        <f t="shared" si="24"/>
        <v>0</v>
      </c>
      <c r="AR387" s="50" t="e">
        <f t="shared" si="25"/>
        <v>#DIV/0!</v>
      </c>
      <c r="AS387" s="51" t="e">
        <f t="shared" si="26"/>
        <v>#DIV/0!</v>
      </c>
      <c r="AT387" s="16"/>
      <c r="AU387" s="16"/>
      <c r="AV387" s="383"/>
      <c r="AW387" s="384"/>
      <c r="AX387" s="404"/>
      <c r="AY387" s="404"/>
      <c r="AZ387" s="407"/>
      <c r="BA387" s="407"/>
      <c r="BB387" s="384"/>
      <c r="BC387" s="378"/>
      <c r="BD387" s="384"/>
      <c r="BE387" s="378"/>
      <c r="BF387" s="385"/>
      <c r="BG387" s="378"/>
      <c r="BH387" s="385"/>
      <c r="BI387" s="378"/>
      <c r="BJ387" s="384"/>
      <c r="BK387" s="378"/>
      <c r="BL387" s="384"/>
      <c r="BM387" s="378"/>
      <c r="BN387" s="384"/>
      <c r="BO387" s="404"/>
      <c r="BP387" s="404"/>
      <c r="BQ387" s="404"/>
      <c r="BR387" s="404"/>
    </row>
    <row r="388" spans="1:70" ht="17" customHeight="1" x14ac:dyDescent="0.2">
      <c r="A388" s="386" t="s">
        <v>103</v>
      </c>
      <c r="B388" s="389" t="s">
        <v>90</v>
      </c>
      <c r="C388" s="392" t="s">
        <v>83</v>
      </c>
      <c r="D388" s="395">
        <v>24</v>
      </c>
      <c r="E388" s="398">
        <v>10</v>
      </c>
      <c r="F388" s="7">
        <v>23</v>
      </c>
      <c r="G388" s="32">
        <f>Anchor!B385</f>
        <v>0</v>
      </c>
      <c r="H388" s="33">
        <f>Anchor!C385</f>
        <v>0</v>
      </c>
      <c r="I388" s="33">
        <f>Anchor!D385</f>
        <v>0</v>
      </c>
      <c r="J388" s="33">
        <f>Anchor!E385</f>
        <v>0</v>
      </c>
      <c r="K388" s="33"/>
      <c r="L388" s="33">
        <f>Anchor!F385</f>
        <v>0</v>
      </c>
      <c r="M388" s="33">
        <f>Anchor!G385</f>
        <v>0</v>
      </c>
      <c r="N388" s="33">
        <f>Anchor!H385</f>
        <v>0</v>
      </c>
      <c r="O388" s="33"/>
      <c r="P388" s="33"/>
      <c r="Q388" s="33"/>
      <c r="R388" s="33"/>
      <c r="S388" s="33"/>
      <c r="T388" s="33"/>
      <c r="U388" s="33"/>
      <c r="V388" s="33">
        <f>Anchor!I385</f>
        <v>0</v>
      </c>
      <c r="W388" s="33">
        <f>Anchor!J385</f>
        <v>0</v>
      </c>
      <c r="X388" s="34">
        <f t="shared" si="27"/>
        <v>0</v>
      </c>
      <c r="Y388" s="15"/>
      <c r="Z388" s="32">
        <f>Test!B385</f>
        <v>0</v>
      </c>
      <c r="AA388" s="33">
        <f>Test!C385</f>
        <v>0</v>
      </c>
      <c r="AB388" s="33">
        <f>Test!D385</f>
        <v>0</v>
      </c>
      <c r="AC388" s="33">
        <f>Test!E385</f>
        <v>0</v>
      </c>
      <c r="AD388" s="33"/>
      <c r="AE388" s="33">
        <f>Test!F385</f>
        <v>0</v>
      </c>
      <c r="AF388" s="33">
        <f>Test!G385</f>
        <v>0</v>
      </c>
      <c r="AG388" s="33">
        <f>Test!H385</f>
        <v>0</v>
      </c>
      <c r="AH388" s="33"/>
      <c r="AI388" s="33"/>
      <c r="AJ388" s="33"/>
      <c r="AK388" s="33"/>
      <c r="AL388" s="33"/>
      <c r="AM388" s="33"/>
      <c r="AN388" s="33"/>
      <c r="AO388" s="33">
        <f>Test!I385</f>
        <v>0</v>
      </c>
      <c r="AP388" s="33">
        <f>Test!J385</f>
        <v>0</v>
      </c>
      <c r="AQ388" s="34">
        <f t="shared" ref="AQ388:AQ429" si="28">AO388/3600</f>
        <v>0</v>
      </c>
      <c r="AR388" s="46" t="e">
        <f t="shared" ref="AR388:AR429" si="29">AO388/V388</f>
        <v>#DIV/0!</v>
      </c>
      <c r="AS388" s="47" t="e">
        <f t="shared" ref="AS388:AS429" si="30">AP388/W388</f>
        <v>#DIV/0!</v>
      </c>
      <c r="AT388" s="16"/>
      <c r="AU388" s="16"/>
      <c r="AV388" s="440" t="s">
        <v>123</v>
      </c>
      <c r="AW388" s="401" t="e" cm="1">
        <f t="array" ref="AW388">bdRateExtend($G388:$G391,H388:H391,$Z388:$Z391,AA388:AA391)</f>
        <v>#VALUE!</v>
      </c>
      <c r="AX388" s="402" t="e" cm="1">
        <f t="array" ref="AX388">bdRateExtend($G388:$G393,H388:H393,$Z388:$Z393,AA388:AA393)</f>
        <v>#VALUE!</v>
      </c>
      <c r="AY388" s="402" t="e" cm="1">
        <f t="array" ref="AY388">bdRateExtend($G388:$G393,I388:I393,$Z388:$Z393,AB388:AB393)</f>
        <v>#VALUE!</v>
      </c>
      <c r="AZ388" s="405" t="e" cm="1">
        <f t="array" ref="AZ388">bdRateExtend($G388:$G393,J388:J393,$Z388:$Z393,AC388:AC393)</f>
        <v>#VALUE!</v>
      </c>
      <c r="BA388" s="405" t="e" cm="1">
        <f t="array" ref="BA388">bdRateExtend($G388:$G393,K388:K393,$Z388:$Z393,AD388:AD393)</f>
        <v>#VALUE!</v>
      </c>
      <c r="BB388" s="401" t="e" cm="1">
        <f t="array" ref="BB388">bdRateExtend($G388:$G391,L388:L391,$Z388:$Z391,AE388:AE391)</f>
        <v>#VALUE!</v>
      </c>
      <c r="BC388" s="376" t="e" cm="1">
        <f t="array" ref="BC388">bdRateExtend($G388:$G393,L388:L393,$Z388:$Z393,AE388:AE393)</f>
        <v>#VALUE!</v>
      </c>
      <c r="BD388" s="401" t="e" cm="1">
        <f t="array" ref="BD388">bdRateExtend($G388:$G391,M388:M391,$Z388:$Z391,AF388:AF391)</f>
        <v>#VALUE!</v>
      </c>
      <c r="BE388" s="376" t="e" cm="1">
        <f t="array" ref="BE388">bdRateExtend($G388:$G393,M388:M393,$Z388:$Z393,AF388:AF393)</f>
        <v>#VALUE!</v>
      </c>
      <c r="BF388" s="379" t="e" cm="1">
        <f t="array" ref="BF388">bdRateExtend($G388:$G391,N388:N391,$Z388:$Z391,AG388:AG391)</f>
        <v>#VALUE!</v>
      </c>
      <c r="BG388" s="376" t="e" cm="1">
        <f t="array" ref="BG388">bdRateExtend($G388:$G393,N388:N393,$Z388:$Z393,AG388:AG393)</f>
        <v>#VALUE!</v>
      </c>
      <c r="BH388" s="379" t="e" cm="1">
        <f t="array" ref="BH388">bdRateExtend($G388:$G391,O388:O391,$Z388:$Z391,AH388:AH391)</f>
        <v>#VALUE!</v>
      </c>
      <c r="BI388" s="376" t="e" cm="1">
        <f t="array" ref="BI388">bdRateExtend($G388:$G393,O388:O393,$Z388:$Z393,AH388:AH393)</f>
        <v>#VALUE!</v>
      </c>
      <c r="BJ388" s="401" t="e" cm="1">
        <f t="array" ref="BJ388">bdRateExtend($G388:$G391,P388:P391,$Z388:$Z391,AI388:AI391)</f>
        <v>#VALUE!</v>
      </c>
      <c r="BK388" s="376" t="e" cm="1">
        <f t="array" ref="BK388">bdRateExtend($G388:$G393,P388:P393,$Z388:$Z393,AI388:AI393)</f>
        <v>#VALUE!</v>
      </c>
      <c r="BL388" s="401" t="e" cm="1">
        <f t="array" ref="BL388">bdRateExtend($G388:$G391,Q388:Q391,$Z388:$Z391,AJ388:AJ391)</f>
        <v>#VALUE!</v>
      </c>
      <c r="BM388" s="376" t="e" cm="1">
        <f t="array" ref="BM388">bdRateExtend($G388:$G393,Q388:Q393,$Z388:$Z393,AJ388:AJ393)</f>
        <v>#VALUE!</v>
      </c>
      <c r="BN388" s="401" t="e" cm="1">
        <f t="array" ref="BN388">bdRateExtend($G388:$G391,R388:R391,$Z388:$Z391,AK388:AK391)</f>
        <v>#VALUE!</v>
      </c>
      <c r="BO388" s="402" t="e" cm="1">
        <f t="array" ref="BO388">bdRateExtend($G388:$G393,R388:R393,$Z388:$Z393,AK388:AK393)</f>
        <v>#VALUE!</v>
      </c>
      <c r="BP388" s="402" t="e" cm="1">
        <f t="array" ref="BP388">bdRateExtend($G388:$G393,S388:S393,$Z388:$Z393,AL388:AL393)</f>
        <v>#VALUE!</v>
      </c>
      <c r="BQ388" s="402" t="e" cm="1">
        <f t="array" ref="BQ388">bdRateExtend($G388:$G393,T388:T393,$Z388:$Z393,AM388:AM393)</f>
        <v>#VALUE!</v>
      </c>
      <c r="BR388" s="402" t="e" cm="1">
        <f t="array" ref="BR388">bdRateExtend($G388:$G393,U388:U393,$Z388:$Z393,AN388:AN393)</f>
        <v>#VALUE!</v>
      </c>
    </row>
    <row r="389" spans="1:70" ht="17" customHeight="1" x14ac:dyDescent="0.2">
      <c r="A389" s="387"/>
      <c r="B389" s="390"/>
      <c r="C389" s="393"/>
      <c r="D389" s="396"/>
      <c r="E389" s="399"/>
      <c r="F389" s="13">
        <v>31</v>
      </c>
      <c r="G389" s="35">
        <f>Anchor!B386</f>
        <v>0</v>
      </c>
      <c r="H389" s="40">
        <f>Anchor!C386</f>
        <v>0</v>
      </c>
      <c r="I389" s="40">
        <f>Anchor!D386</f>
        <v>0</v>
      </c>
      <c r="J389" s="40">
        <f>Anchor!E386</f>
        <v>0</v>
      </c>
      <c r="K389" s="40"/>
      <c r="L389" s="40">
        <f>Anchor!F386</f>
        <v>0</v>
      </c>
      <c r="M389" s="40">
        <f>Anchor!G386</f>
        <v>0</v>
      </c>
      <c r="N389" s="40">
        <f>Anchor!H386</f>
        <v>0</v>
      </c>
      <c r="O389" s="40"/>
      <c r="P389" s="40"/>
      <c r="Q389" s="40"/>
      <c r="R389" s="40"/>
      <c r="S389" s="40"/>
      <c r="T389" s="40"/>
      <c r="U389" s="40"/>
      <c r="V389" s="40">
        <f>Anchor!I386</f>
        <v>0</v>
      </c>
      <c r="W389" s="40">
        <f>Anchor!J386</f>
        <v>0</v>
      </c>
      <c r="X389" s="36">
        <f t="shared" si="27"/>
        <v>0</v>
      </c>
      <c r="Y389" s="15"/>
      <c r="Z389" s="35">
        <f>Test!B386</f>
        <v>0</v>
      </c>
      <c r="AA389" s="40">
        <f>Test!C386</f>
        <v>0</v>
      </c>
      <c r="AB389" s="40">
        <f>Test!D386</f>
        <v>0</v>
      </c>
      <c r="AC389" s="40">
        <f>Test!E386</f>
        <v>0</v>
      </c>
      <c r="AD389" s="40"/>
      <c r="AE389" s="40">
        <f>Test!F386</f>
        <v>0</v>
      </c>
      <c r="AF389" s="40">
        <f>Test!G386</f>
        <v>0</v>
      </c>
      <c r="AG389" s="40">
        <f>Test!H386</f>
        <v>0</v>
      </c>
      <c r="AH389" s="40"/>
      <c r="AI389" s="40"/>
      <c r="AJ389" s="40"/>
      <c r="AK389" s="40"/>
      <c r="AL389" s="40"/>
      <c r="AM389" s="40"/>
      <c r="AN389" s="40"/>
      <c r="AO389" s="40">
        <f>Test!I386</f>
        <v>0</v>
      </c>
      <c r="AP389" s="40">
        <f>Test!J386</f>
        <v>0</v>
      </c>
      <c r="AQ389" s="36">
        <f t="shared" si="28"/>
        <v>0</v>
      </c>
      <c r="AR389" s="48" t="e">
        <f t="shared" si="29"/>
        <v>#DIV/0!</v>
      </c>
      <c r="AS389" s="49" t="e">
        <f t="shared" si="30"/>
        <v>#DIV/0!</v>
      </c>
      <c r="AT389" s="16"/>
      <c r="AU389" s="16"/>
      <c r="AV389" s="381"/>
      <c r="AW389" s="382"/>
      <c r="AX389" s="403"/>
      <c r="AY389" s="403"/>
      <c r="AZ389" s="406"/>
      <c r="BA389" s="406"/>
      <c r="BB389" s="382"/>
      <c r="BC389" s="377"/>
      <c r="BD389" s="382"/>
      <c r="BE389" s="377"/>
      <c r="BF389" s="380"/>
      <c r="BG389" s="377"/>
      <c r="BH389" s="380"/>
      <c r="BI389" s="377"/>
      <c r="BJ389" s="382"/>
      <c r="BK389" s="377"/>
      <c r="BL389" s="382"/>
      <c r="BM389" s="377"/>
      <c r="BN389" s="382"/>
      <c r="BO389" s="403"/>
      <c r="BP389" s="403"/>
      <c r="BQ389" s="403"/>
      <c r="BR389" s="403"/>
    </row>
    <row r="390" spans="1:70" ht="17" customHeight="1" x14ac:dyDescent="0.2">
      <c r="A390" s="387"/>
      <c r="B390" s="390"/>
      <c r="C390" s="393"/>
      <c r="D390" s="396"/>
      <c r="E390" s="399"/>
      <c r="F390" s="13">
        <v>39</v>
      </c>
      <c r="G390" s="35">
        <f>Anchor!B387</f>
        <v>0</v>
      </c>
      <c r="H390" s="40">
        <f>Anchor!C387</f>
        <v>0</v>
      </c>
      <c r="I390" s="40">
        <f>Anchor!D387</f>
        <v>0</v>
      </c>
      <c r="J390" s="40">
        <f>Anchor!E387</f>
        <v>0</v>
      </c>
      <c r="K390" s="40"/>
      <c r="L390" s="40">
        <f>Anchor!F387</f>
        <v>0</v>
      </c>
      <c r="M390" s="40">
        <f>Anchor!G387</f>
        <v>0</v>
      </c>
      <c r="N390" s="40">
        <f>Anchor!H387</f>
        <v>0</v>
      </c>
      <c r="O390" s="40"/>
      <c r="P390" s="40"/>
      <c r="Q390" s="40"/>
      <c r="R390" s="40"/>
      <c r="S390" s="40"/>
      <c r="T390" s="40"/>
      <c r="U390" s="40"/>
      <c r="V390" s="40">
        <f>Anchor!I387</f>
        <v>0</v>
      </c>
      <c r="W390" s="40">
        <f>Anchor!J387</f>
        <v>0</v>
      </c>
      <c r="X390" s="36">
        <f t="shared" si="27"/>
        <v>0</v>
      </c>
      <c r="Y390" s="15"/>
      <c r="Z390" s="35">
        <f>Test!B387</f>
        <v>0</v>
      </c>
      <c r="AA390" s="40">
        <f>Test!C387</f>
        <v>0</v>
      </c>
      <c r="AB390" s="40">
        <f>Test!D387</f>
        <v>0</v>
      </c>
      <c r="AC390" s="40">
        <f>Test!E387</f>
        <v>0</v>
      </c>
      <c r="AD390" s="40"/>
      <c r="AE390" s="40">
        <f>Test!F387</f>
        <v>0</v>
      </c>
      <c r="AF390" s="40">
        <f>Test!G387</f>
        <v>0</v>
      </c>
      <c r="AG390" s="40">
        <f>Test!H387</f>
        <v>0</v>
      </c>
      <c r="AH390" s="40"/>
      <c r="AI390" s="40"/>
      <c r="AJ390" s="40"/>
      <c r="AK390" s="40"/>
      <c r="AL390" s="40"/>
      <c r="AM390" s="40"/>
      <c r="AN390" s="40"/>
      <c r="AO390" s="40">
        <f>Test!I387</f>
        <v>0</v>
      </c>
      <c r="AP390" s="40">
        <f>Test!J387</f>
        <v>0</v>
      </c>
      <c r="AQ390" s="36">
        <f t="shared" si="28"/>
        <v>0</v>
      </c>
      <c r="AR390" s="48" t="e">
        <f t="shared" si="29"/>
        <v>#DIV/0!</v>
      </c>
      <c r="AS390" s="49" t="e">
        <f t="shared" si="30"/>
        <v>#DIV/0!</v>
      </c>
      <c r="AT390" s="16"/>
      <c r="AU390" s="16"/>
      <c r="AV390" s="381" t="s">
        <v>124</v>
      </c>
      <c r="AW390" s="382" t="e" cm="1">
        <f t="array" ref="AW390">bdRateExtend($G389:$G392,H389:H392,$Z389:$Z392,AA389:AA392)</f>
        <v>#VALUE!</v>
      </c>
      <c r="AX390" s="403"/>
      <c r="AY390" s="403"/>
      <c r="AZ390" s="406"/>
      <c r="BA390" s="406"/>
      <c r="BB390" s="382" t="e" cm="1">
        <f t="array" ref="BB390">bdRateExtend($G389:$G392,L389:L392,$Z389:$Z392,AE389:AE392)</f>
        <v>#VALUE!</v>
      </c>
      <c r="BC390" s="377"/>
      <c r="BD390" s="382" t="e" cm="1">
        <f t="array" ref="BD390">bdRateExtend($G389:$G392,M389:M392,$Z389:$Z392,AF389:AF392)</f>
        <v>#VALUE!</v>
      </c>
      <c r="BE390" s="377"/>
      <c r="BF390" s="380" t="e" cm="1">
        <f t="array" ref="BF390">bdRateExtend($G389:$G392,N389:N392,$Z389:$Z392,AG389:AG392)</f>
        <v>#VALUE!</v>
      </c>
      <c r="BG390" s="377"/>
      <c r="BH390" s="380" t="e" cm="1">
        <f t="array" ref="BH390">bdRateExtend($G389:$G392,O389:O392,$Z389:$Z392,AH389:AH392)</f>
        <v>#VALUE!</v>
      </c>
      <c r="BI390" s="377"/>
      <c r="BJ390" s="382" t="e" cm="1">
        <f t="array" ref="BJ390">bdRateExtend($G389:$G392,P389:P392,$Z389:$Z392,AI389:AI392)</f>
        <v>#VALUE!</v>
      </c>
      <c r="BK390" s="377"/>
      <c r="BL390" s="382" t="e" cm="1">
        <f t="array" ref="BL390">bdRateExtend($G389:$G392,Q389:Q392,$Z389:$Z392,AJ389:AJ392)</f>
        <v>#VALUE!</v>
      </c>
      <c r="BM390" s="377"/>
      <c r="BN390" s="382" t="e" cm="1">
        <f t="array" ref="BN390">bdRateExtend($G389:$G392,R389:R392,$Z389:$Z392,AK389:AK392)</f>
        <v>#VALUE!</v>
      </c>
      <c r="BO390" s="403"/>
      <c r="BP390" s="403"/>
      <c r="BQ390" s="403"/>
      <c r="BR390" s="403"/>
    </row>
    <row r="391" spans="1:70" ht="17" customHeight="1" x14ac:dyDescent="0.2">
      <c r="A391" s="387"/>
      <c r="B391" s="390"/>
      <c r="C391" s="393"/>
      <c r="D391" s="396"/>
      <c r="E391" s="399"/>
      <c r="F391" s="13">
        <v>47</v>
      </c>
      <c r="G391" s="35">
        <f>Anchor!B388</f>
        <v>0</v>
      </c>
      <c r="H391" s="40">
        <f>Anchor!C388</f>
        <v>0</v>
      </c>
      <c r="I391" s="40">
        <f>Anchor!D388</f>
        <v>0</v>
      </c>
      <c r="J391" s="40">
        <f>Anchor!E388</f>
        <v>0</v>
      </c>
      <c r="K391" s="40"/>
      <c r="L391" s="40">
        <f>Anchor!F388</f>
        <v>0</v>
      </c>
      <c r="M391" s="40">
        <f>Anchor!G388</f>
        <v>0</v>
      </c>
      <c r="N391" s="40">
        <f>Anchor!H388</f>
        <v>0</v>
      </c>
      <c r="O391" s="40"/>
      <c r="P391" s="40"/>
      <c r="Q391" s="40"/>
      <c r="R391" s="40"/>
      <c r="S391" s="40"/>
      <c r="T391" s="40"/>
      <c r="U391" s="40"/>
      <c r="V391" s="40">
        <f>Anchor!I388</f>
        <v>0</v>
      </c>
      <c r="W391" s="40">
        <f>Anchor!J388</f>
        <v>0</v>
      </c>
      <c r="X391" s="36">
        <f t="shared" si="27"/>
        <v>0</v>
      </c>
      <c r="Y391" s="15"/>
      <c r="Z391" s="35">
        <f>Test!B388</f>
        <v>0</v>
      </c>
      <c r="AA391" s="40">
        <f>Test!C388</f>
        <v>0</v>
      </c>
      <c r="AB391" s="40">
        <f>Test!D388</f>
        <v>0</v>
      </c>
      <c r="AC391" s="40">
        <f>Test!E388</f>
        <v>0</v>
      </c>
      <c r="AD391" s="40"/>
      <c r="AE391" s="40">
        <f>Test!F388</f>
        <v>0</v>
      </c>
      <c r="AF391" s="40">
        <f>Test!G388</f>
        <v>0</v>
      </c>
      <c r="AG391" s="40">
        <f>Test!H388</f>
        <v>0</v>
      </c>
      <c r="AH391" s="40"/>
      <c r="AI391" s="40"/>
      <c r="AJ391" s="40"/>
      <c r="AK391" s="40"/>
      <c r="AL391" s="40"/>
      <c r="AM391" s="40"/>
      <c r="AN391" s="40"/>
      <c r="AO391" s="40">
        <f>Test!I388</f>
        <v>0</v>
      </c>
      <c r="AP391" s="40">
        <f>Test!J388</f>
        <v>0</v>
      </c>
      <c r="AQ391" s="36">
        <f t="shared" si="28"/>
        <v>0</v>
      </c>
      <c r="AR391" s="48" t="e">
        <f t="shared" si="29"/>
        <v>#DIV/0!</v>
      </c>
      <c r="AS391" s="49" t="e">
        <f t="shared" si="30"/>
        <v>#DIV/0!</v>
      </c>
      <c r="AT391" s="16"/>
      <c r="AU391" s="16"/>
      <c r="AV391" s="381"/>
      <c r="AW391" s="382"/>
      <c r="AX391" s="403"/>
      <c r="AY391" s="403"/>
      <c r="AZ391" s="406"/>
      <c r="BA391" s="406"/>
      <c r="BB391" s="382"/>
      <c r="BC391" s="377"/>
      <c r="BD391" s="382"/>
      <c r="BE391" s="377"/>
      <c r="BF391" s="380"/>
      <c r="BG391" s="377"/>
      <c r="BH391" s="380"/>
      <c r="BI391" s="377"/>
      <c r="BJ391" s="382"/>
      <c r="BK391" s="377"/>
      <c r="BL391" s="382"/>
      <c r="BM391" s="377"/>
      <c r="BN391" s="382"/>
      <c r="BO391" s="403"/>
      <c r="BP391" s="403"/>
      <c r="BQ391" s="403"/>
      <c r="BR391" s="403"/>
    </row>
    <row r="392" spans="1:70" ht="17" customHeight="1" x14ac:dyDescent="0.2">
      <c r="A392" s="387"/>
      <c r="B392" s="390"/>
      <c r="C392" s="393"/>
      <c r="D392" s="396"/>
      <c r="E392" s="399"/>
      <c r="F392" s="13">
        <v>55</v>
      </c>
      <c r="G392" s="35">
        <f>Anchor!B389</f>
        <v>0</v>
      </c>
      <c r="H392" s="40">
        <f>Anchor!C389</f>
        <v>0</v>
      </c>
      <c r="I392" s="40">
        <f>Anchor!D389</f>
        <v>0</v>
      </c>
      <c r="J392" s="40">
        <f>Anchor!E389</f>
        <v>0</v>
      </c>
      <c r="K392" s="40"/>
      <c r="L392" s="40">
        <f>Anchor!F389</f>
        <v>0</v>
      </c>
      <c r="M392" s="40">
        <f>Anchor!G389</f>
        <v>0</v>
      </c>
      <c r="N392" s="40">
        <f>Anchor!H389</f>
        <v>0</v>
      </c>
      <c r="O392" s="40"/>
      <c r="P392" s="40"/>
      <c r="Q392" s="40"/>
      <c r="R392" s="40"/>
      <c r="S392" s="40"/>
      <c r="T392" s="40"/>
      <c r="U392" s="40"/>
      <c r="V392" s="40">
        <f>Anchor!I389</f>
        <v>0</v>
      </c>
      <c r="W392" s="40">
        <f>Anchor!J389</f>
        <v>0</v>
      </c>
      <c r="X392" s="36">
        <f t="shared" si="27"/>
        <v>0</v>
      </c>
      <c r="Y392" s="15"/>
      <c r="Z392" s="35">
        <f>Test!B389</f>
        <v>0</v>
      </c>
      <c r="AA392" s="40">
        <f>Test!C389</f>
        <v>0</v>
      </c>
      <c r="AB392" s="40">
        <f>Test!D389</f>
        <v>0</v>
      </c>
      <c r="AC392" s="40">
        <f>Test!E389</f>
        <v>0</v>
      </c>
      <c r="AD392" s="40"/>
      <c r="AE392" s="40">
        <f>Test!F389</f>
        <v>0</v>
      </c>
      <c r="AF392" s="40">
        <f>Test!G389</f>
        <v>0</v>
      </c>
      <c r="AG392" s="40">
        <f>Test!H389</f>
        <v>0</v>
      </c>
      <c r="AH392" s="40"/>
      <c r="AI392" s="40"/>
      <c r="AJ392" s="40"/>
      <c r="AK392" s="40"/>
      <c r="AL392" s="40"/>
      <c r="AM392" s="40"/>
      <c r="AN392" s="40"/>
      <c r="AO392" s="40">
        <f>Test!I389</f>
        <v>0</v>
      </c>
      <c r="AP392" s="40">
        <f>Test!J389</f>
        <v>0</v>
      </c>
      <c r="AQ392" s="36">
        <f t="shared" si="28"/>
        <v>0</v>
      </c>
      <c r="AR392" s="48" t="e">
        <f t="shared" si="29"/>
        <v>#DIV/0!</v>
      </c>
      <c r="AS392" s="49" t="e">
        <f t="shared" si="30"/>
        <v>#DIV/0!</v>
      </c>
      <c r="AT392" s="16"/>
      <c r="AU392" s="16"/>
      <c r="AV392" s="381" t="s">
        <v>125</v>
      </c>
      <c r="AW392" s="382" t="e" cm="1">
        <f t="array" ref="AW392">bdRateExtend($G390:$G393,H390:H393,$Z390:$Z393,AA390:AA393)</f>
        <v>#VALUE!</v>
      </c>
      <c r="AX392" s="403"/>
      <c r="AY392" s="403"/>
      <c r="AZ392" s="406"/>
      <c r="BA392" s="406"/>
      <c r="BB392" s="382" t="e" cm="1">
        <f t="array" ref="BB392">bdRateExtend($G390:$G393,L390:L393,$Z390:$Z393,AE390:AE393)</f>
        <v>#VALUE!</v>
      </c>
      <c r="BC392" s="377"/>
      <c r="BD392" s="382" t="e" cm="1">
        <f t="array" ref="BD392">bdRateExtend($G390:$G393,M390:M393,$Z390:$Z393,AF390:AF393)</f>
        <v>#VALUE!</v>
      </c>
      <c r="BE392" s="377"/>
      <c r="BF392" s="380" t="e" cm="1">
        <f t="array" ref="BF392">bdRateExtend($G390:$G393,N390:N393,$Z390:$Z393,AG390:AG393)</f>
        <v>#VALUE!</v>
      </c>
      <c r="BG392" s="377"/>
      <c r="BH392" s="380" t="e" cm="1">
        <f t="array" ref="BH392">bdRateExtend($G390:$G393,O390:O393,$Z390:$Z393,AH390:AH393)</f>
        <v>#VALUE!</v>
      </c>
      <c r="BI392" s="377"/>
      <c r="BJ392" s="382" t="e" cm="1">
        <f t="array" ref="BJ392">bdRateExtend($G390:$G393,P390:P393,$Z390:$Z393,AI390:AI393)</f>
        <v>#VALUE!</v>
      </c>
      <c r="BK392" s="377"/>
      <c r="BL392" s="382" t="e" cm="1">
        <f t="array" ref="BL392">bdRateExtend($G390:$G393,Q390:Q393,$Z390:$Z393,AJ390:AJ393)</f>
        <v>#VALUE!</v>
      </c>
      <c r="BM392" s="377"/>
      <c r="BN392" s="382" t="e" cm="1">
        <f t="array" ref="BN392">bdRateExtend($G390:$G393,R390:R393,$Z390:$Z393,AK390:AK393)</f>
        <v>#VALUE!</v>
      </c>
      <c r="BO392" s="403"/>
      <c r="BP392" s="403"/>
      <c r="BQ392" s="403"/>
      <c r="BR392" s="403"/>
    </row>
    <row r="393" spans="1:70" ht="17" customHeight="1" thickBot="1" x14ac:dyDescent="0.25">
      <c r="A393" s="387"/>
      <c r="B393" s="391"/>
      <c r="C393" s="394"/>
      <c r="D393" s="397"/>
      <c r="E393" s="400"/>
      <c r="F393" s="8">
        <v>63</v>
      </c>
      <c r="G393" s="37">
        <f>Anchor!B390</f>
        <v>0</v>
      </c>
      <c r="H393" s="38">
        <f>Anchor!C390</f>
        <v>0</v>
      </c>
      <c r="I393" s="38">
        <f>Anchor!D390</f>
        <v>0</v>
      </c>
      <c r="J393" s="38">
        <f>Anchor!E390</f>
        <v>0</v>
      </c>
      <c r="K393" s="38"/>
      <c r="L393" s="38">
        <f>Anchor!F390</f>
        <v>0</v>
      </c>
      <c r="M393" s="38">
        <f>Anchor!G390</f>
        <v>0</v>
      </c>
      <c r="N393" s="38">
        <f>Anchor!H390</f>
        <v>0</v>
      </c>
      <c r="O393" s="38"/>
      <c r="P393" s="38"/>
      <c r="Q393" s="38"/>
      <c r="R393" s="38"/>
      <c r="S393" s="38"/>
      <c r="T393" s="38"/>
      <c r="U393" s="38"/>
      <c r="V393" s="38">
        <f>Anchor!I390</f>
        <v>0</v>
      </c>
      <c r="W393" s="38">
        <f>Anchor!J390</f>
        <v>0</v>
      </c>
      <c r="X393" s="39">
        <f t="shared" si="27"/>
        <v>0</v>
      </c>
      <c r="Y393" s="15"/>
      <c r="Z393" s="37">
        <f>Test!B390</f>
        <v>0</v>
      </c>
      <c r="AA393" s="38">
        <f>Test!C390</f>
        <v>0</v>
      </c>
      <c r="AB393" s="38">
        <f>Test!D390</f>
        <v>0</v>
      </c>
      <c r="AC393" s="38">
        <f>Test!E390</f>
        <v>0</v>
      </c>
      <c r="AD393" s="38"/>
      <c r="AE393" s="38">
        <f>Test!F390</f>
        <v>0</v>
      </c>
      <c r="AF393" s="38">
        <f>Test!G390</f>
        <v>0</v>
      </c>
      <c r="AG393" s="38">
        <f>Test!H390</f>
        <v>0</v>
      </c>
      <c r="AH393" s="38"/>
      <c r="AI393" s="38"/>
      <c r="AJ393" s="38"/>
      <c r="AK393" s="38"/>
      <c r="AL393" s="38"/>
      <c r="AM393" s="38"/>
      <c r="AN393" s="38"/>
      <c r="AO393" s="38">
        <f>Test!I390</f>
        <v>0</v>
      </c>
      <c r="AP393" s="38">
        <f>Test!J390</f>
        <v>0</v>
      </c>
      <c r="AQ393" s="39">
        <f t="shared" si="28"/>
        <v>0</v>
      </c>
      <c r="AR393" s="50" t="e">
        <f t="shared" si="29"/>
        <v>#DIV/0!</v>
      </c>
      <c r="AS393" s="51" t="e">
        <f t="shared" si="30"/>
        <v>#DIV/0!</v>
      </c>
      <c r="AT393" s="16"/>
      <c r="AU393" s="16"/>
      <c r="AV393" s="383"/>
      <c r="AW393" s="384"/>
      <c r="AX393" s="404"/>
      <c r="AY393" s="404"/>
      <c r="AZ393" s="407"/>
      <c r="BA393" s="407"/>
      <c r="BB393" s="384"/>
      <c r="BC393" s="378"/>
      <c r="BD393" s="384"/>
      <c r="BE393" s="378"/>
      <c r="BF393" s="385"/>
      <c r="BG393" s="378"/>
      <c r="BH393" s="385"/>
      <c r="BI393" s="378"/>
      <c r="BJ393" s="384"/>
      <c r="BK393" s="378"/>
      <c r="BL393" s="384"/>
      <c r="BM393" s="378"/>
      <c r="BN393" s="384"/>
      <c r="BO393" s="404"/>
      <c r="BP393" s="404"/>
      <c r="BQ393" s="404"/>
      <c r="BR393" s="404"/>
    </row>
    <row r="394" spans="1:70" ht="17" customHeight="1" x14ac:dyDescent="0.2">
      <c r="A394" s="387"/>
      <c r="B394" s="389" t="s">
        <v>90</v>
      </c>
      <c r="C394" s="392" t="s">
        <v>84</v>
      </c>
      <c r="D394" s="395">
        <v>24</v>
      </c>
      <c r="E394" s="398">
        <v>10</v>
      </c>
      <c r="F394" s="7">
        <v>23</v>
      </c>
      <c r="G394" s="32">
        <f>Anchor!B391</f>
        <v>0</v>
      </c>
      <c r="H394" s="33">
        <f>Anchor!C391</f>
        <v>0</v>
      </c>
      <c r="I394" s="33">
        <f>Anchor!D391</f>
        <v>0</v>
      </c>
      <c r="J394" s="33">
        <f>Anchor!E391</f>
        <v>0</v>
      </c>
      <c r="K394" s="33"/>
      <c r="L394" s="33">
        <f>Anchor!F391</f>
        <v>0</v>
      </c>
      <c r="M394" s="33">
        <f>Anchor!G391</f>
        <v>0</v>
      </c>
      <c r="N394" s="33">
        <f>Anchor!H391</f>
        <v>0</v>
      </c>
      <c r="O394" s="33"/>
      <c r="P394" s="33"/>
      <c r="Q394" s="33"/>
      <c r="R394" s="33"/>
      <c r="S394" s="33"/>
      <c r="T394" s="33"/>
      <c r="U394" s="33"/>
      <c r="V394" s="33">
        <f>Anchor!I391</f>
        <v>0</v>
      </c>
      <c r="W394" s="33">
        <f>Anchor!J391</f>
        <v>0</v>
      </c>
      <c r="X394" s="34">
        <f t="shared" si="27"/>
        <v>0</v>
      </c>
      <c r="Y394" s="15"/>
      <c r="Z394" s="32">
        <f>Test!B391</f>
        <v>0</v>
      </c>
      <c r="AA394" s="33">
        <f>Test!C391</f>
        <v>0</v>
      </c>
      <c r="AB394" s="33">
        <f>Test!D391</f>
        <v>0</v>
      </c>
      <c r="AC394" s="33">
        <f>Test!E391</f>
        <v>0</v>
      </c>
      <c r="AD394" s="33"/>
      <c r="AE394" s="33">
        <f>Test!F391</f>
        <v>0</v>
      </c>
      <c r="AF394" s="33">
        <f>Test!G391</f>
        <v>0</v>
      </c>
      <c r="AG394" s="33">
        <f>Test!H391</f>
        <v>0</v>
      </c>
      <c r="AH394" s="33"/>
      <c r="AI394" s="33"/>
      <c r="AJ394" s="33"/>
      <c r="AK394" s="33"/>
      <c r="AL394" s="33"/>
      <c r="AM394" s="33"/>
      <c r="AN394" s="33"/>
      <c r="AO394" s="33">
        <f>Test!I391</f>
        <v>0</v>
      </c>
      <c r="AP394" s="33">
        <f>Test!J391</f>
        <v>0</v>
      </c>
      <c r="AQ394" s="34">
        <f t="shared" si="28"/>
        <v>0</v>
      </c>
      <c r="AR394" s="46" t="e">
        <f t="shared" si="29"/>
        <v>#DIV/0!</v>
      </c>
      <c r="AS394" s="47" t="e">
        <f t="shared" si="30"/>
        <v>#DIV/0!</v>
      </c>
      <c r="AT394" s="16"/>
      <c r="AU394" s="16"/>
      <c r="AV394" s="440" t="s">
        <v>123</v>
      </c>
      <c r="AW394" s="401" t="e" cm="1">
        <f t="array" ref="AW394">bdRateExtend($G394:$G397,H394:H397,$Z394:$Z397,AA394:AA397)</f>
        <v>#VALUE!</v>
      </c>
      <c r="AX394" s="402" t="e" cm="1">
        <f t="array" ref="AX394">bdRateExtend($G394:$G399,H394:H399,$Z394:$Z399,AA394:AA399)</f>
        <v>#VALUE!</v>
      </c>
      <c r="AY394" s="402" t="e" cm="1">
        <f t="array" ref="AY394">bdRateExtend($G394:$G399,I394:I399,$Z394:$Z399,AB394:AB399)</f>
        <v>#VALUE!</v>
      </c>
      <c r="AZ394" s="405" t="e" cm="1">
        <f t="array" ref="AZ394">bdRateExtend($G394:$G399,J394:J399,$Z394:$Z399,AC394:AC399)</f>
        <v>#VALUE!</v>
      </c>
      <c r="BA394" s="405" t="e" cm="1">
        <f t="array" ref="BA394">bdRateExtend($G394:$G399,K394:K399,$Z394:$Z399,AD394:AD399)</f>
        <v>#VALUE!</v>
      </c>
      <c r="BB394" s="401" t="e" cm="1">
        <f t="array" ref="BB394">bdRateExtend($G394:$G397,L394:L397,$Z394:$Z397,AE394:AE397)</f>
        <v>#VALUE!</v>
      </c>
      <c r="BC394" s="376" t="e" cm="1">
        <f t="array" ref="BC394">bdRateExtend($G394:$G399,L394:L399,$Z394:$Z399,AE394:AE399)</f>
        <v>#VALUE!</v>
      </c>
      <c r="BD394" s="401" t="e" cm="1">
        <f t="array" ref="BD394">bdRateExtend($G394:$G397,M394:M397,$Z394:$Z397,AF394:AF397)</f>
        <v>#VALUE!</v>
      </c>
      <c r="BE394" s="376" t="e" cm="1">
        <f t="array" ref="BE394">bdRateExtend($G394:$G399,M394:M399,$Z394:$Z399,AF394:AF399)</f>
        <v>#VALUE!</v>
      </c>
      <c r="BF394" s="379" t="e" cm="1">
        <f t="array" ref="BF394">bdRateExtend($G394:$G397,N394:N397,$Z394:$Z397,AG394:AG397)</f>
        <v>#VALUE!</v>
      </c>
      <c r="BG394" s="376" t="e" cm="1">
        <f t="array" ref="BG394">bdRateExtend($G394:$G399,N394:N399,$Z394:$Z399,AG394:AG399)</f>
        <v>#VALUE!</v>
      </c>
      <c r="BH394" s="379" t="e" cm="1">
        <f t="array" ref="BH394">bdRateExtend($G394:$G397,O394:O397,$Z394:$Z397,AH394:AH397)</f>
        <v>#VALUE!</v>
      </c>
      <c r="BI394" s="376" t="e" cm="1">
        <f t="array" ref="BI394">bdRateExtend($G394:$G399,O394:O399,$Z394:$Z399,AH394:AH399)</f>
        <v>#VALUE!</v>
      </c>
      <c r="BJ394" s="401" t="e" cm="1">
        <f t="array" ref="BJ394">bdRateExtend($G394:$G397,P394:P397,$Z394:$Z397,AI394:AI397)</f>
        <v>#VALUE!</v>
      </c>
      <c r="BK394" s="376" t="e" cm="1">
        <f t="array" ref="BK394">bdRateExtend($G394:$G399,P394:P399,$Z394:$Z399,AI394:AI399)</f>
        <v>#VALUE!</v>
      </c>
      <c r="BL394" s="401" t="e" cm="1">
        <f t="array" ref="BL394">bdRateExtend($G394:$G397,Q394:Q397,$Z394:$Z397,AJ394:AJ397)</f>
        <v>#VALUE!</v>
      </c>
      <c r="BM394" s="376" t="e" cm="1">
        <f t="array" ref="BM394">bdRateExtend($G394:$G399,Q394:Q399,$Z394:$Z399,AJ394:AJ399)</f>
        <v>#VALUE!</v>
      </c>
      <c r="BN394" s="401" t="e" cm="1">
        <f t="array" ref="BN394">bdRateExtend($G394:$G397,R394:R397,$Z394:$Z397,AK394:AK397)</f>
        <v>#VALUE!</v>
      </c>
      <c r="BO394" s="402" t="e" cm="1">
        <f t="array" ref="BO394">bdRateExtend($G394:$G399,R394:R399,$Z394:$Z399,AK394:AK399)</f>
        <v>#VALUE!</v>
      </c>
      <c r="BP394" s="402" t="e" cm="1">
        <f t="array" ref="BP394">bdRateExtend($G394:$G399,S394:S399,$Z394:$Z399,AL394:AL399)</f>
        <v>#VALUE!</v>
      </c>
      <c r="BQ394" s="402" t="e" cm="1">
        <f t="array" ref="BQ394">bdRateExtend($G394:$G399,T394:T399,$Z394:$Z399,AM394:AM399)</f>
        <v>#VALUE!</v>
      </c>
      <c r="BR394" s="402" t="e" cm="1">
        <f t="array" ref="BR394">bdRateExtend($G394:$G399,U394:U399,$Z394:$Z399,AN394:AN399)</f>
        <v>#VALUE!</v>
      </c>
    </row>
    <row r="395" spans="1:70" ht="17" customHeight="1" x14ac:dyDescent="0.2">
      <c r="A395" s="387"/>
      <c r="B395" s="390"/>
      <c r="C395" s="393"/>
      <c r="D395" s="396"/>
      <c r="E395" s="399"/>
      <c r="F395" s="13">
        <v>31</v>
      </c>
      <c r="G395" s="35">
        <f>Anchor!B392</f>
        <v>0</v>
      </c>
      <c r="H395" s="40">
        <f>Anchor!C392</f>
        <v>0</v>
      </c>
      <c r="I395" s="40">
        <f>Anchor!D392</f>
        <v>0</v>
      </c>
      <c r="J395" s="40">
        <f>Anchor!E392</f>
        <v>0</v>
      </c>
      <c r="K395" s="40"/>
      <c r="L395" s="40">
        <f>Anchor!F392</f>
        <v>0</v>
      </c>
      <c r="M395" s="40">
        <f>Anchor!G392</f>
        <v>0</v>
      </c>
      <c r="N395" s="40">
        <f>Anchor!H392</f>
        <v>0</v>
      </c>
      <c r="O395" s="40"/>
      <c r="P395" s="40"/>
      <c r="Q395" s="40"/>
      <c r="R395" s="40"/>
      <c r="S395" s="40"/>
      <c r="T395" s="40"/>
      <c r="U395" s="40"/>
      <c r="V395" s="40">
        <f>Anchor!I392</f>
        <v>0</v>
      </c>
      <c r="W395" s="40">
        <f>Anchor!J392</f>
        <v>0</v>
      </c>
      <c r="X395" s="36">
        <f t="shared" si="27"/>
        <v>0</v>
      </c>
      <c r="Y395" s="15"/>
      <c r="Z395" s="35">
        <f>Test!B392</f>
        <v>0</v>
      </c>
      <c r="AA395" s="40">
        <f>Test!C392</f>
        <v>0</v>
      </c>
      <c r="AB395" s="40">
        <f>Test!D392</f>
        <v>0</v>
      </c>
      <c r="AC395" s="40">
        <f>Test!E392</f>
        <v>0</v>
      </c>
      <c r="AD395" s="40"/>
      <c r="AE395" s="40">
        <f>Test!F392</f>
        <v>0</v>
      </c>
      <c r="AF395" s="40">
        <f>Test!G392</f>
        <v>0</v>
      </c>
      <c r="AG395" s="40">
        <f>Test!H392</f>
        <v>0</v>
      </c>
      <c r="AH395" s="40"/>
      <c r="AI395" s="40"/>
      <c r="AJ395" s="40"/>
      <c r="AK395" s="40"/>
      <c r="AL395" s="40"/>
      <c r="AM395" s="40"/>
      <c r="AN395" s="40"/>
      <c r="AO395" s="40">
        <f>Test!I392</f>
        <v>0</v>
      </c>
      <c r="AP395" s="40">
        <f>Test!J392</f>
        <v>0</v>
      </c>
      <c r="AQ395" s="36">
        <f t="shared" si="28"/>
        <v>0</v>
      </c>
      <c r="AR395" s="48" t="e">
        <f t="shared" si="29"/>
        <v>#DIV/0!</v>
      </c>
      <c r="AS395" s="49" t="e">
        <f t="shared" si="30"/>
        <v>#DIV/0!</v>
      </c>
      <c r="AT395" s="16"/>
      <c r="AU395" s="16"/>
      <c r="AV395" s="381"/>
      <c r="AW395" s="382"/>
      <c r="AX395" s="403"/>
      <c r="AY395" s="403"/>
      <c r="AZ395" s="406"/>
      <c r="BA395" s="406"/>
      <c r="BB395" s="382"/>
      <c r="BC395" s="377"/>
      <c r="BD395" s="382"/>
      <c r="BE395" s="377"/>
      <c r="BF395" s="380"/>
      <c r="BG395" s="377"/>
      <c r="BH395" s="380"/>
      <c r="BI395" s="377"/>
      <c r="BJ395" s="382"/>
      <c r="BK395" s="377"/>
      <c r="BL395" s="382"/>
      <c r="BM395" s="377"/>
      <c r="BN395" s="382"/>
      <c r="BO395" s="403"/>
      <c r="BP395" s="403"/>
      <c r="BQ395" s="403"/>
      <c r="BR395" s="403"/>
    </row>
    <row r="396" spans="1:70" ht="17" customHeight="1" x14ac:dyDescent="0.2">
      <c r="A396" s="387"/>
      <c r="B396" s="390"/>
      <c r="C396" s="393"/>
      <c r="D396" s="396"/>
      <c r="E396" s="399"/>
      <c r="F396" s="13">
        <v>39</v>
      </c>
      <c r="G396" s="35">
        <f>Anchor!B393</f>
        <v>0</v>
      </c>
      <c r="H396" s="40">
        <f>Anchor!C393</f>
        <v>0</v>
      </c>
      <c r="I396" s="40">
        <f>Anchor!D393</f>
        <v>0</v>
      </c>
      <c r="J396" s="40">
        <f>Anchor!E393</f>
        <v>0</v>
      </c>
      <c r="K396" s="40"/>
      <c r="L396" s="40">
        <f>Anchor!F393</f>
        <v>0</v>
      </c>
      <c r="M396" s="40">
        <f>Anchor!G393</f>
        <v>0</v>
      </c>
      <c r="N396" s="40">
        <f>Anchor!H393</f>
        <v>0</v>
      </c>
      <c r="O396" s="40"/>
      <c r="P396" s="40"/>
      <c r="Q396" s="40"/>
      <c r="R396" s="40"/>
      <c r="S396" s="40"/>
      <c r="T396" s="40"/>
      <c r="U396" s="40"/>
      <c r="V396" s="40">
        <f>Anchor!I393</f>
        <v>0</v>
      </c>
      <c r="W396" s="40">
        <f>Anchor!J393</f>
        <v>0</v>
      </c>
      <c r="X396" s="36">
        <f t="shared" si="27"/>
        <v>0</v>
      </c>
      <c r="Y396" s="15"/>
      <c r="Z396" s="35">
        <f>Test!B393</f>
        <v>0</v>
      </c>
      <c r="AA396" s="40">
        <f>Test!C393</f>
        <v>0</v>
      </c>
      <c r="AB396" s="40">
        <f>Test!D393</f>
        <v>0</v>
      </c>
      <c r="AC396" s="40">
        <f>Test!E393</f>
        <v>0</v>
      </c>
      <c r="AD396" s="40"/>
      <c r="AE396" s="40">
        <f>Test!F393</f>
        <v>0</v>
      </c>
      <c r="AF396" s="40">
        <f>Test!G393</f>
        <v>0</v>
      </c>
      <c r="AG396" s="40">
        <f>Test!H393</f>
        <v>0</v>
      </c>
      <c r="AH396" s="40"/>
      <c r="AI396" s="40"/>
      <c r="AJ396" s="40"/>
      <c r="AK396" s="40"/>
      <c r="AL396" s="40"/>
      <c r="AM396" s="40"/>
      <c r="AN396" s="40"/>
      <c r="AO396" s="40">
        <f>Test!I393</f>
        <v>0</v>
      </c>
      <c r="AP396" s="40">
        <f>Test!J393</f>
        <v>0</v>
      </c>
      <c r="AQ396" s="36">
        <f t="shared" si="28"/>
        <v>0</v>
      </c>
      <c r="AR396" s="48" t="e">
        <f t="shared" si="29"/>
        <v>#DIV/0!</v>
      </c>
      <c r="AS396" s="49" t="e">
        <f t="shared" si="30"/>
        <v>#DIV/0!</v>
      </c>
      <c r="AT396" s="16"/>
      <c r="AU396" s="16"/>
      <c r="AV396" s="381" t="s">
        <v>124</v>
      </c>
      <c r="AW396" s="382" t="e" cm="1">
        <f t="array" ref="AW396">bdRateExtend($G395:$G398,H395:H398,$Z395:$Z398,AA395:AA398)</f>
        <v>#VALUE!</v>
      </c>
      <c r="AX396" s="403"/>
      <c r="AY396" s="403"/>
      <c r="AZ396" s="406"/>
      <c r="BA396" s="406"/>
      <c r="BB396" s="382" t="e" cm="1">
        <f t="array" ref="BB396">bdRateExtend($G395:$G398,L395:L398,$Z395:$Z398,AE395:AE398)</f>
        <v>#VALUE!</v>
      </c>
      <c r="BC396" s="377"/>
      <c r="BD396" s="382" t="e" cm="1">
        <f t="array" ref="BD396">bdRateExtend($G395:$G398,M395:M398,$Z395:$Z398,AF395:AF398)</f>
        <v>#VALUE!</v>
      </c>
      <c r="BE396" s="377"/>
      <c r="BF396" s="380" t="e" cm="1">
        <f t="array" ref="BF396">bdRateExtend($G395:$G398,N395:N398,$Z395:$Z398,AG395:AG398)</f>
        <v>#VALUE!</v>
      </c>
      <c r="BG396" s="377"/>
      <c r="BH396" s="380" t="e" cm="1">
        <f t="array" ref="BH396">bdRateExtend($G395:$G398,O395:O398,$Z395:$Z398,AH395:AH398)</f>
        <v>#VALUE!</v>
      </c>
      <c r="BI396" s="377"/>
      <c r="BJ396" s="382" t="e" cm="1">
        <f t="array" ref="BJ396">bdRateExtend($G395:$G398,P395:P398,$Z395:$Z398,AI395:AI398)</f>
        <v>#VALUE!</v>
      </c>
      <c r="BK396" s="377"/>
      <c r="BL396" s="382" t="e" cm="1">
        <f t="array" ref="BL396">bdRateExtend($G395:$G398,Q395:Q398,$Z395:$Z398,AJ395:AJ398)</f>
        <v>#VALUE!</v>
      </c>
      <c r="BM396" s="377"/>
      <c r="BN396" s="382" t="e" cm="1">
        <f t="array" ref="BN396">bdRateExtend($G395:$G398,R395:R398,$Z395:$Z398,AK395:AK398)</f>
        <v>#VALUE!</v>
      </c>
      <c r="BO396" s="403"/>
      <c r="BP396" s="403"/>
      <c r="BQ396" s="403"/>
      <c r="BR396" s="403"/>
    </row>
    <row r="397" spans="1:70" ht="17" customHeight="1" x14ac:dyDescent="0.2">
      <c r="A397" s="387"/>
      <c r="B397" s="390"/>
      <c r="C397" s="393"/>
      <c r="D397" s="396"/>
      <c r="E397" s="399"/>
      <c r="F397" s="13">
        <v>47</v>
      </c>
      <c r="G397" s="35">
        <f>Anchor!B394</f>
        <v>0</v>
      </c>
      <c r="H397" s="40">
        <f>Anchor!C394</f>
        <v>0</v>
      </c>
      <c r="I397" s="40">
        <f>Anchor!D394</f>
        <v>0</v>
      </c>
      <c r="J397" s="40">
        <f>Anchor!E394</f>
        <v>0</v>
      </c>
      <c r="K397" s="40"/>
      <c r="L397" s="40">
        <f>Anchor!F394</f>
        <v>0</v>
      </c>
      <c r="M397" s="40">
        <f>Anchor!G394</f>
        <v>0</v>
      </c>
      <c r="N397" s="40">
        <f>Anchor!H394</f>
        <v>0</v>
      </c>
      <c r="O397" s="40"/>
      <c r="P397" s="40"/>
      <c r="Q397" s="40"/>
      <c r="R397" s="40"/>
      <c r="S397" s="40"/>
      <c r="T397" s="40"/>
      <c r="U397" s="40"/>
      <c r="V397" s="40">
        <f>Anchor!I394</f>
        <v>0</v>
      </c>
      <c r="W397" s="40">
        <f>Anchor!J394</f>
        <v>0</v>
      </c>
      <c r="X397" s="36">
        <f t="shared" si="27"/>
        <v>0</v>
      </c>
      <c r="Y397" s="15"/>
      <c r="Z397" s="35">
        <f>Test!B394</f>
        <v>0</v>
      </c>
      <c r="AA397" s="40">
        <f>Test!C394</f>
        <v>0</v>
      </c>
      <c r="AB397" s="40">
        <f>Test!D394</f>
        <v>0</v>
      </c>
      <c r="AC397" s="40">
        <f>Test!E394</f>
        <v>0</v>
      </c>
      <c r="AD397" s="40"/>
      <c r="AE397" s="40">
        <f>Test!F394</f>
        <v>0</v>
      </c>
      <c r="AF397" s="40">
        <f>Test!G394</f>
        <v>0</v>
      </c>
      <c r="AG397" s="40">
        <f>Test!H394</f>
        <v>0</v>
      </c>
      <c r="AH397" s="40"/>
      <c r="AI397" s="40"/>
      <c r="AJ397" s="40"/>
      <c r="AK397" s="40"/>
      <c r="AL397" s="40"/>
      <c r="AM397" s="40"/>
      <c r="AN397" s="40"/>
      <c r="AO397" s="40">
        <f>Test!I394</f>
        <v>0</v>
      </c>
      <c r="AP397" s="40">
        <f>Test!J394</f>
        <v>0</v>
      </c>
      <c r="AQ397" s="36">
        <f t="shared" si="28"/>
        <v>0</v>
      </c>
      <c r="AR397" s="48" t="e">
        <f t="shared" si="29"/>
        <v>#DIV/0!</v>
      </c>
      <c r="AS397" s="49" t="e">
        <f t="shared" si="30"/>
        <v>#DIV/0!</v>
      </c>
      <c r="AT397" s="16"/>
      <c r="AU397" s="16"/>
      <c r="AV397" s="381"/>
      <c r="AW397" s="382"/>
      <c r="AX397" s="403"/>
      <c r="AY397" s="403"/>
      <c r="AZ397" s="406"/>
      <c r="BA397" s="406"/>
      <c r="BB397" s="382"/>
      <c r="BC397" s="377"/>
      <c r="BD397" s="382"/>
      <c r="BE397" s="377"/>
      <c r="BF397" s="380"/>
      <c r="BG397" s="377"/>
      <c r="BH397" s="380"/>
      <c r="BI397" s="377"/>
      <c r="BJ397" s="382"/>
      <c r="BK397" s="377"/>
      <c r="BL397" s="382"/>
      <c r="BM397" s="377"/>
      <c r="BN397" s="382"/>
      <c r="BO397" s="403"/>
      <c r="BP397" s="403"/>
      <c r="BQ397" s="403"/>
      <c r="BR397" s="403"/>
    </row>
    <row r="398" spans="1:70" ht="17" customHeight="1" x14ac:dyDescent="0.2">
      <c r="A398" s="387"/>
      <c r="B398" s="390"/>
      <c r="C398" s="393"/>
      <c r="D398" s="396"/>
      <c r="E398" s="399"/>
      <c r="F398" s="13">
        <v>55</v>
      </c>
      <c r="G398" s="35">
        <f>Anchor!B395</f>
        <v>0</v>
      </c>
      <c r="H398" s="40">
        <f>Anchor!C395</f>
        <v>0</v>
      </c>
      <c r="I398" s="40">
        <f>Anchor!D395</f>
        <v>0</v>
      </c>
      <c r="J398" s="40">
        <f>Anchor!E395</f>
        <v>0</v>
      </c>
      <c r="K398" s="40"/>
      <c r="L398" s="40">
        <f>Anchor!F395</f>
        <v>0</v>
      </c>
      <c r="M398" s="40">
        <f>Anchor!G395</f>
        <v>0</v>
      </c>
      <c r="N398" s="40">
        <f>Anchor!H395</f>
        <v>0</v>
      </c>
      <c r="O398" s="40"/>
      <c r="P398" s="40"/>
      <c r="Q398" s="40"/>
      <c r="R398" s="40"/>
      <c r="S398" s="40"/>
      <c r="T398" s="40"/>
      <c r="U398" s="40"/>
      <c r="V398" s="40">
        <f>Anchor!I395</f>
        <v>0</v>
      </c>
      <c r="W398" s="40">
        <f>Anchor!J395</f>
        <v>0</v>
      </c>
      <c r="X398" s="36">
        <f t="shared" si="27"/>
        <v>0</v>
      </c>
      <c r="Y398" s="15"/>
      <c r="Z398" s="35">
        <f>Test!B395</f>
        <v>0</v>
      </c>
      <c r="AA398" s="40">
        <f>Test!C395</f>
        <v>0</v>
      </c>
      <c r="AB398" s="40">
        <f>Test!D395</f>
        <v>0</v>
      </c>
      <c r="AC398" s="40">
        <f>Test!E395</f>
        <v>0</v>
      </c>
      <c r="AD398" s="40"/>
      <c r="AE398" s="40">
        <f>Test!F395</f>
        <v>0</v>
      </c>
      <c r="AF398" s="40">
        <f>Test!G395</f>
        <v>0</v>
      </c>
      <c r="AG398" s="40">
        <f>Test!H395</f>
        <v>0</v>
      </c>
      <c r="AH398" s="40"/>
      <c r="AI398" s="40"/>
      <c r="AJ398" s="40"/>
      <c r="AK398" s="40"/>
      <c r="AL398" s="40"/>
      <c r="AM398" s="40"/>
      <c r="AN398" s="40"/>
      <c r="AO398" s="40">
        <f>Test!I395</f>
        <v>0</v>
      </c>
      <c r="AP398" s="40">
        <f>Test!J395</f>
        <v>0</v>
      </c>
      <c r="AQ398" s="36">
        <f t="shared" si="28"/>
        <v>0</v>
      </c>
      <c r="AR398" s="48" t="e">
        <f t="shared" si="29"/>
        <v>#DIV/0!</v>
      </c>
      <c r="AS398" s="49" t="e">
        <f t="shared" si="30"/>
        <v>#DIV/0!</v>
      </c>
      <c r="AT398" s="16"/>
      <c r="AU398" s="16"/>
      <c r="AV398" s="381" t="s">
        <v>125</v>
      </c>
      <c r="AW398" s="382" t="e" cm="1">
        <f t="array" ref="AW398">bdRateExtend($G396:$G399,H396:H399,$Z396:$Z399,AA396:AA399)</f>
        <v>#VALUE!</v>
      </c>
      <c r="AX398" s="403"/>
      <c r="AY398" s="403"/>
      <c r="AZ398" s="406"/>
      <c r="BA398" s="406"/>
      <c r="BB398" s="382" t="e" cm="1">
        <f t="array" ref="BB398">bdRateExtend($G396:$G399,L396:L399,$Z396:$Z399,AE396:AE399)</f>
        <v>#VALUE!</v>
      </c>
      <c r="BC398" s="377"/>
      <c r="BD398" s="382" t="e" cm="1">
        <f t="array" ref="BD398">bdRateExtend($G396:$G399,M396:M399,$Z396:$Z399,AF396:AF399)</f>
        <v>#VALUE!</v>
      </c>
      <c r="BE398" s="377"/>
      <c r="BF398" s="380" t="e" cm="1">
        <f t="array" ref="BF398">bdRateExtend($G396:$G399,N396:N399,$Z396:$Z399,AG396:AG399)</f>
        <v>#VALUE!</v>
      </c>
      <c r="BG398" s="377"/>
      <c r="BH398" s="380" t="e" cm="1">
        <f t="array" ref="BH398">bdRateExtend($G396:$G399,O396:O399,$Z396:$Z399,AH396:AH399)</f>
        <v>#VALUE!</v>
      </c>
      <c r="BI398" s="377"/>
      <c r="BJ398" s="382" t="e" cm="1">
        <f t="array" ref="BJ398">bdRateExtend($G396:$G399,P396:P399,$Z396:$Z399,AI396:AI399)</f>
        <v>#VALUE!</v>
      </c>
      <c r="BK398" s="377"/>
      <c r="BL398" s="382" t="e" cm="1">
        <f t="array" ref="BL398">bdRateExtend($G396:$G399,Q396:Q399,$Z396:$Z399,AJ396:AJ399)</f>
        <v>#VALUE!</v>
      </c>
      <c r="BM398" s="377"/>
      <c r="BN398" s="382" t="e" cm="1">
        <f t="array" ref="BN398">bdRateExtend($G396:$G399,R396:R399,$Z396:$Z399,AK396:AK399)</f>
        <v>#VALUE!</v>
      </c>
      <c r="BO398" s="403"/>
      <c r="BP398" s="403"/>
      <c r="BQ398" s="403"/>
      <c r="BR398" s="403"/>
    </row>
    <row r="399" spans="1:70" ht="17" customHeight="1" thickBot="1" x14ac:dyDescent="0.25">
      <c r="A399" s="387"/>
      <c r="B399" s="391"/>
      <c r="C399" s="394"/>
      <c r="D399" s="397"/>
      <c r="E399" s="400"/>
      <c r="F399" s="8">
        <v>63</v>
      </c>
      <c r="G399" s="37">
        <f>Anchor!B396</f>
        <v>0</v>
      </c>
      <c r="H399" s="38">
        <f>Anchor!C396</f>
        <v>0</v>
      </c>
      <c r="I399" s="38">
        <f>Anchor!D396</f>
        <v>0</v>
      </c>
      <c r="J399" s="38">
        <f>Anchor!E396</f>
        <v>0</v>
      </c>
      <c r="K399" s="38"/>
      <c r="L399" s="38">
        <f>Anchor!F396</f>
        <v>0</v>
      </c>
      <c r="M399" s="38">
        <f>Anchor!G396</f>
        <v>0</v>
      </c>
      <c r="N399" s="38">
        <f>Anchor!H396</f>
        <v>0</v>
      </c>
      <c r="O399" s="38"/>
      <c r="P399" s="38"/>
      <c r="Q399" s="38"/>
      <c r="R399" s="38"/>
      <c r="S399" s="38"/>
      <c r="T399" s="38"/>
      <c r="U399" s="38"/>
      <c r="V399" s="38">
        <f>Anchor!I396</f>
        <v>0</v>
      </c>
      <c r="W399" s="38">
        <f>Anchor!J396</f>
        <v>0</v>
      </c>
      <c r="X399" s="39">
        <f t="shared" si="27"/>
        <v>0</v>
      </c>
      <c r="Y399" s="15"/>
      <c r="Z399" s="37">
        <f>Test!B396</f>
        <v>0</v>
      </c>
      <c r="AA399" s="38">
        <f>Test!C396</f>
        <v>0</v>
      </c>
      <c r="AB399" s="38">
        <f>Test!D396</f>
        <v>0</v>
      </c>
      <c r="AC399" s="38">
        <f>Test!E396</f>
        <v>0</v>
      </c>
      <c r="AD399" s="38"/>
      <c r="AE399" s="38">
        <f>Test!F396</f>
        <v>0</v>
      </c>
      <c r="AF399" s="38">
        <f>Test!G396</f>
        <v>0</v>
      </c>
      <c r="AG399" s="38">
        <f>Test!H396</f>
        <v>0</v>
      </c>
      <c r="AH399" s="38"/>
      <c r="AI399" s="38"/>
      <c r="AJ399" s="38"/>
      <c r="AK399" s="38"/>
      <c r="AL399" s="38"/>
      <c r="AM399" s="38"/>
      <c r="AN399" s="38"/>
      <c r="AO399" s="38">
        <f>Test!I396</f>
        <v>0</v>
      </c>
      <c r="AP399" s="38">
        <f>Test!J396</f>
        <v>0</v>
      </c>
      <c r="AQ399" s="39">
        <f t="shared" si="28"/>
        <v>0</v>
      </c>
      <c r="AR399" s="50" t="e">
        <f t="shared" si="29"/>
        <v>#DIV/0!</v>
      </c>
      <c r="AS399" s="51" t="e">
        <f t="shared" si="30"/>
        <v>#DIV/0!</v>
      </c>
      <c r="AT399" s="16"/>
      <c r="AU399" s="16"/>
      <c r="AV399" s="383"/>
      <c r="AW399" s="384"/>
      <c r="AX399" s="404"/>
      <c r="AY399" s="404"/>
      <c r="AZ399" s="407"/>
      <c r="BA399" s="407"/>
      <c r="BB399" s="384"/>
      <c r="BC399" s="378"/>
      <c r="BD399" s="384"/>
      <c r="BE399" s="378"/>
      <c r="BF399" s="385"/>
      <c r="BG399" s="378"/>
      <c r="BH399" s="385"/>
      <c r="BI399" s="378"/>
      <c r="BJ399" s="384"/>
      <c r="BK399" s="378"/>
      <c r="BL399" s="384"/>
      <c r="BM399" s="378"/>
      <c r="BN399" s="384"/>
      <c r="BO399" s="404"/>
      <c r="BP399" s="404"/>
      <c r="BQ399" s="404"/>
      <c r="BR399" s="404"/>
    </row>
    <row r="400" spans="1:70" ht="17" customHeight="1" x14ac:dyDescent="0.2">
      <c r="A400" s="387"/>
      <c r="B400" s="389" t="s">
        <v>2</v>
      </c>
      <c r="C400" s="392" t="s">
        <v>85</v>
      </c>
      <c r="D400" s="395">
        <v>59.94</v>
      </c>
      <c r="E400" s="398">
        <v>10</v>
      </c>
      <c r="F400" s="7">
        <v>23</v>
      </c>
      <c r="G400" s="32">
        <f>Anchor!B397</f>
        <v>0</v>
      </c>
      <c r="H400" s="33">
        <f>Anchor!C397</f>
        <v>0</v>
      </c>
      <c r="I400" s="33">
        <f>Anchor!D397</f>
        <v>0</v>
      </c>
      <c r="J400" s="33">
        <f>Anchor!E397</f>
        <v>0</v>
      </c>
      <c r="K400" s="33"/>
      <c r="L400" s="33">
        <f>Anchor!F397</f>
        <v>0</v>
      </c>
      <c r="M400" s="33">
        <f>Anchor!G397</f>
        <v>0</v>
      </c>
      <c r="N400" s="33">
        <f>Anchor!H397</f>
        <v>0</v>
      </c>
      <c r="O400" s="33"/>
      <c r="P400" s="33"/>
      <c r="Q400" s="33"/>
      <c r="R400" s="33"/>
      <c r="S400" s="33"/>
      <c r="T400" s="33"/>
      <c r="U400" s="33"/>
      <c r="V400" s="33">
        <f>Anchor!I397</f>
        <v>0</v>
      </c>
      <c r="W400" s="33">
        <f>Anchor!J397</f>
        <v>0</v>
      </c>
      <c r="X400" s="34">
        <f t="shared" si="27"/>
        <v>0</v>
      </c>
      <c r="Y400" s="15"/>
      <c r="Z400" s="32">
        <f>Test!B397</f>
        <v>0</v>
      </c>
      <c r="AA400" s="33">
        <f>Test!C397</f>
        <v>0</v>
      </c>
      <c r="AB400" s="33">
        <f>Test!D397</f>
        <v>0</v>
      </c>
      <c r="AC400" s="33">
        <f>Test!E397</f>
        <v>0</v>
      </c>
      <c r="AD400" s="33"/>
      <c r="AE400" s="33">
        <f>Test!F397</f>
        <v>0</v>
      </c>
      <c r="AF400" s="33">
        <f>Test!G397</f>
        <v>0</v>
      </c>
      <c r="AG400" s="33">
        <f>Test!H397</f>
        <v>0</v>
      </c>
      <c r="AH400" s="33"/>
      <c r="AI400" s="33"/>
      <c r="AJ400" s="33"/>
      <c r="AK400" s="33"/>
      <c r="AL400" s="33"/>
      <c r="AM400" s="33"/>
      <c r="AN400" s="33"/>
      <c r="AO400" s="33">
        <f>Test!I397</f>
        <v>0</v>
      </c>
      <c r="AP400" s="33">
        <f>Test!J397</f>
        <v>0</v>
      </c>
      <c r="AQ400" s="34">
        <f t="shared" si="28"/>
        <v>0</v>
      </c>
      <c r="AR400" s="46" t="e">
        <f t="shared" si="29"/>
        <v>#DIV/0!</v>
      </c>
      <c r="AS400" s="47" t="e">
        <f t="shared" si="30"/>
        <v>#DIV/0!</v>
      </c>
      <c r="AT400" s="16"/>
      <c r="AU400" s="16"/>
      <c r="AV400" s="440" t="s">
        <v>123</v>
      </c>
      <c r="AW400" s="401" t="e" cm="1">
        <f t="array" ref="AW400">bdRateExtend($G400:$G403,H400:H403,$Z400:$Z403,AA400:AA403)</f>
        <v>#VALUE!</v>
      </c>
      <c r="AX400" s="402" t="e" cm="1">
        <f t="array" ref="AX400">bdRateExtend($G400:$G405,H400:H405,$Z400:$Z405,AA400:AA405)</f>
        <v>#VALUE!</v>
      </c>
      <c r="AY400" s="402" t="e" cm="1">
        <f t="array" ref="AY400">bdRateExtend($G400:$G405,I400:I405,$Z400:$Z405,AB400:AB405)</f>
        <v>#VALUE!</v>
      </c>
      <c r="AZ400" s="405" t="e" cm="1">
        <f t="array" ref="AZ400">bdRateExtend($G400:$G405,J400:J405,$Z400:$Z405,AC400:AC405)</f>
        <v>#VALUE!</v>
      </c>
      <c r="BA400" s="405" t="e" cm="1">
        <f t="array" ref="BA400">bdRateExtend($G400:$G405,K400:K405,$Z400:$Z405,AD400:AD405)</f>
        <v>#VALUE!</v>
      </c>
      <c r="BB400" s="401" t="e" cm="1">
        <f t="array" ref="BB400">bdRateExtend($G400:$G403,L400:L403,$Z400:$Z403,AE400:AE403)</f>
        <v>#VALUE!</v>
      </c>
      <c r="BC400" s="376" t="e" cm="1">
        <f t="array" ref="BC400">bdRateExtend($G400:$G405,L400:L405,$Z400:$Z405,AE400:AE405)</f>
        <v>#VALUE!</v>
      </c>
      <c r="BD400" s="401" t="e" cm="1">
        <f t="array" ref="BD400">bdRateExtend($G400:$G403,M400:M403,$Z400:$Z403,AF400:AF403)</f>
        <v>#VALUE!</v>
      </c>
      <c r="BE400" s="376" t="e" cm="1">
        <f t="array" ref="BE400">bdRateExtend($G400:$G405,M400:M405,$Z400:$Z405,AF400:AF405)</f>
        <v>#VALUE!</v>
      </c>
      <c r="BF400" s="379" t="e" cm="1">
        <f t="array" ref="BF400">bdRateExtend($G400:$G403,N400:N403,$Z400:$Z403,AG400:AG403)</f>
        <v>#VALUE!</v>
      </c>
      <c r="BG400" s="376" t="e" cm="1">
        <f t="array" ref="BG400">bdRateExtend($G400:$G405,N400:N405,$Z400:$Z405,AG400:AG405)</f>
        <v>#VALUE!</v>
      </c>
      <c r="BH400" s="379" t="e" cm="1">
        <f t="array" ref="BH400">bdRateExtend($G400:$G403,O400:O403,$Z400:$Z403,AH400:AH403)</f>
        <v>#VALUE!</v>
      </c>
      <c r="BI400" s="376" t="e" cm="1">
        <f t="array" ref="BI400">bdRateExtend($G400:$G405,O400:O405,$Z400:$Z405,AH400:AH405)</f>
        <v>#VALUE!</v>
      </c>
      <c r="BJ400" s="401" t="e" cm="1">
        <f t="array" ref="BJ400">bdRateExtend($G400:$G403,P400:P403,$Z400:$Z403,AI400:AI403)</f>
        <v>#VALUE!</v>
      </c>
      <c r="BK400" s="376" t="e" cm="1">
        <f t="array" ref="BK400">bdRateExtend($G400:$G405,P400:P405,$Z400:$Z405,AI400:AI405)</f>
        <v>#VALUE!</v>
      </c>
      <c r="BL400" s="401" t="e" cm="1">
        <f t="array" ref="BL400">bdRateExtend($G400:$G403,Q400:Q403,$Z400:$Z403,AJ400:AJ403)</f>
        <v>#VALUE!</v>
      </c>
      <c r="BM400" s="376" t="e" cm="1">
        <f t="array" ref="BM400">bdRateExtend($G400:$G405,Q400:Q405,$Z400:$Z405,AJ400:AJ405)</f>
        <v>#VALUE!</v>
      </c>
      <c r="BN400" s="401" t="e" cm="1">
        <f t="array" ref="BN400">bdRateExtend($G400:$G403,R400:R403,$Z400:$Z403,AK400:AK403)</f>
        <v>#VALUE!</v>
      </c>
      <c r="BO400" s="402" t="e" cm="1">
        <f t="array" ref="BO400">bdRateExtend($G400:$G405,R400:R405,$Z400:$Z405,AK400:AK405)</f>
        <v>#VALUE!</v>
      </c>
      <c r="BP400" s="402" t="e" cm="1">
        <f t="array" ref="BP400">bdRateExtend($G400:$G405,S400:S405,$Z400:$Z405,AL400:AL405)</f>
        <v>#VALUE!</v>
      </c>
      <c r="BQ400" s="402" t="e" cm="1">
        <f t="array" ref="BQ400">bdRateExtend($G400:$G405,T400:T405,$Z400:$Z405,AM400:AM405)</f>
        <v>#VALUE!</v>
      </c>
      <c r="BR400" s="402" t="e" cm="1">
        <f t="array" ref="BR400">bdRateExtend($G400:$G405,U400:U405,$Z400:$Z405,AN400:AN405)</f>
        <v>#VALUE!</v>
      </c>
    </row>
    <row r="401" spans="1:70" ht="17" customHeight="1" x14ac:dyDescent="0.2">
      <c r="A401" s="387"/>
      <c r="B401" s="390"/>
      <c r="C401" s="393"/>
      <c r="D401" s="396"/>
      <c r="E401" s="399"/>
      <c r="F401" s="13">
        <v>31</v>
      </c>
      <c r="G401" s="35">
        <f>Anchor!B398</f>
        <v>0</v>
      </c>
      <c r="H401" s="40">
        <f>Anchor!C398</f>
        <v>0</v>
      </c>
      <c r="I401" s="40">
        <f>Anchor!D398</f>
        <v>0</v>
      </c>
      <c r="J401" s="40">
        <f>Anchor!E398</f>
        <v>0</v>
      </c>
      <c r="K401" s="40"/>
      <c r="L401" s="40">
        <f>Anchor!F398</f>
        <v>0</v>
      </c>
      <c r="M401" s="40">
        <f>Anchor!G398</f>
        <v>0</v>
      </c>
      <c r="N401" s="40">
        <f>Anchor!H398</f>
        <v>0</v>
      </c>
      <c r="O401" s="40"/>
      <c r="P401" s="40"/>
      <c r="Q401" s="40"/>
      <c r="R401" s="40"/>
      <c r="S401" s="40"/>
      <c r="T401" s="40"/>
      <c r="U401" s="40"/>
      <c r="V401" s="40">
        <f>Anchor!I398</f>
        <v>0</v>
      </c>
      <c r="W401" s="40">
        <f>Anchor!J398</f>
        <v>0</v>
      </c>
      <c r="X401" s="36">
        <f t="shared" si="27"/>
        <v>0</v>
      </c>
      <c r="Y401" s="15"/>
      <c r="Z401" s="35">
        <f>Test!B398</f>
        <v>0</v>
      </c>
      <c r="AA401" s="40">
        <f>Test!C398</f>
        <v>0</v>
      </c>
      <c r="AB401" s="40">
        <f>Test!D398</f>
        <v>0</v>
      </c>
      <c r="AC401" s="40">
        <f>Test!E398</f>
        <v>0</v>
      </c>
      <c r="AD401" s="40"/>
      <c r="AE401" s="40">
        <f>Test!F398</f>
        <v>0</v>
      </c>
      <c r="AF401" s="40">
        <f>Test!G398</f>
        <v>0</v>
      </c>
      <c r="AG401" s="40">
        <f>Test!H398</f>
        <v>0</v>
      </c>
      <c r="AH401" s="40"/>
      <c r="AI401" s="40"/>
      <c r="AJ401" s="40"/>
      <c r="AK401" s="40"/>
      <c r="AL401" s="40"/>
      <c r="AM401" s="40"/>
      <c r="AN401" s="40"/>
      <c r="AO401" s="40">
        <f>Test!I398</f>
        <v>0</v>
      </c>
      <c r="AP401" s="40">
        <f>Test!J398</f>
        <v>0</v>
      </c>
      <c r="AQ401" s="36">
        <f t="shared" si="28"/>
        <v>0</v>
      </c>
      <c r="AR401" s="48" t="e">
        <f t="shared" si="29"/>
        <v>#DIV/0!</v>
      </c>
      <c r="AS401" s="49" t="e">
        <f t="shared" si="30"/>
        <v>#DIV/0!</v>
      </c>
      <c r="AT401" s="16"/>
      <c r="AU401" s="16"/>
      <c r="AV401" s="381"/>
      <c r="AW401" s="382"/>
      <c r="AX401" s="403"/>
      <c r="AY401" s="403"/>
      <c r="AZ401" s="406"/>
      <c r="BA401" s="406"/>
      <c r="BB401" s="382"/>
      <c r="BC401" s="377"/>
      <c r="BD401" s="382"/>
      <c r="BE401" s="377"/>
      <c r="BF401" s="380"/>
      <c r="BG401" s="377"/>
      <c r="BH401" s="380"/>
      <c r="BI401" s="377"/>
      <c r="BJ401" s="382"/>
      <c r="BK401" s="377"/>
      <c r="BL401" s="382"/>
      <c r="BM401" s="377"/>
      <c r="BN401" s="382"/>
      <c r="BO401" s="403"/>
      <c r="BP401" s="403"/>
      <c r="BQ401" s="403"/>
      <c r="BR401" s="403"/>
    </row>
    <row r="402" spans="1:70" ht="17" customHeight="1" x14ac:dyDescent="0.2">
      <c r="A402" s="387"/>
      <c r="B402" s="390"/>
      <c r="C402" s="393"/>
      <c r="D402" s="396"/>
      <c r="E402" s="399"/>
      <c r="F402" s="13">
        <v>39</v>
      </c>
      <c r="G402" s="35">
        <f>Anchor!B399</f>
        <v>0</v>
      </c>
      <c r="H402" s="40">
        <f>Anchor!C399</f>
        <v>0</v>
      </c>
      <c r="I402" s="40">
        <f>Anchor!D399</f>
        <v>0</v>
      </c>
      <c r="J402" s="40">
        <f>Anchor!E399</f>
        <v>0</v>
      </c>
      <c r="K402" s="40"/>
      <c r="L402" s="40">
        <f>Anchor!F399</f>
        <v>0</v>
      </c>
      <c r="M402" s="40">
        <f>Anchor!G399</f>
        <v>0</v>
      </c>
      <c r="N402" s="40">
        <f>Anchor!H399</f>
        <v>0</v>
      </c>
      <c r="O402" s="40"/>
      <c r="P402" s="40"/>
      <c r="Q402" s="40"/>
      <c r="R402" s="40"/>
      <c r="S402" s="40"/>
      <c r="T402" s="40"/>
      <c r="U402" s="40"/>
      <c r="V402" s="40">
        <f>Anchor!I399</f>
        <v>0</v>
      </c>
      <c r="W402" s="40">
        <f>Anchor!J399</f>
        <v>0</v>
      </c>
      <c r="X402" s="36">
        <f t="shared" si="27"/>
        <v>0</v>
      </c>
      <c r="Y402" s="15"/>
      <c r="Z402" s="35">
        <f>Test!B399</f>
        <v>0</v>
      </c>
      <c r="AA402" s="40">
        <f>Test!C399</f>
        <v>0</v>
      </c>
      <c r="AB402" s="40">
        <f>Test!D399</f>
        <v>0</v>
      </c>
      <c r="AC402" s="40">
        <f>Test!E399</f>
        <v>0</v>
      </c>
      <c r="AD402" s="40"/>
      <c r="AE402" s="40">
        <f>Test!F399</f>
        <v>0</v>
      </c>
      <c r="AF402" s="40">
        <f>Test!G399</f>
        <v>0</v>
      </c>
      <c r="AG402" s="40">
        <f>Test!H399</f>
        <v>0</v>
      </c>
      <c r="AH402" s="40"/>
      <c r="AI402" s="40"/>
      <c r="AJ402" s="40"/>
      <c r="AK402" s="40"/>
      <c r="AL402" s="40"/>
      <c r="AM402" s="40"/>
      <c r="AN402" s="40"/>
      <c r="AO402" s="40">
        <f>Test!I399</f>
        <v>0</v>
      </c>
      <c r="AP402" s="40">
        <f>Test!J399</f>
        <v>0</v>
      </c>
      <c r="AQ402" s="36">
        <f t="shared" si="28"/>
        <v>0</v>
      </c>
      <c r="AR402" s="48" t="e">
        <f t="shared" si="29"/>
        <v>#DIV/0!</v>
      </c>
      <c r="AS402" s="49" t="e">
        <f t="shared" si="30"/>
        <v>#DIV/0!</v>
      </c>
      <c r="AT402" s="16"/>
      <c r="AU402" s="16"/>
      <c r="AV402" s="381" t="s">
        <v>124</v>
      </c>
      <c r="AW402" s="382" t="e" cm="1">
        <f t="array" ref="AW402">bdRateExtend($G401:$G404,H401:H404,$Z401:$Z404,AA401:AA404)</f>
        <v>#VALUE!</v>
      </c>
      <c r="AX402" s="403"/>
      <c r="AY402" s="403"/>
      <c r="AZ402" s="406"/>
      <c r="BA402" s="406"/>
      <c r="BB402" s="382" t="e" cm="1">
        <f t="array" ref="BB402">bdRateExtend($G401:$G404,L401:L404,$Z401:$Z404,AE401:AE404)</f>
        <v>#VALUE!</v>
      </c>
      <c r="BC402" s="377"/>
      <c r="BD402" s="382" t="e" cm="1">
        <f t="array" ref="BD402">bdRateExtend($G401:$G404,M401:M404,$Z401:$Z404,AF401:AF404)</f>
        <v>#VALUE!</v>
      </c>
      <c r="BE402" s="377"/>
      <c r="BF402" s="380" t="e" cm="1">
        <f t="array" ref="BF402">bdRateExtend($G401:$G404,N401:N404,$Z401:$Z404,AG401:AG404)</f>
        <v>#VALUE!</v>
      </c>
      <c r="BG402" s="377"/>
      <c r="BH402" s="380" t="e" cm="1">
        <f t="array" ref="BH402">bdRateExtend($G401:$G404,O401:O404,$Z401:$Z404,AH401:AH404)</f>
        <v>#VALUE!</v>
      </c>
      <c r="BI402" s="377"/>
      <c r="BJ402" s="382" t="e" cm="1">
        <f t="array" ref="BJ402">bdRateExtend($G401:$G404,P401:P404,$Z401:$Z404,AI401:AI404)</f>
        <v>#VALUE!</v>
      </c>
      <c r="BK402" s="377"/>
      <c r="BL402" s="382" t="e" cm="1">
        <f t="array" ref="BL402">bdRateExtend($G401:$G404,Q401:Q404,$Z401:$Z404,AJ401:AJ404)</f>
        <v>#VALUE!</v>
      </c>
      <c r="BM402" s="377"/>
      <c r="BN402" s="382" t="e" cm="1">
        <f t="array" ref="BN402">bdRateExtend($G401:$G404,R401:R404,$Z401:$Z404,AK401:AK404)</f>
        <v>#VALUE!</v>
      </c>
      <c r="BO402" s="403"/>
      <c r="BP402" s="403"/>
      <c r="BQ402" s="403"/>
      <c r="BR402" s="403"/>
    </row>
    <row r="403" spans="1:70" ht="17" customHeight="1" x14ac:dyDescent="0.2">
      <c r="A403" s="387"/>
      <c r="B403" s="390"/>
      <c r="C403" s="393"/>
      <c r="D403" s="396"/>
      <c r="E403" s="399"/>
      <c r="F403" s="13">
        <v>47</v>
      </c>
      <c r="G403" s="35">
        <f>Anchor!B400</f>
        <v>0</v>
      </c>
      <c r="H403" s="40">
        <f>Anchor!C400</f>
        <v>0</v>
      </c>
      <c r="I403" s="40">
        <f>Anchor!D400</f>
        <v>0</v>
      </c>
      <c r="J403" s="40">
        <f>Anchor!E400</f>
        <v>0</v>
      </c>
      <c r="K403" s="40"/>
      <c r="L403" s="40">
        <f>Anchor!F400</f>
        <v>0</v>
      </c>
      <c r="M403" s="40">
        <f>Anchor!G400</f>
        <v>0</v>
      </c>
      <c r="N403" s="40">
        <f>Anchor!H400</f>
        <v>0</v>
      </c>
      <c r="O403" s="40"/>
      <c r="P403" s="40"/>
      <c r="Q403" s="40"/>
      <c r="R403" s="40"/>
      <c r="S403" s="40"/>
      <c r="T403" s="40"/>
      <c r="U403" s="40"/>
      <c r="V403" s="40">
        <f>Anchor!I400</f>
        <v>0</v>
      </c>
      <c r="W403" s="40">
        <f>Anchor!J400</f>
        <v>0</v>
      </c>
      <c r="X403" s="36">
        <f t="shared" si="27"/>
        <v>0</v>
      </c>
      <c r="Y403" s="15"/>
      <c r="Z403" s="35">
        <f>Test!B400</f>
        <v>0</v>
      </c>
      <c r="AA403" s="40">
        <f>Test!C400</f>
        <v>0</v>
      </c>
      <c r="AB403" s="40">
        <f>Test!D400</f>
        <v>0</v>
      </c>
      <c r="AC403" s="40">
        <f>Test!E400</f>
        <v>0</v>
      </c>
      <c r="AD403" s="40"/>
      <c r="AE403" s="40">
        <f>Test!F400</f>
        <v>0</v>
      </c>
      <c r="AF403" s="40">
        <f>Test!G400</f>
        <v>0</v>
      </c>
      <c r="AG403" s="40">
        <f>Test!H400</f>
        <v>0</v>
      </c>
      <c r="AH403" s="40"/>
      <c r="AI403" s="40"/>
      <c r="AJ403" s="40"/>
      <c r="AK403" s="40"/>
      <c r="AL403" s="40"/>
      <c r="AM403" s="40"/>
      <c r="AN403" s="40"/>
      <c r="AO403" s="40">
        <f>Test!I400</f>
        <v>0</v>
      </c>
      <c r="AP403" s="40">
        <f>Test!J400</f>
        <v>0</v>
      </c>
      <c r="AQ403" s="36">
        <f t="shared" si="28"/>
        <v>0</v>
      </c>
      <c r="AR403" s="48" t="e">
        <f t="shared" si="29"/>
        <v>#DIV/0!</v>
      </c>
      <c r="AS403" s="49" t="e">
        <f t="shared" si="30"/>
        <v>#DIV/0!</v>
      </c>
      <c r="AT403" s="16"/>
      <c r="AU403" s="16"/>
      <c r="AV403" s="381"/>
      <c r="AW403" s="382"/>
      <c r="AX403" s="403"/>
      <c r="AY403" s="403"/>
      <c r="AZ403" s="406"/>
      <c r="BA403" s="406"/>
      <c r="BB403" s="382"/>
      <c r="BC403" s="377"/>
      <c r="BD403" s="382"/>
      <c r="BE403" s="377"/>
      <c r="BF403" s="380"/>
      <c r="BG403" s="377"/>
      <c r="BH403" s="380"/>
      <c r="BI403" s="377"/>
      <c r="BJ403" s="382"/>
      <c r="BK403" s="377"/>
      <c r="BL403" s="382"/>
      <c r="BM403" s="377"/>
      <c r="BN403" s="382"/>
      <c r="BO403" s="403"/>
      <c r="BP403" s="403"/>
      <c r="BQ403" s="403"/>
      <c r="BR403" s="403"/>
    </row>
    <row r="404" spans="1:70" ht="17" customHeight="1" x14ac:dyDescent="0.2">
      <c r="A404" s="387"/>
      <c r="B404" s="390"/>
      <c r="C404" s="393"/>
      <c r="D404" s="396"/>
      <c r="E404" s="399"/>
      <c r="F404" s="13">
        <v>55</v>
      </c>
      <c r="G404" s="35">
        <f>Anchor!B401</f>
        <v>0</v>
      </c>
      <c r="H404" s="40">
        <f>Anchor!C401</f>
        <v>0</v>
      </c>
      <c r="I404" s="40">
        <f>Anchor!D401</f>
        <v>0</v>
      </c>
      <c r="J404" s="40">
        <f>Anchor!E401</f>
        <v>0</v>
      </c>
      <c r="K404" s="40"/>
      <c r="L404" s="40">
        <f>Anchor!F401</f>
        <v>0</v>
      </c>
      <c r="M404" s="40">
        <f>Anchor!G401</f>
        <v>0</v>
      </c>
      <c r="N404" s="40">
        <f>Anchor!H401</f>
        <v>0</v>
      </c>
      <c r="O404" s="40"/>
      <c r="P404" s="40"/>
      <c r="Q404" s="40"/>
      <c r="R404" s="40"/>
      <c r="S404" s="40"/>
      <c r="T404" s="40"/>
      <c r="U404" s="40"/>
      <c r="V404" s="40">
        <f>Anchor!I401</f>
        <v>0</v>
      </c>
      <c r="W404" s="40">
        <f>Anchor!J401</f>
        <v>0</v>
      </c>
      <c r="X404" s="36">
        <f t="shared" si="27"/>
        <v>0</v>
      </c>
      <c r="Y404" s="15"/>
      <c r="Z404" s="35">
        <f>Test!B401</f>
        <v>0</v>
      </c>
      <c r="AA404" s="40">
        <f>Test!C401</f>
        <v>0</v>
      </c>
      <c r="AB404" s="40">
        <f>Test!D401</f>
        <v>0</v>
      </c>
      <c r="AC404" s="40">
        <f>Test!E401</f>
        <v>0</v>
      </c>
      <c r="AD404" s="40"/>
      <c r="AE404" s="40">
        <f>Test!F401</f>
        <v>0</v>
      </c>
      <c r="AF404" s="40">
        <f>Test!G401</f>
        <v>0</v>
      </c>
      <c r="AG404" s="40">
        <f>Test!H401</f>
        <v>0</v>
      </c>
      <c r="AH404" s="40"/>
      <c r="AI404" s="40"/>
      <c r="AJ404" s="40"/>
      <c r="AK404" s="40"/>
      <c r="AL404" s="40"/>
      <c r="AM404" s="40"/>
      <c r="AN404" s="40"/>
      <c r="AO404" s="40">
        <f>Test!I401</f>
        <v>0</v>
      </c>
      <c r="AP404" s="40">
        <f>Test!J401</f>
        <v>0</v>
      </c>
      <c r="AQ404" s="36">
        <f t="shared" si="28"/>
        <v>0</v>
      </c>
      <c r="AR404" s="48" t="e">
        <f t="shared" si="29"/>
        <v>#DIV/0!</v>
      </c>
      <c r="AS404" s="49" t="e">
        <f t="shared" si="30"/>
        <v>#DIV/0!</v>
      </c>
      <c r="AT404" s="16"/>
      <c r="AU404" s="16"/>
      <c r="AV404" s="381" t="s">
        <v>125</v>
      </c>
      <c r="AW404" s="382" t="e" cm="1">
        <f t="array" ref="AW404">bdRateExtend($G402:$G405,H402:H405,$Z402:$Z405,AA402:AA405)</f>
        <v>#VALUE!</v>
      </c>
      <c r="AX404" s="403"/>
      <c r="AY404" s="403"/>
      <c r="AZ404" s="406"/>
      <c r="BA404" s="406"/>
      <c r="BB404" s="382" t="e" cm="1">
        <f t="array" ref="BB404">bdRateExtend($G402:$G405,L402:L405,$Z402:$Z405,AE402:AE405)</f>
        <v>#VALUE!</v>
      </c>
      <c r="BC404" s="377"/>
      <c r="BD404" s="382" t="e" cm="1">
        <f t="array" ref="BD404">bdRateExtend($G402:$G405,M402:M405,$Z402:$Z405,AF402:AF405)</f>
        <v>#VALUE!</v>
      </c>
      <c r="BE404" s="377"/>
      <c r="BF404" s="380" t="e" cm="1">
        <f t="array" ref="BF404">bdRateExtend($G402:$G405,N402:N405,$Z402:$Z405,AG402:AG405)</f>
        <v>#VALUE!</v>
      </c>
      <c r="BG404" s="377"/>
      <c r="BH404" s="380" t="e" cm="1">
        <f t="array" ref="BH404">bdRateExtend($G402:$G405,O402:O405,$Z402:$Z405,AH402:AH405)</f>
        <v>#VALUE!</v>
      </c>
      <c r="BI404" s="377"/>
      <c r="BJ404" s="382" t="e" cm="1">
        <f t="array" ref="BJ404">bdRateExtend($G402:$G405,P402:P405,$Z402:$Z405,AI402:AI405)</f>
        <v>#VALUE!</v>
      </c>
      <c r="BK404" s="377"/>
      <c r="BL404" s="382" t="e" cm="1">
        <f t="array" ref="BL404">bdRateExtend($G402:$G405,Q402:Q405,$Z402:$Z405,AJ402:AJ405)</f>
        <v>#VALUE!</v>
      </c>
      <c r="BM404" s="377"/>
      <c r="BN404" s="382" t="e" cm="1">
        <f t="array" ref="BN404">bdRateExtend($G402:$G405,R402:R405,$Z402:$Z405,AK402:AK405)</f>
        <v>#VALUE!</v>
      </c>
      <c r="BO404" s="403"/>
      <c r="BP404" s="403"/>
      <c r="BQ404" s="403"/>
      <c r="BR404" s="403"/>
    </row>
    <row r="405" spans="1:70" ht="17" customHeight="1" thickBot="1" x14ac:dyDescent="0.25">
      <c r="A405" s="387"/>
      <c r="B405" s="391"/>
      <c r="C405" s="394"/>
      <c r="D405" s="397"/>
      <c r="E405" s="400"/>
      <c r="F405" s="8">
        <v>63</v>
      </c>
      <c r="G405" s="37">
        <f>Anchor!B402</f>
        <v>0</v>
      </c>
      <c r="H405" s="38">
        <f>Anchor!C402</f>
        <v>0</v>
      </c>
      <c r="I405" s="38">
        <f>Anchor!D402</f>
        <v>0</v>
      </c>
      <c r="J405" s="38">
        <f>Anchor!E402</f>
        <v>0</v>
      </c>
      <c r="K405" s="38"/>
      <c r="L405" s="38">
        <f>Anchor!F402</f>
        <v>0</v>
      </c>
      <c r="M405" s="38">
        <f>Anchor!G402</f>
        <v>0</v>
      </c>
      <c r="N405" s="38">
        <f>Anchor!H402</f>
        <v>0</v>
      </c>
      <c r="O405" s="38"/>
      <c r="P405" s="38"/>
      <c r="Q405" s="38"/>
      <c r="R405" s="38"/>
      <c r="S405" s="38"/>
      <c r="T405" s="38"/>
      <c r="U405" s="38"/>
      <c r="V405" s="38">
        <f>Anchor!I402</f>
        <v>0</v>
      </c>
      <c r="W405" s="38">
        <f>Anchor!J402</f>
        <v>0</v>
      </c>
      <c r="X405" s="39">
        <f t="shared" si="27"/>
        <v>0</v>
      </c>
      <c r="Y405" s="15"/>
      <c r="Z405" s="37">
        <f>Test!B402</f>
        <v>0</v>
      </c>
      <c r="AA405" s="38">
        <f>Test!C402</f>
        <v>0</v>
      </c>
      <c r="AB405" s="38">
        <f>Test!D402</f>
        <v>0</v>
      </c>
      <c r="AC405" s="38">
        <f>Test!E402</f>
        <v>0</v>
      </c>
      <c r="AD405" s="38"/>
      <c r="AE405" s="38">
        <f>Test!F402</f>
        <v>0</v>
      </c>
      <c r="AF405" s="38">
        <f>Test!G402</f>
        <v>0</v>
      </c>
      <c r="AG405" s="38">
        <f>Test!H402</f>
        <v>0</v>
      </c>
      <c r="AH405" s="38"/>
      <c r="AI405" s="38"/>
      <c r="AJ405" s="38"/>
      <c r="AK405" s="38"/>
      <c r="AL405" s="38"/>
      <c r="AM405" s="38"/>
      <c r="AN405" s="38"/>
      <c r="AO405" s="38">
        <f>Test!I402</f>
        <v>0</v>
      </c>
      <c r="AP405" s="38">
        <f>Test!J402</f>
        <v>0</v>
      </c>
      <c r="AQ405" s="39">
        <f t="shared" si="28"/>
        <v>0</v>
      </c>
      <c r="AR405" s="50" t="e">
        <f t="shared" si="29"/>
        <v>#DIV/0!</v>
      </c>
      <c r="AS405" s="51" t="e">
        <f t="shared" si="30"/>
        <v>#DIV/0!</v>
      </c>
      <c r="AT405" s="16"/>
      <c r="AU405" s="16"/>
      <c r="AV405" s="383"/>
      <c r="AW405" s="384"/>
      <c r="AX405" s="404"/>
      <c r="AY405" s="404"/>
      <c r="AZ405" s="407"/>
      <c r="BA405" s="407"/>
      <c r="BB405" s="384"/>
      <c r="BC405" s="378"/>
      <c r="BD405" s="384"/>
      <c r="BE405" s="378"/>
      <c r="BF405" s="385"/>
      <c r="BG405" s="378"/>
      <c r="BH405" s="385"/>
      <c r="BI405" s="378"/>
      <c r="BJ405" s="384"/>
      <c r="BK405" s="378"/>
      <c r="BL405" s="384"/>
      <c r="BM405" s="378"/>
      <c r="BN405" s="384"/>
      <c r="BO405" s="404"/>
      <c r="BP405" s="404"/>
      <c r="BQ405" s="404"/>
      <c r="BR405" s="404"/>
    </row>
    <row r="406" spans="1:70" ht="17" customHeight="1" x14ac:dyDescent="0.2">
      <c r="A406" s="387"/>
      <c r="B406" s="389" t="s">
        <v>2</v>
      </c>
      <c r="C406" s="392" t="s">
        <v>86</v>
      </c>
      <c r="D406" s="395">
        <v>59.94</v>
      </c>
      <c r="E406" s="398">
        <v>10</v>
      </c>
      <c r="F406" s="7">
        <v>23</v>
      </c>
      <c r="G406" s="32">
        <f>Anchor!B403</f>
        <v>0</v>
      </c>
      <c r="H406" s="33">
        <f>Anchor!C403</f>
        <v>0</v>
      </c>
      <c r="I406" s="33">
        <f>Anchor!D403</f>
        <v>0</v>
      </c>
      <c r="J406" s="33">
        <f>Anchor!E403</f>
        <v>0</v>
      </c>
      <c r="K406" s="33"/>
      <c r="L406" s="33">
        <f>Anchor!F403</f>
        <v>0</v>
      </c>
      <c r="M406" s="33">
        <f>Anchor!G403</f>
        <v>0</v>
      </c>
      <c r="N406" s="33">
        <f>Anchor!H403</f>
        <v>0</v>
      </c>
      <c r="O406" s="33"/>
      <c r="P406" s="33"/>
      <c r="Q406" s="33"/>
      <c r="R406" s="33"/>
      <c r="S406" s="33"/>
      <c r="T406" s="33"/>
      <c r="U406" s="33"/>
      <c r="V406" s="33">
        <f>Anchor!I403</f>
        <v>0</v>
      </c>
      <c r="W406" s="33">
        <f>Anchor!J403</f>
        <v>0</v>
      </c>
      <c r="X406" s="34">
        <f t="shared" si="27"/>
        <v>0</v>
      </c>
      <c r="Y406" s="15"/>
      <c r="Z406" s="32">
        <f>Test!B403</f>
        <v>0</v>
      </c>
      <c r="AA406" s="33">
        <f>Test!C403</f>
        <v>0</v>
      </c>
      <c r="AB406" s="33">
        <f>Test!D403</f>
        <v>0</v>
      </c>
      <c r="AC406" s="33">
        <f>Test!E403</f>
        <v>0</v>
      </c>
      <c r="AD406" s="33"/>
      <c r="AE406" s="33">
        <f>Test!F403</f>
        <v>0</v>
      </c>
      <c r="AF406" s="33">
        <f>Test!G403</f>
        <v>0</v>
      </c>
      <c r="AG406" s="33">
        <f>Test!H403</f>
        <v>0</v>
      </c>
      <c r="AH406" s="33"/>
      <c r="AI406" s="33"/>
      <c r="AJ406" s="33"/>
      <c r="AK406" s="33"/>
      <c r="AL406" s="33"/>
      <c r="AM406" s="33"/>
      <c r="AN406" s="33"/>
      <c r="AO406" s="33">
        <f>Test!I403</f>
        <v>0</v>
      </c>
      <c r="AP406" s="33">
        <f>Test!J403</f>
        <v>0</v>
      </c>
      <c r="AQ406" s="34">
        <f t="shared" si="28"/>
        <v>0</v>
      </c>
      <c r="AR406" s="46" t="e">
        <f t="shared" si="29"/>
        <v>#DIV/0!</v>
      </c>
      <c r="AS406" s="47" t="e">
        <f t="shared" si="30"/>
        <v>#DIV/0!</v>
      </c>
      <c r="AT406" s="16"/>
      <c r="AU406" s="16"/>
      <c r="AV406" s="440" t="s">
        <v>123</v>
      </c>
      <c r="AW406" s="401" t="e" cm="1">
        <f t="array" ref="AW406">bdRateExtend($G406:$G409,H406:H409,$Z406:$Z409,AA406:AA409)</f>
        <v>#VALUE!</v>
      </c>
      <c r="AX406" s="402" t="e" cm="1">
        <f t="array" ref="AX406">bdRateExtend($G406:$G411,H406:H411,$Z406:$Z411,AA406:AA411)</f>
        <v>#VALUE!</v>
      </c>
      <c r="AY406" s="402" t="e" cm="1">
        <f t="array" ref="AY406">bdRateExtend($G406:$G411,I406:I411,$Z406:$Z411,AB406:AB411)</f>
        <v>#VALUE!</v>
      </c>
      <c r="AZ406" s="405" t="e" cm="1">
        <f t="array" ref="AZ406">bdRateExtend($G406:$G411,J406:J411,$Z406:$Z411,AC406:AC411)</f>
        <v>#VALUE!</v>
      </c>
      <c r="BA406" s="405" t="e" cm="1">
        <f t="array" ref="BA406">bdRateExtend($G406:$G411,K406:K411,$Z406:$Z411,AD406:AD411)</f>
        <v>#VALUE!</v>
      </c>
      <c r="BB406" s="401" t="e" cm="1">
        <f t="array" ref="BB406">bdRateExtend($G406:$G409,L406:L409,$Z406:$Z409,AE406:AE409)</f>
        <v>#VALUE!</v>
      </c>
      <c r="BC406" s="376" t="e" cm="1">
        <f t="array" ref="BC406">bdRateExtend($G406:$G411,L406:L411,$Z406:$Z411,AE406:AE411)</f>
        <v>#VALUE!</v>
      </c>
      <c r="BD406" s="401" t="e" cm="1">
        <f t="array" ref="BD406">bdRateExtend($G406:$G409,M406:M409,$Z406:$Z409,AF406:AF409)</f>
        <v>#VALUE!</v>
      </c>
      <c r="BE406" s="376" t="e" cm="1">
        <f t="array" ref="BE406">bdRateExtend($G406:$G411,M406:M411,$Z406:$Z411,AF406:AF411)</f>
        <v>#VALUE!</v>
      </c>
      <c r="BF406" s="379" t="e" cm="1">
        <f t="array" ref="BF406">bdRateExtend($G406:$G409,N406:N409,$Z406:$Z409,AG406:AG409)</f>
        <v>#VALUE!</v>
      </c>
      <c r="BG406" s="376" t="e" cm="1">
        <f t="array" ref="BG406">bdRateExtend($G406:$G411,N406:N411,$Z406:$Z411,AG406:AG411)</f>
        <v>#VALUE!</v>
      </c>
      <c r="BH406" s="379" t="e" cm="1">
        <f t="array" ref="BH406">bdRateExtend($G406:$G409,O406:O409,$Z406:$Z409,AH406:AH409)</f>
        <v>#VALUE!</v>
      </c>
      <c r="BI406" s="376" t="e" cm="1">
        <f t="array" ref="BI406">bdRateExtend($G406:$G411,O406:O411,$Z406:$Z411,AH406:AH411)</f>
        <v>#VALUE!</v>
      </c>
      <c r="BJ406" s="401" t="e" cm="1">
        <f t="array" ref="BJ406">bdRateExtend($G406:$G409,P406:P409,$Z406:$Z409,AI406:AI409)</f>
        <v>#VALUE!</v>
      </c>
      <c r="BK406" s="376" t="e" cm="1">
        <f t="array" ref="BK406">bdRateExtend($G406:$G411,P406:P411,$Z406:$Z411,AI406:AI411)</f>
        <v>#VALUE!</v>
      </c>
      <c r="BL406" s="401" t="e" cm="1">
        <f t="array" ref="BL406">bdRateExtend($G406:$G409,Q406:Q409,$Z406:$Z409,AJ406:AJ409)</f>
        <v>#VALUE!</v>
      </c>
      <c r="BM406" s="376" t="e" cm="1">
        <f t="array" ref="BM406">bdRateExtend($G406:$G411,Q406:Q411,$Z406:$Z411,AJ406:AJ411)</f>
        <v>#VALUE!</v>
      </c>
      <c r="BN406" s="401" t="e" cm="1">
        <f t="array" ref="BN406">bdRateExtend($G406:$G409,R406:R409,$Z406:$Z409,AK406:AK409)</f>
        <v>#VALUE!</v>
      </c>
      <c r="BO406" s="402" t="e" cm="1">
        <f t="array" ref="BO406">bdRateExtend($G406:$G411,R406:R411,$Z406:$Z411,AK406:AK411)</f>
        <v>#VALUE!</v>
      </c>
      <c r="BP406" s="402" t="e" cm="1">
        <f t="array" ref="BP406">bdRateExtend($G406:$G411,S406:S411,$Z406:$Z411,AL406:AL411)</f>
        <v>#VALUE!</v>
      </c>
      <c r="BQ406" s="402" t="e" cm="1">
        <f t="array" ref="BQ406">bdRateExtend($G406:$G411,T406:T411,$Z406:$Z411,AM406:AM411)</f>
        <v>#VALUE!</v>
      </c>
      <c r="BR406" s="402" t="e" cm="1">
        <f t="array" ref="BR406">bdRateExtend($G406:$G411,U406:U411,$Z406:$Z411,AN406:AN411)</f>
        <v>#VALUE!</v>
      </c>
    </row>
    <row r="407" spans="1:70" ht="17" customHeight="1" x14ac:dyDescent="0.2">
      <c r="A407" s="387"/>
      <c r="B407" s="390"/>
      <c r="C407" s="393"/>
      <c r="D407" s="396"/>
      <c r="E407" s="399"/>
      <c r="F407" s="13">
        <v>31</v>
      </c>
      <c r="G407" s="35">
        <f>Anchor!B404</f>
        <v>0</v>
      </c>
      <c r="H407" s="40">
        <f>Anchor!C404</f>
        <v>0</v>
      </c>
      <c r="I407" s="40">
        <f>Anchor!D404</f>
        <v>0</v>
      </c>
      <c r="J407" s="40">
        <f>Anchor!E404</f>
        <v>0</v>
      </c>
      <c r="K407" s="40"/>
      <c r="L407" s="40">
        <f>Anchor!F404</f>
        <v>0</v>
      </c>
      <c r="M407" s="40">
        <f>Anchor!G404</f>
        <v>0</v>
      </c>
      <c r="N407" s="40">
        <f>Anchor!H404</f>
        <v>0</v>
      </c>
      <c r="O407" s="40"/>
      <c r="P407" s="40"/>
      <c r="Q407" s="40"/>
      <c r="R407" s="40"/>
      <c r="S407" s="40"/>
      <c r="T407" s="40"/>
      <c r="U407" s="40"/>
      <c r="V407" s="40">
        <f>Anchor!I404</f>
        <v>0</v>
      </c>
      <c r="W407" s="40">
        <f>Anchor!J404</f>
        <v>0</v>
      </c>
      <c r="X407" s="36">
        <f t="shared" si="27"/>
        <v>0</v>
      </c>
      <c r="Y407" s="15"/>
      <c r="Z407" s="35">
        <f>Test!B404</f>
        <v>0</v>
      </c>
      <c r="AA407" s="40">
        <f>Test!C404</f>
        <v>0</v>
      </c>
      <c r="AB407" s="40">
        <f>Test!D404</f>
        <v>0</v>
      </c>
      <c r="AC407" s="40">
        <f>Test!E404</f>
        <v>0</v>
      </c>
      <c r="AD407" s="40"/>
      <c r="AE407" s="40">
        <f>Test!F404</f>
        <v>0</v>
      </c>
      <c r="AF407" s="40">
        <f>Test!G404</f>
        <v>0</v>
      </c>
      <c r="AG407" s="40">
        <f>Test!H404</f>
        <v>0</v>
      </c>
      <c r="AH407" s="40"/>
      <c r="AI407" s="40"/>
      <c r="AJ407" s="40"/>
      <c r="AK407" s="40"/>
      <c r="AL407" s="40"/>
      <c r="AM407" s="40"/>
      <c r="AN407" s="40"/>
      <c r="AO407" s="40">
        <f>Test!I404</f>
        <v>0</v>
      </c>
      <c r="AP407" s="40">
        <f>Test!J404</f>
        <v>0</v>
      </c>
      <c r="AQ407" s="36">
        <f t="shared" si="28"/>
        <v>0</v>
      </c>
      <c r="AR407" s="48" t="e">
        <f t="shared" si="29"/>
        <v>#DIV/0!</v>
      </c>
      <c r="AS407" s="49" t="e">
        <f t="shared" si="30"/>
        <v>#DIV/0!</v>
      </c>
      <c r="AT407" s="16"/>
      <c r="AU407" s="16"/>
      <c r="AV407" s="381"/>
      <c r="AW407" s="382"/>
      <c r="AX407" s="403"/>
      <c r="AY407" s="403"/>
      <c r="AZ407" s="406"/>
      <c r="BA407" s="406"/>
      <c r="BB407" s="382"/>
      <c r="BC407" s="377"/>
      <c r="BD407" s="382"/>
      <c r="BE407" s="377"/>
      <c r="BF407" s="380"/>
      <c r="BG407" s="377"/>
      <c r="BH407" s="380"/>
      <c r="BI407" s="377"/>
      <c r="BJ407" s="382"/>
      <c r="BK407" s="377"/>
      <c r="BL407" s="382"/>
      <c r="BM407" s="377"/>
      <c r="BN407" s="382"/>
      <c r="BO407" s="403"/>
      <c r="BP407" s="403"/>
      <c r="BQ407" s="403"/>
      <c r="BR407" s="403"/>
    </row>
    <row r="408" spans="1:70" ht="17" customHeight="1" x14ac:dyDescent="0.2">
      <c r="A408" s="387"/>
      <c r="B408" s="390"/>
      <c r="C408" s="393"/>
      <c r="D408" s="396"/>
      <c r="E408" s="399"/>
      <c r="F408" s="13">
        <v>39</v>
      </c>
      <c r="G408" s="35">
        <f>Anchor!B405</f>
        <v>0</v>
      </c>
      <c r="H408" s="40">
        <f>Anchor!C405</f>
        <v>0</v>
      </c>
      <c r="I408" s="40">
        <f>Anchor!D405</f>
        <v>0</v>
      </c>
      <c r="J408" s="40">
        <f>Anchor!E405</f>
        <v>0</v>
      </c>
      <c r="K408" s="40"/>
      <c r="L408" s="40">
        <f>Anchor!F405</f>
        <v>0</v>
      </c>
      <c r="M408" s="40">
        <f>Anchor!G405</f>
        <v>0</v>
      </c>
      <c r="N408" s="40">
        <f>Anchor!H405</f>
        <v>0</v>
      </c>
      <c r="O408" s="40"/>
      <c r="P408" s="40"/>
      <c r="Q408" s="40"/>
      <c r="R408" s="40"/>
      <c r="S408" s="40"/>
      <c r="T408" s="40"/>
      <c r="U408" s="40"/>
      <c r="V408" s="40">
        <f>Anchor!I405</f>
        <v>0</v>
      </c>
      <c r="W408" s="40">
        <f>Anchor!J405</f>
        <v>0</v>
      </c>
      <c r="X408" s="36">
        <f t="shared" si="27"/>
        <v>0</v>
      </c>
      <c r="Y408" s="15"/>
      <c r="Z408" s="35">
        <f>Test!B405</f>
        <v>0</v>
      </c>
      <c r="AA408" s="40">
        <f>Test!C405</f>
        <v>0</v>
      </c>
      <c r="AB408" s="40">
        <f>Test!D405</f>
        <v>0</v>
      </c>
      <c r="AC408" s="40">
        <f>Test!E405</f>
        <v>0</v>
      </c>
      <c r="AD408" s="40"/>
      <c r="AE408" s="40">
        <f>Test!F405</f>
        <v>0</v>
      </c>
      <c r="AF408" s="40">
        <f>Test!G405</f>
        <v>0</v>
      </c>
      <c r="AG408" s="40">
        <f>Test!H405</f>
        <v>0</v>
      </c>
      <c r="AH408" s="40"/>
      <c r="AI408" s="40"/>
      <c r="AJ408" s="40"/>
      <c r="AK408" s="40"/>
      <c r="AL408" s="40"/>
      <c r="AM408" s="40"/>
      <c r="AN408" s="40"/>
      <c r="AO408" s="40">
        <f>Test!I405</f>
        <v>0</v>
      </c>
      <c r="AP408" s="40">
        <f>Test!J405</f>
        <v>0</v>
      </c>
      <c r="AQ408" s="36">
        <f t="shared" si="28"/>
        <v>0</v>
      </c>
      <c r="AR408" s="48" t="e">
        <f t="shared" si="29"/>
        <v>#DIV/0!</v>
      </c>
      <c r="AS408" s="49" t="e">
        <f t="shared" si="30"/>
        <v>#DIV/0!</v>
      </c>
      <c r="AT408" s="16"/>
      <c r="AU408" s="16"/>
      <c r="AV408" s="381" t="s">
        <v>124</v>
      </c>
      <c r="AW408" s="382" t="e" cm="1">
        <f t="array" ref="AW408">bdRateExtend($G407:$G410,H407:H410,$Z407:$Z410,AA407:AA410)</f>
        <v>#VALUE!</v>
      </c>
      <c r="AX408" s="403"/>
      <c r="AY408" s="403"/>
      <c r="AZ408" s="406"/>
      <c r="BA408" s="406"/>
      <c r="BB408" s="382" t="e" cm="1">
        <f t="array" ref="BB408">bdRateExtend($G407:$G410,L407:L410,$Z407:$Z410,AE407:AE410)</f>
        <v>#VALUE!</v>
      </c>
      <c r="BC408" s="377"/>
      <c r="BD408" s="382" t="e" cm="1">
        <f t="array" ref="BD408">bdRateExtend($G407:$G410,M407:M410,$Z407:$Z410,AF407:AF410)</f>
        <v>#VALUE!</v>
      </c>
      <c r="BE408" s="377"/>
      <c r="BF408" s="380" t="e" cm="1">
        <f t="array" ref="BF408">bdRateExtend($G407:$G410,N407:N410,$Z407:$Z410,AG407:AG410)</f>
        <v>#VALUE!</v>
      </c>
      <c r="BG408" s="377"/>
      <c r="BH408" s="380" t="e" cm="1">
        <f t="array" ref="BH408">bdRateExtend($G407:$G410,O407:O410,$Z407:$Z410,AH407:AH410)</f>
        <v>#VALUE!</v>
      </c>
      <c r="BI408" s="377"/>
      <c r="BJ408" s="382" t="e" cm="1">
        <f t="array" ref="BJ408">bdRateExtend($G407:$G410,P407:P410,$Z407:$Z410,AI407:AI410)</f>
        <v>#VALUE!</v>
      </c>
      <c r="BK408" s="377"/>
      <c r="BL408" s="382" t="e" cm="1">
        <f t="array" ref="BL408">bdRateExtend($G407:$G410,Q407:Q410,$Z407:$Z410,AJ407:AJ410)</f>
        <v>#VALUE!</v>
      </c>
      <c r="BM408" s="377"/>
      <c r="BN408" s="382" t="e" cm="1">
        <f t="array" ref="BN408">bdRateExtend($G407:$G410,R407:R410,$Z407:$Z410,AK407:AK410)</f>
        <v>#VALUE!</v>
      </c>
      <c r="BO408" s="403"/>
      <c r="BP408" s="403"/>
      <c r="BQ408" s="403"/>
      <c r="BR408" s="403"/>
    </row>
    <row r="409" spans="1:70" ht="17" customHeight="1" x14ac:dyDescent="0.2">
      <c r="A409" s="387"/>
      <c r="B409" s="390"/>
      <c r="C409" s="393"/>
      <c r="D409" s="396"/>
      <c r="E409" s="399"/>
      <c r="F409" s="13">
        <v>47</v>
      </c>
      <c r="G409" s="35">
        <f>Anchor!B406</f>
        <v>0</v>
      </c>
      <c r="H409" s="40">
        <f>Anchor!C406</f>
        <v>0</v>
      </c>
      <c r="I409" s="40">
        <f>Anchor!D406</f>
        <v>0</v>
      </c>
      <c r="J409" s="40">
        <f>Anchor!E406</f>
        <v>0</v>
      </c>
      <c r="K409" s="40"/>
      <c r="L409" s="40">
        <f>Anchor!F406</f>
        <v>0</v>
      </c>
      <c r="M409" s="40">
        <f>Anchor!G406</f>
        <v>0</v>
      </c>
      <c r="N409" s="40">
        <f>Anchor!H406</f>
        <v>0</v>
      </c>
      <c r="O409" s="40"/>
      <c r="P409" s="40"/>
      <c r="Q409" s="40"/>
      <c r="R409" s="40"/>
      <c r="S409" s="40"/>
      <c r="T409" s="40"/>
      <c r="U409" s="40"/>
      <c r="V409" s="40">
        <f>Anchor!I406</f>
        <v>0</v>
      </c>
      <c r="W409" s="40">
        <f>Anchor!J406</f>
        <v>0</v>
      </c>
      <c r="X409" s="36">
        <f t="shared" si="27"/>
        <v>0</v>
      </c>
      <c r="Y409" s="15"/>
      <c r="Z409" s="35">
        <f>Test!B406</f>
        <v>0</v>
      </c>
      <c r="AA409" s="40">
        <f>Test!C406</f>
        <v>0</v>
      </c>
      <c r="AB409" s="40">
        <f>Test!D406</f>
        <v>0</v>
      </c>
      <c r="AC409" s="40">
        <f>Test!E406</f>
        <v>0</v>
      </c>
      <c r="AD409" s="40"/>
      <c r="AE409" s="40">
        <f>Test!F406</f>
        <v>0</v>
      </c>
      <c r="AF409" s="40">
        <f>Test!G406</f>
        <v>0</v>
      </c>
      <c r="AG409" s="40">
        <f>Test!H406</f>
        <v>0</v>
      </c>
      <c r="AH409" s="40"/>
      <c r="AI409" s="40"/>
      <c r="AJ409" s="40"/>
      <c r="AK409" s="40"/>
      <c r="AL409" s="40"/>
      <c r="AM409" s="40"/>
      <c r="AN409" s="40"/>
      <c r="AO409" s="40">
        <f>Test!I406</f>
        <v>0</v>
      </c>
      <c r="AP409" s="40">
        <f>Test!J406</f>
        <v>0</v>
      </c>
      <c r="AQ409" s="36">
        <f t="shared" si="28"/>
        <v>0</v>
      </c>
      <c r="AR409" s="48" t="e">
        <f t="shared" si="29"/>
        <v>#DIV/0!</v>
      </c>
      <c r="AS409" s="49" t="e">
        <f t="shared" si="30"/>
        <v>#DIV/0!</v>
      </c>
      <c r="AT409" s="16"/>
      <c r="AU409" s="16"/>
      <c r="AV409" s="381"/>
      <c r="AW409" s="382"/>
      <c r="AX409" s="403"/>
      <c r="AY409" s="403"/>
      <c r="AZ409" s="406"/>
      <c r="BA409" s="406"/>
      <c r="BB409" s="382"/>
      <c r="BC409" s="377"/>
      <c r="BD409" s="382"/>
      <c r="BE409" s="377"/>
      <c r="BF409" s="380"/>
      <c r="BG409" s="377"/>
      <c r="BH409" s="380"/>
      <c r="BI409" s="377"/>
      <c r="BJ409" s="382"/>
      <c r="BK409" s="377"/>
      <c r="BL409" s="382"/>
      <c r="BM409" s="377"/>
      <c r="BN409" s="382"/>
      <c r="BO409" s="403"/>
      <c r="BP409" s="403"/>
      <c r="BQ409" s="403"/>
      <c r="BR409" s="403"/>
    </row>
    <row r="410" spans="1:70" ht="17" customHeight="1" x14ac:dyDescent="0.2">
      <c r="A410" s="387"/>
      <c r="B410" s="390"/>
      <c r="C410" s="393"/>
      <c r="D410" s="396"/>
      <c r="E410" s="399"/>
      <c r="F410" s="13">
        <v>55</v>
      </c>
      <c r="G410" s="35">
        <f>Anchor!B407</f>
        <v>0</v>
      </c>
      <c r="H410" s="40">
        <f>Anchor!C407</f>
        <v>0</v>
      </c>
      <c r="I410" s="40">
        <f>Anchor!D407</f>
        <v>0</v>
      </c>
      <c r="J410" s="40">
        <f>Anchor!E407</f>
        <v>0</v>
      </c>
      <c r="K410" s="40"/>
      <c r="L410" s="40">
        <f>Anchor!F407</f>
        <v>0</v>
      </c>
      <c r="M410" s="40">
        <f>Anchor!G407</f>
        <v>0</v>
      </c>
      <c r="N410" s="40">
        <f>Anchor!H407</f>
        <v>0</v>
      </c>
      <c r="O410" s="40"/>
      <c r="P410" s="40"/>
      <c r="Q410" s="40"/>
      <c r="R410" s="40"/>
      <c r="S410" s="40"/>
      <c r="T410" s="40"/>
      <c r="U410" s="40"/>
      <c r="V410" s="40">
        <f>Anchor!I407</f>
        <v>0</v>
      </c>
      <c r="W410" s="40">
        <f>Anchor!J407</f>
        <v>0</v>
      </c>
      <c r="X410" s="36">
        <f t="shared" si="27"/>
        <v>0</v>
      </c>
      <c r="Y410" s="15"/>
      <c r="Z410" s="35">
        <f>Test!B407</f>
        <v>0</v>
      </c>
      <c r="AA410" s="40">
        <f>Test!C407</f>
        <v>0</v>
      </c>
      <c r="AB410" s="40">
        <f>Test!D407</f>
        <v>0</v>
      </c>
      <c r="AC410" s="40">
        <f>Test!E407</f>
        <v>0</v>
      </c>
      <c r="AD410" s="40"/>
      <c r="AE410" s="40">
        <f>Test!F407</f>
        <v>0</v>
      </c>
      <c r="AF410" s="40">
        <f>Test!G407</f>
        <v>0</v>
      </c>
      <c r="AG410" s="40">
        <f>Test!H407</f>
        <v>0</v>
      </c>
      <c r="AH410" s="40"/>
      <c r="AI410" s="40"/>
      <c r="AJ410" s="40"/>
      <c r="AK410" s="40"/>
      <c r="AL410" s="40"/>
      <c r="AM410" s="40"/>
      <c r="AN410" s="40"/>
      <c r="AO410" s="40">
        <f>Test!I407</f>
        <v>0</v>
      </c>
      <c r="AP410" s="40">
        <f>Test!J407</f>
        <v>0</v>
      </c>
      <c r="AQ410" s="36">
        <f t="shared" si="28"/>
        <v>0</v>
      </c>
      <c r="AR410" s="48" t="e">
        <f t="shared" si="29"/>
        <v>#DIV/0!</v>
      </c>
      <c r="AS410" s="49" t="e">
        <f t="shared" si="30"/>
        <v>#DIV/0!</v>
      </c>
      <c r="AT410" s="16"/>
      <c r="AU410" s="16"/>
      <c r="AV410" s="381" t="s">
        <v>125</v>
      </c>
      <c r="AW410" s="382" t="e" cm="1">
        <f t="array" ref="AW410">bdRateExtend($G408:$G411,H408:H411,$Z408:$Z411,AA408:AA411)</f>
        <v>#VALUE!</v>
      </c>
      <c r="AX410" s="403"/>
      <c r="AY410" s="403"/>
      <c r="AZ410" s="406"/>
      <c r="BA410" s="406"/>
      <c r="BB410" s="382" t="e" cm="1">
        <f t="array" ref="BB410">bdRateExtend($G408:$G411,L408:L411,$Z408:$Z411,AE408:AE411)</f>
        <v>#VALUE!</v>
      </c>
      <c r="BC410" s="377"/>
      <c r="BD410" s="382" t="e" cm="1">
        <f t="array" ref="BD410">bdRateExtend($G408:$G411,M408:M411,$Z408:$Z411,AF408:AF411)</f>
        <v>#VALUE!</v>
      </c>
      <c r="BE410" s="377"/>
      <c r="BF410" s="380" t="e" cm="1">
        <f t="array" ref="BF410">bdRateExtend($G408:$G411,N408:N411,$Z408:$Z411,AG408:AG411)</f>
        <v>#VALUE!</v>
      </c>
      <c r="BG410" s="377"/>
      <c r="BH410" s="380" t="e" cm="1">
        <f t="array" ref="BH410">bdRateExtend($G408:$G411,O408:O411,$Z408:$Z411,AH408:AH411)</f>
        <v>#VALUE!</v>
      </c>
      <c r="BI410" s="377"/>
      <c r="BJ410" s="382" t="e" cm="1">
        <f t="array" ref="BJ410">bdRateExtend($G408:$G411,P408:P411,$Z408:$Z411,AI408:AI411)</f>
        <v>#VALUE!</v>
      </c>
      <c r="BK410" s="377"/>
      <c r="BL410" s="382" t="e" cm="1">
        <f t="array" ref="BL410">bdRateExtend($G408:$G411,Q408:Q411,$Z408:$Z411,AJ408:AJ411)</f>
        <v>#VALUE!</v>
      </c>
      <c r="BM410" s="377"/>
      <c r="BN410" s="382" t="e" cm="1">
        <f t="array" ref="BN410">bdRateExtend($G408:$G411,R408:R411,$Z408:$Z411,AK408:AK411)</f>
        <v>#VALUE!</v>
      </c>
      <c r="BO410" s="403"/>
      <c r="BP410" s="403"/>
      <c r="BQ410" s="403"/>
      <c r="BR410" s="403"/>
    </row>
    <row r="411" spans="1:70" ht="17" customHeight="1" thickBot="1" x14ac:dyDescent="0.25">
      <c r="A411" s="387"/>
      <c r="B411" s="391"/>
      <c r="C411" s="394"/>
      <c r="D411" s="397"/>
      <c r="E411" s="400"/>
      <c r="F411" s="8">
        <v>63</v>
      </c>
      <c r="G411" s="37">
        <f>Anchor!B408</f>
        <v>0</v>
      </c>
      <c r="H411" s="38">
        <f>Anchor!C408</f>
        <v>0</v>
      </c>
      <c r="I411" s="38">
        <f>Anchor!D408</f>
        <v>0</v>
      </c>
      <c r="J411" s="38">
        <f>Anchor!E408</f>
        <v>0</v>
      </c>
      <c r="K411" s="38"/>
      <c r="L411" s="38">
        <f>Anchor!F408</f>
        <v>0</v>
      </c>
      <c r="M411" s="38">
        <f>Anchor!G408</f>
        <v>0</v>
      </c>
      <c r="N411" s="38">
        <f>Anchor!H408</f>
        <v>0</v>
      </c>
      <c r="O411" s="38"/>
      <c r="P411" s="38"/>
      <c r="Q411" s="38"/>
      <c r="R411" s="38"/>
      <c r="S411" s="38"/>
      <c r="T411" s="38"/>
      <c r="U411" s="38"/>
      <c r="V411" s="38">
        <f>Anchor!I408</f>
        <v>0</v>
      </c>
      <c r="W411" s="38">
        <f>Anchor!J408</f>
        <v>0</v>
      </c>
      <c r="X411" s="39">
        <f t="shared" si="27"/>
        <v>0</v>
      </c>
      <c r="Y411" s="15"/>
      <c r="Z411" s="37">
        <f>Test!B408</f>
        <v>0</v>
      </c>
      <c r="AA411" s="38">
        <f>Test!C408</f>
        <v>0</v>
      </c>
      <c r="AB411" s="38">
        <f>Test!D408</f>
        <v>0</v>
      </c>
      <c r="AC411" s="38">
        <f>Test!E408</f>
        <v>0</v>
      </c>
      <c r="AD411" s="38"/>
      <c r="AE411" s="38">
        <f>Test!F408</f>
        <v>0</v>
      </c>
      <c r="AF411" s="38">
        <f>Test!G408</f>
        <v>0</v>
      </c>
      <c r="AG411" s="38">
        <f>Test!H408</f>
        <v>0</v>
      </c>
      <c r="AH411" s="38"/>
      <c r="AI411" s="38"/>
      <c r="AJ411" s="38"/>
      <c r="AK411" s="38"/>
      <c r="AL411" s="38"/>
      <c r="AM411" s="38"/>
      <c r="AN411" s="38"/>
      <c r="AO411" s="38">
        <f>Test!I408</f>
        <v>0</v>
      </c>
      <c r="AP411" s="38">
        <f>Test!J408</f>
        <v>0</v>
      </c>
      <c r="AQ411" s="39">
        <f t="shared" si="28"/>
        <v>0</v>
      </c>
      <c r="AR411" s="50" t="e">
        <f t="shared" si="29"/>
        <v>#DIV/0!</v>
      </c>
      <c r="AS411" s="51" t="e">
        <f t="shared" si="30"/>
        <v>#DIV/0!</v>
      </c>
      <c r="AT411" s="16"/>
      <c r="AU411" s="16"/>
      <c r="AV411" s="383"/>
      <c r="AW411" s="384"/>
      <c r="AX411" s="404"/>
      <c r="AY411" s="404"/>
      <c r="AZ411" s="407"/>
      <c r="BA411" s="407"/>
      <c r="BB411" s="384"/>
      <c r="BC411" s="378"/>
      <c r="BD411" s="384"/>
      <c r="BE411" s="378"/>
      <c r="BF411" s="385"/>
      <c r="BG411" s="378"/>
      <c r="BH411" s="385"/>
      <c r="BI411" s="378"/>
      <c r="BJ411" s="384"/>
      <c r="BK411" s="378"/>
      <c r="BL411" s="384"/>
      <c r="BM411" s="378"/>
      <c r="BN411" s="384"/>
      <c r="BO411" s="404"/>
      <c r="BP411" s="404"/>
      <c r="BQ411" s="404"/>
      <c r="BR411" s="404"/>
    </row>
    <row r="412" spans="1:70" ht="17" customHeight="1" x14ac:dyDescent="0.2">
      <c r="A412" s="387"/>
      <c r="B412" s="389" t="s">
        <v>2</v>
      </c>
      <c r="C412" s="392" t="s">
        <v>87</v>
      </c>
      <c r="D412" s="395">
        <v>24</v>
      </c>
      <c r="E412" s="398">
        <v>10</v>
      </c>
      <c r="F412" s="7">
        <v>23</v>
      </c>
      <c r="G412" s="32">
        <f>Anchor!B409</f>
        <v>0</v>
      </c>
      <c r="H412" s="33">
        <f>Anchor!C409</f>
        <v>0</v>
      </c>
      <c r="I412" s="33">
        <f>Anchor!D409</f>
        <v>0</v>
      </c>
      <c r="J412" s="33">
        <f>Anchor!E409</f>
        <v>0</v>
      </c>
      <c r="K412" s="33"/>
      <c r="L412" s="33">
        <f>Anchor!F409</f>
        <v>0</v>
      </c>
      <c r="M412" s="33">
        <f>Anchor!G409</f>
        <v>0</v>
      </c>
      <c r="N412" s="33">
        <f>Anchor!H409</f>
        <v>0</v>
      </c>
      <c r="O412" s="33"/>
      <c r="P412" s="33"/>
      <c r="Q412" s="33"/>
      <c r="R412" s="33"/>
      <c r="S412" s="33"/>
      <c r="T412" s="33"/>
      <c r="U412" s="33"/>
      <c r="V412" s="33">
        <f>Anchor!I409</f>
        <v>0</v>
      </c>
      <c r="W412" s="33">
        <f>Anchor!J409</f>
        <v>0</v>
      </c>
      <c r="X412" s="34">
        <f t="shared" si="27"/>
        <v>0</v>
      </c>
      <c r="Y412" s="15"/>
      <c r="Z412" s="32">
        <f>Test!B409</f>
        <v>0</v>
      </c>
      <c r="AA412" s="33">
        <f>Test!C409</f>
        <v>0</v>
      </c>
      <c r="AB412" s="33">
        <f>Test!D409</f>
        <v>0</v>
      </c>
      <c r="AC412" s="33">
        <f>Test!E409</f>
        <v>0</v>
      </c>
      <c r="AD412" s="33"/>
      <c r="AE412" s="33">
        <f>Test!F409</f>
        <v>0</v>
      </c>
      <c r="AF412" s="33">
        <f>Test!G409</f>
        <v>0</v>
      </c>
      <c r="AG412" s="33">
        <f>Test!H409</f>
        <v>0</v>
      </c>
      <c r="AH412" s="33"/>
      <c r="AI412" s="33"/>
      <c r="AJ412" s="33"/>
      <c r="AK412" s="33"/>
      <c r="AL412" s="33"/>
      <c r="AM412" s="33"/>
      <c r="AN412" s="33"/>
      <c r="AO412" s="33">
        <f>Test!I409</f>
        <v>0</v>
      </c>
      <c r="AP412" s="33">
        <f>Test!J409</f>
        <v>0</v>
      </c>
      <c r="AQ412" s="34">
        <f t="shared" si="28"/>
        <v>0</v>
      </c>
      <c r="AR412" s="46" t="e">
        <f t="shared" si="29"/>
        <v>#DIV/0!</v>
      </c>
      <c r="AS412" s="47" t="e">
        <f t="shared" si="30"/>
        <v>#DIV/0!</v>
      </c>
      <c r="AT412" s="16"/>
      <c r="AU412" s="16"/>
      <c r="AV412" s="440" t="s">
        <v>123</v>
      </c>
      <c r="AW412" s="401" t="e" cm="1">
        <f t="array" ref="AW412">bdRateExtend($G412:$G415,H412:H415,$Z412:$Z415,AA412:AA415)</f>
        <v>#VALUE!</v>
      </c>
      <c r="AX412" s="402" t="e" cm="1">
        <f t="array" ref="AX412">bdRateExtend($G412:$G417,H412:H417,$Z412:$Z417,AA412:AA417)</f>
        <v>#VALUE!</v>
      </c>
      <c r="AY412" s="402" t="e" cm="1">
        <f t="array" ref="AY412">bdRateExtend($G412:$G417,I412:I417,$Z412:$Z417,AB412:AB417)</f>
        <v>#VALUE!</v>
      </c>
      <c r="AZ412" s="405" t="e" cm="1">
        <f t="array" ref="AZ412">bdRateExtend($G412:$G417,J412:J417,$Z412:$Z417,AC412:AC417)</f>
        <v>#VALUE!</v>
      </c>
      <c r="BA412" s="405" t="e" cm="1">
        <f t="array" ref="BA412">bdRateExtend($G412:$G417,K412:K417,$Z412:$Z417,AD412:AD417)</f>
        <v>#VALUE!</v>
      </c>
      <c r="BB412" s="401" t="e" cm="1">
        <f t="array" ref="BB412">bdRateExtend($G412:$G415,L412:L415,$Z412:$Z415,AE412:AE415)</f>
        <v>#VALUE!</v>
      </c>
      <c r="BC412" s="376" t="e" cm="1">
        <f t="array" ref="BC412">bdRateExtend($G412:$G417,L412:L417,$Z412:$Z417,AE412:AE417)</f>
        <v>#VALUE!</v>
      </c>
      <c r="BD412" s="401" t="e" cm="1">
        <f t="array" ref="BD412">bdRateExtend($G412:$G415,M412:M415,$Z412:$Z415,AF412:AF415)</f>
        <v>#VALUE!</v>
      </c>
      <c r="BE412" s="376" t="e" cm="1">
        <f t="array" ref="BE412">bdRateExtend($G412:$G417,M412:M417,$Z412:$Z417,AF412:AF417)</f>
        <v>#VALUE!</v>
      </c>
      <c r="BF412" s="379" t="e" cm="1">
        <f t="array" ref="BF412">bdRateExtend($G412:$G415,N412:N415,$Z412:$Z415,AG412:AG415)</f>
        <v>#VALUE!</v>
      </c>
      <c r="BG412" s="376" t="e" cm="1">
        <f t="array" ref="BG412">bdRateExtend($G412:$G417,N412:N417,$Z412:$Z417,AG412:AG417)</f>
        <v>#VALUE!</v>
      </c>
      <c r="BH412" s="379" t="e" cm="1">
        <f t="array" ref="BH412">bdRateExtend($G412:$G415,O412:O415,$Z412:$Z415,AH412:AH415)</f>
        <v>#VALUE!</v>
      </c>
      <c r="BI412" s="376" t="e" cm="1">
        <f t="array" ref="BI412">bdRateExtend($G412:$G417,O412:O417,$Z412:$Z417,AH412:AH417)</f>
        <v>#VALUE!</v>
      </c>
      <c r="BJ412" s="401" t="e" cm="1">
        <f t="array" ref="BJ412">bdRateExtend($G412:$G415,P412:P415,$Z412:$Z415,AI412:AI415)</f>
        <v>#VALUE!</v>
      </c>
      <c r="BK412" s="376" t="e" cm="1">
        <f t="array" ref="BK412">bdRateExtend($G412:$G417,P412:P417,$Z412:$Z417,AI412:AI417)</f>
        <v>#VALUE!</v>
      </c>
      <c r="BL412" s="401" t="e" cm="1">
        <f t="array" ref="BL412">bdRateExtend($G412:$G415,Q412:Q415,$Z412:$Z415,AJ412:AJ415)</f>
        <v>#VALUE!</v>
      </c>
      <c r="BM412" s="376" t="e" cm="1">
        <f t="array" ref="BM412">bdRateExtend($G412:$G417,Q412:Q417,$Z412:$Z417,AJ412:AJ417)</f>
        <v>#VALUE!</v>
      </c>
      <c r="BN412" s="401" t="e" cm="1">
        <f t="array" ref="BN412">bdRateExtend($G412:$G415,R412:R415,$Z412:$Z415,AK412:AK415)</f>
        <v>#VALUE!</v>
      </c>
      <c r="BO412" s="402" t="e" cm="1">
        <f t="array" ref="BO412">bdRateExtend($G412:$G417,R412:R417,$Z412:$Z417,AK412:AK417)</f>
        <v>#VALUE!</v>
      </c>
      <c r="BP412" s="402" t="e" cm="1">
        <f t="array" ref="BP412">bdRateExtend($G412:$G417,S412:S417,$Z412:$Z417,AL412:AL417)</f>
        <v>#VALUE!</v>
      </c>
      <c r="BQ412" s="402" t="e" cm="1">
        <f t="array" ref="BQ412">bdRateExtend($G412:$G417,T412:T417,$Z412:$Z417,AM412:AM417)</f>
        <v>#VALUE!</v>
      </c>
      <c r="BR412" s="402" t="e" cm="1">
        <f t="array" ref="BR412">bdRateExtend($G412:$G417,U412:U417,$Z412:$Z417,AN412:AN417)</f>
        <v>#VALUE!</v>
      </c>
    </row>
    <row r="413" spans="1:70" ht="17" customHeight="1" x14ac:dyDescent="0.2">
      <c r="A413" s="387"/>
      <c r="B413" s="390"/>
      <c r="C413" s="393"/>
      <c r="D413" s="396"/>
      <c r="E413" s="399"/>
      <c r="F413" s="13">
        <v>31</v>
      </c>
      <c r="G413" s="35">
        <f>Anchor!B410</f>
        <v>0</v>
      </c>
      <c r="H413" s="40">
        <f>Anchor!C410</f>
        <v>0</v>
      </c>
      <c r="I413" s="40">
        <f>Anchor!D410</f>
        <v>0</v>
      </c>
      <c r="J413" s="40">
        <f>Anchor!E410</f>
        <v>0</v>
      </c>
      <c r="K413" s="40"/>
      <c r="L413" s="40">
        <f>Anchor!F410</f>
        <v>0</v>
      </c>
      <c r="M413" s="40">
        <f>Anchor!G410</f>
        <v>0</v>
      </c>
      <c r="N413" s="40">
        <f>Anchor!H410</f>
        <v>0</v>
      </c>
      <c r="O413" s="40"/>
      <c r="P413" s="40"/>
      <c r="Q413" s="40"/>
      <c r="R413" s="40"/>
      <c r="S413" s="40"/>
      <c r="T413" s="40"/>
      <c r="U413" s="40"/>
      <c r="V413" s="40">
        <f>Anchor!I410</f>
        <v>0</v>
      </c>
      <c r="W413" s="40">
        <f>Anchor!J410</f>
        <v>0</v>
      </c>
      <c r="X413" s="36">
        <f t="shared" si="27"/>
        <v>0</v>
      </c>
      <c r="Y413" s="15"/>
      <c r="Z413" s="35">
        <f>Test!B410</f>
        <v>0</v>
      </c>
      <c r="AA413" s="40">
        <f>Test!C410</f>
        <v>0</v>
      </c>
      <c r="AB413" s="40">
        <f>Test!D410</f>
        <v>0</v>
      </c>
      <c r="AC413" s="40">
        <f>Test!E410</f>
        <v>0</v>
      </c>
      <c r="AD413" s="40"/>
      <c r="AE413" s="40">
        <f>Test!F410</f>
        <v>0</v>
      </c>
      <c r="AF413" s="40">
        <f>Test!G410</f>
        <v>0</v>
      </c>
      <c r="AG413" s="40">
        <f>Test!H410</f>
        <v>0</v>
      </c>
      <c r="AH413" s="40"/>
      <c r="AI413" s="40"/>
      <c r="AJ413" s="40"/>
      <c r="AK413" s="40"/>
      <c r="AL413" s="40"/>
      <c r="AM413" s="40"/>
      <c r="AN413" s="40"/>
      <c r="AO413" s="40">
        <f>Test!I410</f>
        <v>0</v>
      </c>
      <c r="AP413" s="40">
        <f>Test!J410</f>
        <v>0</v>
      </c>
      <c r="AQ413" s="36">
        <f t="shared" si="28"/>
        <v>0</v>
      </c>
      <c r="AR413" s="48" t="e">
        <f t="shared" si="29"/>
        <v>#DIV/0!</v>
      </c>
      <c r="AS413" s="49" t="e">
        <f t="shared" si="30"/>
        <v>#DIV/0!</v>
      </c>
      <c r="AT413" s="16"/>
      <c r="AU413" s="16"/>
      <c r="AV413" s="381"/>
      <c r="AW413" s="382"/>
      <c r="AX413" s="403"/>
      <c r="AY413" s="403"/>
      <c r="AZ413" s="406"/>
      <c r="BA413" s="406"/>
      <c r="BB413" s="382"/>
      <c r="BC413" s="377"/>
      <c r="BD413" s="382"/>
      <c r="BE413" s="377"/>
      <c r="BF413" s="380"/>
      <c r="BG413" s="377"/>
      <c r="BH413" s="380"/>
      <c r="BI413" s="377"/>
      <c r="BJ413" s="382"/>
      <c r="BK413" s="377"/>
      <c r="BL413" s="382"/>
      <c r="BM413" s="377"/>
      <c r="BN413" s="382"/>
      <c r="BO413" s="403"/>
      <c r="BP413" s="403"/>
      <c r="BQ413" s="403"/>
      <c r="BR413" s="403"/>
    </row>
    <row r="414" spans="1:70" ht="17" customHeight="1" x14ac:dyDescent="0.2">
      <c r="A414" s="387"/>
      <c r="B414" s="390"/>
      <c r="C414" s="393"/>
      <c r="D414" s="396"/>
      <c r="E414" s="399"/>
      <c r="F414" s="13">
        <v>39</v>
      </c>
      <c r="G414" s="35">
        <f>Anchor!B411</f>
        <v>0</v>
      </c>
      <c r="H414" s="40">
        <f>Anchor!C411</f>
        <v>0</v>
      </c>
      <c r="I414" s="40">
        <f>Anchor!D411</f>
        <v>0</v>
      </c>
      <c r="J414" s="40">
        <f>Anchor!E411</f>
        <v>0</v>
      </c>
      <c r="K414" s="40"/>
      <c r="L414" s="40">
        <f>Anchor!F411</f>
        <v>0</v>
      </c>
      <c r="M414" s="40">
        <f>Anchor!G411</f>
        <v>0</v>
      </c>
      <c r="N414" s="40">
        <f>Anchor!H411</f>
        <v>0</v>
      </c>
      <c r="O414" s="40"/>
      <c r="P414" s="40"/>
      <c r="Q414" s="40"/>
      <c r="R414" s="40"/>
      <c r="S414" s="40"/>
      <c r="T414" s="40"/>
      <c r="U414" s="40"/>
      <c r="V414" s="40">
        <f>Anchor!I411</f>
        <v>0</v>
      </c>
      <c r="W414" s="40">
        <f>Anchor!J411</f>
        <v>0</v>
      </c>
      <c r="X414" s="36">
        <f t="shared" si="27"/>
        <v>0</v>
      </c>
      <c r="Y414" s="15"/>
      <c r="Z414" s="35">
        <f>Test!B411</f>
        <v>0</v>
      </c>
      <c r="AA414" s="40">
        <f>Test!C411</f>
        <v>0</v>
      </c>
      <c r="AB414" s="40">
        <f>Test!D411</f>
        <v>0</v>
      </c>
      <c r="AC414" s="40">
        <f>Test!E411</f>
        <v>0</v>
      </c>
      <c r="AD414" s="40"/>
      <c r="AE414" s="40">
        <f>Test!F411</f>
        <v>0</v>
      </c>
      <c r="AF414" s="40">
        <f>Test!G411</f>
        <v>0</v>
      </c>
      <c r="AG414" s="40">
        <f>Test!H411</f>
        <v>0</v>
      </c>
      <c r="AH414" s="40"/>
      <c r="AI414" s="40"/>
      <c r="AJ414" s="40"/>
      <c r="AK414" s="40"/>
      <c r="AL414" s="40"/>
      <c r="AM414" s="40"/>
      <c r="AN414" s="40"/>
      <c r="AO414" s="40">
        <f>Test!I411</f>
        <v>0</v>
      </c>
      <c r="AP414" s="40">
        <f>Test!J411</f>
        <v>0</v>
      </c>
      <c r="AQ414" s="36">
        <f t="shared" si="28"/>
        <v>0</v>
      </c>
      <c r="AR414" s="48" t="e">
        <f t="shared" si="29"/>
        <v>#DIV/0!</v>
      </c>
      <c r="AS414" s="49" t="e">
        <f t="shared" si="30"/>
        <v>#DIV/0!</v>
      </c>
      <c r="AT414" s="16"/>
      <c r="AU414" s="16"/>
      <c r="AV414" s="381" t="s">
        <v>124</v>
      </c>
      <c r="AW414" s="382" t="e" cm="1">
        <f t="array" ref="AW414">bdRateExtend($G413:$G416,H413:H416,$Z413:$Z416,AA413:AA416)</f>
        <v>#VALUE!</v>
      </c>
      <c r="AX414" s="403"/>
      <c r="AY414" s="403"/>
      <c r="AZ414" s="406"/>
      <c r="BA414" s="406"/>
      <c r="BB414" s="382" t="e" cm="1">
        <f t="array" ref="BB414">bdRateExtend($G413:$G416,L413:L416,$Z413:$Z416,AE413:AE416)</f>
        <v>#VALUE!</v>
      </c>
      <c r="BC414" s="377"/>
      <c r="BD414" s="382" t="e" cm="1">
        <f t="array" ref="BD414">bdRateExtend($G413:$G416,M413:M416,$Z413:$Z416,AF413:AF416)</f>
        <v>#VALUE!</v>
      </c>
      <c r="BE414" s="377"/>
      <c r="BF414" s="380" t="e" cm="1">
        <f t="array" ref="BF414">bdRateExtend($G413:$G416,N413:N416,$Z413:$Z416,AG413:AG416)</f>
        <v>#VALUE!</v>
      </c>
      <c r="BG414" s="377"/>
      <c r="BH414" s="380" t="e" cm="1">
        <f t="array" ref="BH414">bdRateExtend($G413:$G416,O413:O416,$Z413:$Z416,AH413:AH416)</f>
        <v>#VALUE!</v>
      </c>
      <c r="BI414" s="377"/>
      <c r="BJ414" s="382" t="e" cm="1">
        <f t="array" ref="BJ414">bdRateExtend($G413:$G416,P413:P416,$Z413:$Z416,AI413:AI416)</f>
        <v>#VALUE!</v>
      </c>
      <c r="BK414" s="377"/>
      <c r="BL414" s="382" t="e" cm="1">
        <f t="array" ref="BL414">bdRateExtend($G413:$G416,Q413:Q416,$Z413:$Z416,AJ413:AJ416)</f>
        <v>#VALUE!</v>
      </c>
      <c r="BM414" s="377"/>
      <c r="BN414" s="382" t="e" cm="1">
        <f t="array" ref="BN414">bdRateExtend($G413:$G416,R413:R416,$Z413:$Z416,AK413:AK416)</f>
        <v>#VALUE!</v>
      </c>
      <c r="BO414" s="403"/>
      <c r="BP414" s="403"/>
      <c r="BQ414" s="403"/>
      <c r="BR414" s="403"/>
    </row>
    <row r="415" spans="1:70" ht="17" customHeight="1" x14ac:dyDescent="0.2">
      <c r="A415" s="387"/>
      <c r="B415" s="390"/>
      <c r="C415" s="393"/>
      <c r="D415" s="396"/>
      <c r="E415" s="399"/>
      <c r="F415" s="13">
        <v>47</v>
      </c>
      <c r="G415" s="35">
        <f>Anchor!B412</f>
        <v>0</v>
      </c>
      <c r="H415" s="40">
        <f>Anchor!C412</f>
        <v>0</v>
      </c>
      <c r="I415" s="40">
        <f>Anchor!D412</f>
        <v>0</v>
      </c>
      <c r="J415" s="40">
        <f>Anchor!E412</f>
        <v>0</v>
      </c>
      <c r="K415" s="40"/>
      <c r="L415" s="40">
        <f>Anchor!F412</f>
        <v>0</v>
      </c>
      <c r="M415" s="40">
        <f>Anchor!G412</f>
        <v>0</v>
      </c>
      <c r="N415" s="40">
        <f>Anchor!H412</f>
        <v>0</v>
      </c>
      <c r="O415" s="40"/>
      <c r="P415" s="40"/>
      <c r="Q415" s="40"/>
      <c r="R415" s="40"/>
      <c r="S415" s="40"/>
      <c r="T415" s="40"/>
      <c r="U415" s="40"/>
      <c r="V415" s="40">
        <f>Anchor!I412</f>
        <v>0</v>
      </c>
      <c r="W415" s="40">
        <f>Anchor!J412</f>
        <v>0</v>
      </c>
      <c r="X415" s="36">
        <f t="shared" si="27"/>
        <v>0</v>
      </c>
      <c r="Y415" s="15"/>
      <c r="Z415" s="35">
        <f>Test!B412</f>
        <v>0</v>
      </c>
      <c r="AA415" s="40">
        <f>Test!C412</f>
        <v>0</v>
      </c>
      <c r="AB415" s="40">
        <f>Test!D412</f>
        <v>0</v>
      </c>
      <c r="AC415" s="40">
        <f>Test!E412</f>
        <v>0</v>
      </c>
      <c r="AD415" s="40"/>
      <c r="AE415" s="40">
        <f>Test!F412</f>
        <v>0</v>
      </c>
      <c r="AF415" s="40">
        <f>Test!G412</f>
        <v>0</v>
      </c>
      <c r="AG415" s="40">
        <f>Test!H412</f>
        <v>0</v>
      </c>
      <c r="AH415" s="40"/>
      <c r="AI415" s="40"/>
      <c r="AJ415" s="40"/>
      <c r="AK415" s="40"/>
      <c r="AL415" s="40"/>
      <c r="AM415" s="40"/>
      <c r="AN415" s="40"/>
      <c r="AO415" s="40">
        <f>Test!I412</f>
        <v>0</v>
      </c>
      <c r="AP415" s="40">
        <f>Test!J412</f>
        <v>0</v>
      </c>
      <c r="AQ415" s="36">
        <f t="shared" si="28"/>
        <v>0</v>
      </c>
      <c r="AR415" s="48" t="e">
        <f t="shared" si="29"/>
        <v>#DIV/0!</v>
      </c>
      <c r="AS415" s="49" t="e">
        <f t="shared" si="30"/>
        <v>#DIV/0!</v>
      </c>
      <c r="AT415" s="16"/>
      <c r="AU415" s="16"/>
      <c r="AV415" s="381"/>
      <c r="AW415" s="382"/>
      <c r="AX415" s="403"/>
      <c r="AY415" s="403"/>
      <c r="AZ415" s="406"/>
      <c r="BA415" s="406"/>
      <c r="BB415" s="382"/>
      <c r="BC415" s="377"/>
      <c r="BD415" s="382"/>
      <c r="BE415" s="377"/>
      <c r="BF415" s="380"/>
      <c r="BG415" s="377"/>
      <c r="BH415" s="380"/>
      <c r="BI415" s="377"/>
      <c r="BJ415" s="382"/>
      <c r="BK415" s="377"/>
      <c r="BL415" s="382"/>
      <c r="BM415" s="377"/>
      <c r="BN415" s="382"/>
      <c r="BO415" s="403"/>
      <c r="BP415" s="403"/>
      <c r="BQ415" s="403"/>
      <c r="BR415" s="403"/>
    </row>
    <row r="416" spans="1:70" ht="17" customHeight="1" x14ac:dyDescent="0.2">
      <c r="A416" s="387"/>
      <c r="B416" s="390"/>
      <c r="C416" s="393"/>
      <c r="D416" s="396"/>
      <c r="E416" s="399"/>
      <c r="F416" s="13">
        <v>55</v>
      </c>
      <c r="G416" s="35">
        <f>Anchor!B413</f>
        <v>0</v>
      </c>
      <c r="H416" s="40">
        <f>Anchor!C413</f>
        <v>0</v>
      </c>
      <c r="I416" s="40">
        <f>Anchor!D413</f>
        <v>0</v>
      </c>
      <c r="J416" s="40">
        <f>Anchor!E413</f>
        <v>0</v>
      </c>
      <c r="K416" s="40"/>
      <c r="L416" s="40">
        <f>Anchor!F413</f>
        <v>0</v>
      </c>
      <c r="M416" s="40">
        <f>Anchor!G413</f>
        <v>0</v>
      </c>
      <c r="N416" s="40">
        <f>Anchor!H413</f>
        <v>0</v>
      </c>
      <c r="O416" s="40"/>
      <c r="P416" s="40"/>
      <c r="Q416" s="40"/>
      <c r="R416" s="40"/>
      <c r="S416" s="40"/>
      <c r="T416" s="40"/>
      <c r="U416" s="40"/>
      <c r="V416" s="40">
        <f>Anchor!I413</f>
        <v>0</v>
      </c>
      <c r="W416" s="40">
        <f>Anchor!J413</f>
        <v>0</v>
      </c>
      <c r="X416" s="36">
        <f t="shared" si="27"/>
        <v>0</v>
      </c>
      <c r="Y416" s="15"/>
      <c r="Z416" s="35">
        <f>Test!B413</f>
        <v>0</v>
      </c>
      <c r="AA416" s="40">
        <f>Test!C413</f>
        <v>0</v>
      </c>
      <c r="AB416" s="40">
        <f>Test!D413</f>
        <v>0</v>
      </c>
      <c r="AC416" s="40">
        <f>Test!E413</f>
        <v>0</v>
      </c>
      <c r="AD416" s="40"/>
      <c r="AE416" s="40">
        <f>Test!F413</f>
        <v>0</v>
      </c>
      <c r="AF416" s="40">
        <f>Test!G413</f>
        <v>0</v>
      </c>
      <c r="AG416" s="40">
        <f>Test!H413</f>
        <v>0</v>
      </c>
      <c r="AH416" s="40"/>
      <c r="AI416" s="40"/>
      <c r="AJ416" s="40"/>
      <c r="AK416" s="40"/>
      <c r="AL416" s="40"/>
      <c r="AM416" s="40"/>
      <c r="AN416" s="40"/>
      <c r="AO416" s="40">
        <f>Test!I413</f>
        <v>0</v>
      </c>
      <c r="AP416" s="40">
        <f>Test!J413</f>
        <v>0</v>
      </c>
      <c r="AQ416" s="36">
        <f t="shared" si="28"/>
        <v>0</v>
      </c>
      <c r="AR416" s="48" t="e">
        <f t="shared" si="29"/>
        <v>#DIV/0!</v>
      </c>
      <c r="AS416" s="49" t="e">
        <f t="shared" si="30"/>
        <v>#DIV/0!</v>
      </c>
      <c r="AT416" s="16"/>
      <c r="AU416" s="16"/>
      <c r="AV416" s="381" t="s">
        <v>125</v>
      </c>
      <c r="AW416" s="382" t="e" cm="1">
        <f t="array" ref="AW416">bdRateExtend($G414:$G417,H414:H417,$Z414:$Z417,AA414:AA417)</f>
        <v>#VALUE!</v>
      </c>
      <c r="AX416" s="403"/>
      <c r="AY416" s="403"/>
      <c r="AZ416" s="406"/>
      <c r="BA416" s="406"/>
      <c r="BB416" s="382" t="e" cm="1">
        <f t="array" ref="BB416">bdRateExtend($G414:$G417,L414:L417,$Z414:$Z417,AE414:AE417)</f>
        <v>#VALUE!</v>
      </c>
      <c r="BC416" s="377"/>
      <c r="BD416" s="382" t="e" cm="1">
        <f t="array" ref="BD416">bdRateExtend($G414:$G417,M414:M417,$Z414:$Z417,AF414:AF417)</f>
        <v>#VALUE!</v>
      </c>
      <c r="BE416" s="377"/>
      <c r="BF416" s="380" t="e" cm="1">
        <f t="array" ref="BF416">bdRateExtend($G414:$G417,N414:N417,$Z414:$Z417,AG414:AG417)</f>
        <v>#VALUE!</v>
      </c>
      <c r="BG416" s="377"/>
      <c r="BH416" s="380" t="e" cm="1">
        <f t="array" ref="BH416">bdRateExtend($G414:$G417,O414:O417,$Z414:$Z417,AH414:AH417)</f>
        <v>#VALUE!</v>
      </c>
      <c r="BI416" s="377"/>
      <c r="BJ416" s="382" t="e" cm="1">
        <f t="array" ref="BJ416">bdRateExtend($G414:$G417,P414:P417,$Z414:$Z417,AI414:AI417)</f>
        <v>#VALUE!</v>
      </c>
      <c r="BK416" s="377"/>
      <c r="BL416" s="382" t="e" cm="1">
        <f t="array" ref="BL416">bdRateExtend($G414:$G417,Q414:Q417,$Z414:$Z417,AJ414:AJ417)</f>
        <v>#VALUE!</v>
      </c>
      <c r="BM416" s="377"/>
      <c r="BN416" s="382" t="e" cm="1">
        <f t="array" ref="BN416">bdRateExtend($G414:$G417,R414:R417,$Z414:$Z417,AK414:AK417)</f>
        <v>#VALUE!</v>
      </c>
      <c r="BO416" s="403"/>
      <c r="BP416" s="403"/>
      <c r="BQ416" s="403"/>
      <c r="BR416" s="403"/>
    </row>
    <row r="417" spans="1:70" ht="17" customHeight="1" thickBot="1" x14ac:dyDescent="0.25">
      <c r="A417" s="387"/>
      <c r="B417" s="391"/>
      <c r="C417" s="394"/>
      <c r="D417" s="397"/>
      <c r="E417" s="400"/>
      <c r="F417" s="8">
        <v>63</v>
      </c>
      <c r="G417" s="37">
        <f>Anchor!B414</f>
        <v>0</v>
      </c>
      <c r="H417" s="38">
        <f>Anchor!C414</f>
        <v>0</v>
      </c>
      <c r="I417" s="38">
        <f>Anchor!D414</f>
        <v>0</v>
      </c>
      <c r="J417" s="38">
        <f>Anchor!E414</f>
        <v>0</v>
      </c>
      <c r="K417" s="38"/>
      <c r="L417" s="38">
        <f>Anchor!F414</f>
        <v>0</v>
      </c>
      <c r="M417" s="38">
        <f>Anchor!G414</f>
        <v>0</v>
      </c>
      <c r="N417" s="38">
        <f>Anchor!H414</f>
        <v>0</v>
      </c>
      <c r="O417" s="38"/>
      <c r="P417" s="38"/>
      <c r="Q417" s="38"/>
      <c r="R417" s="38"/>
      <c r="S417" s="38"/>
      <c r="T417" s="38"/>
      <c r="U417" s="38"/>
      <c r="V417" s="38">
        <f>Anchor!I414</f>
        <v>0</v>
      </c>
      <c r="W417" s="38">
        <f>Anchor!J414</f>
        <v>0</v>
      </c>
      <c r="X417" s="39">
        <f t="shared" si="27"/>
        <v>0</v>
      </c>
      <c r="Y417" s="15"/>
      <c r="Z417" s="37">
        <f>Test!B414</f>
        <v>0</v>
      </c>
      <c r="AA417" s="38">
        <f>Test!C414</f>
        <v>0</v>
      </c>
      <c r="AB417" s="38">
        <f>Test!D414</f>
        <v>0</v>
      </c>
      <c r="AC417" s="38">
        <f>Test!E414</f>
        <v>0</v>
      </c>
      <c r="AD417" s="38"/>
      <c r="AE417" s="38">
        <f>Test!F414</f>
        <v>0</v>
      </c>
      <c r="AF417" s="38">
        <f>Test!G414</f>
        <v>0</v>
      </c>
      <c r="AG417" s="38">
        <f>Test!H414</f>
        <v>0</v>
      </c>
      <c r="AH417" s="38"/>
      <c r="AI417" s="38"/>
      <c r="AJ417" s="38"/>
      <c r="AK417" s="38"/>
      <c r="AL417" s="38"/>
      <c r="AM417" s="38"/>
      <c r="AN417" s="38"/>
      <c r="AO417" s="38">
        <f>Test!I414</f>
        <v>0</v>
      </c>
      <c r="AP417" s="38">
        <f>Test!J414</f>
        <v>0</v>
      </c>
      <c r="AQ417" s="39">
        <f t="shared" si="28"/>
        <v>0</v>
      </c>
      <c r="AR417" s="50" t="e">
        <f t="shared" si="29"/>
        <v>#DIV/0!</v>
      </c>
      <c r="AS417" s="51" t="e">
        <f t="shared" si="30"/>
        <v>#DIV/0!</v>
      </c>
      <c r="AT417" s="16"/>
      <c r="AU417" s="16"/>
      <c r="AV417" s="383"/>
      <c r="AW417" s="384"/>
      <c r="AX417" s="404"/>
      <c r="AY417" s="404"/>
      <c r="AZ417" s="407"/>
      <c r="BA417" s="407"/>
      <c r="BB417" s="384"/>
      <c r="BC417" s="378"/>
      <c r="BD417" s="384"/>
      <c r="BE417" s="378"/>
      <c r="BF417" s="385"/>
      <c r="BG417" s="378"/>
      <c r="BH417" s="385"/>
      <c r="BI417" s="378"/>
      <c r="BJ417" s="384"/>
      <c r="BK417" s="378"/>
      <c r="BL417" s="384"/>
      <c r="BM417" s="378"/>
      <c r="BN417" s="384"/>
      <c r="BO417" s="404"/>
      <c r="BP417" s="404"/>
      <c r="BQ417" s="404"/>
      <c r="BR417" s="404"/>
    </row>
    <row r="418" spans="1:70" ht="17" customHeight="1" x14ac:dyDescent="0.2">
      <c r="A418" s="387"/>
      <c r="B418" s="389" t="s">
        <v>2</v>
      </c>
      <c r="C418" s="392" t="s">
        <v>88</v>
      </c>
      <c r="D418" s="395">
        <v>24</v>
      </c>
      <c r="E418" s="398">
        <v>10</v>
      </c>
      <c r="F418" s="7">
        <v>23</v>
      </c>
      <c r="G418" s="32">
        <f>Anchor!B415</f>
        <v>0</v>
      </c>
      <c r="H418" s="33">
        <f>Anchor!C415</f>
        <v>0</v>
      </c>
      <c r="I418" s="33">
        <f>Anchor!D415</f>
        <v>0</v>
      </c>
      <c r="J418" s="33">
        <f>Anchor!E415</f>
        <v>0</v>
      </c>
      <c r="K418" s="33"/>
      <c r="L418" s="33">
        <f>Anchor!F415</f>
        <v>0</v>
      </c>
      <c r="M418" s="33">
        <f>Anchor!G415</f>
        <v>0</v>
      </c>
      <c r="N418" s="33">
        <f>Anchor!H415</f>
        <v>0</v>
      </c>
      <c r="O418" s="33"/>
      <c r="P418" s="33"/>
      <c r="Q418" s="33"/>
      <c r="R418" s="33"/>
      <c r="S418" s="33"/>
      <c r="T418" s="33"/>
      <c r="U418" s="33"/>
      <c r="V418" s="33">
        <f>Anchor!I415</f>
        <v>0</v>
      </c>
      <c r="W418" s="33">
        <f>Anchor!J415</f>
        <v>0</v>
      </c>
      <c r="X418" s="34">
        <f t="shared" ref="X418:X429" si="31">V418/3600</f>
        <v>0</v>
      </c>
      <c r="Y418" s="15"/>
      <c r="Z418" s="32">
        <f>Test!B415</f>
        <v>0</v>
      </c>
      <c r="AA418" s="33">
        <f>Test!C415</f>
        <v>0</v>
      </c>
      <c r="AB418" s="33">
        <f>Test!D415</f>
        <v>0</v>
      </c>
      <c r="AC418" s="33">
        <f>Test!E415</f>
        <v>0</v>
      </c>
      <c r="AD418" s="33"/>
      <c r="AE418" s="33">
        <f>Test!F415</f>
        <v>0</v>
      </c>
      <c r="AF418" s="33">
        <f>Test!G415</f>
        <v>0</v>
      </c>
      <c r="AG418" s="33">
        <f>Test!H415</f>
        <v>0</v>
      </c>
      <c r="AH418" s="33"/>
      <c r="AI418" s="33"/>
      <c r="AJ418" s="33"/>
      <c r="AK418" s="33"/>
      <c r="AL418" s="33"/>
      <c r="AM418" s="33"/>
      <c r="AN418" s="33"/>
      <c r="AO418" s="33">
        <f>Test!I415</f>
        <v>0</v>
      </c>
      <c r="AP418" s="33">
        <f>Test!J415</f>
        <v>0</v>
      </c>
      <c r="AQ418" s="34">
        <f t="shared" si="28"/>
        <v>0</v>
      </c>
      <c r="AR418" s="46" t="e">
        <f t="shared" si="29"/>
        <v>#DIV/0!</v>
      </c>
      <c r="AS418" s="47" t="e">
        <f t="shared" si="30"/>
        <v>#DIV/0!</v>
      </c>
      <c r="AT418" s="16"/>
      <c r="AU418" s="16"/>
      <c r="AV418" s="440" t="s">
        <v>123</v>
      </c>
      <c r="AW418" s="401" t="e" cm="1">
        <f t="array" ref="AW418">bdRateExtend($G418:$G421,H418:H421,$Z418:$Z421,AA418:AA421)</f>
        <v>#VALUE!</v>
      </c>
      <c r="AX418" s="402" t="e" cm="1">
        <f t="array" ref="AX418">bdRateExtend($G418:$G423,H418:H423,$Z418:$Z423,AA418:AA423)</f>
        <v>#VALUE!</v>
      </c>
      <c r="AY418" s="402" t="e" cm="1">
        <f t="array" ref="AY418">bdRateExtend($G418:$G423,I418:I423,$Z418:$Z423,AB418:AB423)</f>
        <v>#VALUE!</v>
      </c>
      <c r="AZ418" s="405" t="e" cm="1">
        <f t="array" ref="AZ418">bdRateExtend($G418:$G423,J418:J423,$Z418:$Z423,AC418:AC423)</f>
        <v>#VALUE!</v>
      </c>
      <c r="BA418" s="405" t="e" cm="1">
        <f t="array" ref="BA418">bdRateExtend($G418:$G423,K418:K423,$Z418:$Z423,AD418:AD423)</f>
        <v>#VALUE!</v>
      </c>
      <c r="BB418" s="401" t="e" cm="1">
        <f t="array" ref="BB418">bdRateExtend($G418:$G421,L418:L421,$Z418:$Z421,AE418:AE421)</f>
        <v>#VALUE!</v>
      </c>
      <c r="BC418" s="376" t="e" cm="1">
        <f t="array" ref="BC418">bdRateExtend($G418:$G423,L418:L423,$Z418:$Z423,AE418:AE423)</f>
        <v>#VALUE!</v>
      </c>
      <c r="BD418" s="401" t="e" cm="1">
        <f t="array" ref="BD418">bdRateExtend($G418:$G421,M418:M421,$Z418:$Z421,AF418:AF421)</f>
        <v>#VALUE!</v>
      </c>
      <c r="BE418" s="376" t="e" cm="1">
        <f t="array" ref="BE418">bdRateExtend($G418:$G423,M418:M423,$Z418:$Z423,AF418:AF423)</f>
        <v>#VALUE!</v>
      </c>
      <c r="BF418" s="379" t="e" cm="1">
        <f t="array" ref="BF418">bdRateExtend($G418:$G421,N418:N421,$Z418:$Z421,AG418:AG421)</f>
        <v>#VALUE!</v>
      </c>
      <c r="BG418" s="376" t="e" cm="1">
        <f t="array" ref="BG418">bdRateExtend($G418:$G423,N418:N423,$Z418:$Z423,AG418:AG423)</f>
        <v>#VALUE!</v>
      </c>
      <c r="BH418" s="379" t="e" cm="1">
        <f t="array" ref="BH418">bdRateExtend($G418:$G421,O418:O421,$Z418:$Z421,AH418:AH421)</f>
        <v>#VALUE!</v>
      </c>
      <c r="BI418" s="376" t="e" cm="1">
        <f t="array" ref="BI418">bdRateExtend($G418:$G423,O418:O423,$Z418:$Z423,AH418:AH423)</f>
        <v>#VALUE!</v>
      </c>
      <c r="BJ418" s="401" t="e" cm="1">
        <f t="array" ref="BJ418">bdRateExtend($G418:$G421,P418:P421,$Z418:$Z421,AI418:AI421)</f>
        <v>#VALUE!</v>
      </c>
      <c r="BK418" s="376" t="e" cm="1">
        <f t="array" ref="BK418">bdRateExtend($G418:$G423,P418:P423,$Z418:$Z423,AI418:AI423)</f>
        <v>#VALUE!</v>
      </c>
      <c r="BL418" s="401" t="e" cm="1">
        <f t="array" ref="BL418">bdRateExtend($G418:$G421,Q418:Q421,$Z418:$Z421,AJ418:AJ421)</f>
        <v>#VALUE!</v>
      </c>
      <c r="BM418" s="376" t="e" cm="1">
        <f t="array" ref="BM418">bdRateExtend($G418:$G423,Q418:Q423,$Z418:$Z423,AJ418:AJ423)</f>
        <v>#VALUE!</v>
      </c>
      <c r="BN418" s="401" t="e" cm="1">
        <f t="array" ref="BN418">bdRateExtend($G418:$G421,R418:R421,$Z418:$Z421,AK418:AK421)</f>
        <v>#VALUE!</v>
      </c>
      <c r="BO418" s="402" t="e" cm="1">
        <f t="array" ref="BO418">bdRateExtend($G418:$G423,R418:R423,$Z418:$Z423,AK418:AK423)</f>
        <v>#VALUE!</v>
      </c>
      <c r="BP418" s="402" t="e" cm="1">
        <f t="array" ref="BP418">bdRateExtend($G418:$G423,S418:S423,$Z418:$Z423,AL418:AL423)</f>
        <v>#VALUE!</v>
      </c>
      <c r="BQ418" s="402" t="e" cm="1">
        <f t="array" ref="BQ418">bdRateExtend($G418:$G423,T418:T423,$Z418:$Z423,AM418:AM423)</f>
        <v>#VALUE!</v>
      </c>
      <c r="BR418" s="402" t="e" cm="1">
        <f t="array" ref="BR418">bdRateExtend($G418:$G423,U418:U423,$Z418:$Z423,AN418:AN423)</f>
        <v>#VALUE!</v>
      </c>
    </row>
    <row r="419" spans="1:70" ht="17" customHeight="1" x14ac:dyDescent="0.2">
      <c r="A419" s="387"/>
      <c r="B419" s="390"/>
      <c r="C419" s="393"/>
      <c r="D419" s="396"/>
      <c r="E419" s="399"/>
      <c r="F419" s="13">
        <v>31</v>
      </c>
      <c r="G419" s="35">
        <f>Anchor!B416</f>
        <v>0</v>
      </c>
      <c r="H419" s="40">
        <f>Anchor!C416</f>
        <v>0</v>
      </c>
      <c r="I419" s="40">
        <f>Anchor!D416</f>
        <v>0</v>
      </c>
      <c r="J419" s="40">
        <f>Anchor!E416</f>
        <v>0</v>
      </c>
      <c r="K419" s="40"/>
      <c r="L419" s="40">
        <f>Anchor!F416</f>
        <v>0</v>
      </c>
      <c r="M419" s="40">
        <f>Anchor!G416</f>
        <v>0</v>
      </c>
      <c r="N419" s="40">
        <f>Anchor!H416</f>
        <v>0</v>
      </c>
      <c r="O419" s="40"/>
      <c r="P419" s="40"/>
      <c r="Q419" s="40"/>
      <c r="R419" s="40"/>
      <c r="S419" s="40"/>
      <c r="T419" s="40"/>
      <c r="U419" s="40"/>
      <c r="V419" s="40">
        <f>Anchor!I416</f>
        <v>0</v>
      </c>
      <c r="W419" s="40">
        <f>Anchor!J416</f>
        <v>0</v>
      </c>
      <c r="X419" s="36">
        <f t="shared" si="31"/>
        <v>0</v>
      </c>
      <c r="Y419" s="15"/>
      <c r="Z419" s="35">
        <f>Test!B416</f>
        <v>0</v>
      </c>
      <c r="AA419" s="40">
        <f>Test!C416</f>
        <v>0</v>
      </c>
      <c r="AB419" s="40">
        <f>Test!D416</f>
        <v>0</v>
      </c>
      <c r="AC419" s="40">
        <f>Test!E416</f>
        <v>0</v>
      </c>
      <c r="AD419" s="40"/>
      <c r="AE419" s="40">
        <f>Test!F416</f>
        <v>0</v>
      </c>
      <c r="AF419" s="40">
        <f>Test!G416</f>
        <v>0</v>
      </c>
      <c r="AG419" s="40">
        <f>Test!H416</f>
        <v>0</v>
      </c>
      <c r="AH419" s="40"/>
      <c r="AI419" s="40"/>
      <c r="AJ419" s="40"/>
      <c r="AK419" s="40"/>
      <c r="AL419" s="40"/>
      <c r="AM419" s="40"/>
      <c r="AN419" s="40"/>
      <c r="AO419" s="40">
        <f>Test!I416</f>
        <v>0</v>
      </c>
      <c r="AP419" s="40">
        <f>Test!J416</f>
        <v>0</v>
      </c>
      <c r="AQ419" s="36">
        <f t="shared" si="28"/>
        <v>0</v>
      </c>
      <c r="AR419" s="48" t="e">
        <f t="shared" si="29"/>
        <v>#DIV/0!</v>
      </c>
      <c r="AS419" s="49" t="e">
        <f t="shared" si="30"/>
        <v>#DIV/0!</v>
      </c>
      <c r="AT419" s="16"/>
      <c r="AU419" s="16"/>
      <c r="AV419" s="381"/>
      <c r="AW419" s="382"/>
      <c r="AX419" s="403"/>
      <c r="AY419" s="403"/>
      <c r="AZ419" s="406"/>
      <c r="BA419" s="406"/>
      <c r="BB419" s="382"/>
      <c r="BC419" s="377"/>
      <c r="BD419" s="382"/>
      <c r="BE419" s="377"/>
      <c r="BF419" s="380"/>
      <c r="BG419" s="377"/>
      <c r="BH419" s="380"/>
      <c r="BI419" s="377"/>
      <c r="BJ419" s="382"/>
      <c r="BK419" s="377"/>
      <c r="BL419" s="382"/>
      <c r="BM419" s="377"/>
      <c r="BN419" s="382"/>
      <c r="BO419" s="403"/>
      <c r="BP419" s="403"/>
      <c r="BQ419" s="403"/>
      <c r="BR419" s="403"/>
    </row>
    <row r="420" spans="1:70" ht="17" customHeight="1" x14ac:dyDescent="0.2">
      <c r="A420" s="387"/>
      <c r="B420" s="390"/>
      <c r="C420" s="393"/>
      <c r="D420" s="396"/>
      <c r="E420" s="399"/>
      <c r="F420" s="13">
        <v>39</v>
      </c>
      <c r="G420" s="35">
        <f>Anchor!B417</f>
        <v>0</v>
      </c>
      <c r="H420" s="40">
        <f>Anchor!C417</f>
        <v>0</v>
      </c>
      <c r="I420" s="40">
        <f>Anchor!D417</f>
        <v>0</v>
      </c>
      <c r="J420" s="40">
        <f>Anchor!E417</f>
        <v>0</v>
      </c>
      <c r="K420" s="40"/>
      <c r="L420" s="40">
        <f>Anchor!F417</f>
        <v>0</v>
      </c>
      <c r="M420" s="40">
        <f>Anchor!G417</f>
        <v>0</v>
      </c>
      <c r="N420" s="40">
        <f>Anchor!H417</f>
        <v>0</v>
      </c>
      <c r="O420" s="40"/>
      <c r="P420" s="40"/>
      <c r="Q420" s="40"/>
      <c r="R420" s="40"/>
      <c r="S420" s="40"/>
      <c r="T420" s="40"/>
      <c r="U420" s="40"/>
      <c r="V420" s="40">
        <f>Anchor!I417</f>
        <v>0</v>
      </c>
      <c r="W420" s="40">
        <f>Anchor!J417</f>
        <v>0</v>
      </c>
      <c r="X420" s="36">
        <f t="shared" si="31"/>
        <v>0</v>
      </c>
      <c r="Y420" s="15"/>
      <c r="Z420" s="35">
        <f>Test!B417</f>
        <v>0</v>
      </c>
      <c r="AA420" s="40">
        <f>Test!C417</f>
        <v>0</v>
      </c>
      <c r="AB420" s="40">
        <f>Test!D417</f>
        <v>0</v>
      </c>
      <c r="AC420" s="40">
        <f>Test!E417</f>
        <v>0</v>
      </c>
      <c r="AD420" s="40"/>
      <c r="AE420" s="40">
        <f>Test!F417</f>
        <v>0</v>
      </c>
      <c r="AF420" s="40">
        <f>Test!G417</f>
        <v>0</v>
      </c>
      <c r="AG420" s="40">
        <f>Test!H417</f>
        <v>0</v>
      </c>
      <c r="AH420" s="40"/>
      <c r="AI420" s="40"/>
      <c r="AJ420" s="40"/>
      <c r="AK420" s="40"/>
      <c r="AL420" s="40"/>
      <c r="AM420" s="40"/>
      <c r="AN420" s="40"/>
      <c r="AO420" s="40">
        <f>Test!I417</f>
        <v>0</v>
      </c>
      <c r="AP420" s="40">
        <f>Test!J417</f>
        <v>0</v>
      </c>
      <c r="AQ420" s="36">
        <f t="shared" si="28"/>
        <v>0</v>
      </c>
      <c r="AR420" s="48" t="e">
        <f t="shared" si="29"/>
        <v>#DIV/0!</v>
      </c>
      <c r="AS420" s="49" t="e">
        <f t="shared" si="30"/>
        <v>#DIV/0!</v>
      </c>
      <c r="AT420" s="16"/>
      <c r="AU420" s="16"/>
      <c r="AV420" s="381" t="s">
        <v>124</v>
      </c>
      <c r="AW420" s="382" t="e" cm="1">
        <f t="array" ref="AW420">bdRateExtend($G419:$G422,H419:H422,$Z419:$Z422,AA419:AA422)</f>
        <v>#VALUE!</v>
      </c>
      <c r="AX420" s="403"/>
      <c r="AY420" s="403"/>
      <c r="AZ420" s="406"/>
      <c r="BA420" s="406"/>
      <c r="BB420" s="382" t="e" cm="1">
        <f t="array" ref="BB420">bdRateExtend($G419:$G422,L419:L422,$Z419:$Z422,AE419:AE422)</f>
        <v>#VALUE!</v>
      </c>
      <c r="BC420" s="377"/>
      <c r="BD420" s="382" t="e" cm="1">
        <f t="array" ref="BD420">bdRateExtend($G419:$G422,M419:M422,$Z419:$Z422,AF419:AF422)</f>
        <v>#VALUE!</v>
      </c>
      <c r="BE420" s="377"/>
      <c r="BF420" s="380" t="e" cm="1">
        <f t="array" ref="BF420">bdRateExtend($G419:$G422,N419:N422,$Z419:$Z422,AG419:AG422)</f>
        <v>#VALUE!</v>
      </c>
      <c r="BG420" s="377"/>
      <c r="BH420" s="380" t="e" cm="1">
        <f t="array" ref="BH420">bdRateExtend($G419:$G422,O419:O422,$Z419:$Z422,AH419:AH422)</f>
        <v>#VALUE!</v>
      </c>
      <c r="BI420" s="377"/>
      <c r="BJ420" s="382" t="e" cm="1">
        <f t="array" ref="BJ420">bdRateExtend($G419:$G422,P419:P422,$Z419:$Z422,AI419:AI422)</f>
        <v>#VALUE!</v>
      </c>
      <c r="BK420" s="377"/>
      <c r="BL420" s="382" t="e" cm="1">
        <f t="array" ref="BL420">bdRateExtend($G419:$G422,Q419:Q422,$Z419:$Z422,AJ419:AJ422)</f>
        <v>#VALUE!</v>
      </c>
      <c r="BM420" s="377"/>
      <c r="BN420" s="382" t="e" cm="1">
        <f t="array" ref="BN420">bdRateExtend($G419:$G422,R419:R422,$Z419:$Z422,AK419:AK422)</f>
        <v>#VALUE!</v>
      </c>
      <c r="BO420" s="403"/>
      <c r="BP420" s="403"/>
      <c r="BQ420" s="403"/>
      <c r="BR420" s="403"/>
    </row>
    <row r="421" spans="1:70" ht="17" customHeight="1" x14ac:dyDescent="0.2">
      <c r="A421" s="387"/>
      <c r="B421" s="390"/>
      <c r="C421" s="393"/>
      <c r="D421" s="396"/>
      <c r="E421" s="399"/>
      <c r="F421" s="13">
        <v>47</v>
      </c>
      <c r="G421" s="35">
        <f>Anchor!B418</f>
        <v>0</v>
      </c>
      <c r="H421" s="40">
        <f>Anchor!C418</f>
        <v>0</v>
      </c>
      <c r="I421" s="40">
        <f>Anchor!D418</f>
        <v>0</v>
      </c>
      <c r="J421" s="40">
        <f>Anchor!E418</f>
        <v>0</v>
      </c>
      <c r="K421" s="40"/>
      <c r="L421" s="40">
        <f>Anchor!F418</f>
        <v>0</v>
      </c>
      <c r="M421" s="40">
        <f>Anchor!G418</f>
        <v>0</v>
      </c>
      <c r="N421" s="40">
        <f>Anchor!H418</f>
        <v>0</v>
      </c>
      <c r="O421" s="40"/>
      <c r="P421" s="40"/>
      <c r="Q421" s="40"/>
      <c r="R421" s="40"/>
      <c r="S421" s="40"/>
      <c r="T421" s="40"/>
      <c r="U421" s="40"/>
      <c r="V421" s="40">
        <f>Anchor!I418</f>
        <v>0</v>
      </c>
      <c r="W421" s="40">
        <f>Anchor!J418</f>
        <v>0</v>
      </c>
      <c r="X421" s="36">
        <f t="shared" si="31"/>
        <v>0</v>
      </c>
      <c r="Y421" s="15"/>
      <c r="Z421" s="35">
        <f>Test!B418</f>
        <v>0</v>
      </c>
      <c r="AA421" s="40">
        <f>Test!C418</f>
        <v>0</v>
      </c>
      <c r="AB421" s="40">
        <f>Test!D418</f>
        <v>0</v>
      </c>
      <c r="AC421" s="40">
        <f>Test!E418</f>
        <v>0</v>
      </c>
      <c r="AD421" s="40"/>
      <c r="AE421" s="40">
        <f>Test!F418</f>
        <v>0</v>
      </c>
      <c r="AF421" s="40">
        <f>Test!G418</f>
        <v>0</v>
      </c>
      <c r="AG421" s="40">
        <f>Test!H418</f>
        <v>0</v>
      </c>
      <c r="AH421" s="40"/>
      <c r="AI421" s="40"/>
      <c r="AJ421" s="40"/>
      <c r="AK421" s="40"/>
      <c r="AL421" s="40"/>
      <c r="AM421" s="40"/>
      <c r="AN421" s="40"/>
      <c r="AO421" s="40">
        <f>Test!I418</f>
        <v>0</v>
      </c>
      <c r="AP421" s="40">
        <f>Test!J418</f>
        <v>0</v>
      </c>
      <c r="AQ421" s="36">
        <f t="shared" si="28"/>
        <v>0</v>
      </c>
      <c r="AR421" s="48" t="e">
        <f t="shared" si="29"/>
        <v>#DIV/0!</v>
      </c>
      <c r="AS421" s="49" t="e">
        <f t="shared" si="30"/>
        <v>#DIV/0!</v>
      </c>
      <c r="AT421" s="16"/>
      <c r="AU421" s="16"/>
      <c r="AV421" s="381"/>
      <c r="AW421" s="382"/>
      <c r="AX421" s="403"/>
      <c r="AY421" s="403"/>
      <c r="AZ421" s="406"/>
      <c r="BA421" s="406"/>
      <c r="BB421" s="382"/>
      <c r="BC421" s="377"/>
      <c r="BD421" s="382"/>
      <c r="BE421" s="377"/>
      <c r="BF421" s="380"/>
      <c r="BG421" s="377"/>
      <c r="BH421" s="380"/>
      <c r="BI421" s="377"/>
      <c r="BJ421" s="382"/>
      <c r="BK421" s="377"/>
      <c r="BL421" s="382"/>
      <c r="BM421" s="377"/>
      <c r="BN421" s="382"/>
      <c r="BO421" s="403"/>
      <c r="BP421" s="403"/>
      <c r="BQ421" s="403"/>
      <c r="BR421" s="403"/>
    </row>
    <row r="422" spans="1:70" ht="17" customHeight="1" x14ac:dyDescent="0.2">
      <c r="A422" s="387"/>
      <c r="B422" s="390"/>
      <c r="C422" s="393"/>
      <c r="D422" s="396"/>
      <c r="E422" s="399"/>
      <c r="F422" s="13">
        <v>55</v>
      </c>
      <c r="G422" s="35">
        <f>Anchor!B419</f>
        <v>0</v>
      </c>
      <c r="H422" s="40">
        <f>Anchor!C419</f>
        <v>0</v>
      </c>
      <c r="I422" s="40">
        <f>Anchor!D419</f>
        <v>0</v>
      </c>
      <c r="J422" s="40">
        <f>Anchor!E419</f>
        <v>0</v>
      </c>
      <c r="K422" s="40"/>
      <c r="L422" s="40">
        <f>Anchor!F419</f>
        <v>0</v>
      </c>
      <c r="M422" s="40">
        <f>Anchor!G419</f>
        <v>0</v>
      </c>
      <c r="N422" s="40">
        <f>Anchor!H419</f>
        <v>0</v>
      </c>
      <c r="O422" s="40"/>
      <c r="P422" s="40"/>
      <c r="Q422" s="40"/>
      <c r="R422" s="40"/>
      <c r="S422" s="40"/>
      <c r="T422" s="40"/>
      <c r="U422" s="40"/>
      <c r="V422" s="40">
        <f>Anchor!I419</f>
        <v>0</v>
      </c>
      <c r="W422" s="40">
        <f>Anchor!J419</f>
        <v>0</v>
      </c>
      <c r="X422" s="36">
        <f t="shared" si="31"/>
        <v>0</v>
      </c>
      <c r="Y422" s="15"/>
      <c r="Z422" s="35">
        <f>Test!B419</f>
        <v>0</v>
      </c>
      <c r="AA422" s="40">
        <f>Test!C419</f>
        <v>0</v>
      </c>
      <c r="AB422" s="40">
        <f>Test!D419</f>
        <v>0</v>
      </c>
      <c r="AC422" s="40">
        <f>Test!E419</f>
        <v>0</v>
      </c>
      <c r="AD422" s="40"/>
      <c r="AE422" s="40">
        <f>Test!F419</f>
        <v>0</v>
      </c>
      <c r="AF422" s="40">
        <f>Test!G419</f>
        <v>0</v>
      </c>
      <c r="AG422" s="40">
        <f>Test!H419</f>
        <v>0</v>
      </c>
      <c r="AH422" s="40"/>
      <c r="AI422" s="40"/>
      <c r="AJ422" s="40"/>
      <c r="AK422" s="40"/>
      <c r="AL422" s="40"/>
      <c r="AM422" s="40"/>
      <c r="AN422" s="40"/>
      <c r="AO422" s="40">
        <f>Test!I419</f>
        <v>0</v>
      </c>
      <c r="AP422" s="40">
        <f>Test!J419</f>
        <v>0</v>
      </c>
      <c r="AQ422" s="36">
        <f t="shared" si="28"/>
        <v>0</v>
      </c>
      <c r="AR422" s="48" t="e">
        <f t="shared" si="29"/>
        <v>#DIV/0!</v>
      </c>
      <c r="AS422" s="49" t="e">
        <f t="shared" si="30"/>
        <v>#DIV/0!</v>
      </c>
      <c r="AT422" s="16"/>
      <c r="AU422" s="16"/>
      <c r="AV422" s="381" t="s">
        <v>125</v>
      </c>
      <c r="AW422" s="382" t="e" cm="1">
        <f t="array" ref="AW422">bdRateExtend($G420:$G423,H420:H423,$Z420:$Z423,AA420:AA423)</f>
        <v>#VALUE!</v>
      </c>
      <c r="AX422" s="403"/>
      <c r="AY422" s="403"/>
      <c r="AZ422" s="406"/>
      <c r="BA422" s="406"/>
      <c r="BB422" s="382" t="e" cm="1">
        <f t="array" ref="BB422">bdRateExtend($G420:$G423,L420:L423,$Z420:$Z423,AE420:AE423)</f>
        <v>#VALUE!</v>
      </c>
      <c r="BC422" s="377"/>
      <c r="BD422" s="382" t="e" cm="1">
        <f t="array" ref="BD422">bdRateExtend($G420:$G423,M420:M423,$Z420:$Z423,AF420:AF423)</f>
        <v>#VALUE!</v>
      </c>
      <c r="BE422" s="377"/>
      <c r="BF422" s="380" t="e" cm="1">
        <f t="array" ref="BF422">bdRateExtend($G420:$G423,N420:N423,$Z420:$Z423,AG420:AG423)</f>
        <v>#VALUE!</v>
      </c>
      <c r="BG422" s="377"/>
      <c r="BH422" s="380" t="e" cm="1">
        <f t="array" ref="BH422">bdRateExtend($G420:$G423,O420:O423,$Z420:$Z423,AH420:AH423)</f>
        <v>#VALUE!</v>
      </c>
      <c r="BI422" s="377"/>
      <c r="BJ422" s="382" t="e" cm="1">
        <f t="array" ref="BJ422">bdRateExtend($G420:$G423,P420:P423,$Z420:$Z423,AI420:AI423)</f>
        <v>#VALUE!</v>
      </c>
      <c r="BK422" s="377"/>
      <c r="BL422" s="382" t="e" cm="1">
        <f t="array" ref="BL422">bdRateExtend($G420:$G423,Q420:Q423,$Z420:$Z423,AJ420:AJ423)</f>
        <v>#VALUE!</v>
      </c>
      <c r="BM422" s="377"/>
      <c r="BN422" s="382" t="e" cm="1">
        <f t="array" ref="BN422">bdRateExtend($G420:$G423,R420:R423,$Z420:$Z423,AK420:AK423)</f>
        <v>#VALUE!</v>
      </c>
      <c r="BO422" s="403"/>
      <c r="BP422" s="403"/>
      <c r="BQ422" s="403"/>
      <c r="BR422" s="403"/>
    </row>
    <row r="423" spans="1:70" ht="17" customHeight="1" thickBot="1" x14ac:dyDescent="0.25">
      <c r="A423" s="387"/>
      <c r="B423" s="391"/>
      <c r="C423" s="394"/>
      <c r="D423" s="397"/>
      <c r="E423" s="400"/>
      <c r="F423" s="8">
        <v>63</v>
      </c>
      <c r="G423" s="37">
        <f>Anchor!B420</f>
        <v>0</v>
      </c>
      <c r="H423" s="38">
        <f>Anchor!C420</f>
        <v>0</v>
      </c>
      <c r="I423" s="38">
        <f>Anchor!D420</f>
        <v>0</v>
      </c>
      <c r="J423" s="38">
        <f>Anchor!E420</f>
        <v>0</v>
      </c>
      <c r="K423" s="38"/>
      <c r="L423" s="38">
        <f>Anchor!F420</f>
        <v>0</v>
      </c>
      <c r="M423" s="38">
        <f>Anchor!G420</f>
        <v>0</v>
      </c>
      <c r="N423" s="38">
        <f>Anchor!H420</f>
        <v>0</v>
      </c>
      <c r="O423" s="38"/>
      <c r="P423" s="38"/>
      <c r="Q423" s="38"/>
      <c r="R423" s="38"/>
      <c r="S423" s="38"/>
      <c r="T423" s="38"/>
      <c r="U423" s="38"/>
      <c r="V423" s="38">
        <f>Anchor!I420</f>
        <v>0</v>
      </c>
      <c r="W423" s="38">
        <f>Anchor!J420</f>
        <v>0</v>
      </c>
      <c r="X423" s="39">
        <f t="shared" si="31"/>
        <v>0</v>
      </c>
      <c r="Y423" s="15"/>
      <c r="Z423" s="37">
        <f>Test!B420</f>
        <v>0</v>
      </c>
      <c r="AA423" s="38">
        <f>Test!C420</f>
        <v>0</v>
      </c>
      <c r="AB423" s="38">
        <f>Test!D420</f>
        <v>0</v>
      </c>
      <c r="AC423" s="38">
        <f>Test!E420</f>
        <v>0</v>
      </c>
      <c r="AD423" s="38"/>
      <c r="AE423" s="38">
        <f>Test!F420</f>
        <v>0</v>
      </c>
      <c r="AF423" s="38">
        <f>Test!G420</f>
        <v>0</v>
      </c>
      <c r="AG423" s="38">
        <f>Test!H420</f>
        <v>0</v>
      </c>
      <c r="AH423" s="38"/>
      <c r="AI423" s="38"/>
      <c r="AJ423" s="38"/>
      <c r="AK423" s="38"/>
      <c r="AL423" s="38"/>
      <c r="AM423" s="38"/>
      <c r="AN423" s="38"/>
      <c r="AO423" s="38">
        <f>Test!I420</f>
        <v>0</v>
      </c>
      <c r="AP423" s="38">
        <f>Test!J420</f>
        <v>0</v>
      </c>
      <c r="AQ423" s="39">
        <f t="shared" si="28"/>
        <v>0</v>
      </c>
      <c r="AR423" s="50" t="e">
        <f t="shared" si="29"/>
        <v>#DIV/0!</v>
      </c>
      <c r="AS423" s="51" t="e">
        <f t="shared" si="30"/>
        <v>#DIV/0!</v>
      </c>
      <c r="AT423" s="16"/>
      <c r="AU423" s="16"/>
      <c r="AV423" s="383"/>
      <c r="AW423" s="384"/>
      <c r="AX423" s="404"/>
      <c r="AY423" s="404"/>
      <c r="AZ423" s="407"/>
      <c r="BA423" s="407"/>
      <c r="BB423" s="384"/>
      <c r="BC423" s="378"/>
      <c r="BD423" s="384"/>
      <c r="BE423" s="378"/>
      <c r="BF423" s="385"/>
      <c r="BG423" s="378"/>
      <c r="BH423" s="385"/>
      <c r="BI423" s="378"/>
      <c r="BJ423" s="384"/>
      <c r="BK423" s="378"/>
      <c r="BL423" s="384"/>
      <c r="BM423" s="378"/>
      <c r="BN423" s="384"/>
      <c r="BO423" s="404"/>
      <c r="BP423" s="404"/>
      <c r="BQ423" s="404"/>
      <c r="BR423" s="404"/>
    </row>
    <row r="424" spans="1:70" ht="17" customHeight="1" x14ac:dyDescent="0.2">
      <c r="A424" s="387"/>
      <c r="B424" s="389" t="s">
        <v>93</v>
      </c>
      <c r="C424" s="392" t="s">
        <v>89</v>
      </c>
      <c r="D424" s="395">
        <v>59.94</v>
      </c>
      <c r="E424" s="398">
        <v>10</v>
      </c>
      <c r="F424" s="7">
        <v>23</v>
      </c>
      <c r="G424" s="32">
        <f>Anchor!B421</f>
        <v>0</v>
      </c>
      <c r="H424" s="33">
        <f>Anchor!C421</f>
        <v>0</v>
      </c>
      <c r="I424" s="33">
        <f>Anchor!D421</f>
        <v>0</v>
      </c>
      <c r="J424" s="33">
        <f>Anchor!E421</f>
        <v>0</v>
      </c>
      <c r="K424" s="33"/>
      <c r="L424" s="33">
        <f>Anchor!F421</f>
        <v>0</v>
      </c>
      <c r="M424" s="33">
        <f>Anchor!G421</f>
        <v>0</v>
      </c>
      <c r="N424" s="33">
        <f>Anchor!H421</f>
        <v>0</v>
      </c>
      <c r="O424" s="33"/>
      <c r="P424" s="33"/>
      <c r="Q424" s="33"/>
      <c r="R424" s="33"/>
      <c r="S424" s="33"/>
      <c r="T424" s="33"/>
      <c r="U424" s="33"/>
      <c r="V424" s="33">
        <f>Anchor!I421</f>
        <v>0</v>
      </c>
      <c r="W424" s="33">
        <f>Anchor!J421</f>
        <v>0</v>
      </c>
      <c r="X424" s="34">
        <f t="shared" si="31"/>
        <v>0</v>
      </c>
      <c r="Y424" s="15"/>
      <c r="Z424" s="32">
        <f>Test!B421</f>
        <v>0</v>
      </c>
      <c r="AA424" s="33">
        <f>Test!C421</f>
        <v>0</v>
      </c>
      <c r="AB424" s="33">
        <f>Test!D421</f>
        <v>0</v>
      </c>
      <c r="AC424" s="33">
        <f>Test!E421</f>
        <v>0</v>
      </c>
      <c r="AD424" s="33"/>
      <c r="AE424" s="33">
        <f>Test!F421</f>
        <v>0</v>
      </c>
      <c r="AF424" s="33">
        <f>Test!G421</f>
        <v>0</v>
      </c>
      <c r="AG424" s="33">
        <f>Test!H421</f>
        <v>0</v>
      </c>
      <c r="AH424" s="33"/>
      <c r="AI424" s="33"/>
      <c r="AJ424" s="33"/>
      <c r="AK424" s="33"/>
      <c r="AL424" s="33"/>
      <c r="AM424" s="33"/>
      <c r="AN424" s="33"/>
      <c r="AO424" s="33">
        <f>Test!I421</f>
        <v>0</v>
      </c>
      <c r="AP424" s="33">
        <f>Test!J421</f>
        <v>0</v>
      </c>
      <c r="AQ424" s="34">
        <f t="shared" si="28"/>
        <v>0</v>
      </c>
      <c r="AR424" s="46" t="e">
        <f t="shared" si="29"/>
        <v>#DIV/0!</v>
      </c>
      <c r="AS424" s="47" t="e">
        <f t="shared" si="30"/>
        <v>#DIV/0!</v>
      </c>
      <c r="AT424" s="16"/>
      <c r="AU424" s="16"/>
      <c r="AV424" s="440" t="s">
        <v>123</v>
      </c>
      <c r="AW424" s="401" t="e" cm="1">
        <f t="array" ref="AW424">bdRateExtend($G424:$G427,H424:H427,$Z424:$Z427,AA424:AA427)</f>
        <v>#VALUE!</v>
      </c>
      <c r="AX424" s="402" t="e" cm="1">
        <f t="array" ref="AX424">bdRateExtend($G424:$G429,H424:H429,$Z424:$Z429,AA424:AA429)</f>
        <v>#VALUE!</v>
      </c>
      <c r="AY424" s="402" t="e" cm="1">
        <f t="array" ref="AY424">bdRateExtend($G424:$G429,I424:I429,$Z424:$Z429,AB424:AB429)</f>
        <v>#VALUE!</v>
      </c>
      <c r="AZ424" s="405" t="e" cm="1">
        <f t="array" ref="AZ424">bdRateExtend($G424:$G429,J424:J429,$Z424:$Z429,AC424:AC429)</f>
        <v>#VALUE!</v>
      </c>
      <c r="BA424" s="405" t="e" cm="1">
        <f t="array" ref="BA424">bdRateExtend($G424:$G429,K424:K429,$Z424:$Z429,AD424:AD429)</f>
        <v>#VALUE!</v>
      </c>
      <c r="BB424" s="401" t="e" cm="1">
        <f t="array" ref="BB424">bdRateExtend($G424:$G427,L424:L427,$Z424:$Z427,AE424:AE427)</f>
        <v>#VALUE!</v>
      </c>
      <c r="BC424" s="376" t="e" cm="1">
        <f t="array" ref="BC424">bdRateExtend($G424:$G429,L424:L429,$Z424:$Z429,AE424:AE429)</f>
        <v>#VALUE!</v>
      </c>
      <c r="BD424" s="401" t="e" cm="1">
        <f t="array" ref="BD424">bdRateExtend($G424:$G427,M424:M427,$Z424:$Z427,AF424:AF427)</f>
        <v>#VALUE!</v>
      </c>
      <c r="BE424" s="376" t="e" cm="1">
        <f t="array" ref="BE424">bdRateExtend($G424:$G429,M424:M429,$Z424:$Z429,AF424:AF429)</f>
        <v>#VALUE!</v>
      </c>
      <c r="BF424" s="379" t="e" cm="1">
        <f t="array" ref="BF424">bdRateExtend($G424:$G427,N424:N427,$Z424:$Z427,AG424:AG427)</f>
        <v>#VALUE!</v>
      </c>
      <c r="BG424" s="376" t="e" cm="1">
        <f t="array" ref="BG424">bdRateExtend($G424:$G429,N424:N429,$Z424:$Z429,AG424:AG429)</f>
        <v>#VALUE!</v>
      </c>
      <c r="BH424" s="379" t="e" cm="1">
        <f t="array" ref="BH424">bdRateExtend($G424:$G427,O424:O427,$Z424:$Z427,AH424:AH427)</f>
        <v>#VALUE!</v>
      </c>
      <c r="BI424" s="376" t="e" cm="1">
        <f t="array" ref="BI424">bdRateExtend($G424:$G429,O424:O429,$Z424:$Z429,AH424:AH429)</f>
        <v>#VALUE!</v>
      </c>
      <c r="BJ424" s="401" t="e" cm="1">
        <f t="array" ref="BJ424">bdRateExtend($G424:$G427,P424:P427,$Z424:$Z427,AI424:AI427)</f>
        <v>#VALUE!</v>
      </c>
      <c r="BK424" s="376" t="e" cm="1">
        <f t="array" ref="BK424">bdRateExtend($G424:$G429,P424:P429,$Z424:$Z429,AI424:AI429)</f>
        <v>#VALUE!</v>
      </c>
      <c r="BL424" s="401" t="e" cm="1">
        <f t="array" ref="BL424">bdRateExtend($G424:$G427,Q424:Q427,$Z424:$Z427,AJ424:AJ427)</f>
        <v>#VALUE!</v>
      </c>
      <c r="BM424" s="376" t="e" cm="1">
        <f t="array" ref="BM424">bdRateExtend($G424:$G429,Q424:Q429,$Z424:$Z429,AJ424:AJ429)</f>
        <v>#VALUE!</v>
      </c>
      <c r="BN424" s="401" t="e" cm="1">
        <f t="array" ref="BN424">bdRateExtend($G424:$G427,R424:R427,$Z424:$Z427,AK424:AK427)</f>
        <v>#VALUE!</v>
      </c>
      <c r="BO424" s="402" t="e" cm="1">
        <f t="array" ref="BO424">bdRateExtend($G424:$G429,R424:R429,$Z424:$Z429,AK424:AK429)</f>
        <v>#VALUE!</v>
      </c>
      <c r="BP424" s="402" t="e" cm="1">
        <f t="array" ref="BP424">bdRateExtend($G424:$G429,S424:S429,$Z424:$Z429,AL424:AL429)</f>
        <v>#VALUE!</v>
      </c>
      <c r="BQ424" s="402" t="e" cm="1">
        <f t="array" ref="BQ424">bdRateExtend($G424:$G429,T424:T429,$Z424:$Z429,AM424:AM429)</f>
        <v>#VALUE!</v>
      </c>
      <c r="BR424" s="402" t="e" cm="1">
        <f t="array" ref="BR424">bdRateExtend($G424:$G429,U424:U429,$Z424:$Z429,AN424:AN429)</f>
        <v>#VALUE!</v>
      </c>
    </row>
    <row r="425" spans="1:70" ht="17" customHeight="1" x14ac:dyDescent="0.2">
      <c r="A425" s="387"/>
      <c r="B425" s="390"/>
      <c r="C425" s="393"/>
      <c r="D425" s="396"/>
      <c r="E425" s="399"/>
      <c r="F425" s="13">
        <v>31</v>
      </c>
      <c r="G425" s="35">
        <f>Anchor!B422</f>
        <v>0</v>
      </c>
      <c r="H425" s="40">
        <f>Anchor!C422</f>
        <v>0</v>
      </c>
      <c r="I425" s="40">
        <f>Anchor!D422</f>
        <v>0</v>
      </c>
      <c r="J425" s="40">
        <f>Anchor!E422</f>
        <v>0</v>
      </c>
      <c r="K425" s="40"/>
      <c r="L425" s="40">
        <f>Anchor!F422</f>
        <v>0</v>
      </c>
      <c r="M425" s="40">
        <f>Anchor!G422</f>
        <v>0</v>
      </c>
      <c r="N425" s="40">
        <f>Anchor!H422</f>
        <v>0</v>
      </c>
      <c r="O425" s="40"/>
      <c r="P425" s="40"/>
      <c r="Q425" s="40"/>
      <c r="R425" s="40"/>
      <c r="S425" s="40"/>
      <c r="T425" s="40"/>
      <c r="U425" s="40"/>
      <c r="V425" s="40">
        <f>Anchor!I422</f>
        <v>0</v>
      </c>
      <c r="W425" s="40">
        <f>Anchor!J422</f>
        <v>0</v>
      </c>
      <c r="X425" s="36">
        <f t="shared" si="31"/>
        <v>0</v>
      </c>
      <c r="Y425" s="15"/>
      <c r="Z425" s="35">
        <f>Test!B422</f>
        <v>0</v>
      </c>
      <c r="AA425" s="40">
        <f>Test!C422</f>
        <v>0</v>
      </c>
      <c r="AB425" s="40">
        <f>Test!D422</f>
        <v>0</v>
      </c>
      <c r="AC425" s="40">
        <f>Test!E422</f>
        <v>0</v>
      </c>
      <c r="AD425" s="40"/>
      <c r="AE425" s="40">
        <f>Test!F422</f>
        <v>0</v>
      </c>
      <c r="AF425" s="40">
        <f>Test!G422</f>
        <v>0</v>
      </c>
      <c r="AG425" s="40">
        <f>Test!H422</f>
        <v>0</v>
      </c>
      <c r="AH425" s="40"/>
      <c r="AI425" s="40"/>
      <c r="AJ425" s="40"/>
      <c r="AK425" s="40"/>
      <c r="AL425" s="40"/>
      <c r="AM425" s="40"/>
      <c r="AN425" s="40"/>
      <c r="AO425" s="40">
        <f>Test!I422</f>
        <v>0</v>
      </c>
      <c r="AP425" s="40">
        <f>Test!J422</f>
        <v>0</v>
      </c>
      <c r="AQ425" s="36">
        <f t="shared" si="28"/>
        <v>0</v>
      </c>
      <c r="AR425" s="48" t="e">
        <f t="shared" si="29"/>
        <v>#DIV/0!</v>
      </c>
      <c r="AS425" s="49" t="e">
        <f t="shared" si="30"/>
        <v>#DIV/0!</v>
      </c>
      <c r="AT425" s="16"/>
      <c r="AU425" s="16"/>
      <c r="AV425" s="381"/>
      <c r="AW425" s="382"/>
      <c r="AX425" s="403"/>
      <c r="AY425" s="403"/>
      <c r="AZ425" s="406"/>
      <c r="BA425" s="406"/>
      <c r="BB425" s="382"/>
      <c r="BC425" s="377"/>
      <c r="BD425" s="382"/>
      <c r="BE425" s="377"/>
      <c r="BF425" s="380"/>
      <c r="BG425" s="377"/>
      <c r="BH425" s="380"/>
      <c r="BI425" s="377"/>
      <c r="BJ425" s="382"/>
      <c r="BK425" s="377"/>
      <c r="BL425" s="382"/>
      <c r="BM425" s="377"/>
      <c r="BN425" s="382"/>
      <c r="BO425" s="403"/>
      <c r="BP425" s="403"/>
      <c r="BQ425" s="403"/>
      <c r="BR425" s="403"/>
    </row>
    <row r="426" spans="1:70" ht="17" customHeight="1" x14ac:dyDescent="0.2">
      <c r="A426" s="387"/>
      <c r="B426" s="390"/>
      <c r="C426" s="393"/>
      <c r="D426" s="396"/>
      <c r="E426" s="399"/>
      <c r="F426" s="13">
        <v>39</v>
      </c>
      <c r="G426" s="35">
        <f>Anchor!B423</f>
        <v>0</v>
      </c>
      <c r="H426" s="40">
        <f>Anchor!C423</f>
        <v>0</v>
      </c>
      <c r="I426" s="40">
        <f>Anchor!D423</f>
        <v>0</v>
      </c>
      <c r="J426" s="40">
        <f>Anchor!E423</f>
        <v>0</v>
      </c>
      <c r="K426" s="40"/>
      <c r="L426" s="40">
        <f>Anchor!F423</f>
        <v>0</v>
      </c>
      <c r="M426" s="40">
        <f>Anchor!G423</f>
        <v>0</v>
      </c>
      <c r="N426" s="40">
        <f>Anchor!H423</f>
        <v>0</v>
      </c>
      <c r="O426" s="40"/>
      <c r="P426" s="40"/>
      <c r="Q426" s="40"/>
      <c r="R426" s="40"/>
      <c r="S426" s="40"/>
      <c r="T426" s="40"/>
      <c r="U426" s="40"/>
      <c r="V426" s="40">
        <f>Anchor!I423</f>
        <v>0</v>
      </c>
      <c r="W426" s="40">
        <f>Anchor!J423</f>
        <v>0</v>
      </c>
      <c r="X426" s="36">
        <f t="shared" si="31"/>
        <v>0</v>
      </c>
      <c r="Y426" s="15"/>
      <c r="Z426" s="35">
        <f>Test!B423</f>
        <v>0</v>
      </c>
      <c r="AA426" s="40">
        <f>Test!C423</f>
        <v>0</v>
      </c>
      <c r="AB426" s="40">
        <f>Test!D423</f>
        <v>0</v>
      </c>
      <c r="AC426" s="40">
        <f>Test!E423</f>
        <v>0</v>
      </c>
      <c r="AD426" s="40"/>
      <c r="AE426" s="40">
        <f>Test!F423</f>
        <v>0</v>
      </c>
      <c r="AF426" s="40">
        <f>Test!G423</f>
        <v>0</v>
      </c>
      <c r="AG426" s="40">
        <f>Test!H423</f>
        <v>0</v>
      </c>
      <c r="AH426" s="40"/>
      <c r="AI426" s="40"/>
      <c r="AJ426" s="40"/>
      <c r="AK426" s="40"/>
      <c r="AL426" s="40"/>
      <c r="AM426" s="40"/>
      <c r="AN426" s="40"/>
      <c r="AO426" s="40">
        <f>Test!I423</f>
        <v>0</v>
      </c>
      <c r="AP426" s="40">
        <f>Test!J423</f>
        <v>0</v>
      </c>
      <c r="AQ426" s="36">
        <f t="shared" si="28"/>
        <v>0</v>
      </c>
      <c r="AR426" s="48" t="e">
        <f t="shared" si="29"/>
        <v>#DIV/0!</v>
      </c>
      <c r="AS426" s="49" t="e">
        <f t="shared" si="30"/>
        <v>#DIV/0!</v>
      </c>
      <c r="AT426" s="16"/>
      <c r="AU426" s="16"/>
      <c r="AV426" s="381" t="s">
        <v>124</v>
      </c>
      <c r="AW426" s="382" t="e" cm="1">
        <f t="array" ref="AW426">bdRateExtend($G425:$G428,H425:H428,$Z425:$Z428,AA425:AA428)</f>
        <v>#VALUE!</v>
      </c>
      <c r="AX426" s="403"/>
      <c r="AY426" s="403"/>
      <c r="AZ426" s="406"/>
      <c r="BA426" s="406"/>
      <c r="BB426" s="382" t="e" cm="1">
        <f t="array" ref="BB426">bdRateExtend($G425:$G428,L425:L428,$Z425:$Z428,AE425:AE428)</f>
        <v>#VALUE!</v>
      </c>
      <c r="BC426" s="377"/>
      <c r="BD426" s="382" t="e" cm="1">
        <f t="array" ref="BD426">bdRateExtend($G425:$G428,M425:M428,$Z425:$Z428,AF425:AF428)</f>
        <v>#VALUE!</v>
      </c>
      <c r="BE426" s="377"/>
      <c r="BF426" s="380" t="e" cm="1">
        <f t="array" ref="BF426">bdRateExtend($G425:$G428,N425:N428,$Z425:$Z428,AG425:AG428)</f>
        <v>#VALUE!</v>
      </c>
      <c r="BG426" s="377"/>
      <c r="BH426" s="380" t="e" cm="1">
        <f t="array" ref="BH426">bdRateExtend($G425:$G428,O425:O428,$Z425:$Z428,AH425:AH428)</f>
        <v>#VALUE!</v>
      </c>
      <c r="BI426" s="377"/>
      <c r="BJ426" s="382" t="e" cm="1">
        <f t="array" ref="BJ426">bdRateExtend($G425:$G428,P425:P428,$Z425:$Z428,AI425:AI428)</f>
        <v>#VALUE!</v>
      </c>
      <c r="BK426" s="377"/>
      <c r="BL426" s="382" t="e" cm="1">
        <f t="array" ref="BL426">bdRateExtend($G425:$G428,Q425:Q428,$Z425:$Z428,AJ425:AJ428)</f>
        <v>#VALUE!</v>
      </c>
      <c r="BM426" s="377"/>
      <c r="BN426" s="382" t="e" cm="1">
        <f t="array" ref="BN426">bdRateExtend($G425:$G428,R425:R428,$Z425:$Z428,AK425:AK428)</f>
        <v>#VALUE!</v>
      </c>
      <c r="BO426" s="403"/>
      <c r="BP426" s="403"/>
      <c r="BQ426" s="403"/>
      <c r="BR426" s="403"/>
    </row>
    <row r="427" spans="1:70" ht="17" customHeight="1" x14ac:dyDescent="0.2">
      <c r="A427" s="387"/>
      <c r="B427" s="390"/>
      <c r="C427" s="393"/>
      <c r="D427" s="396"/>
      <c r="E427" s="399"/>
      <c r="F427" s="13">
        <v>47</v>
      </c>
      <c r="G427" s="35">
        <f>Anchor!B424</f>
        <v>0</v>
      </c>
      <c r="H427" s="40">
        <f>Anchor!C424</f>
        <v>0</v>
      </c>
      <c r="I427" s="40">
        <f>Anchor!D424</f>
        <v>0</v>
      </c>
      <c r="J427" s="40">
        <f>Anchor!E424</f>
        <v>0</v>
      </c>
      <c r="K427" s="40"/>
      <c r="L427" s="40">
        <f>Anchor!F424</f>
        <v>0</v>
      </c>
      <c r="M427" s="40">
        <f>Anchor!G424</f>
        <v>0</v>
      </c>
      <c r="N427" s="40">
        <f>Anchor!H424</f>
        <v>0</v>
      </c>
      <c r="O427" s="40"/>
      <c r="P427" s="40"/>
      <c r="Q427" s="40"/>
      <c r="R427" s="40"/>
      <c r="S427" s="40"/>
      <c r="T427" s="40"/>
      <c r="U427" s="40"/>
      <c r="V427" s="40">
        <f>Anchor!I424</f>
        <v>0</v>
      </c>
      <c r="W427" s="40">
        <f>Anchor!J424</f>
        <v>0</v>
      </c>
      <c r="X427" s="36">
        <f t="shared" si="31"/>
        <v>0</v>
      </c>
      <c r="Y427" s="15"/>
      <c r="Z427" s="35">
        <f>Test!B424</f>
        <v>0</v>
      </c>
      <c r="AA427" s="40">
        <f>Test!C424</f>
        <v>0</v>
      </c>
      <c r="AB427" s="40">
        <f>Test!D424</f>
        <v>0</v>
      </c>
      <c r="AC427" s="40">
        <f>Test!E424</f>
        <v>0</v>
      </c>
      <c r="AD427" s="40"/>
      <c r="AE427" s="40">
        <f>Test!F424</f>
        <v>0</v>
      </c>
      <c r="AF427" s="40">
        <f>Test!G424</f>
        <v>0</v>
      </c>
      <c r="AG427" s="40">
        <f>Test!H424</f>
        <v>0</v>
      </c>
      <c r="AH427" s="40"/>
      <c r="AI427" s="40"/>
      <c r="AJ427" s="40"/>
      <c r="AK427" s="40"/>
      <c r="AL427" s="40"/>
      <c r="AM427" s="40"/>
      <c r="AN427" s="40"/>
      <c r="AO427" s="40">
        <f>Test!I424</f>
        <v>0</v>
      </c>
      <c r="AP427" s="40">
        <f>Test!J424</f>
        <v>0</v>
      </c>
      <c r="AQ427" s="36">
        <f t="shared" si="28"/>
        <v>0</v>
      </c>
      <c r="AR427" s="48" t="e">
        <f t="shared" si="29"/>
        <v>#DIV/0!</v>
      </c>
      <c r="AS427" s="49" t="e">
        <f t="shared" si="30"/>
        <v>#DIV/0!</v>
      </c>
      <c r="AT427" s="16"/>
      <c r="AU427" s="16"/>
      <c r="AV427" s="381"/>
      <c r="AW427" s="382"/>
      <c r="AX427" s="403"/>
      <c r="AY427" s="403"/>
      <c r="AZ427" s="406"/>
      <c r="BA427" s="406"/>
      <c r="BB427" s="382"/>
      <c r="BC427" s="377"/>
      <c r="BD427" s="382"/>
      <c r="BE427" s="377"/>
      <c r="BF427" s="380"/>
      <c r="BG427" s="377"/>
      <c r="BH427" s="380"/>
      <c r="BI427" s="377"/>
      <c r="BJ427" s="382"/>
      <c r="BK427" s="377"/>
      <c r="BL427" s="382"/>
      <c r="BM427" s="377"/>
      <c r="BN427" s="382"/>
      <c r="BO427" s="403"/>
      <c r="BP427" s="403"/>
      <c r="BQ427" s="403"/>
      <c r="BR427" s="403"/>
    </row>
    <row r="428" spans="1:70" ht="17" customHeight="1" x14ac:dyDescent="0.2">
      <c r="A428" s="387"/>
      <c r="B428" s="390"/>
      <c r="C428" s="393"/>
      <c r="D428" s="396"/>
      <c r="E428" s="399"/>
      <c r="F428" s="13">
        <v>55</v>
      </c>
      <c r="G428" s="35">
        <f>Anchor!B425</f>
        <v>0</v>
      </c>
      <c r="H428" s="40">
        <f>Anchor!C425</f>
        <v>0</v>
      </c>
      <c r="I428" s="40">
        <f>Anchor!D425</f>
        <v>0</v>
      </c>
      <c r="J428" s="40">
        <f>Anchor!E425</f>
        <v>0</v>
      </c>
      <c r="K428" s="40"/>
      <c r="L428" s="40">
        <f>Anchor!F425</f>
        <v>0</v>
      </c>
      <c r="M428" s="40">
        <f>Anchor!G425</f>
        <v>0</v>
      </c>
      <c r="N428" s="40">
        <f>Anchor!H425</f>
        <v>0</v>
      </c>
      <c r="O428" s="40"/>
      <c r="P428" s="40"/>
      <c r="Q428" s="40"/>
      <c r="R428" s="40"/>
      <c r="S428" s="40"/>
      <c r="T428" s="40"/>
      <c r="U428" s="40"/>
      <c r="V428" s="40">
        <f>Anchor!I425</f>
        <v>0</v>
      </c>
      <c r="W428" s="40">
        <f>Anchor!J425</f>
        <v>0</v>
      </c>
      <c r="X428" s="36">
        <f t="shared" si="31"/>
        <v>0</v>
      </c>
      <c r="Y428" s="15"/>
      <c r="Z428" s="35">
        <f>Test!B425</f>
        <v>0</v>
      </c>
      <c r="AA428" s="40">
        <f>Test!C425</f>
        <v>0</v>
      </c>
      <c r="AB428" s="40">
        <f>Test!D425</f>
        <v>0</v>
      </c>
      <c r="AC428" s="40">
        <f>Test!E425</f>
        <v>0</v>
      </c>
      <c r="AD428" s="40"/>
      <c r="AE428" s="40">
        <f>Test!F425</f>
        <v>0</v>
      </c>
      <c r="AF428" s="40">
        <f>Test!G425</f>
        <v>0</v>
      </c>
      <c r="AG428" s="40">
        <f>Test!H425</f>
        <v>0</v>
      </c>
      <c r="AH428" s="40"/>
      <c r="AI428" s="40"/>
      <c r="AJ428" s="40"/>
      <c r="AK428" s="40"/>
      <c r="AL428" s="40"/>
      <c r="AM428" s="40"/>
      <c r="AN428" s="40"/>
      <c r="AO428" s="40">
        <f>Test!I425</f>
        <v>0</v>
      </c>
      <c r="AP428" s="40">
        <f>Test!J425</f>
        <v>0</v>
      </c>
      <c r="AQ428" s="36">
        <f t="shared" si="28"/>
        <v>0</v>
      </c>
      <c r="AR428" s="48" t="e">
        <f t="shared" si="29"/>
        <v>#DIV/0!</v>
      </c>
      <c r="AS428" s="49" t="e">
        <f t="shared" si="30"/>
        <v>#DIV/0!</v>
      </c>
      <c r="AT428" s="16"/>
      <c r="AU428" s="16"/>
      <c r="AV428" s="381" t="s">
        <v>125</v>
      </c>
      <c r="AW428" s="382" t="e" cm="1">
        <f t="array" ref="AW428">bdRateExtend($G426:$G429,H426:H429,$Z426:$Z429,AA426:AA429)</f>
        <v>#VALUE!</v>
      </c>
      <c r="AX428" s="403"/>
      <c r="AY428" s="403"/>
      <c r="AZ428" s="406"/>
      <c r="BA428" s="406"/>
      <c r="BB428" s="382" t="e" cm="1">
        <f t="array" ref="BB428">bdRateExtend($G426:$G429,L426:L429,$Z426:$Z429,AE426:AE429)</f>
        <v>#VALUE!</v>
      </c>
      <c r="BC428" s="377"/>
      <c r="BD428" s="382" t="e" cm="1">
        <f t="array" ref="BD428">bdRateExtend($G426:$G429,M426:M429,$Z426:$Z429,AF426:AF429)</f>
        <v>#VALUE!</v>
      </c>
      <c r="BE428" s="377"/>
      <c r="BF428" s="380" t="e" cm="1">
        <f t="array" ref="BF428">bdRateExtend($G426:$G429,N426:N429,$Z426:$Z429,AG426:AG429)</f>
        <v>#VALUE!</v>
      </c>
      <c r="BG428" s="377"/>
      <c r="BH428" s="380" t="e" cm="1">
        <f t="array" ref="BH428">bdRateExtend($G426:$G429,O426:O429,$Z426:$Z429,AH426:AH429)</f>
        <v>#VALUE!</v>
      </c>
      <c r="BI428" s="377"/>
      <c r="BJ428" s="382" t="e" cm="1">
        <f t="array" ref="BJ428">bdRateExtend($G426:$G429,P426:P429,$Z426:$Z429,AI426:AI429)</f>
        <v>#VALUE!</v>
      </c>
      <c r="BK428" s="377"/>
      <c r="BL428" s="382" t="e" cm="1">
        <f t="array" ref="BL428">bdRateExtend($G426:$G429,Q426:Q429,$Z426:$Z429,AJ426:AJ429)</f>
        <v>#VALUE!</v>
      </c>
      <c r="BM428" s="377"/>
      <c r="BN428" s="382" t="e" cm="1">
        <f t="array" ref="BN428">bdRateExtend($G426:$G429,R426:R429,$Z426:$Z429,AK426:AK429)</f>
        <v>#VALUE!</v>
      </c>
      <c r="BO428" s="403"/>
      <c r="BP428" s="403"/>
      <c r="BQ428" s="403"/>
      <c r="BR428" s="403"/>
    </row>
    <row r="429" spans="1:70" ht="17" customHeight="1" thickBot="1" x14ac:dyDescent="0.25">
      <c r="A429" s="388"/>
      <c r="B429" s="413"/>
      <c r="C429" s="394"/>
      <c r="D429" s="418"/>
      <c r="E429" s="419"/>
      <c r="F429" s="18">
        <v>63</v>
      </c>
      <c r="G429" s="37">
        <f>Anchor!B426</f>
        <v>0</v>
      </c>
      <c r="H429" s="38">
        <f>Anchor!C426</f>
        <v>0</v>
      </c>
      <c r="I429" s="38">
        <f>Anchor!D426</f>
        <v>0</v>
      </c>
      <c r="J429" s="38">
        <f>Anchor!E426</f>
        <v>0</v>
      </c>
      <c r="K429" s="38"/>
      <c r="L429" s="38">
        <f>Anchor!F426</f>
        <v>0</v>
      </c>
      <c r="M429" s="38">
        <f>Anchor!G426</f>
        <v>0</v>
      </c>
      <c r="N429" s="38">
        <f>Anchor!H426</f>
        <v>0</v>
      </c>
      <c r="O429" s="38"/>
      <c r="P429" s="38"/>
      <c r="Q429" s="38"/>
      <c r="R429" s="38"/>
      <c r="S429" s="38"/>
      <c r="T429" s="38"/>
      <c r="U429" s="38"/>
      <c r="V429" s="38">
        <f>Anchor!I426</f>
        <v>0</v>
      </c>
      <c r="W429" s="38">
        <f>Anchor!J426</f>
        <v>0</v>
      </c>
      <c r="X429" s="41">
        <f t="shared" si="31"/>
        <v>0</v>
      </c>
      <c r="Y429" s="17"/>
      <c r="Z429" s="37">
        <f>Test!B426</f>
        <v>0</v>
      </c>
      <c r="AA429" s="38">
        <f>Test!C426</f>
        <v>0</v>
      </c>
      <c r="AB429" s="38">
        <f>Test!D426</f>
        <v>0</v>
      </c>
      <c r="AC429" s="38">
        <f>Test!E426</f>
        <v>0</v>
      </c>
      <c r="AD429" s="38"/>
      <c r="AE429" s="38">
        <f>Test!F426</f>
        <v>0</v>
      </c>
      <c r="AF429" s="38">
        <f>Test!G426</f>
        <v>0</v>
      </c>
      <c r="AG429" s="38">
        <f>Test!H426</f>
        <v>0</v>
      </c>
      <c r="AH429" s="38"/>
      <c r="AI429" s="38"/>
      <c r="AJ429" s="38"/>
      <c r="AK429" s="38"/>
      <c r="AL429" s="38"/>
      <c r="AM429" s="38"/>
      <c r="AN429" s="38"/>
      <c r="AO429" s="38">
        <f>Test!I426</f>
        <v>0</v>
      </c>
      <c r="AP429" s="38">
        <f>Test!J426</f>
        <v>0</v>
      </c>
      <c r="AQ429" s="39">
        <f t="shared" si="28"/>
        <v>0</v>
      </c>
      <c r="AR429" s="50" t="e">
        <f t="shared" si="29"/>
        <v>#DIV/0!</v>
      </c>
      <c r="AS429" s="51" t="e">
        <f t="shared" si="30"/>
        <v>#DIV/0!</v>
      </c>
      <c r="AT429" s="16"/>
      <c r="AU429" s="16"/>
      <c r="AV429" s="383"/>
      <c r="AW429" s="384"/>
      <c r="AX429" s="404"/>
      <c r="AY429" s="404"/>
      <c r="AZ429" s="407"/>
      <c r="BA429" s="407"/>
      <c r="BB429" s="384"/>
      <c r="BC429" s="378"/>
      <c r="BD429" s="384"/>
      <c r="BE429" s="378"/>
      <c r="BF429" s="385"/>
      <c r="BG429" s="378"/>
      <c r="BH429" s="385"/>
      <c r="BI429" s="378"/>
      <c r="BJ429" s="384"/>
      <c r="BK429" s="378"/>
      <c r="BL429" s="384"/>
      <c r="BM429" s="378"/>
      <c r="BN429" s="384"/>
      <c r="BO429" s="404"/>
      <c r="BP429" s="404"/>
      <c r="BQ429" s="404"/>
      <c r="BR429" s="404"/>
    </row>
    <row r="430" spans="1:70" ht="17" customHeight="1" thickBot="1" x14ac:dyDescent="0.25">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SUM(X4:X429)</f>
        <v>178.67530555555555</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C431" s="73"/>
      <c r="D431" s="72"/>
      <c r="E431" s="72"/>
      <c r="F431" s="72"/>
      <c r="G431" s="74"/>
      <c r="H431" s="74"/>
      <c r="I431" s="74"/>
      <c r="J431" s="74"/>
      <c r="K431" s="74"/>
      <c r="L431" s="74"/>
      <c r="M431" s="74"/>
      <c r="N431" s="74"/>
      <c r="O431" s="74"/>
      <c r="P431" s="74"/>
      <c r="Q431" s="74"/>
      <c r="R431" s="74"/>
      <c r="S431" s="74"/>
      <c r="T431" s="74"/>
      <c r="U431" s="74"/>
      <c r="V431" s="74"/>
      <c r="W431" s="434" t="s">
        <v>118</v>
      </c>
      <c r="X431" s="434"/>
      <c r="Y431" s="77"/>
      <c r="Z431" s="78"/>
      <c r="AA431" s="78"/>
      <c r="AB431" s="78"/>
      <c r="AC431" s="78"/>
      <c r="AD431" s="297"/>
      <c r="AE431" s="78"/>
      <c r="AF431" s="78"/>
      <c r="AG431" s="78"/>
      <c r="AH431" s="146"/>
      <c r="AI431" s="146"/>
      <c r="AJ431" s="146"/>
      <c r="AK431" s="146"/>
      <c r="AL431" s="146"/>
      <c r="AM431" s="146"/>
      <c r="AN431" s="297"/>
      <c r="AO431" s="78"/>
      <c r="AP431" s="434" t="s">
        <v>118</v>
      </c>
      <c r="AQ431" s="434"/>
      <c r="AR431" s="79"/>
      <c r="AS431" s="76"/>
      <c r="AT431" s="92"/>
      <c r="AU431" s="93"/>
      <c r="AV431" s="94"/>
      <c r="AW431" s="432" t="s">
        <v>3</v>
      </c>
      <c r="AX431" s="432"/>
      <c r="AY431" s="432"/>
      <c r="AZ431" s="432"/>
      <c r="BA431" s="432"/>
      <c r="BB431" s="432" t="s">
        <v>1</v>
      </c>
      <c r="BC431" s="432"/>
      <c r="BD431" s="432" t="s">
        <v>113</v>
      </c>
      <c r="BE431" s="432"/>
      <c r="BF431" s="432" t="s">
        <v>0</v>
      </c>
      <c r="BG431" s="433"/>
      <c r="BH431" s="432" t="s">
        <v>145</v>
      </c>
      <c r="BI431" s="433"/>
      <c r="BJ431" s="432" t="s">
        <v>113</v>
      </c>
      <c r="BK431" s="432"/>
      <c r="BL431" s="432" t="s">
        <v>113</v>
      </c>
      <c r="BM431" s="432"/>
      <c r="BN431" s="435" t="s">
        <v>144</v>
      </c>
      <c r="BO431" s="435"/>
      <c r="BP431" s="435"/>
      <c r="BQ431" s="435"/>
      <c r="BR431" s="435"/>
    </row>
    <row r="432" spans="1:70" ht="17" customHeight="1" thickBot="1" x14ac:dyDescent="0.25">
      <c r="A432" s="71"/>
      <c r="B432" s="72"/>
      <c r="C432" s="73"/>
      <c r="D432" s="72"/>
      <c r="E432" s="72"/>
      <c r="F432" s="74">
        <f>COUNTIFS(V4:V51, "&lt;&gt;",V4:V51, "&lt;&gt;0")</f>
        <v>48</v>
      </c>
      <c r="G432" s="74">
        <f>COUNTIFS(W4:W51, "&lt;&gt;",W4:W51, "&lt;&gt;0")</f>
        <v>48</v>
      </c>
      <c r="H432" s="74"/>
      <c r="I432" s="74"/>
      <c r="J432" s="74"/>
      <c r="K432" s="74"/>
      <c r="L432" s="74"/>
      <c r="M432" s="74"/>
      <c r="N432" s="74"/>
      <c r="O432" s="74"/>
      <c r="P432" s="74"/>
      <c r="Q432" s="74"/>
      <c r="R432" s="74"/>
      <c r="S432" s="74"/>
      <c r="T432" s="74"/>
      <c r="U432" s="74"/>
      <c r="V432" s="74"/>
      <c r="W432" s="5" t="s">
        <v>126</v>
      </c>
      <c r="X432" s="5" t="s">
        <v>127</v>
      </c>
      <c r="Z432" s="74">
        <f>COUNTIFS(AP4:AP51, "&lt;&gt;",AP4:AP51, "&lt;&gt;0")</f>
        <v>48</v>
      </c>
      <c r="AP432" s="5" t="s">
        <v>126</v>
      </c>
      <c r="AQ432" s="5" t="s">
        <v>127</v>
      </c>
      <c r="AR432" s="4">
        <f>Z432/F432</f>
        <v>1</v>
      </c>
      <c r="AS432" s="76"/>
      <c r="AT432" s="95"/>
      <c r="AU432" s="67"/>
      <c r="AV432" s="435" t="s">
        <v>95</v>
      </c>
      <c r="AW432" s="435"/>
      <c r="AX432" s="68" t="s">
        <v>15</v>
      </c>
      <c r="AY432" s="68" t="s">
        <v>16</v>
      </c>
      <c r="AZ432" s="68" t="s">
        <v>17</v>
      </c>
      <c r="BA432" s="298" t="s">
        <v>1191</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t="s">
        <v>95</v>
      </c>
      <c r="BO432" s="147" t="s">
        <v>15</v>
      </c>
      <c r="BP432" s="147" t="s">
        <v>16</v>
      </c>
      <c r="BQ432" s="147" t="s">
        <v>17</v>
      </c>
      <c r="BR432" s="298" t="s">
        <v>1191</v>
      </c>
    </row>
    <row r="433" spans="3:70" ht="17" customHeight="1" x14ac:dyDescent="0.2">
      <c r="C433" s="4" t="s">
        <v>96</v>
      </c>
      <c r="V433" s="6" t="s">
        <v>129</v>
      </c>
      <c r="W433" s="42">
        <f>GEOMEAN(W4:W51)</f>
        <v>6.2530094413340302</v>
      </c>
      <c r="X433" s="42">
        <f>GEOMEAN(X4:X51)</f>
        <v>0.96605335003481796</v>
      </c>
      <c r="Z433" s="6"/>
      <c r="AP433" s="42">
        <f>GEOMEAN(AP4:AP51)</f>
        <v>6.5359549230829082</v>
      </c>
      <c r="AQ433" s="42">
        <f>GEOMEAN(AQ4:AQ51)</f>
        <v>0.97278209281252392</v>
      </c>
      <c r="AR433" s="42">
        <f>GEOMEAN(AR4:AR51)</f>
        <v>1.0069651875618086</v>
      </c>
      <c r="AS433" s="42">
        <f>GEOMEAN(AS4:AS51)</f>
        <v>1.0452494889706281</v>
      </c>
      <c r="AT433" s="422" t="str">
        <f>C433</f>
        <v>Class A1_4K</v>
      </c>
      <c r="AU433" s="69" t="s">
        <v>120</v>
      </c>
      <c r="AV433" s="423" t="s">
        <v>123</v>
      </c>
      <c r="AW433" s="56">
        <f>AVERAGE(AW4,AW10,AW16,AW22,AW28,AW34,AW40,AW46)</f>
        <v>-6.2500005812032855E-4</v>
      </c>
      <c r="AX433" s="27">
        <f>AVERAGE(AX4:AX51)</f>
        <v>-6.2499967151194435E-4</v>
      </c>
      <c r="AY433" s="27">
        <f>AVERAGE(AY4:AY51)</f>
        <v>-6.2499966535134455E-4</v>
      </c>
      <c r="AZ433" s="28">
        <f>AVERAGE(AZ4:AZ51)</f>
        <v>-6.2499961998244147E-4</v>
      </c>
      <c r="BA433" s="28" t="e">
        <f>AVERAGE(BA4:BA51)</f>
        <v>#VALUE!</v>
      </c>
      <c r="BB433" s="56">
        <f>AVERAGE(BB4,BB10,BB16,BB22,BB28,BB34,BB40,BB46)</f>
        <v>-6.2500002255348741E-4</v>
      </c>
      <c r="BC433" s="28">
        <f>AVERAGE(BC4:BC51)</f>
        <v>-6.2499985170441641E-4</v>
      </c>
      <c r="BD433" s="56">
        <f>AVERAGE(BD4,BD10,BD16,BD22,BD28,BD34,BD40,BD46)</f>
        <v>-6.2500003210061439E-4</v>
      </c>
      <c r="BE433" s="28">
        <f>AVERAGE(BE4:BE51)</f>
        <v>-6.2499977006744145E-4</v>
      </c>
      <c r="BF433" s="56">
        <f>AVERAGE(BF4,BF10,BF16,BF22,BF28,BF34,BF40,BF46)</f>
        <v>-6.25000250378413E-4</v>
      </c>
      <c r="BG433" s="28">
        <f>AVERAGE(BG4:BG51)</f>
        <v>-6.2499972729158915E-4</v>
      </c>
      <c r="BH433" s="56" t="e">
        <f>AVERAGE(BH4,BH10,BH16,BH22,BH28,BH34,BH40,BH46)</f>
        <v>#VALUE!</v>
      </c>
      <c r="BI433" s="28" t="e">
        <f>AVERAGE(BI4:BI51)</f>
        <v>#VALUE!</v>
      </c>
      <c r="BJ433" s="56" t="e">
        <f>AVERAGE(BJ4,BJ10,BJ16,BJ22,BJ28,BJ34,BJ40,BJ46)</f>
        <v>#VALUE!</v>
      </c>
      <c r="BK433" s="28" t="e">
        <f>AVERAGE(BK4:BK51)</f>
        <v>#VALUE!</v>
      </c>
      <c r="BL433" s="56" t="e">
        <f>AVERAGE(BL4,BL10,BL16,BL22,BL28,BL34,BL40,BL46)</f>
        <v>#VALUE!</v>
      </c>
      <c r="BM433" s="28" t="e">
        <f>AVERAGE(BM4:BM51)</f>
        <v>#VALUE!</v>
      </c>
      <c r="BN433" s="477" t="e">
        <f>AVERAGE(BN4,BN10,BN16,BN22,BN28,BN34,BN40,BN46)</f>
        <v>#VALUE!</v>
      </c>
      <c r="BO433" s="330" t="e">
        <f>AVERAGE(BO4:BO51)</f>
        <v>#VALUE!</v>
      </c>
      <c r="BP433" s="329" t="e">
        <f>AVERAGE(BP4:BP51)</f>
        <v>#VALUE!</v>
      </c>
      <c r="BQ433" s="329" t="e">
        <f>AVERAGE(BQ4:BQ51)</f>
        <v>#VALUE!</v>
      </c>
      <c r="BR433" s="328" t="e">
        <f>AVERAGE(BR4:BR51)</f>
        <v>#VALUE!</v>
      </c>
    </row>
    <row r="434" spans="3:70" ht="17" customHeight="1" x14ac:dyDescent="0.2">
      <c r="V434" s="6" t="s">
        <v>130</v>
      </c>
      <c r="W434" s="42">
        <f>SUM(W4:W51)</f>
        <v>309.94970000000006</v>
      </c>
      <c r="X434" s="42">
        <f>SUM(X4:X51)</f>
        <v>51.874111111111112</v>
      </c>
      <c r="Z434" s="6"/>
      <c r="AP434" s="42">
        <f>SUM(AP4:AP51)</f>
        <v>324.21569999999991</v>
      </c>
      <c r="AQ434" s="42">
        <f>SUM(AQ4:AQ51)</f>
        <v>52.220861111111113</v>
      </c>
      <c r="AR434" s="42">
        <f>SUM(AR4:AR51)</f>
        <v>48.336500246333671</v>
      </c>
      <c r="AS434" s="42">
        <f>SUM(AS4:AS51)</f>
        <v>50.314678059075135</v>
      </c>
      <c r="AT434" s="422"/>
      <c r="AU434" s="70" t="s">
        <v>121</v>
      </c>
      <c r="AV434" s="424"/>
      <c r="AW434" s="57">
        <f>MIN(AW4,AW10,AW16,AW22,AW28,AW34,AW40,AW46)</f>
        <v>-1.0000009900319462E-3</v>
      </c>
      <c r="AX434" s="26">
        <f>MIN(AX4:AX51)</f>
        <v>-1.0000023329608254E-3</v>
      </c>
      <c r="AY434" s="26">
        <f>MIN(AY4:AY51)</f>
        <v>-1.0000023756780996E-3</v>
      </c>
      <c r="AZ434" s="30">
        <f>MIN(AZ4:AZ51)</f>
        <v>-1.0000022421674526E-3</v>
      </c>
      <c r="BA434" s="291" t="e">
        <f>MIN(BA4:BA51)</f>
        <v>#VALUE!</v>
      </c>
      <c r="BB434" s="57">
        <f>MIN(BB4,BB10,BB16,BB22,BB28,BB34,BB40,BB46)</f>
        <v>-1.0000009070897375E-3</v>
      </c>
      <c r="BC434" s="30">
        <f>MIN(BC4:BC51)</f>
        <v>-1.0000019216124256E-3</v>
      </c>
      <c r="BD434" s="57">
        <f>MIN(BD4,BD10,BD16,BD22,BD28,BD34,BD40,BD46)</f>
        <v>-1.0000008833810359E-3</v>
      </c>
      <c r="BE434" s="30">
        <f>MIN(BE4:BE51)</f>
        <v>-1.0000020559388645E-3</v>
      </c>
      <c r="BF434" s="57">
        <f>MIN(BF4,BF10,BF16,BF22,BF28,BF34,BF40,BF46)</f>
        <v>-1.0000012965193372E-3</v>
      </c>
      <c r="BG434" s="30">
        <f>MIN(BG4:BG51)</f>
        <v>-1.000002592463245E-3</v>
      </c>
      <c r="BH434" s="150" t="e">
        <f>MIN(BH4,BH10,BH16,BH22,BH28,BH34,BH40,BH46)</f>
        <v>#VALUE!</v>
      </c>
      <c r="BI434" s="148" t="e">
        <f>MIN(BI4:BI51)</f>
        <v>#VALUE!</v>
      </c>
      <c r="BJ434" s="150" t="e">
        <f>MIN(BJ4,BJ10,BJ16,BJ22,BJ28,BJ34,BJ40,BJ46)</f>
        <v>#VALUE!</v>
      </c>
      <c r="BK434" s="148" t="e">
        <f>MIN(BK4:BK51)</f>
        <v>#VALUE!</v>
      </c>
      <c r="BL434" s="150" t="e">
        <f>MIN(BL4,BL10,BL16,BL22,BL28,BL34,BL40,BL46)</f>
        <v>#VALUE!</v>
      </c>
      <c r="BM434" s="148" t="e">
        <f>MIN(BM4:BM51)</f>
        <v>#VALUE!</v>
      </c>
      <c r="BN434" s="478" t="e">
        <f>MIN(BN4,BN10,BN16,BN22,BN28,BN34,BN40,BN46)</f>
        <v>#VALUE!</v>
      </c>
      <c r="BO434" s="326" t="e">
        <f>MIN(BO4:BO51)</f>
        <v>#VALUE!</v>
      </c>
      <c r="BP434" s="321" t="e">
        <f>MIN(BP4:BP51)</f>
        <v>#VALUE!</v>
      </c>
      <c r="BQ434" s="321" t="e">
        <f>MIN(BQ4:BQ51)</f>
        <v>#VALUE!</v>
      </c>
      <c r="BR434" s="323" t="e">
        <f>MIN(BR4:BR51)</f>
        <v>#VALUE!</v>
      </c>
    </row>
    <row r="435" spans="3:70" ht="17" customHeight="1" thickBot="1" x14ac:dyDescent="0.25">
      <c r="V435" s="6" t="s">
        <v>122</v>
      </c>
      <c r="W435" s="42">
        <f>MAX(W4:W51)</f>
        <v>10.2357</v>
      </c>
      <c r="X435" s="42">
        <f>MAX(X4:X51)</f>
        <v>2.7494444444444444</v>
      </c>
      <c r="Z435" s="6"/>
      <c r="AP435" s="42">
        <f>MAX(AP4:AP51)</f>
        <v>11.151400000000001</v>
      </c>
      <c r="AQ435" s="42">
        <f>MAX(AQ4:AQ51)</f>
        <v>2.7765555555555554</v>
      </c>
      <c r="AR435" s="42">
        <f>MAX(AR4:AR51)</f>
        <v>1.0332365061136257</v>
      </c>
      <c r="AS435" s="42">
        <f>MAX(AS4:AS51)</f>
        <v>1.2525974025974027</v>
      </c>
      <c r="AT435" s="422"/>
      <c r="AU435" s="70" t="s">
        <v>122</v>
      </c>
      <c r="AV435" s="425"/>
      <c r="AW435" s="58">
        <f>MAX(AW4,AW10,AW16,AW22,AW28,AW34,AW40,AW46)</f>
        <v>0</v>
      </c>
      <c r="AX435" s="29">
        <f>MAX(AX4:AX51)</f>
        <v>0</v>
      </c>
      <c r="AY435" s="29">
        <f>MAX(AY4:AY51)</f>
        <v>0</v>
      </c>
      <c r="AZ435" s="31">
        <f>MAX(AZ4:AZ51)</f>
        <v>0</v>
      </c>
      <c r="BA435" s="292" t="e">
        <f>MAX(BA4:BA51)</f>
        <v>#VALUE!</v>
      </c>
      <c r="BB435" s="58">
        <f>MAX(BB4,BB10,BB16,BB22,BB28,BB34,BB40,BB46)</f>
        <v>0</v>
      </c>
      <c r="BC435" s="31">
        <f>MAX(BC4:BC51)</f>
        <v>0</v>
      </c>
      <c r="BD435" s="58">
        <f>MAX(BD4,BD10,BD16,BD22,BD28,BD34,BD40,BD46)</f>
        <v>0</v>
      </c>
      <c r="BE435" s="31">
        <f>MAX(BE4:BE51)</f>
        <v>0</v>
      </c>
      <c r="BF435" s="58">
        <f>MAX(BF4,BF10,BF16,BF22,BF28,BF34,BF40,BF46)</f>
        <v>0</v>
      </c>
      <c r="BG435" s="31">
        <f>MAX(BG4:BG51)</f>
        <v>0</v>
      </c>
      <c r="BH435" s="151" t="e">
        <f>MAX(BH4,BH10,BH16,BH22,BH28,BH34,BH40,BH46)</f>
        <v>#VALUE!</v>
      </c>
      <c r="BI435" s="149" t="e">
        <f>MAX(BI4:BI51)</f>
        <v>#VALUE!</v>
      </c>
      <c r="BJ435" s="151" t="e">
        <f>MAX(BJ4,BJ10,BJ16,BJ22,BJ28,BJ34,BJ40,BJ46)</f>
        <v>#VALUE!</v>
      </c>
      <c r="BK435" s="149" t="e">
        <f>MAX(BK4:BK51)</f>
        <v>#VALUE!</v>
      </c>
      <c r="BL435" s="151" t="e">
        <f>MAX(BL4,BL10,BL16,BL22,BL28,BL34,BL40,BL46)</f>
        <v>#VALUE!</v>
      </c>
      <c r="BM435" s="149" t="e">
        <f>MAX(BM4:BM51)</f>
        <v>#VALUE!</v>
      </c>
      <c r="BN435" s="479" t="e">
        <f>MAX(BN4,BN10,BN16,BN22,BN28,BN34,BN40,BN46)</f>
        <v>#VALUE!</v>
      </c>
      <c r="BO435" s="327" t="e">
        <f>MAX(BO4:BO51)</f>
        <v>#VALUE!</v>
      </c>
      <c r="BP435" s="322" t="e">
        <f>MAX(BP4:BP51)</f>
        <v>#VALUE!</v>
      </c>
      <c r="BQ435" s="322" t="e">
        <f>MAX(BQ4:BQ51)</f>
        <v>#VALUE!</v>
      </c>
      <c r="BR435" s="324" t="e">
        <f>MAX(BR4:BR51)</f>
        <v>#VALUE!</v>
      </c>
    </row>
    <row r="436" spans="3:70" ht="17" customHeight="1" x14ac:dyDescent="0.2">
      <c r="V436" s="6" t="s">
        <v>121</v>
      </c>
      <c r="W436" s="42">
        <f>MIN(W4:W51)</f>
        <v>3.4477000000000002</v>
      </c>
      <c r="X436" s="42">
        <f>MIN(X4:X51)</f>
        <v>0.38116666666666665</v>
      </c>
      <c r="Z436" s="6"/>
      <c r="AP436" s="42">
        <f>MIN(AP4:AP51)</f>
        <v>3.7574999999999998</v>
      </c>
      <c r="AQ436" s="42">
        <f>MIN(AQ4:AQ51)</f>
        <v>0.38458333333333333</v>
      </c>
      <c r="AR436" s="42">
        <f>MIN(AR4:AR51)</f>
        <v>0.9816978862347483</v>
      </c>
      <c r="AS436" s="42">
        <f>MIN(AS4:AS51)</f>
        <v>0.84301788050588755</v>
      </c>
      <c r="AT436" s="422"/>
      <c r="AU436" s="70" t="s">
        <v>120</v>
      </c>
      <c r="AV436" s="426" t="s">
        <v>124</v>
      </c>
      <c r="AW436" s="56">
        <f>AVERAGE(AW6,AW12,AW18,AW24,AW30,AW36,AW42,AW48)</f>
        <v>-6.2500052780074811E-4</v>
      </c>
      <c r="AX436" s="446"/>
      <c r="AY436" s="447"/>
      <c r="AZ436" s="447"/>
      <c r="BA436" s="447"/>
      <c r="BB436" s="56">
        <f>AVERAGE(BB6,BB12,BB18,BB24,BB30,BB36,BB42,BB48)</f>
        <v>-6.2500039262748663E-4</v>
      </c>
      <c r="BC436" s="437"/>
      <c r="BD436" s="56">
        <f>AVERAGE(BD6,BD12,BD18,BD24,BD30,BD36,BD42,BD48)</f>
        <v>-6.2500046594879399E-4</v>
      </c>
      <c r="BE436" s="437"/>
      <c r="BF436" s="56">
        <f>AVERAGE(BF6,BF12,BF18,BF24,BF30,BF36,BF42,BF48)</f>
        <v>-6.2500063865368605E-4</v>
      </c>
      <c r="BG436" s="437"/>
      <c r="BH436" s="56" t="e">
        <f>AVERAGE(BH6,BH12,BH18,BH24,BH30,BH36,BH42,BH48)</f>
        <v>#VALUE!</v>
      </c>
      <c r="BI436" s="437"/>
      <c r="BJ436" s="56" t="e">
        <f>AVERAGE(BJ6,BJ12,BJ18,BJ24,BJ30,BJ36,BJ42,BJ48)</f>
        <v>#VALUE!</v>
      </c>
      <c r="BK436" s="437"/>
      <c r="BL436" s="56" t="e">
        <f>AVERAGE(BL6,BL12,BL18,BL24,BL30,BL36,BL42,BL48)</f>
        <v>#VALUE!</v>
      </c>
      <c r="BM436" s="437"/>
      <c r="BN436" s="477" t="e">
        <f>AVERAGE(BN6,BN12,BN18,BN24,BN30,BN36,BN42,BN48)</f>
        <v>#VALUE!</v>
      </c>
      <c r="BO436" s="481"/>
      <c r="BP436" s="447"/>
      <c r="BQ436" s="447"/>
      <c r="BR436" s="482"/>
    </row>
    <row r="437" spans="3:70" ht="17" customHeight="1" x14ac:dyDescent="0.2">
      <c r="V437" s="6" t="s">
        <v>131</v>
      </c>
      <c r="W437" s="42"/>
      <c r="X437" s="42"/>
      <c r="Z437" s="6"/>
      <c r="AP437" s="113">
        <f>AP433/W433</f>
        <v>1.0452494889706281</v>
      </c>
      <c r="AQ437" s="113">
        <f>AQ433/X433</f>
        <v>1.0069651875618084</v>
      </c>
      <c r="AR437" s="42"/>
      <c r="AS437" s="42"/>
      <c r="AT437" s="422"/>
      <c r="AU437" s="70" t="s">
        <v>121</v>
      </c>
      <c r="AV437" s="427"/>
      <c r="AW437" s="57">
        <f>MIN(AW6,AW12,AW18,AW24,AW30,AW36,AW42,AW48)</f>
        <v>-1.0000026150664976E-3</v>
      </c>
      <c r="AX437" s="448"/>
      <c r="AY437" s="449"/>
      <c r="AZ437" s="449"/>
      <c r="BA437" s="449"/>
      <c r="BB437" s="57">
        <f>MIN(BB6,BB12,BB18,BB24,BB30,BB36,BB42,BB48)</f>
        <v>-1.0000021602369902E-3</v>
      </c>
      <c r="BC437" s="438"/>
      <c r="BD437" s="57">
        <f>MIN(BD6,BD12,BD18,BD24,BD30,BD36,BD42,BD48)</f>
        <v>-1.000002388025667E-3</v>
      </c>
      <c r="BE437" s="438"/>
      <c r="BF437" s="57">
        <f>MIN(BF6,BF12,BF18,BF24,BF30,BF36,BF42,BF48)</f>
        <v>-1.0000027319070348E-3</v>
      </c>
      <c r="BG437" s="438"/>
      <c r="BH437" s="150" t="e">
        <f>MIN(BH6,BH12,BH18,BH24,BH30,BH36,BH42,BH48)</f>
        <v>#VALUE!</v>
      </c>
      <c r="BI437" s="438"/>
      <c r="BJ437" s="150" t="e">
        <f>MIN(BJ6,BJ12,BJ18,BJ24,BJ30,BJ36,BJ42,BJ48)</f>
        <v>#VALUE!</v>
      </c>
      <c r="BK437" s="438"/>
      <c r="BL437" s="150" t="e">
        <f>MIN(BL6,BL12,BL18,BL24,BL30,BL36,BL42,BL48)</f>
        <v>#VALUE!</v>
      </c>
      <c r="BM437" s="438"/>
      <c r="BN437" s="478" t="e">
        <f>MIN(BN6,BN12,BN18,BN24,BN30,BN36,BN42,BN48)</f>
        <v>#VALUE!</v>
      </c>
      <c r="BO437" s="483"/>
      <c r="BP437" s="449"/>
      <c r="BQ437" s="449"/>
      <c r="BR437" s="484"/>
    </row>
    <row r="438" spans="3:70" ht="17" customHeight="1" thickBot="1" x14ac:dyDescent="0.25">
      <c r="W438" s="42"/>
      <c r="X438" s="42"/>
      <c r="Z438" s="6"/>
      <c r="AP438" s="42"/>
      <c r="AQ438" s="42"/>
      <c r="AR438" s="42"/>
      <c r="AS438" s="42"/>
      <c r="AT438" s="422"/>
      <c r="AU438" s="70" t="s">
        <v>122</v>
      </c>
      <c r="AV438" s="428"/>
      <c r="AW438" s="58">
        <f>MAX(AW6,AW12,AW18,AW24,AW30,AW36,AW42,AW48)</f>
        <v>0</v>
      </c>
      <c r="AX438" s="448"/>
      <c r="AY438" s="449"/>
      <c r="AZ438" s="449"/>
      <c r="BA438" s="449"/>
      <c r="BB438" s="58">
        <f>MAX(BB6,BB12,BB18,BB24,BB30,BB36,BB42,BB48)</f>
        <v>0</v>
      </c>
      <c r="BC438" s="438"/>
      <c r="BD438" s="58">
        <f>MAX(BD6,BD12,BD18,BD24,BD30,BD36,BD42,BD48)</f>
        <v>0</v>
      </c>
      <c r="BE438" s="438"/>
      <c r="BF438" s="58">
        <f>MAX(BF6,BF12,BF18,BF24,BF30,BF36,BF42,BF48)</f>
        <v>0</v>
      </c>
      <c r="BG438" s="438"/>
      <c r="BH438" s="151" t="e">
        <f>MAX(BH6,BH12,BH18,BH24,BH30,BH36,BH42,BH48)</f>
        <v>#VALUE!</v>
      </c>
      <c r="BI438" s="438"/>
      <c r="BJ438" s="151" t="e">
        <f>MAX(BJ6,BJ12,BJ18,BJ24,BJ30,BJ36,BJ42,BJ48)</f>
        <v>#VALUE!</v>
      </c>
      <c r="BK438" s="438"/>
      <c r="BL438" s="151" t="e">
        <f>MAX(BL6,BL12,BL18,BL24,BL30,BL36,BL42,BL48)</f>
        <v>#VALUE!</v>
      </c>
      <c r="BM438" s="438"/>
      <c r="BN438" s="479" t="e">
        <f>MAX(BN6,BN12,BN18,BN24,BN30,BN36,BN42,BN48)</f>
        <v>#VALUE!</v>
      </c>
      <c r="BO438" s="483"/>
      <c r="BP438" s="449"/>
      <c r="BQ438" s="449"/>
      <c r="BR438" s="484"/>
    </row>
    <row r="439" spans="3:70" ht="17" customHeight="1" x14ac:dyDescent="0.2">
      <c r="W439" s="42"/>
      <c r="X439" s="42"/>
      <c r="Z439" s="6"/>
      <c r="AP439" s="42"/>
      <c r="AQ439" s="42"/>
      <c r="AR439" s="42"/>
      <c r="AS439" s="42"/>
      <c r="AT439" s="422"/>
      <c r="AU439" s="65" t="s">
        <v>120</v>
      </c>
      <c r="AV439" s="429" t="s">
        <v>125</v>
      </c>
      <c r="AW439" s="64">
        <f>AVERAGE(AW8,AW14,AW20,AW26,AW32,AW38,AW44,AW50)</f>
        <v>-6.2499967810003554E-4</v>
      </c>
      <c r="AX439" s="448"/>
      <c r="AY439" s="449"/>
      <c r="AZ439" s="449"/>
      <c r="BA439" s="449"/>
      <c r="BB439" s="325">
        <f>AVERAGE(BB8,BB14,BB20,BB26,BB32,BB38,BB44,BB50)</f>
        <v>-6.2499994312432972E-4</v>
      </c>
      <c r="BC439" s="438"/>
      <c r="BD439" s="325">
        <f>AVERAGE(BD8,BD14,BD20,BD26,BD32,BD38,BD44,BD50)</f>
        <v>-6.2499983048540375E-4</v>
      </c>
      <c r="BE439" s="438"/>
      <c r="BF439" s="325">
        <f>AVERAGE(BF8,BF14,BF20,BF26,BF32,BF38,BF44,BF50)</f>
        <v>-6.2499970290501305E-4</v>
      </c>
      <c r="BG439" s="438"/>
      <c r="BH439" s="325" t="e">
        <f>AVERAGE(BH8,BH14,BH20,BH26,BH32,BH38,BH44,BH50)</f>
        <v>#VALUE!</v>
      </c>
      <c r="BI439" s="438"/>
      <c r="BJ439" s="325" t="e">
        <f>AVERAGE(BJ8,BJ14,BJ20,BJ26,BJ32,BJ38,BJ44,BJ50)</f>
        <v>#VALUE!</v>
      </c>
      <c r="BK439" s="438"/>
      <c r="BL439" s="325" t="e">
        <f>AVERAGE(BL8,BL14,BL20,BL26,BL32,BL38,BL44,BL50)</f>
        <v>#VALUE!</v>
      </c>
      <c r="BM439" s="438"/>
      <c r="BN439" s="480" t="e">
        <f>AVERAGE(BN8,BN14,BN20,BN26,BN32,BN38,BN44,BN50)</f>
        <v>#VALUE!</v>
      </c>
      <c r="BO439" s="483"/>
      <c r="BP439" s="449"/>
      <c r="BQ439" s="449"/>
      <c r="BR439" s="484"/>
    </row>
    <row r="440" spans="3:70" ht="17" customHeight="1" x14ac:dyDescent="0.2">
      <c r="W440" s="42"/>
      <c r="X440" s="42"/>
      <c r="Z440" s="6"/>
      <c r="AP440" s="42"/>
      <c r="AQ440" s="42"/>
      <c r="AR440" s="42"/>
      <c r="AS440" s="42"/>
      <c r="AT440" s="422"/>
      <c r="AU440" s="65" t="s">
        <v>121</v>
      </c>
      <c r="AV440" s="430"/>
      <c r="AW440" s="57">
        <f>MIN(AW8,AW14,AW20,AW26,AW32,AW38,AW44,AW50)</f>
        <v>-1.0000029009682443E-3</v>
      </c>
      <c r="AX440" s="448"/>
      <c r="AY440" s="449"/>
      <c r="AZ440" s="449"/>
      <c r="BA440" s="449"/>
      <c r="BB440" s="326">
        <f>MIN(BB8,BB14,BB20,BB26,BB32,BB38,BB44,BB50)</f>
        <v>-1.000002828277835E-3</v>
      </c>
      <c r="BC440" s="438"/>
      <c r="BD440" s="326">
        <f>MIN(BD8,BD14,BD20,BD26,BD32,BD38,BD44,BD50)</f>
        <v>-1.0000028737441324E-3</v>
      </c>
      <c r="BE440" s="438"/>
      <c r="BF440" s="326">
        <f>MIN(BF8,BF14,BF20,BF26,BF32,BF38,BF44,BF50)</f>
        <v>-1.0000029212617889E-3</v>
      </c>
      <c r="BG440" s="438"/>
      <c r="BH440" s="326" t="e">
        <f>MIN(BH8,BH14,BH20,BH26,BH32,BH38,BH44,BH50)</f>
        <v>#VALUE!</v>
      </c>
      <c r="BI440" s="438"/>
      <c r="BJ440" s="326" t="e">
        <f>MIN(BJ8,BJ14,BJ20,BJ26,BJ32,BJ38,BJ44,BJ50)</f>
        <v>#VALUE!</v>
      </c>
      <c r="BK440" s="438"/>
      <c r="BL440" s="326" t="e">
        <f>MIN(BL8,BL14,BL20,BL26,BL32,BL38,BL44,BL50)</f>
        <v>#VALUE!</v>
      </c>
      <c r="BM440" s="438"/>
      <c r="BN440" s="478" t="e">
        <f>MIN(BN8,BN14,BN20,BN26,BN32,BN38,BN44,BN50)</f>
        <v>#VALUE!</v>
      </c>
      <c r="BO440" s="483"/>
      <c r="BP440" s="449"/>
      <c r="BQ440" s="449"/>
      <c r="BR440" s="484"/>
    </row>
    <row r="441" spans="3:70" ht="17" customHeight="1" thickBot="1" x14ac:dyDescent="0.25">
      <c r="F441" s="42">
        <f>COUNTIFS(F52:F183,"&lt;&gt;",F52:F183,"&lt;&gt;0")</f>
        <v>132</v>
      </c>
      <c r="G441" s="42">
        <f>COUNTIFS(G52:G183,"&lt;&gt;",G52:G183,"&lt;&gt;0")</f>
        <v>132</v>
      </c>
      <c r="W441" s="42"/>
      <c r="X441" s="42"/>
      <c r="Z441" s="42">
        <f>COUNTIFS(Z52:Z183,"&lt;&gt;",Z52:Z183,"&lt;&gt;0")</f>
        <v>132</v>
      </c>
      <c r="AP441" s="42"/>
      <c r="AQ441" s="42"/>
      <c r="AR441" s="4">
        <f>Z441/F441</f>
        <v>1</v>
      </c>
      <c r="AS441" s="42"/>
      <c r="AT441" s="422"/>
      <c r="AU441" s="66" t="s">
        <v>122</v>
      </c>
      <c r="AV441" s="431"/>
      <c r="AW441" s="58">
        <f>MAX(AW6,AW12,AW18,AW24,AW30,AW36,AW42,AW48)</f>
        <v>0</v>
      </c>
      <c r="AX441" s="450"/>
      <c r="AY441" s="451"/>
      <c r="AZ441" s="451"/>
      <c r="BA441" s="451"/>
      <c r="BB441" s="327">
        <f>MAX(BB6,BB12,BB18,BB24,BB30,BB36,BB42,BB48)</f>
        <v>0</v>
      </c>
      <c r="BC441" s="439"/>
      <c r="BD441" s="327">
        <f>MAX(BD6,BD12,BD18,BD24,BD30,BD36,BD42,BD48)</f>
        <v>0</v>
      </c>
      <c r="BE441" s="439"/>
      <c r="BF441" s="327">
        <f>MAX(BF6,BF12,BF18,BF24,BF30,BF36,BF42,BF48)</f>
        <v>0</v>
      </c>
      <c r="BG441" s="439"/>
      <c r="BH441" s="327" t="e">
        <f>MAX(BH6,BH12,BH18,BH24,BH30,BH36,BH42,BH48)</f>
        <v>#VALUE!</v>
      </c>
      <c r="BI441" s="439"/>
      <c r="BJ441" s="327" t="e">
        <f>MAX(BJ6,BJ12,BJ18,BJ24,BJ30,BJ36,BJ42,BJ48)</f>
        <v>#VALUE!</v>
      </c>
      <c r="BK441" s="439"/>
      <c r="BL441" s="327" t="e">
        <f>MAX(BL6,BL12,BL18,BL24,BL30,BL36,BL42,BL48)</f>
        <v>#VALUE!</v>
      </c>
      <c r="BM441" s="439"/>
      <c r="BN441" s="479" t="e">
        <f>MAX(BN6,BN12,BN18,BN24,BN30,BN36,BN42,BN48)</f>
        <v>#VALUE!</v>
      </c>
      <c r="BO441" s="485"/>
      <c r="BP441" s="451"/>
      <c r="BQ441" s="451"/>
      <c r="BR441" s="486"/>
    </row>
    <row r="442" spans="3:70" ht="17" customHeight="1" x14ac:dyDescent="0.2">
      <c r="C442" s="4" t="s">
        <v>97</v>
      </c>
      <c r="V442" s="6" t="s">
        <v>129</v>
      </c>
      <c r="W442" s="42">
        <f>GEOMEAN(W52:W183)</f>
        <v>2.0709607265324133</v>
      </c>
      <c r="X442" s="42">
        <f>GEOMEAN(X52:X183)</f>
        <v>0.39395995452536275</v>
      </c>
      <c r="Z442" s="6"/>
      <c r="AP442" s="42">
        <f>GEOMEAN(AP52:AP183)</f>
        <v>2.0762917324959154</v>
      </c>
      <c r="AQ442" s="42">
        <f>GEOMEAN(AQ52:AQ183)</f>
        <v>0.39467779466619102</v>
      </c>
      <c r="AR442" s="42">
        <f>GEOMEAN(AR52:AR183)</f>
        <v>1.0018221144879893</v>
      </c>
      <c r="AS442" s="42">
        <f>GEOMEAN(AS52:AS183)</f>
        <v>1.0025741704780797</v>
      </c>
      <c r="AT442" s="422" t="str">
        <f>C442</f>
        <v>Class A1_2K</v>
      </c>
      <c r="AU442" s="69" t="s">
        <v>120</v>
      </c>
      <c r="AV442" s="423" t="s">
        <v>123</v>
      </c>
      <c r="AW442" s="56">
        <f>AVERAGE(AW52,AW58,AW64,AW70,AW76,AW82,AW88,AW94,AW100,AW106,AW112,AW118,AW124,AW130,AW136,AW142,AW148,AW154,AW160,AW166,AW172,AW178)</f>
        <v>0</v>
      </c>
      <c r="AX442" s="27">
        <f>AVERAGE(AX52:AX165)</f>
        <v>0</v>
      </c>
      <c r="AY442" s="27">
        <f>AVERAGE(AY52:AY165)</f>
        <v>0</v>
      </c>
      <c r="AZ442" s="27">
        <f>AVERAGE(AZ52:AZ165)</f>
        <v>0</v>
      </c>
      <c r="BA442" s="27" t="e">
        <f>AVERAGE(BA52:BA165)</f>
        <v>#VALUE!</v>
      </c>
      <c r="BB442" s="56">
        <f>AVERAGE(BB52,BB58,BB64,BB70,BB76,BB82,BB88,BB94,BB100,BB106,BB112,BB118,BB124,BB130,BB136,BB142,BB148,BB154,BB160)</f>
        <v>0</v>
      </c>
      <c r="BC442" s="27">
        <f>AVERAGE(BC52:BC165)</f>
        <v>0</v>
      </c>
      <c r="BD442" s="56">
        <f>AVERAGE(BD52,BD58,BD64,BD70,BD76,BD82,BD88,BD94,BD100,BD106,BD112,BD118,BD124,BD130,BD136,BD142,BD148,BD154,BD160,BD166,BD172,BD178)</f>
        <v>0</v>
      </c>
      <c r="BE442" s="27">
        <f>AVERAGE(BE52:BE183)</f>
        <v>0</v>
      </c>
      <c r="BF442" s="56">
        <f>AVERAGE(BF52,BF58,BF64,BF70,BF76,BF82,BF88,BF94,BF100,BF106,BF112,BF118,BF124,BF130,BF136,BF142,BF148,BF154,BF160,BF166,BF172,BF178)</f>
        <v>0</v>
      </c>
      <c r="BG442" s="28">
        <f>AVERAGE(BG52:BG183)</f>
        <v>0</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477" t="e">
        <f>AVERAGE(BN52,BN58,BN64,BN70,BN76,BN82,BN88,BN94,BN100,BN106,BN112,BN118,BN124,BN130,BN136,BN142,BN148,BN154,BN160,BN166,BN172,BN178)</f>
        <v>#VALUE!</v>
      </c>
      <c r="BO442" s="330" t="e">
        <f>AVERAGE(BO52:BO165)</f>
        <v>#VALUE!</v>
      </c>
      <c r="BP442" s="329" t="e">
        <f>AVERAGE(BP52:BP165)</f>
        <v>#VALUE!</v>
      </c>
      <c r="BQ442" s="329" t="e">
        <f>AVERAGE(BQ52:BQ165)</f>
        <v>#VALUE!</v>
      </c>
      <c r="BR442" s="328" t="e">
        <f>AVERAGE(BR52:BR165)</f>
        <v>#VALUE!</v>
      </c>
    </row>
    <row r="443" spans="3:70" ht="17" customHeight="1" x14ac:dyDescent="0.2">
      <c r="V443" s="6" t="s">
        <v>130</v>
      </c>
      <c r="W443" s="42">
        <f>SUM(W52:W183)</f>
        <v>307.22050000000007</v>
      </c>
      <c r="X443" s="42">
        <f>SUM(X52:X183)</f>
        <v>66.091444444444463</v>
      </c>
      <c r="Z443" s="6"/>
      <c r="AP443" s="42">
        <f>SUM(AP52:AP183)</f>
        <v>307.13850000000002</v>
      </c>
      <c r="AQ443" s="42">
        <f>SUM(AQ52:AQ183)</f>
        <v>66.248583333333343</v>
      </c>
      <c r="AR443" s="42">
        <f>SUM(AR52:AR183)</f>
        <v>132.24515912102137</v>
      </c>
      <c r="AS443" s="42">
        <f>SUM(AS52:AS183)</f>
        <v>132.63515611814216</v>
      </c>
      <c r="AT443" s="422"/>
      <c r="AU443" s="70" t="s">
        <v>121</v>
      </c>
      <c r="AV443" s="424"/>
      <c r="AW443" s="57">
        <f>MIN(AW52,AW58,AW64,AW70,AW76,AW82,AW88,AW94,AW100,AW106,AW112,AW118,AW124,AW130,AW136,AW142,AW148,AW154,AW160,AW166,AW172,AW178)</f>
        <v>0</v>
      </c>
      <c r="AX443" s="26">
        <f>MIN(AX52:AX165)</f>
        <v>0</v>
      </c>
      <c r="AY443" s="26">
        <f>MIN(AY52:AY165)</f>
        <v>0</v>
      </c>
      <c r="AZ443" s="26">
        <f>MIN(AZ52:AZ165)</f>
        <v>0</v>
      </c>
      <c r="BA443" s="294" t="e">
        <f>MIN(BA52:BA165)</f>
        <v>#VALUE!</v>
      </c>
      <c r="BB443" s="57">
        <f>MIN(BB52,BB58,BB64,BB70,BB76,BB82,BB88,BB94,BB100,BB106,BB112,BB118,BB124,BB130,BB136,BB142,BB148,BB154,BB160)</f>
        <v>0</v>
      </c>
      <c r="BC443" s="26">
        <f>MIN(BC52:BC165)</f>
        <v>0</v>
      </c>
      <c r="BD443" s="57">
        <f>MIN(BD52,BD58,BD64,BD70,BD76,BD82,BD88,BD94,BD100,BD106,BD112,BD118,BD124,BD130,BD136,BD142,BD148,BD154,BD160,BD166,BD172,BD178)</f>
        <v>0</v>
      </c>
      <c r="BE443" s="26">
        <f>MIN(BE52:BE183)</f>
        <v>0</v>
      </c>
      <c r="BF443" s="57">
        <f>MIN(BF52,BF58,BF64,BF70,BF76,BF82,BF88,BF94,BF100,BF106,BF112,BF118,BF124,BF130,BF136,BF142,BF148,BF154,BF160,BF166,BF172,BF178)</f>
        <v>0</v>
      </c>
      <c r="BG443" s="30">
        <f>MIN(BG52:BG183)</f>
        <v>0</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478" t="e">
        <f>MIN(BN52,BN58,BN64,BN70,BN76,BN82,BN88,BN94,BN100,BN106,BN112,BN118,BN124,BN130,BN136,BN142,BN148,BN154,BN160,BN166,BN172,BN178)</f>
        <v>#VALUE!</v>
      </c>
      <c r="BO443" s="326" t="e">
        <f>MIN(BO52:BO165)</f>
        <v>#VALUE!</v>
      </c>
      <c r="BP443" s="321" t="e">
        <f>MIN(BP52:BP165)</f>
        <v>#VALUE!</v>
      </c>
      <c r="BQ443" s="321" t="e">
        <f>MIN(BQ52:BQ165)</f>
        <v>#VALUE!</v>
      </c>
      <c r="BR443" s="323" t="e">
        <f>MIN(BR52:BR165)</f>
        <v>#VALUE!</v>
      </c>
    </row>
    <row r="444" spans="3:70" ht="17" customHeight="1" thickBot="1" x14ac:dyDescent="0.25">
      <c r="V444" s="6" t="s">
        <v>122</v>
      </c>
      <c r="W444" s="42">
        <f>MAX(W52:W183)</f>
        <v>6.5381999999999998</v>
      </c>
      <c r="X444" s="42">
        <f>MAX(X52:X183)</f>
        <v>1.4895555555555555</v>
      </c>
      <c r="Z444" s="6"/>
      <c r="AP444" s="42">
        <f>MAX(AP52:AP183)</f>
        <v>6.3636999999999997</v>
      </c>
      <c r="AQ444" s="42">
        <f>MAX(AQ52:AQ183)</f>
        <v>1.49325</v>
      </c>
      <c r="AR444" s="42">
        <f>MAX(AR52:AR183)</f>
        <v>1.0138237265415551</v>
      </c>
      <c r="AS444" s="42">
        <f>MAX(AS52:AS183)</f>
        <v>1.1878852143945922</v>
      </c>
      <c r="AT444" s="422"/>
      <c r="AU444" s="70" t="s">
        <v>122</v>
      </c>
      <c r="AV444" s="425"/>
      <c r="AW444" s="58">
        <f>MAX(AW52,AW58,AW64,AW70,AW76,AW82,AW88,AW94,AW100,AW106,AW112,AW118,AW124,AW130,AW136,AW142,AW148,AW154,AW160,AW166,AW172,AW178)</f>
        <v>0</v>
      </c>
      <c r="AX444" s="29">
        <f>MAX(AX52:AX165)</f>
        <v>0</v>
      </c>
      <c r="AY444" s="29">
        <f>MAX(AY52:AY165)</f>
        <v>0</v>
      </c>
      <c r="AZ444" s="29">
        <f>MAX(AZ52:AZ165)</f>
        <v>0</v>
      </c>
      <c r="BA444" s="295" t="e">
        <f>MAX(BA52:BA165)</f>
        <v>#VALUE!</v>
      </c>
      <c r="BB444" s="58">
        <f>MAX(BB52,BB58,BB64,BB70,BB76,BB82,BB88,BB94,BB100,BB106,BB112,BB118,BB124,BB130,BB136,BB142,BB148,BB154,BB160)</f>
        <v>0</v>
      </c>
      <c r="BC444" s="29">
        <f>MAX(BC52:BC165)</f>
        <v>0</v>
      </c>
      <c r="BD444" s="58">
        <f>MAX(BD52,BD58,BD64,BD70,BD76,BD82,BD88,BD94,BD100,BD106,BD112,BD118,BD124,BD130,BD136,BD142,BD148,BD154,BD160,BD166,BD172,BD178)</f>
        <v>0</v>
      </c>
      <c r="BE444" s="29">
        <f>MAX(BE52:BE183)</f>
        <v>0</v>
      </c>
      <c r="BF444" s="58">
        <f>MAX(BF52,BF58,BF64,BF70,BF76,BF82,BF88,BF94,BF100,BF106,BF112,BF118,BF124,BF130,BF136,BF142,BF148,BF154,BF160,BF166,BF172,BF178)</f>
        <v>0</v>
      </c>
      <c r="BG444" s="31">
        <f>MAX(BG52:BG183)</f>
        <v>0</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479" t="e">
        <f>MAX(BN52,BN58,BN64,BN70,BN76,BN82,BN88,BN94,BN100,BN106,BN112,BN118,BN124,BN130,BN136,BN142,BN148,BN154,BN160,BN166,BN172,BN178)</f>
        <v>#VALUE!</v>
      </c>
      <c r="BO444" s="327" t="e">
        <f>MAX(BO52:BO165)</f>
        <v>#VALUE!</v>
      </c>
      <c r="BP444" s="322" t="e">
        <f>MAX(BP52:BP165)</f>
        <v>#VALUE!</v>
      </c>
      <c r="BQ444" s="322" t="e">
        <f>MAX(BQ52:BQ165)</f>
        <v>#VALUE!</v>
      </c>
      <c r="BR444" s="324" t="e">
        <f>MAX(BR52:BR165)</f>
        <v>#VALUE!</v>
      </c>
    </row>
    <row r="445" spans="3:70" ht="17" customHeight="1" x14ac:dyDescent="0.2">
      <c r="V445" s="6" t="s">
        <v>121</v>
      </c>
      <c r="W445" s="42">
        <f>MIN(W52:W183)</f>
        <v>0.83550000000000002</v>
      </c>
      <c r="X445" s="42">
        <f>MIN(X52:X183)</f>
        <v>8.6916666666666656E-2</v>
      </c>
      <c r="Z445" s="6"/>
      <c r="AP445" s="42">
        <f>MIN(AP52:AP183)</f>
        <v>0.7974</v>
      </c>
      <c r="AQ445" s="42">
        <f>MIN(AQ52:AQ183)</f>
        <v>8.7222222222222229E-2</v>
      </c>
      <c r="AR445" s="42">
        <f>MIN(AR52:AR183)</f>
        <v>0.93421407387435973</v>
      </c>
      <c r="AS445" s="42">
        <f>MIN(AS52:AS183)</f>
        <v>0.79804299005453971</v>
      </c>
      <c r="AT445" s="422"/>
      <c r="AU445" s="70" t="s">
        <v>120</v>
      </c>
      <c r="AV445" s="426" t="s">
        <v>124</v>
      </c>
      <c r="AW445" s="56">
        <f>AVERAGE(AW54,AW60,AW66,AW72,AW78,AW84,AW90,AW96,AW102,AW108,AW114,AW120,AW126,AW132,AW138,AW144,AW150,AW156,AW162,AW168,AW174,AW180)</f>
        <v>0</v>
      </c>
      <c r="AX445" s="446"/>
      <c r="AY445" s="447"/>
      <c r="AZ445" s="447"/>
      <c r="BA445" s="447"/>
      <c r="BB445" s="56">
        <f>AVERAGE(BB54,BB60,BB66,BB72,BB78,BB84,BB90,BB96,BB102,BB108,BB114,BB120,BB126,BB132,BB138,BB144,BB150,BB156,BB162,BB168,BB174,BB180)</f>
        <v>0</v>
      </c>
      <c r="BC445" s="437"/>
      <c r="BD445" s="56">
        <f>AVERAGE(BD54,BD60,BD66,BD72,BD78,BD84,BD90,BD96,BD102,BD108,BD114,BD120,BD126,BD132,BD138,BD144,BD150,BD156,BD162)</f>
        <v>0</v>
      </c>
      <c r="BE445" s="437"/>
      <c r="BF445" s="56">
        <f>AVERAGE(BF54,BF60,BF66,BF72,BF78,BF84,BF90,BF96,BF102,BF108,BF114,BF120,BF126,BF132,BF138,BF144,BF150,BF156,BF162, BF168,BF174,BF180)</f>
        <v>0</v>
      </c>
      <c r="BG445" s="437"/>
      <c r="BH445" s="56" t="e">
        <f>AVERAGE(BH54,BH60,BH66,BH72,BH78,BH84,BH90,BH96,BH102,BH108,BH114,BH120,BH126,BH132,BH138,BH144,BH150,BH156,BH162, BH168,BH174,BH180)</f>
        <v>#VALUE!</v>
      </c>
      <c r="BI445" s="437"/>
      <c r="BJ445" s="56" t="e">
        <f>AVERAGE(BJ54,BJ60,BJ66,BJ72,BJ78,BJ84,BJ90,BJ96,BJ102,BJ108,BJ114,BJ120,BJ126,BJ132,BJ138,BJ144,BJ150,BJ156,BJ162)</f>
        <v>#VALUE!</v>
      </c>
      <c r="BK445" s="437"/>
      <c r="BL445" s="56" t="e">
        <f>AVERAGE(BL54,BL60,BL66,BL72,BL78,BL84,BL90,BL96,BL102,BL108,BL114,BL120,BL126,BL132,BL138,BL144,BL150,BL156,BL162)</f>
        <v>#VALUE!</v>
      </c>
      <c r="BM445" s="437"/>
      <c r="BN445" s="477" t="e">
        <f>AVERAGE(BN54,BN60,BN66,BN72,BN78,BN84,BN90,BN96,BN102,BN108,BN114,BN120,BN126,BN132,BN138,BN144,BN150,BN156,BN162,BN168,BN174,BN180)</f>
        <v>#VALUE!</v>
      </c>
      <c r="BO445" s="481"/>
      <c r="BP445" s="447"/>
      <c r="BQ445" s="447"/>
      <c r="BR445" s="482"/>
    </row>
    <row r="446" spans="3:70" ht="17" customHeight="1" x14ac:dyDescent="0.2">
      <c r="V446" s="6" t="s">
        <v>131</v>
      </c>
      <c r="W446" s="42"/>
      <c r="X446" s="42"/>
      <c r="Z446" s="6"/>
      <c r="AP446" s="113">
        <f>AP442/W442</f>
        <v>1.0025741704780797</v>
      </c>
      <c r="AQ446" s="113">
        <f>AQ442/X442</f>
        <v>1.0018221144879893</v>
      </c>
      <c r="AR446" s="42"/>
      <c r="AS446" s="42"/>
      <c r="AT446" s="422"/>
      <c r="AU446" s="70" t="s">
        <v>121</v>
      </c>
      <c r="AV446" s="427"/>
      <c r="AW446" s="57">
        <f>MIN(AW54,AW60,AW66,AW72,AW78,AW84,AW90,AW96,AW102,AW108,AW114,AW120,AW126,AW132,AW138,AW144,AW150,AW156,AW162,AW168,AW174,AW180)</f>
        <v>0</v>
      </c>
      <c r="AX446" s="448"/>
      <c r="AY446" s="449"/>
      <c r="AZ446" s="449"/>
      <c r="BA446" s="449"/>
      <c r="BB446" s="57">
        <f>MIN(BB54,BB60,BB66,BB72,BB78,BB84,BB90,BB96,BB102,BB108,BB114,BB120,BB126,BB132,BB138,BB144,BB150,BB156,BB162,BB168,BB174,BB180)</f>
        <v>0</v>
      </c>
      <c r="BC446" s="438"/>
      <c r="BD446" s="57">
        <f>MIN(BD54,BD60,BD66,BD72,BD78,BD84,BD90,BD96,BD102,BD108,BD114,BD120,BD126,BD132,BD138,BD144,BD150,BD156,BD162)</f>
        <v>0</v>
      </c>
      <c r="BE446" s="438"/>
      <c r="BF446" s="57">
        <f>MIN(BF54,BF60,BF66,BF72,BF78,BF84,BF90,BF96,BF102,BF108,BF114,BF120,BF126,BF132,BF138,BF144,BF150,BF156,BF162, BF168,BF174,BF180)</f>
        <v>0</v>
      </c>
      <c r="BG446" s="438"/>
      <c r="BH446" s="150" t="e">
        <f>MIN(BH54,BH60,BH66,BH72,BH78,BH84,BH90,BH96,BH102,BH108,BH114,BH120,BH126,BH132,BH138,BH144,BH150,BH156,BH162, BH168,BH174,BH180)</f>
        <v>#VALUE!</v>
      </c>
      <c r="BI446" s="438"/>
      <c r="BJ446" s="150" t="e">
        <f>MIN(BJ54,BJ60,BJ66,BJ72,BJ78,BJ84,BJ90,BJ96,BJ102,BJ108,BJ114,BJ120,BJ126,BJ132,BJ138,BJ144,BJ150,BJ156,BJ162)</f>
        <v>#VALUE!</v>
      </c>
      <c r="BK446" s="438"/>
      <c r="BL446" s="150" t="e">
        <f>MIN(BL54,BL60,BL66,BL72,BL78,BL84,BL90,BL96,BL102,BL108,BL114,BL120,BL126,BL132,BL138,BL144,BL150,BL156,BL162)</f>
        <v>#VALUE!</v>
      </c>
      <c r="BM446" s="438"/>
      <c r="BN446" s="478" t="e">
        <f>MIN(BN54,BN60,BN66,BN72,BN78,BN84,BN90,BN96,BN102,BN108,BN114,BN120,BN126,BN132,BN138,BN144,BN150,BN156,BN162,BN168,BN174,BN180)</f>
        <v>#VALUE!</v>
      </c>
      <c r="BO446" s="483"/>
      <c r="BP446" s="449"/>
      <c r="BQ446" s="449"/>
      <c r="BR446" s="484"/>
    </row>
    <row r="447" spans="3:70" ht="17" customHeight="1" thickBot="1" x14ac:dyDescent="0.25">
      <c r="W447" s="42"/>
      <c r="X447" s="42"/>
      <c r="Z447" s="6"/>
      <c r="AP447" s="42"/>
      <c r="AQ447" s="42"/>
      <c r="AR447" s="42"/>
      <c r="AS447" s="42"/>
      <c r="AT447" s="422"/>
      <c r="AU447" s="70" t="s">
        <v>122</v>
      </c>
      <c r="AV447" s="428"/>
      <c r="AW447" s="58">
        <f>MAX(AW54,AW60,AW66,AW72,AW78,AW84,AW90,AW96,AW102,AW108,AW114,AW120,AW126,AW132,AW138,AW144,AW150,AW156,AW162,AW168,AW174,AW180)</f>
        <v>0</v>
      </c>
      <c r="AX447" s="448"/>
      <c r="AY447" s="449"/>
      <c r="AZ447" s="449"/>
      <c r="BA447" s="449"/>
      <c r="BB447" s="58">
        <f>MAX(BB54,BB60,BB66,BB72,BB78,BB84,BB90,BB96,BB102,BB108,BB114,BB120,BB126,BB132,BB138,BB144,BB150,BB156,BB162,BB168,BB174,BB180)</f>
        <v>0</v>
      </c>
      <c r="BC447" s="438"/>
      <c r="BD447" s="58">
        <f>MAX(BD54,BD60,BD66,BD72,BD78,BD84,BD90,BD96,BD102,BD108,BD114,BD120,BD126,BD132,BD138,BD144,BD150,BD156,BD162)</f>
        <v>0</v>
      </c>
      <c r="BE447" s="438"/>
      <c r="BF447" s="58">
        <f>MAX(BF54,BF60,BF66,BF72,BF78,BF84,BF90,BF96,BF102,BF108,BF114,BF120,BF126,BF132,BF138,BF144,BF150,BF156,BF162, BF168,BF174,BF180)</f>
        <v>0</v>
      </c>
      <c r="BG447" s="438"/>
      <c r="BH447" s="151" t="e">
        <f>MAX(BH54,BH60,BH66,BH72,BH78,BH84,BH90,BH96,BH102,BH108,BH114,BH120,BH126,BH132,BH138,BH144,BH150,BH156,BH162, BH168,BH174,BH180)</f>
        <v>#VALUE!</v>
      </c>
      <c r="BI447" s="438"/>
      <c r="BJ447" s="151" t="e">
        <f>MAX(BJ54,BJ60,BJ66,BJ72,BJ78,BJ84,BJ90,BJ96,BJ102,BJ108,BJ114,BJ120,BJ126,BJ132,BJ138,BJ144,BJ150,BJ156,BJ162)</f>
        <v>#VALUE!</v>
      </c>
      <c r="BK447" s="438"/>
      <c r="BL447" s="151" t="e">
        <f>MAX(BL54,BL60,BL66,BL72,BL78,BL84,BL90,BL96,BL102,BL108,BL114,BL120,BL126,BL132,BL138,BL144,BL150,BL156,BL162)</f>
        <v>#VALUE!</v>
      </c>
      <c r="BM447" s="438"/>
      <c r="BN447" s="479" t="e">
        <f>MAX(BN54,BN60,BN66,BN72,BN78,BN84,BN90,BN96,BN102,BN108,BN114,BN120,BN126,BN132,BN138,BN144,BN150,BN156,BN162,BN168,BN174,BN180)</f>
        <v>#VALUE!</v>
      </c>
      <c r="BO447" s="483"/>
      <c r="BP447" s="449"/>
      <c r="BQ447" s="449"/>
      <c r="BR447" s="484"/>
    </row>
    <row r="448" spans="3:70" ht="17" customHeight="1" x14ac:dyDescent="0.2">
      <c r="W448" s="42"/>
      <c r="X448" s="42"/>
      <c r="Z448" s="6"/>
      <c r="AP448" s="42"/>
      <c r="AQ448" s="42"/>
      <c r="AR448" s="42"/>
      <c r="AS448" s="42"/>
      <c r="AT448" s="422"/>
      <c r="AU448" s="65" t="s">
        <v>120</v>
      </c>
      <c r="AV448" s="429" t="s">
        <v>125</v>
      </c>
      <c r="AW448" s="64">
        <f>AVERAGE(AW56,AW62,AW68,AW74,AW80,AW86,AW92,AW98,AW104,AW110,AW116,AW122,AW128,AW134,AW140,AW146,AW152,AW158,AW164,AW170,AW176,AW182)</f>
        <v>0</v>
      </c>
      <c r="AX448" s="448"/>
      <c r="AY448" s="449"/>
      <c r="AZ448" s="449"/>
      <c r="BA448" s="449"/>
      <c r="BB448" s="64">
        <f>AVERAGE(BB56,BB62,BB68,BB74,BB80,BB86,BB92,BB98,BB104,BB110,BB116,BB122,BB128,BB134,BB140,BB146,BB152,BB158,BB164,BB170,BB176,BB182)</f>
        <v>0</v>
      </c>
      <c r="BC448" s="438"/>
      <c r="BD448" s="64">
        <f>AVERAGE(BD56,BD62,BD68,BD74,BD80,BD86,BD92,BD98,BD104,BD110,BD116,BD122,BD128,BD134,BD140,BD146,BD152,BD158,BD164,BD170,BD176,BD182)</f>
        <v>0</v>
      </c>
      <c r="BE448" s="438"/>
      <c r="BF448" s="64">
        <f>AVERAGE(BF56,BF62,BF68,BF74,BF80,BF86,BF92,BF98,BF104,BF110,BF116,BF122,BF128,BF134,BF140,BF146,BF152,BF158,BF164,BF170,BF176,BF182)</f>
        <v>0</v>
      </c>
      <c r="BG448" s="438"/>
      <c r="BH448" s="152" t="e">
        <f>AVERAGE(BH56,BH62,BH68,BH74,BH80,BH86,BH92,BH98,BH104,BH110,BH116,BH122,BH128,BH134,BH140,BH146,BH152,BH158,BH164,BH170,BH176,BH182)</f>
        <v>#VALUE!</v>
      </c>
      <c r="BI448" s="438"/>
      <c r="BJ448" s="152" t="e">
        <f>AVERAGE(BJ56,BJ62,BJ68,BJ74,BJ80,BJ86,BJ92,BJ98,BJ104,BJ110,BJ116,BJ122,BJ128,BJ134,BJ140,BJ146,BJ152,BJ158,BJ164,BJ170,BJ176,BJ182)</f>
        <v>#VALUE!</v>
      </c>
      <c r="BK448" s="438"/>
      <c r="BL448" s="152" t="e">
        <f>AVERAGE(BL56,BL62,BL68,BL74,BL80,BL86,BL92,BL98,BL104,BL110,BL116,BL122,BL128,BL134,BL140,BL146,BL152,BL158,BL164,BL170,BL176,BL182)</f>
        <v>#VALUE!</v>
      </c>
      <c r="BM448" s="438"/>
      <c r="BN448" s="480" t="e">
        <f>AVERAGE(BN56,BN62,BN68,BN74,BN80,BN86,BN92,BN98,BN104,BN110,BN116,BN122,BN128,BN134,BN140,BN146,BN152,BN158,BN164,BN170,BN176,BN182)</f>
        <v>#VALUE!</v>
      </c>
      <c r="BO448" s="483"/>
      <c r="BP448" s="449"/>
      <c r="BQ448" s="449"/>
      <c r="BR448" s="484"/>
    </row>
    <row r="449" spans="3:70" ht="17" customHeight="1" x14ac:dyDescent="0.2">
      <c r="W449" s="42"/>
      <c r="X449" s="42"/>
      <c r="Z449" s="6"/>
      <c r="AP449" s="42"/>
      <c r="AQ449" s="42"/>
      <c r="AR449" s="42"/>
      <c r="AS449" s="42"/>
      <c r="AT449" s="422"/>
      <c r="AU449" s="65" t="s">
        <v>121</v>
      </c>
      <c r="AV449" s="430"/>
      <c r="AW449" s="57">
        <f>MIN(AW56,AW62,AW68,AW74,AW80,AW86,AW92,AW98,AW104,AW110,AW116,AW122,AW128,AW134,AW140,AW146,AW152,AW158,AW164,AW170,AW176,AW182)</f>
        <v>0</v>
      </c>
      <c r="AX449" s="448"/>
      <c r="AY449" s="449"/>
      <c r="AZ449" s="449"/>
      <c r="BA449" s="449"/>
      <c r="BB449" s="57">
        <f>MIN(BB56,BB62,BB68,BB74,BB80,BB86,BB92,BB98,BB104,BB110,BB116,BB122,BB128,BB134,BB140,BB146,BB152,BB158,BB164,BB170,BB176,BB182)</f>
        <v>0</v>
      </c>
      <c r="BC449" s="438"/>
      <c r="BD449" s="57">
        <f>MIN(BD56,BD62,BD68,BD74,BD80,BD86,BD92,BD98,BD104,BD110,BD116,BD122,BD128,BD134,BD140,BD146,BD152,BD158,BD164,BD170,BD176,BD182)</f>
        <v>0</v>
      </c>
      <c r="BE449" s="438"/>
      <c r="BF449" s="57">
        <f>MIN(BF56,BF62,BF68,BF74,BF80,BF86,BF92,BF98,BF104,BF110,BF116,BF122,BF128,BF134,BF140,BF146,BF152,BF158,BF164,BF170,BF176,BF182)</f>
        <v>0</v>
      </c>
      <c r="BG449" s="438"/>
      <c r="BH449" s="150" t="e">
        <f>MIN(BH56,BH62,BH68,BH74,BH80,BH86,BH92,BH98,BH104,BH110,BH116,BH122,BH128,BH134,BH140,BH146,BH152,BH158,BH164,BH170,BH176,BH182)</f>
        <v>#VALUE!</v>
      </c>
      <c r="BI449" s="438"/>
      <c r="BJ449" s="150" t="e">
        <f>MIN(BJ56,BJ62,BJ68,BJ74,BJ80,BJ86,BJ92,BJ98,BJ104,BJ110,BJ116,BJ122,BJ128,BJ134,BJ140,BJ146,BJ152,BJ158,BJ164,BJ170,BJ176,BJ182)</f>
        <v>#VALUE!</v>
      </c>
      <c r="BK449" s="438"/>
      <c r="BL449" s="150" t="e">
        <f>MIN(BL56,BL62,BL68,BL74,BL80,BL86,BL92,BL98,BL104,BL110,BL116,BL122,BL128,BL134,BL140,BL146,BL152,BL158,BL164,BL170,BL176,BL182)</f>
        <v>#VALUE!</v>
      </c>
      <c r="BM449" s="438"/>
      <c r="BN449" s="478" t="e">
        <f>MIN(BN56,BN62,BN68,BN74,BN80,BN86,BN92,BN98,BN104,BN110,BN116,BN122,BN128,BN134,BN140,BN146,BN152,BN158,BN164,BN170,BN176,BN182)</f>
        <v>#VALUE!</v>
      </c>
      <c r="BO449" s="483"/>
      <c r="BP449" s="449"/>
      <c r="BQ449" s="449"/>
      <c r="BR449" s="484"/>
    </row>
    <row r="450" spans="3:70" ht="17" customHeight="1" thickBot="1" x14ac:dyDescent="0.25">
      <c r="F450" s="42">
        <f>COUNTIFS(F184:F231,"&lt;&gt;",F184:F231,"&lt;&gt;0")</f>
        <v>48</v>
      </c>
      <c r="G450" s="42">
        <f>COUNTIFS(G184:G231,"&lt;&gt;",G184:G231,"&lt;&gt;0")</f>
        <v>48</v>
      </c>
      <c r="W450" s="42"/>
      <c r="X450" s="42"/>
      <c r="Z450" s="42">
        <f>COUNTIFS(Z184:Z231,"&lt;&gt;",Z184:Z231,"&lt;&gt;0")</f>
        <v>48</v>
      </c>
      <c r="AP450" s="42"/>
      <c r="AQ450" s="42"/>
      <c r="AR450" s="4">
        <f>Z450/F450</f>
        <v>1</v>
      </c>
      <c r="AS450" s="42"/>
      <c r="AT450" s="422"/>
      <c r="AU450" s="66" t="s">
        <v>122</v>
      </c>
      <c r="AV450" s="431"/>
      <c r="AW450" s="58">
        <f>MAX(AW56,AW62,AW68,AW74,AW80,AW86,AW92,AW98,AW104,AW110,AW116,AW122,AW128,AW134,AW140,AW146,AW152,AW158,AW164,AW170,AW176,AW182)</f>
        <v>0</v>
      </c>
      <c r="AX450" s="450"/>
      <c r="AY450" s="451"/>
      <c r="AZ450" s="451"/>
      <c r="BA450" s="451"/>
      <c r="BB450" s="58">
        <f>MAX(BB56,BB62,BB68,BB74,BB80,BB86,BB92,BB98,BB104,BB110,BB116,BB122,BB128,BB134,BB140,BB146,BB152,BB158,BB164,BB170,BB176,BB182)</f>
        <v>0</v>
      </c>
      <c r="BC450" s="439"/>
      <c r="BD450" s="58">
        <f>MAX(BD56,BD62,BD68,BD74,BD80,BD86,BD92,BD98,BD104,BD110,BD116,BD122,BD128,BD134,BD140,BD146,BD152,BD158,BD164,BD170,BD176,BD182)</f>
        <v>0</v>
      </c>
      <c r="BE450" s="439"/>
      <c r="BF450" s="58">
        <f>MAX(BF56,BF62,BF68,BF74,BF80,BF86,BF92,BF98,BF104,BF110,BF116,BF122,BF128,BF134,BF140,BF146,BF152,BF158,BF164,BF170,BF176,BF182)</f>
        <v>0</v>
      </c>
      <c r="BG450" s="439"/>
      <c r="BH450" s="151" t="e">
        <f>MAX(BH56,BH62,BH68,BH74,BH80,BH86,BH92,BH98,BH104,BH110,BH116,BH122,BH128,BH134,BH140,BH146,BH152,BH158,BH164,BH170,BH176,BH182)</f>
        <v>#VALUE!</v>
      </c>
      <c r="BI450" s="439"/>
      <c r="BJ450" s="151" t="e">
        <f>MAX(BJ56,BJ62,BJ68,BJ74,BJ80,BJ86,BJ92,BJ98,BJ104,BJ110,BJ116,BJ122,BJ128,BJ134,BJ140,BJ146,BJ152,BJ158,BJ164,BJ170,BJ176,BJ182)</f>
        <v>#VALUE!</v>
      </c>
      <c r="BK450" s="439"/>
      <c r="BL450" s="151" t="e">
        <f>MAX(BL56,BL62,BL68,BL74,BL80,BL86,BL92,BL98,BL104,BL110,BL116,BL122,BL128,BL134,BL140,BL146,BL152,BL158,BL164,BL170,BL176,BL182)</f>
        <v>#VALUE!</v>
      </c>
      <c r="BM450" s="439"/>
      <c r="BN450" s="479" t="e">
        <f>MAX(BN56,BN62,BN68,BN74,BN80,BN86,BN92,BN98,BN104,BN110,BN116,BN122,BN128,BN134,BN140,BN146,BN152,BN158,BN164,BN170,BN176,BN182)</f>
        <v>#VALUE!</v>
      </c>
      <c r="BO450" s="485"/>
      <c r="BP450" s="451"/>
      <c r="BQ450" s="451"/>
      <c r="BR450" s="486"/>
    </row>
    <row r="451" spans="3:70" ht="17" customHeight="1" x14ac:dyDescent="0.2">
      <c r="C451" s="4" t="s">
        <v>98</v>
      </c>
      <c r="V451" s="6" t="s">
        <v>129</v>
      </c>
      <c r="W451" s="42">
        <f>GEOMEAN(W184:W231)</f>
        <v>0.81468878345844487</v>
      </c>
      <c r="X451" s="42">
        <f>GEOMEAN(X184:X231)</f>
        <v>0.14358861679751367</v>
      </c>
      <c r="Z451" s="6"/>
      <c r="AP451" s="42">
        <f>GEOMEAN(AP184:AP231)</f>
        <v>0.84462569933446219</v>
      </c>
      <c r="AQ451" s="42">
        <f>GEOMEAN(AQ184:AQ231)</f>
        <v>0.1443070377916407</v>
      </c>
      <c r="AR451" s="42">
        <f>GEOMEAN(AR184:AR231)</f>
        <v>1.0050033283288755</v>
      </c>
      <c r="AS451" s="42">
        <f>GEOMEAN(AS184:AS231)</f>
        <v>1.0367464441438998</v>
      </c>
      <c r="AT451" s="422" t="str">
        <f>C451</f>
        <v>Class A3_720p</v>
      </c>
      <c r="AU451" s="69" t="s">
        <v>120</v>
      </c>
      <c r="AV451" s="423" t="s">
        <v>123</v>
      </c>
      <c r="AW451" s="56">
        <f>AVERAGE(AW184,AW190,AW196,AW202,AW208,AW214,AW220,AW226)</f>
        <v>0</v>
      </c>
      <c r="AX451" s="27">
        <f>AVERAGE(AX184:AX231)</f>
        <v>0</v>
      </c>
      <c r="AY451" s="27">
        <f>AVERAGE(AY184:AY231)</f>
        <v>0</v>
      </c>
      <c r="AZ451" s="27">
        <f>AVERAGE(AZ184:AZ231)</f>
        <v>0</v>
      </c>
      <c r="BA451" s="27" t="e">
        <f>AVERAGE(BA184:BA231)</f>
        <v>#VALUE!</v>
      </c>
      <c r="BB451" s="56">
        <f>AVERAGE(BB184,BB190,BB196,BB202,BB208,BB214,BB220,BB226)</f>
        <v>0</v>
      </c>
      <c r="BC451" s="27">
        <f>AVERAGE(BC184:BC231)</f>
        <v>0</v>
      </c>
      <c r="BD451" s="56">
        <f>AVERAGE(BD184,BD190,BD196,BD202,BD208,BD214,BD220,BD226)</f>
        <v>0</v>
      </c>
      <c r="BE451" s="27">
        <f>AVERAGE(BE184:BE231)</f>
        <v>0</v>
      </c>
      <c r="BF451" s="56">
        <f>AVERAGE(BF184,BF190,BF196,BF202,BF208,BF214,BF220,BF226)</f>
        <v>0</v>
      </c>
      <c r="BG451" s="28">
        <f>AVERAGE(BG184:BG231)</f>
        <v>0</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477" t="e">
        <f>AVERAGE(BN184,BN190,BN196,BN202,BN208,BN214,BN220,BN226)</f>
        <v>#VALUE!</v>
      </c>
      <c r="BO451" s="330" t="e">
        <f>AVERAGE(BO184:BO231)</f>
        <v>#VALUE!</v>
      </c>
      <c r="BP451" s="329" t="e">
        <f>AVERAGE(BP184:BP231)</f>
        <v>#VALUE!</v>
      </c>
      <c r="BQ451" s="329" t="e">
        <f>AVERAGE(BQ184:BQ231)</f>
        <v>#VALUE!</v>
      </c>
      <c r="BR451" s="328" t="e">
        <f>AVERAGE(BR184:BR231)</f>
        <v>#VALUE!</v>
      </c>
    </row>
    <row r="452" spans="3:70" ht="17" customHeight="1" x14ac:dyDescent="0.2">
      <c r="V452" s="6" t="s">
        <v>130</v>
      </c>
      <c r="W452" s="42">
        <f>SUM(W184:W231)</f>
        <v>42.246900000000004</v>
      </c>
      <c r="X452" s="42">
        <f>SUM(X184:X231)</f>
        <v>8.351611111111108</v>
      </c>
      <c r="Z452" s="6"/>
      <c r="AP452" s="42">
        <f>SUM(AP184:AP231)</f>
        <v>43.484600000000015</v>
      </c>
      <c r="AQ452" s="42">
        <f>SUM(AQ184:AQ231)</f>
        <v>8.3909722222222225</v>
      </c>
      <c r="AR452" s="42">
        <f>SUM(AR184:AR231)</f>
        <v>48.241617306994996</v>
      </c>
      <c r="AS452" s="42">
        <f>SUM(AS184:AS231)</f>
        <v>50.038318084856293</v>
      </c>
      <c r="AT452" s="422"/>
      <c r="AU452" s="70" t="s">
        <v>121</v>
      </c>
      <c r="AV452" s="424"/>
      <c r="AW452" s="57">
        <f>MIN(AW184,AW190,AW196,AW202,AW208,AW214,AW220,AW226)</f>
        <v>0</v>
      </c>
      <c r="AX452" s="26">
        <f>MIN(AX184:AX231)</f>
        <v>0</v>
      </c>
      <c r="AY452" s="26">
        <f>MIN(AY184:AY231)</f>
        <v>0</v>
      </c>
      <c r="AZ452" s="26">
        <f>MIN(AZ184:AZ231)</f>
        <v>0</v>
      </c>
      <c r="BA452" s="294" t="e">
        <f>MIN(BA184:BA231)</f>
        <v>#VALUE!</v>
      </c>
      <c r="BB452" s="57">
        <f>MIN(BB184,BB190,BB196,BB202,BB208,BB214,BB220,BB226)</f>
        <v>0</v>
      </c>
      <c r="BC452" s="26">
        <f>MIN(BC184:BC231)</f>
        <v>0</v>
      </c>
      <c r="BD452" s="57">
        <f>MIN(BD184,BD190,BD196,BD202,BD208,BD214,BD220,BD226)</f>
        <v>0</v>
      </c>
      <c r="BE452" s="26">
        <f>MIN(BE184:BE231)</f>
        <v>0</v>
      </c>
      <c r="BF452" s="57">
        <f>MIN(BF184,BF190,BF196,BF202,BF208,BF214,BF220,BF226)</f>
        <v>0</v>
      </c>
      <c r="BG452" s="30">
        <f>MIN(BG184:BG231)</f>
        <v>0</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478" t="e">
        <f>MIN(BN184,BN190,BN196,BN202,BN208,BN214,BN220,BN226)</f>
        <v>#VALUE!</v>
      </c>
      <c r="BO452" s="326" t="e">
        <f>MIN(BO184:BO231)</f>
        <v>#VALUE!</v>
      </c>
      <c r="BP452" s="321" t="e">
        <f>MIN(BP184:BP231)</f>
        <v>#VALUE!</v>
      </c>
      <c r="BQ452" s="321" t="e">
        <f>MIN(BQ184:BQ231)</f>
        <v>#VALUE!</v>
      </c>
      <c r="BR452" s="323" t="e">
        <f>MIN(BR184:BR231)</f>
        <v>#VALUE!</v>
      </c>
    </row>
    <row r="453" spans="3:70" ht="17" customHeight="1" thickBot="1" x14ac:dyDescent="0.25">
      <c r="V453" s="6" t="s">
        <v>122</v>
      </c>
      <c r="W453" s="42">
        <f>MAX(W184:W231)</f>
        <v>1.8837999999999999</v>
      </c>
      <c r="X453" s="42">
        <f>MAX(X184:X231)</f>
        <v>0.45266666666666666</v>
      </c>
      <c r="Z453" s="6"/>
      <c r="AP453" s="42">
        <f>MAX(AP184:AP231)</f>
        <v>2.0152999999999999</v>
      </c>
      <c r="AQ453" s="42">
        <f>MAX(AQ184:AQ231)</f>
        <v>0.45369444444444446</v>
      </c>
      <c r="AR453" s="42">
        <f>MAX(AR184:AR231)</f>
        <v>1.025237843551797</v>
      </c>
      <c r="AS453" s="42">
        <f>MAX(AS184:AS231)</f>
        <v>1.5148494288681207</v>
      </c>
      <c r="AT453" s="422"/>
      <c r="AU453" s="70" t="s">
        <v>122</v>
      </c>
      <c r="AV453" s="425"/>
      <c r="AW453" s="58">
        <f>MAX(AW184,AW190,AW196,AW202,AW208,AW214,AW220,AW226)</f>
        <v>0</v>
      </c>
      <c r="AX453" s="29">
        <f>MAX(AX184:AX231)</f>
        <v>0</v>
      </c>
      <c r="AY453" s="29">
        <f>MAX(AY184:AY231)</f>
        <v>0</v>
      </c>
      <c r="AZ453" s="29">
        <f>MAX(AZ184:AZ231)</f>
        <v>0</v>
      </c>
      <c r="BA453" s="295" t="e">
        <f>MAX(BA184:BA231)</f>
        <v>#VALUE!</v>
      </c>
      <c r="BB453" s="58">
        <f>MAX(BB184,BB190,BB196,BB202,BB208,BB214,BB220,BB226)</f>
        <v>0</v>
      </c>
      <c r="BC453" s="29">
        <f>MAX(BC184:BC231)</f>
        <v>0</v>
      </c>
      <c r="BD453" s="58">
        <f>MAX(BD184,BD190,BD196,BD202,BD208,BD214,BD220,BD226)</f>
        <v>0</v>
      </c>
      <c r="BE453" s="29">
        <f>MAX(BE184:BE231)</f>
        <v>0</v>
      </c>
      <c r="BF453" s="58">
        <f>MAX(BF184,BF190,BF196,BF202,BF208,BF214,BF220,BF226)</f>
        <v>0</v>
      </c>
      <c r="BG453" s="31">
        <f>MAX(BG184:BG231)</f>
        <v>0</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479" t="e">
        <f>MAX(BN184,BN190,BN196,BN202,BN208,BN214,BN220,BN226)</f>
        <v>#VALUE!</v>
      </c>
      <c r="BO453" s="327" t="e">
        <f>MAX(BO184:BO231)</f>
        <v>#VALUE!</v>
      </c>
      <c r="BP453" s="322" t="e">
        <f>MAX(BP184:BP231)</f>
        <v>#VALUE!</v>
      </c>
      <c r="BQ453" s="322" t="e">
        <f>MAX(BQ184:BQ231)</f>
        <v>#VALUE!</v>
      </c>
      <c r="BR453" s="324" t="e">
        <f>MAX(BR184:BR231)</f>
        <v>#VALUE!</v>
      </c>
    </row>
    <row r="454" spans="3:70" ht="17" customHeight="1" x14ac:dyDescent="0.2">
      <c r="V454" s="6" t="s">
        <v>121</v>
      </c>
      <c r="W454" s="42">
        <f>MIN(W184:W231)</f>
        <v>0.38940000000000002</v>
      </c>
      <c r="X454" s="42">
        <f>MIN(X184:X231)</f>
        <v>4.1833333333333333E-2</v>
      </c>
      <c r="Z454" s="6"/>
      <c r="AP454" s="42">
        <f>MIN(AP184:AP231)</f>
        <v>0.39939999999999998</v>
      </c>
      <c r="AQ454" s="42">
        <f>MIN(AQ184:AQ231)</f>
        <v>4.1666666666666664E-2</v>
      </c>
      <c r="AR454" s="42">
        <f>MIN(AR184:AR231)</f>
        <v>0.98053986189579401</v>
      </c>
      <c r="AS454" s="42">
        <f>MIN(AS184:AS231)</f>
        <v>0.73284403669724762</v>
      </c>
      <c r="AT454" s="422"/>
      <c r="AU454" s="70" t="s">
        <v>120</v>
      </c>
      <c r="AV454" s="426" t="s">
        <v>124</v>
      </c>
      <c r="AW454" s="56">
        <f>AVERAGE(AW186,AW192,AW198,AW204,AW210,AW216,AW222,AW228)</f>
        <v>0</v>
      </c>
      <c r="AX454" s="446"/>
      <c r="AY454" s="447"/>
      <c r="AZ454" s="447"/>
      <c r="BA454" s="447"/>
      <c r="BB454" s="56">
        <f>AVERAGE(BB186,BB192,BB198,BB204,BB210,BB216,BB222,BB228)</f>
        <v>0</v>
      </c>
      <c r="BC454" s="437"/>
      <c r="BD454" s="56">
        <f>AVERAGE(BD186,BD192,BD198,BD204,BD210,BD216,BD222,BD228)</f>
        <v>0</v>
      </c>
      <c r="BE454" s="437"/>
      <c r="BF454" s="56">
        <f>AVERAGE(BF186,BF192,BF198,BF204,BF210,BF216,BF222,BF228)</f>
        <v>0</v>
      </c>
      <c r="BG454" s="437"/>
      <c r="BH454" s="56" t="e">
        <f>AVERAGE(BH186,BH192,BH198,BH204,BH210,BH216,BH222,BH228)</f>
        <v>#VALUE!</v>
      </c>
      <c r="BI454" s="437"/>
      <c r="BJ454" s="56" t="e">
        <f>AVERAGE(BJ186,BJ192,BJ198,BJ204,BJ210,BJ216,BJ222,BJ228)</f>
        <v>#VALUE!</v>
      </c>
      <c r="BK454" s="437"/>
      <c r="BL454" s="56" t="e">
        <f>AVERAGE(BL186,BL192,BL198,BL204,BL210,BL216,BL222,BL228)</f>
        <v>#VALUE!</v>
      </c>
      <c r="BM454" s="437"/>
      <c r="BN454" s="477" t="e">
        <f>AVERAGE(BN186,BN192,BN198,BN204,BN210,BN216,BN222,BN228)</f>
        <v>#VALUE!</v>
      </c>
      <c r="BO454" s="481"/>
      <c r="BP454" s="447"/>
      <c r="BQ454" s="447"/>
      <c r="BR454" s="482"/>
    </row>
    <row r="455" spans="3:70" ht="17" customHeight="1" x14ac:dyDescent="0.2">
      <c r="V455" s="6" t="s">
        <v>131</v>
      </c>
      <c r="W455" s="42"/>
      <c r="X455" s="42"/>
      <c r="Z455" s="6"/>
      <c r="AP455" s="113">
        <f>AP451/W451</f>
        <v>1.0367464441438996</v>
      </c>
      <c r="AQ455" s="113">
        <f>AQ451/X451</f>
        <v>1.0050033283288753</v>
      </c>
      <c r="AR455" s="42"/>
      <c r="AS455" s="42"/>
      <c r="AT455" s="422"/>
      <c r="AU455" s="70" t="s">
        <v>121</v>
      </c>
      <c r="AV455" s="427"/>
      <c r="AW455" s="57">
        <f>MIN(AW186,AW192,AW198,AW204,AW210,AW216,AW222,AW228)</f>
        <v>0</v>
      </c>
      <c r="AX455" s="448"/>
      <c r="AY455" s="449"/>
      <c r="AZ455" s="449"/>
      <c r="BA455" s="449"/>
      <c r="BB455" s="57">
        <f>MIN(BB186,BB192,BB198,BB204,BB210,BB216,BB222,BB228)</f>
        <v>0</v>
      </c>
      <c r="BC455" s="438"/>
      <c r="BD455" s="57">
        <f>MIN(BD186,BD192,BD198,BD204,BD210,BD216,BD222,BD228)</f>
        <v>0</v>
      </c>
      <c r="BE455" s="438"/>
      <c r="BF455" s="57">
        <f>MIN(BF186,BF192,BF198,BF204,BF210,BF216,BF222,BF228)</f>
        <v>0</v>
      </c>
      <c r="BG455" s="438"/>
      <c r="BH455" s="150" t="e">
        <f>MIN(BH186,BH192,BH198,BH204,BH210,BH216,BH222,BH228)</f>
        <v>#VALUE!</v>
      </c>
      <c r="BI455" s="438"/>
      <c r="BJ455" s="150" t="e">
        <f>MIN(BJ186,BJ192,BJ198,BJ204,BJ210,BJ216,BJ222,BJ228)</f>
        <v>#VALUE!</v>
      </c>
      <c r="BK455" s="438"/>
      <c r="BL455" s="150" t="e">
        <f>MIN(BL186,BL192,BL198,BL204,BL210,BL216,BL222,BL228)</f>
        <v>#VALUE!</v>
      </c>
      <c r="BM455" s="438"/>
      <c r="BN455" s="478" t="e">
        <f>MIN(BN186,BN192,BN198,BN204,BN210,BN216,BN222,BN228)</f>
        <v>#VALUE!</v>
      </c>
      <c r="BO455" s="483"/>
      <c r="BP455" s="449"/>
      <c r="BQ455" s="449"/>
      <c r="BR455" s="484"/>
    </row>
    <row r="456" spans="3:70" ht="17" customHeight="1" thickBot="1" x14ac:dyDescent="0.25">
      <c r="W456" s="42"/>
      <c r="X456" s="42"/>
      <c r="Z456" s="6"/>
      <c r="AP456" s="42"/>
      <c r="AQ456" s="42"/>
      <c r="AR456" s="42"/>
      <c r="AS456" s="42"/>
      <c r="AT456" s="422"/>
      <c r="AU456" s="70" t="s">
        <v>122</v>
      </c>
      <c r="AV456" s="428"/>
      <c r="AW456" s="58">
        <f>MAX(AW186,AW192,AW198,AW204,AW210,AW216,AW222,AW228)</f>
        <v>0</v>
      </c>
      <c r="AX456" s="448"/>
      <c r="AY456" s="449"/>
      <c r="AZ456" s="449"/>
      <c r="BA456" s="449"/>
      <c r="BB456" s="58">
        <f>MAX(BB186,BB192,BB198,BB204,BB210,BB216,BB222,BB228)</f>
        <v>0</v>
      </c>
      <c r="BC456" s="438"/>
      <c r="BD456" s="58">
        <f>MAX(BD186,BD192,BD198,BD204,BD210,BD216,BD222,BD228)</f>
        <v>0</v>
      </c>
      <c r="BE456" s="438"/>
      <c r="BF456" s="58">
        <f>MAX(BF186,BF192,BF198,BF204,BF210,BF216,BF222,BF228)</f>
        <v>0</v>
      </c>
      <c r="BG456" s="438"/>
      <c r="BH456" s="151" t="e">
        <f>MAX(BH186,BH192,BH198,BH204,BH210,BH216,BH222,BH228)</f>
        <v>#VALUE!</v>
      </c>
      <c r="BI456" s="438"/>
      <c r="BJ456" s="151" t="e">
        <f>MAX(BJ186,BJ192,BJ198,BJ204,BJ210,BJ216,BJ222,BJ228)</f>
        <v>#VALUE!</v>
      </c>
      <c r="BK456" s="438"/>
      <c r="BL456" s="151" t="e">
        <f>MAX(BL186,BL192,BL198,BL204,BL210,BL216,BL222,BL228)</f>
        <v>#VALUE!</v>
      </c>
      <c r="BM456" s="438"/>
      <c r="BN456" s="479" t="e">
        <f>MAX(BN186,BN192,BN198,BN204,BN210,BN216,BN222,BN228)</f>
        <v>#VALUE!</v>
      </c>
      <c r="BO456" s="483"/>
      <c r="BP456" s="449"/>
      <c r="BQ456" s="449"/>
      <c r="BR456" s="484"/>
    </row>
    <row r="457" spans="3:70" ht="17" customHeight="1" x14ac:dyDescent="0.2">
      <c r="W457" s="42"/>
      <c r="X457" s="42"/>
      <c r="Z457" s="6"/>
      <c r="AP457" s="42"/>
      <c r="AQ457" s="42"/>
      <c r="AR457" s="42"/>
      <c r="AS457" s="42"/>
      <c r="AT457" s="422"/>
      <c r="AU457" s="65" t="s">
        <v>120</v>
      </c>
      <c r="AV457" s="429" t="s">
        <v>125</v>
      </c>
      <c r="AW457" s="64">
        <f>AVERAGE(AW188,AW194,AW200,AW206,AW212,AW218,AW224,AW230)</f>
        <v>0</v>
      </c>
      <c r="AX457" s="448"/>
      <c r="AY457" s="449"/>
      <c r="AZ457" s="449"/>
      <c r="BA457" s="449"/>
      <c r="BB457" s="64">
        <f>AVERAGE(BB188,BB194,BB200,BB206,BB212,BB218,BB224,BB230)</f>
        <v>0</v>
      </c>
      <c r="BC457" s="438"/>
      <c r="BD457" s="64">
        <f>AVERAGE(BD188,BD194,BD200,BD206,BD212,BD218,BD224,BD230)</f>
        <v>0</v>
      </c>
      <c r="BE457" s="438"/>
      <c r="BF457" s="64">
        <f>AVERAGE(BF188,BF194,BF200,BF206,BF212,BF218,BF224,BF230)</f>
        <v>0</v>
      </c>
      <c r="BG457" s="438"/>
      <c r="BH457" s="152" t="e">
        <f>AVERAGE(BH188,BH194,BH200,BH206,BH212,BH218,BH224,BH230)</f>
        <v>#VALUE!</v>
      </c>
      <c r="BI457" s="438"/>
      <c r="BJ457" s="152" t="e">
        <f>AVERAGE(BJ188,BJ194,BJ200,BJ206,BJ212,BJ218,BJ224,BJ230)</f>
        <v>#VALUE!</v>
      </c>
      <c r="BK457" s="438"/>
      <c r="BL457" s="152" t="e">
        <f>AVERAGE(BL188,BL194,BL200,BL206,BL212,BL218,BL224,BL230)</f>
        <v>#VALUE!</v>
      </c>
      <c r="BM457" s="438"/>
      <c r="BN457" s="480" t="e">
        <f>AVERAGE(BN188,BN194,BN200,BN206,BN212,BN218,BN224,BN230)</f>
        <v>#VALUE!</v>
      </c>
      <c r="BO457" s="483"/>
      <c r="BP457" s="449"/>
      <c r="BQ457" s="449"/>
      <c r="BR457" s="484"/>
    </row>
    <row r="458" spans="3:70" ht="17" customHeight="1" x14ac:dyDescent="0.2">
      <c r="W458" s="42"/>
      <c r="X458" s="42"/>
      <c r="Z458" s="6"/>
      <c r="AP458" s="42"/>
      <c r="AQ458" s="42"/>
      <c r="AR458" s="42"/>
      <c r="AS458" s="42"/>
      <c r="AT458" s="422"/>
      <c r="AU458" s="65" t="s">
        <v>121</v>
      </c>
      <c r="AV458" s="430"/>
      <c r="AW458" s="57">
        <f>MIN(AW188,AW194,AW200,AW206,AW212,AW218,AW224,AW230)</f>
        <v>0</v>
      </c>
      <c r="AX458" s="448"/>
      <c r="AY458" s="449"/>
      <c r="AZ458" s="449"/>
      <c r="BA458" s="449"/>
      <c r="BB458" s="57">
        <f>MIN(BB188,BB194,BB200,BB206,BB212,BB218,BB224,BB230)</f>
        <v>0</v>
      </c>
      <c r="BC458" s="438"/>
      <c r="BD458" s="57">
        <f>MIN(BD188,BD194,BD200,BD206,BD212,BD218,BD224,BD230)</f>
        <v>0</v>
      </c>
      <c r="BE458" s="438"/>
      <c r="BF458" s="57">
        <f>MIN(BF188,BF194,BF200,BF206,BF212,BF218,BF224,BF230)</f>
        <v>0</v>
      </c>
      <c r="BG458" s="438"/>
      <c r="BH458" s="150" t="e">
        <f>MIN(BH188,BH194,BH200,BH206,BH212,BH218,BH224,BH230)</f>
        <v>#VALUE!</v>
      </c>
      <c r="BI458" s="438"/>
      <c r="BJ458" s="150" t="e">
        <f>MIN(BJ188,BJ194,BJ200,BJ206,BJ212,BJ218,BJ224,BJ230)</f>
        <v>#VALUE!</v>
      </c>
      <c r="BK458" s="438"/>
      <c r="BL458" s="150" t="e">
        <f>MIN(BL188,BL194,BL200,BL206,BL212,BL218,BL224,BL230)</f>
        <v>#VALUE!</v>
      </c>
      <c r="BM458" s="438"/>
      <c r="BN458" s="478" t="e">
        <f>MIN(BN188,BN194,BN200,BN206,BN212,BN218,BN224,BN230)</f>
        <v>#VALUE!</v>
      </c>
      <c r="BO458" s="483"/>
      <c r="BP458" s="449"/>
      <c r="BQ458" s="449"/>
      <c r="BR458" s="484"/>
    </row>
    <row r="459" spans="3:70" ht="17" customHeight="1" thickBot="1" x14ac:dyDescent="0.25">
      <c r="F459" s="42">
        <f>COUNTIFS(F232:F267,"&lt;&gt;",F232:F267,"&lt;&gt;0")</f>
        <v>36</v>
      </c>
      <c r="G459" s="42">
        <f>COUNTIFS(G232:G267,"&lt;&gt;",G232:G267,"&lt;&gt;0")</f>
        <v>36</v>
      </c>
      <c r="W459" s="42"/>
      <c r="X459" s="42"/>
      <c r="Z459" s="42">
        <f>COUNTIFS(Z232:Z267,"&lt;&gt;",Z232:Z267,"&lt;&gt;0")</f>
        <v>36</v>
      </c>
      <c r="AP459" s="42"/>
      <c r="AQ459" s="42"/>
      <c r="AR459" s="4">
        <f>Z459/F459</f>
        <v>1</v>
      </c>
      <c r="AS459" s="42"/>
      <c r="AT459" s="422"/>
      <c r="AU459" s="66" t="s">
        <v>122</v>
      </c>
      <c r="AV459" s="431"/>
      <c r="AW459" s="58">
        <f>MAX(AW188,AW194,AW200,AW206,AW212,AW218,AW224,AW230)</f>
        <v>0</v>
      </c>
      <c r="AX459" s="450"/>
      <c r="AY459" s="451"/>
      <c r="AZ459" s="451"/>
      <c r="BA459" s="451"/>
      <c r="BB459" s="58">
        <f>MAX(BB188,BB194,BB200,BB206,BB212,BB218,BB224,BB230)</f>
        <v>0</v>
      </c>
      <c r="BC459" s="439"/>
      <c r="BD459" s="58">
        <f>MAX(BD188,BD194,BD200,BD206,BD212,BD218,BD224,BD230)</f>
        <v>0</v>
      </c>
      <c r="BE459" s="439"/>
      <c r="BF459" s="58">
        <f>MAX(BF188,BF194,BF200,BF206,BF212,BF218,BF224,BF230)</f>
        <v>0</v>
      </c>
      <c r="BG459" s="439"/>
      <c r="BH459" s="151" t="e">
        <f>MAX(BH188,BH194,BH200,BH206,BH212,BH218,BH224,BH230)</f>
        <v>#VALUE!</v>
      </c>
      <c r="BI459" s="439"/>
      <c r="BJ459" s="151" t="e">
        <f>MAX(BJ188,BJ194,BJ200,BJ206,BJ212,BJ218,BJ224,BJ230)</f>
        <v>#VALUE!</v>
      </c>
      <c r="BK459" s="439"/>
      <c r="BL459" s="151" t="e">
        <f>MAX(BL188,BL194,BL200,BL206,BL212,BL218,BL224,BL230)</f>
        <v>#VALUE!</v>
      </c>
      <c r="BM459" s="439"/>
      <c r="BN459" s="479" t="e">
        <f>MAX(BN188,BN194,BN200,BN206,BN212,BN218,BN224,BN230)</f>
        <v>#VALUE!</v>
      </c>
      <c r="BO459" s="485"/>
      <c r="BP459" s="451"/>
      <c r="BQ459" s="451"/>
      <c r="BR459" s="486"/>
    </row>
    <row r="460" spans="3:70" ht="17" customHeight="1" x14ac:dyDescent="0.2">
      <c r="C460" s="4" t="s">
        <v>99</v>
      </c>
      <c r="V460" s="6" t="s">
        <v>129</v>
      </c>
      <c r="W460" s="42">
        <f>GEOMEAN(W232:W267)</f>
        <v>0.27036011939677107</v>
      </c>
      <c r="X460" s="42">
        <f>GEOMEAN(X232:X267)</f>
        <v>5.7143746550705088E-2</v>
      </c>
      <c r="Z460" s="6"/>
      <c r="AP460" s="42">
        <f>GEOMEAN(AP232:AP267)</f>
        <v>0.265275985750141</v>
      </c>
      <c r="AQ460" s="42">
        <f>GEOMEAN(AQ232:AQ267)</f>
        <v>5.7371850580225502E-2</v>
      </c>
      <c r="AR460" s="42">
        <f>GEOMEAN(AR232:AR267)</f>
        <v>1.0039917583863356</v>
      </c>
      <c r="AS460" s="42">
        <f>GEOMEAN(AS232:AS267)</f>
        <v>0.98119495708918236</v>
      </c>
      <c r="AT460" s="422" t="str">
        <f>C460</f>
        <v>Class A4_360p</v>
      </c>
      <c r="AU460" s="69" t="s">
        <v>120</v>
      </c>
      <c r="AV460" s="423" t="s">
        <v>123</v>
      </c>
      <c r="AW460" s="56">
        <f>AVERAGE(AW232,AW238,AW244,AW250,AW256,AW262)</f>
        <v>0</v>
      </c>
      <c r="AX460" s="27">
        <f>AVERAGE(AX232:AX267)</f>
        <v>0</v>
      </c>
      <c r="AY460" s="27">
        <f>AVERAGE(AY232:AY267)</f>
        <v>0</v>
      </c>
      <c r="AZ460" s="27">
        <f>AVERAGE(AZ232:AZ267)</f>
        <v>0</v>
      </c>
      <c r="BA460" s="27" t="e">
        <f>AVERAGE(BA232:BA267)</f>
        <v>#VALUE!</v>
      </c>
      <c r="BB460" s="56">
        <f>AVERAGE(BB232,BB238,BB244,BB250,BB256,BB262)</f>
        <v>0</v>
      </c>
      <c r="BC460" s="27">
        <f>AVERAGE(BC232:BC267)</f>
        <v>0</v>
      </c>
      <c r="BD460" s="56">
        <f>AVERAGE(BD232,BD238,BD244,BD250,BD256,BD262)</f>
        <v>0</v>
      </c>
      <c r="BE460" s="27">
        <f>AVERAGE(BE232:BE267)</f>
        <v>0</v>
      </c>
      <c r="BF460" s="56">
        <f>AVERAGE(BF232,BF238,BF244,BF250,BF256,BF262)</f>
        <v>0</v>
      </c>
      <c r="BG460" s="28">
        <f>AVERAGE(BG232:BG267)</f>
        <v>0</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477" t="e">
        <f>AVERAGE(BN232,BN238,BN244,BN250,BN256,BN262)</f>
        <v>#VALUE!</v>
      </c>
      <c r="BO460" s="330" t="e">
        <f>AVERAGE(BO232:BO267)</f>
        <v>#VALUE!</v>
      </c>
      <c r="BP460" s="329" t="e">
        <f>AVERAGE(BP232:BP267)</f>
        <v>#VALUE!</v>
      </c>
      <c r="BQ460" s="329" t="e">
        <f>AVERAGE(BQ232:BQ267)</f>
        <v>#VALUE!</v>
      </c>
      <c r="BR460" s="328" t="e">
        <f>AVERAGE(BR232:BR267)</f>
        <v>#VALUE!</v>
      </c>
    </row>
    <row r="461" spans="3:70" ht="17" customHeight="1" x14ac:dyDescent="0.2">
      <c r="V461" s="6" t="s">
        <v>130</v>
      </c>
      <c r="W461" s="42">
        <f>SUM(W232:W267)</f>
        <v>11.011899999999999</v>
      </c>
      <c r="X461" s="42">
        <f>SUM(X232:X267)</f>
        <v>2.7216388888888883</v>
      </c>
      <c r="Z461" s="6"/>
      <c r="AP461" s="42">
        <f>SUM(AP232:AP267)</f>
        <v>10.730700000000001</v>
      </c>
      <c r="AQ461" s="42">
        <f>SUM(AQ232:AQ267)</f>
        <v>2.7313611111111111</v>
      </c>
      <c r="AR461" s="42">
        <f>SUM(AR232:AR267)</f>
        <v>36.144930325874881</v>
      </c>
      <c r="AS461" s="42">
        <f>SUM(AS232:AS267)</f>
        <v>35.578666931924467</v>
      </c>
      <c r="AT461" s="422"/>
      <c r="AU461" s="70" t="s">
        <v>121</v>
      </c>
      <c r="AV461" s="424"/>
      <c r="AW461" s="57">
        <f>MIN(AW232,AW238,AW244,AW250,AW256,AW262)</f>
        <v>0</v>
      </c>
      <c r="AX461" s="26">
        <f>MIN(AX232:AX267)</f>
        <v>0</v>
      </c>
      <c r="AY461" s="26">
        <f>MIN(AY232:AY267)</f>
        <v>0</v>
      </c>
      <c r="AZ461" s="26">
        <f>MIN(AZ232:AZ267)</f>
        <v>0</v>
      </c>
      <c r="BA461" s="294" t="e">
        <f>MIN(BA232:BA267)</f>
        <v>#VALUE!</v>
      </c>
      <c r="BB461" s="57">
        <f>MIN(BB232,BB238,BB244,BB250,BB256,BB262)</f>
        <v>0</v>
      </c>
      <c r="BC461" s="26">
        <f>MIN(BC232:BC267)</f>
        <v>0</v>
      </c>
      <c r="BD461" s="57">
        <f>MIN(BD232,BD238,BD244,BD250,BD256,BD262)</f>
        <v>0</v>
      </c>
      <c r="BE461" s="26">
        <f>MIN(BE232:BE267)</f>
        <v>0</v>
      </c>
      <c r="BF461" s="57">
        <f>MIN(BF232,BF238,BF244,BF250,BF256,BF262)</f>
        <v>0</v>
      </c>
      <c r="BG461" s="30">
        <f>MIN(BG232:BG267)</f>
        <v>0</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478" t="e">
        <f>MIN(BN232,BN238,BN244,BN250,BN256,BN262)</f>
        <v>#VALUE!</v>
      </c>
      <c r="BO461" s="326" t="e">
        <f>MIN(BO232:BO267)</f>
        <v>#VALUE!</v>
      </c>
      <c r="BP461" s="321" t="e">
        <f>MIN(BP232:BP267)</f>
        <v>#VALUE!</v>
      </c>
      <c r="BQ461" s="321" t="e">
        <f>MIN(BQ232:BQ267)</f>
        <v>#VALUE!</v>
      </c>
      <c r="BR461" s="323" t="e">
        <f>MIN(BR232:BR267)</f>
        <v>#VALUE!</v>
      </c>
    </row>
    <row r="462" spans="3:70" ht="17" customHeight="1" thickBot="1" x14ac:dyDescent="0.25">
      <c r="V462" s="6" t="s">
        <v>122</v>
      </c>
      <c r="W462" s="42">
        <f>MAX(W232:W267)</f>
        <v>0.59860000000000002</v>
      </c>
      <c r="X462" s="42">
        <f>MAX(X232:X267)</f>
        <v>0.17255555555555557</v>
      </c>
      <c r="Z462" s="6"/>
      <c r="AP462" s="42">
        <f>MAX(AP232:AP267)</f>
        <v>0.54720000000000002</v>
      </c>
      <c r="AQ462" s="42">
        <f>MAX(AQ232:AQ267)</f>
        <v>0.17252777777777778</v>
      </c>
      <c r="AR462" s="42">
        <f>MAX(AR232:AR267)</f>
        <v>1.0318906605922553</v>
      </c>
      <c r="AS462" s="42">
        <f>MAX(AS232:AS267)</f>
        <v>1.1642826181187691</v>
      </c>
      <c r="AT462" s="422"/>
      <c r="AU462" s="70" t="s">
        <v>122</v>
      </c>
      <c r="AV462" s="425"/>
      <c r="AW462" s="58">
        <f>MAX(AW232,AW238,AW244,AW250,AW256,AW262)</f>
        <v>0</v>
      </c>
      <c r="AX462" s="29">
        <f>MAX(AX232:AX267)</f>
        <v>0</v>
      </c>
      <c r="AY462" s="29">
        <f>MAX(AY232:AY267)</f>
        <v>0</v>
      </c>
      <c r="AZ462" s="29">
        <f>MAX(AZ232:AZ267)</f>
        <v>0</v>
      </c>
      <c r="BA462" s="295" t="e">
        <f>MAX(BA232:BA267)</f>
        <v>#VALUE!</v>
      </c>
      <c r="BB462" s="58">
        <f>MAX(BB232,BB238,BB244,BB250,BB256,BB262)</f>
        <v>0</v>
      </c>
      <c r="BC462" s="29">
        <f>MAX(BC232:BC267)</f>
        <v>0</v>
      </c>
      <c r="BD462" s="58">
        <f>MAX(BD232,BD238,BD244,BD250,BD256,BD262)</f>
        <v>0</v>
      </c>
      <c r="BE462" s="29">
        <f>MAX(BE232:BE267)</f>
        <v>0</v>
      </c>
      <c r="BF462" s="58">
        <f>MAX(BF232,BF238,BF244,BF250,BF256,BF262)</f>
        <v>0</v>
      </c>
      <c r="BG462" s="31">
        <f>MAX(BG232:BG267)</f>
        <v>0</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479" t="e">
        <f>MAX(BN232,BN238,BN244,BN250,BN256,BN262)</f>
        <v>#VALUE!</v>
      </c>
      <c r="BO462" s="327" t="e">
        <f>MAX(BO232:BO267)</f>
        <v>#VALUE!</v>
      </c>
      <c r="BP462" s="322" t="e">
        <f>MAX(BP232:BP267)</f>
        <v>#VALUE!</v>
      </c>
      <c r="BQ462" s="322" t="e">
        <f>MAX(BQ232:BQ267)</f>
        <v>#VALUE!</v>
      </c>
      <c r="BR462" s="324" t="e">
        <f>MAX(BR232:BR267)</f>
        <v>#VALUE!</v>
      </c>
    </row>
    <row r="463" spans="3:70" ht="17" customHeight="1" x14ac:dyDescent="0.2">
      <c r="V463" s="6" t="s">
        <v>121</v>
      </c>
      <c r="W463" s="42">
        <f>MIN(W232:W267)</f>
        <v>0.1061</v>
      </c>
      <c r="X463" s="42">
        <f>MIN(X232:X267)</f>
        <v>1.0055555555555557E-2</v>
      </c>
      <c r="Z463" s="6"/>
      <c r="AP463" s="42">
        <f>MIN(AP232:AP267)</f>
        <v>0.11409999999999999</v>
      </c>
      <c r="AQ463" s="42">
        <f>MIN(AQ232:AQ267)</f>
        <v>1.0027777777777778E-2</v>
      </c>
      <c r="AR463" s="42">
        <f>MIN(AR232:AR267)</f>
        <v>0.98723404255319136</v>
      </c>
      <c r="AS463" s="42">
        <f>MIN(AS232:AS267)</f>
        <v>0.51033990967435228</v>
      </c>
      <c r="AT463" s="422"/>
      <c r="AU463" s="70" t="s">
        <v>120</v>
      </c>
      <c r="AV463" s="426" t="s">
        <v>124</v>
      </c>
      <c r="AW463" s="56">
        <f>AVERAGE(AW234,AW240,AW246,AW252,AW258,AW264)</f>
        <v>0</v>
      </c>
      <c r="AX463" s="446"/>
      <c r="AY463" s="447"/>
      <c r="AZ463" s="447"/>
      <c r="BA463" s="447"/>
      <c r="BB463" s="56">
        <f>AVERAGE(BB234,BB240,BB246,BB252,BB258,BB264)</f>
        <v>0</v>
      </c>
      <c r="BC463" s="437"/>
      <c r="BD463" s="56">
        <f>AVERAGE(BD234,BD240,BD246,BD252,BD258,BD264)</f>
        <v>0</v>
      </c>
      <c r="BE463" s="437"/>
      <c r="BF463" s="56">
        <f>AVERAGE(BF234,BF240,BF246,BF252,BF258,BF264)</f>
        <v>0</v>
      </c>
      <c r="BG463" s="437"/>
      <c r="BH463" s="56" t="e">
        <f>AVERAGE(BH234,BH240,BH246,BH252,BH258,BH264)</f>
        <v>#VALUE!</v>
      </c>
      <c r="BI463" s="437"/>
      <c r="BJ463" s="56" t="e">
        <f>AVERAGE(BJ234,BJ240,BJ246,BJ252,BJ258,BJ264)</f>
        <v>#VALUE!</v>
      </c>
      <c r="BK463" s="437"/>
      <c r="BL463" s="56" t="e">
        <f>AVERAGE(BL234,BL240,BL246,BL252,BL258,BL264)</f>
        <v>#VALUE!</v>
      </c>
      <c r="BM463" s="437"/>
      <c r="BN463" s="477" t="e">
        <f>AVERAGE(BN234,BN240,BN246,BN252,BN258,BN264)</f>
        <v>#VALUE!</v>
      </c>
      <c r="BO463" s="481"/>
      <c r="BP463" s="447"/>
      <c r="BQ463" s="447"/>
      <c r="BR463" s="482"/>
    </row>
    <row r="464" spans="3:70" ht="17" customHeight="1" x14ac:dyDescent="0.2">
      <c r="V464" s="6" t="s">
        <v>131</v>
      </c>
      <c r="W464" s="42"/>
      <c r="X464" s="42"/>
      <c r="Z464" s="6"/>
      <c r="AP464" s="113">
        <f>AP460/W460</f>
        <v>0.98119495708918236</v>
      </c>
      <c r="AQ464" s="113">
        <f>AQ460/X460</f>
        <v>1.0039917583863356</v>
      </c>
      <c r="AR464" s="42"/>
      <c r="AS464" s="42"/>
      <c r="AT464" s="422"/>
      <c r="AU464" s="70" t="s">
        <v>121</v>
      </c>
      <c r="AV464" s="427"/>
      <c r="AW464" s="57">
        <f>MIN(AW234,AW240,AW246,AW252,AW258,AW264)</f>
        <v>0</v>
      </c>
      <c r="AX464" s="448"/>
      <c r="AY464" s="449"/>
      <c r="AZ464" s="449"/>
      <c r="BA464" s="449"/>
      <c r="BB464" s="57">
        <f>MIN(BB234,BB240,BB246,BB252,BB258,BB264)</f>
        <v>0</v>
      </c>
      <c r="BC464" s="438"/>
      <c r="BD464" s="57">
        <f>MIN(BD234,BD240,BD246,BD252,BD258,BD264)</f>
        <v>0</v>
      </c>
      <c r="BE464" s="438"/>
      <c r="BF464" s="57">
        <f>MIN(BF234,BF240,BF246,BF252,BF258,BF264)</f>
        <v>0</v>
      </c>
      <c r="BG464" s="438"/>
      <c r="BH464" s="150" t="e">
        <f>MIN(BH234,BH240,BH246,BH252,BH258,BH264)</f>
        <v>#VALUE!</v>
      </c>
      <c r="BI464" s="438"/>
      <c r="BJ464" s="150" t="e">
        <f>MIN(BJ234,BJ240,BJ246,BJ252,BJ258,BJ264)</f>
        <v>#VALUE!</v>
      </c>
      <c r="BK464" s="438"/>
      <c r="BL464" s="150" t="e">
        <f>MIN(BL234,BL240,BL246,BL252,BL258,BL264)</f>
        <v>#VALUE!</v>
      </c>
      <c r="BM464" s="438"/>
      <c r="BN464" s="478" t="e">
        <f>MIN(BN234,BN240,BN246,BN252,BN258,BN264)</f>
        <v>#VALUE!</v>
      </c>
      <c r="BO464" s="483"/>
      <c r="BP464" s="449"/>
      <c r="BQ464" s="449"/>
      <c r="BR464" s="484"/>
    </row>
    <row r="465" spans="3:70" ht="17" customHeight="1" thickBot="1" x14ac:dyDescent="0.25">
      <c r="W465" s="42"/>
      <c r="X465" s="42"/>
      <c r="Z465" s="6"/>
      <c r="AP465" s="42"/>
      <c r="AQ465" s="42"/>
      <c r="AR465" s="42"/>
      <c r="AS465" s="42"/>
      <c r="AT465" s="422"/>
      <c r="AU465" s="70" t="s">
        <v>122</v>
      </c>
      <c r="AV465" s="428"/>
      <c r="AW465" s="58">
        <f>MAX(AW234,AW240,AW246,AW252,AW258,AW264)</f>
        <v>0</v>
      </c>
      <c r="AX465" s="448"/>
      <c r="AY465" s="449"/>
      <c r="AZ465" s="449"/>
      <c r="BA465" s="449"/>
      <c r="BB465" s="58">
        <f>MAX(BB234,BB240,BB246,BB252,BB258,BB264)</f>
        <v>0</v>
      </c>
      <c r="BC465" s="438"/>
      <c r="BD465" s="58">
        <f>MAX(BD234,BD240,BD246,BD252,BD258,BD264)</f>
        <v>0</v>
      </c>
      <c r="BE465" s="438"/>
      <c r="BF465" s="58">
        <f>MAX(BF234,BF240,BF246,BF252,BF258,BF264)</f>
        <v>0</v>
      </c>
      <c r="BG465" s="438"/>
      <c r="BH465" s="151" t="e">
        <f>MAX(BH234,BH240,BH246,BH252,BH258,BH264)</f>
        <v>#VALUE!</v>
      </c>
      <c r="BI465" s="438"/>
      <c r="BJ465" s="151" t="e">
        <f>MAX(BJ234,BJ240,BJ246,BJ252,BJ258,BJ264)</f>
        <v>#VALUE!</v>
      </c>
      <c r="BK465" s="438"/>
      <c r="BL465" s="151" t="e">
        <f>MAX(BL234,BL240,BL246,BL252,BL258,BL264)</f>
        <v>#VALUE!</v>
      </c>
      <c r="BM465" s="438"/>
      <c r="BN465" s="479" t="e">
        <f>MAX(BN234,BN240,BN246,BN252,BN258,BN264)</f>
        <v>#VALUE!</v>
      </c>
      <c r="BO465" s="483"/>
      <c r="BP465" s="449"/>
      <c r="BQ465" s="449"/>
      <c r="BR465" s="484"/>
    </row>
    <row r="466" spans="3:70" ht="17" customHeight="1" x14ac:dyDescent="0.2">
      <c r="W466" s="42"/>
      <c r="X466" s="42"/>
      <c r="Z466" s="6"/>
      <c r="AP466" s="42"/>
      <c r="AQ466" s="42"/>
      <c r="AR466" s="42"/>
      <c r="AS466" s="42"/>
      <c r="AT466" s="422"/>
      <c r="AU466" s="65" t="s">
        <v>120</v>
      </c>
      <c r="AV466" s="429" t="s">
        <v>125</v>
      </c>
      <c r="AW466" s="64">
        <f>AVERAGE(AW236,AW242,AW248,AW254,AW260,AW266)</f>
        <v>0</v>
      </c>
      <c r="AX466" s="448"/>
      <c r="AY466" s="449"/>
      <c r="AZ466" s="449"/>
      <c r="BA466" s="449"/>
      <c r="BB466" s="64">
        <f>AVERAGE(BB236,BB242,BB248,BB254,BB260,BB266)</f>
        <v>0</v>
      </c>
      <c r="BC466" s="438"/>
      <c r="BD466" s="64">
        <f>AVERAGE(BD236,BD242,BD248,BD254,BD260,BD266)</f>
        <v>0</v>
      </c>
      <c r="BE466" s="438"/>
      <c r="BF466" s="64">
        <f>AVERAGE(BF236,BF242,BF248,BF254,BF260,BF266)</f>
        <v>0</v>
      </c>
      <c r="BG466" s="438"/>
      <c r="BH466" s="152" t="e">
        <f>AVERAGE(BH236,BH242,BH248,BH254,BH260,BH266)</f>
        <v>#VALUE!</v>
      </c>
      <c r="BI466" s="438"/>
      <c r="BJ466" s="152" t="e">
        <f>AVERAGE(BJ236,BJ242,BJ248,BJ254,BJ260,BJ266)</f>
        <v>#VALUE!</v>
      </c>
      <c r="BK466" s="438"/>
      <c r="BL466" s="152" t="e">
        <f>AVERAGE(BL236,BL242,BL248,BL254,BL260,BL266)</f>
        <v>#VALUE!</v>
      </c>
      <c r="BM466" s="438"/>
      <c r="BN466" s="480" t="e">
        <f>AVERAGE(BN236,BN242,BN248,BN254,BN260,BN266)</f>
        <v>#VALUE!</v>
      </c>
      <c r="BO466" s="483"/>
      <c r="BP466" s="449"/>
      <c r="BQ466" s="449"/>
      <c r="BR466" s="484"/>
    </row>
    <row r="467" spans="3:70" ht="17" customHeight="1" x14ac:dyDescent="0.2">
      <c r="W467" s="42"/>
      <c r="X467" s="42"/>
      <c r="Z467" s="6"/>
      <c r="AP467" s="42"/>
      <c r="AQ467" s="42"/>
      <c r="AR467" s="42"/>
      <c r="AS467" s="42"/>
      <c r="AT467" s="422"/>
      <c r="AU467" s="65" t="s">
        <v>121</v>
      </c>
      <c r="AV467" s="430"/>
      <c r="AW467" s="57">
        <f>MIN(AW236,AW242,AW248,AW254,AW260,AW266)</f>
        <v>0</v>
      </c>
      <c r="AX467" s="448"/>
      <c r="AY467" s="449"/>
      <c r="AZ467" s="449"/>
      <c r="BA467" s="449"/>
      <c r="BB467" s="57">
        <f>MIN(BB236,BB242,BB248,BB254,BB260,BB266)</f>
        <v>0</v>
      </c>
      <c r="BC467" s="438"/>
      <c r="BD467" s="57">
        <f>MIN(BD236,BD242,BD248,BD254,BD260,BD266)</f>
        <v>0</v>
      </c>
      <c r="BE467" s="438"/>
      <c r="BF467" s="57">
        <f>MIN(BF236,BF242,BF248,BF254,BF260,BF266)</f>
        <v>0</v>
      </c>
      <c r="BG467" s="438"/>
      <c r="BH467" s="150" t="e">
        <f>MIN(BH236,BH242,BH248,BH254,BH260,BH266)</f>
        <v>#VALUE!</v>
      </c>
      <c r="BI467" s="438"/>
      <c r="BJ467" s="150" t="e">
        <f>MIN(BJ236,BJ242,BJ248,BJ254,BJ260,BJ266)</f>
        <v>#VALUE!</v>
      </c>
      <c r="BK467" s="438"/>
      <c r="BL467" s="150" t="e">
        <f>MIN(BL236,BL242,BL248,BL254,BL260,BL266)</f>
        <v>#VALUE!</v>
      </c>
      <c r="BM467" s="438"/>
      <c r="BN467" s="478" t="e">
        <f>MIN(BN236,BN242,BN248,BN254,BN260,BN266)</f>
        <v>#VALUE!</v>
      </c>
      <c r="BO467" s="483"/>
      <c r="BP467" s="449"/>
      <c r="BQ467" s="449"/>
      <c r="BR467" s="484"/>
    </row>
    <row r="468" spans="3:70" ht="17" customHeight="1" thickBot="1" x14ac:dyDescent="0.25">
      <c r="F468" s="42">
        <f>COUNTIFS(F268:F291,"&lt;&gt;",F268:F291,"&lt;&gt;0")</f>
        <v>24</v>
      </c>
      <c r="G468" s="42">
        <f>COUNTIFS(G268:G291,"&lt;&gt;",G268:G291,"&lt;&gt;0")</f>
        <v>24</v>
      </c>
      <c r="W468" s="42"/>
      <c r="X468" s="42"/>
      <c r="Z468" s="42">
        <f>COUNTIFS(Z268:Z291,"&lt;&gt;",Z268:Z291,"&lt;&gt;0")</f>
        <v>24</v>
      </c>
      <c r="AP468" s="42"/>
      <c r="AQ468" s="42"/>
      <c r="AR468" s="4">
        <f>Z468/F468</f>
        <v>1</v>
      </c>
      <c r="AS468" s="42"/>
      <c r="AT468" s="422"/>
      <c r="AU468" s="66" t="s">
        <v>122</v>
      </c>
      <c r="AV468" s="431"/>
      <c r="AW468" s="58">
        <f>MAX(AW236,AW242,AW248,AW254,AW260,AW266)</f>
        <v>0</v>
      </c>
      <c r="AX468" s="450"/>
      <c r="AY468" s="451"/>
      <c r="AZ468" s="451"/>
      <c r="BA468" s="451"/>
      <c r="BB468" s="58">
        <f>MAX(BB236,BB242,BB248,BB254,BB260,BB266)</f>
        <v>0</v>
      </c>
      <c r="BC468" s="439"/>
      <c r="BD468" s="58">
        <f>MAX(BD236,BD242,BD248,BD254,BD260,BD266)</f>
        <v>0</v>
      </c>
      <c r="BE468" s="439"/>
      <c r="BF468" s="58">
        <f>MAX(BF236,BF242,BF248,BF254,BF260,BF266)</f>
        <v>0</v>
      </c>
      <c r="BG468" s="439"/>
      <c r="BH468" s="151" t="e">
        <f>MAX(BH236,BH242,BH248,BH254,BH260,BH266)</f>
        <v>#VALUE!</v>
      </c>
      <c r="BI468" s="439"/>
      <c r="BJ468" s="151" t="e">
        <f>MAX(BJ236,BJ242,BJ248,BJ254,BJ260,BJ266)</f>
        <v>#VALUE!</v>
      </c>
      <c r="BK468" s="439"/>
      <c r="BL468" s="151" t="e">
        <f>MAX(BL236,BL242,BL248,BL254,BL260,BL266)</f>
        <v>#VALUE!</v>
      </c>
      <c r="BM468" s="439"/>
      <c r="BN468" s="479" t="e">
        <f>MAX(BN236,BN242,BN248,BN254,BN260,BN266)</f>
        <v>#VALUE!</v>
      </c>
      <c r="BO468" s="485"/>
      <c r="BP468" s="451"/>
      <c r="BQ468" s="451"/>
      <c r="BR468" s="486"/>
    </row>
    <row r="469" spans="3:70" ht="17" customHeight="1" x14ac:dyDescent="0.2">
      <c r="C469" s="4" t="s">
        <v>112</v>
      </c>
      <c r="V469" s="6" t="s">
        <v>129</v>
      </c>
      <c r="W469" s="42">
        <f>GEOMEAN(W268:W291)</f>
        <v>0.17027387678126057</v>
      </c>
      <c r="X469" s="42">
        <f>GEOMEAN(X268:X291)</f>
        <v>3.2713988086566892E-2</v>
      </c>
      <c r="Z469" s="6"/>
      <c r="AP469" s="42">
        <f>GEOMEAN(AP268:AP291)</f>
        <v>0.16343922344098688</v>
      </c>
      <c r="AQ469" s="42">
        <f>GEOMEAN(AQ268:AQ291)</f>
        <v>3.287522373602355E-2</v>
      </c>
      <c r="AR469" s="42">
        <f>GEOMEAN(AR268:AR291)</f>
        <v>1.0049286454781974</v>
      </c>
      <c r="AS469" s="42">
        <f>GEOMEAN(AS268:AS291)</f>
        <v>0.95986082263779249</v>
      </c>
      <c r="AT469" s="422" t="str">
        <f>C469</f>
        <v>Class A5_270p</v>
      </c>
      <c r="AU469" s="69" t="s">
        <v>120</v>
      </c>
      <c r="AV469" s="423" t="s">
        <v>123</v>
      </c>
      <c r="AW469" s="56">
        <f>AVERAGE(AW268,AW274,AW280,AW286)</f>
        <v>0</v>
      </c>
      <c r="AX469" s="27">
        <f>AVERAGE(AX268:AX291)</f>
        <v>0</v>
      </c>
      <c r="AY469" s="27">
        <f>AVERAGE(AY268:AY291)</f>
        <v>0</v>
      </c>
      <c r="AZ469" s="27">
        <f>AVERAGE(AZ268:AZ291)</f>
        <v>0</v>
      </c>
      <c r="BA469" s="27" t="e">
        <f>AVERAGE(BA268:BA291)</f>
        <v>#VALUE!</v>
      </c>
      <c r="BB469" s="56">
        <f>AVERAGE(BB268,BB274,BB280,BB286)</f>
        <v>0</v>
      </c>
      <c r="BC469" s="27">
        <f>AVERAGE(BC268:BC291)</f>
        <v>0</v>
      </c>
      <c r="BD469" s="56">
        <f>AVERAGE(BD268,BD274,BD280,BD286)</f>
        <v>0</v>
      </c>
      <c r="BE469" s="27">
        <f>AVERAGE(BE268:BE291)</f>
        <v>0</v>
      </c>
      <c r="BF469" s="56">
        <f>AVERAGE(BF268,BF274,BF280,BF286)</f>
        <v>0</v>
      </c>
      <c r="BG469" s="28">
        <f>AVERAGE(BG268:BG291)</f>
        <v>0</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477" t="e">
        <f>AVERAGE(BN268,BN274,BN280,BN286)</f>
        <v>#VALUE!</v>
      </c>
      <c r="BO469" s="330" t="e">
        <f>AVERAGE(BO268:BO291)</f>
        <v>#VALUE!</v>
      </c>
      <c r="BP469" s="329" t="e">
        <f>AVERAGE(BP268:BP291)</f>
        <v>#VALUE!</v>
      </c>
      <c r="BQ469" s="329" t="e">
        <f>AVERAGE(BQ268:BQ291)</f>
        <v>#VALUE!</v>
      </c>
      <c r="BR469" s="328" t="e">
        <f>AVERAGE(BR268:BR291)</f>
        <v>#VALUE!</v>
      </c>
    </row>
    <row r="470" spans="3:70" ht="17" customHeight="1" x14ac:dyDescent="0.2">
      <c r="V470" s="6" t="s">
        <v>130</v>
      </c>
      <c r="W470" s="42">
        <f>SUM(W268:W291)</f>
        <v>4.4822000000000006</v>
      </c>
      <c r="X470" s="42">
        <f>SUM(X268:X291)</f>
        <v>0.99161111111111122</v>
      </c>
      <c r="Z470" s="6"/>
      <c r="AP470" s="42">
        <f>SUM(AP268:AP291)</f>
        <v>4.2711000000000006</v>
      </c>
      <c r="AQ470" s="42">
        <f>SUM(AQ268:AQ291)</f>
        <v>0.99472222222222229</v>
      </c>
      <c r="AR470" s="42">
        <f>SUM(AR268:AR291)</f>
        <v>24.119129574946495</v>
      </c>
      <c r="AS470" s="42">
        <f>SUM(AS268:AS291)</f>
        <v>23.675938779058832</v>
      </c>
      <c r="AT470" s="422"/>
      <c r="AU470" s="70" t="s">
        <v>121</v>
      </c>
      <c r="AV470" s="424"/>
      <c r="AW470" s="57">
        <f>MIN(AW268,AW274,AW280,AW286)</f>
        <v>0</v>
      </c>
      <c r="AX470" s="26">
        <f>MIN(AX268:AX291)</f>
        <v>0</v>
      </c>
      <c r="AY470" s="26">
        <f>MIN(AY268:AY291)</f>
        <v>0</v>
      </c>
      <c r="AZ470" s="26">
        <f>MIN(AZ268:AZ291)</f>
        <v>0</v>
      </c>
      <c r="BA470" s="294" t="e">
        <f>MIN(BA268:BA291)</f>
        <v>#VALUE!</v>
      </c>
      <c r="BB470" s="57">
        <f>MIN(BB268,BB274,BB280,BB286)</f>
        <v>0</v>
      </c>
      <c r="BC470" s="26">
        <f>MIN(BC268:BC291)</f>
        <v>0</v>
      </c>
      <c r="BD470" s="57">
        <f>MIN(BD268,BD274,BD280,BD286)</f>
        <v>0</v>
      </c>
      <c r="BE470" s="26">
        <f>MIN(BE268:BE291)</f>
        <v>0</v>
      </c>
      <c r="BF470" s="57">
        <f>MIN(BF268,BF274,BF280,BF286)</f>
        <v>0</v>
      </c>
      <c r="BG470" s="30">
        <f>MIN(BG268:BG291)</f>
        <v>0</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478" t="e">
        <f>MIN(BN268,BN274,BN280,BN286)</f>
        <v>#VALUE!</v>
      </c>
      <c r="BO470" s="326" t="e">
        <f>MIN(BO268:BO291)</f>
        <v>#VALUE!</v>
      </c>
      <c r="BP470" s="321" t="e">
        <f>MIN(BP268:BP291)</f>
        <v>#VALUE!</v>
      </c>
      <c r="BQ470" s="321" t="e">
        <f>MIN(BQ268:BQ291)</f>
        <v>#VALUE!</v>
      </c>
      <c r="BR470" s="323" t="e">
        <f>MIN(BR268:BR291)</f>
        <v>#VALUE!</v>
      </c>
    </row>
    <row r="471" spans="3:70" ht="17" customHeight="1" thickBot="1" x14ac:dyDescent="0.25">
      <c r="V471" s="6" t="s">
        <v>122</v>
      </c>
      <c r="W471" s="42">
        <f>MAX(W268:W291)</f>
        <v>0.33100000000000002</v>
      </c>
      <c r="X471" s="42">
        <f>MAX(X268:X291)</f>
        <v>9.1555555555555557E-2</v>
      </c>
      <c r="Z471" s="6"/>
      <c r="AP471" s="42">
        <f>MAX(AP268:AP291)</f>
        <v>0.32800000000000001</v>
      </c>
      <c r="AQ471" s="42">
        <f>MAX(AQ268:AQ291)</f>
        <v>9.191666666666666E-2</v>
      </c>
      <c r="AR471" s="42">
        <f>MAX(AR268:AR291)</f>
        <v>1.0240202275600507</v>
      </c>
      <c r="AS471" s="42">
        <f>MAX(AS268:AS291)</f>
        <v>1.3926302414231257</v>
      </c>
      <c r="AT471" s="422"/>
      <c r="AU471" s="70" t="s">
        <v>122</v>
      </c>
      <c r="AV471" s="425"/>
      <c r="AW471" s="58">
        <f>MAX(AW268,AW274,AW280,AW286)</f>
        <v>0</v>
      </c>
      <c r="AX471" s="29">
        <f>MAX(AX268:AX291)</f>
        <v>0</v>
      </c>
      <c r="AY471" s="29">
        <f>MAX(AY268:AY291)</f>
        <v>0</v>
      </c>
      <c r="AZ471" s="29">
        <f>MAX(AZ268:AZ291)</f>
        <v>0</v>
      </c>
      <c r="BA471" s="295" t="e">
        <f>MAX(BA268:BA291)</f>
        <v>#VALUE!</v>
      </c>
      <c r="BB471" s="58">
        <f>MAX(BB268,BB274,BB280,BB286)</f>
        <v>0</v>
      </c>
      <c r="BC471" s="29">
        <f>MAX(BC268:BC291)</f>
        <v>0</v>
      </c>
      <c r="BD471" s="58">
        <f>MAX(BD268,BD274,BD280,BD286)</f>
        <v>0</v>
      </c>
      <c r="BE471" s="29">
        <f>MAX(BE268:BE291)</f>
        <v>0</v>
      </c>
      <c r="BF471" s="58">
        <f>MAX(BF268,BF274,BF280,BF286)</f>
        <v>0</v>
      </c>
      <c r="BG471" s="31">
        <f>MAX(BG268:BG291)</f>
        <v>0</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479" t="e">
        <f>MAX(BN268,BN274,BN280,BN286)</f>
        <v>#VALUE!</v>
      </c>
      <c r="BO471" s="327" t="e">
        <f>MAX(BO268:BO291)</f>
        <v>#VALUE!</v>
      </c>
      <c r="BP471" s="322" t="e">
        <f>MAX(BP268:BP291)</f>
        <v>#VALUE!</v>
      </c>
      <c r="BQ471" s="322" t="e">
        <f>MAX(BQ268:BQ291)</f>
        <v>#VALUE!</v>
      </c>
      <c r="BR471" s="324" t="e">
        <f>MAX(BR268:BR291)</f>
        <v>#VALUE!</v>
      </c>
    </row>
    <row r="472" spans="3:70" ht="17" customHeight="1" x14ac:dyDescent="0.2">
      <c r="V472" s="6" t="s">
        <v>121</v>
      </c>
      <c r="W472" s="42">
        <f>MIN(W268:W291)</f>
        <v>6.93E-2</v>
      </c>
      <c r="X472" s="42">
        <f>MIN(X268:X291)</f>
        <v>5.944444444444444E-3</v>
      </c>
      <c r="Z472" s="6"/>
      <c r="AP472" s="42">
        <f>MIN(AP268:AP291)</f>
        <v>6.9000000000000006E-2</v>
      </c>
      <c r="AQ472" s="42">
        <f>MIN(AQ268:AQ291)</f>
        <v>5.944444444444444E-3</v>
      </c>
      <c r="AR472" s="42">
        <f>MIN(AR268:AR291)</f>
        <v>0.99140247178936058</v>
      </c>
      <c r="AS472" s="42">
        <f>MIN(AS268:AS291)</f>
        <v>0.27515192437542202</v>
      </c>
      <c r="AT472" s="422"/>
      <c r="AU472" s="70" t="s">
        <v>120</v>
      </c>
      <c r="AV472" s="426" t="s">
        <v>124</v>
      </c>
      <c r="AW472" s="56">
        <f>AVERAGE(AW270,AW276,AW282,AW288)</f>
        <v>0</v>
      </c>
      <c r="AX472" s="446"/>
      <c r="AY472" s="447"/>
      <c r="AZ472" s="447"/>
      <c r="BA472" s="447"/>
      <c r="BB472" s="56">
        <f>AVERAGE(BB270,BB276,BB282,BB288)</f>
        <v>0</v>
      </c>
      <c r="BC472" s="437"/>
      <c r="BD472" s="56">
        <f>AVERAGE(BD270,BD276,BD282,BD288)</f>
        <v>0</v>
      </c>
      <c r="BE472" s="437"/>
      <c r="BF472" s="56">
        <f>AVERAGE(BF270,BF276,BF282,BF288)</f>
        <v>0</v>
      </c>
      <c r="BG472" s="437"/>
      <c r="BH472" s="56" t="e">
        <f>AVERAGE(BH270,BH276,BH282,BH288)</f>
        <v>#VALUE!</v>
      </c>
      <c r="BI472" s="437"/>
      <c r="BJ472" s="56" t="e">
        <f>AVERAGE(BJ270,BJ276,BJ282,BJ288)</f>
        <v>#VALUE!</v>
      </c>
      <c r="BK472" s="437"/>
      <c r="BL472" s="56" t="e">
        <f>AVERAGE(BL270,BL276,BL282,BL288)</f>
        <v>#VALUE!</v>
      </c>
      <c r="BM472" s="437"/>
      <c r="BN472" s="477" t="e">
        <f>AVERAGE(BN270,BN276,BN282,BN288)</f>
        <v>#VALUE!</v>
      </c>
      <c r="BO472" s="481"/>
      <c r="BP472" s="447"/>
      <c r="BQ472" s="447"/>
      <c r="BR472" s="482"/>
    </row>
    <row r="473" spans="3:70" ht="17" customHeight="1" x14ac:dyDescent="0.2">
      <c r="V473" s="6" t="s">
        <v>131</v>
      </c>
      <c r="W473" s="42"/>
      <c r="X473" s="42"/>
      <c r="Z473" s="6"/>
      <c r="AP473" s="113">
        <f>AP469/W469</f>
        <v>0.95986082263779249</v>
      </c>
      <c r="AQ473" s="113">
        <f>AQ469/X469</f>
        <v>1.0049286454781974</v>
      </c>
      <c r="AR473" s="42"/>
      <c r="AS473" s="42"/>
      <c r="AT473" s="422"/>
      <c r="AU473" s="70" t="s">
        <v>121</v>
      </c>
      <c r="AV473" s="427"/>
      <c r="AW473" s="57">
        <f>MIN(AW270,AW276,AW282,AW288)</f>
        <v>0</v>
      </c>
      <c r="AX473" s="448"/>
      <c r="AY473" s="449"/>
      <c r="AZ473" s="449"/>
      <c r="BA473" s="449"/>
      <c r="BB473" s="57">
        <f>MIN(BB270,BB276,BB282,BB288)</f>
        <v>0</v>
      </c>
      <c r="BC473" s="438"/>
      <c r="BD473" s="57">
        <f>MIN(BD270,BD276,BD282,BD288)</f>
        <v>0</v>
      </c>
      <c r="BE473" s="438"/>
      <c r="BF473" s="57">
        <f>MIN(BF270,BF276,BF282,BF288)</f>
        <v>0</v>
      </c>
      <c r="BG473" s="438"/>
      <c r="BH473" s="150" t="e">
        <f>MIN(BH270,BH276,BH282,BH288)</f>
        <v>#VALUE!</v>
      </c>
      <c r="BI473" s="438"/>
      <c r="BJ473" s="150" t="e">
        <f>MIN(BJ270,BJ276,BJ282,BJ288)</f>
        <v>#VALUE!</v>
      </c>
      <c r="BK473" s="438"/>
      <c r="BL473" s="150" t="e">
        <f>MIN(BL270,BL276,BL282,BL288)</f>
        <v>#VALUE!</v>
      </c>
      <c r="BM473" s="438"/>
      <c r="BN473" s="478" t="e">
        <f>MIN(BN270,BN276,BN282,BN288)</f>
        <v>#VALUE!</v>
      </c>
      <c r="BO473" s="483"/>
      <c r="BP473" s="449"/>
      <c r="BQ473" s="449"/>
      <c r="BR473" s="484"/>
    </row>
    <row r="474" spans="3:70" ht="17" customHeight="1" thickBot="1" x14ac:dyDescent="0.25">
      <c r="W474" s="42"/>
      <c r="X474" s="42"/>
      <c r="Z474" s="6"/>
      <c r="AP474" s="42"/>
      <c r="AQ474" s="42"/>
      <c r="AR474" s="42"/>
      <c r="AS474" s="42"/>
      <c r="AT474" s="422"/>
      <c r="AU474" s="70" t="s">
        <v>122</v>
      </c>
      <c r="AV474" s="428"/>
      <c r="AW474" s="58">
        <f>MAX(AW270,AW276,AW282,AW288)</f>
        <v>0</v>
      </c>
      <c r="AX474" s="448"/>
      <c r="AY474" s="449"/>
      <c r="AZ474" s="449"/>
      <c r="BA474" s="449"/>
      <c r="BB474" s="58">
        <f>MAX(BB270,BB276,BB282,BB288)</f>
        <v>0</v>
      </c>
      <c r="BC474" s="438"/>
      <c r="BD474" s="58">
        <f>MAX(BD270,BD276,BD282,BD288)</f>
        <v>0</v>
      </c>
      <c r="BE474" s="438"/>
      <c r="BF474" s="58">
        <f>MAX(BF270,BF276,BF282,BF288)</f>
        <v>0</v>
      </c>
      <c r="BG474" s="438"/>
      <c r="BH474" s="151" t="e">
        <f>MAX(BH270,BH276,BH282,BH288)</f>
        <v>#VALUE!</v>
      </c>
      <c r="BI474" s="438"/>
      <c r="BJ474" s="151" t="e">
        <f>MAX(BJ270,BJ276,BJ282,BJ288)</f>
        <v>#VALUE!</v>
      </c>
      <c r="BK474" s="438"/>
      <c r="BL474" s="151" t="e">
        <f>MAX(BL270,BL276,BL282,BL288)</f>
        <v>#VALUE!</v>
      </c>
      <c r="BM474" s="438"/>
      <c r="BN474" s="479" t="e">
        <f>MAX(BN270,BN276,BN282,BN288)</f>
        <v>#VALUE!</v>
      </c>
      <c r="BO474" s="483"/>
      <c r="BP474" s="449"/>
      <c r="BQ474" s="449"/>
      <c r="BR474" s="484"/>
    </row>
    <row r="475" spans="3:70" ht="17" customHeight="1" x14ac:dyDescent="0.2">
      <c r="W475" s="42"/>
      <c r="X475" s="42"/>
      <c r="Z475" s="6"/>
      <c r="AP475" s="42"/>
      <c r="AQ475" s="42"/>
      <c r="AR475" s="42"/>
      <c r="AS475" s="42"/>
      <c r="AT475" s="422"/>
      <c r="AU475" s="65" t="s">
        <v>120</v>
      </c>
      <c r="AV475" s="429" t="s">
        <v>125</v>
      </c>
      <c r="AW475" s="64">
        <f>AVERAGE(AW272,AW278,AW284,AW290)</f>
        <v>0</v>
      </c>
      <c r="AX475" s="448"/>
      <c r="AY475" s="449"/>
      <c r="AZ475" s="449"/>
      <c r="BA475" s="449"/>
      <c r="BB475" s="64">
        <f>AVERAGE(BB272,BB278,BB284,BB290)</f>
        <v>0</v>
      </c>
      <c r="BC475" s="438"/>
      <c r="BD475" s="64">
        <f>AVERAGE(BD272,BD278,BD284,BD290)</f>
        <v>0</v>
      </c>
      <c r="BE475" s="438"/>
      <c r="BF475" s="64">
        <f>AVERAGE(BF272,BF278,BF284,BF290)</f>
        <v>0</v>
      </c>
      <c r="BG475" s="438"/>
      <c r="BH475" s="152" t="e">
        <f>AVERAGE(BH272,BH278,BH284,BH290)</f>
        <v>#VALUE!</v>
      </c>
      <c r="BI475" s="438"/>
      <c r="BJ475" s="152" t="e">
        <f>AVERAGE(BJ272,BJ278,BJ284,BJ290)</f>
        <v>#VALUE!</v>
      </c>
      <c r="BK475" s="438"/>
      <c r="BL475" s="152" t="e">
        <f>AVERAGE(BL272,BL278,BL284,BL290)</f>
        <v>#VALUE!</v>
      </c>
      <c r="BM475" s="438"/>
      <c r="BN475" s="480" t="e">
        <f>AVERAGE(BN272,BN278,BN284,BN290)</f>
        <v>#VALUE!</v>
      </c>
      <c r="BO475" s="483"/>
      <c r="BP475" s="449"/>
      <c r="BQ475" s="449"/>
      <c r="BR475" s="484"/>
    </row>
    <row r="476" spans="3:70" ht="17" customHeight="1" x14ac:dyDescent="0.2">
      <c r="W476" s="42"/>
      <c r="X476" s="42"/>
      <c r="Z476" s="6"/>
      <c r="AP476" s="42"/>
      <c r="AQ476" s="42"/>
      <c r="AR476" s="42"/>
      <c r="AS476" s="42"/>
      <c r="AT476" s="422"/>
      <c r="AU476" s="65" t="s">
        <v>121</v>
      </c>
      <c r="AV476" s="430"/>
      <c r="AW476" s="57">
        <f>MIN(AW272,AW278,AW284,AW290)</f>
        <v>0</v>
      </c>
      <c r="AX476" s="448"/>
      <c r="AY476" s="449"/>
      <c r="AZ476" s="449"/>
      <c r="BA476" s="449"/>
      <c r="BB476" s="57">
        <f>MIN(BB272,BB278,BB284,BB290)</f>
        <v>0</v>
      </c>
      <c r="BC476" s="438"/>
      <c r="BD476" s="57">
        <f>MIN(BD272,BD278,BD284,BD290)</f>
        <v>0</v>
      </c>
      <c r="BE476" s="438"/>
      <c r="BF476" s="57">
        <f>MIN(BF272,BF278,BF284,BF290)</f>
        <v>0</v>
      </c>
      <c r="BG476" s="438"/>
      <c r="BH476" s="150" t="e">
        <f>MIN(BH272,BH278,BH284,BH290)</f>
        <v>#VALUE!</v>
      </c>
      <c r="BI476" s="438"/>
      <c r="BJ476" s="150" t="e">
        <f>MIN(BJ272,BJ278,BJ284,BJ290)</f>
        <v>#VALUE!</v>
      </c>
      <c r="BK476" s="438"/>
      <c r="BL476" s="150" t="e">
        <f>MIN(BL272,BL278,BL284,BL290)</f>
        <v>#VALUE!</v>
      </c>
      <c r="BM476" s="438"/>
      <c r="BN476" s="478" t="e">
        <f>MIN(BN272,BN278,BN284,BN290)</f>
        <v>#VALUE!</v>
      </c>
      <c r="BO476" s="483"/>
      <c r="BP476" s="449"/>
      <c r="BQ476" s="449"/>
      <c r="BR476" s="484"/>
    </row>
    <row r="477" spans="3:70" ht="17" customHeight="1" thickBot="1" x14ac:dyDescent="0.25">
      <c r="F477" s="42">
        <f>COUNTIFS(F292:F363,"&lt;&gt;",F292:F363,"&lt;&gt;0")</f>
        <v>72</v>
      </c>
      <c r="G477" s="42">
        <f>COUNTIFS(G292:G363,"&lt;&gt;",G292:G363,"&lt;&gt;0")</f>
        <v>72</v>
      </c>
      <c r="W477" s="42"/>
      <c r="X477" s="42"/>
      <c r="Z477" s="42">
        <f>COUNTIFS(Z292:Z363,"&lt;&gt;",Z292:Z363,"&lt;&gt;0")</f>
        <v>72</v>
      </c>
      <c r="AP477" s="42"/>
      <c r="AQ477" s="42"/>
      <c r="AR477" s="4">
        <f>Z477/F477</f>
        <v>1</v>
      </c>
      <c r="AS477" s="42"/>
      <c r="AT477" s="422"/>
      <c r="AU477" s="66" t="s">
        <v>122</v>
      </c>
      <c r="AV477" s="431"/>
      <c r="AW477" s="58">
        <f>MAX(AW272,AW278,AW284,AW290)</f>
        <v>0</v>
      </c>
      <c r="AX477" s="450"/>
      <c r="AY477" s="451"/>
      <c r="AZ477" s="451"/>
      <c r="BA477" s="451"/>
      <c r="BB477" s="58">
        <f>MAX(BB272,BB278,BB284,BB290)</f>
        <v>0</v>
      </c>
      <c r="BC477" s="439"/>
      <c r="BD477" s="58">
        <f>MAX(BD272,BD278,BD284,BD290)</f>
        <v>0</v>
      </c>
      <c r="BE477" s="439"/>
      <c r="BF477" s="58">
        <f>MAX(BF272,BF278,BF284,BF290)</f>
        <v>0</v>
      </c>
      <c r="BG477" s="439"/>
      <c r="BH477" s="151" t="e">
        <f>MAX(BH272,BH278,BH284,BH290)</f>
        <v>#VALUE!</v>
      </c>
      <c r="BI477" s="439"/>
      <c r="BJ477" s="151" t="e">
        <f>MAX(BJ272,BJ278,BJ284,BJ290)</f>
        <v>#VALUE!</v>
      </c>
      <c r="BK477" s="439"/>
      <c r="BL477" s="151" t="e">
        <f>MAX(BL272,BL278,BL284,BL290)</f>
        <v>#VALUE!</v>
      </c>
      <c r="BM477" s="439"/>
      <c r="BN477" s="479" t="e">
        <f>MAX(BN272,BN278,BN284,BN290)</f>
        <v>#VALUE!</v>
      </c>
      <c r="BO477" s="485"/>
      <c r="BP477" s="451"/>
      <c r="BQ477" s="451"/>
      <c r="BR477" s="486"/>
    </row>
    <row r="478" spans="3:70" ht="17" customHeight="1" x14ac:dyDescent="0.2">
      <c r="C478" s="4" t="s">
        <v>100</v>
      </c>
      <c r="V478" s="6" t="s">
        <v>129</v>
      </c>
      <c r="W478" s="42">
        <f>GEOMEAN(W292:W363)</f>
        <v>1.9145311483100675</v>
      </c>
      <c r="X478" s="42">
        <f>GEOMEAN(X292:X363)</f>
        <v>0.49740371051830296</v>
      </c>
      <c r="Z478" s="6"/>
      <c r="AP478" s="42">
        <f>GEOMEAN(AP292:AP363)</f>
        <v>1.9266682693648405</v>
      </c>
      <c r="AQ478" s="42">
        <f>GEOMEAN(AQ292:AQ363)</f>
        <v>0.49764169158719401</v>
      </c>
      <c r="AR478" s="42">
        <f>GEOMEAN(AR292:AR363)</f>
        <v>1.0004784465090601</v>
      </c>
      <c r="AS478" s="42">
        <f>GEOMEAN(AS292:AS363)</f>
        <v>1.006339474322727</v>
      </c>
      <c r="AT478" s="422" t="str">
        <f>C478</f>
        <v>Class B1_SYN</v>
      </c>
      <c r="AU478" s="69" t="s">
        <v>120</v>
      </c>
      <c r="AV478" s="423" t="s">
        <v>123</v>
      </c>
      <c r="AW478" s="56">
        <f>AVERAGE(AW292,AW298,AW304,AW310,AW316,AW322,AW328,AW334,AW340,AW346,AW352,AW358)</f>
        <v>0</v>
      </c>
      <c r="AX478" s="27">
        <f>AVERAGE(AX292:AX363)</f>
        <v>0</v>
      </c>
      <c r="AY478" s="27">
        <f>AVERAGE(AY292:AY363)</f>
        <v>0</v>
      </c>
      <c r="AZ478" s="27">
        <f>AVERAGE(AZ292:AZ363)</f>
        <v>0</v>
      </c>
      <c r="BA478" s="27" t="e">
        <f>AVERAGE(BA292:BA363)</f>
        <v>#VALUE!</v>
      </c>
      <c r="BB478" s="56">
        <f>AVERAGE(BB292,BB298,BB304,BB310,BB316,BB322,BB328,BB334,BB340,BB346,BB352,BB358)</f>
        <v>0</v>
      </c>
      <c r="BC478" s="27">
        <f>AVERAGE(BC292:BC363)</f>
        <v>0</v>
      </c>
      <c r="BD478" s="56">
        <f>AVERAGE(BD292,BD298,BD304,BD310,BD316,BD322,BD328,BD334,BD340,BD346,BD352,BD358)</f>
        <v>0</v>
      </c>
      <c r="BE478" s="27">
        <f>AVERAGE(BE292:BE363)</f>
        <v>0</v>
      </c>
      <c r="BF478" s="56">
        <f>AVERAGE(BF292,BF298,BF304,BF310,BF316,BF322,BF328,BF334,BF340,BF346,BF352,BF358)</f>
        <v>0</v>
      </c>
      <c r="BG478" s="28">
        <f>AVERAGE(BG292:BG363)</f>
        <v>0</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477" t="e">
        <f>AVERAGE(BN292,BN298,BN304,BN310,BN316,BN322,BN328,BN334,BN340,BN346,BN352,BN358)</f>
        <v>#VALUE!</v>
      </c>
      <c r="BO478" s="330" t="e">
        <f>AVERAGE(BO292:BO363)</f>
        <v>#VALUE!</v>
      </c>
      <c r="BP478" s="329" t="e">
        <f>AVERAGE(BP292:BP363)</f>
        <v>#VALUE!</v>
      </c>
      <c r="BQ478" s="329" t="e">
        <f>AVERAGE(BQ292:BQ363)</f>
        <v>#VALUE!</v>
      </c>
      <c r="BR478" s="328" t="e">
        <f>AVERAGE(BR292:BR363)</f>
        <v>#VALUE!</v>
      </c>
    </row>
    <row r="479" spans="3:70" ht="17" customHeight="1" x14ac:dyDescent="0.2">
      <c r="V479" s="6" t="s">
        <v>130</v>
      </c>
      <c r="W479" s="42">
        <f>SUM(W292:W363)</f>
        <v>157.00120000000007</v>
      </c>
      <c r="X479" s="42">
        <f>SUM(X292:X363)</f>
        <v>48.644888888888893</v>
      </c>
      <c r="Z479" s="6"/>
      <c r="AP479" s="42">
        <f>SUM(AP292:AP363)</f>
        <v>158.19579999999996</v>
      </c>
      <c r="AQ479" s="42">
        <f>SUM(AQ292:AQ363)</f>
        <v>48.705666666666659</v>
      </c>
      <c r="AR479" s="42">
        <f>SUM(AR292:AR363)</f>
        <v>72.037140043111791</v>
      </c>
      <c r="AS479" s="42">
        <f>SUM(AS292:AS363)</f>
        <v>72.580945421901347</v>
      </c>
      <c r="AT479" s="422"/>
      <c r="AU479" s="70" t="s">
        <v>121</v>
      </c>
      <c r="AV479" s="424"/>
      <c r="AW479" s="57">
        <f>MIN(AW292,AW298,AW304,AW310,AW316,AW322,AW328,AW334,AW340,AW346,AW352,AW358)</f>
        <v>0</v>
      </c>
      <c r="AX479" s="26">
        <f>MIN(AX292:AX363)</f>
        <v>0</v>
      </c>
      <c r="AY479" s="26">
        <f>MIN(AY292:AY363)</f>
        <v>0</v>
      </c>
      <c r="AZ479" s="26">
        <f>MIN(AZ292:AZ363)</f>
        <v>0</v>
      </c>
      <c r="BA479" s="294" t="e">
        <f>MIN(BA292:BA363)</f>
        <v>#VALUE!</v>
      </c>
      <c r="BB479" s="57">
        <f>MIN(BB292,BB298,BB304,BB310,BB316,BB322,BB328,BB334,BB340,BB346,BB352,BB358)</f>
        <v>0</v>
      </c>
      <c r="BC479" s="26">
        <f>MIN(BC292:BC363)</f>
        <v>0</v>
      </c>
      <c r="BD479" s="57">
        <f>MIN(BD292,BD298,BD304,BD310,BD316,BD322,BD328,BD334,BD340,BD346,BD352,BD358)</f>
        <v>0</v>
      </c>
      <c r="BE479" s="26">
        <f>MIN(BE292:BE363)</f>
        <v>0</v>
      </c>
      <c r="BF479" s="57">
        <f>MIN(BF292,BF298,BF304,BF310,BF316,BF322,BF328,BF334,BF340,BF346,BF352,BF358)</f>
        <v>0</v>
      </c>
      <c r="BG479" s="30">
        <f>MIN(BG292:BG363)</f>
        <v>0</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478" t="e">
        <f>MIN(BN292,BN298,BN304,BN310,BN316,BN322,BN328,BN334,BN340,BN346,BN352,BN358)</f>
        <v>#VALUE!</v>
      </c>
      <c r="BO479" s="326" t="e">
        <f>MIN(BO292:BO363)</f>
        <v>#VALUE!</v>
      </c>
      <c r="BP479" s="321" t="e">
        <f>MIN(BP292:BP363)</f>
        <v>#VALUE!</v>
      </c>
      <c r="BQ479" s="321" t="e">
        <f>MIN(BQ292:BQ363)</f>
        <v>#VALUE!</v>
      </c>
      <c r="BR479" s="323" t="e">
        <f>MIN(BR292:BR363)</f>
        <v>#VALUE!</v>
      </c>
    </row>
    <row r="480" spans="3:70" ht="17" customHeight="1" thickBot="1" x14ac:dyDescent="0.25">
      <c r="V480" s="6" t="s">
        <v>122</v>
      </c>
      <c r="W480" s="42">
        <f>MAX(W292:W363)</f>
        <v>5.7035</v>
      </c>
      <c r="X480" s="42">
        <f>MAX(X292:X363)</f>
        <v>2.0787499999999999</v>
      </c>
      <c r="Z480" s="6"/>
      <c r="AP480" s="42">
        <f>MAX(AP292:AP363)</f>
        <v>6.1645000000000003</v>
      </c>
      <c r="AQ480" s="42">
        <f>MAX(AQ292:AQ363)</f>
        <v>2.0880277777777776</v>
      </c>
      <c r="AR480" s="42">
        <f>MAX(AR292:AR363)</f>
        <v>1.0238462451061812</v>
      </c>
      <c r="AS480" s="42">
        <f>MAX(AS292:AS363)</f>
        <v>1.1426949710523326</v>
      </c>
      <c r="AT480" s="422"/>
      <c r="AU480" s="70" t="s">
        <v>122</v>
      </c>
      <c r="AV480" s="425"/>
      <c r="AW480" s="58">
        <f>MAX(AW292,AW298,AW304,AW310,AW316,AW322,AW328,AW334,AW340,AW346,AW352,AW358)</f>
        <v>0</v>
      </c>
      <c r="AX480" s="29">
        <f>MAX(AX292:AX363)</f>
        <v>0</v>
      </c>
      <c r="AY480" s="29">
        <f>MAX(AY292:AY363)</f>
        <v>0</v>
      </c>
      <c r="AZ480" s="29">
        <f>MAX(AZ292:AZ363)</f>
        <v>0</v>
      </c>
      <c r="BA480" s="295" t="e">
        <f>MAX(BA292:BA363)</f>
        <v>#VALUE!</v>
      </c>
      <c r="BB480" s="58">
        <f>MAX(BB292,BB298,BB304,BB310,BB316,BB322,BB328,BB334,BB340,BB346,BB352,BB358)</f>
        <v>0</v>
      </c>
      <c r="BC480" s="29">
        <f>MAX(BC292:BC363)</f>
        <v>0</v>
      </c>
      <c r="BD480" s="58">
        <f>MAX(BD292,BD298,BD304,BD310,BD316,BD322,BD328,BD334,BD340,BD346,BD352,BD358)</f>
        <v>0</v>
      </c>
      <c r="BE480" s="29">
        <f>MAX(BE292:BE363)</f>
        <v>0</v>
      </c>
      <c r="BF480" s="58">
        <f>MAX(BF292,BF298,BF304,BF310,BF316,BF322,BF328,BF334,BF340,BF346,BF352,BF358)</f>
        <v>0</v>
      </c>
      <c r="BG480" s="31">
        <f>MAX(BG292:BG363)</f>
        <v>0</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479" t="e">
        <f>MAX(BN292,BN298,BN304,BN310,BN316,BN322,BN328,BN334,BN340,BN346,BN352,BN358)</f>
        <v>#VALUE!</v>
      </c>
      <c r="BO480" s="327" t="e">
        <f>MAX(BO292:BO363)</f>
        <v>#VALUE!</v>
      </c>
      <c r="BP480" s="322" t="e">
        <f>MAX(BP292:BP363)</f>
        <v>#VALUE!</v>
      </c>
      <c r="BQ480" s="322" t="e">
        <f>MAX(BQ292:BQ363)</f>
        <v>#VALUE!</v>
      </c>
      <c r="BR480" s="324" t="e">
        <f>MAX(BR292:BR363)</f>
        <v>#VALUE!</v>
      </c>
    </row>
    <row r="481" spans="1:70" s="83" customFormat="1" ht="17" customHeight="1" x14ac:dyDescent="0.2">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0.50770000000000004</v>
      </c>
      <c r="X481" s="42">
        <f>MIN(X292:X363)</f>
        <v>0.10002777777777778</v>
      </c>
      <c r="Y481" s="4"/>
      <c r="Z481" s="6"/>
      <c r="AA481" s="4"/>
      <c r="AB481" s="4"/>
      <c r="AC481" s="4"/>
      <c r="AD481" s="4"/>
      <c r="AE481" s="4"/>
      <c r="AF481" s="4"/>
      <c r="AG481" s="4"/>
      <c r="AH481" s="4"/>
      <c r="AI481" s="4"/>
      <c r="AJ481" s="4"/>
      <c r="AK481" s="4"/>
      <c r="AL481" s="4"/>
      <c r="AM481" s="4"/>
      <c r="AN481" s="4"/>
      <c r="AO481" s="4"/>
      <c r="AP481" s="42">
        <f>MIN(AP292:AP363)</f>
        <v>0.50800000000000001</v>
      </c>
      <c r="AQ481" s="42">
        <f>MIN(AQ292:AQ363)</f>
        <v>9.955555555555555E-2</v>
      </c>
      <c r="AR481" s="42">
        <f>MIN(AR292:AR363)</f>
        <v>0.96918739301178125</v>
      </c>
      <c r="AS481" s="42">
        <f>MIN(AS292:AS363)</f>
        <v>0.85277569392348085</v>
      </c>
      <c r="AT481" s="422"/>
      <c r="AU481" s="70" t="s">
        <v>120</v>
      </c>
      <c r="AV481" s="426" t="s">
        <v>124</v>
      </c>
      <c r="AW481" s="56">
        <f>AVERAGE(AW294,AW300,AW306,AW312,AW318,AW324,AW330,AW336,AW342,AW348,AW354,AW360)</f>
        <v>0</v>
      </c>
      <c r="AX481" s="446"/>
      <c r="AY481" s="447"/>
      <c r="AZ481" s="447"/>
      <c r="BA481" s="447"/>
      <c r="BB481" s="56">
        <f>AVERAGE(BB294,BB300,BB306,BB312,BB318,BB324,BB330,BB336,BB342,BB348,BB354,BB360)</f>
        <v>0</v>
      </c>
      <c r="BC481" s="437"/>
      <c r="BD481" s="56">
        <f>AVERAGE(BD294,BD300,BD306,BD312,BD318,BD324,BD330,BD336,BD342,BD348,BD354,BD360)</f>
        <v>0</v>
      </c>
      <c r="BE481" s="437"/>
      <c r="BF481" s="56">
        <f>AVERAGE(BF294,BF300,BF306,BF312,BF318,BF324,BF330,BF336,BF342,BF348,BF354,BF360)</f>
        <v>0</v>
      </c>
      <c r="BG481" s="437"/>
      <c r="BH481" s="56" t="e">
        <f>AVERAGE(BH294,BH300,BH306,BH312,BH318,BH324,BH330,BH336,BH342,BH348,BH354,BH360)</f>
        <v>#VALUE!</v>
      </c>
      <c r="BI481" s="437"/>
      <c r="BJ481" s="56" t="e">
        <f>AVERAGE(BJ294,BJ300,BJ306,BJ312,BJ318,BJ324,BJ330,BJ336,BJ342,BJ348,BJ354,BJ360)</f>
        <v>#VALUE!</v>
      </c>
      <c r="BK481" s="437"/>
      <c r="BL481" s="56" t="e">
        <f>AVERAGE(BL294,BL300,BL306,BL312,BL318,BL324,BL330,BL336,BL342,BL348,BL354,BL360)</f>
        <v>#VALUE!</v>
      </c>
      <c r="BM481" s="437"/>
      <c r="BN481" s="477" t="e">
        <f>AVERAGE(BN294,BN300,BN306,BN312,BN318,BN324,BN330,BN336,BN342,BN348,BN354,BN360)</f>
        <v>#VALUE!</v>
      </c>
      <c r="BO481" s="481"/>
      <c r="BP481" s="447"/>
      <c r="BQ481" s="447"/>
      <c r="BR481" s="482"/>
    </row>
    <row r="482" spans="1:70" s="83" customFormat="1" ht="17" customHeight="1" x14ac:dyDescent="0.2">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f>AP478/W478</f>
        <v>1.0063394743227272</v>
      </c>
      <c r="AQ482" s="113">
        <f>AQ478/X478</f>
        <v>1.0004784465090601</v>
      </c>
      <c r="AR482" s="42"/>
      <c r="AS482" s="42"/>
      <c r="AT482" s="422"/>
      <c r="AU482" s="70" t="s">
        <v>121</v>
      </c>
      <c r="AV482" s="427"/>
      <c r="AW482" s="57">
        <f>MIN(AW294,AW300,AW306,AW312,AW318,AW324,AW330,AW336,AW342,AW348,AW354,AW360)</f>
        <v>0</v>
      </c>
      <c r="AX482" s="448"/>
      <c r="AY482" s="449"/>
      <c r="AZ482" s="449"/>
      <c r="BA482" s="449"/>
      <c r="BB482" s="57">
        <f>MIN(BB294,BB300,BB306,BB312,BB318,BB324,BB330,BB336,BB342,BB348,BB354,BB360)</f>
        <v>0</v>
      </c>
      <c r="BC482" s="438"/>
      <c r="BD482" s="57">
        <f>MIN(BD294,BD300,BD306,BD312,BD318,BD324,BD330,BD336,BD342,BD348,BD354,BD360)</f>
        <v>0</v>
      </c>
      <c r="BE482" s="438"/>
      <c r="BF482" s="57">
        <f>MIN(BF294,BF300,BF306,BF312,BF318,BF324,BF330,BF336,BF342,BF348,BF354,BF360)</f>
        <v>0</v>
      </c>
      <c r="BG482" s="438"/>
      <c r="BH482" s="150" t="e">
        <f>MIN(BH294,BH300,BH306,BH312,BH318,BH324,BH330,BH336,BH342,BH348,BH354,BH360)</f>
        <v>#VALUE!</v>
      </c>
      <c r="BI482" s="438"/>
      <c r="BJ482" s="150" t="e">
        <f>MIN(BJ294,BJ300,BJ306,BJ312,BJ318,BJ324,BJ330,BJ336,BJ342,BJ348,BJ354,BJ360)</f>
        <v>#VALUE!</v>
      </c>
      <c r="BK482" s="438"/>
      <c r="BL482" s="150" t="e">
        <f>MIN(BL294,BL300,BL306,BL312,BL318,BL324,BL330,BL336,BL342,BL348,BL354,BL360)</f>
        <v>#VALUE!</v>
      </c>
      <c r="BM482" s="438"/>
      <c r="BN482" s="478" t="e">
        <f>MIN(BN294,BN300,BN306,BN312,BN318,BN324,BN330,BN336,BN342,BN348,BN354,BN360)</f>
        <v>#VALUE!</v>
      </c>
      <c r="BO482" s="483"/>
      <c r="BP482" s="449"/>
      <c r="BQ482" s="449"/>
      <c r="BR482" s="484"/>
    </row>
    <row r="483" spans="1:70" ht="17" customHeight="1" thickBot="1" x14ac:dyDescent="0.25">
      <c r="W483" s="42"/>
      <c r="X483" s="42"/>
      <c r="Z483" s="6"/>
      <c r="AP483" s="42"/>
      <c r="AQ483" s="42"/>
      <c r="AR483" s="42"/>
      <c r="AS483" s="42"/>
      <c r="AT483" s="422"/>
      <c r="AU483" s="70" t="s">
        <v>122</v>
      </c>
      <c r="AV483" s="428"/>
      <c r="AW483" s="58">
        <f>MAX(AW294,AW300,AW306,AW312,AW318,AW324,AW330,AW336,AW342,AW348,AW354,AW360)</f>
        <v>0</v>
      </c>
      <c r="AX483" s="448"/>
      <c r="AY483" s="449"/>
      <c r="AZ483" s="449"/>
      <c r="BA483" s="449"/>
      <c r="BB483" s="58">
        <f>MAX(BB294,BB300,BB306,BB312,BB318,BB324,BB330,BB336,BB342,BB348,BB354,BB360)</f>
        <v>0</v>
      </c>
      <c r="BC483" s="438"/>
      <c r="BD483" s="58">
        <f>MAX(BD294,BD300,BD306,BD312,BD318,BD324,BD330,BD336,BD342,BD348,BD354,BD360)</f>
        <v>0</v>
      </c>
      <c r="BE483" s="438"/>
      <c r="BF483" s="58">
        <f>MAX(BF294,BF300,BF306,BF312,BF318,BF324,BF330,BF336,BF342,BF348,BF354,BF360)</f>
        <v>0</v>
      </c>
      <c r="BG483" s="438"/>
      <c r="BH483" s="151" t="e">
        <f>MAX(BH294,BH300,BH306,BH312,BH318,BH324,BH330,BH336,BH342,BH348,BH354,BH360)</f>
        <v>#VALUE!</v>
      </c>
      <c r="BI483" s="438"/>
      <c r="BJ483" s="151" t="e">
        <f>MAX(BJ294,BJ300,BJ306,BJ312,BJ318,BJ324,BJ330,BJ336,BJ342,BJ348,BJ354,BJ360)</f>
        <v>#VALUE!</v>
      </c>
      <c r="BK483" s="438"/>
      <c r="BL483" s="151" t="e">
        <f>MAX(BL294,BL300,BL306,BL312,BL318,BL324,BL330,BL336,BL342,BL348,BL354,BL360)</f>
        <v>#VALUE!</v>
      </c>
      <c r="BM483" s="438"/>
      <c r="BN483" s="479" t="e">
        <f>MAX(BN294,BN300,BN306,BN312,BN318,BN324,BN330,BN336,BN342,BN348,BN354,BN360)</f>
        <v>#VALUE!</v>
      </c>
      <c r="BO483" s="483"/>
      <c r="BP483" s="449"/>
      <c r="BQ483" s="449"/>
      <c r="BR483" s="484"/>
    </row>
    <row r="484" spans="1:70" ht="17" customHeight="1" x14ac:dyDescent="0.2">
      <c r="W484" s="42"/>
      <c r="X484" s="42"/>
      <c r="Z484" s="6"/>
      <c r="AP484" s="42"/>
      <c r="AQ484" s="42"/>
      <c r="AR484" s="42"/>
      <c r="AS484" s="42"/>
      <c r="AT484" s="422"/>
      <c r="AU484" s="65" t="s">
        <v>120</v>
      </c>
      <c r="AV484" s="429" t="s">
        <v>125</v>
      </c>
      <c r="AW484" s="64">
        <f>AVERAGE(AW296,AW302,AW308,AW314,AW320,AW326,AW332,AW338,AW344,AW350,AW356,AW362)</f>
        <v>0</v>
      </c>
      <c r="AX484" s="448"/>
      <c r="AY484" s="449"/>
      <c r="AZ484" s="449"/>
      <c r="BA484" s="449"/>
      <c r="BB484" s="64">
        <f>AVERAGE(BB296,BB302,BB308,BB314,BB320,BB326,BB332,BB338,BB344,BB350,BB356,BB362)</f>
        <v>0</v>
      </c>
      <c r="BC484" s="438"/>
      <c r="BD484" s="64">
        <f>AVERAGE(BD296,BD302,BD308,BD314,BD320,BD326,BD332,BD338,BD344,BD350,BD356,BD362)</f>
        <v>0</v>
      </c>
      <c r="BE484" s="438"/>
      <c r="BF484" s="64">
        <f>AVERAGE(BF296,BF302,BF308,BF314,BF320,BF326,BF332,BF338,BF344,BF350,BF356,BF362)</f>
        <v>0</v>
      </c>
      <c r="BG484" s="438"/>
      <c r="BH484" s="152" t="e">
        <f>AVERAGE(BH296,BH302,BH308,BH314,BH320,BH326,BH332,BH338,BH344,BH350,BH356,BH362)</f>
        <v>#VALUE!</v>
      </c>
      <c r="BI484" s="438"/>
      <c r="BJ484" s="152" t="e">
        <f>AVERAGE(BJ296,BJ302,BJ308,BJ314,BJ320,BJ326,BJ332,BJ338,BJ344,BJ350,BJ356,BJ362)</f>
        <v>#VALUE!</v>
      </c>
      <c r="BK484" s="438"/>
      <c r="BL484" s="152" t="e">
        <f>AVERAGE(BL296,BL302,BL308,BL314,BL320,BL326,BL332,BL338,BL344,BL350,BL356,BL362)</f>
        <v>#VALUE!</v>
      </c>
      <c r="BM484" s="438"/>
      <c r="BN484" s="480" t="e">
        <f>AVERAGE(BN296,BN302,BN308,BN314,BN320,BN326,BN332,BN338,BN344,BN350,BN356,BN362)</f>
        <v>#VALUE!</v>
      </c>
      <c r="BO484" s="483"/>
      <c r="BP484" s="449"/>
      <c r="BQ484" s="449"/>
      <c r="BR484" s="484"/>
    </row>
    <row r="485" spans="1:70" ht="17" customHeight="1" x14ac:dyDescent="0.2">
      <c r="W485" s="42"/>
      <c r="X485" s="42"/>
      <c r="Z485" s="6"/>
      <c r="AP485" s="42"/>
      <c r="AQ485" s="42"/>
      <c r="AR485" s="42"/>
      <c r="AS485" s="42"/>
      <c r="AT485" s="422"/>
      <c r="AU485" s="65" t="s">
        <v>121</v>
      </c>
      <c r="AV485" s="430"/>
      <c r="AW485" s="57">
        <f>MIN(AW296,AW302,AW308,AW314,AW320,AW326,AW332,AW338,AW344,AW350,AW356,AW362)</f>
        <v>0</v>
      </c>
      <c r="AX485" s="448"/>
      <c r="AY485" s="449"/>
      <c r="AZ485" s="449"/>
      <c r="BA485" s="449"/>
      <c r="BB485" s="57">
        <f>MIN(BB296,BB302,BB308,BB314,BB320,BB326,BB332,BB338,BB344,BB350,BB356,BB362)</f>
        <v>0</v>
      </c>
      <c r="BC485" s="438"/>
      <c r="BD485" s="57">
        <f>MIN(BD296,BD302,BD308,BD314,BD320,BD326,BD332,BD338,BD344,BD350,BD356,BD362)</f>
        <v>0</v>
      </c>
      <c r="BE485" s="438"/>
      <c r="BF485" s="57">
        <f>MIN(BF296,BF302,BF308,BF314,BF320,BF326,BF332,BF338,BF344,BF350,BF356,BF362)</f>
        <v>0</v>
      </c>
      <c r="BG485" s="438"/>
      <c r="BH485" s="150" t="e">
        <f>MIN(BH296,BH302,BH308,BH314,BH320,BH326,BH332,BH338,BH344,BH350,BH356,BH362)</f>
        <v>#VALUE!</v>
      </c>
      <c r="BI485" s="438"/>
      <c r="BJ485" s="150" t="e">
        <f>MIN(BJ296,BJ302,BJ308,BJ314,BJ320,BJ326,BJ332,BJ338,BJ344,BJ350,BJ356,BJ362)</f>
        <v>#VALUE!</v>
      </c>
      <c r="BK485" s="438"/>
      <c r="BL485" s="150" t="e">
        <f>MIN(BL296,BL302,BL308,BL314,BL320,BL326,BL332,BL338,BL344,BL350,BL356,BL362)</f>
        <v>#VALUE!</v>
      </c>
      <c r="BM485" s="438"/>
      <c r="BN485" s="478" t="e">
        <f>MIN(BN296,BN302,BN308,BN314,BN320,BN326,BN332,BN338,BN344,BN350,BN356,BN362)</f>
        <v>#VALUE!</v>
      </c>
      <c r="BO485" s="483"/>
      <c r="BP485" s="449"/>
      <c r="BQ485" s="449"/>
      <c r="BR485" s="484"/>
    </row>
    <row r="486" spans="1:70" ht="17" customHeight="1" thickBot="1" x14ac:dyDescent="0.25">
      <c r="F486" s="42">
        <f>COUNTIFS(F364:F387,"&lt;&gt;",F364:F387,"&lt;&gt;0")</f>
        <v>24</v>
      </c>
      <c r="G486" s="42">
        <f>COUNTIFS(G364:G387,"&lt;&gt;",G364:G387,"&lt;&gt;0")</f>
        <v>0</v>
      </c>
      <c r="W486" s="42"/>
      <c r="X486" s="42"/>
      <c r="Z486" s="42">
        <f>COUNTIFS(Z364:Z387,"&lt;&gt;",Z364:Z387,"&lt;&gt;0")</f>
        <v>0</v>
      </c>
      <c r="AP486" s="42"/>
      <c r="AQ486" s="42"/>
      <c r="AR486" s="4">
        <f>Z486/F486</f>
        <v>0</v>
      </c>
      <c r="AS486" s="42"/>
      <c r="AT486" s="422"/>
      <c r="AU486" s="66" t="s">
        <v>122</v>
      </c>
      <c r="AV486" s="431"/>
      <c r="AW486" s="58">
        <f>MAX(AW296,AW302,AW308,AW314,AW320,AW326,AW332,AW338,AW344,AW350,AW356,AW362)</f>
        <v>0</v>
      </c>
      <c r="AX486" s="450"/>
      <c r="AY486" s="451"/>
      <c r="AZ486" s="451"/>
      <c r="BA486" s="451"/>
      <c r="BB486" s="58">
        <f>MAX(BB296,BB302,BB308,BB314,BB320,BB326,BB332,BB338,BB344,BB350,BB356,BB362)</f>
        <v>0</v>
      </c>
      <c r="BC486" s="439"/>
      <c r="BD486" s="58">
        <f>MAX(BD296,BD302,BD308,BD314,BD320,BD326,BD332,BD338,BD344,BD350,BD356,BD362)</f>
        <v>0</v>
      </c>
      <c r="BE486" s="439"/>
      <c r="BF486" s="58">
        <f>MAX(BF296,BF302,BF308,BF314,BF320,BF326,BF332,BF338,BF344,BF350,BF356,BF362)</f>
        <v>0</v>
      </c>
      <c r="BG486" s="439"/>
      <c r="BH486" s="151" t="e">
        <f>MAX(BH296,BH302,BH308,BH314,BH320,BH326,BH332,BH338,BH344,BH350,BH356,BH362)</f>
        <v>#VALUE!</v>
      </c>
      <c r="BI486" s="439"/>
      <c r="BJ486" s="151" t="e">
        <f>MAX(BJ296,BJ302,BJ308,BJ314,BJ320,BJ326,BJ332,BJ338,BJ344,BJ350,BJ356,BJ362)</f>
        <v>#VALUE!</v>
      </c>
      <c r="BK486" s="439"/>
      <c r="BL486" s="151" t="e">
        <f>MAX(BL296,BL302,BL308,BL314,BL320,BL326,BL332,BL338,BL344,BL350,BL356,BL362)</f>
        <v>#VALUE!</v>
      </c>
      <c r="BM486" s="439"/>
      <c r="BN486" s="479" t="e">
        <f>MAX(BN296,BN302,BN308,BN314,BN320,BN326,BN332,BN338,BN344,BN350,BN356,BN362)</f>
        <v>#VALUE!</v>
      </c>
      <c r="BO486" s="485"/>
      <c r="BP486" s="451"/>
      <c r="BQ486" s="451"/>
      <c r="BR486" s="486"/>
    </row>
    <row r="487" spans="1:70" ht="17" customHeight="1" x14ac:dyDescent="0.2">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2" t="str">
        <f>C487</f>
        <v>Class HDR1_4K</v>
      </c>
      <c r="AU487" s="69" t="s">
        <v>120</v>
      </c>
      <c r="AV487" s="423"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477" t="e">
        <f>AVERAGE(BN364,BN370,BN376,BN382)</f>
        <v>#VALUE!</v>
      </c>
      <c r="BO487" s="330" t="e">
        <f>AVERAGE(BO364:BO387)</f>
        <v>#VALUE!</v>
      </c>
      <c r="BP487" s="329" t="e">
        <f>AVERAGE(BP364:BP387)</f>
        <v>#VALUE!</v>
      </c>
      <c r="BQ487" s="329" t="e">
        <f>AVERAGE(BQ364:BQ387)</f>
        <v>#VALUE!</v>
      </c>
      <c r="BR487" s="328" t="e">
        <f>AVERAGE(BR364:BR387)</f>
        <v>#VALUE!</v>
      </c>
    </row>
    <row r="488" spans="1:70" ht="17" customHeight="1" x14ac:dyDescent="0.2">
      <c r="V488" s="6" t="s">
        <v>130</v>
      </c>
      <c r="W488" s="42">
        <f>SUM(W364:W387)</f>
        <v>0</v>
      </c>
      <c r="X488" s="42">
        <f>SUM(X364:X387)</f>
        <v>0</v>
      </c>
      <c r="Z488" s="6"/>
      <c r="AP488" s="42">
        <f>SUM(AP364:AP387)</f>
        <v>0</v>
      </c>
      <c r="AQ488" s="42">
        <f>SUM(AQ364:AQ387)</f>
        <v>0</v>
      </c>
      <c r="AR488" s="42" t="e">
        <f>SUM(AR364:AR387)</f>
        <v>#DIV/0!</v>
      </c>
      <c r="AS488" s="42" t="e">
        <f>SUM(AS364:AS387)</f>
        <v>#DIV/0!</v>
      </c>
      <c r="AT488" s="422"/>
      <c r="AU488" s="70" t="s">
        <v>121</v>
      </c>
      <c r="AV488" s="424"/>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30"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478" t="e">
        <f>MIN(BN364,BN370,BN376,BN382)</f>
        <v>#VALUE!</v>
      </c>
      <c r="BO488" s="326" t="e">
        <f>MIN(BO364:BO387)</f>
        <v>#VALUE!</v>
      </c>
      <c r="BP488" s="321" t="e">
        <f>MIN(BP364:BP387)</f>
        <v>#VALUE!</v>
      </c>
      <c r="BQ488" s="321" t="e">
        <f>MIN(BQ364:BQ387)</f>
        <v>#VALUE!</v>
      </c>
      <c r="BR488" s="323" t="e">
        <f>MIN(BR364:BR387)</f>
        <v>#VALUE!</v>
      </c>
    </row>
    <row r="489" spans="1:70" ht="17" customHeight="1" thickBot="1" x14ac:dyDescent="0.25">
      <c r="V489" s="6" t="s">
        <v>122</v>
      </c>
      <c r="W489" s="42">
        <f>MAX(W364:W387)</f>
        <v>0</v>
      </c>
      <c r="X489" s="42">
        <f>MAX(X364:X387)</f>
        <v>0</v>
      </c>
      <c r="Z489" s="6"/>
      <c r="AP489" s="42">
        <f>MAX(AP364:AP387)</f>
        <v>0</v>
      </c>
      <c r="AQ489" s="42">
        <f>MAX(AQ364:AQ387)</f>
        <v>0</v>
      </c>
      <c r="AR489" s="42" t="e">
        <f>MAX(AR364:AR387)</f>
        <v>#DIV/0!</v>
      </c>
      <c r="AS489" s="42" t="e">
        <f>MAX(AS364:AS387)</f>
        <v>#DIV/0!</v>
      </c>
      <c r="AT489" s="422"/>
      <c r="AU489" s="70" t="s">
        <v>122</v>
      </c>
      <c r="AV489" s="425"/>
      <c r="AW489" s="58" t="e">
        <f>MAX(AW364,AW370,AW376,AW382)</f>
        <v>#VALUE!</v>
      </c>
      <c r="AX489" s="29" t="e">
        <f>MAX(AX364:AX387)</f>
        <v>#VALUE!</v>
      </c>
      <c r="AY489" s="29" t="e">
        <f>MAX(AY364:AY387)</f>
        <v>#VALUE!</v>
      </c>
      <c r="AZ489" s="29" t="e">
        <f>MAX(AZ364:AZ387)</f>
        <v>#VALUE!</v>
      </c>
      <c r="BA489" s="295" t="e">
        <f>MAX(BA364:BA387)</f>
        <v>#VALUE!</v>
      </c>
      <c r="BB489" s="58" t="e">
        <f>MAX(BB364,BB370,BB376,BB382)</f>
        <v>#VALUE!</v>
      </c>
      <c r="BC489" s="29" t="e">
        <f>MAX(BC364:BC387)</f>
        <v>#VALUE!</v>
      </c>
      <c r="BD489" s="58" t="e">
        <f>MAX(BD364,BD370,BD376,BD382)</f>
        <v>#VALUE!</v>
      </c>
      <c r="BE489" s="29" t="e">
        <f>MAX(BE364:BE387)</f>
        <v>#VALUE!</v>
      </c>
      <c r="BF489" s="58" t="e">
        <f>MAX(BF364,BF370,BF376,BF382)</f>
        <v>#VALUE!</v>
      </c>
      <c r="BG489" s="3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479" t="e">
        <f>MAX(BN364,BN370,BN376,BN382)</f>
        <v>#VALUE!</v>
      </c>
      <c r="BO489" s="327" t="e">
        <f>MAX(BO364:BO387)</f>
        <v>#VALUE!</v>
      </c>
      <c r="BP489" s="322" t="e">
        <f>MAX(BP364:BP387)</f>
        <v>#VALUE!</v>
      </c>
      <c r="BQ489" s="322" t="e">
        <f>MAX(BQ364:BQ387)</f>
        <v>#VALUE!</v>
      </c>
      <c r="BR489" s="324" t="e">
        <f>MAX(BR364:BR387)</f>
        <v>#VALUE!</v>
      </c>
    </row>
    <row r="490" spans="1:70" ht="17" customHeight="1" x14ac:dyDescent="0.2">
      <c r="V490" s="6" t="s">
        <v>121</v>
      </c>
      <c r="W490" s="42">
        <f>MIN(W364:W387)</f>
        <v>0</v>
      </c>
      <c r="X490" s="42">
        <f>MIN(X364:X387)</f>
        <v>0</v>
      </c>
      <c r="Z490" s="6"/>
      <c r="AP490" s="42">
        <f>MIN(AP364:AP387)</f>
        <v>0</v>
      </c>
      <c r="AQ490" s="42">
        <f>MIN(AQ364:AQ387)</f>
        <v>0</v>
      </c>
      <c r="AR490" s="42" t="e">
        <f>MIN(AR364:AR387)</f>
        <v>#DIV/0!</v>
      </c>
      <c r="AS490" s="42" t="e">
        <f>MIN(AS364:AS387)</f>
        <v>#DIV/0!</v>
      </c>
      <c r="AT490" s="422"/>
      <c r="AU490" s="70" t="s">
        <v>120</v>
      </c>
      <c r="AV490" s="426" t="s">
        <v>124</v>
      </c>
      <c r="AW490" s="56" t="e">
        <f>AVERAGE(AW366,AW372,AW378,AW384)</f>
        <v>#VALUE!</v>
      </c>
      <c r="AX490" s="446"/>
      <c r="AY490" s="447"/>
      <c r="AZ490" s="447"/>
      <c r="BA490" s="447"/>
      <c r="BB490" s="56" t="e">
        <f>AVERAGE(BB366,BB372,BB378,BB384)</f>
        <v>#VALUE!</v>
      </c>
      <c r="BC490" s="437"/>
      <c r="BD490" s="56" t="e">
        <f>AVERAGE(BD366,BD372,BD378,BD384)</f>
        <v>#VALUE!</v>
      </c>
      <c r="BE490" s="437"/>
      <c r="BF490" s="56" t="e">
        <f>AVERAGE(BF366,BF372,BF378,BF384)</f>
        <v>#VALUE!</v>
      </c>
      <c r="BG490" s="437"/>
      <c r="BH490" s="56" t="e">
        <f>AVERAGE(BH366,BH372,BH378,BH384)</f>
        <v>#VALUE!</v>
      </c>
      <c r="BI490" s="437"/>
      <c r="BJ490" s="56" t="e">
        <f>AVERAGE(BJ366,BJ372,BJ378,BJ384)</f>
        <v>#VALUE!</v>
      </c>
      <c r="BK490" s="437"/>
      <c r="BL490" s="56" t="e">
        <f>AVERAGE(BL366,BL372,BL378,BL384)</f>
        <v>#VALUE!</v>
      </c>
      <c r="BM490" s="437"/>
      <c r="BN490" s="477" t="e">
        <f>AVERAGE(BN366,BN372,BN378,BN384)</f>
        <v>#VALUE!</v>
      </c>
      <c r="BO490" s="481"/>
      <c r="BP490" s="447"/>
      <c r="BQ490" s="447"/>
      <c r="BR490" s="482"/>
    </row>
    <row r="491" spans="1:70" ht="17" customHeight="1" x14ac:dyDescent="0.2">
      <c r="V491" s="6" t="s">
        <v>131</v>
      </c>
      <c r="W491" s="42"/>
      <c r="X491" s="42"/>
      <c r="Z491" s="6"/>
      <c r="AP491" s="113" t="e">
        <f>AP487/W487</f>
        <v>#NUM!</v>
      </c>
      <c r="AQ491" s="113" t="e">
        <f>AQ487/X487</f>
        <v>#NUM!</v>
      </c>
      <c r="AR491" s="42"/>
      <c r="AS491" s="42"/>
      <c r="AT491" s="422"/>
      <c r="AU491" s="70" t="s">
        <v>121</v>
      </c>
      <c r="AV491" s="427"/>
      <c r="AW491" s="57" t="e">
        <f>MIN(AW366,AW372,AW378,AW384)</f>
        <v>#VALUE!</v>
      </c>
      <c r="AX491" s="448"/>
      <c r="AY491" s="449"/>
      <c r="AZ491" s="449"/>
      <c r="BA491" s="449"/>
      <c r="BB491" s="57" t="e">
        <f>MIN(BB366,BB372,BB378,BB384)</f>
        <v>#VALUE!</v>
      </c>
      <c r="BC491" s="438"/>
      <c r="BD491" s="57" t="e">
        <f>MIN(BD366,BD372,BD378,BD384)</f>
        <v>#VALUE!</v>
      </c>
      <c r="BE491" s="438"/>
      <c r="BF491" s="57" t="e">
        <f>MIN(BF366,BF372,BF378,BF384)</f>
        <v>#VALUE!</v>
      </c>
      <c r="BG491" s="438"/>
      <c r="BH491" s="150" t="e">
        <f>MIN(BH366,BH372,BH378,BH384)</f>
        <v>#VALUE!</v>
      </c>
      <c r="BI491" s="438"/>
      <c r="BJ491" s="150" t="e">
        <f>MIN(BJ366,BJ372,BJ378,BJ384)</f>
        <v>#VALUE!</v>
      </c>
      <c r="BK491" s="438"/>
      <c r="BL491" s="150" t="e">
        <f>MIN(BL366,BL372,BL378,BL384)</f>
        <v>#VALUE!</v>
      </c>
      <c r="BM491" s="438"/>
      <c r="BN491" s="478" t="e">
        <f>MIN(BN366,BN372,BN378,BN384)</f>
        <v>#VALUE!</v>
      </c>
      <c r="BO491" s="483"/>
      <c r="BP491" s="449"/>
      <c r="BQ491" s="449"/>
      <c r="BR491" s="484"/>
    </row>
    <row r="492" spans="1:70" s="83" customFormat="1" ht="17" customHeight="1" thickBot="1" x14ac:dyDescent="0.25">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2"/>
      <c r="AU492" s="70" t="s">
        <v>122</v>
      </c>
      <c r="AV492" s="428"/>
      <c r="AW492" s="58" t="e">
        <f>MAX(AW366,AW372,AW378,AW384)</f>
        <v>#VALUE!</v>
      </c>
      <c r="AX492" s="448"/>
      <c r="AY492" s="449"/>
      <c r="AZ492" s="449"/>
      <c r="BA492" s="449"/>
      <c r="BB492" s="58" t="e">
        <f>MAX(BB366,BB372,BB378,BB384)</f>
        <v>#VALUE!</v>
      </c>
      <c r="BC492" s="438"/>
      <c r="BD492" s="58" t="e">
        <f>MAX(BD366,BD372,BD378,BD384)</f>
        <v>#VALUE!</v>
      </c>
      <c r="BE492" s="438"/>
      <c r="BF492" s="58" t="e">
        <f>MAX(BF366,BF372,BF378,BF384)</f>
        <v>#VALUE!</v>
      </c>
      <c r="BG492" s="438"/>
      <c r="BH492" s="151" t="e">
        <f>MAX(BH366,BH372,BH378,BH384)</f>
        <v>#VALUE!</v>
      </c>
      <c r="BI492" s="438"/>
      <c r="BJ492" s="151" t="e">
        <f>MAX(BJ366,BJ372,BJ378,BJ384)</f>
        <v>#VALUE!</v>
      </c>
      <c r="BK492" s="438"/>
      <c r="BL492" s="151" t="e">
        <f>MAX(BL366,BL372,BL378,BL384)</f>
        <v>#VALUE!</v>
      </c>
      <c r="BM492" s="438"/>
      <c r="BN492" s="479" t="e">
        <f>MAX(BN366,BN372,BN378,BN384)</f>
        <v>#VALUE!</v>
      </c>
      <c r="BO492" s="483"/>
      <c r="BP492" s="449"/>
      <c r="BQ492" s="449"/>
      <c r="BR492" s="484"/>
    </row>
    <row r="493" spans="1:70" s="83" customFormat="1" ht="17" customHeight="1" x14ac:dyDescent="0.2">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2"/>
      <c r="AU493" s="65" t="s">
        <v>120</v>
      </c>
      <c r="AV493" s="429" t="s">
        <v>125</v>
      </c>
      <c r="AW493" s="64" t="e">
        <f>AVERAGE(AW368,AW374,AW380,AW386)</f>
        <v>#VALUE!</v>
      </c>
      <c r="AX493" s="448"/>
      <c r="AY493" s="449"/>
      <c r="AZ493" s="449"/>
      <c r="BA493" s="449"/>
      <c r="BB493" s="64" t="e">
        <f>AVERAGE(BB368,BB374,BB380,BB386)</f>
        <v>#VALUE!</v>
      </c>
      <c r="BC493" s="438"/>
      <c r="BD493" s="64" t="e">
        <f>AVERAGE(BD368,BD374,BD380,BD386)</f>
        <v>#VALUE!</v>
      </c>
      <c r="BE493" s="438"/>
      <c r="BF493" s="64" t="e">
        <f>AVERAGE(BF368,BF374,BF380,BF386)</f>
        <v>#VALUE!</v>
      </c>
      <c r="BG493" s="438"/>
      <c r="BH493" s="152" t="e">
        <f>AVERAGE(BH368,BH374,BH380,BH386)</f>
        <v>#VALUE!</v>
      </c>
      <c r="BI493" s="438"/>
      <c r="BJ493" s="152" t="e">
        <f>AVERAGE(BJ368,BJ374,BJ380,BJ386)</f>
        <v>#VALUE!</v>
      </c>
      <c r="BK493" s="438"/>
      <c r="BL493" s="152" t="e">
        <f>AVERAGE(BL368,BL374,BL380,BL386)</f>
        <v>#VALUE!</v>
      </c>
      <c r="BM493" s="438"/>
      <c r="BN493" s="480" t="e">
        <f>AVERAGE(BN368,BN374,BN380,BN386)</f>
        <v>#VALUE!</v>
      </c>
      <c r="BO493" s="483"/>
      <c r="BP493" s="449"/>
      <c r="BQ493" s="449"/>
      <c r="BR493" s="484"/>
    </row>
    <row r="494" spans="1:70" ht="17" customHeight="1" x14ac:dyDescent="0.2">
      <c r="W494" s="42"/>
      <c r="X494" s="42"/>
      <c r="Z494" s="6"/>
      <c r="AP494" s="42"/>
      <c r="AQ494" s="42"/>
      <c r="AR494" s="42"/>
      <c r="AS494" s="42"/>
      <c r="AT494" s="422"/>
      <c r="AU494" s="65" t="s">
        <v>121</v>
      </c>
      <c r="AV494" s="430"/>
      <c r="AW494" s="57" t="e">
        <f>MIN(AW368,AW374,AW380,AW386)</f>
        <v>#VALUE!</v>
      </c>
      <c r="AX494" s="448"/>
      <c r="AY494" s="449"/>
      <c r="AZ494" s="449"/>
      <c r="BA494" s="449"/>
      <c r="BB494" s="57" t="e">
        <f>MIN(BB368,BB374,BB380,BB386)</f>
        <v>#VALUE!</v>
      </c>
      <c r="BC494" s="438"/>
      <c r="BD494" s="57" t="e">
        <f>MIN(BD368,BD374,BD380,BD386)</f>
        <v>#VALUE!</v>
      </c>
      <c r="BE494" s="438"/>
      <c r="BF494" s="57" t="e">
        <f>MIN(BF368,BF374,BF380,BF386)</f>
        <v>#VALUE!</v>
      </c>
      <c r="BG494" s="438"/>
      <c r="BH494" s="150" t="e">
        <f>MIN(BH368,BH374,BH380,BH386)</f>
        <v>#VALUE!</v>
      </c>
      <c r="BI494" s="438"/>
      <c r="BJ494" s="150" t="e">
        <f>MIN(BJ368,BJ374,BJ380,BJ386)</f>
        <v>#VALUE!</v>
      </c>
      <c r="BK494" s="438"/>
      <c r="BL494" s="150" t="e">
        <f>MIN(BL368,BL374,BL380,BL386)</f>
        <v>#VALUE!</v>
      </c>
      <c r="BM494" s="438"/>
      <c r="BN494" s="478" t="e">
        <f>MIN(BN368,BN374,BN380,BN386)</f>
        <v>#VALUE!</v>
      </c>
      <c r="BO494" s="483"/>
      <c r="BP494" s="449"/>
      <c r="BQ494" s="449"/>
      <c r="BR494" s="484"/>
    </row>
    <row r="495" spans="1:70" ht="17" customHeight="1" thickBot="1" x14ac:dyDescent="0.25">
      <c r="F495" s="42">
        <f>COUNTIFS(F388:F429,"&lt;&gt;",F388:F429,"&lt;&gt;0")</f>
        <v>42</v>
      </c>
      <c r="G495" s="42">
        <f>COUNTIFS(G388:G429,"&lt;&gt;",G388:G429,"&lt;&gt;0")</f>
        <v>0</v>
      </c>
      <c r="W495" s="42"/>
      <c r="X495" s="42"/>
      <c r="Z495" s="42">
        <f>COUNTIFS(Z388:Z429,"&lt;&gt;",Z388:Z429,"&lt;&gt;0")</f>
        <v>0</v>
      </c>
      <c r="AP495" s="42"/>
      <c r="AQ495" s="42"/>
      <c r="AR495" s="4">
        <f>Z495/F495</f>
        <v>0</v>
      </c>
      <c r="AS495" s="42"/>
      <c r="AT495" s="422"/>
      <c r="AU495" s="66" t="s">
        <v>122</v>
      </c>
      <c r="AV495" s="431"/>
      <c r="AW495" s="58" t="e">
        <f>MAX(AW368,AW374,AW380,AW386)</f>
        <v>#VALUE!</v>
      </c>
      <c r="AX495" s="450"/>
      <c r="AY495" s="451"/>
      <c r="AZ495" s="451"/>
      <c r="BA495" s="451"/>
      <c r="BB495" s="58" t="e">
        <f>MAX(BB368,BB374,BB380,BB386)</f>
        <v>#VALUE!</v>
      </c>
      <c r="BC495" s="439"/>
      <c r="BD495" s="58" t="e">
        <f>MAX(BD368,BD374,BD380,BD386)</f>
        <v>#VALUE!</v>
      </c>
      <c r="BE495" s="439"/>
      <c r="BF495" s="58" t="e">
        <f>MAX(BF368,BF374,BF380,BF386)</f>
        <v>#VALUE!</v>
      </c>
      <c r="BG495" s="439"/>
      <c r="BH495" s="151" t="e">
        <f>MAX(BH368,BH374,BH380,BH386)</f>
        <v>#VALUE!</v>
      </c>
      <c r="BI495" s="439"/>
      <c r="BJ495" s="151" t="e">
        <f>MAX(BJ368,BJ374,BJ380,BJ386)</f>
        <v>#VALUE!</v>
      </c>
      <c r="BK495" s="439"/>
      <c r="BL495" s="151" t="e">
        <f>MAX(BL368,BL374,BL380,BL386)</f>
        <v>#VALUE!</v>
      </c>
      <c r="BM495" s="439"/>
      <c r="BN495" s="479" t="e">
        <f>MAX(BN368,BN374,BN380,BN386)</f>
        <v>#VALUE!</v>
      </c>
      <c r="BO495" s="485"/>
      <c r="BP495" s="451"/>
      <c r="BQ495" s="451"/>
      <c r="BR495" s="486"/>
    </row>
    <row r="496" spans="1:70" ht="17" customHeight="1" x14ac:dyDescent="0.2">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2" t="str">
        <f>C496</f>
        <v>Class HDR2_2K</v>
      </c>
      <c r="AU496" s="69" t="s">
        <v>120</v>
      </c>
      <c r="AV496" s="423"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477" t="e">
        <f>AVERAGE(BN388,BN394,BN400,BN406,BN412,BN418,BN424)</f>
        <v>#VALUE!</v>
      </c>
      <c r="BO496" s="330" t="e">
        <f>AVERAGE(BO388:BO429)</f>
        <v>#VALUE!</v>
      </c>
      <c r="BP496" s="329" t="e">
        <f>AVERAGE(BP388:BP429)</f>
        <v>#VALUE!</v>
      </c>
      <c r="BQ496" s="329" t="e">
        <f>AVERAGE(BQ388:BQ429)</f>
        <v>#VALUE!</v>
      </c>
      <c r="BR496" s="328" t="e">
        <f>AVERAGE(BR388:BR429)</f>
        <v>#VALUE!</v>
      </c>
    </row>
    <row r="497" spans="1:70" ht="17" customHeight="1" x14ac:dyDescent="0.2">
      <c r="V497" s="6" t="s">
        <v>130</v>
      </c>
      <c r="W497" s="42">
        <f>SUM(W388:W429)</f>
        <v>0</v>
      </c>
      <c r="X497" s="42">
        <f>SUM(X388:X429)</f>
        <v>0</v>
      </c>
      <c r="Z497" s="6"/>
      <c r="AP497" s="42">
        <f>SUM(AP388:AP429)</f>
        <v>0</v>
      </c>
      <c r="AQ497" s="42">
        <f>SUM(AQ388:AQ429)</f>
        <v>0</v>
      </c>
      <c r="AR497" s="42" t="e">
        <f>SUM(AR388:AR429)</f>
        <v>#DIV/0!</v>
      </c>
      <c r="AS497" s="42" t="e">
        <f>SUM(AS388:AS429)</f>
        <v>#DIV/0!</v>
      </c>
      <c r="AT497" s="422"/>
      <c r="AU497" s="70" t="s">
        <v>121</v>
      </c>
      <c r="AV497" s="424"/>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30"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478" t="e">
        <f>MIN(BN388,BN394,BN400,BN406,BN412,BN418,BN424)</f>
        <v>#VALUE!</v>
      </c>
      <c r="BO497" s="326" t="e">
        <f>MIN(BO388:BO429)</f>
        <v>#VALUE!</v>
      </c>
      <c r="BP497" s="321" t="e">
        <f>MIN(BP388:BP429)</f>
        <v>#VALUE!</v>
      </c>
      <c r="BQ497" s="321" t="e">
        <f>MIN(BQ388:BQ429)</f>
        <v>#VALUE!</v>
      </c>
      <c r="BR497" s="323" t="e">
        <f>MIN(BR388:BR429)</f>
        <v>#VALUE!</v>
      </c>
    </row>
    <row r="498" spans="1:70" ht="17" customHeight="1" thickBot="1" x14ac:dyDescent="0.25">
      <c r="V498" s="6" t="s">
        <v>122</v>
      </c>
      <c r="W498" s="42">
        <f>MAX(W388:W429)</f>
        <v>0</v>
      </c>
      <c r="X498" s="42">
        <f>MAX(X388:X429)</f>
        <v>0</v>
      </c>
      <c r="Z498" s="6"/>
      <c r="AP498" s="42">
        <f>MAX(AP388:AP429)</f>
        <v>0</v>
      </c>
      <c r="AQ498" s="42">
        <f>MAX(AQ388:AQ429)</f>
        <v>0</v>
      </c>
      <c r="AR498" s="42" t="e">
        <f>MAX(AR388:AR429)</f>
        <v>#DIV/0!</v>
      </c>
      <c r="AS498" s="42" t="e">
        <f>MAX(AS388:AS429)</f>
        <v>#DIV/0!</v>
      </c>
      <c r="AT498" s="422"/>
      <c r="AU498" s="70" t="s">
        <v>122</v>
      </c>
      <c r="AV498" s="425"/>
      <c r="AW498" s="58" t="e">
        <f>MAX(AW388,AW394,AW400,AW406,AW412,AW418,AW424)</f>
        <v>#VALUE!</v>
      </c>
      <c r="AX498" s="29" t="e">
        <f>MAX(AX388:AX429)</f>
        <v>#VALUE!</v>
      </c>
      <c r="AY498" s="29" t="e">
        <f>MAX(AY388:AY429)</f>
        <v>#VALUE!</v>
      </c>
      <c r="AZ498" s="29" t="e">
        <f>MAX(AZ388:AZ429)</f>
        <v>#VALUE!</v>
      </c>
      <c r="BA498" s="295" t="e">
        <f>MAX(BA388:BA429)</f>
        <v>#VALUE!</v>
      </c>
      <c r="BB498" s="58" t="e">
        <f>MAX(BB388,BB394,BB400,BB406,BB412,BB418,BB424)</f>
        <v>#VALUE!</v>
      </c>
      <c r="BC498" s="29" t="e">
        <f>MAX(BC388:BC429)</f>
        <v>#VALUE!</v>
      </c>
      <c r="BD498" s="58" t="e">
        <f>MAX(BD388,BD394,BD400,BD406,BD412,BD418,BD424)</f>
        <v>#VALUE!</v>
      </c>
      <c r="BE498" s="29" t="e">
        <f>MAX(BE388:BE429)</f>
        <v>#VALUE!</v>
      </c>
      <c r="BF498" s="58" t="e">
        <f>MAX(BF388,BF394,BF400,BF406,BF412,BF418,BF424)</f>
        <v>#VALUE!</v>
      </c>
      <c r="BG498" s="3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479" t="e">
        <f>MAX(BN388,BN394,BN400,BN406,BN412,BN418,BN424)</f>
        <v>#VALUE!</v>
      </c>
      <c r="BO498" s="327" t="e">
        <f>MAX(BO388:BO429)</f>
        <v>#VALUE!</v>
      </c>
      <c r="BP498" s="322" t="e">
        <f>MAX(BP388:BP429)</f>
        <v>#VALUE!</v>
      </c>
      <c r="BQ498" s="322" t="e">
        <f>MAX(BQ388:BQ429)</f>
        <v>#VALUE!</v>
      </c>
      <c r="BR498" s="324" t="e">
        <f>MAX(BR388:BR429)</f>
        <v>#VALUE!</v>
      </c>
    </row>
    <row r="499" spans="1:70" ht="17" customHeight="1" x14ac:dyDescent="0.2">
      <c r="V499" s="6" t="s">
        <v>121</v>
      </c>
      <c r="W499" s="42">
        <f>MIN(W388:W429)</f>
        <v>0</v>
      </c>
      <c r="X499" s="42">
        <f>MIN(X388:X429)</f>
        <v>0</v>
      </c>
      <c r="Z499" s="6"/>
      <c r="AP499" s="42">
        <f>MIN(AP388:AP429)</f>
        <v>0</v>
      </c>
      <c r="AQ499" s="42">
        <f>MIN(AQ388:AQ429)</f>
        <v>0</v>
      </c>
      <c r="AR499" s="42" t="e">
        <f>MIN(AR388:AR429)</f>
        <v>#DIV/0!</v>
      </c>
      <c r="AS499" s="42" t="e">
        <f>MIN(AS388:AS429)</f>
        <v>#DIV/0!</v>
      </c>
      <c r="AT499" s="422"/>
      <c r="AU499" s="70" t="s">
        <v>120</v>
      </c>
      <c r="AV499" s="426" t="s">
        <v>124</v>
      </c>
      <c r="AW499" s="56" t="e">
        <f>AVERAGE(AW390,AW396,AW402,AW408,AW414,AW420,AW426)</f>
        <v>#VALUE!</v>
      </c>
      <c r="AX499" s="446"/>
      <c r="AY499" s="447"/>
      <c r="AZ499" s="447"/>
      <c r="BA499" s="447"/>
      <c r="BB499" s="56" t="e">
        <f>AVERAGE(BB390,BB396,BB402,BB408,BB414,BB420,BB426)</f>
        <v>#VALUE!</v>
      </c>
      <c r="BC499" s="437"/>
      <c r="BD499" s="56" t="e">
        <f>AVERAGE(BD390,BD396,BD402,BD408,BD414,BD420,BD426)</f>
        <v>#VALUE!</v>
      </c>
      <c r="BE499" s="437"/>
      <c r="BF499" s="56" t="e">
        <f>AVERAGE(BF390,BF396,BF402,BF408,BF414,BF420,BF426)</f>
        <v>#VALUE!</v>
      </c>
      <c r="BG499" s="437"/>
      <c r="BH499" s="56" t="e">
        <f>AVERAGE(BH390,BH396,BH402,BH408,BH414,BH420,BH426)</f>
        <v>#VALUE!</v>
      </c>
      <c r="BI499" s="437"/>
      <c r="BJ499" s="56" t="e">
        <f>AVERAGE(BJ390,BJ396,BJ402,BJ408,BJ414,BJ420,BJ426)</f>
        <v>#VALUE!</v>
      </c>
      <c r="BK499" s="437"/>
      <c r="BL499" s="56" t="e">
        <f>AVERAGE(BL390,BL396,BL402,BL408,BL414,BL420,BL426)</f>
        <v>#VALUE!</v>
      </c>
      <c r="BM499" s="437"/>
      <c r="BN499" s="477" t="e">
        <f>AVERAGE(BN390,BN396,BN402,BN408,BN414,BN420,BN426)</f>
        <v>#VALUE!</v>
      </c>
      <c r="BO499" s="481"/>
      <c r="BP499" s="447"/>
      <c r="BQ499" s="447"/>
      <c r="BR499" s="482"/>
    </row>
    <row r="500" spans="1:70" ht="17" customHeight="1" x14ac:dyDescent="0.2">
      <c r="V500" s="6" t="s">
        <v>131</v>
      </c>
      <c r="W500" s="42"/>
      <c r="X500" s="42"/>
      <c r="Z500" s="6"/>
      <c r="AP500" s="113" t="e">
        <f>AP496/W496</f>
        <v>#NUM!</v>
      </c>
      <c r="AQ500" s="113" t="e">
        <f>AQ496/X496</f>
        <v>#NUM!</v>
      </c>
      <c r="AR500" s="42"/>
      <c r="AS500" s="42"/>
      <c r="AT500" s="422"/>
      <c r="AU500" s="70" t="s">
        <v>121</v>
      </c>
      <c r="AV500" s="427"/>
      <c r="AW500" s="57" t="e">
        <f>MIN(AW390,AW396,AW402,AW408,AW414,AW420,AW426)</f>
        <v>#VALUE!</v>
      </c>
      <c r="AX500" s="448"/>
      <c r="AY500" s="449"/>
      <c r="AZ500" s="449"/>
      <c r="BA500" s="449"/>
      <c r="BB500" s="57" t="e">
        <f>MIN(BB390,BB396,BB402,BB408,BB414,BB420,BB426)</f>
        <v>#VALUE!</v>
      </c>
      <c r="BC500" s="438"/>
      <c r="BD500" s="57" t="e">
        <f>MIN(BD390,BD396,BD402,BD408,BD414,BD420,BD426)</f>
        <v>#VALUE!</v>
      </c>
      <c r="BE500" s="438"/>
      <c r="BF500" s="57" t="e">
        <f>MIN(BF390,BF396,BF402,BF408,BF414,BF420,BF426)</f>
        <v>#VALUE!</v>
      </c>
      <c r="BG500" s="438"/>
      <c r="BH500" s="150" t="e">
        <f>MIN(BH390,BH396,BH402,BH408,BH414,BH420,BH426)</f>
        <v>#VALUE!</v>
      </c>
      <c r="BI500" s="438"/>
      <c r="BJ500" s="150" t="e">
        <f>MIN(BJ390,BJ396,BJ402,BJ408,BJ414,BJ420,BJ426)</f>
        <v>#VALUE!</v>
      </c>
      <c r="BK500" s="438"/>
      <c r="BL500" s="150" t="e">
        <f>MIN(BL390,BL396,BL402,BL408,BL414,BL420,BL426)</f>
        <v>#VALUE!</v>
      </c>
      <c r="BM500" s="438"/>
      <c r="BN500" s="478" t="e">
        <f>MIN(BN390,BN396,BN402,BN408,BN414,BN420,BN426)</f>
        <v>#VALUE!</v>
      </c>
      <c r="BO500" s="483"/>
      <c r="BP500" s="449"/>
      <c r="BQ500" s="449"/>
      <c r="BR500" s="484"/>
    </row>
    <row r="501" spans="1:70" ht="17" customHeight="1" thickBot="1" x14ac:dyDescent="0.25">
      <c r="W501" s="42"/>
      <c r="X501" s="42"/>
      <c r="Z501" s="6"/>
      <c r="AP501" s="42"/>
      <c r="AQ501" s="42"/>
      <c r="AR501" s="42"/>
      <c r="AS501" s="42"/>
      <c r="AT501" s="422"/>
      <c r="AU501" s="70" t="s">
        <v>122</v>
      </c>
      <c r="AV501" s="428"/>
      <c r="AW501" s="58" t="e">
        <f>MAX(AW390,AW396,AW402,AW408,AW414,AW420,AW426)</f>
        <v>#VALUE!</v>
      </c>
      <c r="AX501" s="448"/>
      <c r="AY501" s="449"/>
      <c r="AZ501" s="449"/>
      <c r="BA501" s="449"/>
      <c r="BB501" s="58" t="e">
        <f>MAX(BB390,BB396,BB402,BB408,BB414,BB420,BB426)</f>
        <v>#VALUE!</v>
      </c>
      <c r="BC501" s="438"/>
      <c r="BD501" s="58" t="e">
        <f>MAX(BD390,BD396,BD402,BD408,BD414,BD420,BD426)</f>
        <v>#VALUE!</v>
      </c>
      <c r="BE501" s="438"/>
      <c r="BF501" s="58" t="e">
        <f>MAX(BF390,BF396,BF402,BF408,BF414,BF420,BF426)</f>
        <v>#VALUE!</v>
      </c>
      <c r="BG501" s="438"/>
      <c r="BH501" s="151" t="e">
        <f>MAX(BH390,BH396,BH402,BH408,BH414,BH420,BH426)</f>
        <v>#VALUE!</v>
      </c>
      <c r="BI501" s="438"/>
      <c r="BJ501" s="151" t="e">
        <f>MAX(BJ390,BJ396,BJ402,BJ408,BJ414,BJ420,BJ426)</f>
        <v>#VALUE!</v>
      </c>
      <c r="BK501" s="438"/>
      <c r="BL501" s="151" t="e">
        <f>MAX(BL390,BL396,BL402,BL408,BL414,BL420,BL426)</f>
        <v>#VALUE!</v>
      </c>
      <c r="BM501" s="438"/>
      <c r="BN501" s="479" t="e">
        <f>MAX(BN390,BN396,BN402,BN408,BN414,BN420,BN426)</f>
        <v>#VALUE!</v>
      </c>
      <c r="BO501" s="483"/>
      <c r="BP501" s="449"/>
      <c r="BQ501" s="449"/>
      <c r="BR501" s="484"/>
    </row>
    <row r="502" spans="1:70" ht="17" customHeight="1" x14ac:dyDescent="0.2">
      <c r="W502" s="42"/>
      <c r="X502" s="42"/>
      <c r="Z502" s="6"/>
      <c r="AP502" s="42"/>
      <c r="AQ502" s="42"/>
      <c r="AR502" s="42"/>
      <c r="AS502" s="42"/>
      <c r="AT502" s="422"/>
      <c r="AU502" s="65" t="s">
        <v>120</v>
      </c>
      <c r="AV502" s="429" t="s">
        <v>125</v>
      </c>
      <c r="AW502" s="64" t="e">
        <f>AVERAGE(AW392,AW398,AW404,AW410,AW416,AW422,AW428)</f>
        <v>#VALUE!</v>
      </c>
      <c r="AX502" s="448"/>
      <c r="AY502" s="449"/>
      <c r="AZ502" s="449"/>
      <c r="BA502" s="449"/>
      <c r="BB502" s="64" t="e">
        <f>AVERAGE(BB392,BB398,BB404,BB410,BB416,BB422,BB428)</f>
        <v>#VALUE!</v>
      </c>
      <c r="BC502" s="438"/>
      <c r="BD502" s="64" t="e">
        <f>AVERAGE(BD392,BD398,BD404,BD410,BD416,BD422,BD428)</f>
        <v>#VALUE!</v>
      </c>
      <c r="BE502" s="438"/>
      <c r="BF502" s="64" t="e">
        <f>AVERAGE(BF392,BF398,BF404,BF410,BF416,BF422,BF428)</f>
        <v>#VALUE!</v>
      </c>
      <c r="BG502" s="438"/>
      <c r="BH502" s="152" t="e">
        <f>AVERAGE(BH392,BH398,BH404,BH410,BH416,BH422,BH428)</f>
        <v>#VALUE!</v>
      </c>
      <c r="BI502" s="438"/>
      <c r="BJ502" s="152" t="e">
        <f>AVERAGE(BJ392,BJ398,BJ404,BJ410,BJ416,BJ422,BJ428)</f>
        <v>#VALUE!</v>
      </c>
      <c r="BK502" s="438"/>
      <c r="BL502" s="152" t="e">
        <f>AVERAGE(BL392,BL398,BL404,BL410,BL416,BL422,BL428)</f>
        <v>#VALUE!</v>
      </c>
      <c r="BM502" s="438"/>
      <c r="BN502" s="480" t="e">
        <f>AVERAGE(BN392,BN398,BN404,BN410,BN416,BN422,BN428)</f>
        <v>#VALUE!</v>
      </c>
      <c r="BO502" s="483"/>
      <c r="BP502" s="449"/>
      <c r="BQ502" s="449"/>
      <c r="BR502" s="484"/>
    </row>
    <row r="503" spans="1:70" ht="17" customHeight="1" x14ac:dyDescent="0.2">
      <c r="W503" s="42"/>
      <c r="X503" s="42"/>
      <c r="Z503" s="6"/>
      <c r="AP503" s="42"/>
      <c r="AQ503" s="42"/>
      <c r="AR503" s="42"/>
      <c r="AS503" s="42"/>
      <c r="AT503" s="422"/>
      <c r="AU503" s="65" t="s">
        <v>121</v>
      </c>
      <c r="AV503" s="430"/>
      <c r="AW503" s="57" t="e">
        <f>MIN(AW392,AW398,AW404,AW410,AW416,AW422,AW428)</f>
        <v>#VALUE!</v>
      </c>
      <c r="AX503" s="448"/>
      <c r="AY503" s="449"/>
      <c r="AZ503" s="449"/>
      <c r="BA503" s="449"/>
      <c r="BB503" s="57" t="e">
        <f>MIN(BB392,BB398,BB404,BB410,BB416,BB422,BB428)</f>
        <v>#VALUE!</v>
      </c>
      <c r="BC503" s="438"/>
      <c r="BD503" s="57" t="e">
        <f>MIN(BD392,BD398,BD404,BD410,BD416,BD422,BD428)</f>
        <v>#VALUE!</v>
      </c>
      <c r="BE503" s="438"/>
      <c r="BF503" s="57" t="e">
        <f>MIN(BF392,BF398,BF404,BF410,BF416,BF422,BF428)</f>
        <v>#VALUE!</v>
      </c>
      <c r="BG503" s="438"/>
      <c r="BH503" s="150" t="e">
        <f>MIN(BH392,BH398,BH404,BH410,BH416,BH422,BH428)</f>
        <v>#VALUE!</v>
      </c>
      <c r="BI503" s="438"/>
      <c r="BJ503" s="150" t="e">
        <f>MIN(BJ392,BJ398,BJ404,BJ410,BJ416,BJ422,BJ428)</f>
        <v>#VALUE!</v>
      </c>
      <c r="BK503" s="438"/>
      <c r="BL503" s="150" t="e">
        <f>MIN(BL392,BL398,BL404,BL410,BL416,BL422,BL428)</f>
        <v>#VALUE!</v>
      </c>
      <c r="BM503" s="438"/>
      <c r="BN503" s="478" t="e">
        <f>MIN(BN392,BN398,BN404,BN410,BN416,BN422,BN428)</f>
        <v>#VALUE!</v>
      </c>
      <c r="BO503" s="483"/>
      <c r="BP503" s="449"/>
      <c r="BQ503" s="449"/>
      <c r="BR503" s="484"/>
    </row>
    <row r="504" spans="1:70" ht="17" customHeight="1" thickBot="1" x14ac:dyDescent="0.25">
      <c r="E504" s="15"/>
      <c r="F504" s="72"/>
      <c r="G504" s="72"/>
      <c r="H504" s="198"/>
      <c r="I504" s="198"/>
      <c r="J504" s="198"/>
      <c r="K504" s="299"/>
      <c r="L504" s="198"/>
      <c r="M504" s="198"/>
      <c r="N504" s="198"/>
      <c r="O504" s="198"/>
      <c r="P504" s="198"/>
      <c r="Q504" s="198"/>
      <c r="R504" s="198"/>
      <c r="S504" s="198"/>
      <c r="T504" s="198"/>
      <c r="U504" s="299"/>
      <c r="V504" s="198"/>
      <c r="W504" s="186"/>
      <c r="X504" s="186"/>
      <c r="Y504" s="15"/>
      <c r="Z504" s="198"/>
      <c r="AA504" s="15"/>
      <c r="AB504" s="15"/>
      <c r="AC504" s="15"/>
      <c r="AD504" s="15"/>
      <c r="AE504" s="15"/>
      <c r="AF504" s="15"/>
      <c r="AG504" s="15"/>
      <c r="AH504" s="15"/>
      <c r="AI504" s="15"/>
      <c r="AJ504" s="15"/>
      <c r="AK504" s="15"/>
      <c r="AL504" s="15"/>
      <c r="AM504" s="15"/>
      <c r="AN504" s="15"/>
      <c r="AO504" s="15"/>
      <c r="AP504" s="186"/>
      <c r="AQ504" s="186"/>
      <c r="AR504" s="186"/>
      <c r="AS504" s="186"/>
      <c r="AT504" s="436"/>
      <c r="AU504" s="66" t="s">
        <v>122</v>
      </c>
      <c r="AV504" s="431"/>
      <c r="AW504" s="58" t="e">
        <f>MAX(AW392,AW398,AW404,AW410,AW416,AW422,AW428)</f>
        <v>#VALUE!</v>
      </c>
      <c r="AX504" s="450"/>
      <c r="AY504" s="451"/>
      <c r="AZ504" s="451"/>
      <c r="BA504" s="451"/>
      <c r="BB504" s="58" t="e">
        <f>MAX(BB392,BB398,BB404,BB410,BB416,BB422,BB428)</f>
        <v>#VALUE!</v>
      </c>
      <c r="BC504" s="439"/>
      <c r="BD504" s="58" t="e">
        <f>MAX(BD392,BD398,BD404,BD410,BD416,BD422,BD428)</f>
        <v>#VALUE!</v>
      </c>
      <c r="BE504" s="439"/>
      <c r="BF504" s="58" t="e">
        <f>MAX(BF392,BF398,BF404,BF410,BF416,BF422,BF428)</f>
        <v>#VALUE!</v>
      </c>
      <c r="BG504" s="439"/>
      <c r="BH504" s="151" t="e">
        <f>MAX(BH392,BH398,BH404,BH410,BH416,BH422,BH428)</f>
        <v>#VALUE!</v>
      </c>
      <c r="BI504" s="439"/>
      <c r="BJ504" s="151" t="e">
        <f>MAX(BJ392,BJ398,BJ404,BJ410,BJ416,BJ422,BJ428)</f>
        <v>#VALUE!</v>
      </c>
      <c r="BK504" s="439"/>
      <c r="BL504" s="151" t="e">
        <f>MAX(BL392,BL398,BL404,BL410,BL416,BL422,BL428)</f>
        <v>#VALUE!</v>
      </c>
      <c r="BM504" s="439"/>
      <c r="BN504" s="479" t="e">
        <f>MAX(BN392,BN398,BN404,BN410,BN416,BN422,BN428)</f>
        <v>#VALUE!</v>
      </c>
      <c r="BO504" s="485"/>
      <c r="BP504" s="451"/>
      <c r="BQ504" s="451"/>
      <c r="BR504" s="486"/>
    </row>
    <row r="505" spans="1:70" ht="17" customHeight="1" x14ac:dyDescent="0.2">
      <c r="A505" s="83"/>
      <c r="B505" s="83"/>
      <c r="C505" s="83"/>
      <c r="D505" s="84"/>
      <c r="E505" s="188"/>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188"/>
      <c r="AB505" s="188"/>
      <c r="AC505" s="188"/>
      <c r="AD505" s="188"/>
      <c r="AE505" s="188"/>
      <c r="AF505" s="188"/>
      <c r="AG505" s="188"/>
      <c r="AH505" s="188"/>
      <c r="AI505" s="188"/>
      <c r="AJ505" s="188"/>
      <c r="AK505" s="188"/>
      <c r="AL505" s="188"/>
      <c r="AM505" s="188"/>
      <c r="AN505" s="188"/>
      <c r="AO505" s="188"/>
      <c r="AP505" s="190"/>
      <c r="AQ505" s="190"/>
      <c r="AR505" s="190"/>
      <c r="AS505" s="190"/>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25">
      <c r="A506" s="97"/>
      <c r="B506" s="97"/>
      <c r="C506" s="97"/>
      <c r="D506" s="98"/>
      <c r="E506" s="75"/>
      <c r="F506" s="42">
        <f>COUNTIFS(F4:F429,"&lt;&gt;",F4:F429,"&lt;&gt;0")</f>
        <v>426</v>
      </c>
      <c r="G506" s="42">
        <f>COUNTIFS(G4:G429,"&lt;&gt;",G4:G429,"&lt;&gt;0")</f>
        <v>360</v>
      </c>
      <c r="H506" s="72"/>
      <c r="I506" s="72"/>
      <c r="J506" s="72"/>
      <c r="K506" s="72"/>
      <c r="L506" s="72"/>
      <c r="M506" s="72"/>
      <c r="N506" s="72"/>
      <c r="O506" s="72"/>
      <c r="P506" s="72"/>
      <c r="Q506" s="72"/>
      <c r="R506" s="72"/>
      <c r="S506" s="72"/>
      <c r="T506" s="72"/>
      <c r="U506" s="72"/>
      <c r="V506" s="72"/>
      <c r="W506" s="91"/>
      <c r="X506" s="91"/>
      <c r="Y506" s="75"/>
      <c r="Z506" s="42">
        <f>COUNTIFS(Z4:Z429,"&lt;&gt;",Z4:Z429,"&lt;&gt;0")</f>
        <v>360</v>
      </c>
      <c r="AA506" s="75"/>
      <c r="AB506" s="75"/>
      <c r="AC506" s="75"/>
      <c r="AD506" s="75"/>
      <c r="AE506" s="75"/>
      <c r="AF506" s="75"/>
      <c r="AG506" s="75"/>
      <c r="AH506" s="75"/>
      <c r="AI506" s="75"/>
      <c r="AJ506" s="75"/>
      <c r="AK506" s="75"/>
      <c r="AL506" s="75"/>
      <c r="AM506" s="75"/>
      <c r="AN506" s="75"/>
      <c r="AO506" s="75"/>
      <c r="AP506" s="91"/>
      <c r="AQ506" s="91"/>
      <c r="AR506" s="4">
        <f>Z506/F506</f>
        <v>0.84507042253521125</v>
      </c>
      <c r="AS506" s="91"/>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2">
      <c r="C507" s="4" t="s">
        <v>128</v>
      </c>
      <c r="V507" s="6" t="s">
        <v>129</v>
      </c>
      <c r="W507" s="42" t="e">
        <f>GEOMEAN(W4:W429)</f>
        <v>#NUM!</v>
      </c>
      <c r="X507" s="42" t="e">
        <f>GEOMEAN(X4:X429)</f>
        <v>#NUM!</v>
      </c>
      <c r="AP507" s="42" t="e">
        <f>GEOMEAN(AP4:AP429)</f>
        <v>#NUM!</v>
      </c>
      <c r="AQ507" s="42" t="e">
        <f>GEOMEAN(AQ4:AQ429)</f>
        <v>#NUM!</v>
      </c>
      <c r="AR507" s="42" t="e">
        <f>GEOMEAN(AR4:AR429)</f>
        <v>#DIV/0!</v>
      </c>
      <c r="AS507" s="42" t="e">
        <f>GEOMEAN(AS4:AS429)</f>
        <v>#DIV/0!</v>
      </c>
      <c r="AT507" s="441" t="str">
        <f>C507</f>
        <v>Overall</v>
      </c>
      <c r="AU507" s="69" t="s">
        <v>120</v>
      </c>
      <c r="AV507" s="423"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477"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330" t="e">
        <f>AVERAGE(BO4:BO429)</f>
        <v>#VALUE!</v>
      </c>
      <c r="BP507" s="329" t="e">
        <f>AVERAGE(BP4:BP429)</f>
        <v>#VALUE!</v>
      </c>
      <c r="BQ507" s="329" t="e">
        <f>AVERAGE(BQ4:BQ429)</f>
        <v>#VALUE!</v>
      </c>
      <c r="BR507" s="328" t="e">
        <f>AVERAGE(BR4:BR429)</f>
        <v>#VALUE!</v>
      </c>
    </row>
    <row r="508" spans="1:70" ht="17" customHeight="1" x14ac:dyDescent="0.2">
      <c r="V508" s="6" t="s">
        <v>130</v>
      </c>
      <c r="W508" s="42">
        <f>SUM(W4:W429)</f>
        <v>831.9124000000005</v>
      </c>
      <c r="X508" s="42">
        <f>SUM(X4:X429)</f>
        <v>178.67530555555555</v>
      </c>
      <c r="Z508" s="6"/>
      <c r="AP508" s="42">
        <f>SUM(AP4:AP429)</f>
        <v>848.03640000000007</v>
      </c>
      <c r="AQ508" s="42">
        <f>SUM(AQ4:AQ429)</f>
        <v>179.29216666666676</v>
      </c>
      <c r="AR508" s="42"/>
      <c r="AS508" s="42"/>
      <c r="AT508" s="442"/>
      <c r="AU508" s="70" t="s">
        <v>121</v>
      </c>
      <c r="AV508" s="424"/>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478"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326" t="e">
        <f>MIN(BO4:BO429)</f>
        <v>#VALUE!</v>
      </c>
      <c r="BP508" s="321" t="e">
        <f>MIN(BP4:BP429)</f>
        <v>#VALUE!</v>
      </c>
      <c r="BQ508" s="321" t="e">
        <f>MIN(BQ4:BQ429)</f>
        <v>#VALUE!</v>
      </c>
      <c r="BR508" s="323" t="e">
        <f>MIN(BR4:BR429)</f>
        <v>#VALUE!</v>
      </c>
    </row>
    <row r="509" spans="1:70" ht="17" customHeight="1" thickBot="1" x14ac:dyDescent="0.25">
      <c r="V509" s="6" t="s">
        <v>122</v>
      </c>
      <c r="W509" s="42">
        <f>MAX(W4:W429)</f>
        <v>10.2357</v>
      </c>
      <c r="X509" s="42">
        <f>MAX(X4:X429)</f>
        <v>2.7494444444444444</v>
      </c>
      <c r="Z509" s="6"/>
      <c r="AP509" s="42">
        <f>MAX(AP4:AP429)</f>
        <v>11.151400000000001</v>
      </c>
      <c r="AQ509" s="42">
        <f>MAX(AQ4:AQ429)</f>
        <v>2.7765555555555554</v>
      </c>
      <c r="AR509" s="42"/>
      <c r="AS509" s="42"/>
      <c r="AT509" s="442"/>
      <c r="AU509" s="70" t="s">
        <v>122</v>
      </c>
      <c r="AV509" s="425"/>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29" t="e">
        <f>MAX(AX4:AX429)</f>
        <v>#VALUE!</v>
      </c>
      <c r="AY509" s="29" t="e">
        <f>MAX(AY4:AY429)</f>
        <v>#VALUE!</v>
      </c>
      <c r="AZ509" s="29"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29"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29"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29"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479"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327" t="e">
        <f>MAX(BO4:BO429)</f>
        <v>#VALUE!</v>
      </c>
      <c r="BP509" s="322" t="e">
        <f>MAX(BP4:BP429)</f>
        <v>#VALUE!</v>
      </c>
      <c r="BQ509" s="322" t="e">
        <f>MAX(BQ4:BQ429)</f>
        <v>#VALUE!</v>
      </c>
      <c r="BR509" s="324" t="e">
        <f>MAX(BR4:BR429)</f>
        <v>#VALUE!</v>
      </c>
    </row>
    <row r="510" spans="1:70" ht="17" customHeight="1" x14ac:dyDescent="0.2">
      <c r="V510" s="6" t="s">
        <v>121</v>
      </c>
      <c r="W510" s="42">
        <f>MIN(W4:W429)</f>
        <v>0</v>
      </c>
      <c r="X510" s="42">
        <f>MIN(X4:X429)</f>
        <v>0</v>
      </c>
      <c r="Z510" s="6"/>
      <c r="AP510" s="42">
        <f>MIN(AP4:AP429)</f>
        <v>0</v>
      </c>
      <c r="AQ510" s="42">
        <f>MIN(AQ4:AQ429)</f>
        <v>0</v>
      </c>
      <c r="AR510" s="42"/>
      <c r="AS510" s="42"/>
      <c r="AT510" s="442"/>
      <c r="AU510" s="70" t="s">
        <v>120</v>
      </c>
      <c r="AV510" s="426"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446"/>
      <c r="AY510" s="447"/>
      <c r="AZ510" s="447"/>
      <c r="BA510" s="44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437"/>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437"/>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437"/>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437"/>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437"/>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437"/>
      <c r="BN510" s="477"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481"/>
      <c r="BP510" s="447"/>
      <c r="BQ510" s="447"/>
      <c r="BR510" s="482"/>
    </row>
    <row r="511" spans="1:70" ht="17" customHeight="1" x14ac:dyDescent="0.2">
      <c r="V511" s="6" t="s">
        <v>131</v>
      </c>
      <c r="W511" s="42"/>
      <c r="X511" s="42"/>
      <c r="Z511" s="6"/>
      <c r="AP511" s="113" t="e">
        <f>AP507/W507</f>
        <v>#NUM!</v>
      </c>
      <c r="AQ511" s="113" t="e">
        <f>AQ507/X507</f>
        <v>#NUM!</v>
      </c>
      <c r="AR511" s="42"/>
      <c r="AS511" s="42"/>
      <c r="AT511" s="442"/>
      <c r="AU511" s="70" t="s">
        <v>121</v>
      </c>
      <c r="AV511" s="427"/>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448"/>
      <c r="AY511" s="449"/>
      <c r="AZ511" s="449"/>
      <c r="BA511" s="44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438"/>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438"/>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438"/>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438"/>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438"/>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438"/>
      <c r="BN511" s="478"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483"/>
      <c r="BP511" s="449"/>
      <c r="BQ511" s="449"/>
      <c r="BR511" s="484"/>
    </row>
    <row r="512" spans="1:70" ht="17" customHeight="1" thickBot="1" x14ac:dyDescent="0.25">
      <c r="W512" s="42"/>
      <c r="X512" s="42"/>
      <c r="Z512" s="6"/>
      <c r="AP512" s="42"/>
      <c r="AQ512" s="42"/>
      <c r="AR512" s="42"/>
      <c r="AS512" s="42"/>
      <c r="AT512" s="442"/>
      <c r="AU512" s="70" t="s">
        <v>122</v>
      </c>
      <c r="AV512" s="428"/>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448"/>
      <c r="AY512" s="449"/>
      <c r="AZ512" s="449"/>
      <c r="BA512" s="44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438"/>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438"/>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438"/>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438"/>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438"/>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438"/>
      <c r="BN512" s="479"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483"/>
      <c r="BP512" s="449"/>
      <c r="BQ512" s="449"/>
      <c r="BR512" s="484"/>
    </row>
    <row r="513" spans="1:70" ht="17" customHeight="1" x14ac:dyDescent="0.2">
      <c r="W513" s="42"/>
      <c r="X513" s="42"/>
      <c r="Z513" s="6"/>
      <c r="AP513" s="42"/>
      <c r="AQ513" s="42"/>
      <c r="AR513" s="42"/>
      <c r="AS513" s="42"/>
      <c r="AT513" s="442"/>
      <c r="AU513" s="65" t="s">
        <v>120</v>
      </c>
      <c r="AV513" s="429"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448"/>
      <c r="AY513" s="449"/>
      <c r="AZ513" s="449"/>
      <c r="BA513" s="44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438"/>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438"/>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438"/>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438"/>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438"/>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438"/>
      <c r="BN513" s="480"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483"/>
      <c r="BP513" s="449"/>
      <c r="BQ513" s="449"/>
      <c r="BR513" s="484"/>
    </row>
    <row r="514" spans="1:70" ht="17" customHeight="1" x14ac:dyDescent="0.2">
      <c r="W514" s="42"/>
      <c r="X514" s="42"/>
      <c r="Z514" s="6"/>
      <c r="AP514" s="42"/>
      <c r="AQ514" s="42"/>
      <c r="AR514" s="42"/>
      <c r="AS514" s="42"/>
      <c r="AT514" s="442"/>
      <c r="AU514" s="65" t="s">
        <v>121</v>
      </c>
      <c r="AV514" s="430"/>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448"/>
      <c r="AY514" s="449"/>
      <c r="AZ514" s="449"/>
      <c r="BA514" s="44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438"/>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438"/>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438"/>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438"/>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438"/>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438"/>
      <c r="BN514" s="478"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483"/>
      <c r="BP514" s="449"/>
      <c r="BQ514" s="449"/>
      <c r="BR514" s="484"/>
    </row>
    <row r="515" spans="1:70" ht="17" customHeight="1" thickBot="1" x14ac:dyDescent="0.25">
      <c r="W515" s="42"/>
      <c r="X515" s="42"/>
      <c r="AP515" s="42"/>
      <c r="AQ515" s="42"/>
      <c r="AR515" s="42"/>
      <c r="AS515" s="42"/>
      <c r="AT515" s="443"/>
      <c r="AU515" s="66" t="s">
        <v>122</v>
      </c>
      <c r="AV515" s="431"/>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450"/>
      <c r="AY515" s="451"/>
      <c r="AZ515" s="451"/>
      <c r="BA515" s="45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439"/>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439"/>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439"/>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439"/>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439"/>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439"/>
      <c r="BN515" s="479"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485"/>
      <c r="BP515" s="451"/>
      <c r="BQ515" s="451"/>
      <c r="BR515" s="486"/>
    </row>
    <row r="516" spans="1:70" ht="17" customHeight="1" x14ac:dyDescent="0.2">
      <c r="A516" s="83"/>
      <c r="B516" s="83"/>
      <c r="C516" s="83"/>
      <c r="D516" s="84"/>
      <c r="E516" s="83"/>
      <c r="F516" s="84"/>
      <c r="G516" s="84"/>
      <c r="H516" s="84"/>
      <c r="I516" s="84"/>
      <c r="J516" s="84"/>
      <c r="K516" s="84"/>
      <c r="L516" s="84"/>
      <c r="M516" s="84"/>
      <c r="N516" s="84"/>
      <c r="O516" s="84"/>
      <c r="P516" s="84"/>
      <c r="Q516" s="84"/>
      <c r="R516" s="84"/>
      <c r="S516" s="84"/>
      <c r="T516" s="84"/>
      <c r="U516" s="84"/>
      <c r="V516" s="84"/>
      <c r="W516" s="85"/>
      <c r="X516" s="85"/>
      <c r="Y516" s="83"/>
      <c r="Z516" s="83"/>
      <c r="AA516" s="83"/>
      <c r="AB516" s="83"/>
      <c r="AC516" s="83"/>
      <c r="AD516" s="83"/>
      <c r="AE516" s="83"/>
      <c r="AF516" s="83"/>
      <c r="AG516" s="83"/>
      <c r="AH516" s="83"/>
      <c r="AI516" s="83"/>
      <c r="AJ516" s="83"/>
      <c r="AK516" s="83"/>
      <c r="AL516" s="83"/>
      <c r="AM516" s="83"/>
      <c r="AN516" s="83"/>
      <c r="AO516" s="83"/>
      <c r="AP516" s="85"/>
      <c r="AQ516" s="85"/>
      <c r="AR516" s="85"/>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25">
      <c r="A517" s="105"/>
      <c r="B517" s="105"/>
      <c r="C517" s="105"/>
      <c r="D517" s="106"/>
      <c r="E517" s="105"/>
      <c r="F517" s="106"/>
      <c r="G517" s="106"/>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25">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H2:K2"/>
    <mergeCell ref="R2:U2"/>
    <mergeCell ref="AA2:AD2"/>
    <mergeCell ref="AK2:AN2"/>
    <mergeCell ref="AV2:BA2"/>
    <mergeCell ref="BN2:BR2"/>
    <mergeCell ref="AV1:BR1"/>
    <mergeCell ref="AW431:BA431"/>
    <mergeCell ref="BN431:BR431"/>
    <mergeCell ref="BR388:BR393"/>
    <mergeCell ref="BR394:BR399"/>
    <mergeCell ref="BR400:BR405"/>
    <mergeCell ref="BR406:BR411"/>
    <mergeCell ref="BR412:BR417"/>
    <mergeCell ref="BR418:BR423"/>
    <mergeCell ref="BR424:BR429"/>
    <mergeCell ref="BO436:BR441"/>
    <mergeCell ref="BR286:BR291"/>
    <mergeCell ref="BR292:BR297"/>
    <mergeCell ref="BR298:BR303"/>
    <mergeCell ref="BR304:BR309"/>
    <mergeCell ref="BR310:BR315"/>
    <mergeCell ref="BR316:BR321"/>
    <mergeCell ref="BR322:BR327"/>
    <mergeCell ref="BR328:BR333"/>
    <mergeCell ref="BR334:BR339"/>
    <mergeCell ref="BR340:BR345"/>
    <mergeCell ref="BR346:BR351"/>
    <mergeCell ref="BR352:BR357"/>
    <mergeCell ref="BR358:BR363"/>
    <mergeCell ref="BR364:BR369"/>
    <mergeCell ref="BR370:BR375"/>
    <mergeCell ref="BO445:BR450"/>
    <mergeCell ref="BO454:BR459"/>
    <mergeCell ref="BO463:BR468"/>
    <mergeCell ref="BO472:BR477"/>
    <mergeCell ref="BO481:BR486"/>
    <mergeCell ref="BO490:BR495"/>
    <mergeCell ref="BO499:BR504"/>
    <mergeCell ref="BO510:BR515"/>
    <mergeCell ref="AX510:BA515"/>
    <mergeCell ref="AX499:BA504"/>
    <mergeCell ref="AX490:BA495"/>
    <mergeCell ref="AX481:BA486"/>
    <mergeCell ref="AX472:BA477"/>
    <mergeCell ref="AX463:BA468"/>
    <mergeCell ref="AX454:BA459"/>
    <mergeCell ref="AX445:BA450"/>
    <mergeCell ref="AX436:BA441"/>
    <mergeCell ref="BK481:BK486"/>
    <mergeCell ref="BM481:BM486"/>
    <mergeCell ref="BK490:BK495"/>
    <mergeCell ref="BM490:BM495"/>
    <mergeCell ref="BK499:BK504"/>
    <mergeCell ref="BM499:BM504"/>
    <mergeCell ref="BK510:BK515"/>
    <mergeCell ref="BM510:BM515"/>
    <mergeCell ref="BE510:BE515"/>
    <mergeCell ref="BG510:BG515"/>
    <mergeCell ref="BC463:BC468"/>
    <mergeCell ref="BE463:BE468"/>
    <mergeCell ref="BG463:BG468"/>
    <mergeCell ref="BC472:BC477"/>
    <mergeCell ref="BE472:BE477"/>
    <mergeCell ref="BR130:BR135"/>
    <mergeCell ref="BR136:BR141"/>
    <mergeCell ref="BR142:BR147"/>
    <mergeCell ref="BR148:BR153"/>
    <mergeCell ref="BR154:BR159"/>
    <mergeCell ref="BR160:BR165"/>
    <mergeCell ref="BR166:BR171"/>
    <mergeCell ref="BR172:BR177"/>
    <mergeCell ref="BR178:BR183"/>
    <mergeCell ref="BR376:BR381"/>
    <mergeCell ref="BR382:BR387"/>
    <mergeCell ref="BR184:BR189"/>
    <mergeCell ref="BR190:BR195"/>
    <mergeCell ref="BR196:BR201"/>
    <mergeCell ref="BR202:BR207"/>
    <mergeCell ref="BR208:BR213"/>
    <mergeCell ref="BR214:BR219"/>
    <mergeCell ref="BR220:BR225"/>
    <mergeCell ref="BR226:BR231"/>
    <mergeCell ref="BR232:BR237"/>
    <mergeCell ref="BR238:BR243"/>
    <mergeCell ref="BR244:BR249"/>
    <mergeCell ref="BR250:BR255"/>
    <mergeCell ref="BR256:BR261"/>
    <mergeCell ref="BR262:BR267"/>
    <mergeCell ref="BR268:BR273"/>
    <mergeCell ref="BR274:BR279"/>
    <mergeCell ref="BR280:BR285"/>
    <mergeCell ref="BA364:BA369"/>
    <mergeCell ref="BA370:BA375"/>
    <mergeCell ref="BA376:BA381"/>
    <mergeCell ref="BA382:BA387"/>
    <mergeCell ref="BA388:BA393"/>
    <mergeCell ref="BA394:BA399"/>
    <mergeCell ref="BA400:BA405"/>
    <mergeCell ref="BA406:BA411"/>
    <mergeCell ref="BA412:BA417"/>
    <mergeCell ref="BA418:BA423"/>
    <mergeCell ref="BA424:BA429"/>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28:BA333"/>
    <mergeCell ref="BA334:BA339"/>
    <mergeCell ref="BA340:BA345"/>
    <mergeCell ref="BA346:BA351"/>
    <mergeCell ref="BA352:BA357"/>
    <mergeCell ref="BA358:BA363"/>
    <mergeCell ref="BA160:BA165"/>
    <mergeCell ref="BA166:BA171"/>
    <mergeCell ref="BA172:BA177"/>
    <mergeCell ref="BA178:BA183"/>
    <mergeCell ref="BA184:BA189"/>
    <mergeCell ref="BA190:BA195"/>
    <mergeCell ref="BA196:BA201"/>
    <mergeCell ref="BA202:BA207"/>
    <mergeCell ref="BA208:BA213"/>
    <mergeCell ref="BA214:BA219"/>
    <mergeCell ref="BA220:BA225"/>
    <mergeCell ref="BA226:BA231"/>
    <mergeCell ref="BA232:BA237"/>
    <mergeCell ref="BA238:BA243"/>
    <mergeCell ref="BA244:BA249"/>
    <mergeCell ref="BA250:BA255"/>
    <mergeCell ref="BA256:BA261"/>
    <mergeCell ref="BH396:BH397"/>
    <mergeCell ref="BH398:BH399"/>
    <mergeCell ref="BH400:BH401"/>
    <mergeCell ref="BI400:BI405"/>
    <mergeCell ref="BH402:BH403"/>
    <mergeCell ref="BH404:BH405"/>
    <mergeCell ref="BH406:BH407"/>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I376:BI381"/>
    <mergeCell ref="BH378:BH379"/>
    <mergeCell ref="BH380:BH381"/>
    <mergeCell ref="BH382:BH383"/>
    <mergeCell ref="BI382:BI387"/>
    <mergeCell ref="BH384:BH385"/>
    <mergeCell ref="BH386:BH387"/>
    <mergeCell ref="Z1:AQ1"/>
    <mergeCell ref="BI510:BI515"/>
    <mergeCell ref="BH418:BH419"/>
    <mergeCell ref="BI418:BI423"/>
    <mergeCell ref="BH420:BH421"/>
    <mergeCell ref="BH422:BH423"/>
    <mergeCell ref="BH424:BH425"/>
    <mergeCell ref="BI424:BI429"/>
    <mergeCell ref="BH426:BH427"/>
    <mergeCell ref="BH428:BH429"/>
    <mergeCell ref="BH431:BI431"/>
    <mergeCell ref="BI436:BI441"/>
    <mergeCell ref="BI445:BI450"/>
    <mergeCell ref="BI454:BI459"/>
    <mergeCell ref="BI463:BI468"/>
    <mergeCell ref="BI472:BI477"/>
    <mergeCell ref="BI481:BI486"/>
    <mergeCell ref="BI490:BI495"/>
    <mergeCell ref="BI499:BI504"/>
    <mergeCell ref="BH388:BH389"/>
    <mergeCell ref="BI388:BI393"/>
    <mergeCell ref="BH390:BH391"/>
    <mergeCell ref="BH392:BH393"/>
    <mergeCell ref="BH394:BH395"/>
    <mergeCell ref="BI394:BI399"/>
    <mergeCell ref="BH340:BH341"/>
    <mergeCell ref="BI340:BI345"/>
    <mergeCell ref="BH342:BH343"/>
    <mergeCell ref="BH344:BH345"/>
    <mergeCell ref="BH346:BH347"/>
    <mergeCell ref="BI346:BI351"/>
    <mergeCell ref="BH348:BH349"/>
    <mergeCell ref="BH350:BH351"/>
    <mergeCell ref="BH352:BH353"/>
    <mergeCell ref="BI352:BI357"/>
    <mergeCell ref="BH354:BH355"/>
    <mergeCell ref="BH356:BH357"/>
    <mergeCell ref="BI406:BI411"/>
    <mergeCell ref="BH408:BH409"/>
    <mergeCell ref="BH410:BH411"/>
    <mergeCell ref="BH412:BH413"/>
    <mergeCell ref="BI412:BI417"/>
    <mergeCell ref="BH414:BH415"/>
    <mergeCell ref="BH416:BH417"/>
    <mergeCell ref="BH358:BH359"/>
    <mergeCell ref="BI358:BI363"/>
    <mergeCell ref="BH360:BH361"/>
    <mergeCell ref="BH362:BH363"/>
    <mergeCell ref="BH364:BH365"/>
    <mergeCell ref="BI364:BI369"/>
    <mergeCell ref="BH366:BH367"/>
    <mergeCell ref="BH368:BH369"/>
    <mergeCell ref="BH370:BH371"/>
    <mergeCell ref="BI370:BI375"/>
    <mergeCell ref="BH372:BH373"/>
    <mergeCell ref="BH374:BH375"/>
    <mergeCell ref="BH376:BH377"/>
    <mergeCell ref="BH310:BH311"/>
    <mergeCell ref="BI310:BI315"/>
    <mergeCell ref="BH312:BH313"/>
    <mergeCell ref="BH314:BH315"/>
    <mergeCell ref="BH316:BH317"/>
    <mergeCell ref="BI316:BI321"/>
    <mergeCell ref="BH318:BH319"/>
    <mergeCell ref="BH320:BH321"/>
    <mergeCell ref="BH322:BH323"/>
    <mergeCell ref="BI322:BI327"/>
    <mergeCell ref="BH324:BH325"/>
    <mergeCell ref="BH326:BH327"/>
    <mergeCell ref="BH328:BH329"/>
    <mergeCell ref="BI328:BI333"/>
    <mergeCell ref="BH330:BH331"/>
    <mergeCell ref="BH332:BH333"/>
    <mergeCell ref="BH334:BH335"/>
    <mergeCell ref="BI334:BI339"/>
    <mergeCell ref="BH336:BH337"/>
    <mergeCell ref="BH338:BH339"/>
    <mergeCell ref="BH280:BH281"/>
    <mergeCell ref="BI280:BI285"/>
    <mergeCell ref="BH282:BH283"/>
    <mergeCell ref="BH284:BH28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250:BH251"/>
    <mergeCell ref="BI250:BI255"/>
    <mergeCell ref="BH252:BH253"/>
    <mergeCell ref="BH254:BH25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20:BH221"/>
    <mergeCell ref="BI220:BI225"/>
    <mergeCell ref="BH222:BH223"/>
    <mergeCell ref="BH224:BH22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190:BH191"/>
    <mergeCell ref="BI190:BI195"/>
    <mergeCell ref="BH192:BH193"/>
    <mergeCell ref="BH194:BH195"/>
    <mergeCell ref="BH196:BH197"/>
    <mergeCell ref="BI196:BI201"/>
    <mergeCell ref="BH198:BH199"/>
    <mergeCell ref="BH200:BH201"/>
    <mergeCell ref="BH202:BH203"/>
    <mergeCell ref="BI202:BI207"/>
    <mergeCell ref="BH204:BH205"/>
    <mergeCell ref="BH206:BH207"/>
    <mergeCell ref="BH208:BH209"/>
    <mergeCell ref="BI208:BI213"/>
    <mergeCell ref="BH210:BH211"/>
    <mergeCell ref="BH212:BH213"/>
    <mergeCell ref="BH214:BH215"/>
    <mergeCell ref="BI214:BI219"/>
    <mergeCell ref="BH216:BH217"/>
    <mergeCell ref="BH218:BH219"/>
    <mergeCell ref="BH160:BH161"/>
    <mergeCell ref="BI160:BI165"/>
    <mergeCell ref="BH162:BH163"/>
    <mergeCell ref="BH164:BH165"/>
    <mergeCell ref="BH166:BH167"/>
    <mergeCell ref="BI166:BI171"/>
    <mergeCell ref="BH168:BH169"/>
    <mergeCell ref="BH170:BH171"/>
    <mergeCell ref="BH172:BH173"/>
    <mergeCell ref="BI172:BI177"/>
    <mergeCell ref="BH174:BH175"/>
    <mergeCell ref="BH176:BH177"/>
    <mergeCell ref="BH178:BH179"/>
    <mergeCell ref="BI178:BI183"/>
    <mergeCell ref="BH180:BH181"/>
    <mergeCell ref="BH182:BH183"/>
    <mergeCell ref="BH184:BH185"/>
    <mergeCell ref="BI184:BI189"/>
    <mergeCell ref="BH186:BH187"/>
    <mergeCell ref="BH188:BH189"/>
    <mergeCell ref="BH130:BH131"/>
    <mergeCell ref="BI130:BI135"/>
    <mergeCell ref="BH132:BH133"/>
    <mergeCell ref="BH134:BH13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154:BH155"/>
    <mergeCell ref="BI154:BI159"/>
    <mergeCell ref="BH156:BH157"/>
    <mergeCell ref="BH158:BH159"/>
    <mergeCell ref="BH100:BH101"/>
    <mergeCell ref="BI100:BI105"/>
    <mergeCell ref="BH102:BH103"/>
    <mergeCell ref="BH104:BH10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124:BH125"/>
    <mergeCell ref="BI124:BI129"/>
    <mergeCell ref="BH126:BH127"/>
    <mergeCell ref="BH128:BH129"/>
    <mergeCell ref="BH70:BH71"/>
    <mergeCell ref="BI70:BI75"/>
    <mergeCell ref="BH72:BH73"/>
    <mergeCell ref="BH74:BH75"/>
    <mergeCell ref="BH76:BH77"/>
    <mergeCell ref="BI76:BI81"/>
    <mergeCell ref="BH78:BH79"/>
    <mergeCell ref="BH80:BH81"/>
    <mergeCell ref="BH82:BH83"/>
    <mergeCell ref="BI82:BI87"/>
    <mergeCell ref="BH84:BH85"/>
    <mergeCell ref="BH86:BH87"/>
    <mergeCell ref="BH88:BH89"/>
    <mergeCell ref="BI88:BI93"/>
    <mergeCell ref="BH90:BH91"/>
    <mergeCell ref="BH92:BH93"/>
    <mergeCell ref="BH94:BH95"/>
    <mergeCell ref="BI94:BI99"/>
    <mergeCell ref="BH96:BH97"/>
    <mergeCell ref="BH98:BH99"/>
    <mergeCell ref="BH40:BH41"/>
    <mergeCell ref="BI40:BI45"/>
    <mergeCell ref="BH42:BH43"/>
    <mergeCell ref="BH44:BH45"/>
    <mergeCell ref="BH46:BH47"/>
    <mergeCell ref="BI46:BI51"/>
    <mergeCell ref="BH48:BH49"/>
    <mergeCell ref="BH50:BH51"/>
    <mergeCell ref="BH52:BH53"/>
    <mergeCell ref="BI52:BI57"/>
    <mergeCell ref="BH54:BH55"/>
    <mergeCell ref="BH56:BH57"/>
    <mergeCell ref="BH58:BH59"/>
    <mergeCell ref="BI58:BI63"/>
    <mergeCell ref="BH60:BH61"/>
    <mergeCell ref="BH62:BH63"/>
    <mergeCell ref="BH64:BH65"/>
    <mergeCell ref="BI64:BI69"/>
    <mergeCell ref="BH66:BH67"/>
    <mergeCell ref="BH68:BH6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32:BH33"/>
    <mergeCell ref="BH34:BH35"/>
    <mergeCell ref="BI34:BI39"/>
    <mergeCell ref="BH36:BH37"/>
    <mergeCell ref="BH38:BH39"/>
    <mergeCell ref="BH28:BH29"/>
    <mergeCell ref="BI28:BI33"/>
    <mergeCell ref="BH30:BH31"/>
    <mergeCell ref="BL424:BL425"/>
    <mergeCell ref="BM424:BM429"/>
    <mergeCell ref="BN424:BN425"/>
    <mergeCell ref="BO424:BO429"/>
    <mergeCell ref="BP424:BP429"/>
    <mergeCell ref="BQ424:BQ429"/>
    <mergeCell ref="BJ426:BJ427"/>
    <mergeCell ref="BL426:BL427"/>
    <mergeCell ref="BN426:BN427"/>
    <mergeCell ref="BJ428:BJ429"/>
    <mergeCell ref="BL428:BL429"/>
    <mergeCell ref="BN428:BN429"/>
    <mergeCell ref="BJ400:BJ401"/>
    <mergeCell ref="BK400:BK405"/>
    <mergeCell ref="BL400:BL401"/>
    <mergeCell ref="BM400:BM405"/>
    <mergeCell ref="BN400:BN401"/>
    <mergeCell ref="BO400:BO405"/>
    <mergeCell ref="BP400:BP405"/>
    <mergeCell ref="BQ400:BQ405"/>
    <mergeCell ref="BJ402:BJ403"/>
    <mergeCell ref="BL402:BL403"/>
    <mergeCell ref="BN402:BN403"/>
    <mergeCell ref="BJ404:BJ405"/>
    <mergeCell ref="BL404:BL405"/>
    <mergeCell ref="BN404:BN405"/>
    <mergeCell ref="BJ406:BJ407"/>
    <mergeCell ref="BK406:BK411"/>
    <mergeCell ref="BL406:BL407"/>
    <mergeCell ref="BM406:BM411"/>
    <mergeCell ref="BJ431:BK431"/>
    <mergeCell ref="BL431:BM431"/>
    <mergeCell ref="BJ412:BJ413"/>
    <mergeCell ref="BK412:BK417"/>
    <mergeCell ref="BL412:BL413"/>
    <mergeCell ref="BM412:BM417"/>
    <mergeCell ref="BN412:BN413"/>
    <mergeCell ref="BO412:BO417"/>
    <mergeCell ref="BP412:BP417"/>
    <mergeCell ref="BQ412:BQ417"/>
    <mergeCell ref="BJ414:BJ415"/>
    <mergeCell ref="BL414:BL415"/>
    <mergeCell ref="BN414:BN415"/>
    <mergeCell ref="BJ416:BJ417"/>
    <mergeCell ref="BL416:BL417"/>
    <mergeCell ref="BN416:BN417"/>
    <mergeCell ref="BJ418:BJ419"/>
    <mergeCell ref="BK418:BK423"/>
    <mergeCell ref="BL418:BL419"/>
    <mergeCell ref="BM418:BM423"/>
    <mergeCell ref="BN418:BN419"/>
    <mergeCell ref="BO418:BO423"/>
    <mergeCell ref="BP418:BP423"/>
    <mergeCell ref="BQ418:BQ423"/>
    <mergeCell ref="BJ420:BJ421"/>
    <mergeCell ref="BL420:BL421"/>
    <mergeCell ref="BN420:BN421"/>
    <mergeCell ref="BJ422:BJ423"/>
    <mergeCell ref="BL422:BL423"/>
    <mergeCell ref="BN422:BN423"/>
    <mergeCell ref="BJ424:BJ425"/>
    <mergeCell ref="BK424:BK429"/>
    <mergeCell ref="BN406:BN407"/>
    <mergeCell ref="BO406:BO411"/>
    <mergeCell ref="BP406:BP411"/>
    <mergeCell ref="BQ406:BQ411"/>
    <mergeCell ref="BJ408:BJ409"/>
    <mergeCell ref="BL408:BL409"/>
    <mergeCell ref="BN408:BN409"/>
    <mergeCell ref="BJ410:BJ411"/>
    <mergeCell ref="BL410:BL411"/>
    <mergeCell ref="BN410:BN411"/>
    <mergeCell ref="BJ388:BJ389"/>
    <mergeCell ref="BK388:BK393"/>
    <mergeCell ref="BL388:BL389"/>
    <mergeCell ref="BM388:BM393"/>
    <mergeCell ref="BN388:BN389"/>
    <mergeCell ref="BO388:BO393"/>
    <mergeCell ref="BP388:BP393"/>
    <mergeCell ref="BQ388:BQ393"/>
    <mergeCell ref="BJ390:BJ391"/>
    <mergeCell ref="BL390:BL391"/>
    <mergeCell ref="BN390:BN391"/>
    <mergeCell ref="BJ392:BJ393"/>
    <mergeCell ref="BL392:BL393"/>
    <mergeCell ref="BN392:BN393"/>
    <mergeCell ref="BJ394:BJ395"/>
    <mergeCell ref="BK394:BK399"/>
    <mergeCell ref="BL394:BL395"/>
    <mergeCell ref="BM394:BM399"/>
    <mergeCell ref="BN394:BN395"/>
    <mergeCell ref="BO394:BO399"/>
    <mergeCell ref="BP394:BP399"/>
    <mergeCell ref="BQ394:BQ399"/>
    <mergeCell ref="BJ396:BJ397"/>
    <mergeCell ref="BL396:BL397"/>
    <mergeCell ref="BN396:BN397"/>
    <mergeCell ref="BJ398:BJ399"/>
    <mergeCell ref="BL398:BL399"/>
    <mergeCell ref="BN398:BN399"/>
    <mergeCell ref="BJ376:BJ377"/>
    <mergeCell ref="BK376:BK381"/>
    <mergeCell ref="BL376:BL377"/>
    <mergeCell ref="BM376:BM381"/>
    <mergeCell ref="BN376:BN377"/>
    <mergeCell ref="BO376:BO381"/>
    <mergeCell ref="BP376:BP381"/>
    <mergeCell ref="BQ376:BQ381"/>
    <mergeCell ref="BJ378:BJ379"/>
    <mergeCell ref="BL378:BL379"/>
    <mergeCell ref="BN378:BN379"/>
    <mergeCell ref="BJ380:BJ381"/>
    <mergeCell ref="BL380:BL381"/>
    <mergeCell ref="BN380:BN381"/>
    <mergeCell ref="BJ382:BJ383"/>
    <mergeCell ref="BK382:BK387"/>
    <mergeCell ref="BL382:BL383"/>
    <mergeCell ref="BM382:BM387"/>
    <mergeCell ref="BN382:BN383"/>
    <mergeCell ref="BO382:BO387"/>
    <mergeCell ref="BP382:BP387"/>
    <mergeCell ref="BQ382:BQ387"/>
    <mergeCell ref="BJ384:BJ385"/>
    <mergeCell ref="BL384:BL385"/>
    <mergeCell ref="BN384:BN385"/>
    <mergeCell ref="BJ386:BJ387"/>
    <mergeCell ref="BL386:BL387"/>
    <mergeCell ref="BN386:BN387"/>
    <mergeCell ref="BJ364:BJ365"/>
    <mergeCell ref="BK364:BK369"/>
    <mergeCell ref="BL364:BL365"/>
    <mergeCell ref="BM364:BM369"/>
    <mergeCell ref="BN364:BN365"/>
    <mergeCell ref="BO364:BO369"/>
    <mergeCell ref="BP364:BP369"/>
    <mergeCell ref="BQ364:BQ369"/>
    <mergeCell ref="BJ366:BJ367"/>
    <mergeCell ref="BL366:BL367"/>
    <mergeCell ref="BN366:BN367"/>
    <mergeCell ref="BJ368:BJ369"/>
    <mergeCell ref="BL368:BL369"/>
    <mergeCell ref="BN368:BN369"/>
    <mergeCell ref="BJ370:BJ371"/>
    <mergeCell ref="BK370:BK375"/>
    <mergeCell ref="BL370:BL371"/>
    <mergeCell ref="BM370:BM375"/>
    <mergeCell ref="BN370:BN371"/>
    <mergeCell ref="BO370:BO375"/>
    <mergeCell ref="BP370:BP375"/>
    <mergeCell ref="BQ370:BQ375"/>
    <mergeCell ref="BJ372:BJ373"/>
    <mergeCell ref="BL372:BL373"/>
    <mergeCell ref="BN372:BN373"/>
    <mergeCell ref="BJ374:BJ375"/>
    <mergeCell ref="BL374:BL375"/>
    <mergeCell ref="BN374:BN375"/>
    <mergeCell ref="BJ352:BJ353"/>
    <mergeCell ref="BK352:BK357"/>
    <mergeCell ref="BL352:BL353"/>
    <mergeCell ref="BM352:BM357"/>
    <mergeCell ref="BN352:BN353"/>
    <mergeCell ref="BO352:BO357"/>
    <mergeCell ref="BP352:BP357"/>
    <mergeCell ref="BQ352:BQ357"/>
    <mergeCell ref="BJ354:BJ355"/>
    <mergeCell ref="BL354:BL355"/>
    <mergeCell ref="BN354:BN355"/>
    <mergeCell ref="BJ356:BJ357"/>
    <mergeCell ref="BL356:BL357"/>
    <mergeCell ref="BN356:BN357"/>
    <mergeCell ref="BJ358:BJ359"/>
    <mergeCell ref="BK358:BK363"/>
    <mergeCell ref="BL358:BL359"/>
    <mergeCell ref="BM358:BM363"/>
    <mergeCell ref="BN358:BN359"/>
    <mergeCell ref="BO358:BO363"/>
    <mergeCell ref="BP358:BP363"/>
    <mergeCell ref="BQ358:BQ363"/>
    <mergeCell ref="BJ360:BJ361"/>
    <mergeCell ref="BL360:BL361"/>
    <mergeCell ref="BN360:BN361"/>
    <mergeCell ref="BJ362:BJ363"/>
    <mergeCell ref="BL362:BL363"/>
    <mergeCell ref="BN362:BN363"/>
    <mergeCell ref="BJ340:BJ341"/>
    <mergeCell ref="BK340:BK345"/>
    <mergeCell ref="BL340:BL341"/>
    <mergeCell ref="BM340:BM345"/>
    <mergeCell ref="BN340:BN341"/>
    <mergeCell ref="BO340:BO345"/>
    <mergeCell ref="BP340:BP345"/>
    <mergeCell ref="BQ340:BQ345"/>
    <mergeCell ref="BJ342:BJ343"/>
    <mergeCell ref="BL342:BL343"/>
    <mergeCell ref="BN342:BN343"/>
    <mergeCell ref="BJ344:BJ345"/>
    <mergeCell ref="BL344:BL345"/>
    <mergeCell ref="BN344:BN345"/>
    <mergeCell ref="BJ346:BJ347"/>
    <mergeCell ref="BK346:BK351"/>
    <mergeCell ref="BL346:BL347"/>
    <mergeCell ref="BM346:BM351"/>
    <mergeCell ref="BN346:BN347"/>
    <mergeCell ref="BO346:BO351"/>
    <mergeCell ref="BP346:BP351"/>
    <mergeCell ref="BQ346:BQ351"/>
    <mergeCell ref="BJ348:BJ349"/>
    <mergeCell ref="BL348:BL349"/>
    <mergeCell ref="BN348:BN349"/>
    <mergeCell ref="BJ350:BJ351"/>
    <mergeCell ref="BL350:BL351"/>
    <mergeCell ref="BN350:BN351"/>
    <mergeCell ref="BJ328:BJ329"/>
    <mergeCell ref="BK328:BK333"/>
    <mergeCell ref="BL328:BL329"/>
    <mergeCell ref="BM328:BM333"/>
    <mergeCell ref="BN328:BN329"/>
    <mergeCell ref="BO328:BO333"/>
    <mergeCell ref="BP328:BP333"/>
    <mergeCell ref="BQ328:BQ333"/>
    <mergeCell ref="BJ330:BJ331"/>
    <mergeCell ref="BL330:BL331"/>
    <mergeCell ref="BN330:BN331"/>
    <mergeCell ref="BJ332:BJ333"/>
    <mergeCell ref="BL332:BL333"/>
    <mergeCell ref="BN332:BN333"/>
    <mergeCell ref="BJ334:BJ335"/>
    <mergeCell ref="BK334:BK339"/>
    <mergeCell ref="BL334:BL335"/>
    <mergeCell ref="BM334:BM339"/>
    <mergeCell ref="BN334:BN335"/>
    <mergeCell ref="BO334:BO339"/>
    <mergeCell ref="BP334:BP339"/>
    <mergeCell ref="BQ334:BQ339"/>
    <mergeCell ref="BJ336:BJ337"/>
    <mergeCell ref="BL336:BL337"/>
    <mergeCell ref="BN336:BN337"/>
    <mergeCell ref="BJ338:BJ339"/>
    <mergeCell ref="BL338:BL339"/>
    <mergeCell ref="BN338:BN339"/>
    <mergeCell ref="BJ316:BJ317"/>
    <mergeCell ref="BK316:BK321"/>
    <mergeCell ref="BL316:BL317"/>
    <mergeCell ref="BM316:BM321"/>
    <mergeCell ref="BN316:BN317"/>
    <mergeCell ref="BO316:BO321"/>
    <mergeCell ref="BP316:BP321"/>
    <mergeCell ref="BQ316:BQ321"/>
    <mergeCell ref="BJ318:BJ319"/>
    <mergeCell ref="BL318:BL319"/>
    <mergeCell ref="BN318:BN319"/>
    <mergeCell ref="BJ320:BJ321"/>
    <mergeCell ref="BL320:BL321"/>
    <mergeCell ref="BN320:BN321"/>
    <mergeCell ref="BJ322:BJ323"/>
    <mergeCell ref="BK322:BK327"/>
    <mergeCell ref="BL322:BL323"/>
    <mergeCell ref="BM322:BM327"/>
    <mergeCell ref="BN322:BN323"/>
    <mergeCell ref="BO322:BO327"/>
    <mergeCell ref="BP322:BP327"/>
    <mergeCell ref="BQ322:BQ327"/>
    <mergeCell ref="BJ324:BJ325"/>
    <mergeCell ref="BL324:BL325"/>
    <mergeCell ref="BN324:BN325"/>
    <mergeCell ref="BJ326:BJ327"/>
    <mergeCell ref="BL326:BL327"/>
    <mergeCell ref="BN326:BN327"/>
    <mergeCell ref="BJ304:BJ305"/>
    <mergeCell ref="BK304:BK309"/>
    <mergeCell ref="BL304:BL305"/>
    <mergeCell ref="BM304:BM309"/>
    <mergeCell ref="BN304:BN305"/>
    <mergeCell ref="BO304:BO309"/>
    <mergeCell ref="BP304:BP309"/>
    <mergeCell ref="BQ304:BQ309"/>
    <mergeCell ref="BJ306:BJ307"/>
    <mergeCell ref="BL306:BL307"/>
    <mergeCell ref="BN306:BN307"/>
    <mergeCell ref="BJ308:BJ309"/>
    <mergeCell ref="BL308:BL309"/>
    <mergeCell ref="BN308:BN309"/>
    <mergeCell ref="BJ310:BJ311"/>
    <mergeCell ref="BK310:BK315"/>
    <mergeCell ref="BL310:BL311"/>
    <mergeCell ref="BM310:BM315"/>
    <mergeCell ref="BN310:BN311"/>
    <mergeCell ref="BO310:BO315"/>
    <mergeCell ref="BP310:BP315"/>
    <mergeCell ref="BQ310:BQ315"/>
    <mergeCell ref="BJ312:BJ313"/>
    <mergeCell ref="BL312:BL313"/>
    <mergeCell ref="BN312:BN313"/>
    <mergeCell ref="BJ314:BJ315"/>
    <mergeCell ref="BL314:BL315"/>
    <mergeCell ref="BN314:BN315"/>
    <mergeCell ref="BJ292:BJ293"/>
    <mergeCell ref="BK292:BK297"/>
    <mergeCell ref="BL292:BL293"/>
    <mergeCell ref="BM292:BM297"/>
    <mergeCell ref="BN292:BN293"/>
    <mergeCell ref="BO292:BO297"/>
    <mergeCell ref="BP292:BP297"/>
    <mergeCell ref="BQ292:BQ297"/>
    <mergeCell ref="BJ294:BJ295"/>
    <mergeCell ref="BL294:BL295"/>
    <mergeCell ref="BN294:BN295"/>
    <mergeCell ref="BJ296:BJ297"/>
    <mergeCell ref="BL296:BL297"/>
    <mergeCell ref="BN296:BN297"/>
    <mergeCell ref="BJ298:BJ299"/>
    <mergeCell ref="BK298:BK303"/>
    <mergeCell ref="BL298:BL299"/>
    <mergeCell ref="BM298:BM303"/>
    <mergeCell ref="BN298:BN299"/>
    <mergeCell ref="BO298:BO303"/>
    <mergeCell ref="BP298:BP303"/>
    <mergeCell ref="BQ298:BQ303"/>
    <mergeCell ref="BJ300:BJ301"/>
    <mergeCell ref="BL300:BL301"/>
    <mergeCell ref="BN300:BN301"/>
    <mergeCell ref="BJ302:BJ303"/>
    <mergeCell ref="BL302:BL303"/>
    <mergeCell ref="BN302:BN303"/>
    <mergeCell ref="BJ280:BJ281"/>
    <mergeCell ref="BK280:BK285"/>
    <mergeCell ref="BL280:BL281"/>
    <mergeCell ref="BM280:BM285"/>
    <mergeCell ref="BN280:BN281"/>
    <mergeCell ref="BO280:BO285"/>
    <mergeCell ref="BP280:BP285"/>
    <mergeCell ref="BQ280:BQ285"/>
    <mergeCell ref="BJ282:BJ283"/>
    <mergeCell ref="BL282:BL283"/>
    <mergeCell ref="BN282:BN283"/>
    <mergeCell ref="BJ284:BJ285"/>
    <mergeCell ref="BL284:BL285"/>
    <mergeCell ref="BN284:BN285"/>
    <mergeCell ref="BJ286:BJ287"/>
    <mergeCell ref="BK286:BK291"/>
    <mergeCell ref="BL286:BL287"/>
    <mergeCell ref="BM286:BM291"/>
    <mergeCell ref="BN286:BN287"/>
    <mergeCell ref="BO286:BO291"/>
    <mergeCell ref="BP286:BP291"/>
    <mergeCell ref="BQ286:BQ291"/>
    <mergeCell ref="BJ288:BJ289"/>
    <mergeCell ref="BL288:BL289"/>
    <mergeCell ref="BN288:BN289"/>
    <mergeCell ref="BJ290:BJ291"/>
    <mergeCell ref="BL290:BL291"/>
    <mergeCell ref="BN290:BN291"/>
    <mergeCell ref="BJ268:BJ269"/>
    <mergeCell ref="BK268:BK273"/>
    <mergeCell ref="BL268:BL269"/>
    <mergeCell ref="BM268:BM273"/>
    <mergeCell ref="BN268:BN269"/>
    <mergeCell ref="BO268:BO273"/>
    <mergeCell ref="BP268:BP273"/>
    <mergeCell ref="BQ268:BQ273"/>
    <mergeCell ref="BJ270:BJ271"/>
    <mergeCell ref="BL270:BL271"/>
    <mergeCell ref="BN270:BN271"/>
    <mergeCell ref="BJ272:BJ273"/>
    <mergeCell ref="BL272:BL273"/>
    <mergeCell ref="BN272:BN273"/>
    <mergeCell ref="BJ274:BJ275"/>
    <mergeCell ref="BK274:BK279"/>
    <mergeCell ref="BL274:BL275"/>
    <mergeCell ref="BM274:BM279"/>
    <mergeCell ref="BN274:BN275"/>
    <mergeCell ref="BO274:BO279"/>
    <mergeCell ref="BP274:BP279"/>
    <mergeCell ref="BQ274:BQ279"/>
    <mergeCell ref="BJ276:BJ277"/>
    <mergeCell ref="BL276:BL277"/>
    <mergeCell ref="BN276:BN277"/>
    <mergeCell ref="BJ278:BJ279"/>
    <mergeCell ref="BL278:BL279"/>
    <mergeCell ref="BN278:BN279"/>
    <mergeCell ref="BJ256:BJ257"/>
    <mergeCell ref="BK256:BK261"/>
    <mergeCell ref="BL256:BL257"/>
    <mergeCell ref="BM256:BM261"/>
    <mergeCell ref="BN256:BN257"/>
    <mergeCell ref="BO256:BO261"/>
    <mergeCell ref="BP256:BP261"/>
    <mergeCell ref="BQ256:BQ261"/>
    <mergeCell ref="BJ258:BJ259"/>
    <mergeCell ref="BL258:BL259"/>
    <mergeCell ref="BN258:BN259"/>
    <mergeCell ref="BJ260:BJ261"/>
    <mergeCell ref="BL260:BL261"/>
    <mergeCell ref="BN260:BN261"/>
    <mergeCell ref="BJ262:BJ263"/>
    <mergeCell ref="BK262:BK267"/>
    <mergeCell ref="BL262:BL263"/>
    <mergeCell ref="BM262:BM267"/>
    <mergeCell ref="BN262:BN263"/>
    <mergeCell ref="BO262:BO267"/>
    <mergeCell ref="BP262:BP267"/>
    <mergeCell ref="BQ262:BQ267"/>
    <mergeCell ref="BJ264:BJ265"/>
    <mergeCell ref="BL264:BL265"/>
    <mergeCell ref="BN264:BN265"/>
    <mergeCell ref="BJ266:BJ267"/>
    <mergeCell ref="BL266:BL267"/>
    <mergeCell ref="BN266:BN267"/>
    <mergeCell ref="BJ244:BJ245"/>
    <mergeCell ref="BK244:BK249"/>
    <mergeCell ref="BL244:BL245"/>
    <mergeCell ref="BM244:BM249"/>
    <mergeCell ref="BN244:BN245"/>
    <mergeCell ref="BO244:BO249"/>
    <mergeCell ref="BP244:BP249"/>
    <mergeCell ref="BQ244:BQ249"/>
    <mergeCell ref="BJ246:BJ247"/>
    <mergeCell ref="BL246:BL247"/>
    <mergeCell ref="BN246:BN247"/>
    <mergeCell ref="BJ248:BJ249"/>
    <mergeCell ref="BL248:BL249"/>
    <mergeCell ref="BN248:BN249"/>
    <mergeCell ref="BJ250:BJ251"/>
    <mergeCell ref="BK250:BK255"/>
    <mergeCell ref="BL250:BL251"/>
    <mergeCell ref="BM250:BM255"/>
    <mergeCell ref="BN250:BN251"/>
    <mergeCell ref="BO250:BO255"/>
    <mergeCell ref="BP250:BP255"/>
    <mergeCell ref="BQ250:BQ255"/>
    <mergeCell ref="BJ252:BJ253"/>
    <mergeCell ref="BL252:BL253"/>
    <mergeCell ref="BN252:BN253"/>
    <mergeCell ref="BJ254:BJ255"/>
    <mergeCell ref="BL254:BL255"/>
    <mergeCell ref="BN254:BN255"/>
    <mergeCell ref="BJ232:BJ233"/>
    <mergeCell ref="BK232:BK237"/>
    <mergeCell ref="BL232:BL233"/>
    <mergeCell ref="BM232:BM237"/>
    <mergeCell ref="BN232:BN233"/>
    <mergeCell ref="BO232:BO237"/>
    <mergeCell ref="BP232:BP237"/>
    <mergeCell ref="BQ232:BQ237"/>
    <mergeCell ref="BJ234:BJ235"/>
    <mergeCell ref="BL234:BL235"/>
    <mergeCell ref="BN234:BN235"/>
    <mergeCell ref="BJ236:BJ237"/>
    <mergeCell ref="BL236:BL237"/>
    <mergeCell ref="BN236:BN237"/>
    <mergeCell ref="BJ238:BJ239"/>
    <mergeCell ref="BK238:BK243"/>
    <mergeCell ref="BL238:BL239"/>
    <mergeCell ref="BM238:BM243"/>
    <mergeCell ref="BN238:BN239"/>
    <mergeCell ref="BO238:BO243"/>
    <mergeCell ref="BP238:BP243"/>
    <mergeCell ref="BQ238:BQ243"/>
    <mergeCell ref="BJ240:BJ241"/>
    <mergeCell ref="BL240:BL241"/>
    <mergeCell ref="BN240:BN241"/>
    <mergeCell ref="BJ242:BJ243"/>
    <mergeCell ref="BL242:BL243"/>
    <mergeCell ref="BN242:BN243"/>
    <mergeCell ref="BJ220:BJ221"/>
    <mergeCell ref="BK220:BK225"/>
    <mergeCell ref="BL220:BL221"/>
    <mergeCell ref="BM220:BM225"/>
    <mergeCell ref="BN220:BN221"/>
    <mergeCell ref="BO220:BO225"/>
    <mergeCell ref="BP220:BP225"/>
    <mergeCell ref="BQ220:BQ225"/>
    <mergeCell ref="BJ222:BJ223"/>
    <mergeCell ref="BL222:BL223"/>
    <mergeCell ref="BN222:BN223"/>
    <mergeCell ref="BJ224:BJ225"/>
    <mergeCell ref="BL224:BL225"/>
    <mergeCell ref="BN224:BN225"/>
    <mergeCell ref="BJ226:BJ227"/>
    <mergeCell ref="BK226:BK231"/>
    <mergeCell ref="BL226:BL227"/>
    <mergeCell ref="BM226:BM231"/>
    <mergeCell ref="BN226:BN227"/>
    <mergeCell ref="BO226:BO231"/>
    <mergeCell ref="BP226:BP231"/>
    <mergeCell ref="BQ226:BQ231"/>
    <mergeCell ref="BJ228:BJ229"/>
    <mergeCell ref="BL228:BL229"/>
    <mergeCell ref="BN228:BN229"/>
    <mergeCell ref="BJ230:BJ231"/>
    <mergeCell ref="BL230:BL231"/>
    <mergeCell ref="BN230:BN231"/>
    <mergeCell ref="BJ208:BJ209"/>
    <mergeCell ref="BK208:BK213"/>
    <mergeCell ref="BL208:BL209"/>
    <mergeCell ref="BM208:BM213"/>
    <mergeCell ref="BN208:BN209"/>
    <mergeCell ref="BO208:BO213"/>
    <mergeCell ref="BP208:BP213"/>
    <mergeCell ref="BQ208:BQ213"/>
    <mergeCell ref="BJ210:BJ211"/>
    <mergeCell ref="BL210:BL211"/>
    <mergeCell ref="BN210:BN211"/>
    <mergeCell ref="BJ212:BJ213"/>
    <mergeCell ref="BL212:BL213"/>
    <mergeCell ref="BN212:BN213"/>
    <mergeCell ref="BJ214:BJ215"/>
    <mergeCell ref="BK214:BK219"/>
    <mergeCell ref="BL214:BL215"/>
    <mergeCell ref="BM214:BM219"/>
    <mergeCell ref="BN214:BN215"/>
    <mergeCell ref="BO214:BO219"/>
    <mergeCell ref="BP214:BP219"/>
    <mergeCell ref="BQ214:BQ219"/>
    <mergeCell ref="BJ216:BJ217"/>
    <mergeCell ref="BL216:BL217"/>
    <mergeCell ref="BN216:BN217"/>
    <mergeCell ref="BJ218:BJ219"/>
    <mergeCell ref="BL218:BL219"/>
    <mergeCell ref="BN218:BN219"/>
    <mergeCell ref="BJ196:BJ197"/>
    <mergeCell ref="BK196:BK201"/>
    <mergeCell ref="BL196:BL197"/>
    <mergeCell ref="BM196:BM201"/>
    <mergeCell ref="BN196:BN197"/>
    <mergeCell ref="BO196:BO201"/>
    <mergeCell ref="BP196:BP201"/>
    <mergeCell ref="BQ196:BQ201"/>
    <mergeCell ref="BJ198:BJ199"/>
    <mergeCell ref="BL198:BL199"/>
    <mergeCell ref="BN198:BN199"/>
    <mergeCell ref="BJ200:BJ201"/>
    <mergeCell ref="BL200:BL201"/>
    <mergeCell ref="BN200:BN201"/>
    <mergeCell ref="BJ202:BJ203"/>
    <mergeCell ref="BK202:BK207"/>
    <mergeCell ref="BL202:BL203"/>
    <mergeCell ref="BM202:BM207"/>
    <mergeCell ref="BN202:BN203"/>
    <mergeCell ref="BO202:BO207"/>
    <mergeCell ref="BP202:BP207"/>
    <mergeCell ref="BQ202:BQ207"/>
    <mergeCell ref="BJ204:BJ205"/>
    <mergeCell ref="BL204:BL205"/>
    <mergeCell ref="BN204:BN205"/>
    <mergeCell ref="BJ206:BJ207"/>
    <mergeCell ref="BL206:BL207"/>
    <mergeCell ref="BN206:BN207"/>
    <mergeCell ref="BJ184:BJ185"/>
    <mergeCell ref="BK184:BK189"/>
    <mergeCell ref="BL184:BL185"/>
    <mergeCell ref="BM184:BM189"/>
    <mergeCell ref="BN184:BN185"/>
    <mergeCell ref="BO184:BO189"/>
    <mergeCell ref="BP184:BP189"/>
    <mergeCell ref="BQ184:BQ189"/>
    <mergeCell ref="BJ186:BJ187"/>
    <mergeCell ref="BL186:BL187"/>
    <mergeCell ref="BN186:BN187"/>
    <mergeCell ref="BJ188:BJ189"/>
    <mergeCell ref="BL188:BL189"/>
    <mergeCell ref="BN188:BN189"/>
    <mergeCell ref="BJ190:BJ191"/>
    <mergeCell ref="BK190:BK195"/>
    <mergeCell ref="BL190:BL191"/>
    <mergeCell ref="BM190:BM195"/>
    <mergeCell ref="BN190:BN191"/>
    <mergeCell ref="BO190:BO195"/>
    <mergeCell ref="BP190:BP195"/>
    <mergeCell ref="BQ190:BQ195"/>
    <mergeCell ref="BJ192:BJ193"/>
    <mergeCell ref="BL192:BL193"/>
    <mergeCell ref="BN192:BN193"/>
    <mergeCell ref="BJ194:BJ195"/>
    <mergeCell ref="BL194:BL195"/>
    <mergeCell ref="BN194:BN195"/>
    <mergeCell ref="BL170:BL171"/>
    <mergeCell ref="BN170:BN171"/>
    <mergeCell ref="BJ172:BJ173"/>
    <mergeCell ref="BK172:BK177"/>
    <mergeCell ref="BL172:BL173"/>
    <mergeCell ref="BM172:BM177"/>
    <mergeCell ref="BN172:BN173"/>
    <mergeCell ref="BO172:BO177"/>
    <mergeCell ref="BP172:BP177"/>
    <mergeCell ref="BQ172:BQ177"/>
    <mergeCell ref="BJ174:BJ175"/>
    <mergeCell ref="BL174:BL175"/>
    <mergeCell ref="BN174:BN175"/>
    <mergeCell ref="BJ176:BJ177"/>
    <mergeCell ref="BL176:BL177"/>
    <mergeCell ref="BN176:BN177"/>
    <mergeCell ref="BJ178:BJ179"/>
    <mergeCell ref="BK178:BK183"/>
    <mergeCell ref="BL178:BL179"/>
    <mergeCell ref="BM178:BM183"/>
    <mergeCell ref="BN178:BN179"/>
    <mergeCell ref="BO178:BO183"/>
    <mergeCell ref="BP178:BP183"/>
    <mergeCell ref="BQ178:BQ183"/>
    <mergeCell ref="BJ180:BJ181"/>
    <mergeCell ref="BL180:BL181"/>
    <mergeCell ref="BN180:BN181"/>
    <mergeCell ref="BJ182:BJ183"/>
    <mergeCell ref="BL182:BL183"/>
    <mergeCell ref="BN182:BN183"/>
    <mergeCell ref="BJ154:BJ155"/>
    <mergeCell ref="BK154:BK159"/>
    <mergeCell ref="BL154:BL155"/>
    <mergeCell ref="BM154:BM159"/>
    <mergeCell ref="BN154:BN155"/>
    <mergeCell ref="BO154:BO159"/>
    <mergeCell ref="BP154:BP159"/>
    <mergeCell ref="BQ154:BQ159"/>
    <mergeCell ref="BJ156:BJ157"/>
    <mergeCell ref="BL156:BL157"/>
    <mergeCell ref="BN156:BN157"/>
    <mergeCell ref="BJ158:BJ159"/>
    <mergeCell ref="BL158:BL159"/>
    <mergeCell ref="BN158:BN159"/>
    <mergeCell ref="BJ160:BJ161"/>
    <mergeCell ref="BK160:BK165"/>
    <mergeCell ref="BL160:BL161"/>
    <mergeCell ref="BM160:BM165"/>
    <mergeCell ref="BN160:BN161"/>
    <mergeCell ref="BO160:BO165"/>
    <mergeCell ref="BP160:BP165"/>
    <mergeCell ref="BQ160:BQ165"/>
    <mergeCell ref="BJ162:BJ163"/>
    <mergeCell ref="BL162:BL163"/>
    <mergeCell ref="BN162:BN163"/>
    <mergeCell ref="BJ164:BJ165"/>
    <mergeCell ref="BL164:BL165"/>
    <mergeCell ref="BN164:BN165"/>
    <mergeCell ref="BJ142:BJ143"/>
    <mergeCell ref="BK142:BK147"/>
    <mergeCell ref="BL142:BL143"/>
    <mergeCell ref="BM142:BM147"/>
    <mergeCell ref="BN142:BN143"/>
    <mergeCell ref="BO142:BO147"/>
    <mergeCell ref="BP142:BP147"/>
    <mergeCell ref="BQ142:BQ147"/>
    <mergeCell ref="BJ144:BJ145"/>
    <mergeCell ref="BL144:BL145"/>
    <mergeCell ref="BN144:BN145"/>
    <mergeCell ref="BJ146:BJ147"/>
    <mergeCell ref="BL146:BL147"/>
    <mergeCell ref="BN146:BN147"/>
    <mergeCell ref="BJ148:BJ149"/>
    <mergeCell ref="BK148:BK153"/>
    <mergeCell ref="BL148:BL149"/>
    <mergeCell ref="BM148:BM153"/>
    <mergeCell ref="BN148:BN149"/>
    <mergeCell ref="BO148:BO153"/>
    <mergeCell ref="BP148:BP153"/>
    <mergeCell ref="BQ148:BQ153"/>
    <mergeCell ref="BJ150:BJ151"/>
    <mergeCell ref="BL150:BL151"/>
    <mergeCell ref="BN150:BN151"/>
    <mergeCell ref="BJ152:BJ153"/>
    <mergeCell ref="BL152:BL153"/>
    <mergeCell ref="BN152:BN153"/>
    <mergeCell ref="BJ130:BJ131"/>
    <mergeCell ref="BK130:BK135"/>
    <mergeCell ref="BL130:BL131"/>
    <mergeCell ref="BM130:BM135"/>
    <mergeCell ref="BN130:BN131"/>
    <mergeCell ref="BO130:BO135"/>
    <mergeCell ref="BP130:BP135"/>
    <mergeCell ref="BQ130:BQ135"/>
    <mergeCell ref="BJ132:BJ133"/>
    <mergeCell ref="BL132:BL133"/>
    <mergeCell ref="BN132:BN133"/>
    <mergeCell ref="BJ134:BJ135"/>
    <mergeCell ref="BL134:BL135"/>
    <mergeCell ref="BN134:BN135"/>
    <mergeCell ref="BJ136:BJ137"/>
    <mergeCell ref="BK136:BK141"/>
    <mergeCell ref="BL136:BL137"/>
    <mergeCell ref="BM136:BM141"/>
    <mergeCell ref="BN136:BN137"/>
    <mergeCell ref="BO136:BO141"/>
    <mergeCell ref="BP136:BP141"/>
    <mergeCell ref="BQ136:BQ141"/>
    <mergeCell ref="BJ138:BJ139"/>
    <mergeCell ref="BL138:BL139"/>
    <mergeCell ref="BN138:BN139"/>
    <mergeCell ref="BJ140:BJ141"/>
    <mergeCell ref="BL140:BL141"/>
    <mergeCell ref="BN140:BN141"/>
    <mergeCell ref="BJ118:BJ119"/>
    <mergeCell ref="BK118:BK123"/>
    <mergeCell ref="BL118:BL119"/>
    <mergeCell ref="BM118:BM123"/>
    <mergeCell ref="BN118:BN119"/>
    <mergeCell ref="BO118:BO123"/>
    <mergeCell ref="BP118:BP123"/>
    <mergeCell ref="BQ118:BQ123"/>
    <mergeCell ref="BJ120:BJ121"/>
    <mergeCell ref="BL120:BL121"/>
    <mergeCell ref="BN120:BN121"/>
    <mergeCell ref="BJ122:BJ123"/>
    <mergeCell ref="BL122:BL123"/>
    <mergeCell ref="BN122:BN123"/>
    <mergeCell ref="BJ124:BJ125"/>
    <mergeCell ref="BK124:BK129"/>
    <mergeCell ref="BL124:BL125"/>
    <mergeCell ref="BM124:BM129"/>
    <mergeCell ref="BN124:BN125"/>
    <mergeCell ref="BO124:BO129"/>
    <mergeCell ref="BP124:BP129"/>
    <mergeCell ref="BQ124:BQ129"/>
    <mergeCell ref="BJ126:BJ127"/>
    <mergeCell ref="BL126:BL127"/>
    <mergeCell ref="BN126:BN127"/>
    <mergeCell ref="BJ128:BJ129"/>
    <mergeCell ref="BL128:BL129"/>
    <mergeCell ref="BN128:BN129"/>
    <mergeCell ref="BJ106:BJ107"/>
    <mergeCell ref="BK106:BK111"/>
    <mergeCell ref="BL106:BL107"/>
    <mergeCell ref="BM106:BM111"/>
    <mergeCell ref="BN106:BN107"/>
    <mergeCell ref="BO106:BO111"/>
    <mergeCell ref="BP106:BP111"/>
    <mergeCell ref="BQ106:BQ111"/>
    <mergeCell ref="BJ108:BJ109"/>
    <mergeCell ref="BL108:BL109"/>
    <mergeCell ref="BN108:BN109"/>
    <mergeCell ref="BJ110:BJ111"/>
    <mergeCell ref="BL110:BL111"/>
    <mergeCell ref="BN110:BN111"/>
    <mergeCell ref="BJ112:BJ113"/>
    <mergeCell ref="BK112:BK117"/>
    <mergeCell ref="BL112:BL113"/>
    <mergeCell ref="BM112:BM117"/>
    <mergeCell ref="BN112:BN113"/>
    <mergeCell ref="BO112:BO117"/>
    <mergeCell ref="BP112:BP117"/>
    <mergeCell ref="BQ112:BQ117"/>
    <mergeCell ref="BJ114:BJ115"/>
    <mergeCell ref="BL114:BL115"/>
    <mergeCell ref="BN114:BN115"/>
    <mergeCell ref="BJ116:BJ117"/>
    <mergeCell ref="BL116:BL117"/>
    <mergeCell ref="BN116:BN117"/>
    <mergeCell ref="BJ94:BJ95"/>
    <mergeCell ref="BK94:BK99"/>
    <mergeCell ref="BL94:BL95"/>
    <mergeCell ref="BM94:BM99"/>
    <mergeCell ref="BN94:BN95"/>
    <mergeCell ref="BO94:BO99"/>
    <mergeCell ref="BP94:BP99"/>
    <mergeCell ref="BQ94:BQ99"/>
    <mergeCell ref="BJ96:BJ97"/>
    <mergeCell ref="BL96:BL97"/>
    <mergeCell ref="BN96:BN97"/>
    <mergeCell ref="BJ98:BJ99"/>
    <mergeCell ref="BL98:BL99"/>
    <mergeCell ref="BN98:BN99"/>
    <mergeCell ref="BJ100:BJ101"/>
    <mergeCell ref="BK100:BK105"/>
    <mergeCell ref="BL100:BL101"/>
    <mergeCell ref="BM100:BM105"/>
    <mergeCell ref="BN100:BN101"/>
    <mergeCell ref="BO100:BO105"/>
    <mergeCell ref="BP100:BP105"/>
    <mergeCell ref="BQ100:BQ105"/>
    <mergeCell ref="BJ102:BJ103"/>
    <mergeCell ref="BL102:BL103"/>
    <mergeCell ref="BN102:BN103"/>
    <mergeCell ref="BJ104:BJ105"/>
    <mergeCell ref="BL104:BL105"/>
    <mergeCell ref="BN104:BN105"/>
    <mergeCell ref="BJ82:BJ83"/>
    <mergeCell ref="BK82:BK87"/>
    <mergeCell ref="BL82:BL83"/>
    <mergeCell ref="BM82:BM87"/>
    <mergeCell ref="BN82:BN83"/>
    <mergeCell ref="BO82:BO87"/>
    <mergeCell ref="BP82:BP87"/>
    <mergeCell ref="BQ82:BQ87"/>
    <mergeCell ref="BJ84:BJ85"/>
    <mergeCell ref="BL84:BL85"/>
    <mergeCell ref="BN84:BN85"/>
    <mergeCell ref="BJ86:BJ87"/>
    <mergeCell ref="BL86:BL87"/>
    <mergeCell ref="BN86:BN87"/>
    <mergeCell ref="BJ88:BJ89"/>
    <mergeCell ref="BK88:BK93"/>
    <mergeCell ref="BL88:BL89"/>
    <mergeCell ref="BM88:BM93"/>
    <mergeCell ref="BN88:BN89"/>
    <mergeCell ref="BO88:BO93"/>
    <mergeCell ref="BP88:BP93"/>
    <mergeCell ref="BQ88:BQ93"/>
    <mergeCell ref="BJ90:BJ91"/>
    <mergeCell ref="BL90:BL91"/>
    <mergeCell ref="BN90:BN91"/>
    <mergeCell ref="BJ92:BJ93"/>
    <mergeCell ref="BL92:BL93"/>
    <mergeCell ref="BN92:BN93"/>
    <mergeCell ref="BJ70:BJ71"/>
    <mergeCell ref="BK70:BK75"/>
    <mergeCell ref="BL70:BL71"/>
    <mergeCell ref="BM70:BM75"/>
    <mergeCell ref="BN70:BN71"/>
    <mergeCell ref="BO70:BO75"/>
    <mergeCell ref="BP70:BP75"/>
    <mergeCell ref="BQ70:BQ75"/>
    <mergeCell ref="BJ72:BJ73"/>
    <mergeCell ref="BL72:BL73"/>
    <mergeCell ref="BN72:BN73"/>
    <mergeCell ref="BJ74:BJ75"/>
    <mergeCell ref="BL74:BL75"/>
    <mergeCell ref="BN74:BN75"/>
    <mergeCell ref="BJ76:BJ77"/>
    <mergeCell ref="BK76:BK81"/>
    <mergeCell ref="BL76:BL77"/>
    <mergeCell ref="BM76:BM81"/>
    <mergeCell ref="BN76:BN77"/>
    <mergeCell ref="BO76:BO81"/>
    <mergeCell ref="BP76:BP81"/>
    <mergeCell ref="BQ76:BQ81"/>
    <mergeCell ref="BJ78:BJ79"/>
    <mergeCell ref="BL78:BL79"/>
    <mergeCell ref="BN78:BN79"/>
    <mergeCell ref="BJ80:BJ81"/>
    <mergeCell ref="BL80:BL81"/>
    <mergeCell ref="BN80:BN81"/>
    <mergeCell ref="BJ58:BJ59"/>
    <mergeCell ref="BK58:BK63"/>
    <mergeCell ref="BL58:BL59"/>
    <mergeCell ref="BM58:BM63"/>
    <mergeCell ref="BN58:BN59"/>
    <mergeCell ref="BO58:BO63"/>
    <mergeCell ref="BP58:BP63"/>
    <mergeCell ref="BQ58:BQ63"/>
    <mergeCell ref="BJ60:BJ61"/>
    <mergeCell ref="BL60:BL61"/>
    <mergeCell ref="BN60:BN61"/>
    <mergeCell ref="BJ62:BJ63"/>
    <mergeCell ref="BL62:BL63"/>
    <mergeCell ref="BN62:BN63"/>
    <mergeCell ref="BJ64:BJ65"/>
    <mergeCell ref="BK64:BK69"/>
    <mergeCell ref="BL64:BL65"/>
    <mergeCell ref="BM64:BM69"/>
    <mergeCell ref="BN64:BN65"/>
    <mergeCell ref="BO64:BO69"/>
    <mergeCell ref="BP64:BP69"/>
    <mergeCell ref="BQ64:BQ69"/>
    <mergeCell ref="BJ66:BJ67"/>
    <mergeCell ref="BL66:BL67"/>
    <mergeCell ref="BN66:BN67"/>
    <mergeCell ref="BJ68:BJ69"/>
    <mergeCell ref="BL68:BL69"/>
    <mergeCell ref="BN68:BN69"/>
    <mergeCell ref="BJ46:BJ47"/>
    <mergeCell ref="BK46:BK51"/>
    <mergeCell ref="BL46:BL47"/>
    <mergeCell ref="BM46:BM51"/>
    <mergeCell ref="BN46:BN47"/>
    <mergeCell ref="BO46:BO51"/>
    <mergeCell ref="BP46:BP51"/>
    <mergeCell ref="BQ46:BQ51"/>
    <mergeCell ref="BJ48:BJ49"/>
    <mergeCell ref="BL48:BL49"/>
    <mergeCell ref="BN48:BN49"/>
    <mergeCell ref="BJ50:BJ51"/>
    <mergeCell ref="BL50:BL51"/>
    <mergeCell ref="BN50:BN51"/>
    <mergeCell ref="BJ52:BJ53"/>
    <mergeCell ref="BK52:BK57"/>
    <mergeCell ref="BL52:BL53"/>
    <mergeCell ref="BM52:BM57"/>
    <mergeCell ref="BN52:BN53"/>
    <mergeCell ref="BO52:BO57"/>
    <mergeCell ref="BP52:BP57"/>
    <mergeCell ref="BQ52:BQ57"/>
    <mergeCell ref="BJ54:BJ55"/>
    <mergeCell ref="BL54:BL55"/>
    <mergeCell ref="BN54:BN55"/>
    <mergeCell ref="BJ56:BJ57"/>
    <mergeCell ref="BL56:BL57"/>
    <mergeCell ref="BN56:BN57"/>
    <mergeCell ref="BJ34:BJ35"/>
    <mergeCell ref="BK34:BK39"/>
    <mergeCell ref="BL34:BL35"/>
    <mergeCell ref="BM34:BM39"/>
    <mergeCell ref="BN34:BN35"/>
    <mergeCell ref="BO34:BO39"/>
    <mergeCell ref="BP34:BP39"/>
    <mergeCell ref="BQ34:BQ39"/>
    <mergeCell ref="BJ36:BJ37"/>
    <mergeCell ref="BL36:BL37"/>
    <mergeCell ref="BN36:BN37"/>
    <mergeCell ref="BJ38:BJ39"/>
    <mergeCell ref="BL38:BL39"/>
    <mergeCell ref="BN38:BN39"/>
    <mergeCell ref="BJ40:BJ41"/>
    <mergeCell ref="BK40:BK45"/>
    <mergeCell ref="BL40:BL41"/>
    <mergeCell ref="BM40:BM45"/>
    <mergeCell ref="BN40:BN41"/>
    <mergeCell ref="BO40:BO45"/>
    <mergeCell ref="BP40:BP45"/>
    <mergeCell ref="BQ40:BQ45"/>
    <mergeCell ref="BJ42:BJ43"/>
    <mergeCell ref="BL42:BL43"/>
    <mergeCell ref="BN42:BN43"/>
    <mergeCell ref="BJ44:BJ45"/>
    <mergeCell ref="BL44:BL45"/>
    <mergeCell ref="BN44:BN45"/>
    <mergeCell ref="BJ22:BJ23"/>
    <mergeCell ref="BK22:BK27"/>
    <mergeCell ref="BL22:BL23"/>
    <mergeCell ref="BM22:BM27"/>
    <mergeCell ref="BN22:BN23"/>
    <mergeCell ref="BO22:BO27"/>
    <mergeCell ref="BP22:BP27"/>
    <mergeCell ref="BQ22:BQ27"/>
    <mergeCell ref="BJ24:BJ25"/>
    <mergeCell ref="BL24:BL25"/>
    <mergeCell ref="BN24:BN25"/>
    <mergeCell ref="BJ26:BJ27"/>
    <mergeCell ref="BL26:BL27"/>
    <mergeCell ref="BN26:BN27"/>
    <mergeCell ref="BJ28:BJ29"/>
    <mergeCell ref="BK28:BK33"/>
    <mergeCell ref="BL28:BL29"/>
    <mergeCell ref="BM28:BM33"/>
    <mergeCell ref="BN28:BN29"/>
    <mergeCell ref="BO28:BO33"/>
    <mergeCell ref="BP28:BP33"/>
    <mergeCell ref="BQ28:BQ33"/>
    <mergeCell ref="BJ30:BJ31"/>
    <mergeCell ref="BL30:BL31"/>
    <mergeCell ref="BN30:BN31"/>
    <mergeCell ref="BJ32:BJ33"/>
    <mergeCell ref="BL32:BL33"/>
    <mergeCell ref="BN32:BN33"/>
    <mergeCell ref="BJ10:BJ11"/>
    <mergeCell ref="BK10:BK15"/>
    <mergeCell ref="BL10:BL11"/>
    <mergeCell ref="BM10:BM15"/>
    <mergeCell ref="BN10:BN11"/>
    <mergeCell ref="BO10:BO15"/>
    <mergeCell ref="BP10:BP15"/>
    <mergeCell ref="BQ10:BQ15"/>
    <mergeCell ref="BJ12:BJ13"/>
    <mergeCell ref="BL12:BL13"/>
    <mergeCell ref="BN12:BN13"/>
    <mergeCell ref="BJ14:BJ15"/>
    <mergeCell ref="BL14:BL15"/>
    <mergeCell ref="BN14:BN15"/>
    <mergeCell ref="BJ16:BJ17"/>
    <mergeCell ref="BK16:BK21"/>
    <mergeCell ref="BL16:BL17"/>
    <mergeCell ref="BM16:BM21"/>
    <mergeCell ref="BN16:BN17"/>
    <mergeCell ref="BO16:BO21"/>
    <mergeCell ref="BP16:BP21"/>
    <mergeCell ref="BQ16:BQ21"/>
    <mergeCell ref="BJ18:BJ19"/>
    <mergeCell ref="BL18:BL19"/>
    <mergeCell ref="BN18:BN19"/>
    <mergeCell ref="BJ20:BJ21"/>
    <mergeCell ref="BL20:BL21"/>
    <mergeCell ref="BN20:BN21"/>
    <mergeCell ref="BJ2:BK2"/>
    <mergeCell ref="BL2:BM2"/>
    <mergeCell ref="BJ4:BJ5"/>
    <mergeCell ref="BK4:BK9"/>
    <mergeCell ref="BL4:BL5"/>
    <mergeCell ref="BM4:BM9"/>
    <mergeCell ref="BN4:BN5"/>
    <mergeCell ref="BO4:BO9"/>
    <mergeCell ref="BP4:BP9"/>
    <mergeCell ref="BQ4:BQ9"/>
    <mergeCell ref="BJ6:BJ7"/>
    <mergeCell ref="BL6:BL7"/>
    <mergeCell ref="BN6:BN7"/>
    <mergeCell ref="BJ8:BJ9"/>
    <mergeCell ref="BL8:BL9"/>
    <mergeCell ref="BN8:BN9"/>
    <mergeCell ref="BA4:BA9"/>
    <mergeCell ref="BH2:BI2"/>
    <mergeCell ref="BH4:BH5"/>
    <mergeCell ref="BI4:BI9"/>
    <mergeCell ref="BH6:BH7"/>
    <mergeCell ref="BH8:BH9"/>
    <mergeCell ref="AV513:AV515"/>
    <mergeCell ref="AT507:AT515"/>
    <mergeCell ref="AV507:AV509"/>
    <mergeCell ref="AV510:AV512"/>
    <mergeCell ref="BC510:BC515"/>
    <mergeCell ref="AV424:AV425"/>
    <mergeCell ref="AV426:AV427"/>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AV380:AV381"/>
    <mergeCell ref="AV382:AV383"/>
    <mergeCell ref="AV364:AV365"/>
    <mergeCell ref="AV366:AV367"/>
    <mergeCell ref="AV368:AV369"/>
    <mergeCell ref="AV370:AV371"/>
    <mergeCell ref="AV372:AV373"/>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328:AV329"/>
    <mergeCell ref="AV330:AV331"/>
    <mergeCell ref="AV332:AV333"/>
    <mergeCell ref="AV334:AV335"/>
    <mergeCell ref="AV336:AV337"/>
    <mergeCell ref="AV318:AV319"/>
    <mergeCell ref="AV320:AV321"/>
    <mergeCell ref="AV322:AV323"/>
    <mergeCell ref="AV324:AV325"/>
    <mergeCell ref="AV326:AV327"/>
    <mergeCell ref="AV308:AV309"/>
    <mergeCell ref="AV310:AV311"/>
    <mergeCell ref="AV312:AV313"/>
    <mergeCell ref="AV314:AV315"/>
    <mergeCell ref="AV316:AV317"/>
    <mergeCell ref="AV298:AV299"/>
    <mergeCell ref="AV300:AV301"/>
    <mergeCell ref="AV302:AV303"/>
    <mergeCell ref="AV304:AV305"/>
    <mergeCell ref="AV306:AV307"/>
    <mergeCell ref="AV288:AV289"/>
    <mergeCell ref="AV290:AV291"/>
    <mergeCell ref="AV292:AV293"/>
    <mergeCell ref="AV294:AV295"/>
    <mergeCell ref="AV296:AV297"/>
    <mergeCell ref="AV278:AV279"/>
    <mergeCell ref="AV280:AV281"/>
    <mergeCell ref="AV282:AV283"/>
    <mergeCell ref="AV284:AV285"/>
    <mergeCell ref="AV286:AV287"/>
    <mergeCell ref="AV268:AV269"/>
    <mergeCell ref="AV270:AV271"/>
    <mergeCell ref="AV272:AV273"/>
    <mergeCell ref="AV274:AV275"/>
    <mergeCell ref="AV276:AV277"/>
    <mergeCell ref="AV258:AV259"/>
    <mergeCell ref="AV260:AV261"/>
    <mergeCell ref="AV262:AV263"/>
    <mergeCell ref="AV264:AV265"/>
    <mergeCell ref="AV266:AV267"/>
    <mergeCell ref="AV248:AV249"/>
    <mergeCell ref="AV250:AV251"/>
    <mergeCell ref="AV252:AV253"/>
    <mergeCell ref="AV254:AV255"/>
    <mergeCell ref="AV256:AV257"/>
    <mergeCell ref="AV238:AV239"/>
    <mergeCell ref="AV240:AV241"/>
    <mergeCell ref="AV242:AV243"/>
    <mergeCell ref="AV244:AV245"/>
    <mergeCell ref="AV246:AV247"/>
    <mergeCell ref="AV228:AV229"/>
    <mergeCell ref="AV230:AV231"/>
    <mergeCell ref="AV232:AV233"/>
    <mergeCell ref="AV234:AV235"/>
    <mergeCell ref="AV236:AV237"/>
    <mergeCell ref="AV218:AV219"/>
    <mergeCell ref="AV220:AV221"/>
    <mergeCell ref="AV222:AV223"/>
    <mergeCell ref="AV224:AV225"/>
    <mergeCell ref="AV226:AV227"/>
    <mergeCell ref="AV208:AV209"/>
    <mergeCell ref="AV210:AV211"/>
    <mergeCell ref="AV212:AV213"/>
    <mergeCell ref="AV214:AV215"/>
    <mergeCell ref="AV216:AV217"/>
    <mergeCell ref="AV198:AV199"/>
    <mergeCell ref="AV200:AV201"/>
    <mergeCell ref="AV202:AV203"/>
    <mergeCell ref="AV204:AV205"/>
    <mergeCell ref="AV206:AV207"/>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150:AV151"/>
    <mergeCell ref="AV152:AV153"/>
    <mergeCell ref="AV154:AV155"/>
    <mergeCell ref="AV156:AV157"/>
    <mergeCell ref="AV158:AV15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120:AV121"/>
    <mergeCell ref="AV122:AV123"/>
    <mergeCell ref="AV124:AV125"/>
    <mergeCell ref="AV126:AV127"/>
    <mergeCell ref="AV128:AV12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80:AV81"/>
    <mergeCell ref="AV82:AV83"/>
    <mergeCell ref="AV84:AV85"/>
    <mergeCell ref="AV86:AV87"/>
    <mergeCell ref="AV88:AV89"/>
    <mergeCell ref="AV70:AV71"/>
    <mergeCell ref="AV72:AV73"/>
    <mergeCell ref="AV74:AV75"/>
    <mergeCell ref="AV76:AV77"/>
    <mergeCell ref="AV78:AV79"/>
    <mergeCell ref="AV60:AV61"/>
    <mergeCell ref="AV62:AV63"/>
    <mergeCell ref="AV64:AV65"/>
    <mergeCell ref="AV66:AV67"/>
    <mergeCell ref="AV68:AV69"/>
    <mergeCell ref="AV50:AV51"/>
    <mergeCell ref="AV52:AV53"/>
    <mergeCell ref="AV54:AV55"/>
    <mergeCell ref="AV56:AV57"/>
    <mergeCell ref="AV58:AV59"/>
    <mergeCell ref="AV40:AV41"/>
    <mergeCell ref="AV42:AV43"/>
    <mergeCell ref="AV44:AV45"/>
    <mergeCell ref="AV46:AV47"/>
    <mergeCell ref="AV48:AV49"/>
    <mergeCell ref="AV30:AV31"/>
    <mergeCell ref="AV32:AV33"/>
    <mergeCell ref="AV34:AV35"/>
    <mergeCell ref="AV36:AV37"/>
    <mergeCell ref="AV38:AV39"/>
    <mergeCell ref="BC499:BC504"/>
    <mergeCell ref="BE499:BE504"/>
    <mergeCell ref="BG499:BG504"/>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C481:BC486"/>
    <mergeCell ref="BE481:BE486"/>
    <mergeCell ref="BG481:BG486"/>
    <mergeCell ref="BC490:BC495"/>
    <mergeCell ref="BE490:BE495"/>
    <mergeCell ref="BG490:BG495"/>
    <mergeCell ref="BG472:BG477"/>
    <mergeCell ref="BC436:BC441"/>
    <mergeCell ref="BE436:BE441"/>
    <mergeCell ref="BG436:BG441"/>
    <mergeCell ref="BC445:BC450"/>
    <mergeCell ref="BE445:BE450"/>
    <mergeCell ref="BG445:BG450"/>
    <mergeCell ref="BC454:BC459"/>
    <mergeCell ref="BE454:BE459"/>
    <mergeCell ref="BG454:BG459"/>
    <mergeCell ref="BK436:BK441"/>
    <mergeCell ref="BM436:BM441"/>
    <mergeCell ref="BK445:BK450"/>
    <mergeCell ref="BM445:BM450"/>
    <mergeCell ref="BK454:BK459"/>
    <mergeCell ref="BM454:BM459"/>
    <mergeCell ref="BK463:BK468"/>
    <mergeCell ref="BM463:BM468"/>
    <mergeCell ref="BK472:BK477"/>
    <mergeCell ref="BM472:BM477"/>
    <mergeCell ref="AT496:AT504"/>
    <mergeCell ref="AV496:AV498"/>
    <mergeCell ref="AV499:AV501"/>
    <mergeCell ref="AV502:AV504"/>
    <mergeCell ref="AT478:AT486"/>
    <mergeCell ref="AV478:AV480"/>
    <mergeCell ref="AV481:AV483"/>
    <mergeCell ref="AV484:AV486"/>
    <mergeCell ref="AT487:AT495"/>
    <mergeCell ref="AV487:AV489"/>
    <mergeCell ref="AV490:AV492"/>
    <mergeCell ref="AV493:AV495"/>
    <mergeCell ref="AT460:AT468"/>
    <mergeCell ref="AV460:AV462"/>
    <mergeCell ref="AV463:AV465"/>
    <mergeCell ref="AV466:AV468"/>
    <mergeCell ref="AT469:AT477"/>
    <mergeCell ref="AV469:AV471"/>
    <mergeCell ref="AV472:AV474"/>
    <mergeCell ref="AV475:AV477"/>
    <mergeCell ref="AT451:AT459"/>
    <mergeCell ref="AV451:AV453"/>
    <mergeCell ref="AV454:AV456"/>
    <mergeCell ref="AV457:AV459"/>
    <mergeCell ref="AV445:AV447"/>
    <mergeCell ref="AV448:AV450"/>
    <mergeCell ref="AT433:AT441"/>
    <mergeCell ref="AT442:AT450"/>
    <mergeCell ref="AV442:AV444"/>
    <mergeCell ref="BB431:BC431"/>
    <mergeCell ref="BD431:BE431"/>
    <mergeCell ref="BF431:BG431"/>
    <mergeCell ref="W431:X431"/>
    <mergeCell ref="AP431:AQ431"/>
    <mergeCell ref="AV433:AV435"/>
    <mergeCell ref="AV436:AV438"/>
    <mergeCell ref="AV439:AV441"/>
    <mergeCell ref="AV432:AW432"/>
    <mergeCell ref="BE418:BE423"/>
    <mergeCell ref="BE424:BE429"/>
    <mergeCell ref="BD2:BE2"/>
    <mergeCell ref="BF2:BG2"/>
    <mergeCell ref="BE388:BE393"/>
    <mergeCell ref="BE394:BE399"/>
    <mergeCell ref="BE400:BE405"/>
    <mergeCell ref="BE406:BE411"/>
    <mergeCell ref="BE412:BE417"/>
    <mergeCell ref="BE352:BE357"/>
    <mergeCell ref="BE364:BE369"/>
    <mergeCell ref="BE370:BE375"/>
    <mergeCell ref="BE376:BE381"/>
    <mergeCell ref="BE382:BE387"/>
    <mergeCell ref="BE322:BE327"/>
    <mergeCell ref="BE328:BE333"/>
    <mergeCell ref="BE334:BE339"/>
    <mergeCell ref="BE340:BE345"/>
    <mergeCell ref="BE346:BE351"/>
    <mergeCell ref="BE292:BE297"/>
    <mergeCell ref="BE298:BE303"/>
    <mergeCell ref="BE304:BE309"/>
    <mergeCell ref="BE310:BE315"/>
    <mergeCell ref="BE316:BE321"/>
    <mergeCell ref="BE262:BE267"/>
    <mergeCell ref="BE268:BE273"/>
    <mergeCell ref="BE274:BE279"/>
    <mergeCell ref="BE280:BE285"/>
    <mergeCell ref="BE286:BE291"/>
    <mergeCell ref="BE232:BE237"/>
    <mergeCell ref="BE238:BE243"/>
    <mergeCell ref="BE244:BE249"/>
    <mergeCell ref="BE250:BE255"/>
    <mergeCell ref="BE256:BE261"/>
    <mergeCell ref="BE202:BE207"/>
    <mergeCell ref="BE208:BE213"/>
    <mergeCell ref="BE214:BE219"/>
    <mergeCell ref="BE220:BE225"/>
    <mergeCell ref="BE226:BE231"/>
    <mergeCell ref="BE154:BE159"/>
    <mergeCell ref="BE160:BE165"/>
    <mergeCell ref="BE184:BE189"/>
    <mergeCell ref="BE190:BE195"/>
    <mergeCell ref="BE196:BE201"/>
    <mergeCell ref="BE124:BE129"/>
    <mergeCell ref="BE130:BE135"/>
    <mergeCell ref="BE136:BE141"/>
    <mergeCell ref="BE142:BE147"/>
    <mergeCell ref="BE148:BE153"/>
    <mergeCell ref="BE166:BE171"/>
    <mergeCell ref="BE178:BE183"/>
    <mergeCell ref="BE94:BE99"/>
    <mergeCell ref="BE100:BE105"/>
    <mergeCell ref="BE106:BE111"/>
    <mergeCell ref="BE112:BE117"/>
    <mergeCell ref="BE118:BE123"/>
    <mergeCell ref="BD428:BD429"/>
    <mergeCell ref="BE4:BE9"/>
    <mergeCell ref="BE10:BE15"/>
    <mergeCell ref="BE16:BE21"/>
    <mergeCell ref="BE22:BE27"/>
    <mergeCell ref="BE28:BE33"/>
    <mergeCell ref="BE34:BE39"/>
    <mergeCell ref="BE40:BE45"/>
    <mergeCell ref="BE46:BE51"/>
    <mergeCell ref="BE52:BE57"/>
    <mergeCell ref="BE58:BE63"/>
    <mergeCell ref="BE64:BE69"/>
    <mergeCell ref="BE70:BE75"/>
    <mergeCell ref="BE76:BE81"/>
    <mergeCell ref="BE82:BE87"/>
    <mergeCell ref="BE88:BE93"/>
    <mergeCell ref="BD418:BD419"/>
    <mergeCell ref="BD420:BD421"/>
    <mergeCell ref="BD422:BD423"/>
    <mergeCell ref="BD424:BD425"/>
    <mergeCell ref="BD426:BD427"/>
    <mergeCell ref="BD408:BD409"/>
    <mergeCell ref="BD410:BD411"/>
    <mergeCell ref="BD412:BD413"/>
    <mergeCell ref="BD414:BD415"/>
    <mergeCell ref="BD416:BD417"/>
    <mergeCell ref="BD398:BD399"/>
    <mergeCell ref="BD400:BD401"/>
    <mergeCell ref="BD402:BD403"/>
    <mergeCell ref="BD404:BD405"/>
    <mergeCell ref="BD406:BD407"/>
    <mergeCell ref="BD388:BD389"/>
    <mergeCell ref="BD390:BD391"/>
    <mergeCell ref="BD392:BD393"/>
    <mergeCell ref="BD394:BD395"/>
    <mergeCell ref="BD396:BD397"/>
    <mergeCell ref="BD378:BD379"/>
    <mergeCell ref="BD380:BD381"/>
    <mergeCell ref="BD382:BD383"/>
    <mergeCell ref="BD384:BD385"/>
    <mergeCell ref="BD386:BD387"/>
    <mergeCell ref="BD368:BD369"/>
    <mergeCell ref="BD370:BD371"/>
    <mergeCell ref="BD372:BD373"/>
    <mergeCell ref="BD374:BD375"/>
    <mergeCell ref="BD376:BD377"/>
    <mergeCell ref="BD352:BD353"/>
    <mergeCell ref="BD354:BD355"/>
    <mergeCell ref="BD356:BD357"/>
    <mergeCell ref="BD364:BD365"/>
    <mergeCell ref="BD366:BD367"/>
    <mergeCell ref="BD342:BD343"/>
    <mergeCell ref="BD344:BD345"/>
    <mergeCell ref="BD346:BD347"/>
    <mergeCell ref="BD348:BD349"/>
    <mergeCell ref="BD350:BD351"/>
    <mergeCell ref="BD332:BD333"/>
    <mergeCell ref="BD334:BD335"/>
    <mergeCell ref="BD336:BD337"/>
    <mergeCell ref="BD338:BD339"/>
    <mergeCell ref="BD340:BD341"/>
    <mergeCell ref="BD322:BD323"/>
    <mergeCell ref="BD324:BD325"/>
    <mergeCell ref="BD326:BD327"/>
    <mergeCell ref="BD328:BD329"/>
    <mergeCell ref="BD330:BD331"/>
    <mergeCell ref="BD358:BD359"/>
    <mergeCell ref="BD312:BD313"/>
    <mergeCell ref="BD314:BD315"/>
    <mergeCell ref="BD316:BD317"/>
    <mergeCell ref="BD318:BD319"/>
    <mergeCell ref="BD320:BD321"/>
    <mergeCell ref="BD302:BD303"/>
    <mergeCell ref="BD304:BD305"/>
    <mergeCell ref="BD306:BD307"/>
    <mergeCell ref="BD308:BD309"/>
    <mergeCell ref="BD310:BD311"/>
    <mergeCell ref="BD292:BD293"/>
    <mergeCell ref="BD294:BD295"/>
    <mergeCell ref="BD296:BD297"/>
    <mergeCell ref="BD298:BD299"/>
    <mergeCell ref="BD300:BD301"/>
    <mergeCell ref="BD282:BD283"/>
    <mergeCell ref="BD284:BD285"/>
    <mergeCell ref="BD286:BD287"/>
    <mergeCell ref="BD288:BD289"/>
    <mergeCell ref="BD290:BD291"/>
    <mergeCell ref="BD272:BD273"/>
    <mergeCell ref="BD274:BD275"/>
    <mergeCell ref="BD276:BD277"/>
    <mergeCell ref="BD278:BD279"/>
    <mergeCell ref="BD280:BD281"/>
    <mergeCell ref="BD262:BD263"/>
    <mergeCell ref="BD264:BD265"/>
    <mergeCell ref="BD266:BD267"/>
    <mergeCell ref="BD268:BD269"/>
    <mergeCell ref="BD270:BD271"/>
    <mergeCell ref="BD252:BD253"/>
    <mergeCell ref="BD254:BD255"/>
    <mergeCell ref="BD256:BD257"/>
    <mergeCell ref="BD258:BD259"/>
    <mergeCell ref="BD260:BD261"/>
    <mergeCell ref="BD242:BD243"/>
    <mergeCell ref="BD244:BD245"/>
    <mergeCell ref="BD246:BD247"/>
    <mergeCell ref="BD248:BD249"/>
    <mergeCell ref="BD250:BD251"/>
    <mergeCell ref="BD232:BD233"/>
    <mergeCell ref="BD234:BD235"/>
    <mergeCell ref="BD236:BD237"/>
    <mergeCell ref="BD238:BD239"/>
    <mergeCell ref="BD240:BD241"/>
    <mergeCell ref="BD222:BD223"/>
    <mergeCell ref="BD224:BD225"/>
    <mergeCell ref="BD226:BD227"/>
    <mergeCell ref="BD228:BD229"/>
    <mergeCell ref="BD230:BD231"/>
    <mergeCell ref="BD212:BD213"/>
    <mergeCell ref="BD214:BD215"/>
    <mergeCell ref="BD216:BD217"/>
    <mergeCell ref="BD218:BD219"/>
    <mergeCell ref="BD220:BD221"/>
    <mergeCell ref="BD202:BD203"/>
    <mergeCell ref="BD204:BD205"/>
    <mergeCell ref="BD206:BD207"/>
    <mergeCell ref="BD208:BD209"/>
    <mergeCell ref="BD210:BD211"/>
    <mergeCell ref="BD192:BD193"/>
    <mergeCell ref="BD194:BD195"/>
    <mergeCell ref="BD196:BD197"/>
    <mergeCell ref="BD198:BD199"/>
    <mergeCell ref="BD200:BD201"/>
    <mergeCell ref="BD164:BD165"/>
    <mergeCell ref="BD184:BD185"/>
    <mergeCell ref="BD186:BD187"/>
    <mergeCell ref="BD188:BD189"/>
    <mergeCell ref="BD190:BD191"/>
    <mergeCell ref="BD154:BD155"/>
    <mergeCell ref="BD156:BD157"/>
    <mergeCell ref="BD158:BD159"/>
    <mergeCell ref="BD160:BD161"/>
    <mergeCell ref="BD162:BD163"/>
    <mergeCell ref="BD144:BD145"/>
    <mergeCell ref="BD146:BD147"/>
    <mergeCell ref="BD148:BD149"/>
    <mergeCell ref="BD150:BD151"/>
    <mergeCell ref="BD152:BD153"/>
    <mergeCell ref="BD166:BD167"/>
    <mergeCell ref="BD168:BD169"/>
    <mergeCell ref="BD170:BD171"/>
    <mergeCell ref="BD178:BD179"/>
    <mergeCell ref="BD180:BD181"/>
    <mergeCell ref="BD182:BD183"/>
    <mergeCell ref="BD134:BD135"/>
    <mergeCell ref="BD136:BD137"/>
    <mergeCell ref="BD138:BD139"/>
    <mergeCell ref="BD140:BD141"/>
    <mergeCell ref="BD142:BD143"/>
    <mergeCell ref="BD124:BD125"/>
    <mergeCell ref="BD126:BD127"/>
    <mergeCell ref="BD128:BD129"/>
    <mergeCell ref="BD130:BD131"/>
    <mergeCell ref="BD132:BD133"/>
    <mergeCell ref="BD114:BD115"/>
    <mergeCell ref="BD116:BD117"/>
    <mergeCell ref="BD118:BD119"/>
    <mergeCell ref="BD120:BD121"/>
    <mergeCell ref="BD122:BD123"/>
    <mergeCell ref="BD104:BD105"/>
    <mergeCell ref="BD106:BD107"/>
    <mergeCell ref="BD108:BD109"/>
    <mergeCell ref="BD110:BD111"/>
    <mergeCell ref="BD112:BD113"/>
    <mergeCell ref="BD94:BD95"/>
    <mergeCell ref="BD96:BD97"/>
    <mergeCell ref="BD98:BD99"/>
    <mergeCell ref="BD100:BD101"/>
    <mergeCell ref="BD102:BD103"/>
    <mergeCell ref="BD84:BD85"/>
    <mergeCell ref="BD86:BD87"/>
    <mergeCell ref="BD88:BD89"/>
    <mergeCell ref="BD90:BD91"/>
    <mergeCell ref="BD92:BD93"/>
    <mergeCell ref="BD74:BD75"/>
    <mergeCell ref="BD76:BD77"/>
    <mergeCell ref="BD78:BD79"/>
    <mergeCell ref="BD80:BD81"/>
    <mergeCell ref="BD82:BD83"/>
    <mergeCell ref="BD64:BD65"/>
    <mergeCell ref="BD66:BD67"/>
    <mergeCell ref="BD68:BD69"/>
    <mergeCell ref="BD70:BD71"/>
    <mergeCell ref="BD72:BD73"/>
    <mergeCell ref="BD54:BD55"/>
    <mergeCell ref="BD56:BD57"/>
    <mergeCell ref="BD58:BD59"/>
    <mergeCell ref="BD60:BD61"/>
    <mergeCell ref="BD62:BD63"/>
    <mergeCell ref="BD44:BD45"/>
    <mergeCell ref="BD46:BD47"/>
    <mergeCell ref="BD48:BD49"/>
    <mergeCell ref="BD50:BD51"/>
    <mergeCell ref="BD52:BD53"/>
    <mergeCell ref="BD34:BD35"/>
    <mergeCell ref="BD36:BD37"/>
    <mergeCell ref="BD38:BD39"/>
    <mergeCell ref="BD40:BD41"/>
    <mergeCell ref="BD42:BD43"/>
    <mergeCell ref="BF428:BF429"/>
    <mergeCell ref="BD4:BD5"/>
    <mergeCell ref="BD6:BD7"/>
    <mergeCell ref="BD8:BD9"/>
    <mergeCell ref="BD10:BD11"/>
    <mergeCell ref="BD12:BD13"/>
    <mergeCell ref="BD14:BD15"/>
    <mergeCell ref="BD16:BD17"/>
    <mergeCell ref="BD18:BD19"/>
    <mergeCell ref="BD20:BD21"/>
    <mergeCell ref="BD22:BD23"/>
    <mergeCell ref="BD24:BD25"/>
    <mergeCell ref="BD26:BD27"/>
    <mergeCell ref="BD28:BD29"/>
    <mergeCell ref="BD30:BD31"/>
    <mergeCell ref="BD32:BD33"/>
    <mergeCell ref="BF418:BF419"/>
    <mergeCell ref="BF420:BF421"/>
    <mergeCell ref="BF422:BF423"/>
    <mergeCell ref="BF424:BF425"/>
    <mergeCell ref="BF426:BF427"/>
    <mergeCell ref="BF408:BF409"/>
    <mergeCell ref="BF410:BF411"/>
    <mergeCell ref="BF412:BF413"/>
    <mergeCell ref="BF414:BF415"/>
    <mergeCell ref="BF416:BF417"/>
    <mergeCell ref="BF398:BF399"/>
    <mergeCell ref="BF400:BF401"/>
    <mergeCell ref="BF402:BF403"/>
    <mergeCell ref="BF404:BF405"/>
    <mergeCell ref="BF406:BF407"/>
    <mergeCell ref="BF388:BF389"/>
    <mergeCell ref="BF390:BF391"/>
    <mergeCell ref="BF392:BF393"/>
    <mergeCell ref="BF394:BF395"/>
    <mergeCell ref="BF396:BF397"/>
    <mergeCell ref="BF378:BF379"/>
    <mergeCell ref="BF380:BF381"/>
    <mergeCell ref="BF382:BF383"/>
    <mergeCell ref="BF384:BF385"/>
    <mergeCell ref="BF386:BF387"/>
    <mergeCell ref="BF368:BF369"/>
    <mergeCell ref="BF370:BF371"/>
    <mergeCell ref="BF372:BF373"/>
    <mergeCell ref="BF374:BF375"/>
    <mergeCell ref="BF376:BF377"/>
    <mergeCell ref="BF352:BF353"/>
    <mergeCell ref="BF354:BF355"/>
    <mergeCell ref="BF356:BF357"/>
    <mergeCell ref="BF364:BF365"/>
    <mergeCell ref="BF366:BF367"/>
    <mergeCell ref="BF342:BF343"/>
    <mergeCell ref="BF344:BF345"/>
    <mergeCell ref="BF346:BF347"/>
    <mergeCell ref="BF348:BF349"/>
    <mergeCell ref="BF350:BF351"/>
    <mergeCell ref="BF332:BF333"/>
    <mergeCell ref="BF334:BF335"/>
    <mergeCell ref="BF336:BF337"/>
    <mergeCell ref="BF338:BF339"/>
    <mergeCell ref="BF340:BF341"/>
    <mergeCell ref="BF322:BF323"/>
    <mergeCell ref="BF324:BF325"/>
    <mergeCell ref="BF326:BF327"/>
    <mergeCell ref="BF328:BF329"/>
    <mergeCell ref="BF330:BF331"/>
    <mergeCell ref="BF312:BF313"/>
    <mergeCell ref="BF314:BF315"/>
    <mergeCell ref="BF316:BF317"/>
    <mergeCell ref="BF318:BF319"/>
    <mergeCell ref="BF320:BF321"/>
    <mergeCell ref="BF302:BF303"/>
    <mergeCell ref="BF304:BF305"/>
    <mergeCell ref="BF306:BF307"/>
    <mergeCell ref="BF308:BF309"/>
    <mergeCell ref="BF310:BF311"/>
    <mergeCell ref="BF292:BF293"/>
    <mergeCell ref="BF294:BF295"/>
    <mergeCell ref="BF296:BF297"/>
    <mergeCell ref="BF298:BF299"/>
    <mergeCell ref="BF300:BF301"/>
    <mergeCell ref="BF282:BF283"/>
    <mergeCell ref="BF284:BF285"/>
    <mergeCell ref="BF286:BF287"/>
    <mergeCell ref="BF288:BF289"/>
    <mergeCell ref="BF290:BF291"/>
    <mergeCell ref="BF272:BF273"/>
    <mergeCell ref="BF274:BF275"/>
    <mergeCell ref="BF276:BF277"/>
    <mergeCell ref="BF278:BF279"/>
    <mergeCell ref="BF280:BF281"/>
    <mergeCell ref="BF262:BF263"/>
    <mergeCell ref="BF264:BF265"/>
    <mergeCell ref="BF266:BF267"/>
    <mergeCell ref="BF268:BF269"/>
    <mergeCell ref="BF270:BF271"/>
    <mergeCell ref="BF252:BF253"/>
    <mergeCell ref="BF254:BF255"/>
    <mergeCell ref="BF256:BF257"/>
    <mergeCell ref="BF258:BF259"/>
    <mergeCell ref="BF260:BF261"/>
    <mergeCell ref="BF242:BF243"/>
    <mergeCell ref="BF244:BF245"/>
    <mergeCell ref="BF246:BF247"/>
    <mergeCell ref="BF248:BF249"/>
    <mergeCell ref="BF250:BF251"/>
    <mergeCell ref="BF232:BF233"/>
    <mergeCell ref="BF234:BF235"/>
    <mergeCell ref="BF236:BF237"/>
    <mergeCell ref="BF238:BF239"/>
    <mergeCell ref="BF240:BF241"/>
    <mergeCell ref="BF222:BF223"/>
    <mergeCell ref="BF224:BF225"/>
    <mergeCell ref="BF226:BF227"/>
    <mergeCell ref="BF228:BF229"/>
    <mergeCell ref="BF230:BF231"/>
    <mergeCell ref="BF212:BF213"/>
    <mergeCell ref="BF214:BF215"/>
    <mergeCell ref="BF216:BF217"/>
    <mergeCell ref="BF218:BF219"/>
    <mergeCell ref="BF220:BF221"/>
    <mergeCell ref="BF202:BF203"/>
    <mergeCell ref="BF204:BF205"/>
    <mergeCell ref="BF206:BF207"/>
    <mergeCell ref="BF208:BF209"/>
    <mergeCell ref="BF210:BF211"/>
    <mergeCell ref="BF192:BF193"/>
    <mergeCell ref="BF194:BF195"/>
    <mergeCell ref="BF196:BF197"/>
    <mergeCell ref="BF198:BF199"/>
    <mergeCell ref="BF200:BF201"/>
    <mergeCell ref="BF164:BF165"/>
    <mergeCell ref="BF184:BF185"/>
    <mergeCell ref="BF186:BF187"/>
    <mergeCell ref="BF188:BF189"/>
    <mergeCell ref="BF190:BF191"/>
    <mergeCell ref="BF166:BF167"/>
    <mergeCell ref="BF168:BF169"/>
    <mergeCell ref="BF170:BF171"/>
    <mergeCell ref="BF178:BF179"/>
    <mergeCell ref="BF180:BF181"/>
    <mergeCell ref="BF182:BF183"/>
    <mergeCell ref="BF154:BF155"/>
    <mergeCell ref="BF156:BF157"/>
    <mergeCell ref="BF158:BF159"/>
    <mergeCell ref="BF160:BF161"/>
    <mergeCell ref="BF162:BF163"/>
    <mergeCell ref="BF144:BF145"/>
    <mergeCell ref="BF146:BF147"/>
    <mergeCell ref="BF148:BF149"/>
    <mergeCell ref="BF150:BF151"/>
    <mergeCell ref="BF152:BF153"/>
    <mergeCell ref="BF134:BF135"/>
    <mergeCell ref="BF136:BF137"/>
    <mergeCell ref="BF138:BF139"/>
    <mergeCell ref="BF140:BF141"/>
    <mergeCell ref="BF142:BF143"/>
    <mergeCell ref="BF124:BF125"/>
    <mergeCell ref="BF126:BF127"/>
    <mergeCell ref="BF128:BF129"/>
    <mergeCell ref="BF130:BF131"/>
    <mergeCell ref="BF132:BF133"/>
    <mergeCell ref="BF114:BF115"/>
    <mergeCell ref="BF116:BF117"/>
    <mergeCell ref="BF118:BF119"/>
    <mergeCell ref="BF120:BF121"/>
    <mergeCell ref="BF122:BF123"/>
    <mergeCell ref="BF104:BF105"/>
    <mergeCell ref="BF106:BF107"/>
    <mergeCell ref="BF108:BF109"/>
    <mergeCell ref="BF110:BF111"/>
    <mergeCell ref="BF112:BF113"/>
    <mergeCell ref="BF94:BF95"/>
    <mergeCell ref="BF96:BF97"/>
    <mergeCell ref="BF98:BF99"/>
    <mergeCell ref="BF100:BF101"/>
    <mergeCell ref="BF102:BF103"/>
    <mergeCell ref="BF84:BF85"/>
    <mergeCell ref="BF86:BF87"/>
    <mergeCell ref="BF88:BF89"/>
    <mergeCell ref="BF90:BF91"/>
    <mergeCell ref="BF92:BF93"/>
    <mergeCell ref="BF74:BF75"/>
    <mergeCell ref="BF76:BF77"/>
    <mergeCell ref="BF78:BF79"/>
    <mergeCell ref="BF80:BF81"/>
    <mergeCell ref="BF82:BF83"/>
    <mergeCell ref="BF64:BF65"/>
    <mergeCell ref="BF66:BF67"/>
    <mergeCell ref="BF68:BF69"/>
    <mergeCell ref="BF70:BF71"/>
    <mergeCell ref="BF72:BF73"/>
    <mergeCell ref="BF54:BF55"/>
    <mergeCell ref="BF56:BF57"/>
    <mergeCell ref="BF58:BF59"/>
    <mergeCell ref="BF60:BF61"/>
    <mergeCell ref="BF62:BF63"/>
    <mergeCell ref="BF44:BF45"/>
    <mergeCell ref="BF46:BF47"/>
    <mergeCell ref="BF48:BF49"/>
    <mergeCell ref="BF50:BF51"/>
    <mergeCell ref="BF52:BF53"/>
    <mergeCell ref="BF34:BF35"/>
    <mergeCell ref="BF36:BF37"/>
    <mergeCell ref="BF38:BF39"/>
    <mergeCell ref="BF40:BF41"/>
    <mergeCell ref="BF42:BF43"/>
    <mergeCell ref="BF24:BF25"/>
    <mergeCell ref="BF26:BF27"/>
    <mergeCell ref="BF28:BF29"/>
    <mergeCell ref="BF30:BF31"/>
    <mergeCell ref="BF32:BF33"/>
    <mergeCell ref="BF14:BF15"/>
    <mergeCell ref="BF16:BF17"/>
    <mergeCell ref="BF18:BF19"/>
    <mergeCell ref="BF20:BF21"/>
    <mergeCell ref="BF22:BF23"/>
    <mergeCell ref="BF4:BF5"/>
    <mergeCell ref="BF6:BF7"/>
    <mergeCell ref="BF8:BF9"/>
    <mergeCell ref="BF10:BF11"/>
    <mergeCell ref="BF12:BF13"/>
    <mergeCell ref="BB424:BB425"/>
    <mergeCell ref="BC424:BC429"/>
    <mergeCell ref="BB426:BB427"/>
    <mergeCell ref="BB428:BB429"/>
    <mergeCell ref="BB2:BC2"/>
    <mergeCell ref="BB412:BB413"/>
    <mergeCell ref="BC412:BC417"/>
    <mergeCell ref="BB414:BB415"/>
    <mergeCell ref="BB416:BB417"/>
    <mergeCell ref="BB418:BB419"/>
    <mergeCell ref="BC418:BC423"/>
    <mergeCell ref="BB420:BB421"/>
    <mergeCell ref="BB422:BB423"/>
    <mergeCell ref="BB400:BB401"/>
    <mergeCell ref="BC400:BC405"/>
    <mergeCell ref="BB402:BB403"/>
    <mergeCell ref="BB404:BB405"/>
    <mergeCell ref="BB406:BB407"/>
    <mergeCell ref="BC406:BC411"/>
    <mergeCell ref="BB408:BB409"/>
    <mergeCell ref="BB410:BB411"/>
    <mergeCell ref="BB388:BB389"/>
    <mergeCell ref="BC388:BC393"/>
    <mergeCell ref="BB390:BB391"/>
    <mergeCell ref="BB392:BB393"/>
    <mergeCell ref="BB394:BB395"/>
    <mergeCell ref="BC394:BC399"/>
    <mergeCell ref="BB396:BB397"/>
    <mergeCell ref="BB398:BB399"/>
    <mergeCell ref="BB376:BB377"/>
    <mergeCell ref="BC376:BC381"/>
    <mergeCell ref="BB378:BB379"/>
    <mergeCell ref="BB380:BB381"/>
    <mergeCell ref="BB382:BB383"/>
    <mergeCell ref="BC382:BC387"/>
    <mergeCell ref="BB384:BB385"/>
    <mergeCell ref="BB386:BB387"/>
    <mergeCell ref="BB364:BB365"/>
    <mergeCell ref="BC364:BC369"/>
    <mergeCell ref="BB366:BB367"/>
    <mergeCell ref="BB368:BB369"/>
    <mergeCell ref="BB370:BB371"/>
    <mergeCell ref="BC370:BC375"/>
    <mergeCell ref="BB372:BB373"/>
    <mergeCell ref="BB374:BB375"/>
    <mergeCell ref="BB346:BB347"/>
    <mergeCell ref="BC346:BC351"/>
    <mergeCell ref="BB348:BB349"/>
    <mergeCell ref="BB350:BB351"/>
    <mergeCell ref="BB352:BB353"/>
    <mergeCell ref="BC352:BC357"/>
    <mergeCell ref="BB354:BB355"/>
    <mergeCell ref="BB356:BB357"/>
    <mergeCell ref="BB358:BB359"/>
    <mergeCell ref="BC358:BC363"/>
    <mergeCell ref="BB334:BB335"/>
    <mergeCell ref="BC334:BC339"/>
    <mergeCell ref="BB336:BB337"/>
    <mergeCell ref="BB338:BB339"/>
    <mergeCell ref="BB340:BB341"/>
    <mergeCell ref="BC340:BC345"/>
    <mergeCell ref="BB342:BB343"/>
    <mergeCell ref="BB344:BB345"/>
    <mergeCell ref="BB322:BB323"/>
    <mergeCell ref="BC322:BC327"/>
    <mergeCell ref="BB324:BB325"/>
    <mergeCell ref="BB326:BB327"/>
    <mergeCell ref="BB328:BB329"/>
    <mergeCell ref="BC328:BC333"/>
    <mergeCell ref="BB330:BB331"/>
    <mergeCell ref="BB332:BB333"/>
    <mergeCell ref="BB310:BB311"/>
    <mergeCell ref="BC310:BC315"/>
    <mergeCell ref="BB312:BB313"/>
    <mergeCell ref="BB314:BB315"/>
    <mergeCell ref="BB316:BB317"/>
    <mergeCell ref="BC316:BC321"/>
    <mergeCell ref="BB318:BB319"/>
    <mergeCell ref="BB320:BB321"/>
    <mergeCell ref="BB298:BB299"/>
    <mergeCell ref="BC298:BC303"/>
    <mergeCell ref="BB300:BB301"/>
    <mergeCell ref="BB302:BB303"/>
    <mergeCell ref="BB304:BB305"/>
    <mergeCell ref="BC304:BC309"/>
    <mergeCell ref="BB306:BB307"/>
    <mergeCell ref="BB308:BB309"/>
    <mergeCell ref="BB286:BB287"/>
    <mergeCell ref="BC286:BC291"/>
    <mergeCell ref="BB288:BB289"/>
    <mergeCell ref="BB290:BB291"/>
    <mergeCell ref="BB292:BB293"/>
    <mergeCell ref="BC292:BC297"/>
    <mergeCell ref="BB294:BB295"/>
    <mergeCell ref="BB296:BB297"/>
    <mergeCell ref="BB274:BB275"/>
    <mergeCell ref="BC274:BC279"/>
    <mergeCell ref="BB276:BB277"/>
    <mergeCell ref="BB278:BB279"/>
    <mergeCell ref="BB280:BB281"/>
    <mergeCell ref="BC280:BC285"/>
    <mergeCell ref="BB282:BB283"/>
    <mergeCell ref="BB284:BB285"/>
    <mergeCell ref="BB262:BB263"/>
    <mergeCell ref="BC262:BC267"/>
    <mergeCell ref="BB264:BB265"/>
    <mergeCell ref="BB266:BB267"/>
    <mergeCell ref="BB268:BB269"/>
    <mergeCell ref="BC268:BC273"/>
    <mergeCell ref="BB270:BB271"/>
    <mergeCell ref="BB272:BB273"/>
    <mergeCell ref="BB250:BB251"/>
    <mergeCell ref="BC250:BC255"/>
    <mergeCell ref="BB252:BB253"/>
    <mergeCell ref="BB254:BB255"/>
    <mergeCell ref="BB256:BB257"/>
    <mergeCell ref="BC256:BC261"/>
    <mergeCell ref="BB258:BB259"/>
    <mergeCell ref="BB260:BB261"/>
    <mergeCell ref="BB238:BB239"/>
    <mergeCell ref="BC238:BC243"/>
    <mergeCell ref="BB240:BB241"/>
    <mergeCell ref="BB242:BB243"/>
    <mergeCell ref="BB244:BB245"/>
    <mergeCell ref="BC244:BC249"/>
    <mergeCell ref="BB246:BB247"/>
    <mergeCell ref="BB248:BB249"/>
    <mergeCell ref="BB226:BB227"/>
    <mergeCell ref="BC226:BC231"/>
    <mergeCell ref="BB228:BB229"/>
    <mergeCell ref="BB230:BB231"/>
    <mergeCell ref="BB232:BB233"/>
    <mergeCell ref="BC232:BC237"/>
    <mergeCell ref="BB234:BB235"/>
    <mergeCell ref="BB236:BB237"/>
    <mergeCell ref="BB214:BB215"/>
    <mergeCell ref="BC214:BC219"/>
    <mergeCell ref="BB216:BB217"/>
    <mergeCell ref="BB218:BB219"/>
    <mergeCell ref="BB220:BB221"/>
    <mergeCell ref="BC220:BC225"/>
    <mergeCell ref="BB222:BB223"/>
    <mergeCell ref="BB224:BB225"/>
    <mergeCell ref="BB202:BB203"/>
    <mergeCell ref="BC202:BC207"/>
    <mergeCell ref="BB204:BB205"/>
    <mergeCell ref="BB206:BB207"/>
    <mergeCell ref="BB208:BB209"/>
    <mergeCell ref="BC208:BC213"/>
    <mergeCell ref="BB210:BB211"/>
    <mergeCell ref="BB212:BB213"/>
    <mergeCell ref="BB190:BB191"/>
    <mergeCell ref="BC190:BC195"/>
    <mergeCell ref="BB192:BB193"/>
    <mergeCell ref="BB194:BB195"/>
    <mergeCell ref="BB196:BB197"/>
    <mergeCell ref="BC196:BC201"/>
    <mergeCell ref="BB198:BB199"/>
    <mergeCell ref="BB200:BB201"/>
    <mergeCell ref="BB160:BB161"/>
    <mergeCell ref="BC160:BC165"/>
    <mergeCell ref="BB162:BB163"/>
    <mergeCell ref="BB164:BB165"/>
    <mergeCell ref="BB184:BB185"/>
    <mergeCell ref="BC184:BC189"/>
    <mergeCell ref="BB186:BB187"/>
    <mergeCell ref="BB188:BB189"/>
    <mergeCell ref="BB148:BB149"/>
    <mergeCell ref="BC148:BC153"/>
    <mergeCell ref="BB150:BB151"/>
    <mergeCell ref="BB152:BB153"/>
    <mergeCell ref="BB154:BB155"/>
    <mergeCell ref="BC154:BC159"/>
    <mergeCell ref="BB156:BB157"/>
    <mergeCell ref="BB158:BB159"/>
    <mergeCell ref="BB166:BB167"/>
    <mergeCell ref="BC166:BC171"/>
    <mergeCell ref="BB168:BB169"/>
    <mergeCell ref="BB170:BB171"/>
    <mergeCell ref="BB178:BB179"/>
    <mergeCell ref="BC178:BC183"/>
    <mergeCell ref="BB180:BB181"/>
    <mergeCell ref="BB182:BB183"/>
    <mergeCell ref="BB136:BB137"/>
    <mergeCell ref="BC136:BC141"/>
    <mergeCell ref="BB138:BB139"/>
    <mergeCell ref="BB140:BB141"/>
    <mergeCell ref="BB142:BB143"/>
    <mergeCell ref="BC142:BC147"/>
    <mergeCell ref="BB144:BB145"/>
    <mergeCell ref="BB146:BB147"/>
    <mergeCell ref="BB124:BB125"/>
    <mergeCell ref="BC124:BC129"/>
    <mergeCell ref="BB126:BB127"/>
    <mergeCell ref="BB128:BB129"/>
    <mergeCell ref="BB130:BB131"/>
    <mergeCell ref="BC130:BC135"/>
    <mergeCell ref="BB132:BB133"/>
    <mergeCell ref="BB134:BB135"/>
    <mergeCell ref="BB112:BB113"/>
    <mergeCell ref="BC112:BC117"/>
    <mergeCell ref="BB114:BB115"/>
    <mergeCell ref="BB116:BB117"/>
    <mergeCell ref="BB118:BB119"/>
    <mergeCell ref="BC118:BC123"/>
    <mergeCell ref="BB120:BB121"/>
    <mergeCell ref="BB122:BB123"/>
    <mergeCell ref="BB100:BB101"/>
    <mergeCell ref="BC100:BC105"/>
    <mergeCell ref="BB102:BB103"/>
    <mergeCell ref="BB104:BB105"/>
    <mergeCell ref="BB106:BB107"/>
    <mergeCell ref="BC106:BC111"/>
    <mergeCell ref="BB108:BB109"/>
    <mergeCell ref="BB110:BB111"/>
    <mergeCell ref="BB88:BB89"/>
    <mergeCell ref="BC88:BC93"/>
    <mergeCell ref="BB90:BB91"/>
    <mergeCell ref="BB92:BB93"/>
    <mergeCell ref="BB94:BB95"/>
    <mergeCell ref="BC94:BC99"/>
    <mergeCell ref="BB96:BB97"/>
    <mergeCell ref="BB98:BB99"/>
    <mergeCell ref="BB76:BB77"/>
    <mergeCell ref="BC76:BC81"/>
    <mergeCell ref="BB78:BB79"/>
    <mergeCell ref="BB80:BB81"/>
    <mergeCell ref="BB82:BB83"/>
    <mergeCell ref="BC82:BC87"/>
    <mergeCell ref="BB84:BB85"/>
    <mergeCell ref="BB86:BB87"/>
    <mergeCell ref="BB64:BB65"/>
    <mergeCell ref="BC64:BC69"/>
    <mergeCell ref="BB66:BB67"/>
    <mergeCell ref="BB68:BB69"/>
    <mergeCell ref="BB70:BB71"/>
    <mergeCell ref="BC70:BC75"/>
    <mergeCell ref="BB72:BB73"/>
    <mergeCell ref="BB74:BB75"/>
    <mergeCell ref="BB52:BB53"/>
    <mergeCell ref="BC52:BC57"/>
    <mergeCell ref="BB54:BB55"/>
    <mergeCell ref="BB56:BB57"/>
    <mergeCell ref="BB58:BB59"/>
    <mergeCell ref="BC58:BC63"/>
    <mergeCell ref="BB60:BB61"/>
    <mergeCell ref="BB62:BB63"/>
    <mergeCell ref="BB40:BB41"/>
    <mergeCell ref="BC40:BC45"/>
    <mergeCell ref="BB42:BB43"/>
    <mergeCell ref="BB44:BB45"/>
    <mergeCell ref="BB46:BB47"/>
    <mergeCell ref="BC46:BC51"/>
    <mergeCell ref="BB48:BB49"/>
    <mergeCell ref="BB50:BB51"/>
    <mergeCell ref="BB28:BB29"/>
    <mergeCell ref="BC28:BC33"/>
    <mergeCell ref="BB30:BB31"/>
    <mergeCell ref="BB32:BB33"/>
    <mergeCell ref="BB34:BB35"/>
    <mergeCell ref="BC34:BC39"/>
    <mergeCell ref="BB36:BB37"/>
    <mergeCell ref="BB38:BB39"/>
    <mergeCell ref="BB20:BB21"/>
    <mergeCell ref="BB22:BB23"/>
    <mergeCell ref="BC22:BC27"/>
    <mergeCell ref="BB24:BB25"/>
    <mergeCell ref="BB26:BB27"/>
    <mergeCell ref="BG424:BG429"/>
    <mergeCell ref="BB4:BB5"/>
    <mergeCell ref="BC4:BC9"/>
    <mergeCell ref="BB6:BB7"/>
    <mergeCell ref="BB8:BB9"/>
    <mergeCell ref="BB10:BB11"/>
    <mergeCell ref="BC10:BC15"/>
    <mergeCell ref="BB12:BB13"/>
    <mergeCell ref="BB14:BB15"/>
    <mergeCell ref="BB16:BB17"/>
    <mergeCell ref="BC16:BC21"/>
    <mergeCell ref="BB18:BB19"/>
    <mergeCell ref="BG412:BG417"/>
    <mergeCell ref="BG418:BG423"/>
    <mergeCell ref="BG400:BG405"/>
    <mergeCell ref="BG406:BG411"/>
    <mergeCell ref="BG388:BG393"/>
    <mergeCell ref="BG394:BG399"/>
    <mergeCell ref="BG376:BG381"/>
    <mergeCell ref="BG382:BG387"/>
    <mergeCell ref="BG364:BG369"/>
    <mergeCell ref="BG370:BG375"/>
    <mergeCell ref="BG346:BG351"/>
    <mergeCell ref="BG352:BG357"/>
    <mergeCell ref="BG334:BG339"/>
    <mergeCell ref="BG340:BG345"/>
    <mergeCell ref="BG322:BG327"/>
    <mergeCell ref="BG328:BG333"/>
    <mergeCell ref="BG310:BG315"/>
    <mergeCell ref="BG316:BG321"/>
    <mergeCell ref="BG298:BG303"/>
    <mergeCell ref="BG304:BG309"/>
    <mergeCell ref="BG286:BG291"/>
    <mergeCell ref="BG292:BG297"/>
    <mergeCell ref="BG274:BG279"/>
    <mergeCell ref="BG280:BG285"/>
    <mergeCell ref="BG262:BG267"/>
    <mergeCell ref="BG268:BG273"/>
    <mergeCell ref="BG250:BG255"/>
    <mergeCell ref="BG256:BG261"/>
    <mergeCell ref="BG238:BG243"/>
    <mergeCell ref="BG244:BG249"/>
    <mergeCell ref="BG226:BG231"/>
    <mergeCell ref="BG232:BG237"/>
    <mergeCell ref="BG214:BG219"/>
    <mergeCell ref="BG220:BG225"/>
    <mergeCell ref="BG202:BG207"/>
    <mergeCell ref="BG208:BG213"/>
    <mergeCell ref="BG190:BG195"/>
    <mergeCell ref="BG196:BG201"/>
    <mergeCell ref="BG160:BG165"/>
    <mergeCell ref="BG184:BG189"/>
    <mergeCell ref="BG148:BG153"/>
    <mergeCell ref="BG154:BG159"/>
    <mergeCell ref="BG166:BG171"/>
    <mergeCell ref="BG178:BG183"/>
    <mergeCell ref="BG136:BG141"/>
    <mergeCell ref="BG142:BG147"/>
    <mergeCell ref="BG124:BG129"/>
    <mergeCell ref="BG130:BG135"/>
    <mergeCell ref="BG112:BG117"/>
    <mergeCell ref="BG118:BG123"/>
    <mergeCell ref="BG100:BG105"/>
    <mergeCell ref="BG106:BG111"/>
    <mergeCell ref="BG88:BG93"/>
    <mergeCell ref="BG94:BG99"/>
    <mergeCell ref="BG76:BG81"/>
    <mergeCell ref="BG82:BG87"/>
    <mergeCell ref="BG64:BG69"/>
    <mergeCell ref="BG70:BG75"/>
    <mergeCell ref="BG52:BG57"/>
    <mergeCell ref="BG58:BG63"/>
    <mergeCell ref="BG40:BG45"/>
    <mergeCell ref="BG46:BG51"/>
    <mergeCell ref="BG28:BG33"/>
    <mergeCell ref="BG34:BG39"/>
    <mergeCell ref="BG16:BG21"/>
    <mergeCell ref="BG22:BG27"/>
    <mergeCell ref="BG4:BG9"/>
    <mergeCell ref="BG10:BG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Z298:AZ303"/>
    <mergeCell ref="AW300:AW301"/>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E382:E387"/>
    <mergeCell ref="C388:C393"/>
    <mergeCell ref="D388:D393"/>
    <mergeCell ref="E388:E393"/>
    <mergeCell ref="C370:C375"/>
    <mergeCell ref="D370:D375"/>
    <mergeCell ref="E370:E375"/>
    <mergeCell ref="C376:C381"/>
    <mergeCell ref="D376:D381"/>
    <mergeCell ref="E376:E381"/>
    <mergeCell ref="C352:C357"/>
    <mergeCell ref="D352:D357"/>
    <mergeCell ref="E352:E357"/>
    <mergeCell ref="C364:C369"/>
    <mergeCell ref="D364:D369"/>
    <mergeCell ref="E364:E369"/>
    <mergeCell ref="D298:D303"/>
    <mergeCell ref="E298:E303"/>
    <mergeCell ref="C280:C285"/>
    <mergeCell ref="D280:D285"/>
    <mergeCell ref="E280:E285"/>
    <mergeCell ref="C286:C291"/>
    <mergeCell ref="D286:D291"/>
    <mergeCell ref="E286:E291"/>
    <mergeCell ref="C340:C345"/>
    <mergeCell ref="D340:D345"/>
    <mergeCell ref="E340:E345"/>
    <mergeCell ref="C346:C351"/>
    <mergeCell ref="D346:D351"/>
    <mergeCell ref="E346:E351"/>
    <mergeCell ref="C328:C333"/>
    <mergeCell ref="D328:D333"/>
    <mergeCell ref="E328:E333"/>
    <mergeCell ref="C334:C339"/>
    <mergeCell ref="D334:D339"/>
    <mergeCell ref="E334:E339"/>
    <mergeCell ref="C316:C321"/>
    <mergeCell ref="D316:D321"/>
    <mergeCell ref="E316:E321"/>
    <mergeCell ref="C322:C327"/>
    <mergeCell ref="D322:D327"/>
    <mergeCell ref="E322:E327"/>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304:B309"/>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B364:B369"/>
    <mergeCell ref="B370:B375"/>
    <mergeCell ref="B376:B381"/>
    <mergeCell ref="B310:B315"/>
    <mergeCell ref="B316:B321"/>
    <mergeCell ref="B322:B327"/>
    <mergeCell ref="B328:B333"/>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8:B363"/>
    <mergeCell ref="C358:C363"/>
    <mergeCell ref="D358:D363"/>
    <mergeCell ref="E358:E363"/>
    <mergeCell ref="C196:C201"/>
    <mergeCell ref="D196:D201"/>
    <mergeCell ref="E196:E201"/>
    <mergeCell ref="C202:C207"/>
    <mergeCell ref="D202:D207"/>
    <mergeCell ref="E202:E207"/>
    <mergeCell ref="C184:C189"/>
    <mergeCell ref="D184:D189"/>
    <mergeCell ref="E184:E189"/>
    <mergeCell ref="BJ166:BJ167"/>
    <mergeCell ref="BK166:BK171"/>
    <mergeCell ref="BL166:BL167"/>
    <mergeCell ref="BM166:BM171"/>
    <mergeCell ref="BN166:BN167"/>
    <mergeCell ref="BO166:BO171"/>
    <mergeCell ref="BP166:BP171"/>
    <mergeCell ref="BQ166:BQ171"/>
    <mergeCell ref="BJ168:BJ169"/>
    <mergeCell ref="BL168:BL169"/>
    <mergeCell ref="BN168:BN169"/>
    <mergeCell ref="BJ170:BJ171"/>
    <mergeCell ref="AW172:AW173"/>
    <mergeCell ref="AX172:AX177"/>
    <mergeCell ref="AY172:AY177"/>
    <mergeCell ref="AZ172:AZ177"/>
    <mergeCell ref="BB172:BB173"/>
    <mergeCell ref="BC172:BC177"/>
    <mergeCell ref="BD172:BD173"/>
    <mergeCell ref="BE172:BE177"/>
    <mergeCell ref="BF172:BF173"/>
    <mergeCell ref="BG172:BG177"/>
    <mergeCell ref="AW174:AW175"/>
    <mergeCell ref="BB174:BB175"/>
    <mergeCell ref="BD174:BD175"/>
    <mergeCell ref="BF174:BF175"/>
    <mergeCell ref="AW176:AW177"/>
    <mergeCell ref="BB176:BB177"/>
    <mergeCell ref="BD176:BD177"/>
    <mergeCell ref="BF176:BF177"/>
    <mergeCell ref="AW166:AW167"/>
    <mergeCell ref="AX166:AX171"/>
    <mergeCell ref="BE358:BE363"/>
    <mergeCell ref="BF358:BF359"/>
    <mergeCell ref="BG358:BG363"/>
    <mergeCell ref="AV360:AV361"/>
    <mergeCell ref="AW360:AW361"/>
    <mergeCell ref="BB360:BB361"/>
    <mergeCell ref="BD360:BD361"/>
    <mergeCell ref="BF360:BF361"/>
    <mergeCell ref="AV362:AV363"/>
    <mergeCell ref="AW362:AW363"/>
    <mergeCell ref="BB362:BB363"/>
    <mergeCell ref="BD362:BD363"/>
    <mergeCell ref="BF362:BF363"/>
    <mergeCell ref="A292:A363"/>
    <mergeCell ref="B292:B297"/>
    <mergeCell ref="B334:B339"/>
    <mergeCell ref="B340:B345"/>
    <mergeCell ref="B346:B351"/>
    <mergeCell ref="B352:B357"/>
    <mergeCell ref="C304:C309"/>
    <mergeCell ref="D304:D309"/>
    <mergeCell ref="E304:E309"/>
    <mergeCell ref="C310:C315"/>
    <mergeCell ref="D310:D315"/>
    <mergeCell ref="E310:E315"/>
    <mergeCell ref="C292:C297"/>
    <mergeCell ref="D292:D297"/>
    <mergeCell ref="E292:E297"/>
    <mergeCell ref="C298:C303"/>
    <mergeCell ref="AW298:AW299"/>
    <mergeCell ref="AX298:AX303"/>
    <mergeCell ref="AY298:AY303"/>
  </mergeCells>
  <conditionalFormatting sqref="AX4:AZ4">
    <cfRule type="cellIs" dxfId="3101" priority="1557" stopIfTrue="1" operator="greaterThan">
      <formula>0.03</formula>
    </cfRule>
    <cfRule type="cellIs" dxfId="3100" priority="1558" stopIfTrue="1" operator="lessThan">
      <formula>-0.03</formula>
    </cfRule>
  </conditionalFormatting>
  <conditionalFormatting sqref="AX518:AZ518">
    <cfRule type="cellIs" dxfId="3099" priority="1587" stopIfTrue="1" operator="greaterThan">
      <formula>0.03</formula>
    </cfRule>
    <cfRule type="cellIs" dxfId="3098" priority="1588" stopIfTrue="1" operator="lessThan">
      <formula>-0.03</formula>
    </cfRule>
  </conditionalFormatting>
  <conditionalFormatting sqref="AX433:AZ435">
    <cfRule type="cellIs" dxfId="3097" priority="1589" stopIfTrue="1" operator="greaterThan">
      <formula>0.03</formula>
    </cfRule>
    <cfRule type="cellIs" dxfId="3096" priority="1590" stopIfTrue="1" operator="lessThan">
      <formula>-0.03</formula>
    </cfRule>
  </conditionalFormatting>
  <conditionalFormatting sqref="AW433:AW441">
    <cfRule type="cellIs" dxfId="3095" priority="1167" stopIfTrue="1" operator="greaterThan">
      <formula>0.03</formula>
    </cfRule>
    <cfRule type="cellIs" dxfId="3094" priority="1168" stopIfTrue="1" operator="lessThan">
      <formula>-0.03</formula>
    </cfRule>
  </conditionalFormatting>
  <conditionalFormatting sqref="BB518">
    <cfRule type="cellIs" dxfId="3093" priority="1019" stopIfTrue="1" operator="greaterThan">
      <formula>0.03</formula>
    </cfRule>
    <cfRule type="cellIs" dxfId="3092" priority="1020" stopIfTrue="1" operator="lessThan">
      <formula>-0.03</formula>
    </cfRule>
  </conditionalFormatting>
  <conditionalFormatting sqref="AW518">
    <cfRule type="cellIs" dxfId="3091" priority="1165" stopIfTrue="1" operator="greaterThan">
      <formula>0.03</formula>
    </cfRule>
    <cfRule type="cellIs" dxfId="3090" priority="1166" stopIfTrue="1" operator="lessThan">
      <formula>-0.03</formula>
    </cfRule>
  </conditionalFormatting>
  <conditionalFormatting sqref="BE436:BI436">
    <cfRule type="cellIs" dxfId="3089" priority="967" stopIfTrue="1" operator="greaterThan">
      <formula>0.03</formula>
    </cfRule>
    <cfRule type="cellIs" dxfId="3088" priority="968" stopIfTrue="1" operator="lessThan">
      <formula>-0.03</formula>
    </cfRule>
  </conditionalFormatting>
  <conditionalFormatting sqref="AW4 AW6 AW8">
    <cfRule type="cellIs" dxfId="3087" priority="1159" stopIfTrue="1" operator="greaterThan">
      <formula>0.03</formula>
    </cfRule>
    <cfRule type="cellIs" dxfId="3086" priority="1160"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3085" priority="943" stopIfTrue="1" operator="greaterThan">
      <formula>0.03</formula>
    </cfRule>
    <cfRule type="cellIs" dxfId="3084" priority="944" stopIfTrue="1" operator="lessThan">
      <formula>-0.03</formula>
    </cfRule>
  </conditionalFormatting>
  <conditionalFormatting sqref="BG518">
    <cfRule type="cellIs" dxfId="3083" priority="1073" stopIfTrue="1" operator="greaterThan">
      <formula>0.03</formula>
    </cfRule>
    <cfRule type="cellIs" dxfId="3082" priority="1074" stopIfTrue="1" operator="lessThan">
      <formula>-0.03</formula>
    </cfRule>
  </conditionalFormatting>
  <conditionalFormatting sqref="BG436">
    <cfRule type="cellIs" dxfId="3081" priority="1075" stopIfTrue="1" operator="greaterThan">
      <formula>0.03</formula>
    </cfRule>
    <cfRule type="cellIs" dxfId="3080" priority="1076" stopIfTrue="1" operator="lessThan">
      <formula>-0.03</formula>
    </cfRule>
  </conditionalFormatting>
  <conditionalFormatting sqref="BE433:BI435">
    <cfRule type="cellIs" dxfId="3079" priority="927" stopIfTrue="1" operator="greaterThan">
      <formula>0.03</formula>
    </cfRule>
    <cfRule type="cellIs" dxfId="3078" priority="928" stopIfTrue="1" operator="lessThan">
      <formula>-0.03</formula>
    </cfRule>
  </conditionalFormatting>
  <conditionalFormatting sqref="BG4">
    <cfRule type="cellIs" dxfId="3077" priority="1067" stopIfTrue="1" operator="greaterThan">
      <formula>0.03</formula>
    </cfRule>
    <cfRule type="cellIs" dxfId="3076" priority="1068" stopIfTrue="1" operator="lessThan">
      <formula>-0.03</formula>
    </cfRule>
  </conditionalFormatting>
  <conditionalFormatting sqref="BC4">
    <cfRule type="cellIs" dxfId="3075" priority="1049" stopIfTrue="1" operator="greaterThan">
      <formula>0.03</formula>
    </cfRule>
    <cfRule type="cellIs" dxfId="3074" priority="1050" stopIfTrue="1" operator="lessThan">
      <formula>-0.03</formula>
    </cfRule>
  </conditionalFormatting>
  <conditionalFormatting sqref="AW460:AW468">
    <cfRule type="cellIs" dxfId="3073" priority="877" stopIfTrue="1" operator="greaterThan">
      <formula>0.03</formula>
    </cfRule>
    <cfRule type="cellIs" dxfId="3072" priority="878" stopIfTrue="1" operator="lessThan">
      <formula>-0.03</formula>
    </cfRule>
  </conditionalFormatting>
  <conditionalFormatting sqref="AX469:AZ471">
    <cfRule type="cellIs" dxfId="3071" priority="857" stopIfTrue="1" operator="greaterThan">
      <formula>0.03</formula>
    </cfRule>
    <cfRule type="cellIs" dxfId="3070" priority="858" stopIfTrue="1" operator="lessThan">
      <formula>-0.03</formula>
    </cfRule>
  </conditionalFormatting>
  <conditionalFormatting sqref="BG433:BG435">
    <cfRule type="cellIs" dxfId="3069" priority="925" stopIfTrue="1" operator="greaterThan">
      <formula>0.03</formula>
    </cfRule>
    <cfRule type="cellIs" dxfId="3068" priority="926" stopIfTrue="1" operator="lessThan">
      <formula>-0.03</formula>
    </cfRule>
  </conditionalFormatting>
  <conditionalFormatting sqref="BC436">
    <cfRule type="cellIs" dxfId="3067" priority="1057" stopIfTrue="1" operator="greaterThan">
      <formula>0.03</formula>
    </cfRule>
    <cfRule type="cellIs" dxfId="3066" priority="1058" stopIfTrue="1" operator="lessThan">
      <formula>-0.03</formula>
    </cfRule>
  </conditionalFormatting>
  <conditionalFormatting sqref="AW442">
    <cfRule type="cellIs" dxfId="3065" priority="769" stopIfTrue="1" operator="greaterThan">
      <formula>0.03</formula>
    </cfRule>
    <cfRule type="cellIs" dxfId="3064" priority="770" stopIfTrue="1" operator="lessThan">
      <formula>-0.03</formula>
    </cfRule>
  </conditionalFormatting>
  <conditionalFormatting sqref="BC518">
    <cfRule type="cellIs" dxfId="3063" priority="1055" stopIfTrue="1" operator="greaterThan">
      <formula>0.03</formula>
    </cfRule>
    <cfRule type="cellIs" dxfId="3062" priority="1056" stopIfTrue="1" operator="lessThan">
      <formula>-0.03</formula>
    </cfRule>
  </conditionalFormatting>
  <conditionalFormatting sqref="AX478:AZ480">
    <cfRule type="cellIs" dxfId="3061" priority="835" stopIfTrue="1" operator="greaterThan">
      <formula>0.03</formula>
    </cfRule>
    <cfRule type="cellIs" dxfId="3060" priority="836" stopIfTrue="1" operator="lessThan">
      <formula>-0.03</formula>
    </cfRule>
  </conditionalFormatting>
  <conditionalFormatting sqref="BG454">
    <cfRule type="cellIs" dxfId="3059" priority="735" stopIfTrue="1" operator="greaterThan">
      <formula>0.03</formula>
    </cfRule>
    <cfRule type="cellIs" dxfId="3058" priority="736" stopIfTrue="1" operator="lessThan">
      <formula>-0.03</formula>
    </cfRule>
  </conditionalFormatting>
  <conditionalFormatting sqref="BB4 BB6 BB8">
    <cfRule type="cellIs" dxfId="3057" priority="1013" stopIfTrue="1" operator="greaterThan">
      <formula>0.03</formula>
    </cfRule>
    <cfRule type="cellIs" dxfId="3056" priority="1014" stopIfTrue="1" operator="lessThan">
      <formula>-0.03</formula>
    </cfRule>
  </conditionalFormatting>
  <conditionalFormatting sqref="BF4 BF6 BF8">
    <cfRule type="cellIs" dxfId="3055" priority="995" stopIfTrue="1" operator="greaterThan">
      <formula>0.03</formula>
    </cfRule>
    <cfRule type="cellIs" dxfId="3054" priority="99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3053" priority="945" stopIfTrue="1" operator="greaterThan">
      <formula>0.03</formula>
    </cfRule>
    <cfRule type="cellIs" dxfId="3052" priority="946" stopIfTrue="1" operator="lessThan">
      <formula>-0.03</formula>
    </cfRule>
  </conditionalFormatting>
  <conditionalFormatting sqref="BC454">
    <cfRule type="cellIs" dxfId="3051" priority="739" stopIfTrue="1" operator="greaterThan">
      <formula>0.03</formula>
    </cfRule>
    <cfRule type="cellIs" dxfId="3050" priority="740" stopIfTrue="1" operator="lessThan">
      <formula>-0.03</formula>
    </cfRule>
  </conditionalFormatting>
  <conditionalFormatting sqref="BF518">
    <cfRule type="cellIs" dxfId="3049" priority="1001" stopIfTrue="1" operator="greaterThan">
      <formula>0.03</formula>
    </cfRule>
    <cfRule type="cellIs" dxfId="3048" priority="1002" stopIfTrue="1" operator="lessThan">
      <formula>-0.03</formula>
    </cfRule>
  </conditionalFormatting>
  <conditionalFormatting sqref="AW469:AW477">
    <cfRule type="cellIs" dxfId="3047" priority="855" stopIfTrue="1" operator="greaterThan">
      <formula>0.03</formula>
    </cfRule>
    <cfRule type="cellIs" dxfId="3046" priority="856" stopIfTrue="1" operator="lessThan">
      <formula>-0.03</formula>
    </cfRule>
  </conditionalFormatting>
  <conditionalFormatting sqref="BD4 BD6 BD8">
    <cfRule type="cellIs" dxfId="3045" priority="977" stopIfTrue="1" operator="greaterThan">
      <formula>0.03</formula>
    </cfRule>
    <cfRule type="cellIs" dxfId="3044" priority="978" stopIfTrue="1" operator="lessThan">
      <formula>-0.03</formula>
    </cfRule>
  </conditionalFormatting>
  <conditionalFormatting sqref="BC463">
    <cfRule type="cellIs" dxfId="3043" priority="725" stopIfTrue="1" operator="greaterThan">
      <formula>0.03</formula>
    </cfRule>
    <cfRule type="cellIs" dxfId="3042" priority="726" stopIfTrue="1" operator="lessThan">
      <formula>-0.03</formula>
    </cfRule>
  </conditionalFormatting>
  <conditionalFormatting sqref="BD518">
    <cfRule type="cellIs" dxfId="3041" priority="983" stopIfTrue="1" operator="greaterThan">
      <formula>0.03</formula>
    </cfRule>
    <cfRule type="cellIs" dxfId="3040" priority="984" stopIfTrue="1" operator="lessThan">
      <formula>-0.03</formula>
    </cfRule>
  </conditionalFormatting>
  <conditionalFormatting sqref="BC445">
    <cfRule type="cellIs" dxfId="3039" priority="753" stopIfTrue="1" operator="greaterThan">
      <formula>0.03</formula>
    </cfRule>
    <cfRule type="cellIs" dxfId="3038" priority="75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3037" priority="951" stopIfTrue="1" operator="greaterThan">
      <formula>0.03</formula>
    </cfRule>
    <cfRule type="cellIs" dxfId="3036" priority="952" stopIfTrue="1" operator="lessThan">
      <formula>-0.03</formula>
    </cfRule>
  </conditionalFormatting>
  <conditionalFormatting sqref="BE4:BI4">
    <cfRule type="cellIs" dxfId="3035" priority="959" stopIfTrue="1" operator="greaterThan">
      <formula>0.03</formula>
    </cfRule>
    <cfRule type="cellIs" dxfId="3034" priority="960" stopIfTrue="1" operator="lessThan">
      <formula>-0.03</formula>
    </cfRule>
  </conditionalFormatting>
  <conditionalFormatting sqref="BE518:BI518">
    <cfRule type="cellIs" dxfId="3033" priority="965" stopIfTrue="1" operator="greaterThan">
      <formula>0.03</formula>
    </cfRule>
    <cfRule type="cellIs" dxfId="3032" priority="966" stopIfTrue="1" operator="lessThan">
      <formula>-0.03</formula>
    </cfRule>
  </conditionalFormatting>
  <conditionalFormatting sqref="BB433:BB438">
    <cfRule type="cellIs" dxfId="3031" priority="935" stopIfTrue="1" operator="greaterThan">
      <formula>0.03</formula>
    </cfRule>
    <cfRule type="cellIs" dxfId="3030" priority="936"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3029" priority="949" stopIfTrue="1" operator="greaterThan">
      <formula>0.03</formula>
    </cfRule>
    <cfRule type="cellIs" dxfId="3028" priority="950" stopIfTrue="1" operator="lessThan">
      <formula>-0.03</formula>
    </cfRule>
  </conditionalFormatting>
  <conditionalFormatting sqref="BF443:BF450">
    <cfRule type="cellIs" dxfId="3027" priority="649" stopIfTrue="1" operator="greaterThan">
      <formula>0.03</formula>
    </cfRule>
    <cfRule type="cellIs" dxfId="3026" priority="650"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3025" priority="947" stopIfTrue="1" operator="greaterThan">
      <formula>0.03</formula>
    </cfRule>
    <cfRule type="cellIs" dxfId="3024" priority="948"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3023" priority="937" stopIfTrue="1" operator="greaterThan">
      <formula>0.03</formula>
    </cfRule>
    <cfRule type="cellIs" dxfId="3022" priority="938"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3021" priority="941" stopIfTrue="1" operator="greaterThan">
      <formula>0.03</formula>
    </cfRule>
    <cfRule type="cellIs" dxfId="3020" priority="942"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3019" priority="939" stopIfTrue="1" operator="greaterThan">
      <formula>0.03</formula>
    </cfRule>
    <cfRule type="cellIs" dxfId="3018" priority="940" stopIfTrue="1" operator="lessThan">
      <formula>-0.03</formula>
    </cfRule>
  </conditionalFormatting>
  <conditionalFormatting sqref="BD433:BD438">
    <cfRule type="cellIs" dxfId="3017" priority="933" stopIfTrue="1" operator="greaterThan">
      <formula>0.03</formula>
    </cfRule>
    <cfRule type="cellIs" dxfId="3016" priority="934" stopIfTrue="1" operator="lessThan">
      <formula>-0.03</formula>
    </cfRule>
  </conditionalFormatting>
  <conditionalFormatting sqref="BF433:BF438">
    <cfRule type="cellIs" dxfId="3015" priority="931" stopIfTrue="1" operator="greaterThan">
      <formula>0.03</formula>
    </cfRule>
    <cfRule type="cellIs" dxfId="3014" priority="932" stopIfTrue="1" operator="lessThan">
      <formula>-0.03</formula>
    </cfRule>
  </conditionalFormatting>
  <conditionalFormatting sqref="BC433:BC435">
    <cfRule type="cellIs" dxfId="3013" priority="929" stopIfTrue="1" operator="greaterThan">
      <formula>0.03</formula>
    </cfRule>
    <cfRule type="cellIs" dxfId="3012" priority="930" stopIfTrue="1" operator="lessThan">
      <formula>-0.03</formula>
    </cfRule>
  </conditionalFormatting>
  <conditionalFormatting sqref="BC472">
    <cfRule type="cellIs" dxfId="3011" priority="711" stopIfTrue="1" operator="greaterThan">
      <formula>0.03</formula>
    </cfRule>
    <cfRule type="cellIs" dxfId="3010" priority="712" stopIfTrue="1" operator="lessThan">
      <formula>-0.03</formula>
    </cfRule>
  </conditionalFormatting>
  <conditionalFormatting sqref="BG499">
    <cfRule type="cellIs" dxfId="3009" priority="665" stopIfTrue="1" operator="greaterThan">
      <formula>0.03</formula>
    </cfRule>
    <cfRule type="cellIs" dxfId="3008" priority="666" stopIfTrue="1" operator="lessThan">
      <formula>-0.03</formula>
    </cfRule>
  </conditionalFormatting>
  <conditionalFormatting sqref="BB451:BB459">
    <cfRule type="cellIs" dxfId="3007" priority="633" stopIfTrue="1" operator="greaterThan">
      <formula>0.03</formula>
    </cfRule>
    <cfRule type="cellIs" dxfId="3006" priority="634" stopIfTrue="1" operator="lessThan">
      <formula>-0.03</formula>
    </cfRule>
  </conditionalFormatting>
  <conditionalFormatting sqref="AX442:AZ444">
    <cfRule type="cellIs" dxfId="3005" priority="923" stopIfTrue="1" operator="greaterThan">
      <formula>0.03</formula>
    </cfRule>
    <cfRule type="cellIs" dxfId="3004" priority="924" stopIfTrue="1" operator="lessThan">
      <formula>-0.03</formula>
    </cfRule>
  </conditionalFormatting>
  <conditionalFormatting sqref="AW443:AW450">
    <cfRule type="cellIs" dxfId="3003" priority="921" stopIfTrue="1" operator="greaterThan">
      <formula>0.03</formula>
    </cfRule>
    <cfRule type="cellIs" dxfId="3002" priority="922" stopIfTrue="1" operator="lessThan">
      <formula>-0.03</formula>
    </cfRule>
  </conditionalFormatting>
  <conditionalFormatting sqref="AW478:AW486">
    <cfRule type="cellIs" dxfId="3001" priority="833" stopIfTrue="1" operator="greaterThan">
      <formula>0.03</formula>
    </cfRule>
    <cfRule type="cellIs" dxfId="3000" priority="834" stopIfTrue="1" operator="lessThan">
      <formula>-0.03</formula>
    </cfRule>
  </conditionalFormatting>
  <conditionalFormatting sqref="BG481">
    <cfRule type="cellIs" dxfId="2999" priority="693" stopIfTrue="1" operator="greaterThan">
      <formula>0.03</formula>
    </cfRule>
    <cfRule type="cellIs" dxfId="2998" priority="694" stopIfTrue="1" operator="lessThan">
      <formula>-0.03</formula>
    </cfRule>
  </conditionalFormatting>
  <conditionalFormatting sqref="AX460:AZ462">
    <cfRule type="cellIs" dxfId="2997" priority="879" stopIfTrue="1" operator="greaterThan">
      <formula>0.03</formula>
    </cfRule>
    <cfRule type="cellIs" dxfId="2996" priority="880" stopIfTrue="1" operator="lessThan">
      <formula>-0.03</formula>
    </cfRule>
  </conditionalFormatting>
  <conditionalFormatting sqref="AX451:AZ453">
    <cfRule type="cellIs" dxfId="2995" priority="901" stopIfTrue="1" operator="greaterThan">
      <formula>0.03</formula>
    </cfRule>
    <cfRule type="cellIs" dxfId="2994" priority="902" stopIfTrue="1" operator="lessThan">
      <formula>-0.03</formula>
    </cfRule>
  </conditionalFormatting>
  <conditionalFormatting sqref="AW451:AW459">
    <cfRule type="cellIs" dxfId="2993" priority="899" stopIfTrue="1" operator="greaterThan">
      <formula>0.03</formula>
    </cfRule>
    <cfRule type="cellIs" dxfId="2992" priority="900" stopIfTrue="1" operator="lessThan">
      <formula>-0.03</formula>
    </cfRule>
  </conditionalFormatting>
  <conditionalFormatting sqref="AX487:AZ489">
    <cfRule type="cellIs" dxfId="2991" priority="813" stopIfTrue="1" operator="greaterThan">
      <formula>0.03</formula>
    </cfRule>
    <cfRule type="cellIs" dxfId="2990" priority="814" stopIfTrue="1" operator="lessThan">
      <formula>-0.03</formula>
    </cfRule>
  </conditionalFormatting>
  <conditionalFormatting sqref="AW487:AW495">
    <cfRule type="cellIs" dxfId="2989" priority="811" stopIfTrue="1" operator="greaterThan">
      <formula>0.03</formula>
    </cfRule>
    <cfRule type="cellIs" dxfId="2988" priority="812" stopIfTrue="1" operator="lessThan">
      <formula>-0.03</formula>
    </cfRule>
  </conditionalFormatting>
  <conditionalFormatting sqref="BE445:BI445">
    <cfRule type="cellIs" dxfId="2987" priority="751" stopIfTrue="1" operator="greaterThan">
      <formula>0.03</formula>
    </cfRule>
    <cfRule type="cellIs" dxfId="2986" priority="752" stopIfTrue="1" operator="lessThan">
      <formula>-0.03</formula>
    </cfRule>
  </conditionalFormatting>
  <conditionalFormatting sqref="AW496:AW506 AW516:AW517">
    <cfRule type="cellIs" dxfId="2985" priority="789" stopIfTrue="1" operator="greaterThan">
      <formula>0.03</formula>
    </cfRule>
    <cfRule type="cellIs" dxfId="2984" priority="790" stopIfTrue="1" operator="lessThan">
      <formula>-0.03</formula>
    </cfRule>
  </conditionalFormatting>
  <conditionalFormatting sqref="AX496:AZ498">
    <cfRule type="cellIs" dxfId="2983" priority="791" stopIfTrue="1" operator="greaterThan">
      <formula>0.03</formula>
    </cfRule>
    <cfRule type="cellIs" dxfId="2982" priority="792" stopIfTrue="1" operator="lessThan">
      <formula>-0.03</formula>
    </cfRule>
  </conditionalFormatting>
  <conditionalFormatting sqref="BE454:BI454">
    <cfRule type="cellIs" dxfId="2981" priority="737" stopIfTrue="1" operator="greaterThan">
      <formula>0.03</formula>
    </cfRule>
    <cfRule type="cellIs" dxfId="2980" priority="738" stopIfTrue="1" operator="lessThan">
      <formula>-0.03</formula>
    </cfRule>
  </conditionalFormatting>
  <conditionalFormatting sqref="BE490:BI490">
    <cfRule type="cellIs" dxfId="2979" priority="681" stopIfTrue="1" operator="greaterThan">
      <formula>0.03</formula>
    </cfRule>
    <cfRule type="cellIs" dxfId="2978" priority="682" stopIfTrue="1" operator="lessThan">
      <formula>-0.03</formula>
    </cfRule>
  </conditionalFormatting>
  <conditionalFormatting sqref="BB442">
    <cfRule type="cellIs" dxfId="2977" priority="661" stopIfTrue="1" operator="greaterThan">
      <formula>0.03</formula>
    </cfRule>
    <cfRule type="cellIs" dxfId="2976" priority="662" stopIfTrue="1" operator="lessThan">
      <formula>-0.03</formula>
    </cfRule>
  </conditionalFormatting>
  <conditionalFormatting sqref="BG445">
    <cfRule type="cellIs" dxfId="2975" priority="651" stopIfTrue="1" operator="greaterThan">
      <formula>0.03</formula>
    </cfRule>
    <cfRule type="cellIs" dxfId="2974" priority="652" stopIfTrue="1" operator="lessThan">
      <formula>-0.03</formula>
    </cfRule>
  </conditionalFormatting>
  <conditionalFormatting sqref="BD442">
    <cfRule type="cellIs" dxfId="2973" priority="655" stopIfTrue="1" operator="greaterThan">
      <formula>0.03</formula>
    </cfRule>
    <cfRule type="cellIs" dxfId="2972" priority="656" stopIfTrue="1" operator="lessThan">
      <formula>-0.03</formula>
    </cfRule>
  </conditionalFormatting>
  <conditionalFormatting sqref="BC481">
    <cfRule type="cellIs" dxfId="2971" priority="697" stopIfTrue="1" operator="greaterThan">
      <formula>0.03</formula>
    </cfRule>
    <cfRule type="cellIs" dxfId="2970" priority="698" stopIfTrue="1" operator="lessThan">
      <formula>-0.03</formula>
    </cfRule>
  </conditionalFormatting>
  <conditionalFormatting sqref="BG451:BG453">
    <cfRule type="cellIs" dxfId="2969" priority="635" stopIfTrue="1" operator="greaterThan">
      <formula>0.03</formula>
    </cfRule>
    <cfRule type="cellIs" dxfId="2968" priority="636" stopIfTrue="1" operator="lessThan">
      <formula>-0.03</formula>
    </cfRule>
  </conditionalFormatting>
  <conditionalFormatting sqref="BF442">
    <cfRule type="cellIs" dxfId="2967" priority="647" stopIfTrue="1" operator="greaterThan">
      <formula>0.03</formula>
    </cfRule>
    <cfRule type="cellIs" dxfId="2966" priority="648" stopIfTrue="1" operator="lessThan">
      <formula>-0.03</formula>
    </cfRule>
  </conditionalFormatting>
  <conditionalFormatting sqref="BE472:BI472">
    <cfRule type="cellIs" dxfId="2965" priority="709" stopIfTrue="1" operator="greaterThan">
      <formula>0.03</formula>
    </cfRule>
    <cfRule type="cellIs" dxfId="2964" priority="710" stopIfTrue="1" operator="lessThan">
      <formula>-0.03</formula>
    </cfRule>
  </conditionalFormatting>
  <conditionalFormatting sqref="BG472">
    <cfRule type="cellIs" dxfId="2963" priority="707" stopIfTrue="1" operator="greaterThan">
      <formula>0.03</formula>
    </cfRule>
    <cfRule type="cellIs" dxfId="2962" priority="708" stopIfTrue="1" operator="lessThan">
      <formula>-0.03</formula>
    </cfRule>
  </conditionalFormatting>
  <conditionalFormatting sqref="BE463:BI463">
    <cfRule type="cellIs" dxfId="2961" priority="723" stopIfTrue="1" operator="greaterThan">
      <formula>0.03</formula>
    </cfRule>
    <cfRule type="cellIs" dxfId="2960" priority="724" stopIfTrue="1" operator="lessThan">
      <formula>-0.03</formula>
    </cfRule>
  </conditionalFormatting>
  <conditionalFormatting sqref="BG463">
    <cfRule type="cellIs" dxfId="2959" priority="721" stopIfTrue="1" operator="greaterThan">
      <formula>0.03</formula>
    </cfRule>
    <cfRule type="cellIs" dxfId="2958" priority="722" stopIfTrue="1" operator="lessThan">
      <formula>-0.03</formula>
    </cfRule>
  </conditionalFormatting>
  <conditionalFormatting sqref="BG490">
    <cfRule type="cellIs" dxfId="2957" priority="679" stopIfTrue="1" operator="greaterThan">
      <formula>0.03</formula>
    </cfRule>
    <cfRule type="cellIs" dxfId="2956" priority="680" stopIfTrue="1" operator="lessThan">
      <formula>-0.03</formula>
    </cfRule>
  </conditionalFormatting>
  <conditionalFormatting sqref="BE451:BI453">
    <cfRule type="cellIs" dxfId="2955" priority="637" stopIfTrue="1" operator="greaterThan">
      <formula>0.03</formula>
    </cfRule>
    <cfRule type="cellIs" dxfId="2954" priority="638" stopIfTrue="1" operator="lessThan">
      <formula>-0.03</formula>
    </cfRule>
  </conditionalFormatting>
  <conditionalFormatting sqref="BE481:BI481">
    <cfRule type="cellIs" dxfId="2953" priority="695" stopIfTrue="1" operator="greaterThan">
      <formula>0.03</formula>
    </cfRule>
    <cfRule type="cellIs" dxfId="2952" priority="696" stopIfTrue="1" operator="lessThan">
      <formula>-0.03</formula>
    </cfRule>
  </conditionalFormatting>
  <conditionalFormatting sqref="BC490">
    <cfRule type="cellIs" dxfId="2951" priority="683" stopIfTrue="1" operator="greaterThan">
      <formula>0.03</formula>
    </cfRule>
    <cfRule type="cellIs" dxfId="2950" priority="684" stopIfTrue="1" operator="lessThan">
      <formula>-0.03</formula>
    </cfRule>
  </conditionalFormatting>
  <conditionalFormatting sqref="BC499">
    <cfRule type="cellIs" dxfId="2949" priority="669" stopIfTrue="1" operator="greaterThan">
      <formula>0.03</formula>
    </cfRule>
    <cfRule type="cellIs" dxfId="2948" priority="670" stopIfTrue="1" operator="lessThan">
      <formula>-0.03</formula>
    </cfRule>
  </conditionalFormatting>
  <conditionalFormatting sqref="BE499:BI499">
    <cfRule type="cellIs" dxfId="2947" priority="667" stopIfTrue="1" operator="greaterThan">
      <formula>0.03</formula>
    </cfRule>
    <cfRule type="cellIs" dxfId="2946" priority="668" stopIfTrue="1" operator="lessThan">
      <formula>-0.03</formula>
    </cfRule>
  </conditionalFormatting>
  <conditionalFormatting sqref="BB443:BB450">
    <cfRule type="cellIs" dxfId="2945" priority="663" stopIfTrue="1" operator="greaterThan">
      <formula>0.03</formula>
    </cfRule>
    <cfRule type="cellIs" dxfId="2944" priority="664" stopIfTrue="1" operator="lessThan">
      <formula>-0.03</formula>
    </cfRule>
  </conditionalFormatting>
  <conditionalFormatting sqref="BC442:BC444">
    <cfRule type="cellIs" dxfId="2943" priority="659" stopIfTrue="1" operator="greaterThan">
      <formula>0.03</formula>
    </cfRule>
    <cfRule type="cellIs" dxfId="2942" priority="660" stopIfTrue="1" operator="lessThan">
      <formula>-0.03</formula>
    </cfRule>
  </conditionalFormatting>
  <conditionalFormatting sqref="BD443:BD450">
    <cfRule type="cellIs" dxfId="2941" priority="657" stopIfTrue="1" operator="greaterThan">
      <formula>0.03</formula>
    </cfRule>
    <cfRule type="cellIs" dxfId="2940" priority="658" stopIfTrue="1" operator="lessThan">
      <formula>-0.03</formula>
    </cfRule>
  </conditionalFormatting>
  <conditionalFormatting sqref="BE442:BI444">
    <cfRule type="cellIs" dxfId="2939" priority="653" stopIfTrue="1" operator="greaterThan">
      <formula>0.03</formula>
    </cfRule>
    <cfRule type="cellIs" dxfId="2938" priority="654" stopIfTrue="1" operator="lessThan">
      <formula>-0.03</formula>
    </cfRule>
  </conditionalFormatting>
  <conditionalFormatting sqref="BG442:BG444">
    <cfRule type="cellIs" dxfId="2937" priority="645" stopIfTrue="1" operator="greaterThan">
      <formula>0.03</formula>
    </cfRule>
    <cfRule type="cellIs" dxfId="2936" priority="646" stopIfTrue="1" operator="lessThan">
      <formula>-0.03</formula>
    </cfRule>
  </conditionalFormatting>
  <conditionalFormatting sqref="BD451:BD459">
    <cfRule type="cellIs" dxfId="2935" priority="643" stopIfTrue="1" operator="greaterThan">
      <formula>0.03</formula>
    </cfRule>
    <cfRule type="cellIs" dxfId="2934" priority="644" stopIfTrue="1" operator="lessThan">
      <formula>-0.03</formula>
    </cfRule>
  </conditionalFormatting>
  <conditionalFormatting sqref="BF451:BF459">
    <cfRule type="cellIs" dxfId="2933" priority="641" stopIfTrue="1" operator="greaterThan">
      <formula>0.03</formula>
    </cfRule>
    <cfRule type="cellIs" dxfId="2932" priority="642" stopIfTrue="1" operator="lessThan">
      <formula>-0.03</formula>
    </cfRule>
  </conditionalFormatting>
  <conditionalFormatting sqref="BC451:BC453">
    <cfRule type="cellIs" dxfId="2931" priority="639" stopIfTrue="1" operator="greaterThan">
      <formula>0.03</formula>
    </cfRule>
    <cfRule type="cellIs" dxfId="2930" priority="640" stopIfTrue="1" operator="lessThan">
      <formula>-0.03</formula>
    </cfRule>
  </conditionalFormatting>
  <conditionalFormatting sqref="BB460:BB468">
    <cfRule type="cellIs" dxfId="2929" priority="631" stopIfTrue="1" operator="greaterThan">
      <formula>0.03</formula>
    </cfRule>
    <cfRule type="cellIs" dxfId="2928" priority="632" stopIfTrue="1" operator="lessThan">
      <formula>-0.03</formula>
    </cfRule>
  </conditionalFormatting>
  <conditionalFormatting sqref="BD460:BD468">
    <cfRule type="cellIs" dxfId="2927" priority="629" stopIfTrue="1" operator="greaterThan">
      <formula>0.03</formula>
    </cfRule>
    <cfRule type="cellIs" dxfId="2926" priority="630" stopIfTrue="1" operator="lessThan">
      <formula>-0.03</formula>
    </cfRule>
  </conditionalFormatting>
  <conditionalFormatting sqref="BF460:BF468">
    <cfRule type="cellIs" dxfId="2925" priority="627" stopIfTrue="1" operator="greaterThan">
      <formula>0.03</formula>
    </cfRule>
    <cfRule type="cellIs" dxfId="2924" priority="628" stopIfTrue="1" operator="lessThan">
      <formula>-0.03</formula>
    </cfRule>
  </conditionalFormatting>
  <conditionalFormatting sqref="BC460:BC462">
    <cfRule type="cellIs" dxfId="2923" priority="625" stopIfTrue="1" operator="greaterThan">
      <formula>0.03</formula>
    </cfRule>
    <cfRule type="cellIs" dxfId="2922" priority="626" stopIfTrue="1" operator="lessThan">
      <formula>-0.03</formula>
    </cfRule>
  </conditionalFormatting>
  <conditionalFormatting sqref="BE460:BI462">
    <cfRule type="cellIs" dxfId="2921" priority="623" stopIfTrue="1" operator="greaterThan">
      <formula>0.03</formula>
    </cfRule>
    <cfRule type="cellIs" dxfId="2920" priority="624" stopIfTrue="1" operator="lessThan">
      <formula>-0.03</formula>
    </cfRule>
  </conditionalFormatting>
  <conditionalFormatting sqref="BG460:BG462">
    <cfRule type="cellIs" dxfId="2919" priority="621" stopIfTrue="1" operator="greaterThan">
      <formula>0.03</formula>
    </cfRule>
    <cfRule type="cellIs" dxfId="2918" priority="622" stopIfTrue="1" operator="lessThan">
      <formula>-0.03</formula>
    </cfRule>
  </conditionalFormatting>
  <conditionalFormatting sqref="BB469:BB477">
    <cfRule type="cellIs" dxfId="2917" priority="619" stopIfTrue="1" operator="greaterThan">
      <formula>0.03</formula>
    </cfRule>
    <cfRule type="cellIs" dxfId="2916" priority="620" stopIfTrue="1" operator="lessThan">
      <formula>-0.03</formula>
    </cfRule>
  </conditionalFormatting>
  <conditionalFormatting sqref="BD469:BD477">
    <cfRule type="cellIs" dxfId="2915" priority="617" stopIfTrue="1" operator="greaterThan">
      <formula>0.03</formula>
    </cfRule>
    <cfRule type="cellIs" dxfId="2914" priority="618" stopIfTrue="1" operator="lessThan">
      <formula>-0.03</formula>
    </cfRule>
  </conditionalFormatting>
  <conditionalFormatting sqref="BF469:BF477">
    <cfRule type="cellIs" dxfId="2913" priority="615" stopIfTrue="1" operator="greaterThan">
      <formula>0.03</formula>
    </cfRule>
    <cfRule type="cellIs" dxfId="2912" priority="616" stopIfTrue="1" operator="lessThan">
      <formula>-0.03</formula>
    </cfRule>
  </conditionalFormatting>
  <conditionalFormatting sqref="BC469:BC471">
    <cfRule type="cellIs" dxfId="2911" priority="613" stopIfTrue="1" operator="greaterThan">
      <formula>0.03</formula>
    </cfRule>
    <cfRule type="cellIs" dxfId="2910" priority="614" stopIfTrue="1" operator="lessThan">
      <formula>-0.03</formula>
    </cfRule>
  </conditionalFormatting>
  <conditionalFormatting sqref="BE469:BI471">
    <cfRule type="cellIs" dxfId="2909" priority="611" stopIfTrue="1" operator="greaterThan">
      <formula>0.03</formula>
    </cfRule>
    <cfRule type="cellIs" dxfId="2908" priority="612" stopIfTrue="1" operator="lessThan">
      <formula>-0.03</formula>
    </cfRule>
  </conditionalFormatting>
  <conditionalFormatting sqref="BG469:BG471">
    <cfRule type="cellIs" dxfId="2907" priority="609" stopIfTrue="1" operator="greaterThan">
      <formula>0.03</formula>
    </cfRule>
    <cfRule type="cellIs" dxfId="2906" priority="610" stopIfTrue="1" operator="lessThan">
      <formula>-0.03</formula>
    </cfRule>
  </conditionalFormatting>
  <conditionalFormatting sqref="BC478:BC480">
    <cfRule type="cellIs" dxfId="2905" priority="607" stopIfTrue="1" operator="greaterThan">
      <formula>0.03</formula>
    </cfRule>
    <cfRule type="cellIs" dxfId="2904" priority="608" stopIfTrue="1" operator="lessThan">
      <formula>-0.03</formula>
    </cfRule>
  </conditionalFormatting>
  <conditionalFormatting sqref="BE478:BI480">
    <cfRule type="cellIs" dxfId="2903" priority="605" stopIfTrue="1" operator="greaterThan">
      <formula>0.03</formula>
    </cfRule>
    <cfRule type="cellIs" dxfId="2902" priority="606" stopIfTrue="1" operator="lessThan">
      <formula>-0.03</formula>
    </cfRule>
  </conditionalFormatting>
  <conditionalFormatting sqref="BG478:BG480">
    <cfRule type="cellIs" dxfId="2901" priority="603" stopIfTrue="1" operator="greaterThan">
      <formula>0.03</formula>
    </cfRule>
    <cfRule type="cellIs" dxfId="2900" priority="604" stopIfTrue="1" operator="lessThan">
      <formula>-0.03</formula>
    </cfRule>
  </conditionalFormatting>
  <conditionalFormatting sqref="BB478:BB486">
    <cfRule type="cellIs" dxfId="2899" priority="601" stopIfTrue="1" operator="greaterThan">
      <formula>0.03</formula>
    </cfRule>
    <cfRule type="cellIs" dxfId="2898" priority="602" stopIfTrue="1" operator="lessThan">
      <formula>-0.03</formula>
    </cfRule>
  </conditionalFormatting>
  <conditionalFormatting sqref="BD478:BD486">
    <cfRule type="cellIs" dxfId="2897" priority="599" stopIfTrue="1" operator="greaterThan">
      <formula>0.03</formula>
    </cfRule>
    <cfRule type="cellIs" dxfId="2896" priority="600" stopIfTrue="1" operator="lessThan">
      <formula>-0.03</formula>
    </cfRule>
  </conditionalFormatting>
  <conditionalFormatting sqref="BF478:BF486">
    <cfRule type="cellIs" dxfId="2895" priority="597" stopIfTrue="1" operator="greaterThan">
      <formula>0.03</formula>
    </cfRule>
    <cfRule type="cellIs" dxfId="2894" priority="598" stopIfTrue="1" operator="lessThan">
      <formula>-0.03</formula>
    </cfRule>
  </conditionalFormatting>
  <conditionalFormatting sqref="BC487:BC489">
    <cfRule type="cellIs" dxfId="2893" priority="595" stopIfTrue="1" operator="greaterThan">
      <formula>0.03</formula>
    </cfRule>
    <cfRule type="cellIs" dxfId="2892" priority="596" stopIfTrue="1" operator="lessThan">
      <formula>-0.03</formula>
    </cfRule>
  </conditionalFormatting>
  <conditionalFormatting sqref="BE487:BI489">
    <cfRule type="cellIs" dxfId="2891" priority="593" stopIfTrue="1" operator="greaterThan">
      <formula>0.03</formula>
    </cfRule>
    <cfRule type="cellIs" dxfId="2890" priority="594" stopIfTrue="1" operator="lessThan">
      <formula>-0.03</formula>
    </cfRule>
  </conditionalFormatting>
  <conditionalFormatting sqref="BG487:BG489">
    <cfRule type="cellIs" dxfId="2889" priority="591" stopIfTrue="1" operator="greaterThan">
      <formula>0.03</formula>
    </cfRule>
    <cfRule type="cellIs" dxfId="2888" priority="592" stopIfTrue="1" operator="lessThan">
      <formula>-0.03</formula>
    </cfRule>
  </conditionalFormatting>
  <conditionalFormatting sqref="BB487:BB495">
    <cfRule type="cellIs" dxfId="2887" priority="589" stopIfTrue="1" operator="greaterThan">
      <formula>0.03</formula>
    </cfRule>
    <cfRule type="cellIs" dxfId="2886" priority="590" stopIfTrue="1" operator="lessThan">
      <formula>-0.03</formula>
    </cfRule>
  </conditionalFormatting>
  <conditionalFormatting sqref="BD487:BD495">
    <cfRule type="cellIs" dxfId="2885" priority="587" stopIfTrue="1" operator="greaterThan">
      <formula>0.03</formula>
    </cfRule>
    <cfRule type="cellIs" dxfId="2884" priority="588" stopIfTrue="1" operator="lessThan">
      <formula>-0.03</formula>
    </cfRule>
  </conditionalFormatting>
  <conditionalFormatting sqref="BF487:BF495">
    <cfRule type="cellIs" dxfId="2883" priority="585" stopIfTrue="1" operator="greaterThan">
      <formula>0.03</formula>
    </cfRule>
    <cfRule type="cellIs" dxfId="2882" priority="586" stopIfTrue="1" operator="lessThan">
      <formula>-0.03</formula>
    </cfRule>
  </conditionalFormatting>
  <conditionalFormatting sqref="BC496:BC498">
    <cfRule type="cellIs" dxfId="2881" priority="583" stopIfTrue="1" operator="greaterThan">
      <formula>0.03</formula>
    </cfRule>
    <cfRule type="cellIs" dxfId="2880" priority="584" stopIfTrue="1" operator="lessThan">
      <formula>-0.03</formula>
    </cfRule>
  </conditionalFormatting>
  <conditionalFormatting sqref="BE496:BI498">
    <cfRule type="cellIs" dxfId="2879" priority="581" stopIfTrue="1" operator="greaterThan">
      <formula>0.03</formula>
    </cfRule>
    <cfRule type="cellIs" dxfId="2878" priority="582" stopIfTrue="1" operator="lessThan">
      <formula>-0.03</formula>
    </cfRule>
  </conditionalFormatting>
  <conditionalFormatting sqref="BG496:BG498">
    <cfRule type="cellIs" dxfId="2877" priority="579" stopIfTrue="1" operator="greaterThan">
      <formula>0.03</formula>
    </cfRule>
    <cfRule type="cellIs" dxfId="2876" priority="580" stopIfTrue="1" operator="lessThan">
      <formula>-0.03</formula>
    </cfRule>
  </conditionalFormatting>
  <conditionalFormatting sqref="BB496:BB506 BB516:BB517">
    <cfRule type="cellIs" dxfId="2875" priority="577" stopIfTrue="1" operator="greaterThan">
      <formula>0.03</formula>
    </cfRule>
    <cfRule type="cellIs" dxfId="2874" priority="578" stopIfTrue="1" operator="lessThan">
      <formula>-0.03</formula>
    </cfRule>
  </conditionalFormatting>
  <conditionalFormatting sqref="BD496:BD506 BD516:BD517">
    <cfRule type="cellIs" dxfId="2873" priority="575" stopIfTrue="1" operator="greaterThan">
      <formula>0.03</formula>
    </cfRule>
    <cfRule type="cellIs" dxfId="2872" priority="576" stopIfTrue="1" operator="lessThan">
      <formula>-0.03</formula>
    </cfRule>
  </conditionalFormatting>
  <conditionalFormatting sqref="BF496:BF506 BF516:BF517">
    <cfRule type="cellIs" dxfId="2871" priority="573" stopIfTrue="1" operator="greaterThan">
      <formula>0.03</formula>
    </cfRule>
    <cfRule type="cellIs" dxfId="2870" priority="574" stopIfTrue="1" operator="lessThan">
      <formula>-0.03</formula>
    </cfRule>
  </conditionalFormatting>
  <conditionalFormatting sqref="BG510">
    <cfRule type="cellIs" dxfId="2869" priority="561" stopIfTrue="1" operator="greaterThan">
      <formula>0.03</formula>
    </cfRule>
    <cfRule type="cellIs" dxfId="2868" priority="562" stopIfTrue="1" operator="lessThan">
      <formula>-0.03</formula>
    </cfRule>
  </conditionalFormatting>
  <conditionalFormatting sqref="AX507:AZ509">
    <cfRule type="cellIs" dxfId="2867" priority="571" stopIfTrue="1" operator="greaterThan">
      <formula>0.03</formula>
    </cfRule>
    <cfRule type="cellIs" dxfId="2866" priority="572" stopIfTrue="1" operator="lessThan">
      <formula>-0.03</formula>
    </cfRule>
  </conditionalFormatting>
  <conditionalFormatting sqref="BC510">
    <cfRule type="cellIs" dxfId="2865" priority="565" stopIfTrue="1" operator="greaterThan">
      <formula>0.03</formula>
    </cfRule>
    <cfRule type="cellIs" dxfId="2864" priority="566" stopIfTrue="1" operator="lessThan">
      <formula>-0.03</formula>
    </cfRule>
  </conditionalFormatting>
  <conditionalFormatting sqref="BE510:BI510">
    <cfRule type="cellIs" dxfId="2863" priority="563" stopIfTrue="1" operator="greaterThan">
      <formula>0.03</formula>
    </cfRule>
    <cfRule type="cellIs" dxfId="2862" priority="564" stopIfTrue="1" operator="lessThan">
      <formula>-0.03</formula>
    </cfRule>
  </conditionalFormatting>
  <conditionalFormatting sqref="AW507:AW515">
    <cfRule type="cellIs" dxfId="2861" priority="547" stopIfTrue="1" operator="greaterThan">
      <formula>0.03</formula>
    </cfRule>
    <cfRule type="cellIs" dxfId="2860" priority="548" stopIfTrue="1" operator="lessThan">
      <formula>-0.03</formula>
    </cfRule>
  </conditionalFormatting>
  <conditionalFormatting sqref="BC507:BC509">
    <cfRule type="cellIs" dxfId="2859" priority="545" stopIfTrue="1" operator="greaterThan">
      <formula>0.03</formula>
    </cfRule>
    <cfRule type="cellIs" dxfId="2858" priority="546" stopIfTrue="1" operator="lessThan">
      <formula>-0.03</formula>
    </cfRule>
  </conditionalFormatting>
  <conditionalFormatting sqref="BE507:BI509">
    <cfRule type="cellIs" dxfId="2857" priority="543" stopIfTrue="1" operator="greaterThan">
      <formula>0.03</formula>
    </cfRule>
    <cfRule type="cellIs" dxfId="2856" priority="544" stopIfTrue="1" operator="lessThan">
      <formula>-0.03</formula>
    </cfRule>
  </conditionalFormatting>
  <conditionalFormatting sqref="BG507:BG509">
    <cfRule type="cellIs" dxfId="2855" priority="541" stopIfTrue="1" operator="greaterThan">
      <formula>0.03</formula>
    </cfRule>
    <cfRule type="cellIs" dxfId="2854" priority="542" stopIfTrue="1" operator="lessThan">
      <formula>-0.03</formula>
    </cfRule>
  </conditionalFormatting>
  <conditionalFormatting sqref="BB507:BB515">
    <cfRule type="cellIs" dxfId="2853" priority="539" stopIfTrue="1" operator="greaterThan">
      <formula>0.03</formula>
    </cfRule>
    <cfRule type="cellIs" dxfId="2852" priority="540" stopIfTrue="1" operator="lessThan">
      <formula>-0.03</formula>
    </cfRule>
  </conditionalFormatting>
  <conditionalFormatting sqref="BD507:BD515">
    <cfRule type="cellIs" dxfId="2851" priority="537" stopIfTrue="1" operator="greaterThan">
      <formula>0.03</formula>
    </cfRule>
    <cfRule type="cellIs" dxfId="2850" priority="538" stopIfTrue="1" operator="lessThan">
      <formula>-0.03</formula>
    </cfRule>
  </conditionalFormatting>
  <conditionalFormatting sqref="BF507:BF515">
    <cfRule type="cellIs" dxfId="2849" priority="535" stopIfTrue="1" operator="greaterThan">
      <formula>0.03</formula>
    </cfRule>
    <cfRule type="cellIs" dxfId="2848" priority="536" stopIfTrue="1" operator="lessThan">
      <formula>-0.03</formula>
    </cfRule>
  </conditionalFormatting>
  <conditionalFormatting sqref="BB166 BB168 BB170">
    <cfRule type="cellIs" dxfId="2847" priority="525" stopIfTrue="1" operator="greaterThan">
      <formula>0.03</formula>
    </cfRule>
    <cfRule type="cellIs" dxfId="2846" priority="526" stopIfTrue="1" operator="lessThan">
      <formula>-0.03</formula>
    </cfRule>
  </conditionalFormatting>
  <conditionalFormatting sqref="BC166">
    <cfRule type="cellIs" dxfId="2845" priority="527" stopIfTrue="1" operator="greaterThan">
      <formula>0.03</formula>
    </cfRule>
    <cfRule type="cellIs" dxfId="2844" priority="528" stopIfTrue="1" operator="lessThan">
      <formula>-0.03</formula>
    </cfRule>
  </conditionalFormatting>
  <conditionalFormatting sqref="AX166:AZ166">
    <cfRule type="cellIs" dxfId="2843" priority="533" stopIfTrue="1" operator="greaterThan">
      <formula>0.03</formula>
    </cfRule>
    <cfRule type="cellIs" dxfId="2842" priority="534" stopIfTrue="1" operator="lessThan">
      <formula>-0.03</formula>
    </cfRule>
  </conditionalFormatting>
  <conditionalFormatting sqref="AW166 AW168 AW170">
    <cfRule type="cellIs" dxfId="2841" priority="531" stopIfTrue="1" operator="greaterThan">
      <formula>0.03</formula>
    </cfRule>
    <cfRule type="cellIs" dxfId="2840" priority="532" stopIfTrue="1" operator="lessThan">
      <formula>-0.03</formula>
    </cfRule>
  </conditionalFormatting>
  <conditionalFormatting sqref="BG166">
    <cfRule type="cellIs" dxfId="2839" priority="529" stopIfTrue="1" operator="greaterThan">
      <formula>0.03</formula>
    </cfRule>
    <cfRule type="cellIs" dxfId="2838" priority="530" stopIfTrue="1" operator="lessThan">
      <formula>-0.03</formula>
    </cfRule>
  </conditionalFormatting>
  <conditionalFormatting sqref="BE166:BI166">
    <cfRule type="cellIs" dxfId="2837" priority="519" stopIfTrue="1" operator="greaterThan">
      <formula>0.03</formula>
    </cfRule>
    <cfRule type="cellIs" dxfId="2836" priority="520" stopIfTrue="1" operator="lessThan">
      <formula>-0.03</formula>
    </cfRule>
  </conditionalFormatting>
  <conditionalFormatting sqref="BF166 BF168 BF170">
    <cfRule type="cellIs" dxfId="2835" priority="523" stopIfTrue="1" operator="greaterThan">
      <formula>0.03</formula>
    </cfRule>
    <cfRule type="cellIs" dxfId="2834" priority="524" stopIfTrue="1" operator="lessThan">
      <formula>-0.03</formula>
    </cfRule>
  </conditionalFormatting>
  <conditionalFormatting sqref="BD166 BD168 BD170">
    <cfRule type="cellIs" dxfId="2833" priority="521" stopIfTrue="1" operator="greaterThan">
      <formula>0.03</formula>
    </cfRule>
    <cfRule type="cellIs" dxfId="2832" priority="522" stopIfTrue="1" operator="lessThan">
      <formula>-0.03</formula>
    </cfRule>
  </conditionalFormatting>
  <conditionalFormatting sqref="BB172 BB174 BB176">
    <cfRule type="cellIs" dxfId="2831" priority="509" stopIfTrue="1" operator="greaterThan">
      <formula>0.03</formula>
    </cfRule>
    <cfRule type="cellIs" dxfId="2830" priority="510" stopIfTrue="1" operator="lessThan">
      <formula>-0.03</formula>
    </cfRule>
  </conditionalFormatting>
  <conditionalFormatting sqref="BC172">
    <cfRule type="cellIs" dxfId="2829" priority="511" stopIfTrue="1" operator="greaterThan">
      <formula>0.03</formula>
    </cfRule>
    <cfRule type="cellIs" dxfId="2828" priority="512" stopIfTrue="1" operator="lessThan">
      <formula>-0.03</formula>
    </cfRule>
  </conditionalFormatting>
  <conditionalFormatting sqref="AX172:AZ172">
    <cfRule type="cellIs" dxfId="2827" priority="517" stopIfTrue="1" operator="greaterThan">
      <formula>0.03</formula>
    </cfRule>
    <cfRule type="cellIs" dxfId="2826" priority="518" stopIfTrue="1" operator="lessThan">
      <formula>-0.03</formula>
    </cfRule>
  </conditionalFormatting>
  <conditionalFormatting sqref="AW172 AW174 AW176">
    <cfRule type="cellIs" dxfId="2825" priority="515" stopIfTrue="1" operator="greaterThan">
      <formula>0.03</formula>
    </cfRule>
    <cfRule type="cellIs" dxfId="2824" priority="516" stopIfTrue="1" operator="lessThan">
      <formula>-0.03</formula>
    </cfRule>
  </conditionalFormatting>
  <conditionalFormatting sqref="BG172">
    <cfRule type="cellIs" dxfId="2823" priority="513" stopIfTrue="1" operator="greaterThan">
      <formula>0.03</formula>
    </cfRule>
    <cfRule type="cellIs" dxfId="2822" priority="514" stopIfTrue="1" operator="lessThan">
      <formula>-0.03</formula>
    </cfRule>
  </conditionalFormatting>
  <conditionalFormatting sqref="BE172:BI172">
    <cfRule type="cellIs" dxfId="2821" priority="503" stopIfTrue="1" operator="greaterThan">
      <formula>0.03</formula>
    </cfRule>
    <cfRule type="cellIs" dxfId="2820" priority="504" stopIfTrue="1" operator="lessThan">
      <formula>-0.03</formula>
    </cfRule>
  </conditionalFormatting>
  <conditionalFormatting sqref="BF172 BF174 BF176">
    <cfRule type="cellIs" dxfId="2819" priority="507" stopIfTrue="1" operator="greaterThan">
      <formula>0.03</formula>
    </cfRule>
    <cfRule type="cellIs" dxfId="2818" priority="508" stopIfTrue="1" operator="lessThan">
      <formula>-0.03</formula>
    </cfRule>
  </conditionalFormatting>
  <conditionalFormatting sqref="BD172 BD174 BD176">
    <cfRule type="cellIs" dxfId="2817" priority="505" stopIfTrue="1" operator="greaterThan">
      <formula>0.03</formula>
    </cfRule>
    <cfRule type="cellIs" dxfId="2816" priority="506" stopIfTrue="1" operator="lessThan">
      <formula>-0.03</formula>
    </cfRule>
  </conditionalFormatting>
  <conditionalFormatting sqref="BB178 BB180 BB182">
    <cfRule type="cellIs" dxfId="2815" priority="493" stopIfTrue="1" operator="greaterThan">
      <formula>0.03</formula>
    </cfRule>
    <cfRule type="cellIs" dxfId="2814" priority="494" stopIfTrue="1" operator="lessThan">
      <formula>-0.03</formula>
    </cfRule>
  </conditionalFormatting>
  <conditionalFormatting sqref="BC178">
    <cfRule type="cellIs" dxfId="2813" priority="495" stopIfTrue="1" operator="greaterThan">
      <formula>0.03</formula>
    </cfRule>
    <cfRule type="cellIs" dxfId="2812" priority="496" stopIfTrue="1" operator="lessThan">
      <formula>-0.03</formula>
    </cfRule>
  </conditionalFormatting>
  <conditionalFormatting sqref="AX178:AZ178">
    <cfRule type="cellIs" dxfId="2811" priority="501" stopIfTrue="1" operator="greaterThan">
      <formula>0.03</formula>
    </cfRule>
    <cfRule type="cellIs" dxfId="2810" priority="502" stopIfTrue="1" operator="lessThan">
      <formula>-0.03</formula>
    </cfRule>
  </conditionalFormatting>
  <conditionalFormatting sqref="AW178 AW180 AW182">
    <cfRule type="cellIs" dxfId="2809" priority="499" stopIfTrue="1" operator="greaterThan">
      <formula>0.03</formula>
    </cfRule>
    <cfRule type="cellIs" dxfId="2808" priority="500" stopIfTrue="1" operator="lessThan">
      <formula>-0.03</formula>
    </cfRule>
  </conditionalFormatting>
  <conditionalFormatting sqref="BG178">
    <cfRule type="cellIs" dxfId="2807" priority="497" stopIfTrue="1" operator="greaterThan">
      <formula>0.03</formula>
    </cfRule>
    <cfRule type="cellIs" dxfId="2806" priority="498" stopIfTrue="1" operator="lessThan">
      <formula>-0.03</formula>
    </cfRule>
  </conditionalFormatting>
  <conditionalFormatting sqref="BE178:BI178">
    <cfRule type="cellIs" dxfId="2805" priority="487" stopIfTrue="1" operator="greaterThan">
      <formula>0.03</formula>
    </cfRule>
    <cfRule type="cellIs" dxfId="2804" priority="488" stopIfTrue="1" operator="lessThan">
      <formula>-0.03</formula>
    </cfRule>
  </conditionalFormatting>
  <conditionalFormatting sqref="BF178 BF180 BF182">
    <cfRule type="cellIs" dxfId="2803" priority="491" stopIfTrue="1" operator="greaterThan">
      <formula>0.03</formula>
    </cfRule>
    <cfRule type="cellIs" dxfId="2802" priority="492" stopIfTrue="1" operator="lessThan">
      <formula>-0.03</formula>
    </cfRule>
  </conditionalFormatting>
  <conditionalFormatting sqref="BD178 BD180 BD182">
    <cfRule type="cellIs" dxfId="2801" priority="489" stopIfTrue="1" operator="greaterThan">
      <formula>0.03</formula>
    </cfRule>
    <cfRule type="cellIs" dxfId="2800" priority="490" stopIfTrue="1" operator="lessThan">
      <formula>-0.03</formula>
    </cfRule>
  </conditionalFormatting>
  <conditionalFormatting sqref="BB358 BB360 BB362">
    <cfRule type="cellIs" dxfId="2799" priority="477" stopIfTrue="1" operator="greaterThan">
      <formula>0.03</formula>
    </cfRule>
    <cfRule type="cellIs" dxfId="2798" priority="478" stopIfTrue="1" operator="lessThan">
      <formula>-0.03</formula>
    </cfRule>
  </conditionalFormatting>
  <conditionalFormatting sqref="BC358">
    <cfRule type="cellIs" dxfId="2797" priority="479" stopIfTrue="1" operator="greaterThan">
      <formula>0.03</formula>
    </cfRule>
    <cfRule type="cellIs" dxfId="2796" priority="480" stopIfTrue="1" operator="lessThan">
      <formula>-0.03</formula>
    </cfRule>
  </conditionalFormatting>
  <conditionalFormatting sqref="AX358:AZ358">
    <cfRule type="cellIs" dxfId="2795" priority="485" stopIfTrue="1" operator="greaterThan">
      <formula>0.03</formula>
    </cfRule>
    <cfRule type="cellIs" dxfId="2794" priority="486" stopIfTrue="1" operator="lessThan">
      <formula>-0.03</formula>
    </cfRule>
  </conditionalFormatting>
  <conditionalFormatting sqref="AW358 AW360 AW362">
    <cfRule type="cellIs" dxfId="2793" priority="483" stopIfTrue="1" operator="greaterThan">
      <formula>0.03</formula>
    </cfRule>
    <cfRule type="cellIs" dxfId="2792" priority="484" stopIfTrue="1" operator="lessThan">
      <formula>-0.03</formula>
    </cfRule>
  </conditionalFormatting>
  <conditionalFormatting sqref="BG358">
    <cfRule type="cellIs" dxfId="2791" priority="481" stopIfTrue="1" operator="greaterThan">
      <formula>0.03</formula>
    </cfRule>
    <cfRule type="cellIs" dxfId="2790" priority="482" stopIfTrue="1" operator="lessThan">
      <formula>-0.03</formula>
    </cfRule>
  </conditionalFormatting>
  <conditionalFormatting sqref="BE358:BI358">
    <cfRule type="cellIs" dxfId="2789" priority="471" stopIfTrue="1" operator="greaterThan">
      <formula>0.03</formula>
    </cfRule>
    <cfRule type="cellIs" dxfId="2788" priority="472" stopIfTrue="1" operator="lessThan">
      <formula>-0.03</formula>
    </cfRule>
  </conditionalFormatting>
  <conditionalFormatting sqref="BF358 BF360 BF362">
    <cfRule type="cellIs" dxfId="2787" priority="475" stopIfTrue="1" operator="greaterThan">
      <formula>0.03</formula>
    </cfRule>
    <cfRule type="cellIs" dxfId="2786" priority="476" stopIfTrue="1" operator="lessThan">
      <formula>-0.03</formula>
    </cfRule>
  </conditionalFormatting>
  <conditionalFormatting sqref="BD358 BD360 BD362">
    <cfRule type="cellIs" dxfId="2785" priority="473" stopIfTrue="1" operator="greaterThan">
      <formula>0.03</formula>
    </cfRule>
    <cfRule type="cellIs" dxfId="2784" priority="474" stopIfTrue="1" operator="lessThan">
      <formula>-0.03</formula>
    </cfRule>
  </conditionalFormatting>
  <conditionalFormatting sqref="BM436">
    <cfRule type="cellIs" dxfId="2783" priority="465" stopIfTrue="1" operator="greaterThan">
      <formula>0.03</formula>
    </cfRule>
    <cfRule type="cellIs" dxfId="2782" priority="466" stopIfTrue="1" operator="lessThan">
      <formula>-0.03</formula>
    </cfRule>
  </conditionalFormatting>
  <conditionalFormatting sqref="BM433:BM435">
    <cfRule type="cellIs" dxfId="2781" priority="453" stopIfTrue="1" operator="greaterThan">
      <formula>0.03</formula>
    </cfRule>
    <cfRule type="cellIs" dxfId="2780" priority="454" stopIfTrue="1" operator="lessThan">
      <formula>-0.03</formula>
    </cfRule>
  </conditionalFormatting>
  <conditionalFormatting sqref="BL4 BL6 BL8">
    <cfRule type="cellIs" dxfId="2779" priority="467" stopIfTrue="1" operator="greaterThan">
      <formula>0.03</formula>
    </cfRule>
    <cfRule type="cellIs" dxfId="2778" priority="468" stopIfTrue="1" operator="lessThan">
      <formula>-0.03</formula>
    </cfRule>
  </conditionalFormatting>
  <conditionalFormatting sqref="BL518">
    <cfRule type="cellIs" dxfId="2777" priority="469" stopIfTrue="1" operator="greaterThan">
      <formula>0.03</formula>
    </cfRule>
    <cfRule type="cellIs" dxfId="2776" priority="470" stopIfTrue="1" operator="lessThan">
      <formula>-0.03</formula>
    </cfRule>
  </conditionalFormatting>
  <conditionalFormatting sqref="BM4">
    <cfRule type="cellIs" dxfId="2775" priority="461" stopIfTrue="1" operator="greaterThan">
      <formula>0.03</formula>
    </cfRule>
    <cfRule type="cellIs" dxfId="2774" priority="462" stopIfTrue="1" operator="lessThan">
      <formula>-0.03</formula>
    </cfRule>
  </conditionalFormatting>
  <conditionalFormatting sqref="BM518">
    <cfRule type="cellIs" dxfId="2773" priority="463" stopIfTrue="1" operator="greaterThan">
      <formula>0.03</formula>
    </cfRule>
    <cfRule type="cellIs" dxfId="2772" priority="46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2771" priority="457" stopIfTrue="1" operator="greaterThan">
      <formula>0.03</formula>
    </cfRule>
    <cfRule type="cellIs" dxfId="2770" priority="458"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2769" priority="459" stopIfTrue="1" operator="greaterThan">
      <formula>0.03</formula>
    </cfRule>
    <cfRule type="cellIs" dxfId="2768" priority="460" stopIfTrue="1" operator="lessThan">
      <formula>-0.03</formula>
    </cfRule>
  </conditionalFormatting>
  <conditionalFormatting sqref="BL433:BL438">
    <cfRule type="cellIs" dxfId="2767" priority="455" stopIfTrue="1" operator="greaterThan">
      <formula>0.03</formula>
    </cfRule>
    <cfRule type="cellIs" dxfId="2766" priority="456" stopIfTrue="1" operator="lessThan">
      <formula>-0.03</formula>
    </cfRule>
  </conditionalFormatting>
  <conditionalFormatting sqref="BM445">
    <cfRule type="cellIs" dxfId="2765" priority="451" stopIfTrue="1" operator="greaterThan">
      <formula>0.03</formula>
    </cfRule>
    <cfRule type="cellIs" dxfId="2764" priority="452" stopIfTrue="1" operator="lessThan">
      <formula>-0.03</formula>
    </cfRule>
  </conditionalFormatting>
  <conditionalFormatting sqref="BM454">
    <cfRule type="cellIs" dxfId="2763" priority="449" stopIfTrue="1" operator="greaterThan">
      <formula>0.03</formula>
    </cfRule>
    <cfRule type="cellIs" dxfId="2762" priority="450" stopIfTrue="1" operator="lessThan">
      <formula>-0.03</formula>
    </cfRule>
  </conditionalFormatting>
  <conditionalFormatting sqref="BM490">
    <cfRule type="cellIs" dxfId="2761" priority="441" stopIfTrue="1" operator="greaterThan">
      <formula>0.03</formula>
    </cfRule>
    <cfRule type="cellIs" dxfId="2760" priority="442" stopIfTrue="1" operator="lessThan">
      <formula>-0.03</formula>
    </cfRule>
  </conditionalFormatting>
  <conditionalFormatting sqref="BM472">
    <cfRule type="cellIs" dxfId="2759" priority="445" stopIfTrue="1" operator="greaterThan">
      <formula>0.03</formula>
    </cfRule>
    <cfRule type="cellIs" dxfId="2758" priority="446" stopIfTrue="1" operator="lessThan">
      <formula>-0.03</formula>
    </cfRule>
  </conditionalFormatting>
  <conditionalFormatting sqref="BM463">
    <cfRule type="cellIs" dxfId="2757" priority="447" stopIfTrue="1" operator="greaterThan">
      <formula>0.03</formula>
    </cfRule>
    <cfRule type="cellIs" dxfId="2756" priority="448" stopIfTrue="1" operator="lessThan">
      <formula>-0.03</formula>
    </cfRule>
  </conditionalFormatting>
  <conditionalFormatting sqref="BM451:BM453">
    <cfRule type="cellIs" dxfId="2755" priority="429" stopIfTrue="1" operator="greaterThan">
      <formula>0.03</formula>
    </cfRule>
    <cfRule type="cellIs" dxfId="2754" priority="430" stopIfTrue="1" operator="lessThan">
      <formula>-0.03</formula>
    </cfRule>
  </conditionalFormatting>
  <conditionalFormatting sqref="BM481">
    <cfRule type="cellIs" dxfId="2753" priority="443" stopIfTrue="1" operator="greaterThan">
      <formula>0.03</formula>
    </cfRule>
    <cfRule type="cellIs" dxfId="2752" priority="444" stopIfTrue="1" operator="lessThan">
      <formula>-0.03</formula>
    </cfRule>
  </conditionalFormatting>
  <conditionalFormatting sqref="BM499">
    <cfRule type="cellIs" dxfId="2751" priority="439" stopIfTrue="1" operator="greaterThan">
      <formula>0.03</formula>
    </cfRule>
    <cfRule type="cellIs" dxfId="2750" priority="440" stopIfTrue="1" operator="lessThan">
      <formula>-0.03</formula>
    </cfRule>
  </conditionalFormatting>
  <conditionalFormatting sqref="BL442">
    <cfRule type="cellIs" dxfId="2749" priority="435" stopIfTrue="1" operator="greaterThan">
      <formula>0.03</formula>
    </cfRule>
    <cfRule type="cellIs" dxfId="2748" priority="436" stopIfTrue="1" operator="lessThan">
      <formula>-0.03</formula>
    </cfRule>
  </conditionalFormatting>
  <conditionalFormatting sqref="BL443:BL450">
    <cfRule type="cellIs" dxfId="2747" priority="437" stopIfTrue="1" operator="greaterThan">
      <formula>0.03</formula>
    </cfRule>
    <cfRule type="cellIs" dxfId="2746" priority="438" stopIfTrue="1" operator="lessThan">
      <formula>-0.03</formula>
    </cfRule>
  </conditionalFormatting>
  <conditionalFormatting sqref="BM442:BM444">
    <cfRule type="cellIs" dxfId="2745" priority="433" stopIfTrue="1" operator="greaterThan">
      <formula>0.03</formula>
    </cfRule>
    <cfRule type="cellIs" dxfId="2744" priority="434" stopIfTrue="1" operator="lessThan">
      <formula>-0.03</formula>
    </cfRule>
  </conditionalFormatting>
  <conditionalFormatting sqref="BL451:BL459">
    <cfRule type="cellIs" dxfId="2743" priority="431" stopIfTrue="1" operator="greaterThan">
      <formula>0.03</formula>
    </cfRule>
    <cfRule type="cellIs" dxfId="2742" priority="432" stopIfTrue="1" operator="lessThan">
      <formula>-0.03</formula>
    </cfRule>
  </conditionalFormatting>
  <conditionalFormatting sqref="BL460:BL468">
    <cfRule type="cellIs" dxfId="2741" priority="427" stopIfTrue="1" operator="greaterThan">
      <formula>0.03</formula>
    </cfRule>
    <cfRule type="cellIs" dxfId="2740" priority="428" stopIfTrue="1" operator="lessThan">
      <formula>-0.03</formula>
    </cfRule>
  </conditionalFormatting>
  <conditionalFormatting sqref="BM460:BM462">
    <cfRule type="cellIs" dxfId="2739" priority="425" stopIfTrue="1" operator="greaterThan">
      <formula>0.03</formula>
    </cfRule>
    <cfRule type="cellIs" dxfId="2738" priority="426" stopIfTrue="1" operator="lessThan">
      <formula>-0.03</formula>
    </cfRule>
  </conditionalFormatting>
  <conditionalFormatting sqref="BL469:BL477">
    <cfRule type="cellIs" dxfId="2737" priority="423" stopIfTrue="1" operator="greaterThan">
      <formula>0.03</formula>
    </cfRule>
    <cfRule type="cellIs" dxfId="2736" priority="424" stopIfTrue="1" operator="lessThan">
      <formula>-0.03</formula>
    </cfRule>
  </conditionalFormatting>
  <conditionalFormatting sqref="BM469:BM471">
    <cfRule type="cellIs" dxfId="2735" priority="421" stopIfTrue="1" operator="greaterThan">
      <formula>0.03</formula>
    </cfRule>
    <cfRule type="cellIs" dxfId="2734" priority="422" stopIfTrue="1" operator="lessThan">
      <formula>-0.03</formula>
    </cfRule>
  </conditionalFormatting>
  <conditionalFormatting sqref="BM478:BM480">
    <cfRule type="cellIs" dxfId="2733" priority="419" stopIfTrue="1" operator="greaterThan">
      <formula>0.03</formula>
    </cfRule>
    <cfRule type="cellIs" dxfId="2732" priority="420" stopIfTrue="1" operator="lessThan">
      <formula>-0.03</formula>
    </cfRule>
  </conditionalFormatting>
  <conditionalFormatting sqref="BL478:BL486">
    <cfRule type="cellIs" dxfId="2731" priority="417" stopIfTrue="1" operator="greaterThan">
      <formula>0.03</formula>
    </cfRule>
    <cfRule type="cellIs" dxfId="2730" priority="418" stopIfTrue="1" operator="lessThan">
      <formula>-0.03</formula>
    </cfRule>
  </conditionalFormatting>
  <conditionalFormatting sqref="BM487:BM489">
    <cfRule type="cellIs" dxfId="2729" priority="415" stopIfTrue="1" operator="greaterThan">
      <formula>0.03</formula>
    </cfRule>
    <cfRule type="cellIs" dxfId="2728" priority="416" stopIfTrue="1" operator="lessThan">
      <formula>-0.03</formula>
    </cfRule>
  </conditionalFormatting>
  <conditionalFormatting sqref="BL487:BL495">
    <cfRule type="cellIs" dxfId="2727" priority="413" stopIfTrue="1" operator="greaterThan">
      <formula>0.03</formula>
    </cfRule>
    <cfRule type="cellIs" dxfId="2726" priority="414" stopIfTrue="1" operator="lessThan">
      <formula>-0.03</formula>
    </cfRule>
  </conditionalFormatting>
  <conditionalFormatting sqref="BM496:BM498">
    <cfRule type="cellIs" dxfId="2725" priority="411" stopIfTrue="1" operator="greaterThan">
      <formula>0.03</formula>
    </cfRule>
    <cfRule type="cellIs" dxfId="2724" priority="412" stopIfTrue="1" operator="lessThan">
      <formula>-0.03</formula>
    </cfRule>
  </conditionalFormatting>
  <conditionalFormatting sqref="BL496:BL506 BL516:BL517">
    <cfRule type="cellIs" dxfId="2723" priority="409" stopIfTrue="1" operator="greaterThan">
      <formula>0.03</formula>
    </cfRule>
    <cfRule type="cellIs" dxfId="2722" priority="410" stopIfTrue="1" operator="lessThan">
      <formula>-0.03</formula>
    </cfRule>
  </conditionalFormatting>
  <conditionalFormatting sqref="BM510">
    <cfRule type="cellIs" dxfId="2721" priority="407" stopIfTrue="1" operator="greaterThan">
      <formula>0.03</formula>
    </cfRule>
    <cfRule type="cellIs" dxfId="2720" priority="408" stopIfTrue="1" operator="lessThan">
      <formula>-0.03</formula>
    </cfRule>
  </conditionalFormatting>
  <conditionalFormatting sqref="BM507:BM509">
    <cfRule type="cellIs" dxfId="2719" priority="405" stopIfTrue="1" operator="greaterThan">
      <formula>0.03</formula>
    </cfRule>
    <cfRule type="cellIs" dxfId="2718" priority="406" stopIfTrue="1" operator="lessThan">
      <formula>-0.03</formula>
    </cfRule>
  </conditionalFormatting>
  <conditionalFormatting sqref="BL507:BL515">
    <cfRule type="cellIs" dxfId="2717" priority="403" stopIfTrue="1" operator="greaterThan">
      <formula>0.03</formula>
    </cfRule>
    <cfRule type="cellIs" dxfId="2716" priority="404" stopIfTrue="1" operator="lessThan">
      <formula>-0.03</formula>
    </cfRule>
  </conditionalFormatting>
  <conditionalFormatting sqref="BM166">
    <cfRule type="cellIs" dxfId="2715" priority="399" stopIfTrue="1" operator="greaterThan">
      <formula>0.03</formula>
    </cfRule>
    <cfRule type="cellIs" dxfId="2714" priority="400" stopIfTrue="1" operator="lessThan">
      <formula>-0.03</formula>
    </cfRule>
  </conditionalFormatting>
  <conditionalFormatting sqref="BL166 BL168 BL170">
    <cfRule type="cellIs" dxfId="2713" priority="401" stopIfTrue="1" operator="greaterThan">
      <formula>0.03</formula>
    </cfRule>
    <cfRule type="cellIs" dxfId="2712" priority="402" stopIfTrue="1" operator="lessThan">
      <formula>-0.03</formula>
    </cfRule>
  </conditionalFormatting>
  <conditionalFormatting sqref="BM172">
    <cfRule type="cellIs" dxfId="2711" priority="395" stopIfTrue="1" operator="greaterThan">
      <formula>0.03</formula>
    </cfRule>
    <cfRule type="cellIs" dxfId="2710" priority="396" stopIfTrue="1" operator="lessThan">
      <formula>-0.03</formula>
    </cfRule>
  </conditionalFormatting>
  <conditionalFormatting sqref="BL172 BL174 BL176">
    <cfRule type="cellIs" dxfId="2709" priority="397" stopIfTrue="1" operator="greaterThan">
      <formula>0.03</formula>
    </cfRule>
    <cfRule type="cellIs" dxfId="2708" priority="398" stopIfTrue="1" operator="lessThan">
      <formula>-0.03</formula>
    </cfRule>
  </conditionalFormatting>
  <conditionalFormatting sqref="BM178">
    <cfRule type="cellIs" dxfId="2707" priority="391" stopIfTrue="1" operator="greaterThan">
      <formula>0.03</formula>
    </cfRule>
    <cfRule type="cellIs" dxfId="2706" priority="392" stopIfTrue="1" operator="lessThan">
      <formula>-0.03</formula>
    </cfRule>
  </conditionalFormatting>
  <conditionalFormatting sqref="BL178 BL180 BL182">
    <cfRule type="cellIs" dxfId="2705" priority="393" stopIfTrue="1" operator="greaterThan">
      <formula>0.03</formula>
    </cfRule>
    <cfRule type="cellIs" dxfId="2704" priority="394" stopIfTrue="1" operator="lessThan">
      <formula>-0.03</formula>
    </cfRule>
  </conditionalFormatting>
  <conditionalFormatting sqref="BM358">
    <cfRule type="cellIs" dxfId="2703" priority="387" stopIfTrue="1" operator="greaterThan">
      <formula>0.03</formula>
    </cfRule>
    <cfRule type="cellIs" dxfId="2702" priority="388" stopIfTrue="1" operator="lessThan">
      <formula>-0.03</formula>
    </cfRule>
  </conditionalFormatting>
  <conditionalFormatting sqref="BL358 BL360 BL362">
    <cfRule type="cellIs" dxfId="2701" priority="389" stopIfTrue="1" operator="greaterThan">
      <formula>0.03</formula>
    </cfRule>
    <cfRule type="cellIs" dxfId="2700" priority="390" stopIfTrue="1" operator="lessThan">
      <formula>-0.03</formula>
    </cfRule>
  </conditionalFormatting>
  <conditionalFormatting sqref="BK436">
    <cfRule type="cellIs" dxfId="2699" priority="381" stopIfTrue="1" operator="greaterThan">
      <formula>0.03</formula>
    </cfRule>
    <cfRule type="cellIs" dxfId="2698" priority="382" stopIfTrue="1" operator="lessThan">
      <formula>-0.03</formula>
    </cfRule>
  </conditionalFormatting>
  <conditionalFormatting sqref="BK433:BK435">
    <cfRule type="cellIs" dxfId="2697" priority="369" stopIfTrue="1" operator="greaterThan">
      <formula>0.03</formula>
    </cfRule>
    <cfRule type="cellIs" dxfId="2696" priority="370" stopIfTrue="1" operator="lessThan">
      <formula>-0.03</formula>
    </cfRule>
  </conditionalFormatting>
  <conditionalFormatting sqref="BJ4 BJ6 BJ8">
    <cfRule type="cellIs" dxfId="2695" priority="383" stopIfTrue="1" operator="greaterThan">
      <formula>0.03</formula>
    </cfRule>
    <cfRule type="cellIs" dxfId="2694" priority="384" stopIfTrue="1" operator="lessThan">
      <formula>-0.03</formula>
    </cfRule>
  </conditionalFormatting>
  <conditionalFormatting sqref="BJ518">
    <cfRule type="cellIs" dxfId="2693" priority="385" stopIfTrue="1" operator="greaterThan">
      <formula>0.03</formula>
    </cfRule>
    <cfRule type="cellIs" dxfId="2692" priority="386" stopIfTrue="1" operator="lessThan">
      <formula>-0.03</formula>
    </cfRule>
  </conditionalFormatting>
  <conditionalFormatting sqref="BK4">
    <cfRule type="cellIs" dxfId="2691" priority="377" stopIfTrue="1" operator="greaterThan">
      <formula>0.03</formula>
    </cfRule>
    <cfRule type="cellIs" dxfId="2690" priority="378" stopIfTrue="1" operator="lessThan">
      <formula>-0.03</formula>
    </cfRule>
  </conditionalFormatting>
  <conditionalFormatting sqref="BK518">
    <cfRule type="cellIs" dxfId="2689" priority="379" stopIfTrue="1" operator="greaterThan">
      <formula>0.03</formula>
    </cfRule>
    <cfRule type="cellIs" dxfId="2688" priority="38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2687" priority="373" stopIfTrue="1" operator="greaterThan">
      <formula>0.03</formula>
    </cfRule>
    <cfRule type="cellIs" dxfId="2686" priority="374"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2685" priority="375" stopIfTrue="1" operator="greaterThan">
      <formula>0.03</formula>
    </cfRule>
    <cfRule type="cellIs" dxfId="2684" priority="376" stopIfTrue="1" operator="lessThan">
      <formula>-0.03</formula>
    </cfRule>
  </conditionalFormatting>
  <conditionalFormatting sqref="BJ433:BJ438">
    <cfRule type="cellIs" dxfId="2683" priority="371" stopIfTrue="1" operator="greaterThan">
      <formula>0.03</formula>
    </cfRule>
    <cfRule type="cellIs" dxfId="2682" priority="372" stopIfTrue="1" operator="lessThan">
      <formula>-0.03</formula>
    </cfRule>
  </conditionalFormatting>
  <conditionalFormatting sqref="BK445">
    <cfRule type="cellIs" dxfId="2681" priority="367" stopIfTrue="1" operator="greaterThan">
      <formula>0.03</formula>
    </cfRule>
    <cfRule type="cellIs" dxfId="2680" priority="368" stopIfTrue="1" operator="lessThan">
      <formula>-0.03</formula>
    </cfRule>
  </conditionalFormatting>
  <conditionalFormatting sqref="BK454">
    <cfRule type="cellIs" dxfId="2679" priority="365" stopIfTrue="1" operator="greaterThan">
      <formula>0.03</formula>
    </cfRule>
    <cfRule type="cellIs" dxfId="2678" priority="366" stopIfTrue="1" operator="lessThan">
      <formula>-0.03</formula>
    </cfRule>
  </conditionalFormatting>
  <conditionalFormatting sqref="BK490">
    <cfRule type="cellIs" dxfId="2677" priority="357" stopIfTrue="1" operator="greaterThan">
      <formula>0.03</formula>
    </cfRule>
    <cfRule type="cellIs" dxfId="2676" priority="358" stopIfTrue="1" operator="lessThan">
      <formula>-0.03</formula>
    </cfRule>
  </conditionalFormatting>
  <conditionalFormatting sqref="BK472">
    <cfRule type="cellIs" dxfId="2675" priority="361" stopIfTrue="1" operator="greaterThan">
      <formula>0.03</formula>
    </cfRule>
    <cfRule type="cellIs" dxfId="2674" priority="362" stopIfTrue="1" operator="lessThan">
      <formula>-0.03</formula>
    </cfRule>
  </conditionalFormatting>
  <conditionalFormatting sqref="BK463">
    <cfRule type="cellIs" dxfId="2673" priority="363" stopIfTrue="1" operator="greaterThan">
      <formula>0.03</formula>
    </cfRule>
    <cfRule type="cellIs" dxfId="2672" priority="364" stopIfTrue="1" operator="lessThan">
      <formula>-0.03</formula>
    </cfRule>
  </conditionalFormatting>
  <conditionalFormatting sqref="BK451:BK453">
    <cfRule type="cellIs" dxfId="2671" priority="345" stopIfTrue="1" operator="greaterThan">
      <formula>0.03</formula>
    </cfRule>
    <cfRule type="cellIs" dxfId="2670" priority="346" stopIfTrue="1" operator="lessThan">
      <formula>-0.03</formula>
    </cfRule>
  </conditionalFormatting>
  <conditionalFormatting sqref="BK481">
    <cfRule type="cellIs" dxfId="2669" priority="359" stopIfTrue="1" operator="greaterThan">
      <formula>0.03</formula>
    </cfRule>
    <cfRule type="cellIs" dxfId="2668" priority="360" stopIfTrue="1" operator="lessThan">
      <formula>-0.03</formula>
    </cfRule>
  </conditionalFormatting>
  <conditionalFormatting sqref="BK499">
    <cfRule type="cellIs" dxfId="2667" priority="355" stopIfTrue="1" operator="greaterThan">
      <formula>0.03</formula>
    </cfRule>
    <cfRule type="cellIs" dxfId="2666" priority="356" stopIfTrue="1" operator="lessThan">
      <formula>-0.03</formula>
    </cfRule>
  </conditionalFormatting>
  <conditionalFormatting sqref="BJ442">
    <cfRule type="cellIs" dxfId="2665" priority="351" stopIfTrue="1" operator="greaterThan">
      <formula>0.03</formula>
    </cfRule>
    <cfRule type="cellIs" dxfId="2664" priority="352" stopIfTrue="1" operator="lessThan">
      <formula>-0.03</formula>
    </cfRule>
  </conditionalFormatting>
  <conditionalFormatting sqref="BJ443:BJ450">
    <cfRule type="cellIs" dxfId="2663" priority="353" stopIfTrue="1" operator="greaterThan">
      <formula>0.03</formula>
    </cfRule>
    <cfRule type="cellIs" dxfId="2662" priority="354" stopIfTrue="1" operator="lessThan">
      <formula>-0.03</formula>
    </cfRule>
  </conditionalFormatting>
  <conditionalFormatting sqref="BK442:BK444">
    <cfRule type="cellIs" dxfId="2661" priority="349" stopIfTrue="1" operator="greaterThan">
      <formula>0.03</formula>
    </cfRule>
    <cfRule type="cellIs" dxfId="2660" priority="350" stopIfTrue="1" operator="lessThan">
      <formula>-0.03</formula>
    </cfRule>
  </conditionalFormatting>
  <conditionalFormatting sqref="BJ451:BJ459">
    <cfRule type="cellIs" dxfId="2659" priority="347" stopIfTrue="1" operator="greaterThan">
      <formula>0.03</formula>
    </cfRule>
    <cfRule type="cellIs" dxfId="2658" priority="348" stopIfTrue="1" operator="lessThan">
      <formula>-0.03</formula>
    </cfRule>
  </conditionalFormatting>
  <conditionalFormatting sqref="BJ460:BJ468">
    <cfRule type="cellIs" dxfId="2657" priority="343" stopIfTrue="1" operator="greaterThan">
      <formula>0.03</formula>
    </cfRule>
    <cfRule type="cellIs" dxfId="2656" priority="344" stopIfTrue="1" operator="lessThan">
      <formula>-0.03</formula>
    </cfRule>
  </conditionalFormatting>
  <conditionalFormatting sqref="BK460:BK462">
    <cfRule type="cellIs" dxfId="2655" priority="341" stopIfTrue="1" operator="greaterThan">
      <formula>0.03</formula>
    </cfRule>
    <cfRule type="cellIs" dxfId="2654" priority="342" stopIfTrue="1" operator="lessThan">
      <formula>-0.03</formula>
    </cfRule>
  </conditionalFormatting>
  <conditionalFormatting sqref="BJ469:BJ477">
    <cfRule type="cellIs" dxfId="2653" priority="339" stopIfTrue="1" operator="greaterThan">
      <formula>0.03</formula>
    </cfRule>
    <cfRule type="cellIs" dxfId="2652" priority="340" stopIfTrue="1" operator="lessThan">
      <formula>-0.03</formula>
    </cfRule>
  </conditionalFormatting>
  <conditionalFormatting sqref="BK469:BK471">
    <cfRule type="cellIs" dxfId="2651" priority="337" stopIfTrue="1" operator="greaterThan">
      <formula>0.03</formula>
    </cfRule>
    <cfRule type="cellIs" dxfId="2650" priority="338" stopIfTrue="1" operator="lessThan">
      <formula>-0.03</formula>
    </cfRule>
  </conditionalFormatting>
  <conditionalFormatting sqref="BK478:BK480">
    <cfRule type="cellIs" dxfId="2649" priority="335" stopIfTrue="1" operator="greaterThan">
      <formula>0.03</formula>
    </cfRule>
    <cfRule type="cellIs" dxfId="2648" priority="336" stopIfTrue="1" operator="lessThan">
      <formula>-0.03</formula>
    </cfRule>
  </conditionalFormatting>
  <conditionalFormatting sqref="BJ478:BJ486">
    <cfRule type="cellIs" dxfId="2647" priority="333" stopIfTrue="1" operator="greaterThan">
      <formula>0.03</formula>
    </cfRule>
    <cfRule type="cellIs" dxfId="2646" priority="334" stopIfTrue="1" operator="lessThan">
      <formula>-0.03</formula>
    </cfRule>
  </conditionalFormatting>
  <conditionalFormatting sqref="BK487:BK489">
    <cfRule type="cellIs" dxfId="2645" priority="331" stopIfTrue="1" operator="greaterThan">
      <formula>0.03</formula>
    </cfRule>
    <cfRule type="cellIs" dxfId="2644" priority="332" stopIfTrue="1" operator="lessThan">
      <formula>-0.03</formula>
    </cfRule>
  </conditionalFormatting>
  <conditionalFormatting sqref="BJ487:BJ495">
    <cfRule type="cellIs" dxfId="2643" priority="329" stopIfTrue="1" operator="greaterThan">
      <formula>0.03</formula>
    </cfRule>
    <cfRule type="cellIs" dxfId="2642" priority="330" stopIfTrue="1" operator="lessThan">
      <formula>-0.03</formula>
    </cfRule>
  </conditionalFormatting>
  <conditionalFormatting sqref="BK496:BK498">
    <cfRule type="cellIs" dxfId="2641" priority="327" stopIfTrue="1" operator="greaterThan">
      <formula>0.03</formula>
    </cfRule>
    <cfRule type="cellIs" dxfId="2640" priority="328" stopIfTrue="1" operator="lessThan">
      <formula>-0.03</formula>
    </cfRule>
  </conditionalFormatting>
  <conditionalFormatting sqref="BJ496:BJ506 BJ516:BJ517">
    <cfRule type="cellIs" dxfId="2639" priority="325" stopIfTrue="1" operator="greaterThan">
      <formula>0.03</formula>
    </cfRule>
    <cfRule type="cellIs" dxfId="2638" priority="326" stopIfTrue="1" operator="lessThan">
      <formula>-0.03</formula>
    </cfRule>
  </conditionalFormatting>
  <conditionalFormatting sqref="BK510">
    <cfRule type="cellIs" dxfId="2637" priority="323" stopIfTrue="1" operator="greaterThan">
      <formula>0.03</formula>
    </cfRule>
    <cfRule type="cellIs" dxfId="2636" priority="324" stopIfTrue="1" operator="lessThan">
      <formula>-0.03</formula>
    </cfRule>
  </conditionalFormatting>
  <conditionalFormatting sqref="BK507:BK509">
    <cfRule type="cellIs" dxfId="2635" priority="321" stopIfTrue="1" operator="greaterThan">
      <formula>0.03</formula>
    </cfRule>
    <cfRule type="cellIs" dxfId="2634" priority="322" stopIfTrue="1" operator="lessThan">
      <formula>-0.03</formula>
    </cfRule>
  </conditionalFormatting>
  <conditionalFormatting sqref="BJ507:BJ515">
    <cfRule type="cellIs" dxfId="2633" priority="319" stopIfTrue="1" operator="greaterThan">
      <formula>0.03</formula>
    </cfRule>
    <cfRule type="cellIs" dxfId="2632" priority="320" stopIfTrue="1" operator="lessThan">
      <formula>-0.03</formula>
    </cfRule>
  </conditionalFormatting>
  <conditionalFormatting sqref="BK166">
    <cfRule type="cellIs" dxfId="2631" priority="315" stopIfTrue="1" operator="greaterThan">
      <formula>0.03</formula>
    </cfRule>
    <cfRule type="cellIs" dxfId="2630" priority="316" stopIfTrue="1" operator="lessThan">
      <formula>-0.03</formula>
    </cfRule>
  </conditionalFormatting>
  <conditionalFormatting sqref="BJ166 BJ168 BJ170">
    <cfRule type="cellIs" dxfId="2629" priority="317" stopIfTrue="1" operator="greaterThan">
      <formula>0.03</formula>
    </cfRule>
    <cfRule type="cellIs" dxfId="2628" priority="318" stopIfTrue="1" operator="lessThan">
      <formula>-0.03</formula>
    </cfRule>
  </conditionalFormatting>
  <conditionalFormatting sqref="BK172">
    <cfRule type="cellIs" dxfId="2627" priority="311" stopIfTrue="1" operator="greaterThan">
      <formula>0.03</formula>
    </cfRule>
    <cfRule type="cellIs" dxfId="2626" priority="312" stopIfTrue="1" operator="lessThan">
      <formula>-0.03</formula>
    </cfRule>
  </conditionalFormatting>
  <conditionalFormatting sqref="BJ172 BJ174 BJ176">
    <cfRule type="cellIs" dxfId="2625" priority="313" stopIfTrue="1" operator="greaterThan">
      <formula>0.03</formula>
    </cfRule>
    <cfRule type="cellIs" dxfId="2624" priority="314" stopIfTrue="1" operator="lessThan">
      <formula>-0.03</formula>
    </cfRule>
  </conditionalFormatting>
  <conditionalFormatting sqref="BK178">
    <cfRule type="cellIs" dxfId="2623" priority="307" stopIfTrue="1" operator="greaterThan">
      <formula>0.03</formula>
    </cfRule>
    <cfRule type="cellIs" dxfId="2622" priority="308" stopIfTrue="1" operator="lessThan">
      <formula>-0.03</formula>
    </cfRule>
  </conditionalFormatting>
  <conditionalFormatting sqref="BJ178 BJ180 BJ182">
    <cfRule type="cellIs" dxfId="2621" priority="309" stopIfTrue="1" operator="greaterThan">
      <formula>0.03</formula>
    </cfRule>
    <cfRule type="cellIs" dxfId="2620" priority="310" stopIfTrue="1" operator="lessThan">
      <formula>-0.03</formula>
    </cfRule>
  </conditionalFormatting>
  <conditionalFormatting sqref="BK358">
    <cfRule type="cellIs" dxfId="2619" priority="303" stopIfTrue="1" operator="greaterThan">
      <formula>0.03</formula>
    </cfRule>
    <cfRule type="cellIs" dxfId="2618" priority="304" stopIfTrue="1" operator="lessThan">
      <formula>-0.03</formula>
    </cfRule>
  </conditionalFormatting>
  <conditionalFormatting sqref="BJ358 BJ360 BJ362">
    <cfRule type="cellIs" dxfId="2617" priority="305" stopIfTrue="1" operator="greaterThan">
      <formula>0.03</formula>
    </cfRule>
    <cfRule type="cellIs" dxfId="2616" priority="306" stopIfTrue="1" operator="lessThan">
      <formula>-0.03</formula>
    </cfRule>
  </conditionalFormatting>
  <conditionalFormatting sqref="BN460:BN468">
    <cfRule type="cellIs" dxfId="2615" priority="275" stopIfTrue="1" operator="greaterThan">
      <formula>0.03</formula>
    </cfRule>
    <cfRule type="cellIs" dxfId="2614" priority="276" stopIfTrue="1" operator="lessThan">
      <formula>-0.03</formula>
    </cfRule>
  </conditionalFormatting>
  <conditionalFormatting sqref="BN487:BN495">
    <cfRule type="cellIs" dxfId="2613" priority="263" stopIfTrue="1" operator="greaterThan">
      <formula>0.03</formula>
    </cfRule>
    <cfRule type="cellIs" dxfId="2612" priority="264" stopIfTrue="1" operator="lessThan">
      <formula>-0.03</formula>
    </cfRule>
  </conditionalFormatting>
  <conditionalFormatting sqref="BO460:BQ462">
    <cfRule type="cellIs" dxfId="2611" priority="277" stopIfTrue="1" operator="greaterThan">
      <formula>0.03</formula>
    </cfRule>
    <cfRule type="cellIs" dxfId="2610" priority="278" stopIfTrue="1" operator="lessThan">
      <formula>-0.03</formula>
    </cfRule>
  </conditionalFormatting>
  <conditionalFormatting sqref="BN451:BN459">
    <cfRule type="cellIs" dxfId="2609" priority="279" stopIfTrue="1" operator="greaterThan">
      <formula>0.03</formula>
    </cfRule>
    <cfRule type="cellIs" dxfId="2608" priority="280" stopIfTrue="1" operator="lessThan">
      <formula>-0.03</formula>
    </cfRule>
  </conditionalFormatting>
  <conditionalFormatting sqref="BN469:BN477">
    <cfRule type="cellIs" dxfId="2607" priority="271" stopIfTrue="1" operator="greaterThan">
      <formula>0.03</formula>
    </cfRule>
    <cfRule type="cellIs" dxfId="2606" priority="272" stopIfTrue="1" operator="lessThan">
      <formula>-0.03</formula>
    </cfRule>
  </conditionalFormatting>
  <conditionalFormatting sqref="BO469:BQ471">
    <cfRule type="cellIs" dxfId="2605" priority="273" stopIfTrue="1" operator="greaterThan">
      <formula>0.03</formula>
    </cfRule>
    <cfRule type="cellIs" dxfId="2604" priority="274" stopIfTrue="1" operator="lessThan">
      <formula>-0.03</formula>
    </cfRule>
  </conditionalFormatting>
  <conditionalFormatting sqref="BN478:BN486">
    <cfRule type="cellIs" dxfId="2603" priority="267" stopIfTrue="1" operator="greaterThan">
      <formula>0.03</formula>
    </cfRule>
    <cfRule type="cellIs" dxfId="2602" priority="268" stopIfTrue="1" operator="lessThan">
      <formula>-0.03</formula>
    </cfRule>
  </conditionalFormatting>
  <conditionalFormatting sqref="BO478:BQ480">
    <cfRule type="cellIs" dxfId="2601" priority="269" stopIfTrue="1" operator="greaterThan">
      <formula>0.03</formula>
    </cfRule>
    <cfRule type="cellIs" dxfId="2600" priority="270" stopIfTrue="1" operator="lessThan">
      <formula>-0.03</formula>
    </cfRule>
  </conditionalFormatting>
  <conditionalFormatting sqref="BO487:BQ489">
    <cfRule type="cellIs" dxfId="2599" priority="265" stopIfTrue="1" operator="greaterThan">
      <formula>0.03</formula>
    </cfRule>
    <cfRule type="cellIs" dxfId="2598" priority="266" stopIfTrue="1" operator="lessThan">
      <formula>-0.03</formula>
    </cfRule>
  </conditionalFormatting>
  <conditionalFormatting sqref="BO496:BQ498">
    <cfRule type="cellIs" dxfId="2597" priority="261" stopIfTrue="1" operator="greaterThan">
      <formula>0.03</formula>
    </cfRule>
    <cfRule type="cellIs" dxfId="2596" priority="262" stopIfTrue="1" operator="lessThan">
      <formula>-0.03</formula>
    </cfRule>
  </conditionalFormatting>
  <conditionalFormatting sqref="BN496:BN506 BN516:BN517">
    <cfRule type="cellIs" dxfId="2595" priority="259" stopIfTrue="1" operator="greaterThan">
      <formula>0.03</formula>
    </cfRule>
    <cfRule type="cellIs" dxfId="2594" priority="260" stopIfTrue="1" operator="lessThan">
      <formula>-0.03</formula>
    </cfRule>
  </conditionalFormatting>
  <conditionalFormatting sqref="BN358 BN360 BN362">
    <cfRule type="cellIs" dxfId="2593" priority="221" stopIfTrue="1" operator="greaterThan">
      <formula>0.03</formula>
    </cfRule>
    <cfRule type="cellIs" dxfId="2592" priority="222" stopIfTrue="1" operator="lessThan">
      <formula>-0.03</formula>
    </cfRule>
  </conditionalFormatting>
  <conditionalFormatting sqref="BN442">
    <cfRule type="cellIs" dxfId="2591" priority="257" stopIfTrue="1" operator="greaterThan">
      <formula>0.03</formula>
    </cfRule>
    <cfRule type="cellIs" dxfId="2590" priority="258" stopIfTrue="1" operator="lessThan">
      <formula>-0.03</formula>
    </cfRule>
  </conditionalFormatting>
  <conditionalFormatting sqref="BP4">
    <cfRule type="cellIs" dxfId="2589" priority="219" stopIfTrue="1" operator="greaterThan">
      <formula>0.03</formula>
    </cfRule>
    <cfRule type="cellIs" dxfId="2588" priority="220" stopIfTrue="1" operator="lessThan">
      <formula>-0.03</formula>
    </cfRule>
  </conditionalFormatting>
  <conditionalFormatting sqref="BO507:BQ509">
    <cfRule type="cellIs" dxfId="2587" priority="241" stopIfTrue="1" operator="greaterThan">
      <formula>0.03</formula>
    </cfRule>
    <cfRule type="cellIs" dxfId="2586" priority="242" stopIfTrue="1" operator="lessThan">
      <formula>-0.03</formula>
    </cfRule>
  </conditionalFormatting>
  <conditionalFormatting sqref="BN507:BN515">
    <cfRule type="cellIs" dxfId="2585" priority="237" stopIfTrue="1" operator="greaterThan">
      <formula>0.03</formula>
    </cfRule>
    <cfRule type="cellIs" dxfId="2584" priority="238" stopIfTrue="1" operator="lessThan">
      <formula>-0.03</formula>
    </cfRule>
  </conditionalFormatting>
  <conditionalFormatting sqref="BO166">
    <cfRule type="cellIs" dxfId="2583" priority="235" stopIfTrue="1" operator="greaterThan">
      <formula>0.03</formula>
    </cfRule>
    <cfRule type="cellIs" dxfId="2582" priority="236" stopIfTrue="1" operator="lessThan">
      <formula>-0.03</formula>
    </cfRule>
  </conditionalFormatting>
  <conditionalFormatting sqref="BN166 BN168 BN170">
    <cfRule type="cellIs" dxfId="2581" priority="233" stopIfTrue="1" operator="greaterThan">
      <formula>0.03</formula>
    </cfRule>
    <cfRule type="cellIs" dxfId="2580" priority="234" stopIfTrue="1" operator="lessThan">
      <formula>-0.03</formula>
    </cfRule>
  </conditionalFormatting>
  <conditionalFormatting sqref="BO172">
    <cfRule type="cellIs" dxfId="2579" priority="231" stopIfTrue="1" operator="greaterThan">
      <formula>0.03</formula>
    </cfRule>
    <cfRule type="cellIs" dxfId="2578" priority="232" stopIfTrue="1" operator="lessThan">
      <formula>-0.03</formula>
    </cfRule>
  </conditionalFormatting>
  <conditionalFormatting sqref="BN172 BN174 BN176">
    <cfRule type="cellIs" dxfId="2577" priority="229" stopIfTrue="1" operator="greaterThan">
      <formula>0.03</formula>
    </cfRule>
    <cfRule type="cellIs" dxfId="2576" priority="230" stopIfTrue="1" operator="lessThan">
      <formula>-0.03</formula>
    </cfRule>
  </conditionalFormatting>
  <conditionalFormatting sqref="BO178">
    <cfRule type="cellIs" dxfId="2575" priority="227" stopIfTrue="1" operator="greaterThan">
      <formula>0.03</formula>
    </cfRule>
    <cfRule type="cellIs" dxfId="2574" priority="228" stopIfTrue="1" operator="lessThan">
      <formula>-0.03</formula>
    </cfRule>
  </conditionalFormatting>
  <conditionalFormatting sqref="BN178 BN180 BN182">
    <cfRule type="cellIs" dxfId="2573" priority="225" stopIfTrue="1" operator="greaterThan">
      <formula>0.03</formula>
    </cfRule>
    <cfRule type="cellIs" dxfId="2572" priority="226" stopIfTrue="1" operator="lessThan">
      <formula>-0.03</formula>
    </cfRule>
  </conditionalFormatting>
  <conditionalFormatting sqref="BO358">
    <cfRule type="cellIs" dxfId="2571" priority="223" stopIfTrue="1" operator="greaterThan">
      <formula>0.03</formula>
    </cfRule>
    <cfRule type="cellIs" dxfId="2570" priority="224"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2569" priority="217" stopIfTrue="1" operator="greaterThan">
      <formula>0.03</formula>
    </cfRule>
    <cfRule type="cellIs" dxfId="2568" priority="218" stopIfTrue="1" operator="lessThan">
      <formula>-0.03</formula>
    </cfRule>
  </conditionalFormatting>
  <conditionalFormatting sqref="BP166">
    <cfRule type="cellIs" dxfId="2567" priority="215" stopIfTrue="1" operator="greaterThan">
      <formula>0.03</formula>
    </cfRule>
    <cfRule type="cellIs" dxfId="2566" priority="216" stopIfTrue="1" operator="lessThan">
      <formula>-0.03</formula>
    </cfRule>
  </conditionalFormatting>
  <conditionalFormatting sqref="BP172">
    <cfRule type="cellIs" dxfId="2565" priority="213" stopIfTrue="1" operator="greaterThan">
      <formula>0.03</formula>
    </cfRule>
    <cfRule type="cellIs" dxfId="2564" priority="214" stopIfTrue="1" operator="lessThan">
      <formula>-0.03</formula>
    </cfRule>
  </conditionalFormatting>
  <conditionalFormatting sqref="BP358">
    <cfRule type="cellIs" dxfId="2563" priority="209" stopIfTrue="1" operator="greaterThan">
      <formula>0.03</formula>
    </cfRule>
    <cfRule type="cellIs" dxfId="2562" priority="210" stopIfTrue="1" operator="lessThan">
      <formula>-0.03</formula>
    </cfRule>
  </conditionalFormatting>
  <conditionalFormatting sqref="BP178">
    <cfRule type="cellIs" dxfId="2561" priority="211" stopIfTrue="1" operator="greaterThan">
      <formula>0.03</formula>
    </cfRule>
    <cfRule type="cellIs" dxfId="2560" priority="212"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2559" priority="205" stopIfTrue="1" operator="greaterThan">
      <formula>0.03</formula>
    </cfRule>
    <cfRule type="cellIs" dxfId="2558" priority="206" stopIfTrue="1" operator="lessThan">
      <formula>-0.03</formula>
    </cfRule>
  </conditionalFormatting>
  <conditionalFormatting sqref="BQ4">
    <cfRule type="cellIs" dxfId="2557" priority="207" stopIfTrue="1" operator="greaterThan">
      <formula>0.03</formula>
    </cfRule>
    <cfRule type="cellIs" dxfId="2556" priority="208" stopIfTrue="1" operator="lessThan">
      <formula>-0.03</formula>
    </cfRule>
  </conditionalFormatting>
  <conditionalFormatting sqref="BQ172">
    <cfRule type="cellIs" dxfId="2555" priority="201" stopIfTrue="1" operator="greaterThan">
      <formula>0.03</formula>
    </cfRule>
    <cfRule type="cellIs" dxfId="2554" priority="202" stopIfTrue="1" operator="lessThan">
      <formula>-0.03</formula>
    </cfRule>
  </conditionalFormatting>
  <conditionalFormatting sqref="BQ166">
    <cfRule type="cellIs" dxfId="2553" priority="203" stopIfTrue="1" operator="greaterThan">
      <formula>0.03</formula>
    </cfRule>
    <cfRule type="cellIs" dxfId="2552" priority="204" stopIfTrue="1" operator="lessThan">
      <formula>-0.03</formula>
    </cfRule>
  </conditionalFormatting>
  <conditionalFormatting sqref="BQ358">
    <cfRule type="cellIs" dxfId="2551" priority="197" stopIfTrue="1" operator="greaterThan">
      <formula>0.03</formula>
    </cfRule>
    <cfRule type="cellIs" dxfId="2550" priority="198" stopIfTrue="1" operator="lessThan">
      <formula>-0.03</formula>
    </cfRule>
  </conditionalFormatting>
  <conditionalFormatting sqref="BQ178">
    <cfRule type="cellIs" dxfId="2549" priority="199" stopIfTrue="1" operator="greaterThan">
      <formula>0.03</formula>
    </cfRule>
    <cfRule type="cellIs" dxfId="2548" priority="200" stopIfTrue="1" operator="lessThan">
      <formula>-0.03</formula>
    </cfRule>
  </conditionalFormatting>
  <conditionalFormatting sqref="BO4">
    <cfRule type="cellIs" dxfId="2547" priority="297" stopIfTrue="1" operator="greaterThan">
      <formula>0.03</formula>
    </cfRule>
    <cfRule type="cellIs" dxfId="2546" priority="298" stopIfTrue="1" operator="lessThan">
      <formula>-0.03</formula>
    </cfRule>
  </conditionalFormatting>
  <conditionalFormatting sqref="BO518:BQ518">
    <cfRule type="cellIs" dxfId="2545" priority="299" stopIfTrue="1" operator="greaterThan">
      <formula>0.03</formula>
    </cfRule>
    <cfRule type="cellIs" dxfId="2544" priority="300" stopIfTrue="1" operator="lessThan">
      <formula>-0.03</formula>
    </cfRule>
  </conditionalFormatting>
  <conditionalFormatting sqref="BO436 BO433:BQ435">
    <cfRule type="cellIs" dxfId="2543" priority="301" stopIfTrue="1" operator="greaterThan">
      <formula>0.03</formula>
    </cfRule>
    <cfRule type="cellIs" dxfId="2542" priority="302" stopIfTrue="1" operator="lessThan">
      <formula>-0.03</formula>
    </cfRule>
  </conditionalFormatting>
  <conditionalFormatting sqref="BN433:BN438">
    <cfRule type="cellIs" dxfId="2541" priority="295" stopIfTrue="1" operator="greaterThan">
      <formula>0.03</formula>
    </cfRule>
    <cfRule type="cellIs" dxfId="2540" priority="296" stopIfTrue="1" operator="lessThan">
      <formula>-0.03</formula>
    </cfRule>
  </conditionalFormatting>
  <conditionalFormatting sqref="BN518">
    <cfRule type="cellIs" dxfId="2539" priority="293" stopIfTrue="1" operator="greaterThan">
      <formula>0.03</formula>
    </cfRule>
    <cfRule type="cellIs" dxfId="2538" priority="294" stopIfTrue="1" operator="lessThan">
      <formula>-0.03</formula>
    </cfRule>
  </conditionalFormatting>
  <conditionalFormatting sqref="BN4 BN6 BN8">
    <cfRule type="cellIs" dxfId="2537" priority="291" stopIfTrue="1" operator="greaterThan">
      <formula>0.03</formula>
    </cfRule>
    <cfRule type="cellIs" dxfId="2536" priority="29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2535" priority="289" stopIfTrue="1" operator="greaterThan">
      <formula>0.03</formula>
    </cfRule>
    <cfRule type="cellIs" dxfId="2534" priority="290"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2533" priority="287" stopIfTrue="1" operator="greaterThan">
      <formula>0.03</formula>
    </cfRule>
    <cfRule type="cellIs" dxfId="2532" priority="288" stopIfTrue="1" operator="lessThan">
      <formula>-0.03</formula>
    </cfRule>
  </conditionalFormatting>
  <conditionalFormatting sqref="BO442:BQ444">
    <cfRule type="cellIs" dxfId="2531" priority="285" stopIfTrue="1" operator="greaterThan">
      <formula>0.03</formula>
    </cfRule>
    <cfRule type="cellIs" dxfId="2530" priority="286" stopIfTrue="1" operator="lessThan">
      <formula>-0.03</formula>
    </cfRule>
  </conditionalFormatting>
  <conditionalFormatting sqref="BN443:BN450">
    <cfRule type="cellIs" dxfId="2529" priority="283" stopIfTrue="1" operator="greaterThan">
      <formula>0.03</formula>
    </cfRule>
    <cfRule type="cellIs" dxfId="2528" priority="284" stopIfTrue="1" operator="lessThan">
      <formula>-0.03</formula>
    </cfRule>
  </conditionalFormatting>
  <conditionalFormatting sqref="BO451:BQ453">
    <cfRule type="cellIs" dxfId="2527" priority="281" stopIfTrue="1" operator="greaterThan">
      <formula>0.03</formula>
    </cfRule>
    <cfRule type="cellIs" dxfId="2526" priority="282" stopIfTrue="1" operator="lessThan">
      <formula>-0.03</formula>
    </cfRule>
  </conditionalFormatting>
  <conditionalFormatting sqref="BI4">
    <cfRule type="cellIs" dxfId="2525" priority="191" stopIfTrue="1" operator="greaterThan">
      <formula>0.03</formula>
    </cfRule>
    <cfRule type="cellIs" dxfId="2524" priority="192" stopIfTrue="1" operator="lessThan">
      <formula>-0.03</formula>
    </cfRule>
  </conditionalFormatting>
  <conditionalFormatting sqref="BH518">
    <cfRule type="cellIs" dxfId="2523" priority="189" stopIfTrue="1" operator="greaterThan">
      <formula>0.03</formula>
    </cfRule>
    <cfRule type="cellIs" dxfId="2522" priority="190" stopIfTrue="1" operator="lessThan">
      <formula>-0.03</formula>
    </cfRule>
  </conditionalFormatting>
  <conditionalFormatting sqref="BI472">
    <cfRule type="cellIs" dxfId="2521" priority="173" stopIfTrue="1" operator="greaterThan">
      <formula>0.03</formula>
    </cfRule>
    <cfRule type="cellIs" dxfId="2520" priority="174"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2519" priority="185" stopIfTrue="1" operator="greaterThan">
      <formula>0.03</formula>
    </cfRule>
    <cfRule type="cellIs" dxfId="2518" priority="186" stopIfTrue="1" operator="lessThan">
      <formula>-0.03</formula>
    </cfRule>
  </conditionalFormatting>
  <conditionalFormatting sqref="BH4 BH6 BH8">
    <cfRule type="cellIs" dxfId="2517" priority="187" stopIfTrue="1" operator="greaterThan">
      <formula>0.03</formula>
    </cfRule>
    <cfRule type="cellIs" dxfId="2516" priority="188" stopIfTrue="1" operator="lessThan">
      <formula>-0.03</formula>
    </cfRule>
  </conditionalFormatting>
  <conditionalFormatting sqref="BI481">
    <cfRule type="cellIs" dxfId="2515" priority="171" stopIfTrue="1" operator="greaterThan">
      <formula>0.03</formula>
    </cfRule>
    <cfRule type="cellIs" dxfId="2514" priority="172"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2513" priority="183" stopIfTrue="1" operator="greaterThan">
      <formula>0.03</formula>
    </cfRule>
    <cfRule type="cellIs" dxfId="2512" priority="184" stopIfTrue="1" operator="lessThan">
      <formula>-0.03</formula>
    </cfRule>
  </conditionalFormatting>
  <conditionalFormatting sqref="BI518">
    <cfRule type="cellIs" dxfId="2511" priority="193" stopIfTrue="1" operator="greaterThan">
      <formula>0.03</formula>
    </cfRule>
    <cfRule type="cellIs" dxfId="2510" priority="194" stopIfTrue="1" operator="lessThan">
      <formula>-0.03</formula>
    </cfRule>
  </conditionalFormatting>
  <conditionalFormatting sqref="BI436">
    <cfRule type="cellIs" dxfId="2509" priority="195" stopIfTrue="1" operator="greaterThan">
      <formula>0.03</formula>
    </cfRule>
    <cfRule type="cellIs" dxfId="2508" priority="196" stopIfTrue="1" operator="lessThan">
      <formula>-0.03</formula>
    </cfRule>
  </conditionalFormatting>
  <conditionalFormatting sqref="BH433:BH438">
    <cfRule type="cellIs" dxfId="2507" priority="181" stopIfTrue="1" operator="greaterThan">
      <formula>0.03</formula>
    </cfRule>
    <cfRule type="cellIs" dxfId="2506" priority="182" stopIfTrue="1" operator="lessThan">
      <formula>-0.03</formula>
    </cfRule>
  </conditionalFormatting>
  <conditionalFormatting sqref="BI433:BI435">
    <cfRule type="cellIs" dxfId="2505" priority="179" stopIfTrue="1" operator="greaterThan">
      <formula>0.03</formula>
    </cfRule>
    <cfRule type="cellIs" dxfId="2504" priority="180" stopIfTrue="1" operator="lessThan">
      <formula>-0.03</formula>
    </cfRule>
  </conditionalFormatting>
  <conditionalFormatting sqref="BI463">
    <cfRule type="cellIs" dxfId="2503" priority="175" stopIfTrue="1" operator="greaterThan">
      <formula>0.03</formula>
    </cfRule>
    <cfRule type="cellIs" dxfId="2502" priority="176" stopIfTrue="1" operator="lessThan">
      <formula>-0.03</formula>
    </cfRule>
  </conditionalFormatting>
  <conditionalFormatting sqref="BI454">
    <cfRule type="cellIs" dxfId="2501" priority="177" stopIfTrue="1" operator="greaterThan">
      <formula>0.03</formula>
    </cfRule>
    <cfRule type="cellIs" dxfId="2500" priority="178" stopIfTrue="1" operator="lessThan">
      <formula>-0.03</formula>
    </cfRule>
  </conditionalFormatting>
  <conditionalFormatting sqref="BI490">
    <cfRule type="cellIs" dxfId="2499" priority="169" stopIfTrue="1" operator="greaterThan">
      <formula>0.03</formula>
    </cfRule>
    <cfRule type="cellIs" dxfId="2498" priority="170" stopIfTrue="1" operator="lessThan">
      <formula>-0.03</formula>
    </cfRule>
  </conditionalFormatting>
  <conditionalFormatting sqref="BI442:BI444">
    <cfRule type="cellIs" dxfId="2497" priority="159" stopIfTrue="1" operator="greaterThan">
      <formula>0.03</formula>
    </cfRule>
    <cfRule type="cellIs" dxfId="2496" priority="160" stopIfTrue="1" operator="lessThan">
      <formula>-0.03</formula>
    </cfRule>
  </conditionalFormatting>
  <conditionalFormatting sqref="BI499">
    <cfRule type="cellIs" dxfId="2495" priority="167" stopIfTrue="1" operator="greaterThan">
      <formula>0.03</formula>
    </cfRule>
    <cfRule type="cellIs" dxfId="2494" priority="168" stopIfTrue="1" operator="lessThan">
      <formula>-0.03</formula>
    </cfRule>
  </conditionalFormatting>
  <conditionalFormatting sqref="BH442">
    <cfRule type="cellIs" dxfId="2493" priority="161" stopIfTrue="1" operator="greaterThan">
      <formula>0.03</formula>
    </cfRule>
    <cfRule type="cellIs" dxfId="2492" priority="162" stopIfTrue="1" operator="lessThan">
      <formula>-0.03</formula>
    </cfRule>
  </conditionalFormatting>
  <conditionalFormatting sqref="BI445">
    <cfRule type="cellIs" dxfId="2491" priority="165" stopIfTrue="1" operator="greaterThan">
      <formula>0.03</formula>
    </cfRule>
    <cfRule type="cellIs" dxfId="2490" priority="166" stopIfTrue="1" operator="lessThan">
      <formula>-0.03</formula>
    </cfRule>
  </conditionalFormatting>
  <conditionalFormatting sqref="BH443:BH450">
    <cfRule type="cellIs" dxfId="2489" priority="163" stopIfTrue="1" operator="greaterThan">
      <formula>0.03</formula>
    </cfRule>
    <cfRule type="cellIs" dxfId="2488" priority="164" stopIfTrue="1" operator="lessThan">
      <formula>-0.03</formula>
    </cfRule>
  </conditionalFormatting>
  <conditionalFormatting sqref="BH451:BH459">
    <cfRule type="cellIs" dxfId="2487" priority="157" stopIfTrue="1" operator="greaterThan">
      <formula>0.03</formula>
    </cfRule>
    <cfRule type="cellIs" dxfId="2486" priority="158" stopIfTrue="1" operator="lessThan">
      <formula>-0.03</formula>
    </cfRule>
  </conditionalFormatting>
  <conditionalFormatting sqref="BI451:BI453">
    <cfRule type="cellIs" dxfId="2485" priority="155" stopIfTrue="1" operator="greaterThan">
      <formula>0.03</formula>
    </cfRule>
    <cfRule type="cellIs" dxfId="2484" priority="156" stopIfTrue="1" operator="lessThan">
      <formula>-0.03</formula>
    </cfRule>
  </conditionalFormatting>
  <conditionalFormatting sqref="BH460:BH468">
    <cfRule type="cellIs" dxfId="2483" priority="153" stopIfTrue="1" operator="greaterThan">
      <formula>0.03</formula>
    </cfRule>
    <cfRule type="cellIs" dxfId="2482" priority="154" stopIfTrue="1" operator="lessThan">
      <formula>-0.03</formula>
    </cfRule>
  </conditionalFormatting>
  <conditionalFormatting sqref="BI460:BI462">
    <cfRule type="cellIs" dxfId="2481" priority="151" stopIfTrue="1" operator="greaterThan">
      <formula>0.03</formula>
    </cfRule>
    <cfRule type="cellIs" dxfId="2480" priority="152" stopIfTrue="1" operator="lessThan">
      <formula>-0.03</formula>
    </cfRule>
  </conditionalFormatting>
  <conditionalFormatting sqref="BH469:BH477">
    <cfRule type="cellIs" dxfId="2479" priority="149" stopIfTrue="1" operator="greaterThan">
      <formula>0.03</formula>
    </cfRule>
    <cfRule type="cellIs" dxfId="2478" priority="150" stopIfTrue="1" operator="lessThan">
      <formula>-0.03</formula>
    </cfRule>
  </conditionalFormatting>
  <conditionalFormatting sqref="BI469:BI471">
    <cfRule type="cellIs" dxfId="2477" priority="147" stopIfTrue="1" operator="greaterThan">
      <formula>0.03</formula>
    </cfRule>
    <cfRule type="cellIs" dxfId="2476" priority="148" stopIfTrue="1" operator="lessThan">
      <formula>-0.03</formula>
    </cfRule>
  </conditionalFormatting>
  <conditionalFormatting sqref="BI478:BI480">
    <cfRule type="cellIs" dxfId="2475" priority="145" stopIfTrue="1" operator="greaterThan">
      <formula>0.03</formula>
    </cfRule>
    <cfRule type="cellIs" dxfId="2474" priority="146" stopIfTrue="1" operator="lessThan">
      <formula>-0.03</formula>
    </cfRule>
  </conditionalFormatting>
  <conditionalFormatting sqref="BH478:BH486">
    <cfRule type="cellIs" dxfId="2473" priority="143" stopIfTrue="1" operator="greaterThan">
      <formula>0.03</formula>
    </cfRule>
    <cfRule type="cellIs" dxfId="2472" priority="144" stopIfTrue="1" operator="lessThan">
      <formula>-0.03</formula>
    </cfRule>
  </conditionalFormatting>
  <conditionalFormatting sqref="BI487:BI489">
    <cfRule type="cellIs" dxfId="2471" priority="141" stopIfTrue="1" operator="greaterThan">
      <formula>0.03</formula>
    </cfRule>
    <cfRule type="cellIs" dxfId="2470" priority="142" stopIfTrue="1" operator="lessThan">
      <formula>-0.03</formula>
    </cfRule>
  </conditionalFormatting>
  <conditionalFormatting sqref="BH487:BH495">
    <cfRule type="cellIs" dxfId="2469" priority="139" stopIfTrue="1" operator="greaterThan">
      <formula>0.03</formula>
    </cfRule>
    <cfRule type="cellIs" dxfId="2468" priority="140" stopIfTrue="1" operator="lessThan">
      <formula>-0.03</formula>
    </cfRule>
  </conditionalFormatting>
  <conditionalFormatting sqref="BI496:BI498">
    <cfRule type="cellIs" dxfId="2467" priority="137" stopIfTrue="1" operator="greaterThan">
      <formula>0.03</formula>
    </cfRule>
    <cfRule type="cellIs" dxfId="2466" priority="138" stopIfTrue="1" operator="lessThan">
      <formula>-0.03</formula>
    </cfRule>
  </conditionalFormatting>
  <conditionalFormatting sqref="BH496:BH506 BH516:BH517">
    <cfRule type="cellIs" dxfId="2465" priority="135" stopIfTrue="1" operator="greaterThan">
      <formula>0.03</formula>
    </cfRule>
    <cfRule type="cellIs" dxfId="2464" priority="136" stopIfTrue="1" operator="lessThan">
      <formula>-0.03</formula>
    </cfRule>
  </conditionalFormatting>
  <conditionalFormatting sqref="BI510">
    <cfRule type="cellIs" dxfId="2463" priority="133" stopIfTrue="1" operator="greaterThan">
      <formula>0.03</formula>
    </cfRule>
    <cfRule type="cellIs" dxfId="2462" priority="134" stopIfTrue="1" operator="lessThan">
      <formula>-0.03</formula>
    </cfRule>
  </conditionalFormatting>
  <conditionalFormatting sqref="BI507:BI509">
    <cfRule type="cellIs" dxfId="2461" priority="131" stopIfTrue="1" operator="greaterThan">
      <formula>0.03</formula>
    </cfRule>
    <cfRule type="cellIs" dxfId="2460" priority="132" stopIfTrue="1" operator="lessThan">
      <formula>-0.03</formula>
    </cfRule>
  </conditionalFormatting>
  <conditionalFormatting sqref="BH507:BH515">
    <cfRule type="cellIs" dxfId="2459" priority="129" stopIfTrue="1" operator="greaterThan">
      <formula>0.03</formula>
    </cfRule>
    <cfRule type="cellIs" dxfId="2458" priority="130" stopIfTrue="1" operator="lessThan">
      <formula>-0.03</formula>
    </cfRule>
  </conditionalFormatting>
  <conditionalFormatting sqref="BI166">
    <cfRule type="cellIs" dxfId="2457" priority="127" stopIfTrue="1" operator="greaterThan">
      <formula>0.03</formula>
    </cfRule>
    <cfRule type="cellIs" dxfId="2456" priority="128" stopIfTrue="1" operator="lessThan">
      <formula>-0.03</formula>
    </cfRule>
  </conditionalFormatting>
  <conditionalFormatting sqref="BH166 BH168 BH170">
    <cfRule type="cellIs" dxfId="2455" priority="125" stopIfTrue="1" operator="greaterThan">
      <formula>0.03</formula>
    </cfRule>
    <cfRule type="cellIs" dxfId="2454" priority="126" stopIfTrue="1" operator="lessThan">
      <formula>-0.03</formula>
    </cfRule>
  </conditionalFormatting>
  <conditionalFormatting sqref="BI172">
    <cfRule type="cellIs" dxfId="2453" priority="123" stopIfTrue="1" operator="greaterThan">
      <formula>0.03</formula>
    </cfRule>
    <cfRule type="cellIs" dxfId="2452" priority="124" stopIfTrue="1" operator="lessThan">
      <formula>-0.03</formula>
    </cfRule>
  </conditionalFormatting>
  <conditionalFormatting sqref="BH172 BH174 BH176">
    <cfRule type="cellIs" dxfId="2451" priority="121" stopIfTrue="1" operator="greaterThan">
      <formula>0.03</formula>
    </cfRule>
    <cfRule type="cellIs" dxfId="2450" priority="122" stopIfTrue="1" operator="lessThan">
      <formula>-0.03</formula>
    </cfRule>
  </conditionalFormatting>
  <conditionalFormatting sqref="BI178">
    <cfRule type="cellIs" dxfId="2449" priority="119" stopIfTrue="1" operator="greaterThan">
      <formula>0.03</formula>
    </cfRule>
    <cfRule type="cellIs" dxfId="2448" priority="120" stopIfTrue="1" operator="lessThan">
      <formula>-0.03</formula>
    </cfRule>
  </conditionalFormatting>
  <conditionalFormatting sqref="BH178 BH180 BH182">
    <cfRule type="cellIs" dxfId="2447" priority="117" stopIfTrue="1" operator="greaterThan">
      <formula>0.03</formula>
    </cfRule>
    <cfRule type="cellIs" dxfId="2446" priority="118" stopIfTrue="1" operator="lessThan">
      <formula>-0.03</formula>
    </cfRule>
  </conditionalFormatting>
  <conditionalFormatting sqref="BI358">
    <cfRule type="cellIs" dxfId="2445" priority="115" stopIfTrue="1" operator="greaterThan">
      <formula>0.03</formula>
    </cfRule>
    <cfRule type="cellIs" dxfId="2444" priority="116" stopIfTrue="1" operator="lessThan">
      <formula>-0.03</formula>
    </cfRule>
  </conditionalFormatting>
  <conditionalFormatting sqref="BH358 BH360 BH362">
    <cfRule type="cellIs" dxfId="2443" priority="113" stopIfTrue="1" operator="greaterThan">
      <formula>0.03</formula>
    </cfRule>
    <cfRule type="cellIs" dxfId="2442" priority="114" stopIfTrue="1" operator="lessThan">
      <formula>-0.03</formula>
    </cfRule>
  </conditionalFormatting>
  <conditionalFormatting sqref="BA4">
    <cfRule type="cellIs" dxfId="2441" priority="107" stopIfTrue="1" operator="greaterThan">
      <formula>0.03</formula>
    </cfRule>
    <cfRule type="cellIs" dxfId="2440" priority="108" stopIfTrue="1" operator="lessThan">
      <formula>-0.03</formula>
    </cfRule>
  </conditionalFormatting>
  <conditionalFormatting sqref="BA518">
    <cfRule type="cellIs" dxfId="2439" priority="109" stopIfTrue="1" operator="greaterThan">
      <formula>0.03</formula>
    </cfRule>
    <cfRule type="cellIs" dxfId="2438" priority="110" stopIfTrue="1" operator="lessThan">
      <formula>-0.03</formula>
    </cfRule>
  </conditionalFormatting>
  <conditionalFormatting sqref="BA433:BA435">
    <cfRule type="cellIs" dxfId="2437" priority="111" stopIfTrue="1" operator="greaterThan">
      <formula>0.03</formula>
    </cfRule>
    <cfRule type="cellIs" dxfId="2436" priority="112" stopIfTrue="1" operator="lessThan">
      <formula>-0.03</formula>
    </cfRule>
  </conditionalFormatting>
  <conditionalFormatting sqref="BA469:BA471">
    <cfRule type="cellIs" dxfId="2435" priority="97" stopIfTrue="1" operator="greaterThan">
      <formula>0.03</formula>
    </cfRule>
    <cfRule type="cellIs" dxfId="2434" priority="98" stopIfTrue="1" operator="lessThan">
      <formula>-0.03</formula>
    </cfRule>
  </conditionalFormatting>
  <conditionalFormatting sqref="BA478:BA480">
    <cfRule type="cellIs" dxfId="2433" priority="95" stopIfTrue="1" operator="greaterThan">
      <formula>0.03</formula>
    </cfRule>
    <cfRule type="cellIs" dxfId="2432" priority="96"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431" priority="105" stopIfTrue="1" operator="greaterThan">
      <formula>0.03</formula>
    </cfRule>
    <cfRule type="cellIs" dxfId="2430" priority="106" stopIfTrue="1" operator="lessThan">
      <formula>-0.03</formula>
    </cfRule>
  </conditionalFormatting>
  <conditionalFormatting sqref="BA442:BA444">
    <cfRule type="cellIs" dxfId="2429" priority="103" stopIfTrue="1" operator="greaterThan">
      <formula>0.03</formula>
    </cfRule>
    <cfRule type="cellIs" dxfId="2428" priority="104" stopIfTrue="1" operator="lessThan">
      <formula>-0.03</formula>
    </cfRule>
  </conditionalFormatting>
  <conditionalFormatting sqref="BA460:BA462">
    <cfRule type="cellIs" dxfId="2427" priority="99" stopIfTrue="1" operator="greaterThan">
      <formula>0.03</formula>
    </cfRule>
    <cfRule type="cellIs" dxfId="2426" priority="100" stopIfTrue="1" operator="lessThan">
      <formula>-0.03</formula>
    </cfRule>
  </conditionalFormatting>
  <conditionalFormatting sqref="BA451:BA453">
    <cfRule type="cellIs" dxfId="2425" priority="101" stopIfTrue="1" operator="greaterThan">
      <formula>0.03</formula>
    </cfRule>
    <cfRule type="cellIs" dxfId="2424" priority="102" stopIfTrue="1" operator="lessThan">
      <formula>-0.03</formula>
    </cfRule>
  </conditionalFormatting>
  <conditionalFormatting sqref="BA487:BA489">
    <cfRule type="cellIs" dxfId="2423" priority="93" stopIfTrue="1" operator="greaterThan">
      <formula>0.03</formula>
    </cfRule>
    <cfRule type="cellIs" dxfId="2422" priority="94" stopIfTrue="1" operator="lessThan">
      <formula>-0.03</formula>
    </cfRule>
  </conditionalFormatting>
  <conditionalFormatting sqref="BA496:BA498">
    <cfRule type="cellIs" dxfId="2421" priority="91" stopIfTrue="1" operator="greaterThan">
      <formula>0.03</formula>
    </cfRule>
    <cfRule type="cellIs" dxfId="2420" priority="92" stopIfTrue="1" operator="lessThan">
      <formula>-0.03</formula>
    </cfRule>
  </conditionalFormatting>
  <conditionalFormatting sqref="BA507:BA509">
    <cfRule type="cellIs" dxfId="2419" priority="89" stopIfTrue="1" operator="greaterThan">
      <formula>0.03</formula>
    </cfRule>
    <cfRule type="cellIs" dxfId="2418" priority="90" stopIfTrue="1" operator="lessThan">
      <formula>-0.03</formula>
    </cfRule>
  </conditionalFormatting>
  <conditionalFormatting sqref="BA166">
    <cfRule type="cellIs" dxfId="2417" priority="87" stopIfTrue="1" operator="greaterThan">
      <formula>0.03</formula>
    </cfRule>
    <cfRule type="cellIs" dxfId="2416" priority="88" stopIfTrue="1" operator="lessThan">
      <formula>-0.03</formula>
    </cfRule>
  </conditionalFormatting>
  <conditionalFormatting sqref="BA172">
    <cfRule type="cellIs" dxfId="2415" priority="85" stopIfTrue="1" operator="greaterThan">
      <formula>0.03</formula>
    </cfRule>
    <cfRule type="cellIs" dxfId="2414" priority="86" stopIfTrue="1" operator="lessThan">
      <formula>-0.03</formula>
    </cfRule>
  </conditionalFormatting>
  <conditionalFormatting sqref="BA178">
    <cfRule type="cellIs" dxfId="2413" priority="83" stopIfTrue="1" operator="greaterThan">
      <formula>0.03</formula>
    </cfRule>
    <cfRule type="cellIs" dxfId="2412" priority="84" stopIfTrue="1" operator="lessThan">
      <formula>-0.03</formula>
    </cfRule>
  </conditionalFormatting>
  <conditionalFormatting sqref="BA358">
    <cfRule type="cellIs" dxfId="2411" priority="81" stopIfTrue="1" operator="greaterThan">
      <formula>0.03</formula>
    </cfRule>
    <cfRule type="cellIs" dxfId="2410" priority="82" stopIfTrue="1" operator="lessThan">
      <formula>-0.03</formula>
    </cfRule>
  </conditionalFormatting>
  <conditionalFormatting sqref="BR460:BR462">
    <cfRule type="cellIs" dxfId="2409" priority="71" stopIfTrue="1" operator="greaterThan">
      <formula>0.03</formula>
    </cfRule>
    <cfRule type="cellIs" dxfId="2408" priority="72" stopIfTrue="1" operator="lessThan">
      <formula>-0.03</formula>
    </cfRule>
  </conditionalFormatting>
  <conditionalFormatting sqref="BR469:BR471">
    <cfRule type="cellIs" dxfId="2407" priority="69" stopIfTrue="1" operator="greaterThan">
      <formula>0.03</formula>
    </cfRule>
    <cfRule type="cellIs" dxfId="2406" priority="70" stopIfTrue="1" operator="lessThan">
      <formula>-0.03</formula>
    </cfRule>
  </conditionalFormatting>
  <conditionalFormatting sqref="BR478:BR480">
    <cfRule type="cellIs" dxfId="2405" priority="67" stopIfTrue="1" operator="greaterThan">
      <formula>0.03</formula>
    </cfRule>
    <cfRule type="cellIs" dxfId="2404" priority="68" stopIfTrue="1" operator="lessThan">
      <formula>-0.03</formula>
    </cfRule>
  </conditionalFormatting>
  <conditionalFormatting sqref="BR487:BR489">
    <cfRule type="cellIs" dxfId="2403" priority="65" stopIfTrue="1" operator="greaterThan">
      <formula>0.03</formula>
    </cfRule>
    <cfRule type="cellIs" dxfId="2402" priority="66" stopIfTrue="1" operator="lessThan">
      <formula>-0.03</formula>
    </cfRule>
  </conditionalFormatting>
  <conditionalFormatting sqref="BR496:BR498">
    <cfRule type="cellIs" dxfId="2401" priority="63" stopIfTrue="1" operator="greaterThan">
      <formula>0.03</formula>
    </cfRule>
    <cfRule type="cellIs" dxfId="2400" priority="64" stopIfTrue="1" operator="lessThan">
      <formula>-0.03</formula>
    </cfRule>
  </conditionalFormatting>
  <conditionalFormatting sqref="BR507:BR509">
    <cfRule type="cellIs" dxfId="2399" priority="61" stopIfTrue="1" operator="greaterThan">
      <formula>0.03</formula>
    </cfRule>
    <cfRule type="cellIs" dxfId="2398" priority="62"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2397" priority="57" stopIfTrue="1" operator="greaterThan">
      <formula>0.03</formula>
    </cfRule>
    <cfRule type="cellIs" dxfId="2396" priority="58" stopIfTrue="1" operator="lessThan">
      <formula>-0.03</formula>
    </cfRule>
  </conditionalFormatting>
  <conditionalFormatting sqref="BR4">
    <cfRule type="cellIs" dxfId="2395" priority="59" stopIfTrue="1" operator="greaterThan">
      <formula>0.03</formula>
    </cfRule>
    <cfRule type="cellIs" dxfId="2394" priority="60" stopIfTrue="1" operator="lessThan">
      <formula>-0.03</formula>
    </cfRule>
  </conditionalFormatting>
  <conditionalFormatting sqref="BR172">
    <cfRule type="cellIs" dxfId="2393" priority="53" stopIfTrue="1" operator="greaterThan">
      <formula>0.03</formula>
    </cfRule>
    <cfRule type="cellIs" dxfId="2392" priority="54" stopIfTrue="1" operator="lessThan">
      <formula>-0.03</formula>
    </cfRule>
  </conditionalFormatting>
  <conditionalFormatting sqref="BR166">
    <cfRule type="cellIs" dxfId="2391" priority="55" stopIfTrue="1" operator="greaterThan">
      <formula>0.03</formula>
    </cfRule>
    <cfRule type="cellIs" dxfId="2390" priority="56" stopIfTrue="1" operator="lessThan">
      <formula>-0.03</formula>
    </cfRule>
  </conditionalFormatting>
  <conditionalFormatting sqref="BR358">
    <cfRule type="cellIs" dxfId="2389" priority="49" stopIfTrue="1" operator="greaterThan">
      <formula>0.03</formula>
    </cfRule>
    <cfRule type="cellIs" dxfId="2388" priority="50" stopIfTrue="1" operator="lessThan">
      <formula>-0.03</formula>
    </cfRule>
  </conditionalFormatting>
  <conditionalFormatting sqref="BR178">
    <cfRule type="cellIs" dxfId="2387" priority="51" stopIfTrue="1" operator="greaterThan">
      <formula>0.03</formula>
    </cfRule>
    <cfRule type="cellIs" dxfId="2386" priority="52" stopIfTrue="1" operator="lessThan">
      <formula>-0.03</formula>
    </cfRule>
  </conditionalFormatting>
  <conditionalFormatting sqref="BR518">
    <cfRule type="cellIs" dxfId="2385" priority="77" stopIfTrue="1" operator="greaterThan">
      <formula>0.03</formula>
    </cfRule>
    <cfRule type="cellIs" dxfId="2384" priority="78" stopIfTrue="1" operator="lessThan">
      <formula>-0.03</formula>
    </cfRule>
  </conditionalFormatting>
  <conditionalFormatting sqref="BR433:BR435">
    <cfRule type="cellIs" dxfId="2383" priority="79" stopIfTrue="1" operator="greaterThan">
      <formula>0.03</formula>
    </cfRule>
    <cfRule type="cellIs" dxfId="2382" priority="80" stopIfTrue="1" operator="lessThan">
      <formula>-0.03</formula>
    </cfRule>
  </conditionalFormatting>
  <conditionalFormatting sqref="BR442:BR444">
    <cfRule type="cellIs" dxfId="2381" priority="75" stopIfTrue="1" operator="greaterThan">
      <formula>0.03</formula>
    </cfRule>
    <cfRule type="cellIs" dxfId="2380" priority="76" stopIfTrue="1" operator="lessThan">
      <formula>-0.03</formula>
    </cfRule>
  </conditionalFormatting>
  <conditionalFormatting sqref="BR451:BR453">
    <cfRule type="cellIs" dxfId="2379" priority="73" stopIfTrue="1" operator="greaterThan">
      <formula>0.03</formula>
    </cfRule>
    <cfRule type="cellIs" dxfId="2378" priority="74" stopIfTrue="1" operator="lessThan">
      <formula>-0.03</formula>
    </cfRule>
  </conditionalFormatting>
  <conditionalFormatting sqref="BO445">
    <cfRule type="cellIs" dxfId="2377" priority="47" stopIfTrue="1" operator="greaterThan">
      <formula>0.03</formula>
    </cfRule>
    <cfRule type="cellIs" dxfId="2376" priority="48" stopIfTrue="1" operator="lessThan">
      <formula>-0.03</formula>
    </cfRule>
  </conditionalFormatting>
  <conditionalFormatting sqref="BO454">
    <cfRule type="cellIs" dxfId="2375" priority="45" stopIfTrue="1" operator="greaterThan">
      <formula>0.03</formula>
    </cfRule>
    <cfRule type="cellIs" dxfId="2374" priority="46" stopIfTrue="1" operator="lessThan">
      <formula>-0.03</formula>
    </cfRule>
  </conditionalFormatting>
  <conditionalFormatting sqref="BO463">
    <cfRule type="cellIs" dxfId="2373" priority="43" stopIfTrue="1" operator="greaterThan">
      <formula>0.03</formula>
    </cfRule>
    <cfRule type="cellIs" dxfId="2372" priority="44" stopIfTrue="1" operator="lessThan">
      <formula>-0.03</formula>
    </cfRule>
  </conditionalFormatting>
  <conditionalFormatting sqref="BO472">
    <cfRule type="cellIs" dxfId="2371" priority="41" stopIfTrue="1" operator="greaterThan">
      <formula>0.03</formula>
    </cfRule>
    <cfRule type="cellIs" dxfId="2370" priority="42" stopIfTrue="1" operator="lessThan">
      <formula>-0.03</formula>
    </cfRule>
  </conditionalFormatting>
  <conditionalFormatting sqref="BO481">
    <cfRule type="cellIs" dxfId="2369" priority="39" stopIfTrue="1" operator="greaterThan">
      <formula>0.03</formula>
    </cfRule>
    <cfRule type="cellIs" dxfId="2368" priority="40" stopIfTrue="1" operator="lessThan">
      <formula>-0.03</formula>
    </cfRule>
  </conditionalFormatting>
  <conditionalFormatting sqref="BO490">
    <cfRule type="cellIs" dxfId="2367" priority="37" stopIfTrue="1" operator="greaterThan">
      <formula>0.03</formula>
    </cfRule>
    <cfRule type="cellIs" dxfId="2366" priority="38" stopIfTrue="1" operator="lessThan">
      <formula>-0.03</formula>
    </cfRule>
  </conditionalFormatting>
  <conditionalFormatting sqref="BO499">
    <cfRule type="cellIs" dxfId="2365" priority="35" stopIfTrue="1" operator="greaterThan">
      <formula>0.03</formula>
    </cfRule>
    <cfRule type="cellIs" dxfId="2364" priority="36" stopIfTrue="1" operator="lessThan">
      <formula>-0.03</formula>
    </cfRule>
  </conditionalFormatting>
  <conditionalFormatting sqref="BO510">
    <cfRule type="cellIs" dxfId="2363" priority="33" stopIfTrue="1" operator="greaterThan">
      <formula>0.03</formula>
    </cfRule>
    <cfRule type="cellIs" dxfId="2362" priority="34" stopIfTrue="1" operator="lessThan">
      <formula>-0.03</formula>
    </cfRule>
  </conditionalFormatting>
  <conditionalFormatting sqref="AX510">
    <cfRule type="cellIs" dxfId="2361" priority="31" stopIfTrue="1" operator="greaterThan">
      <formula>0.03</formula>
    </cfRule>
    <cfRule type="cellIs" dxfId="2360" priority="32" stopIfTrue="1" operator="lessThan">
      <formula>-0.03</formula>
    </cfRule>
  </conditionalFormatting>
  <conditionalFormatting sqref="AX499">
    <cfRule type="cellIs" dxfId="2359" priority="29" stopIfTrue="1" operator="greaterThan">
      <formula>0.03</formula>
    </cfRule>
    <cfRule type="cellIs" dxfId="2358" priority="30" stopIfTrue="1" operator="lessThan">
      <formula>-0.03</formula>
    </cfRule>
  </conditionalFormatting>
  <conditionalFormatting sqref="AX490">
    <cfRule type="cellIs" dxfId="2357" priority="27" stopIfTrue="1" operator="greaterThan">
      <formula>0.03</formula>
    </cfRule>
    <cfRule type="cellIs" dxfId="2356" priority="28" stopIfTrue="1" operator="lessThan">
      <formula>-0.03</formula>
    </cfRule>
  </conditionalFormatting>
  <conditionalFormatting sqref="AX481">
    <cfRule type="cellIs" dxfId="2355" priority="25" stopIfTrue="1" operator="greaterThan">
      <formula>0.03</formula>
    </cfRule>
    <cfRule type="cellIs" dxfId="2354" priority="26" stopIfTrue="1" operator="lessThan">
      <formula>-0.03</formula>
    </cfRule>
  </conditionalFormatting>
  <conditionalFormatting sqref="AX472">
    <cfRule type="cellIs" dxfId="2353" priority="23" stopIfTrue="1" operator="greaterThan">
      <formula>0.03</formula>
    </cfRule>
    <cfRule type="cellIs" dxfId="2352" priority="24" stopIfTrue="1" operator="lessThan">
      <formula>-0.03</formula>
    </cfRule>
  </conditionalFormatting>
  <conditionalFormatting sqref="AX463">
    <cfRule type="cellIs" dxfId="2351" priority="21" stopIfTrue="1" operator="greaterThan">
      <formula>0.03</formula>
    </cfRule>
    <cfRule type="cellIs" dxfId="2350" priority="22" stopIfTrue="1" operator="lessThan">
      <formula>-0.03</formula>
    </cfRule>
  </conditionalFormatting>
  <conditionalFormatting sqref="AX454">
    <cfRule type="cellIs" dxfId="2349" priority="19" stopIfTrue="1" operator="greaterThan">
      <formula>0.03</formula>
    </cfRule>
    <cfRule type="cellIs" dxfId="2348" priority="20" stopIfTrue="1" operator="lessThan">
      <formula>-0.03</formula>
    </cfRule>
  </conditionalFormatting>
  <conditionalFormatting sqref="AX445">
    <cfRule type="cellIs" dxfId="2347" priority="17" stopIfTrue="1" operator="greaterThan">
      <formula>0.03</formula>
    </cfRule>
    <cfRule type="cellIs" dxfId="2346" priority="18" stopIfTrue="1" operator="lessThan">
      <formula>-0.03</formula>
    </cfRule>
  </conditionalFormatting>
  <conditionalFormatting sqref="AX436">
    <cfRule type="cellIs" dxfId="2345" priority="15" stopIfTrue="1" operator="greaterThan">
      <formula>0.03</formula>
    </cfRule>
    <cfRule type="cellIs" dxfId="2344" priority="16" stopIfTrue="1" operator="lessThan">
      <formula>-0.03</formula>
    </cfRule>
  </conditionalFormatting>
  <conditionalFormatting sqref="BB439:BB441">
    <cfRule type="cellIs" dxfId="105" priority="13" stopIfTrue="1" operator="greaterThan">
      <formula>0.03</formula>
    </cfRule>
    <cfRule type="cellIs" dxfId="104" priority="14" stopIfTrue="1" operator="lessThan">
      <formula>-0.03</formula>
    </cfRule>
  </conditionalFormatting>
  <conditionalFormatting sqref="BD439:BD441">
    <cfRule type="cellIs" dxfId="103" priority="11" stopIfTrue="1" operator="greaterThan">
      <formula>0.03</formula>
    </cfRule>
    <cfRule type="cellIs" dxfId="102" priority="12" stopIfTrue="1" operator="lessThan">
      <formula>-0.03</formula>
    </cfRule>
  </conditionalFormatting>
  <conditionalFormatting sqref="BF439:BF441">
    <cfRule type="cellIs" dxfId="101" priority="9" stopIfTrue="1" operator="greaterThan">
      <formula>0.03</formula>
    </cfRule>
    <cfRule type="cellIs" dxfId="100" priority="10" stopIfTrue="1" operator="lessThan">
      <formula>-0.03</formula>
    </cfRule>
  </conditionalFormatting>
  <conditionalFormatting sqref="BH439:BH441">
    <cfRule type="cellIs" dxfId="99" priority="7" stopIfTrue="1" operator="greaterThan">
      <formula>0.03</formula>
    </cfRule>
    <cfRule type="cellIs" dxfId="98" priority="8" stopIfTrue="1" operator="lessThan">
      <formula>-0.03</formula>
    </cfRule>
  </conditionalFormatting>
  <conditionalFormatting sqref="BJ439:BJ441">
    <cfRule type="cellIs" dxfId="97" priority="5" stopIfTrue="1" operator="greaterThan">
      <formula>0.03</formula>
    </cfRule>
    <cfRule type="cellIs" dxfId="96" priority="6" stopIfTrue="1" operator="lessThan">
      <formula>-0.03</formula>
    </cfRule>
  </conditionalFormatting>
  <conditionalFormatting sqref="BL439:BL441">
    <cfRule type="cellIs" dxfId="95" priority="3" stopIfTrue="1" operator="greaterThan">
      <formula>0.03</formula>
    </cfRule>
    <cfRule type="cellIs" dxfId="94" priority="4" stopIfTrue="1" operator="lessThan">
      <formula>-0.03</formula>
    </cfRule>
  </conditionalFormatting>
  <conditionalFormatting sqref="BN439:BN441">
    <cfRule type="cellIs" dxfId="93" priority="1" stopIfTrue="1" operator="greaterThan">
      <formula>0.03</formula>
    </cfRule>
    <cfRule type="cellIs" dxfId="92" priority="2" stopIfTrue="1" operator="lessThan">
      <formula>-0.03</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R518"/>
  <sheetViews>
    <sheetView topLeftCell="AF414" workbookViewId="0">
      <selection activeCell="AV436" sqref="AV436:BR441"/>
    </sheetView>
  </sheetViews>
  <sheetFormatPr baseColWidth="10" defaultColWidth="10.6640625" defaultRowHeight="17" customHeight="1" x14ac:dyDescent="0.2"/>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4" width="5.5" style="6" customWidth="1"/>
    <col min="15" max="15" width="6" style="6" bestFit="1"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5.66406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6" width="8.83203125" style="4" customWidth="1"/>
    <col min="297" max="297" width="8.33203125" style="4" customWidth="1"/>
    <col min="298" max="298" width="14.83203125" style="4" customWidth="1"/>
    <col min="299" max="299" width="7.83203125" style="4" customWidth="1"/>
    <col min="300" max="300" width="9.83203125" style="4" customWidth="1"/>
    <col min="301" max="303" width="6.83203125" style="4" customWidth="1"/>
    <col min="304" max="306" width="8.83203125" style="4" customWidth="1"/>
    <col min="307" max="307" width="2.83203125" style="4" customWidth="1"/>
    <col min="308" max="308" width="9.83203125" style="4" customWidth="1"/>
    <col min="309" max="311" width="6.83203125" style="4" customWidth="1"/>
    <col min="312" max="314" width="8.83203125" style="4" customWidth="1"/>
    <col min="315" max="316" width="5.1640625" style="4" customWidth="1"/>
    <col min="317" max="317" width="2.83203125" style="4" customWidth="1"/>
    <col min="318" max="552" width="8.83203125" style="4" customWidth="1"/>
    <col min="553" max="553" width="8.33203125" style="4" customWidth="1"/>
    <col min="554" max="554" width="14.83203125" style="4" customWidth="1"/>
    <col min="555" max="555" width="7.83203125" style="4" customWidth="1"/>
    <col min="556" max="556" width="9.83203125" style="4" customWidth="1"/>
    <col min="557" max="559" width="6.83203125" style="4" customWidth="1"/>
    <col min="560" max="562" width="8.83203125" style="4" customWidth="1"/>
    <col min="563" max="563" width="2.83203125" style="4" customWidth="1"/>
    <col min="564" max="564" width="9.83203125" style="4" customWidth="1"/>
    <col min="565" max="567" width="6.83203125" style="4" customWidth="1"/>
    <col min="568" max="570" width="8.83203125" style="4" customWidth="1"/>
    <col min="571" max="572" width="5.1640625" style="4" customWidth="1"/>
    <col min="573" max="573" width="2.83203125" style="4" customWidth="1"/>
    <col min="574" max="808" width="8.83203125" style="4" customWidth="1"/>
    <col min="809" max="809" width="8.33203125" style="4" customWidth="1"/>
    <col min="810" max="810" width="14.83203125" style="4" customWidth="1"/>
    <col min="811" max="811" width="7.83203125" style="4" customWidth="1"/>
    <col min="812" max="812" width="9.83203125" style="4" customWidth="1"/>
    <col min="813" max="815" width="6.83203125" style="4" customWidth="1"/>
    <col min="816" max="818" width="8.83203125" style="4" customWidth="1"/>
    <col min="819" max="819" width="2.83203125" style="4" customWidth="1"/>
    <col min="820" max="820" width="9.83203125" style="4" customWidth="1"/>
    <col min="821" max="823" width="6.83203125" style="4" customWidth="1"/>
    <col min="824" max="826" width="8.83203125" style="4" customWidth="1"/>
    <col min="827" max="828" width="5.1640625" style="4" customWidth="1"/>
    <col min="829" max="829" width="2.83203125" style="4" customWidth="1"/>
    <col min="830" max="1064" width="8.83203125" style="4" customWidth="1"/>
    <col min="1065" max="1065" width="8.33203125" style="4" customWidth="1"/>
    <col min="1066" max="1066" width="14.83203125" style="4" customWidth="1"/>
    <col min="1067" max="1067" width="7.83203125" style="4" customWidth="1"/>
    <col min="1068" max="1068" width="9.83203125" style="4" customWidth="1"/>
    <col min="1069" max="1071" width="6.83203125" style="4" customWidth="1"/>
    <col min="1072" max="1074" width="8.83203125" style="4" customWidth="1"/>
    <col min="1075" max="1075" width="2.83203125" style="4" customWidth="1"/>
    <col min="1076" max="1076" width="9.83203125" style="4" customWidth="1"/>
    <col min="1077" max="1079" width="6.83203125" style="4" customWidth="1"/>
    <col min="1080" max="1082" width="8.83203125" style="4" customWidth="1"/>
    <col min="1083" max="1084" width="5.1640625" style="4" customWidth="1"/>
    <col min="1085" max="1085" width="2.83203125" style="4" customWidth="1"/>
    <col min="1086" max="1320" width="8.83203125" style="4" customWidth="1"/>
    <col min="1321" max="1321" width="8.33203125" style="4" customWidth="1"/>
    <col min="1322" max="1322" width="14.83203125" style="4" customWidth="1"/>
    <col min="1323" max="1323" width="7.83203125" style="4" customWidth="1"/>
    <col min="1324" max="1324" width="9.83203125" style="4" customWidth="1"/>
    <col min="1325" max="1327" width="6.83203125" style="4" customWidth="1"/>
    <col min="1328" max="1330" width="8.83203125" style="4" customWidth="1"/>
    <col min="1331" max="1331" width="2.83203125" style="4" customWidth="1"/>
    <col min="1332" max="1332" width="9.83203125" style="4" customWidth="1"/>
    <col min="1333" max="1335" width="6.83203125" style="4" customWidth="1"/>
    <col min="1336" max="1338" width="8.83203125" style="4" customWidth="1"/>
    <col min="1339" max="1340" width="5.1640625" style="4" customWidth="1"/>
    <col min="1341" max="1341" width="2.83203125" style="4" customWidth="1"/>
    <col min="1342" max="1576" width="8.83203125" style="4" customWidth="1"/>
    <col min="1577" max="1577" width="8.33203125" style="4" customWidth="1"/>
    <col min="1578" max="1578" width="14.83203125" style="4" customWidth="1"/>
    <col min="1579" max="1579" width="7.83203125" style="4" customWidth="1"/>
    <col min="1580" max="1580" width="9.83203125" style="4" customWidth="1"/>
    <col min="1581" max="1583" width="6.83203125" style="4" customWidth="1"/>
    <col min="1584" max="1586" width="8.83203125" style="4" customWidth="1"/>
    <col min="1587" max="1587" width="2.83203125" style="4" customWidth="1"/>
    <col min="1588" max="1588" width="9.83203125" style="4" customWidth="1"/>
    <col min="1589" max="1591" width="6.83203125" style="4" customWidth="1"/>
    <col min="1592" max="1594" width="8.83203125" style="4" customWidth="1"/>
    <col min="1595" max="1596" width="5.1640625" style="4" customWidth="1"/>
    <col min="1597" max="1597" width="2.83203125" style="4" customWidth="1"/>
    <col min="1598" max="1832" width="8.83203125" style="4" customWidth="1"/>
    <col min="1833" max="1833" width="8.33203125" style="4" customWidth="1"/>
    <col min="1834" max="1834" width="14.83203125" style="4" customWidth="1"/>
    <col min="1835" max="1835" width="7.83203125" style="4" customWidth="1"/>
    <col min="1836" max="1836" width="9.83203125" style="4" customWidth="1"/>
    <col min="1837" max="1839" width="6.83203125" style="4" customWidth="1"/>
    <col min="1840" max="1842" width="8.83203125" style="4" customWidth="1"/>
    <col min="1843" max="1843" width="2.83203125" style="4" customWidth="1"/>
    <col min="1844" max="1844" width="9.83203125" style="4" customWidth="1"/>
    <col min="1845" max="1847" width="6.83203125" style="4" customWidth="1"/>
    <col min="1848" max="1850" width="8.83203125" style="4" customWidth="1"/>
    <col min="1851" max="1852" width="5.1640625" style="4" customWidth="1"/>
    <col min="1853" max="1853" width="2.83203125" style="4" customWidth="1"/>
    <col min="1854" max="2088" width="8.83203125" style="4" customWidth="1"/>
    <col min="2089" max="2089" width="8.33203125" style="4" customWidth="1"/>
    <col min="2090" max="2090" width="14.83203125" style="4" customWidth="1"/>
    <col min="2091" max="2091" width="7.83203125" style="4" customWidth="1"/>
    <col min="2092" max="2092" width="9.83203125" style="4" customWidth="1"/>
    <col min="2093" max="2095" width="6.83203125" style="4" customWidth="1"/>
    <col min="2096" max="2098" width="8.83203125" style="4" customWidth="1"/>
    <col min="2099" max="2099" width="2.83203125" style="4" customWidth="1"/>
    <col min="2100" max="2100" width="9.83203125" style="4" customWidth="1"/>
    <col min="2101" max="2103" width="6.83203125" style="4" customWidth="1"/>
    <col min="2104" max="2106" width="8.83203125" style="4" customWidth="1"/>
    <col min="2107" max="2108" width="5.1640625" style="4" customWidth="1"/>
    <col min="2109" max="2109" width="2.83203125" style="4" customWidth="1"/>
    <col min="2110" max="2344" width="8.83203125" style="4" customWidth="1"/>
    <col min="2345" max="2345" width="8.33203125" style="4" customWidth="1"/>
    <col min="2346" max="2346" width="14.83203125" style="4" customWidth="1"/>
    <col min="2347" max="2347" width="7.83203125" style="4" customWidth="1"/>
    <col min="2348" max="2348" width="9.83203125" style="4" customWidth="1"/>
    <col min="2349" max="2351" width="6.83203125" style="4" customWidth="1"/>
    <col min="2352" max="2354" width="8.83203125" style="4" customWidth="1"/>
    <col min="2355" max="2355" width="2.83203125" style="4" customWidth="1"/>
    <col min="2356" max="2356" width="9.83203125" style="4" customWidth="1"/>
    <col min="2357" max="2359" width="6.83203125" style="4" customWidth="1"/>
    <col min="2360" max="2362" width="8.83203125" style="4" customWidth="1"/>
    <col min="2363" max="2364" width="5.1640625" style="4" customWidth="1"/>
    <col min="2365" max="2365" width="2.83203125" style="4" customWidth="1"/>
    <col min="2366" max="2600" width="8.83203125" style="4" customWidth="1"/>
    <col min="2601" max="2601" width="8.33203125" style="4" customWidth="1"/>
    <col min="2602" max="2602" width="14.83203125" style="4" customWidth="1"/>
    <col min="2603" max="2603" width="7.83203125" style="4" customWidth="1"/>
    <col min="2604" max="2604" width="9.83203125" style="4" customWidth="1"/>
    <col min="2605" max="2607" width="6.83203125" style="4" customWidth="1"/>
    <col min="2608" max="2610" width="8.83203125" style="4" customWidth="1"/>
    <col min="2611" max="2611" width="2.83203125" style="4" customWidth="1"/>
    <col min="2612" max="2612" width="9.83203125" style="4" customWidth="1"/>
    <col min="2613" max="2615" width="6.83203125" style="4" customWidth="1"/>
    <col min="2616" max="2618" width="8.83203125" style="4" customWidth="1"/>
    <col min="2619" max="2620" width="5.1640625" style="4" customWidth="1"/>
    <col min="2621" max="2621" width="2.83203125" style="4" customWidth="1"/>
    <col min="2622" max="2856" width="8.83203125" style="4" customWidth="1"/>
    <col min="2857" max="2857" width="8.33203125" style="4" customWidth="1"/>
    <col min="2858" max="2858" width="14.83203125" style="4" customWidth="1"/>
    <col min="2859" max="2859" width="7.83203125" style="4" customWidth="1"/>
    <col min="2860" max="2860" width="9.83203125" style="4" customWidth="1"/>
    <col min="2861" max="2863" width="6.83203125" style="4" customWidth="1"/>
    <col min="2864" max="2866" width="8.83203125" style="4" customWidth="1"/>
    <col min="2867" max="2867" width="2.83203125" style="4" customWidth="1"/>
    <col min="2868" max="2868" width="9.83203125" style="4" customWidth="1"/>
    <col min="2869" max="2871" width="6.83203125" style="4" customWidth="1"/>
    <col min="2872" max="2874" width="8.83203125" style="4" customWidth="1"/>
    <col min="2875" max="2876" width="5.1640625" style="4" customWidth="1"/>
    <col min="2877" max="2877" width="2.83203125" style="4" customWidth="1"/>
    <col min="2878" max="3112" width="8.83203125" style="4" customWidth="1"/>
    <col min="3113" max="3113" width="8.33203125" style="4" customWidth="1"/>
    <col min="3114" max="3114" width="14.83203125" style="4" customWidth="1"/>
    <col min="3115" max="3115" width="7.83203125" style="4" customWidth="1"/>
    <col min="3116" max="3116" width="9.83203125" style="4" customWidth="1"/>
    <col min="3117" max="3119" width="6.83203125" style="4" customWidth="1"/>
    <col min="3120" max="3122" width="8.83203125" style="4" customWidth="1"/>
    <col min="3123" max="3123" width="2.83203125" style="4" customWidth="1"/>
    <col min="3124" max="3124" width="9.83203125" style="4" customWidth="1"/>
    <col min="3125" max="3127" width="6.83203125" style="4" customWidth="1"/>
    <col min="3128" max="3130" width="8.83203125" style="4" customWidth="1"/>
    <col min="3131" max="3132" width="5.1640625" style="4" customWidth="1"/>
    <col min="3133" max="3133" width="2.83203125" style="4" customWidth="1"/>
    <col min="3134" max="3368" width="8.83203125" style="4" customWidth="1"/>
    <col min="3369" max="3369" width="8.33203125" style="4" customWidth="1"/>
    <col min="3370" max="3370" width="14.83203125" style="4" customWidth="1"/>
    <col min="3371" max="3371" width="7.83203125" style="4" customWidth="1"/>
    <col min="3372" max="3372" width="9.83203125" style="4" customWidth="1"/>
    <col min="3373" max="3375" width="6.83203125" style="4" customWidth="1"/>
    <col min="3376" max="3378" width="8.83203125" style="4" customWidth="1"/>
    <col min="3379" max="3379" width="2.83203125" style="4" customWidth="1"/>
    <col min="3380" max="3380" width="9.83203125" style="4" customWidth="1"/>
    <col min="3381" max="3383" width="6.83203125" style="4" customWidth="1"/>
    <col min="3384" max="3386" width="8.83203125" style="4" customWidth="1"/>
    <col min="3387" max="3388" width="5.1640625" style="4" customWidth="1"/>
    <col min="3389" max="3389" width="2.83203125" style="4" customWidth="1"/>
    <col min="3390" max="3624" width="8.83203125" style="4" customWidth="1"/>
    <col min="3625" max="3625" width="8.33203125" style="4" customWidth="1"/>
    <col min="3626" max="3626" width="14.83203125" style="4" customWidth="1"/>
    <col min="3627" max="3627" width="7.83203125" style="4" customWidth="1"/>
    <col min="3628" max="3628" width="9.83203125" style="4" customWidth="1"/>
    <col min="3629" max="3631" width="6.83203125" style="4" customWidth="1"/>
    <col min="3632" max="3634" width="8.83203125" style="4" customWidth="1"/>
    <col min="3635" max="3635" width="2.83203125" style="4" customWidth="1"/>
    <col min="3636" max="3636" width="9.83203125" style="4" customWidth="1"/>
    <col min="3637" max="3639" width="6.83203125" style="4" customWidth="1"/>
    <col min="3640" max="3642" width="8.83203125" style="4" customWidth="1"/>
    <col min="3643" max="3644" width="5.1640625" style="4" customWidth="1"/>
    <col min="3645" max="3645" width="2.83203125" style="4" customWidth="1"/>
    <col min="3646" max="3880" width="8.83203125" style="4" customWidth="1"/>
    <col min="3881" max="3881" width="8.33203125" style="4" customWidth="1"/>
    <col min="3882" max="3882" width="14.83203125" style="4" customWidth="1"/>
    <col min="3883" max="3883" width="7.83203125" style="4" customWidth="1"/>
    <col min="3884" max="3884" width="9.83203125" style="4" customWidth="1"/>
    <col min="3885" max="3887" width="6.83203125" style="4" customWidth="1"/>
    <col min="3888" max="3890" width="8.83203125" style="4" customWidth="1"/>
    <col min="3891" max="3891" width="2.83203125" style="4" customWidth="1"/>
    <col min="3892" max="3892" width="9.83203125" style="4" customWidth="1"/>
    <col min="3893" max="3895" width="6.83203125" style="4" customWidth="1"/>
    <col min="3896" max="3898" width="8.83203125" style="4" customWidth="1"/>
    <col min="3899" max="3900" width="5.1640625" style="4" customWidth="1"/>
    <col min="3901" max="3901" width="2.83203125" style="4" customWidth="1"/>
    <col min="3902" max="4136" width="8.83203125" style="4" customWidth="1"/>
    <col min="4137" max="4137" width="8.33203125" style="4" customWidth="1"/>
    <col min="4138" max="4138" width="14.83203125" style="4" customWidth="1"/>
    <col min="4139" max="4139" width="7.83203125" style="4" customWidth="1"/>
    <col min="4140" max="4140" width="9.83203125" style="4" customWidth="1"/>
    <col min="4141" max="4143" width="6.83203125" style="4" customWidth="1"/>
    <col min="4144" max="4146" width="8.83203125" style="4" customWidth="1"/>
    <col min="4147" max="4147" width="2.83203125" style="4" customWidth="1"/>
    <col min="4148" max="4148" width="9.83203125" style="4" customWidth="1"/>
    <col min="4149" max="4151" width="6.83203125" style="4" customWidth="1"/>
    <col min="4152" max="4154" width="8.83203125" style="4" customWidth="1"/>
    <col min="4155" max="4156" width="5.1640625" style="4" customWidth="1"/>
    <col min="4157" max="4157" width="2.83203125" style="4" customWidth="1"/>
    <col min="4158" max="4392" width="8.83203125" style="4" customWidth="1"/>
    <col min="4393" max="4393" width="8.33203125" style="4" customWidth="1"/>
    <col min="4394" max="4394" width="14.83203125" style="4" customWidth="1"/>
    <col min="4395" max="4395" width="7.83203125" style="4" customWidth="1"/>
    <col min="4396" max="4396" width="9.83203125" style="4" customWidth="1"/>
    <col min="4397" max="4399" width="6.83203125" style="4" customWidth="1"/>
    <col min="4400" max="4402" width="8.83203125" style="4" customWidth="1"/>
    <col min="4403" max="4403" width="2.83203125" style="4" customWidth="1"/>
    <col min="4404" max="4404" width="9.83203125" style="4" customWidth="1"/>
    <col min="4405" max="4407" width="6.83203125" style="4" customWidth="1"/>
    <col min="4408" max="4410" width="8.83203125" style="4" customWidth="1"/>
    <col min="4411" max="4412" width="5.1640625" style="4" customWidth="1"/>
    <col min="4413" max="4413" width="2.83203125" style="4" customWidth="1"/>
    <col min="4414" max="4648" width="8.83203125" style="4" customWidth="1"/>
    <col min="4649" max="4649" width="8.33203125" style="4" customWidth="1"/>
    <col min="4650" max="4650" width="14.83203125" style="4" customWidth="1"/>
    <col min="4651" max="4651" width="7.83203125" style="4" customWidth="1"/>
    <col min="4652" max="4652" width="9.83203125" style="4" customWidth="1"/>
    <col min="4653" max="4655" width="6.83203125" style="4" customWidth="1"/>
    <col min="4656" max="4658" width="8.83203125" style="4" customWidth="1"/>
    <col min="4659" max="4659" width="2.83203125" style="4" customWidth="1"/>
    <col min="4660" max="4660" width="9.83203125" style="4" customWidth="1"/>
    <col min="4661" max="4663" width="6.83203125" style="4" customWidth="1"/>
    <col min="4664" max="4666" width="8.83203125" style="4" customWidth="1"/>
    <col min="4667" max="4668" width="5.1640625" style="4" customWidth="1"/>
    <col min="4669" max="4669" width="2.83203125" style="4" customWidth="1"/>
    <col min="4670" max="4904" width="8.83203125" style="4" customWidth="1"/>
    <col min="4905" max="4905" width="8.33203125" style="4" customWidth="1"/>
    <col min="4906" max="4906" width="14.83203125" style="4" customWidth="1"/>
    <col min="4907" max="4907" width="7.83203125" style="4" customWidth="1"/>
    <col min="4908" max="4908" width="9.83203125" style="4" customWidth="1"/>
    <col min="4909" max="4911" width="6.83203125" style="4" customWidth="1"/>
    <col min="4912" max="4914" width="8.83203125" style="4" customWidth="1"/>
    <col min="4915" max="4915" width="2.83203125" style="4" customWidth="1"/>
    <col min="4916" max="4916" width="9.83203125" style="4" customWidth="1"/>
    <col min="4917" max="4919" width="6.83203125" style="4" customWidth="1"/>
    <col min="4920" max="4922" width="8.83203125" style="4" customWidth="1"/>
    <col min="4923" max="4924" width="5.1640625" style="4" customWidth="1"/>
    <col min="4925" max="4925" width="2.83203125" style="4" customWidth="1"/>
    <col min="4926" max="5160" width="8.83203125" style="4" customWidth="1"/>
    <col min="5161" max="5161" width="8.33203125" style="4" customWidth="1"/>
    <col min="5162" max="5162" width="14.83203125" style="4" customWidth="1"/>
    <col min="5163" max="5163" width="7.83203125" style="4" customWidth="1"/>
    <col min="5164" max="5164" width="9.83203125" style="4" customWidth="1"/>
    <col min="5165" max="5167" width="6.83203125" style="4" customWidth="1"/>
    <col min="5168" max="5170" width="8.83203125" style="4" customWidth="1"/>
    <col min="5171" max="5171" width="2.83203125" style="4" customWidth="1"/>
    <col min="5172" max="5172" width="9.83203125" style="4" customWidth="1"/>
    <col min="5173" max="5175" width="6.83203125" style="4" customWidth="1"/>
    <col min="5176" max="5178" width="8.83203125" style="4" customWidth="1"/>
    <col min="5179" max="5180" width="5.1640625" style="4" customWidth="1"/>
    <col min="5181" max="5181" width="2.83203125" style="4" customWidth="1"/>
    <col min="5182" max="5416" width="8.83203125" style="4" customWidth="1"/>
    <col min="5417" max="5417" width="8.33203125" style="4" customWidth="1"/>
    <col min="5418" max="5418" width="14.83203125" style="4" customWidth="1"/>
    <col min="5419" max="5419" width="7.83203125" style="4" customWidth="1"/>
    <col min="5420" max="5420" width="9.83203125" style="4" customWidth="1"/>
    <col min="5421" max="5423" width="6.83203125" style="4" customWidth="1"/>
    <col min="5424" max="5426" width="8.83203125" style="4" customWidth="1"/>
    <col min="5427" max="5427" width="2.83203125" style="4" customWidth="1"/>
    <col min="5428" max="5428" width="9.83203125" style="4" customWidth="1"/>
    <col min="5429" max="5431" width="6.83203125" style="4" customWidth="1"/>
    <col min="5432" max="5434" width="8.83203125" style="4" customWidth="1"/>
    <col min="5435" max="5436" width="5.1640625" style="4" customWidth="1"/>
    <col min="5437" max="5437" width="2.83203125" style="4" customWidth="1"/>
    <col min="5438" max="5672" width="8.83203125" style="4" customWidth="1"/>
    <col min="5673" max="5673" width="8.33203125" style="4" customWidth="1"/>
    <col min="5674" max="5674" width="14.83203125" style="4" customWidth="1"/>
    <col min="5675" max="5675" width="7.83203125" style="4" customWidth="1"/>
    <col min="5676" max="5676" width="9.83203125" style="4" customWidth="1"/>
    <col min="5677" max="5679" width="6.83203125" style="4" customWidth="1"/>
    <col min="5680" max="5682" width="8.83203125" style="4" customWidth="1"/>
    <col min="5683" max="5683" width="2.83203125" style="4" customWidth="1"/>
    <col min="5684" max="5684" width="9.83203125" style="4" customWidth="1"/>
    <col min="5685" max="5687" width="6.83203125" style="4" customWidth="1"/>
    <col min="5688" max="5690" width="8.83203125" style="4" customWidth="1"/>
    <col min="5691" max="5692" width="5.1640625" style="4" customWidth="1"/>
    <col min="5693" max="5693" width="2.83203125" style="4" customWidth="1"/>
    <col min="5694" max="5928" width="8.83203125" style="4" customWidth="1"/>
    <col min="5929" max="5929" width="8.33203125" style="4" customWidth="1"/>
    <col min="5930" max="5930" width="14.83203125" style="4" customWidth="1"/>
    <col min="5931" max="5931" width="7.83203125" style="4" customWidth="1"/>
    <col min="5932" max="5932" width="9.83203125" style="4" customWidth="1"/>
    <col min="5933" max="5935" width="6.83203125" style="4" customWidth="1"/>
    <col min="5936" max="5938" width="8.83203125" style="4" customWidth="1"/>
    <col min="5939" max="5939" width="2.83203125" style="4" customWidth="1"/>
    <col min="5940" max="5940" width="9.83203125" style="4" customWidth="1"/>
    <col min="5941" max="5943" width="6.83203125" style="4" customWidth="1"/>
    <col min="5944" max="5946" width="8.83203125" style="4" customWidth="1"/>
    <col min="5947" max="5948" width="5.1640625" style="4" customWidth="1"/>
    <col min="5949" max="5949" width="2.83203125" style="4" customWidth="1"/>
    <col min="5950" max="6184" width="8.83203125" style="4" customWidth="1"/>
    <col min="6185" max="6185" width="8.33203125" style="4" customWidth="1"/>
    <col min="6186" max="6186" width="14.83203125" style="4" customWidth="1"/>
    <col min="6187" max="6187" width="7.83203125" style="4" customWidth="1"/>
    <col min="6188" max="6188" width="9.83203125" style="4" customWidth="1"/>
    <col min="6189" max="6191" width="6.83203125" style="4" customWidth="1"/>
    <col min="6192" max="6194" width="8.83203125" style="4" customWidth="1"/>
    <col min="6195" max="6195" width="2.83203125" style="4" customWidth="1"/>
    <col min="6196" max="6196" width="9.83203125" style="4" customWidth="1"/>
    <col min="6197" max="6199" width="6.83203125" style="4" customWidth="1"/>
    <col min="6200" max="6202" width="8.83203125" style="4" customWidth="1"/>
    <col min="6203" max="6204" width="5.1640625" style="4" customWidth="1"/>
    <col min="6205" max="6205" width="2.83203125" style="4" customWidth="1"/>
    <col min="6206" max="6440" width="8.83203125" style="4" customWidth="1"/>
    <col min="6441" max="6441" width="8.33203125" style="4" customWidth="1"/>
    <col min="6442" max="6442" width="14.83203125" style="4" customWidth="1"/>
    <col min="6443" max="6443" width="7.83203125" style="4" customWidth="1"/>
    <col min="6444" max="6444" width="9.83203125" style="4" customWidth="1"/>
    <col min="6445" max="6447" width="6.83203125" style="4" customWidth="1"/>
    <col min="6448" max="6450" width="8.83203125" style="4" customWidth="1"/>
    <col min="6451" max="6451" width="2.83203125" style="4" customWidth="1"/>
    <col min="6452" max="6452" width="9.83203125" style="4" customWidth="1"/>
    <col min="6453" max="6455" width="6.83203125" style="4" customWidth="1"/>
    <col min="6456" max="6458" width="8.83203125" style="4" customWidth="1"/>
    <col min="6459" max="6460" width="5.1640625" style="4" customWidth="1"/>
    <col min="6461" max="6461" width="2.83203125" style="4" customWidth="1"/>
    <col min="6462" max="6696" width="8.83203125" style="4" customWidth="1"/>
    <col min="6697" max="6697" width="8.33203125" style="4" customWidth="1"/>
    <col min="6698" max="6698" width="14.83203125" style="4" customWidth="1"/>
    <col min="6699" max="6699" width="7.83203125" style="4" customWidth="1"/>
    <col min="6700" max="6700" width="9.83203125" style="4" customWidth="1"/>
    <col min="6701" max="6703" width="6.83203125" style="4" customWidth="1"/>
    <col min="6704" max="6706" width="8.83203125" style="4" customWidth="1"/>
    <col min="6707" max="6707" width="2.83203125" style="4" customWidth="1"/>
    <col min="6708" max="6708" width="9.83203125" style="4" customWidth="1"/>
    <col min="6709" max="6711" width="6.83203125" style="4" customWidth="1"/>
    <col min="6712" max="6714" width="8.83203125" style="4" customWidth="1"/>
    <col min="6715" max="6716" width="5.1640625" style="4" customWidth="1"/>
    <col min="6717" max="6717" width="2.83203125" style="4" customWidth="1"/>
    <col min="6718" max="6952" width="8.83203125" style="4" customWidth="1"/>
    <col min="6953" max="6953" width="8.33203125" style="4" customWidth="1"/>
    <col min="6954" max="6954" width="14.83203125" style="4" customWidth="1"/>
    <col min="6955" max="6955" width="7.83203125" style="4" customWidth="1"/>
    <col min="6956" max="6956" width="9.83203125" style="4" customWidth="1"/>
    <col min="6957" max="6959" width="6.83203125" style="4" customWidth="1"/>
    <col min="6960" max="6962" width="8.83203125" style="4" customWidth="1"/>
    <col min="6963" max="6963" width="2.83203125" style="4" customWidth="1"/>
    <col min="6964" max="6964" width="9.83203125" style="4" customWidth="1"/>
    <col min="6965" max="6967" width="6.83203125" style="4" customWidth="1"/>
    <col min="6968" max="6970" width="8.83203125" style="4" customWidth="1"/>
    <col min="6971" max="6972" width="5.1640625" style="4" customWidth="1"/>
    <col min="6973" max="6973" width="2.83203125" style="4" customWidth="1"/>
    <col min="6974" max="7208" width="8.83203125" style="4" customWidth="1"/>
    <col min="7209" max="7209" width="8.33203125" style="4" customWidth="1"/>
    <col min="7210" max="7210" width="14.83203125" style="4" customWidth="1"/>
    <col min="7211" max="7211" width="7.83203125" style="4" customWidth="1"/>
    <col min="7212" max="7212" width="9.83203125" style="4" customWidth="1"/>
    <col min="7213" max="7215" width="6.83203125" style="4" customWidth="1"/>
    <col min="7216" max="7218" width="8.83203125" style="4" customWidth="1"/>
    <col min="7219" max="7219" width="2.83203125" style="4" customWidth="1"/>
    <col min="7220" max="7220" width="9.83203125" style="4" customWidth="1"/>
    <col min="7221" max="7223" width="6.83203125" style="4" customWidth="1"/>
    <col min="7224" max="7226" width="8.83203125" style="4" customWidth="1"/>
    <col min="7227" max="7228" width="5.1640625" style="4" customWidth="1"/>
    <col min="7229" max="7229" width="2.83203125" style="4" customWidth="1"/>
    <col min="7230" max="7464" width="8.83203125" style="4" customWidth="1"/>
    <col min="7465" max="7465" width="8.33203125" style="4" customWidth="1"/>
    <col min="7466" max="7466" width="14.83203125" style="4" customWidth="1"/>
    <col min="7467" max="7467" width="7.83203125" style="4" customWidth="1"/>
    <col min="7468" max="7468" width="9.83203125" style="4" customWidth="1"/>
    <col min="7469" max="7471" width="6.83203125" style="4" customWidth="1"/>
    <col min="7472" max="7474" width="8.83203125" style="4" customWidth="1"/>
    <col min="7475" max="7475" width="2.83203125" style="4" customWidth="1"/>
    <col min="7476" max="7476" width="9.83203125" style="4" customWidth="1"/>
    <col min="7477" max="7479" width="6.83203125" style="4" customWidth="1"/>
    <col min="7480" max="7482" width="8.83203125" style="4" customWidth="1"/>
    <col min="7483" max="7484" width="5.1640625" style="4" customWidth="1"/>
    <col min="7485" max="7485" width="2.83203125" style="4" customWidth="1"/>
    <col min="7486" max="7720" width="8.83203125" style="4" customWidth="1"/>
    <col min="7721" max="7721" width="8.33203125" style="4" customWidth="1"/>
    <col min="7722" max="7722" width="14.83203125" style="4" customWidth="1"/>
    <col min="7723" max="7723" width="7.83203125" style="4" customWidth="1"/>
    <col min="7724" max="7724" width="9.83203125" style="4" customWidth="1"/>
    <col min="7725" max="7727" width="6.83203125" style="4" customWidth="1"/>
    <col min="7728" max="7730" width="8.83203125" style="4" customWidth="1"/>
    <col min="7731" max="7731" width="2.83203125" style="4" customWidth="1"/>
    <col min="7732" max="7732" width="9.83203125" style="4" customWidth="1"/>
    <col min="7733" max="7735" width="6.83203125" style="4" customWidth="1"/>
    <col min="7736" max="7738" width="8.83203125" style="4" customWidth="1"/>
    <col min="7739" max="7740" width="5.1640625" style="4" customWidth="1"/>
    <col min="7741" max="7741" width="2.83203125" style="4" customWidth="1"/>
    <col min="7742" max="7976" width="8.83203125" style="4" customWidth="1"/>
    <col min="7977" max="7977" width="8.33203125" style="4" customWidth="1"/>
    <col min="7978" max="7978" width="14.83203125" style="4" customWidth="1"/>
    <col min="7979" max="7979" width="7.83203125" style="4" customWidth="1"/>
    <col min="7980" max="7980" width="9.83203125" style="4" customWidth="1"/>
    <col min="7981" max="7983" width="6.83203125" style="4" customWidth="1"/>
    <col min="7984" max="7986" width="8.83203125" style="4" customWidth="1"/>
    <col min="7987" max="7987" width="2.83203125" style="4" customWidth="1"/>
    <col min="7988" max="7988" width="9.83203125" style="4" customWidth="1"/>
    <col min="7989" max="7991" width="6.83203125" style="4" customWidth="1"/>
    <col min="7992" max="7994" width="8.83203125" style="4" customWidth="1"/>
    <col min="7995" max="7996" width="5.1640625" style="4" customWidth="1"/>
    <col min="7997" max="7997" width="2.83203125" style="4" customWidth="1"/>
    <col min="7998" max="8232" width="8.83203125" style="4" customWidth="1"/>
    <col min="8233" max="8233" width="8.33203125" style="4" customWidth="1"/>
    <col min="8234" max="8234" width="14.83203125" style="4" customWidth="1"/>
    <col min="8235" max="8235" width="7.83203125" style="4" customWidth="1"/>
    <col min="8236" max="8236" width="9.83203125" style="4" customWidth="1"/>
    <col min="8237" max="8239" width="6.83203125" style="4" customWidth="1"/>
    <col min="8240" max="8242" width="8.83203125" style="4" customWidth="1"/>
    <col min="8243" max="8243" width="2.83203125" style="4" customWidth="1"/>
    <col min="8244" max="8244" width="9.83203125" style="4" customWidth="1"/>
    <col min="8245" max="8247" width="6.83203125" style="4" customWidth="1"/>
    <col min="8248" max="8250" width="8.83203125" style="4" customWidth="1"/>
    <col min="8251" max="8252" width="5.1640625" style="4" customWidth="1"/>
    <col min="8253" max="8253" width="2.83203125" style="4" customWidth="1"/>
    <col min="8254" max="8488" width="8.83203125" style="4" customWidth="1"/>
    <col min="8489" max="8489" width="8.33203125" style="4" customWidth="1"/>
    <col min="8490" max="8490" width="14.83203125" style="4" customWidth="1"/>
    <col min="8491" max="8491" width="7.83203125" style="4" customWidth="1"/>
    <col min="8492" max="8492" width="9.83203125" style="4" customWidth="1"/>
    <col min="8493" max="8495" width="6.83203125" style="4" customWidth="1"/>
    <col min="8496" max="8498" width="8.83203125" style="4" customWidth="1"/>
    <col min="8499" max="8499" width="2.83203125" style="4" customWidth="1"/>
    <col min="8500" max="8500" width="9.83203125" style="4" customWidth="1"/>
    <col min="8501" max="8503" width="6.83203125" style="4" customWidth="1"/>
    <col min="8504" max="8506" width="8.83203125" style="4" customWidth="1"/>
    <col min="8507" max="8508" width="5.1640625" style="4" customWidth="1"/>
    <col min="8509" max="8509" width="2.83203125" style="4" customWidth="1"/>
    <col min="8510" max="8744" width="8.83203125" style="4" customWidth="1"/>
    <col min="8745" max="8745" width="8.33203125" style="4" customWidth="1"/>
    <col min="8746" max="8746" width="14.83203125" style="4" customWidth="1"/>
    <col min="8747" max="8747" width="7.83203125" style="4" customWidth="1"/>
    <col min="8748" max="8748" width="9.83203125" style="4" customWidth="1"/>
    <col min="8749" max="8751" width="6.83203125" style="4" customWidth="1"/>
    <col min="8752" max="8754" width="8.83203125" style="4" customWidth="1"/>
    <col min="8755" max="8755" width="2.83203125" style="4" customWidth="1"/>
    <col min="8756" max="8756" width="9.83203125" style="4" customWidth="1"/>
    <col min="8757" max="8759" width="6.83203125" style="4" customWidth="1"/>
    <col min="8760" max="8762" width="8.83203125" style="4" customWidth="1"/>
    <col min="8763" max="8764" width="5.1640625" style="4" customWidth="1"/>
    <col min="8765" max="8765" width="2.83203125" style="4" customWidth="1"/>
    <col min="8766" max="9000" width="8.83203125" style="4" customWidth="1"/>
    <col min="9001" max="9001" width="8.33203125" style="4" customWidth="1"/>
    <col min="9002" max="9002" width="14.83203125" style="4" customWidth="1"/>
    <col min="9003" max="9003" width="7.83203125" style="4" customWidth="1"/>
    <col min="9004" max="9004" width="9.83203125" style="4" customWidth="1"/>
    <col min="9005" max="9007" width="6.83203125" style="4" customWidth="1"/>
    <col min="9008" max="9010" width="8.83203125" style="4" customWidth="1"/>
    <col min="9011" max="9011" width="2.83203125" style="4" customWidth="1"/>
    <col min="9012" max="9012" width="9.83203125" style="4" customWidth="1"/>
    <col min="9013" max="9015" width="6.83203125" style="4" customWidth="1"/>
    <col min="9016" max="9018" width="8.83203125" style="4" customWidth="1"/>
    <col min="9019" max="9020" width="5.1640625" style="4" customWidth="1"/>
    <col min="9021" max="9021" width="2.83203125" style="4" customWidth="1"/>
    <col min="9022" max="9256" width="8.83203125" style="4" customWidth="1"/>
    <col min="9257" max="9257" width="8.33203125" style="4" customWidth="1"/>
    <col min="9258" max="9258" width="14.83203125" style="4" customWidth="1"/>
    <col min="9259" max="9259" width="7.83203125" style="4" customWidth="1"/>
    <col min="9260" max="9260" width="9.83203125" style="4" customWidth="1"/>
    <col min="9261" max="9263" width="6.83203125" style="4" customWidth="1"/>
    <col min="9264" max="9266" width="8.83203125" style="4" customWidth="1"/>
    <col min="9267" max="9267" width="2.83203125" style="4" customWidth="1"/>
    <col min="9268" max="9268" width="9.83203125" style="4" customWidth="1"/>
    <col min="9269" max="9271" width="6.83203125" style="4" customWidth="1"/>
    <col min="9272" max="9274" width="8.83203125" style="4" customWidth="1"/>
    <col min="9275" max="9276" width="5.1640625" style="4" customWidth="1"/>
    <col min="9277" max="9277" width="2.83203125" style="4" customWidth="1"/>
    <col min="9278" max="9512" width="8.83203125" style="4" customWidth="1"/>
    <col min="9513" max="9513" width="8.33203125" style="4" customWidth="1"/>
    <col min="9514" max="9514" width="14.83203125" style="4" customWidth="1"/>
    <col min="9515" max="9515" width="7.83203125" style="4" customWidth="1"/>
    <col min="9516" max="9516" width="9.83203125" style="4" customWidth="1"/>
    <col min="9517" max="9519" width="6.83203125" style="4" customWidth="1"/>
    <col min="9520" max="9522" width="8.83203125" style="4" customWidth="1"/>
    <col min="9523" max="9523" width="2.83203125" style="4" customWidth="1"/>
    <col min="9524" max="9524" width="9.83203125" style="4" customWidth="1"/>
    <col min="9525" max="9527" width="6.83203125" style="4" customWidth="1"/>
    <col min="9528" max="9530" width="8.83203125" style="4" customWidth="1"/>
    <col min="9531" max="9532" width="5.1640625" style="4" customWidth="1"/>
    <col min="9533" max="9533" width="2.83203125" style="4" customWidth="1"/>
    <col min="9534" max="9768" width="8.83203125" style="4" customWidth="1"/>
    <col min="9769" max="9769" width="8.33203125" style="4" customWidth="1"/>
    <col min="9770" max="9770" width="14.83203125" style="4" customWidth="1"/>
    <col min="9771" max="9771" width="7.83203125" style="4" customWidth="1"/>
    <col min="9772" max="9772" width="9.83203125" style="4" customWidth="1"/>
    <col min="9773" max="9775" width="6.83203125" style="4" customWidth="1"/>
    <col min="9776" max="9778" width="8.83203125" style="4" customWidth="1"/>
    <col min="9779" max="9779" width="2.83203125" style="4" customWidth="1"/>
    <col min="9780" max="9780" width="9.83203125" style="4" customWidth="1"/>
    <col min="9781" max="9783" width="6.83203125" style="4" customWidth="1"/>
    <col min="9784" max="9786" width="8.83203125" style="4" customWidth="1"/>
    <col min="9787" max="9788" width="5.1640625" style="4" customWidth="1"/>
    <col min="9789" max="9789" width="2.83203125" style="4" customWidth="1"/>
    <col min="9790" max="10024" width="8.83203125" style="4" customWidth="1"/>
    <col min="10025" max="10025" width="8.33203125" style="4" customWidth="1"/>
    <col min="10026" max="10026" width="14.83203125" style="4" customWidth="1"/>
    <col min="10027" max="10027" width="7.83203125" style="4" customWidth="1"/>
    <col min="10028" max="10028" width="9.83203125" style="4" customWidth="1"/>
    <col min="10029" max="10031" width="6.83203125" style="4" customWidth="1"/>
    <col min="10032" max="10034" width="8.83203125" style="4" customWidth="1"/>
    <col min="10035" max="10035" width="2.83203125" style="4" customWidth="1"/>
    <col min="10036" max="10036" width="9.83203125" style="4" customWidth="1"/>
    <col min="10037" max="10039" width="6.83203125" style="4" customWidth="1"/>
    <col min="10040" max="10042" width="8.83203125" style="4" customWidth="1"/>
    <col min="10043" max="10044" width="5.1640625" style="4" customWidth="1"/>
    <col min="10045" max="10045" width="2.83203125" style="4" customWidth="1"/>
    <col min="10046" max="10280" width="8.83203125" style="4" customWidth="1"/>
    <col min="10281" max="10281" width="8.33203125" style="4" customWidth="1"/>
    <col min="10282" max="10282" width="14.83203125" style="4" customWidth="1"/>
    <col min="10283" max="10283" width="7.83203125" style="4" customWidth="1"/>
    <col min="10284" max="10284" width="9.83203125" style="4" customWidth="1"/>
    <col min="10285" max="10287" width="6.83203125" style="4" customWidth="1"/>
    <col min="10288" max="10290" width="8.83203125" style="4" customWidth="1"/>
    <col min="10291" max="10291" width="2.83203125" style="4" customWidth="1"/>
    <col min="10292" max="10292" width="9.83203125" style="4" customWidth="1"/>
    <col min="10293" max="10295" width="6.83203125" style="4" customWidth="1"/>
    <col min="10296" max="10298" width="8.83203125" style="4" customWidth="1"/>
    <col min="10299" max="10300" width="5.1640625" style="4" customWidth="1"/>
    <col min="10301" max="10301" width="2.83203125" style="4" customWidth="1"/>
    <col min="10302" max="10536" width="8.83203125" style="4" customWidth="1"/>
    <col min="10537" max="10537" width="8.33203125" style="4" customWidth="1"/>
    <col min="10538" max="10538" width="14.83203125" style="4" customWidth="1"/>
    <col min="10539" max="10539" width="7.83203125" style="4" customWidth="1"/>
    <col min="10540" max="10540" width="9.83203125" style="4" customWidth="1"/>
    <col min="10541" max="10543" width="6.83203125" style="4" customWidth="1"/>
    <col min="10544" max="10546" width="8.83203125" style="4" customWidth="1"/>
    <col min="10547" max="10547" width="2.83203125" style="4" customWidth="1"/>
    <col min="10548" max="10548" width="9.83203125" style="4" customWidth="1"/>
    <col min="10549" max="10551" width="6.83203125" style="4" customWidth="1"/>
    <col min="10552" max="10554" width="8.83203125" style="4" customWidth="1"/>
    <col min="10555" max="10556" width="5.1640625" style="4" customWidth="1"/>
    <col min="10557" max="10557" width="2.83203125" style="4" customWidth="1"/>
    <col min="10558" max="10792" width="8.83203125" style="4" customWidth="1"/>
    <col min="10793" max="10793" width="8.33203125" style="4" customWidth="1"/>
    <col min="10794" max="10794" width="14.83203125" style="4" customWidth="1"/>
    <col min="10795" max="10795" width="7.83203125" style="4" customWidth="1"/>
    <col min="10796" max="10796" width="9.83203125" style="4" customWidth="1"/>
    <col min="10797" max="10799" width="6.83203125" style="4" customWidth="1"/>
    <col min="10800" max="10802" width="8.83203125" style="4" customWidth="1"/>
    <col min="10803" max="10803" width="2.83203125" style="4" customWidth="1"/>
    <col min="10804" max="10804" width="9.83203125" style="4" customWidth="1"/>
    <col min="10805" max="10807" width="6.83203125" style="4" customWidth="1"/>
    <col min="10808" max="10810" width="8.83203125" style="4" customWidth="1"/>
    <col min="10811" max="10812" width="5.1640625" style="4" customWidth="1"/>
    <col min="10813" max="10813" width="2.83203125" style="4" customWidth="1"/>
    <col min="10814" max="11048" width="8.83203125" style="4" customWidth="1"/>
    <col min="11049" max="11049" width="8.33203125" style="4" customWidth="1"/>
    <col min="11050" max="11050" width="14.83203125" style="4" customWidth="1"/>
    <col min="11051" max="11051" width="7.83203125" style="4" customWidth="1"/>
    <col min="11052" max="11052" width="9.83203125" style="4" customWidth="1"/>
    <col min="11053" max="11055" width="6.83203125" style="4" customWidth="1"/>
    <col min="11056" max="11058" width="8.83203125" style="4" customWidth="1"/>
    <col min="11059" max="11059" width="2.83203125" style="4" customWidth="1"/>
    <col min="11060" max="11060" width="9.83203125" style="4" customWidth="1"/>
    <col min="11061" max="11063" width="6.83203125" style="4" customWidth="1"/>
    <col min="11064" max="11066" width="8.83203125" style="4" customWidth="1"/>
    <col min="11067" max="11068" width="5.1640625" style="4" customWidth="1"/>
    <col min="11069" max="11069" width="2.83203125" style="4" customWidth="1"/>
    <col min="11070" max="11304" width="8.83203125" style="4" customWidth="1"/>
    <col min="11305" max="11305" width="8.33203125" style="4" customWidth="1"/>
    <col min="11306" max="11306" width="14.83203125" style="4" customWidth="1"/>
    <col min="11307" max="11307" width="7.83203125" style="4" customWidth="1"/>
    <col min="11308" max="11308" width="9.83203125" style="4" customWidth="1"/>
    <col min="11309" max="11311" width="6.83203125" style="4" customWidth="1"/>
    <col min="11312" max="11314" width="8.83203125" style="4" customWidth="1"/>
    <col min="11315" max="11315" width="2.83203125" style="4" customWidth="1"/>
    <col min="11316" max="11316" width="9.83203125" style="4" customWidth="1"/>
    <col min="11317" max="11319" width="6.83203125" style="4" customWidth="1"/>
    <col min="11320" max="11322" width="8.83203125" style="4" customWidth="1"/>
    <col min="11323" max="11324" width="5.1640625" style="4" customWidth="1"/>
    <col min="11325" max="11325" width="2.83203125" style="4" customWidth="1"/>
    <col min="11326" max="11560" width="8.83203125" style="4" customWidth="1"/>
    <col min="11561" max="11561" width="8.33203125" style="4" customWidth="1"/>
    <col min="11562" max="11562" width="14.83203125" style="4" customWidth="1"/>
    <col min="11563" max="11563" width="7.83203125" style="4" customWidth="1"/>
    <col min="11564" max="11564" width="9.83203125" style="4" customWidth="1"/>
    <col min="11565" max="11567" width="6.83203125" style="4" customWidth="1"/>
    <col min="11568" max="11570" width="8.83203125" style="4" customWidth="1"/>
    <col min="11571" max="11571" width="2.83203125" style="4" customWidth="1"/>
    <col min="11572" max="11572" width="9.83203125" style="4" customWidth="1"/>
    <col min="11573" max="11575" width="6.83203125" style="4" customWidth="1"/>
    <col min="11576" max="11578" width="8.83203125" style="4" customWidth="1"/>
    <col min="11579" max="11580" width="5.1640625" style="4" customWidth="1"/>
    <col min="11581" max="11581" width="2.83203125" style="4" customWidth="1"/>
    <col min="11582" max="11816" width="8.83203125" style="4" customWidth="1"/>
    <col min="11817" max="11817" width="8.33203125" style="4" customWidth="1"/>
    <col min="11818" max="11818" width="14.83203125" style="4" customWidth="1"/>
    <col min="11819" max="11819" width="7.83203125" style="4" customWidth="1"/>
    <col min="11820" max="11820" width="9.83203125" style="4" customWidth="1"/>
    <col min="11821" max="11823" width="6.83203125" style="4" customWidth="1"/>
    <col min="11824" max="11826" width="8.83203125" style="4" customWidth="1"/>
    <col min="11827" max="11827" width="2.83203125" style="4" customWidth="1"/>
    <col min="11828" max="11828" width="9.83203125" style="4" customWidth="1"/>
    <col min="11829" max="11831" width="6.83203125" style="4" customWidth="1"/>
    <col min="11832" max="11834" width="8.83203125" style="4" customWidth="1"/>
    <col min="11835" max="11836" width="5.1640625" style="4" customWidth="1"/>
    <col min="11837" max="11837" width="2.83203125" style="4" customWidth="1"/>
    <col min="11838" max="12072" width="8.83203125" style="4" customWidth="1"/>
    <col min="12073" max="12073" width="8.33203125" style="4" customWidth="1"/>
    <col min="12074" max="12074" width="14.83203125" style="4" customWidth="1"/>
    <col min="12075" max="12075" width="7.83203125" style="4" customWidth="1"/>
    <col min="12076" max="12076" width="9.83203125" style="4" customWidth="1"/>
    <col min="12077" max="12079" width="6.83203125" style="4" customWidth="1"/>
    <col min="12080" max="12082" width="8.83203125" style="4" customWidth="1"/>
    <col min="12083" max="12083" width="2.83203125" style="4" customWidth="1"/>
    <col min="12084" max="12084" width="9.83203125" style="4" customWidth="1"/>
    <col min="12085" max="12087" width="6.83203125" style="4" customWidth="1"/>
    <col min="12088" max="12090" width="8.83203125" style="4" customWidth="1"/>
    <col min="12091" max="12092" width="5.1640625" style="4" customWidth="1"/>
    <col min="12093" max="12093" width="2.83203125" style="4" customWidth="1"/>
    <col min="12094" max="12328" width="8.83203125" style="4" customWidth="1"/>
    <col min="12329" max="12329" width="8.33203125" style="4" customWidth="1"/>
    <col min="12330" max="12330" width="14.83203125" style="4" customWidth="1"/>
    <col min="12331" max="12331" width="7.83203125" style="4" customWidth="1"/>
    <col min="12332" max="12332" width="9.83203125" style="4" customWidth="1"/>
    <col min="12333" max="12335" width="6.83203125" style="4" customWidth="1"/>
    <col min="12336" max="12338" width="8.83203125" style="4" customWidth="1"/>
    <col min="12339" max="12339" width="2.83203125" style="4" customWidth="1"/>
    <col min="12340" max="12340" width="9.83203125" style="4" customWidth="1"/>
    <col min="12341" max="12343" width="6.83203125" style="4" customWidth="1"/>
    <col min="12344" max="12346" width="8.83203125" style="4" customWidth="1"/>
    <col min="12347" max="12348" width="5.1640625" style="4" customWidth="1"/>
    <col min="12349" max="12349" width="2.83203125" style="4" customWidth="1"/>
    <col min="12350" max="12584" width="8.83203125" style="4" customWidth="1"/>
    <col min="12585" max="12585" width="8.33203125" style="4" customWidth="1"/>
    <col min="12586" max="12586" width="14.83203125" style="4" customWidth="1"/>
    <col min="12587" max="12587" width="7.83203125" style="4" customWidth="1"/>
    <col min="12588" max="12588" width="9.83203125" style="4" customWidth="1"/>
    <col min="12589" max="12591" width="6.83203125" style="4" customWidth="1"/>
    <col min="12592" max="12594" width="8.83203125" style="4" customWidth="1"/>
    <col min="12595" max="12595" width="2.83203125" style="4" customWidth="1"/>
    <col min="12596" max="12596" width="9.83203125" style="4" customWidth="1"/>
    <col min="12597" max="12599" width="6.83203125" style="4" customWidth="1"/>
    <col min="12600" max="12602" width="8.83203125" style="4" customWidth="1"/>
    <col min="12603" max="12604" width="5.1640625" style="4" customWidth="1"/>
    <col min="12605" max="12605" width="2.83203125" style="4" customWidth="1"/>
    <col min="12606" max="12840" width="8.83203125" style="4" customWidth="1"/>
    <col min="12841" max="12841" width="8.33203125" style="4" customWidth="1"/>
    <col min="12842" max="12842" width="14.83203125" style="4" customWidth="1"/>
    <col min="12843" max="12843" width="7.83203125" style="4" customWidth="1"/>
    <col min="12844" max="12844" width="9.83203125" style="4" customWidth="1"/>
    <col min="12845" max="12847" width="6.83203125" style="4" customWidth="1"/>
    <col min="12848" max="12850" width="8.83203125" style="4" customWidth="1"/>
    <col min="12851" max="12851" width="2.83203125" style="4" customWidth="1"/>
    <col min="12852" max="12852" width="9.83203125" style="4" customWidth="1"/>
    <col min="12853" max="12855" width="6.83203125" style="4" customWidth="1"/>
    <col min="12856" max="12858" width="8.83203125" style="4" customWidth="1"/>
    <col min="12859" max="12860" width="5.1640625" style="4" customWidth="1"/>
    <col min="12861" max="12861" width="2.83203125" style="4" customWidth="1"/>
    <col min="12862" max="13096" width="8.83203125" style="4" customWidth="1"/>
    <col min="13097" max="13097" width="8.33203125" style="4" customWidth="1"/>
    <col min="13098" max="13098" width="14.83203125" style="4" customWidth="1"/>
    <col min="13099" max="13099" width="7.83203125" style="4" customWidth="1"/>
    <col min="13100" max="13100" width="9.83203125" style="4" customWidth="1"/>
    <col min="13101" max="13103" width="6.83203125" style="4" customWidth="1"/>
    <col min="13104" max="13106" width="8.83203125" style="4" customWidth="1"/>
    <col min="13107" max="13107" width="2.83203125" style="4" customWidth="1"/>
    <col min="13108" max="13108" width="9.83203125" style="4" customWidth="1"/>
    <col min="13109" max="13111" width="6.83203125" style="4" customWidth="1"/>
    <col min="13112" max="13114" width="8.83203125" style="4" customWidth="1"/>
    <col min="13115" max="13116" width="5.1640625" style="4" customWidth="1"/>
    <col min="13117" max="13117" width="2.83203125" style="4" customWidth="1"/>
    <col min="13118" max="13352" width="8.83203125" style="4" customWidth="1"/>
    <col min="13353" max="13353" width="8.33203125" style="4" customWidth="1"/>
    <col min="13354" max="13354" width="14.83203125" style="4" customWidth="1"/>
    <col min="13355" max="13355" width="7.83203125" style="4" customWidth="1"/>
    <col min="13356" max="13356" width="9.83203125" style="4" customWidth="1"/>
    <col min="13357" max="13359" width="6.83203125" style="4" customWidth="1"/>
    <col min="13360" max="13362" width="8.83203125" style="4" customWidth="1"/>
    <col min="13363" max="13363" width="2.83203125" style="4" customWidth="1"/>
    <col min="13364" max="13364" width="9.83203125" style="4" customWidth="1"/>
    <col min="13365" max="13367" width="6.83203125" style="4" customWidth="1"/>
    <col min="13368" max="13370" width="8.83203125" style="4" customWidth="1"/>
    <col min="13371" max="13372" width="5.1640625" style="4" customWidth="1"/>
    <col min="13373" max="13373" width="2.83203125" style="4" customWidth="1"/>
    <col min="13374" max="13608" width="8.83203125" style="4" customWidth="1"/>
    <col min="13609" max="13609" width="8.33203125" style="4" customWidth="1"/>
    <col min="13610" max="13610" width="14.83203125" style="4" customWidth="1"/>
    <col min="13611" max="13611" width="7.83203125" style="4" customWidth="1"/>
    <col min="13612" max="13612" width="9.83203125" style="4" customWidth="1"/>
    <col min="13613" max="13615" width="6.83203125" style="4" customWidth="1"/>
    <col min="13616" max="13618" width="8.83203125" style="4" customWidth="1"/>
    <col min="13619" max="13619" width="2.83203125" style="4" customWidth="1"/>
    <col min="13620" max="13620" width="9.83203125" style="4" customWidth="1"/>
    <col min="13621" max="13623" width="6.83203125" style="4" customWidth="1"/>
    <col min="13624" max="13626" width="8.83203125" style="4" customWidth="1"/>
    <col min="13627" max="13628" width="5.1640625" style="4" customWidth="1"/>
    <col min="13629" max="13629" width="2.83203125" style="4" customWidth="1"/>
    <col min="13630" max="13864" width="8.83203125" style="4" customWidth="1"/>
    <col min="13865" max="13865" width="8.33203125" style="4" customWidth="1"/>
    <col min="13866" max="13866" width="14.83203125" style="4" customWidth="1"/>
    <col min="13867" max="13867" width="7.83203125" style="4" customWidth="1"/>
    <col min="13868" max="13868" width="9.83203125" style="4" customWidth="1"/>
    <col min="13869" max="13871" width="6.83203125" style="4" customWidth="1"/>
    <col min="13872" max="13874" width="8.83203125" style="4" customWidth="1"/>
    <col min="13875" max="13875" width="2.83203125" style="4" customWidth="1"/>
    <col min="13876" max="13876" width="9.83203125" style="4" customWidth="1"/>
    <col min="13877" max="13879" width="6.83203125" style="4" customWidth="1"/>
    <col min="13880" max="13882" width="8.83203125" style="4" customWidth="1"/>
    <col min="13883" max="13884" width="5.1640625" style="4" customWidth="1"/>
    <col min="13885" max="13885" width="2.83203125" style="4" customWidth="1"/>
    <col min="13886" max="14120" width="8.83203125" style="4" customWidth="1"/>
    <col min="14121" max="14121" width="8.33203125" style="4" customWidth="1"/>
    <col min="14122" max="14122" width="14.83203125" style="4" customWidth="1"/>
    <col min="14123" max="14123" width="7.83203125" style="4" customWidth="1"/>
    <col min="14124" max="14124" width="9.83203125" style="4" customWidth="1"/>
    <col min="14125" max="14127" width="6.83203125" style="4" customWidth="1"/>
    <col min="14128" max="14130" width="8.83203125" style="4" customWidth="1"/>
    <col min="14131" max="14131" width="2.83203125" style="4" customWidth="1"/>
    <col min="14132" max="14132" width="9.83203125" style="4" customWidth="1"/>
    <col min="14133" max="14135" width="6.83203125" style="4" customWidth="1"/>
    <col min="14136" max="14138" width="8.83203125" style="4" customWidth="1"/>
    <col min="14139" max="14140" width="5.1640625" style="4" customWidth="1"/>
    <col min="14141" max="14141" width="2.83203125" style="4" customWidth="1"/>
    <col min="14142" max="14376" width="8.83203125" style="4" customWidth="1"/>
    <col min="14377" max="14377" width="8.33203125" style="4" customWidth="1"/>
    <col min="14378" max="14378" width="14.83203125" style="4" customWidth="1"/>
    <col min="14379" max="14379" width="7.83203125" style="4" customWidth="1"/>
    <col min="14380" max="14380" width="9.83203125" style="4" customWidth="1"/>
    <col min="14381" max="14383" width="6.83203125" style="4" customWidth="1"/>
    <col min="14384" max="14386" width="8.83203125" style="4" customWidth="1"/>
    <col min="14387" max="14387" width="2.83203125" style="4" customWidth="1"/>
    <col min="14388" max="14388" width="9.83203125" style="4" customWidth="1"/>
    <col min="14389" max="14391" width="6.83203125" style="4" customWidth="1"/>
    <col min="14392" max="14394" width="8.83203125" style="4" customWidth="1"/>
    <col min="14395" max="14396" width="5.1640625" style="4" customWidth="1"/>
    <col min="14397" max="14397" width="2.83203125" style="4" customWidth="1"/>
    <col min="14398" max="14632" width="8.83203125" style="4" customWidth="1"/>
    <col min="14633" max="14633" width="8.33203125" style="4" customWidth="1"/>
    <col min="14634" max="14634" width="14.83203125" style="4" customWidth="1"/>
    <col min="14635" max="14635" width="7.83203125" style="4" customWidth="1"/>
    <col min="14636" max="14636" width="9.83203125" style="4" customWidth="1"/>
    <col min="14637" max="14639" width="6.83203125" style="4" customWidth="1"/>
    <col min="14640" max="14642" width="8.83203125" style="4" customWidth="1"/>
    <col min="14643" max="14643" width="2.83203125" style="4" customWidth="1"/>
    <col min="14644" max="14644" width="9.83203125" style="4" customWidth="1"/>
    <col min="14645" max="14647" width="6.83203125" style="4" customWidth="1"/>
    <col min="14648" max="14650" width="8.83203125" style="4" customWidth="1"/>
    <col min="14651" max="14652" width="5.1640625" style="4" customWidth="1"/>
    <col min="14653" max="14653" width="2.83203125" style="4" customWidth="1"/>
    <col min="14654" max="14888" width="8.83203125" style="4" customWidth="1"/>
    <col min="14889" max="14889" width="8.33203125" style="4" customWidth="1"/>
    <col min="14890" max="14890" width="14.83203125" style="4" customWidth="1"/>
    <col min="14891" max="14891" width="7.83203125" style="4" customWidth="1"/>
    <col min="14892" max="14892" width="9.83203125" style="4" customWidth="1"/>
    <col min="14893" max="14895" width="6.83203125" style="4" customWidth="1"/>
    <col min="14896" max="14898" width="8.83203125" style="4" customWidth="1"/>
    <col min="14899" max="14899" width="2.83203125" style="4" customWidth="1"/>
    <col min="14900" max="14900" width="9.83203125" style="4" customWidth="1"/>
    <col min="14901" max="14903" width="6.83203125" style="4" customWidth="1"/>
    <col min="14904" max="14906" width="8.83203125" style="4" customWidth="1"/>
    <col min="14907" max="14908" width="5.1640625" style="4" customWidth="1"/>
    <col min="14909" max="14909" width="2.83203125" style="4" customWidth="1"/>
    <col min="14910" max="15144" width="8.83203125" style="4" customWidth="1"/>
    <col min="15145" max="15145" width="8.33203125" style="4" customWidth="1"/>
    <col min="15146" max="15146" width="14.83203125" style="4" customWidth="1"/>
    <col min="15147" max="15147" width="7.83203125" style="4" customWidth="1"/>
    <col min="15148" max="15148" width="9.83203125" style="4" customWidth="1"/>
    <col min="15149" max="15151" width="6.83203125" style="4" customWidth="1"/>
    <col min="15152" max="15154" width="8.83203125" style="4" customWidth="1"/>
    <col min="15155" max="15155" width="2.83203125" style="4" customWidth="1"/>
    <col min="15156" max="15156" width="9.83203125" style="4" customWidth="1"/>
    <col min="15157" max="15159" width="6.83203125" style="4" customWidth="1"/>
    <col min="15160" max="15162" width="8.83203125" style="4" customWidth="1"/>
    <col min="15163" max="15164" width="5.1640625" style="4" customWidth="1"/>
    <col min="15165" max="15165" width="2.83203125" style="4" customWidth="1"/>
    <col min="15166" max="15400" width="8.83203125" style="4" customWidth="1"/>
    <col min="15401" max="15401" width="8.33203125" style="4" customWidth="1"/>
    <col min="15402" max="15402" width="14.83203125" style="4" customWidth="1"/>
    <col min="15403" max="15403" width="7.83203125" style="4" customWidth="1"/>
    <col min="15404" max="15404" width="9.83203125" style="4" customWidth="1"/>
    <col min="15405" max="15407" width="6.83203125" style="4" customWidth="1"/>
    <col min="15408" max="15410" width="8.83203125" style="4" customWidth="1"/>
    <col min="15411" max="15411" width="2.83203125" style="4" customWidth="1"/>
    <col min="15412" max="15412" width="9.83203125" style="4" customWidth="1"/>
    <col min="15413" max="15415" width="6.83203125" style="4" customWidth="1"/>
    <col min="15416" max="15418" width="8.83203125" style="4" customWidth="1"/>
    <col min="15419" max="15420" width="5.1640625" style="4" customWidth="1"/>
    <col min="15421" max="15421" width="2.83203125" style="4" customWidth="1"/>
    <col min="15422" max="15656" width="8.83203125" style="4" customWidth="1"/>
    <col min="15657" max="15657" width="8.33203125" style="4" customWidth="1"/>
    <col min="15658" max="15658" width="14.83203125" style="4" customWidth="1"/>
    <col min="15659" max="15659" width="7.83203125" style="4" customWidth="1"/>
    <col min="15660" max="15660" width="9.83203125" style="4" customWidth="1"/>
    <col min="15661" max="15663" width="6.83203125" style="4" customWidth="1"/>
    <col min="15664" max="15666" width="8.83203125" style="4" customWidth="1"/>
    <col min="15667" max="15667" width="2.83203125" style="4" customWidth="1"/>
    <col min="15668" max="15668" width="9.83203125" style="4" customWidth="1"/>
    <col min="15669" max="15671" width="6.83203125" style="4" customWidth="1"/>
    <col min="15672" max="15674" width="8.83203125" style="4" customWidth="1"/>
    <col min="15675" max="15676" width="5.1640625" style="4" customWidth="1"/>
    <col min="15677" max="15677" width="2.83203125" style="4" customWidth="1"/>
    <col min="15678" max="15912" width="8.83203125" style="4" customWidth="1"/>
    <col min="15913" max="15913" width="8.33203125" style="4" customWidth="1"/>
    <col min="15914" max="15914" width="14.83203125" style="4" customWidth="1"/>
    <col min="15915" max="15915" width="7.83203125" style="4" customWidth="1"/>
    <col min="15916" max="15916" width="9.83203125" style="4" customWidth="1"/>
    <col min="15917" max="15919" width="6.83203125" style="4" customWidth="1"/>
    <col min="15920" max="15922" width="8.83203125" style="4" customWidth="1"/>
    <col min="15923" max="15923" width="2.83203125" style="4" customWidth="1"/>
    <col min="15924" max="15924" width="9.83203125" style="4" customWidth="1"/>
    <col min="15925" max="15927" width="6.83203125" style="4" customWidth="1"/>
    <col min="15928" max="15930" width="8.83203125" style="4" customWidth="1"/>
    <col min="15931" max="15932" width="5.1640625" style="4" customWidth="1"/>
    <col min="15933" max="15933" width="2.83203125" style="4" customWidth="1"/>
    <col min="15934" max="16168" width="8.83203125" style="4" customWidth="1"/>
    <col min="16169" max="16169" width="8.33203125" style="4" customWidth="1"/>
    <col min="16170" max="16170" width="14.83203125" style="4" customWidth="1"/>
    <col min="16171" max="16171" width="7.83203125" style="4" customWidth="1"/>
    <col min="16172" max="16172" width="9.83203125" style="4" customWidth="1"/>
    <col min="16173" max="16175" width="6.83203125" style="4" customWidth="1"/>
    <col min="16176" max="16178" width="8.83203125" style="4" customWidth="1"/>
    <col min="16179" max="16179" width="2.83203125" style="4" customWidth="1"/>
    <col min="16180" max="16180" width="9.83203125" style="4" customWidth="1"/>
    <col min="16181" max="16183" width="6.83203125" style="4" customWidth="1"/>
    <col min="16184" max="16186" width="8.83203125" style="4" customWidth="1"/>
    <col min="16187" max="16188" width="5.1640625" style="4" customWidth="1"/>
    <col min="16189" max="16189" width="2.83203125" style="4" customWidth="1"/>
    <col min="16190"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55"/>
      <c r="AU1" s="55"/>
      <c r="AV1" s="458" t="s">
        <v>117</v>
      </c>
      <c r="AW1" s="459"/>
      <c r="AX1" s="459"/>
      <c r="AY1" s="459"/>
      <c r="AZ1" s="459"/>
      <c r="BA1" s="459"/>
      <c r="BB1" s="459"/>
      <c r="BC1" s="459"/>
      <c r="BD1" s="459"/>
      <c r="BE1" s="459"/>
      <c r="BF1" s="459"/>
      <c r="BG1" s="459"/>
      <c r="BH1" s="459"/>
      <c r="BI1" s="459"/>
      <c r="BJ1" s="459"/>
      <c r="BK1" s="459"/>
      <c r="BL1" s="459"/>
      <c r="BM1" s="459"/>
      <c r="BN1" s="459"/>
      <c r="BO1" s="459"/>
      <c r="BP1" s="459"/>
      <c r="BQ1" s="459"/>
      <c r="BR1" s="459"/>
    </row>
    <row r="2" spans="1:70" ht="17" customHeight="1" thickBot="1" x14ac:dyDescent="0.25">
      <c r="G2" s="52" t="s">
        <v>116</v>
      </c>
      <c r="H2" s="452" t="s">
        <v>3</v>
      </c>
      <c r="I2" s="452"/>
      <c r="J2" s="452"/>
      <c r="K2" s="452"/>
      <c r="L2" s="54" t="s">
        <v>114</v>
      </c>
      <c r="M2" s="54" t="s">
        <v>115</v>
      </c>
      <c r="N2" s="54" t="s">
        <v>0</v>
      </c>
      <c r="O2" s="153" t="s">
        <v>145</v>
      </c>
      <c r="P2" s="153" t="s">
        <v>142</v>
      </c>
      <c r="Q2" s="153" t="s">
        <v>143</v>
      </c>
      <c r="R2" s="452" t="s">
        <v>144</v>
      </c>
      <c r="S2" s="452"/>
      <c r="T2" s="452"/>
      <c r="U2" s="452"/>
      <c r="V2" s="54" t="s">
        <v>10</v>
      </c>
      <c r="W2" s="54" t="s">
        <v>11</v>
      </c>
      <c r="X2" s="53" t="s">
        <v>12</v>
      </c>
      <c r="Z2" s="52" t="s">
        <v>116</v>
      </c>
      <c r="AA2" s="452" t="s">
        <v>3</v>
      </c>
      <c r="AB2" s="452"/>
      <c r="AC2" s="452"/>
      <c r="AD2" s="452"/>
      <c r="AE2" s="54" t="s">
        <v>114</v>
      </c>
      <c r="AF2" s="54" t="s">
        <v>115</v>
      </c>
      <c r="AG2" s="54" t="s">
        <v>0</v>
      </c>
      <c r="AH2" s="153" t="s">
        <v>145</v>
      </c>
      <c r="AI2" s="153" t="s">
        <v>142</v>
      </c>
      <c r="AJ2" s="153" t="s">
        <v>143</v>
      </c>
      <c r="AK2" s="452" t="s">
        <v>144</v>
      </c>
      <c r="AL2" s="452"/>
      <c r="AM2" s="452"/>
      <c r="AN2" s="452"/>
      <c r="AO2" s="54" t="s">
        <v>10</v>
      </c>
      <c r="AP2" s="54" t="s">
        <v>11</v>
      </c>
      <c r="AQ2" s="53" t="s">
        <v>12</v>
      </c>
      <c r="AR2" s="5"/>
      <c r="AS2" s="5"/>
      <c r="AT2" s="55"/>
      <c r="AU2" s="55"/>
      <c r="AV2" s="453" t="s">
        <v>3</v>
      </c>
      <c r="AW2" s="454"/>
      <c r="AX2" s="454"/>
      <c r="AY2" s="454"/>
      <c r="AZ2" s="454"/>
      <c r="BA2" s="455"/>
      <c r="BB2" s="420" t="s">
        <v>1</v>
      </c>
      <c r="BC2" s="420"/>
      <c r="BD2" s="420" t="s">
        <v>113</v>
      </c>
      <c r="BE2" s="420"/>
      <c r="BF2" s="420" t="s">
        <v>0</v>
      </c>
      <c r="BG2" s="421"/>
      <c r="BH2" s="420" t="s">
        <v>145</v>
      </c>
      <c r="BI2" s="421"/>
      <c r="BJ2" s="420" t="s">
        <v>142</v>
      </c>
      <c r="BK2" s="420"/>
      <c r="BL2" s="420" t="s">
        <v>146</v>
      </c>
      <c r="BM2" s="420"/>
      <c r="BN2" s="467" t="s">
        <v>144</v>
      </c>
      <c r="BO2" s="454"/>
      <c r="BP2" s="454"/>
      <c r="BQ2" s="454"/>
      <c r="BR2" s="455"/>
    </row>
    <row r="3" spans="1:70" ht="17" customHeight="1" thickBot="1" x14ac:dyDescent="0.25">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44" t="s">
        <v>95</v>
      </c>
      <c r="AW3" s="464"/>
      <c r="AX3" s="268" t="s">
        <v>15</v>
      </c>
      <c r="AY3" s="268" t="s">
        <v>16</v>
      </c>
      <c r="AZ3" s="268" t="s">
        <v>17</v>
      </c>
      <c r="BA3" s="300" t="s">
        <v>1191</v>
      </c>
      <c r="BB3" s="268" t="s">
        <v>95</v>
      </c>
      <c r="BC3" s="268" t="s">
        <v>15</v>
      </c>
      <c r="BD3" s="268" t="s">
        <v>95</v>
      </c>
      <c r="BE3" s="268" t="s">
        <v>15</v>
      </c>
      <c r="BF3" s="268" t="s">
        <v>95</v>
      </c>
      <c r="BG3" s="269" t="s">
        <v>15</v>
      </c>
      <c r="BH3" s="268" t="s">
        <v>95</v>
      </c>
      <c r="BI3" s="269" t="s">
        <v>15</v>
      </c>
      <c r="BJ3" s="268" t="s">
        <v>95</v>
      </c>
      <c r="BK3" s="268" t="s">
        <v>15</v>
      </c>
      <c r="BL3" s="268" t="s">
        <v>95</v>
      </c>
      <c r="BM3" s="268" t="s">
        <v>15</v>
      </c>
      <c r="BN3" s="268" t="s">
        <v>95</v>
      </c>
      <c r="BO3" s="268" t="s">
        <v>15</v>
      </c>
      <c r="BP3" s="268" t="s">
        <v>16</v>
      </c>
      <c r="BQ3" s="268" t="s">
        <v>17</v>
      </c>
      <c r="BR3" s="300" t="s">
        <v>1191</v>
      </c>
    </row>
    <row r="4" spans="1:70" ht="17" customHeight="1" x14ac:dyDescent="0.2">
      <c r="A4" s="417" t="s">
        <v>20</v>
      </c>
      <c r="B4" s="389" t="s">
        <v>18</v>
      </c>
      <c r="C4" s="392" t="s">
        <v>1190</v>
      </c>
      <c r="D4" s="395">
        <v>59.94</v>
      </c>
      <c r="E4" s="398">
        <v>10</v>
      </c>
      <c r="F4" s="21">
        <v>23</v>
      </c>
      <c r="G4" s="32">
        <f>Anchor!B427</f>
        <v>28152.513200000001</v>
      </c>
      <c r="H4" s="33">
        <f>Anchor!C427</f>
        <v>42.551099999999998</v>
      </c>
      <c r="I4" s="33">
        <f>Anchor!D427</f>
        <v>48.821599999999997</v>
      </c>
      <c r="J4" s="33">
        <f>Anchor!E427</f>
        <v>48.747399999999999</v>
      </c>
      <c r="K4" s="33"/>
      <c r="L4" s="33">
        <f>Anchor!F427</f>
        <v>29.471299999999999</v>
      </c>
      <c r="M4" s="33">
        <f>Anchor!G427</f>
        <v>20.435600000000001</v>
      </c>
      <c r="N4" s="33">
        <f>Anchor!H427</f>
        <v>99.976200000000006</v>
      </c>
      <c r="O4" s="33"/>
      <c r="P4" s="33"/>
      <c r="Q4" s="33"/>
      <c r="R4" s="33"/>
      <c r="S4" s="33"/>
      <c r="T4" s="33"/>
      <c r="U4" s="33"/>
      <c r="V4" s="33">
        <f>Anchor!I427</f>
        <v>82785.5</v>
      </c>
      <c r="W4" s="33">
        <f>Anchor!J427</f>
        <v>23.732099999999999</v>
      </c>
      <c r="X4" s="34">
        <f t="shared" ref="X4:X9" si="0">V4/3600</f>
        <v>22.995972222222221</v>
      </c>
      <c r="Y4" s="15"/>
      <c r="Z4" s="32">
        <f>Test!B427</f>
        <v>0</v>
      </c>
      <c r="AA4" s="33">
        <f>Test!C427</f>
        <v>0</v>
      </c>
      <c r="AB4" s="33">
        <f>Test!D427</f>
        <v>0</v>
      </c>
      <c r="AC4" s="33">
        <f>Test!E427</f>
        <v>0</v>
      </c>
      <c r="AD4" s="33"/>
      <c r="AE4" s="33">
        <f>Test!F427</f>
        <v>0</v>
      </c>
      <c r="AF4" s="33">
        <f>Test!G427</f>
        <v>0</v>
      </c>
      <c r="AG4" s="33">
        <f>Test!H427</f>
        <v>0</v>
      </c>
      <c r="AH4" s="33"/>
      <c r="AI4" s="33"/>
      <c r="AJ4" s="33"/>
      <c r="AK4" s="33"/>
      <c r="AL4" s="33"/>
      <c r="AM4" s="33"/>
      <c r="AN4" s="33"/>
      <c r="AO4" s="33">
        <f>Test!I427</f>
        <v>0</v>
      </c>
      <c r="AP4" s="33">
        <f>Test!J427</f>
        <v>0</v>
      </c>
      <c r="AQ4" s="34">
        <f t="shared" ref="AQ4:AQ9" si="1">AO4/3600</f>
        <v>0</v>
      </c>
      <c r="AR4" s="46">
        <f t="shared" ref="AR4:AR67" si="2">AO4/V4</f>
        <v>0</v>
      </c>
      <c r="AS4" s="47">
        <f t="shared" ref="AS4:AS67" si="3">AP4/W4</f>
        <v>0</v>
      </c>
      <c r="AT4" s="16"/>
      <c r="AU4" s="16"/>
      <c r="AV4" s="460" t="s">
        <v>123</v>
      </c>
      <c r="AW4" s="465" cm="1">
        <f t="array" ref="AW4">bdRateExtend($G4:$G7,H4:H7,$Z4:$Z7,AA4:AA7)</f>
        <v>1</v>
      </c>
      <c r="AX4" s="463" cm="1">
        <f t="array" ref="AX4">bdRateExtend($G4:$G9,H4:H9,$Z4:$Z9,AA4:AA9)</f>
        <v>1</v>
      </c>
      <c r="AY4" s="463" cm="1">
        <f t="array" ref="AY4">bdRateExtend($G4:$G9,I4:I9,$Z4:$Z9,AB4:AB9)</f>
        <v>1</v>
      </c>
      <c r="AZ4" s="463" cm="1">
        <f t="array" ref="AZ4">bdRateExtend($G4:$G9,J4:J9,$Z4:$Z9,AC4:AC9)</f>
        <v>1</v>
      </c>
      <c r="BA4" s="463" t="e" cm="1">
        <f t="array" ref="BA4">bdRateExtend($G4:$G9,K4:K9,$Z4:$Z9,AD4:AD9)</f>
        <v>#VALUE!</v>
      </c>
      <c r="BB4" s="463" cm="1">
        <f t="array" ref="BB4">bdRateExtend($G4:$G7,L4:L7,$Z4:$Z7,AE4:AE7)</f>
        <v>1</v>
      </c>
      <c r="BC4" s="463" cm="1">
        <f t="array" ref="BC4">bdRateExtend($G4:$G9,L4:L9,$Z4:$Z9,AE4:AE9)</f>
        <v>1</v>
      </c>
      <c r="BD4" s="463" cm="1">
        <f t="array" ref="BD4">bdRateExtend($G4:$G7,M4:M7,$Z4:$Z7,AF4:AF7)</f>
        <v>1</v>
      </c>
      <c r="BE4" s="463" cm="1">
        <f t="array" ref="BE4">bdRateExtend($G4:$G9,M4:M9,$Z4:$Z9,AF4:AF9)</f>
        <v>1</v>
      </c>
      <c r="BF4" s="463" cm="1">
        <f t="array" ref="BF4">bdRateExtend($G4:$G7,N4:N7,$Z4:$Z7,AG4:AG7)</f>
        <v>1</v>
      </c>
      <c r="BG4" s="463" cm="1">
        <f t="array" ref="BG4">bdRateExtend($G4:$G9,N4:N9,$Z4:$Z9,AG4:AG9)</f>
        <v>1</v>
      </c>
      <c r="BH4" s="463" t="e" cm="1">
        <f t="array" ref="BH4">bdRateExtend($G4:$G7,O4:O7,$Z4:$Z7,AH4:AH7)</f>
        <v>#VALUE!</v>
      </c>
      <c r="BI4" s="463" t="e" cm="1">
        <f t="array" ref="BI4">bdRateExtend($G4:$G9,O4:O9,$Z4:$Z9,AH4:AH9)</f>
        <v>#VALUE!</v>
      </c>
      <c r="BJ4" s="463" t="e" cm="1">
        <f t="array" ref="BJ4">bdRateExtend($G4:$G7,P4:P7,$Z4:$Z7,AI4:AI7)</f>
        <v>#VALUE!</v>
      </c>
      <c r="BK4" s="463" t="e" cm="1">
        <f t="array" ref="BK4">bdRateExtend($G4:$G9,P4:P9,$Z4:$Z9,AI4:AI9)</f>
        <v>#VALUE!</v>
      </c>
      <c r="BL4" s="463" t="e" cm="1">
        <f t="array" ref="BL4">bdRateExtend($G4:$G7,Q4:Q7,$Z4:$Z7,AJ4:AJ7)</f>
        <v>#VALUE!</v>
      </c>
      <c r="BM4" s="463" t="e" cm="1">
        <f t="array" ref="BM4">bdRateExtend($G4:$G9,Q4:Q9,$Z4:$Z9,AJ4:AJ9)</f>
        <v>#VALUE!</v>
      </c>
      <c r="BN4" s="463" t="e" cm="1">
        <f t="array" ref="BN4">bdRateExtend($G4:$G7,R4:R7,$Z4:$Z7,AK4:AK7)</f>
        <v>#VALUE!</v>
      </c>
      <c r="BO4" s="463" t="e" cm="1">
        <f t="array" ref="BO4">bdRateExtend($G4:$G9,R4:R9,$Z4:$Z9,AK4:AK9)</f>
        <v>#VALUE!</v>
      </c>
      <c r="BP4" s="463" t="e" cm="1">
        <f t="array" ref="BP4">bdRateExtend($G4:$G9,S4:S9,$Z4:$Z9,AL4:AL9)</f>
        <v>#VALUE!</v>
      </c>
      <c r="BQ4" s="466" t="e" cm="1">
        <f t="array" ref="BQ4">bdRateExtend($G4:$G9,T4:T9,$Z4:$Z9,AM4:AM9)</f>
        <v>#VALUE!</v>
      </c>
      <c r="BR4" s="466" t="e" cm="1">
        <f t="array" ref="BR4">bdRateExtend($G4:$G9,U4:U9,$Z4:$Z9,AN4:AN9)</f>
        <v>#VALUE!</v>
      </c>
    </row>
    <row r="5" spans="1:70" ht="17" customHeight="1" x14ac:dyDescent="0.2">
      <c r="A5" s="387"/>
      <c r="B5" s="390"/>
      <c r="C5" s="393"/>
      <c r="D5" s="396"/>
      <c r="E5" s="399"/>
      <c r="F5" s="19">
        <v>31</v>
      </c>
      <c r="G5" s="35">
        <f>Anchor!B428</f>
        <v>13424.016</v>
      </c>
      <c r="H5" s="40">
        <f>Anchor!C428</f>
        <v>41.963000000000001</v>
      </c>
      <c r="I5" s="40">
        <f>Anchor!D428</f>
        <v>47.956699999999998</v>
      </c>
      <c r="J5" s="40">
        <f>Anchor!E428</f>
        <v>47.761200000000002</v>
      </c>
      <c r="K5" s="40"/>
      <c r="L5" s="40">
        <f>Anchor!F428</f>
        <v>28.148399999999999</v>
      </c>
      <c r="M5" s="40">
        <f>Anchor!G428</f>
        <v>19.8475</v>
      </c>
      <c r="N5" s="40">
        <f>Anchor!H428</f>
        <v>99.970600000000005</v>
      </c>
      <c r="O5" s="40"/>
      <c r="P5" s="40"/>
      <c r="Q5" s="40"/>
      <c r="R5" s="40"/>
      <c r="S5" s="40"/>
      <c r="T5" s="40"/>
      <c r="U5" s="40"/>
      <c r="V5" s="40">
        <f>Anchor!I428</f>
        <v>56491.9</v>
      </c>
      <c r="W5" s="40">
        <f>Anchor!J428</f>
        <v>18.892600000000002</v>
      </c>
      <c r="X5" s="36">
        <f t="shared" si="0"/>
        <v>15.692194444444445</v>
      </c>
      <c r="Y5" s="15"/>
      <c r="Z5" s="35">
        <f>Test!B428</f>
        <v>0</v>
      </c>
      <c r="AA5" s="40">
        <f>Test!C428</f>
        <v>0</v>
      </c>
      <c r="AB5" s="40">
        <f>Test!D428</f>
        <v>0</v>
      </c>
      <c r="AC5" s="40">
        <f>Test!E428</f>
        <v>0</v>
      </c>
      <c r="AD5" s="40"/>
      <c r="AE5" s="40">
        <f>Test!F428</f>
        <v>0</v>
      </c>
      <c r="AF5" s="40">
        <f>Test!G428</f>
        <v>0</v>
      </c>
      <c r="AG5" s="40">
        <f>Test!H428</f>
        <v>0</v>
      </c>
      <c r="AH5" s="40"/>
      <c r="AI5" s="40"/>
      <c r="AJ5" s="40"/>
      <c r="AK5" s="40"/>
      <c r="AL5" s="40"/>
      <c r="AM5" s="40"/>
      <c r="AN5" s="40"/>
      <c r="AO5" s="40">
        <f>Test!I428</f>
        <v>0</v>
      </c>
      <c r="AP5" s="40">
        <f>Test!J428</f>
        <v>0</v>
      </c>
      <c r="AQ5" s="36">
        <f t="shared" si="1"/>
        <v>0</v>
      </c>
      <c r="AR5" s="48">
        <f t="shared" si="2"/>
        <v>0</v>
      </c>
      <c r="AS5" s="49">
        <f t="shared" si="3"/>
        <v>0</v>
      </c>
      <c r="AT5" s="16"/>
      <c r="AU5" s="16"/>
      <c r="AV5" s="460"/>
      <c r="AW5" s="382"/>
      <c r="AX5" s="403"/>
      <c r="AY5" s="403"/>
      <c r="AZ5" s="403"/>
      <c r="BA5" s="403"/>
      <c r="BB5" s="403"/>
      <c r="BC5" s="403"/>
      <c r="BD5" s="403"/>
      <c r="BE5" s="403"/>
      <c r="BF5" s="403"/>
      <c r="BG5" s="403"/>
      <c r="BH5" s="403"/>
      <c r="BI5" s="403"/>
      <c r="BJ5" s="403"/>
      <c r="BK5" s="403"/>
      <c r="BL5" s="403"/>
      <c r="BM5" s="403"/>
      <c r="BN5" s="403"/>
      <c r="BO5" s="403"/>
      <c r="BP5" s="403"/>
      <c r="BQ5" s="377"/>
      <c r="BR5" s="377"/>
    </row>
    <row r="6" spans="1:70" ht="17" customHeight="1" x14ac:dyDescent="0.2">
      <c r="A6" s="387"/>
      <c r="B6" s="390"/>
      <c r="C6" s="393"/>
      <c r="D6" s="396"/>
      <c r="E6" s="399"/>
      <c r="F6" s="19">
        <v>39</v>
      </c>
      <c r="G6" s="35">
        <f>Anchor!B429</f>
        <v>6631.4288999999999</v>
      </c>
      <c r="H6" s="40">
        <f>Anchor!C429</f>
        <v>41.253900000000002</v>
      </c>
      <c r="I6" s="40">
        <f>Anchor!D429</f>
        <v>46.889200000000002</v>
      </c>
      <c r="J6" s="40">
        <f>Anchor!E429</f>
        <v>46.543399999999998</v>
      </c>
      <c r="K6" s="40"/>
      <c r="L6" s="40">
        <f>Anchor!F429</f>
        <v>26.796500000000002</v>
      </c>
      <c r="M6" s="40">
        <f>Anchor!G429</f>
        <v>19.225899999999999</v>
      </c>
      <c r="N6" s="40">
        <f>Anchor!H429</f>
        <v>98.679400000000001</v>
      </c>
      <c r="O6" s="40"/>
      <c r="P6" s="40"/>
      <c r="Q6" s="40"/>
      <c r="R6" s="40"/>
      <c r="S6" s="40"/>
      <c r="T6" s="40"/>
      <c r="U6" s="40"/>
      <c r="V6" s="40">
        <f>Anchor!I429</f>
        <v>43291.5</v>
      </c>
      <c r="W6" s="40">
        <f>Anchor!J429</f>
        <v>16.810199999999998</v>
      </c>
      <c r="X6" s="36">
        <f t="shared" si="0"/>
        <v>12.025416666666667</v>
      </c>
      <c r="Y6" s="15"/>
      <c r="Z6" s="35">
        <f>Test!B429</f>
        <v>0</v>
      </c>
      <c r="AA6" s="40">
        <f>Test!C429</f>
        <v>0</v>
      </c>
      <c r="AB6" s="40">
        <f>Test!D429</f>
        <v>0</v>
      </c>
      <c r="AC6" s="40">
        <f>Test!E429</f>
        <v>0</v>
      </c>
      <c r="AD6" s="40"/>
      <c r="AE6" s="40">
        <f>Test!F429</f>
        <v>0</v>
      </c>
      <c r="AF6" s="40">
        <f>Test!G429</f>
        <v>0</v>
      </c>
      <c r="AG6" s="40">
        <f>Test!H429</f>
        <v>0</v>
      </c>
      <c r="AH6" s="40"/>
      <c r="AI6" s="40"/>
      <c r="AJ6" s="40"/>
      <c r="AK6" s="40"/>
      <c r="AL6" s="40"/>
      <c r="AM6" s="40"/>
      <c r="AN6" s="40"/>
      <c r="AO6" s="40">
        <f>Test!I429</f>
        <v>0</v>
      </c>
      <c r="AP6" s="40">
        <f>Test!J429</f>
        <v>0</v>
      </c>
      <c r="AQ6" s="36">
        <f t="shared" si="1"/>
        <v>0</v>
      </c>
      <c r="AR6" s="48">
        <f t="shared" si="2"/>
        <v>0</v>
      </c>
      <c r="AS6" s="49">
        <f t="shared" si="3"/>
        <v>0</v>
      </c>
      <c r="AT6" s="16"/>
      <c r="AU6" s="16"/>
      <c r="AV6" s="460" t="s">
        <v>124</v>
      </c>
      <c r="AW6" s="382" cm="1">
        <f t="array" ref="AW6">bdRateExtend($G5:$G8,H5:H8,$Z5:$Z8,AA5:AA8)</f>
        <v>1</v>
      </c>
      <c r="AX6" s="403"/>
      <c r="AY6" s="403"/>
      <c r="AZ6" s="403"/>
      <c r="BA6" s="403"/>
      <c r="BB6" s="403" cm="1">
        <f t="array" ref="BB6">bdRateExtend($G5:$G8,L5:L8,$Z5:$Z8,AE5:AE8)</f>
        <v>1</v>
      </c>
      <c r="BC6" s="403"/>
      <c r="BD6" s="403" cm="1">
        <f t="array" ref="BD6">bdRateExtend($G5:$G8,M5:M8,$Z5:$Z8,AF5:AF8)</f>
        <v>1</v>
      </c>
      <c r="BE6" s="403"/>
      <c r="BF6" s="403" cm="1">
        <f t="array" ref="BF6">bdRateExtend($G5:$G8,N5:N8,$Z5:$Z8,AG5:AG8)</f>
        <v>1</v>
      </c>
      <c r="BG6" s="403"/>
      <c r="BH6" s="403" t="e" cm="1">
        <f t="array" ref="BH6">bdRateExtend($G5:$G8,O5:O8,$Z5:$Z8,AH5:AH8)</f>
        <v>#VALUE!</v>
      </c>
      <c r="BI6" s="403"/>
      <c r="BJ6" s="403" t="e" cm="1">
        <f t="array" ref="BJ6">bdRateExtend($G5:$G8,P5:P8,$Z5:$Z8,AI5:AI8)</f>
        <v>#VALUE!</v>
      </c>
      <c r="BK6" s="403"/>
      <c r="BL6" s="403" t="e" cm="1">
        <f t="array" ref="BL6">bdRateExtend($G5:$G8,Q5:Q8,$Z5:$Z8,AJ5:AJ8)</f>
        <v>#VALUE!</v>
      </c>
      <c r="BM6" s="403"/>
      <c r="BN6" s="403" t="e" cm="1">
        <f t="array" ref="BN6">bdRateExtend($G5:$G8,R5:R8,$Z5:$Z8,AK5:AK8)</f>
        <v>#VALUE!</v>
      </c>
      <c r="BO6" s="403"/>
      <c r="BP6" s="403"/>
      <c r="BQ6" s="377"/>
      <c r="BR6" s="377"/>
    </row>
    <row r="7" spans="1:70" ht="17" customHeight="1" x14ac:dyDescent="0.2">
      <c r="A7" s="387"/>
      <c r="B7" s="390"/>
      <c r="C7" s="393"/>
      <c r="D7" s="396"/>
      <c r="E7" s="399"/>
      <c r="F7" s="19">
        <v>47</v>
      </c>
      <c r="G7" s="35">
        <f>Anchor!B430</f>
        <v>3712.6043</v>
      </c>
      <c r="H7" s="40">
        <f>Anchor!C430</f>
        <v>40.269300000000001</v>
      </c>
      <c r="I7" s="40">
        <f>Anchor!D430</f>
        <v>45.594099999999997</v>
      </c>
      <c r="J7" s="40">
        <f>Anchor!E430</f>
        <v>45.068199999999997</v>
      </c>
      <c r="K7" s="40"/>
      <c r="L7" s="40">
        <f>Anchor!F430</f>
        <v>25.047499999999999</v>
      </c>
      <c r="M7" s="40">
        <f>Anchor!G430</f>
        <v>18.37</v>
      </c>
      <c r="N7" s="40">
        <f>Anchor!H430</f>
        <v>94.739199999999997</v>
      </c>
      <c r="O7" s="40"/>
      <c r="P7" s="40"/>
      <c r="Q7" s="40"/>
      <c r="R7" s="40"/>
      <c r="S7" s="40"/>
      <c r="T7" s="40"/>
      <c r="U7" s="40"/>
      <c r="V7" s="40">
        <f>Anchor!I430</f>
        <v>27098.799999999999</v>
      </c>
      <c r="W7" s="40">
        <f>Anchor!J430</f>
        <v>14.0625</v>
      </c>
      <c r="X7" s="36">
        <f t="shared" si="0"/>
        <v>7.5274444444444439</v>
      </c>
      <c r="Y7" s="15"/>
      <c r="Z7" s="35">
        <f>Test!B430</f>
        <v>0</v>
      </c>
      <c r="AA7" s="40">
        <f>Test!C430</f>
        <v>0</v>
      </c>
      <c r="AB7" s="40">
        <f>Test!D430</f>
        <v>0</v>
      </c>
      <c r="AC7" s="40">
        <f>Test!E430</f>
        <v>0</v>
      </c>
      <c r="AD7" s="40"/>
      <c r="AE7" s="40">
        <f>Test!F430</f>
        <v>0</v>
      </c>
      <c r="AF7" s="40">
        <f>Test!G430</f>
        <v>0</v>
      </c>
      <c r="AG7" s="40">
        <f>Test!H430</f>
        <v>0</v>
      </c>
      <c r="AH7" s="40"/>
      <c r="AI7" s="40"/>
      <c r="AJ7" s="40"/>
      <c r="AK7" s="40"/>
      <c r="AL7" s="40"/>
      <c r="AM7" s="40"/>
      <c r="AN7" s="40"/>
      <c r="AO7" s="40">
        <f>Test!I430</f>
        <v>0</v>
      </c>
      <c r="AP7" s="40">
        <f>Test!J430</f>
        <v>0</v>
      </c>
      <c r="AQ7" s="36">
        <f t="shared" si="1"/>
        <v>0</v>
      </c>
      <c r="AR7" s="48">
        <f t="shared" si="2"/>
        <v>0</v>
      </c>
      <c r="AS7" s="49">
        <f t="shared" si="3"/>
        <v>0</v>
      </c>
      <c r="AT7" s="16"/>
      <c r="AU7" s="16"/>
      <c r="AV7" s="460"/>
      <c r="AW7" s="382"/>
      <c r="AX7" s="403"/>
      <c r="AY7" s="403"/>
      <c r="AZ7" s="403"/>
      <c r="BA7" s="403"/>
      <c r="BB7" s="403"/>
      <c r="BC7" s="403"/>
      <c r="BD7" s="403"/>
      <c r="BE7" s="403"/>
      <c r="BF7" s="403"/>
      <c r="BG7" s="403"/>
      <c r="BH7" s="403"/>
      <c r="BI7" s="403"/>
      <c r="BJ7" s="403"/>
      <c r="BK7" s="403"/>
      <c r="BL7" s="403"/>
      <c r="BM7" s="403"/>
      <c r="BN7" s="403"/>
      <c r="BO7" s="403"/>
      <c r="BP7" s="403"/>
      <c r="BQ7" s="377"/>
      <c r="BR7" s="377"/>
    </row>
    <row r="8" spans="1:70" ht="17" customHeight="1" x14ac:dyDescent="0.2">
      <c r="A8" s="387"/>
      <c r="B8" s="390"/>
      <c r="C8" s="393"/>
      <c r="D8" s="396"/>
      <c r="E8" s="399"/>
      <c r="F8" s="19">
        <v>55</v>
      </c>
      <c r="G8" s="35">
        <f>Anchor!B431</f>
        <v>2269.2997</v>
      </c>
      <c r="H8" s="40">
        <f>Anchor!C431</f>
        <v>38.851300000000002</v>
      </c>
      <c r="I8" s="40">
        <f>Anchor!D431</f>
        <v>44.072600000000001</v>
      </c>
      <c r="J8" s="40">
        <f>Anchor!E431</f>
        <v>43.335500000000003</v>
      </c>
      <c r="K8" s="40"/>
      <c r="L8" s="40">
        <f>Anchor!F431</f>
        <v>22.7636</v>
      </c>
      <c r="M8" s="40">
        <f>Anchor!G431</f>
        <v>17.126999999999999</v>
      </c>
      <c r="N8" s="40">
        <f>Anchor!H431</f>
        <v>88.221800000000002</v>
      </c>
      <c r="O8" s="40"/>
      <c r="P8" s="40"/>
      <c r="Q8" s="40"/>
      <c r="R8" s="40"/>
      <c r="S8" s="40"/>
      <c r="T8" s="40"/>
      <c r="U8" s="40"/>
      <c r="V8" s="40">
        <f>Anchor!I431</f>
        <v>20058.2</v>
      </c>
      <c r="W8" s="40">
        <f>Anchor!J431</f>
        <v>12.202299999999999</v>
      </c>
      <c r="X8" s="36">
        <f t="shared" si="0"/>
        <v>5.5717222222222222</v>
      </c>
      <c r="Y8" s="15"/>
      <c r="Z8" s="35">
        <f>Test!B431</f>
        <v>0</v>
      </c>
      <c r="AA8" s="40">
        <f>Test!C431</f>
        <v>0</v>
      </c>
      <c r="AB8" s="40">
        <f>Test!D431</f>
        <v>0</v>
      </c>
      <c r="AC8" s="40">
        <f>Test!E431</f>
        <v>0</v>
      </c>
      <c r="AD8" s="40"/>
      <c r="AE8" s="40">
        <f>Test!F431</f>
        <v>0</v>
      </c>
      <c r="AF8" s="40">
        <f>Test!G431</f>
        <v>0</v>
      </c>
      <c r="AG8" s="40">
        <f>Test!H431</f>
        <v>0</v>
      </c>
      <c r="AH8" s="40"/>
      <c r="AI8" s="40"/>
      <c r="AJ8" s="40"/>
      <c r="AK8" s="40"/>
      <c r="AL8" s="40"/>
      <c r="AM8" s="40"/>
      <c r="AN8" s="40"/>
      <c r="AO8" s="40">
        <f>Test!I431</f>
        <v>0</v>
      </c>
      <c r="AP8" s="40">
        <f>Test!J431</f>
        <v>0</v>
      </c>
      <c r="AQ8" s="36">
        <f t="shared" si="1"/>
        <v>0</v>
      </c>
      <c r="AR8" s="48">
        <f t="shared" si="2"/>
        <v>0</v>
      </c>
      <c r="AS8" s="49">
        <f t="shared" si="3"/>
        <v>0</v>
      </c>
      <c r="AT8" s="16"/>
      <c r="AU8" s="16"/>
      <c r="AV8" s="460" t="s">
        <v>125</v>
      </c>
      <c r="AW8" s="382" cm="1">
        <f t="array" ref="AW8">bdRateExtend($G6:$G9,H6:H9,$Z6:$Z9,AA6:AA9)</f>
        <v>1</v>
      </c>
      <c r="AX8" s="403"/>
      <c r="AY8" s="403"/>
      <c r="AZ8" s="403"/>
      <c r="BA8" s="403"/>
      <c r="BB8" s="403" cm="1">
        <f t="array" ref="BB8">bdRateExtend($G6:$G9,L6:L9,$Z6:$Z9,AE6:AE9)</f>
        <v>1</v>
      </c>
      <c r="BC8" s="403"/>
      <c r="BD8" s="403" cm="1">
        <f t="array" ref="BD8">bdRateExtend($G6:$G9,M6:M9,$Z6:$Z9,AF6:AF9)</f>
        <v>1</v>
      </c>
      <c r="BE8" s="403"/>
      <c r="BF8" s="403" cm="1">
        <f t="array" ref="BF8">bdRateExtend($G6:$G9,N6:N9,$Z6:$Z9,AG6:AG9)</f>
        <v>1</v>
      </c>
      <c r="BG8" s="403"/>
      <c r="BH8" s="403" t="e" cm="1">
        <f t="array" ref="BH8">bdRateExtend($G6:$G9,O6:O9,$Z6:$Z9,AH6:AH9)</f>
        <v>#VALUE!</v>
      </c>
      <c r="BI8" s="403"/>
      <c r="BJ8" s="403" t="e" cm="1">
        <f t="array" ref="BJ8">bdRateExtend($G6:$G9,P6:P9,$Z6:$Z9,AI6:AI9)</f>
        <v>#VALUE!</v>
      </c>
      <c r="BK8" s="403"/>
      <c r="BL8" s="403" t="e" cm="1">
        <f t="array" ref="BL8">bdRateExtend($G6:$G9,Q6:Q9,$Z6:$Z9,AJ6:AJ9)</f>
        <v>#VALUE!</v>
      </c>
      <c r="BM8" s="403"/>
      <c r="BN8" s="403" t="e" cm="1">
        <f t="array" ref="BN8">bdRateExtend($G6:$G9,R6:R9,$Z6:$Z9,AK6:AK9)</f>
        <v>#VALUE!</v>
      </c>
      <c r="BO8" s="403"/>
      <c r="BP8" s="403"/>
      <c r="BQ8" s="377"/>
      <c r="BR8" s="377"/>
    </row>
    <row r="9" spans="1:70" ht="17" customHeight="1" thickBot="1" x14ac:dyDescent="0.25">
      <c r="A9" s="387"/>
      <c r="B9" s="391"/>
      <c r="C9" s="394"/>
      <c r="D9" s="397"/>
      <c r="E9" s="400"/>
      <c r="F9" s="22">
        <v>63</v>
      </c>
      <c r="G9" s="37">
        <f>Anchor!B432</f>
        <v>1203.2972</v>
      </c>
      <c r="H9" s="38">
        <f>Anchor!C432</f>
        <v>36.555100000000003</v>
      </c>
      <c r="I9" s="38">
        <f>Anchor!D432</f>
        <v>42.274500000000003</v>
      </c>
      <c r="J9" s="38">
        <f>Anchor!E432</f>
        <v>41.447499999999998</v>
      </c>
      <c r="K9" s="38"/>
      <c r="L9" s="38">
        <f>Anchor!F432</f>
        <v>19.606999999999999</v>
      </c>
      <c r="M9" s="38">
        <f>Anchor!G432</f>
        <v>15.286899999999999</v>
      </c>
      <c r="N9" s="38">
        <f>Anchor!H432</f>
        <v>75.897999999999996</v>
      </c>
      <c r="O9" s="38"/>
      <c r="P9" s="38"/>
      <c r="Q9" s="38"/>
      <c r="R9" s="38"/>
      <c r="S9" s="38"/>
      <c r="T9" s="38"/>
      <c r="U9" s="38"/>
      <c r="V9" s="38">
        <f>Anchor!I432</f>
        <v>10941.4</v>
      </c>
      <c r="W9" s="38">
        <f>Anchor!J432</f>
        <v>9.8210999999999995</v>
      </c>
      <c r="X9" s="39">
        <f t="shared" si="0"/>
        <v>3.0392777777777775</v>
      </c>
      <c r="Y9" s="15"/>
      <c r="Z9" s="37">
        <f>Test!B432</f>
        <v>0</v>
      </c>
      <c r="AA9" s="38">
        <f>Test!C432</f>
        <v>0</v>
      </c>
      <c r="AB9" s="38">
        <f>Test!D432</f>
        <v>0</v>
      </c>
      <c r="AC9" s="38">
        <f>Test!E432</f>
        <v>0</v>
      </c>
      <c r="AD9" s="38"/>
      <c r="AE9" s="38">
        <f>Test!F432</f>
        <v>0</v>
      </c>
      <c r="AF9" s="38">
        <f>Test!G432</f>
        <v>0</v>
      </c>
      <c r="AG9" s="38">
        <f>Test!H432</f>
        <v>0</v>
      </c>
      <c r="AH9" s="38"/>
      <c r="AI9" s="38"/>
      <c r="AJ9" s="38"/>
      <c r="AK9" s="38"/>
      <c r="AL9" s="38"/>
      <c r="AM9" s="38"/>
      <c r="AN9" s="38"/>
      <c r="AO9" s="38">
        <f>Test!I432</f>
        <v>0</v>
      </c>
      <c r="AP9" s="38">
        <f>Test!J432</f>
        <v>0</v>
      </c>
      <c r="AQ9" s="39">
        <f t="shared" si="1"/>
        <v>0</v>
      </c>
      <c r="AR9" s="50">
        <f t="shared" si="2"/>
        <v>0</v>
      </c>
      <c r="AS9" s="51">
        <f t="shared" si="3"/>
        <v>0</v>
      </c>
      <c r="AT9" s="16"/>
      <c r="AU9" s="16"/>
      <c r="AV9" s="462"/>
      <c r="AW9" s="382"/>
      <c r="AX9" s="403"/>
      <c r="AY9" s="403"/>
      <c r="AZ9" s="403"/>
      <c r="BA9" s="403"/>
      <c r="BB9" s="403"/>
      <c r="BC9" s="403"/>
      <c r="BD9" s="403"/>
      <c r="BE9" s="403"/>
      <c r="BF9" s="403"/>
      <c r="BG9" s="403"/>
      <c r="BH9" s="403"/>
      <c r="BI9" s="403"/>
      <c r="BJ9" s="403"/>
      <c r="BK9" s="403"/>
      <c r="BL9" s="403"/>
      <c r="BM9" s="403"/>
      <c r="BN9" s="403"/>
      <c r="BO9" s="403"/>
      <c r="BP9" s="403"/>
      <c r="BQ9" s="377"/>
      <c r="BR9" s="377"/>
    </row>
    <row r="10" spans="1:70" ht="17" customHeight="1" x14ac:dyDescent="0.2">
      <c r="A10" s="387"/>
      <c r="B10" s="389" t="s">
        <v>18</v>
      </c>
      <c r="C10" s="392" t="s">
        <v>27</v>
      </c>
      <c r="D10" s="395">
        <v>59.94</v>
      </c>
      <c r="E10" s="398">
        <v>10</v>
      </c>
      <c r="F10" s="21">
        <v>23</v>
      </c>
      <c r="G10" s="32">
        <f>Anchor!B433</f>
        <v>25839.297200000001</v>
      </c>
      <c r="H10" s="33">
        <f>Anchor!C433</f>
        <v>42.906300000000002</v>
      </c>
      <c r="I10" s="33">
        <f>Anchor!D433</f>
        <v>48.789400000000001</v>
      </c>
      <c r="J10" s="33">
        <f>Anchor!E433</f>
        <v>52.289400000000001</v>
      </c>
      <c r="K10" s="33"/>
      <c r="L10" s="33">
        <f>Anchor!F433</f>
        <v>28.880199999999999</v>
      </c>
      <c r="M10" s="33">
        <f>Anchor!G433</f>
        <v>20.212</v>
      </c>
      <c r="N10" s="33">
        <f>Anchor!H433</f>
        <v>95.978499999999997</v>
      </c>
      <c r="O10" s="33"/>
      <c r="P10" s="33"/>
      <c r="Q10" s="33"/>
      <c r="R10" s="33"/>
      <c r="S10" s="33"/>
      <c r="T10" s="33"/>
      <c r="U10" s="33"/>
      <c r="V10" s="33">
        <f>Anchor!I433</f>
        <v>67721.899999999994</v>
      </c>
      <c r="W10" s="33">
        <f>Anchor!J433</f>
        <v>22.909199999999998</v>
      </c>
      <c r="X10" s="34">
        <f t="shared" ref="X10:X73" si="4">V10/3600</f>
        <v>18.811638888888886</v>
      </c>
      <c r="Y10" s="15"/>
      <c r="Z10" s="32">
        <f>Test!B433</f>
        <v>0</v>
      </c>
      <c r="AA10" s="33">
        <f>Test!C433</f>
        <v>0</v>
      </c>
      <c r="AB10" s="33">
        <f>Test!D433</f>
        <v>0</v>
      </c>
      <c r="AC10" s="33">
        <f>Test!E433</f>
        <v>0</v>
      </c>
      <c r="AD10" s="33"/>
      <c r="AE10" s="33">
        <f>Test!F433</f>
        <v>0</v>
      </c>
      <c r="AF10" s="33">
        <f>Test!G433</f>
        <v>0</v>
      </c>
      <c r="AG10" s="33">
        <f>Test!H433</f>
        <v>0</v>
      </c>
      <c r="AH10" s="33"/>
      <c r="AI10" s="33"/>
      <c r="AJ10" s="33"/>
      <c r="AK10" s="33"/>
      <c r="AL10" s="33"/>
      <c r="AM10" s="33"/>
      <c r="AN10" s="33"/>
      <c r="AO10" s="33">
        <f>Test!I433</f>
        <v>0</v>
      </c>
      <c r="AP10" s="33">
        <f>Test!J433</f>
        <v>0</v>
      </c>
      <c r="AQ10" s="34">
        <f t="shared" ref="AQ10:AQ73" si="5">AO10/3600</f>
        <v>0</v>
      </c>
      <c r="AR10" s="46">
        <f t="shared" si="2"/>
        <v>0</v>
      </c>
      <c r="AS10" s="47">
        <f t="shared" si="3"/>
        <v>0</v>
      </c>
      <c r="AT10" s="16"/>
      <c r="AU10" s="16"/>
      <c r="AV10" s="461" t="s">
        <v>123</v>
      </c>
      <c r="AW10" s="382" cm="1">
        <f t="array" ref="AW10">bdRateExtend($G10:$G13,H10:H13,$Z10:$Z13,AA10:AA13)</f>
        <v>1</v>
      </c>
      <c r="AX10" s="403" cm="1">
        <f t="array" ref="AX10">bdRateExtend($G10:$G15,H10:H15,$Z10:$Z15,AA10:AA15)</f>
        <v>1</v>
      </c>
      <c r="AY10" s="403" cm="1">
        <f t="array" ref="AY10">bdRateExtend($G10:$G15,I10:I15,$Z10:$Z15,AB10:AB15)</f>
        <v>1</v>
      </c>
      <c r="AZ10" s="403" cm="1">
        <f t="array" ref="AZ10">bdRateExtend($G10:$G15,J10:J15,$Z10:$Z15,AC10:AC15)</f>
        <v>1</v>
      </c>
      <c r="BA10" s="403" t="e" cm="1">
        <f t="array" ref="BA10">bdRateExtend($G10:$G15,K10:K15,$Z10:$Z15,AD10:AD15)</f>
        <v>#VALUE!</v>
      </c>
      <c r="BB10" s="403" cm="1">
        <f t="array" ref="BB10">bdRateExtend($G10:$G13,L10:L13,$Z10:$Z13,AE10:AE13)</f>
        <v>1</v>
      </c>
      <c r="BC10" s="403" cm="1">
        <f t="array" ref="BC10">bdRateExtend($G10:$G15,L10:L15,$Z10:$Z15,AE10:AE15)</f>
        <v>1</v>
      </c>
      <c r="BD10" s="403" cm="1">
        <f t="array" ref="BD10">bdRateExtend($G10:$G13,M10:M13,$Z10:$Z13,AF10:AF13)</f>
        <v>1</v>
      </c>
      <c r="BE10" s="403" cm="1">
        <f t="array" ref="BE10">bdRateExtend($G10:$G15,M10:M15,$Z10:$Z15,AF10:AF15)</f>
        <v>1</v>
      </c>
      <c r="BF10" s="403" cm="1">
        <f t="array" ref="BF10">bdRateExtend($G10:$G13,N10:N13,$Z10:$Z13,AG10:AG13)</f>
        <v>1</v>
      </c>
      <c r="BG10" s="403" cm="1">
        <f t="array" ref="BG10">bdRateExtend($G10:$G15,N10:N15,$Z10:$Z15,AG10:AG15)</f>
        <v>1</v>
      </c>
      <c r="BH10" s="403" t="e" cm="1">
        <f t="array" ref="BH10">bdRateExtend($G10:$G13,O10:O13,$Z10:$Z13,AH10:AH13)</f>
        <v>#VALUE!</v>
      </c>
      <c r="BI10" s="403" t="e" cm="1">
        <f t="array" ref="BI10">bdRateExtend($G10:$G15,O10:O15,$Z10:$Z15,AH10:AH15)</f>
        <v>#VALUE!</v>
      </c>
      <c r="BJ10" s="403" t="e" cm="1">
        <f t="array" ref="BJ10">bdRateExtend($G10:$G13,P10:P13,$Z10:$Z13,AI10:AI13)</f>
        <v>#VALUE!</v>
      </c>
      <c r="BK10" s="403" t="e" cm="1">
        <f t="array" ref="BK10">bdRateExtend($G10:$G15,P10:P15,$Z10:$Z15,AI10:AI15)</f>
        <v>#VALUE!</v>
      </c>
      <c r="BL10" s="403" t="e" cm="1">
        <f t="array" ref="BL10">bdRateExtend($G10:$G13,Q10:Q13,$Z10:$Z13,AJ10:AJ13)</f>
        <v>#VALUE!</v>
      </c>
      <c r="BM10" s="403" t="e" cm="1">
        <f t="array" ref="BM10">bdRateExtend($G10:$G15,Q10:Q15,$Z10:$Z15,AJ10:AJ15)</f>
        <v>#VALUE!</v>
      </c>
      <c r="BN10" s="403" t="e" cm="1">
        <f t="array" ref="BN10">bdRateExtend($G10:$G13,R10:R13,$Z10:$Z13,AK10:AK13)</f>
        <v>#VALUE!</v>
      </c>
      <c r="BO10" s="403" t="e" cm="1">
        <f t="array" ref="BO10">bdRateExtend($G10:$G15,R10:R15,$Z10:$Z15,AK10:AK15)</f>
        <v>#VALUE!</v>
      </c>
      <c r="BP10" s="403" t="e" cm="1">
        <f t="array" ref="BP10">bdRateExtend($G10:$G15,S10:S15,$Z10:$Z15,AL10:AL15)</f>
        <v>#VALUE!</v>
      </c>
      <c r="BQ10" s="377" t="e" cm="1">
        <f t="array" ref="BQ10">bdRateExtend($G10:$G15,T10:T15,$Z10:$Z15,AM10:AM15)</f>
        <v>#VALUE!</v>
      </c>
      <c r="BR10" s="377" t="e" cm="1">
        <f t="array" ref="BR10">bdRateExtend($G10:$G15,U10:U15,$Z10:$Z15,AN10:AN15)</f>
        <v>#VALUE!</v>
      </c>
    </row>
    <row r="11" spans="1:70" ht="17" customHeight="1" x14ac:dyDescent="0.2">
      <c r="A11" s="387"/>
      <c r="B11" s="390"/>
      <c r="C11" s="393"/>
      <c r="D11" s="396"/>
      <c r="E11" s="399"/>
      <c r="F11" s="19">
        <v>31</v>
      </c>
      <c r="G11" s="35">
        <f>Anchor!B434</f>
        <v>12147.814200000001</v>
      </c>
      <c r="H11" s="40">
        <f>Anchor!C434</f>
        <v>42.443199999999997</v>
      </c>
      <c r="I11" s="40">
        <f>Anchor!D434</f>
        <v>48.301000000000002</v>
      </c>
      <c r="J11" s="40">
        <f>Anchor!E434</f>
        <v>51.624899999999997</v>
      </c>
      <c r="K11" s="40"/>
      <c r="L11" s="40">
        <f>Anchor!F434</f>
        <v>27.101700000000001</v>
      </c>
      <c r="M11" s="40">
        <f>Anchor!G434</f>
        <v>19.592500000000001</v>
      </c>
      <c r="N11" s="40">
        <f>Anchor!H434</f>
        <v>93.008600000000001</v>
      </c>
      <c r="O11" s="40"/>
      <c r="P11" s="40"/>
      <c r="Q11" s="40"/>
      <c r="R11" s="40"/>
      <c r="S11" s="40"/>
      <c r="T11" s="40"/>
      <c r="U11" s="40"/>
      <c r="V11" s="40">
        <f>Anchor!I434</f>
        <v>50119.199999999997</v>
      </c>
      <c r="W11" s="40">
        <f>Anchor!J434</f>
        <v>19.749400000000001</v>
      </c>
      <c r="X11" s="36">
        <f t="shared" si="4"/>
        <v>13.921999999999999</v>
      </c>
      <c r="Y11" s="15"/>
      <c r="Z11" s="35">
        <f>Test!B434</f>
        <v>0</v>
      </c>
      <c r="AA11" s="40">
        <f>Test!C434</f>
        <v>0</v>
      </c>
      <c r="AB11" s="40">
        <f>Test!D434</f>
        <v>0</v>
      </c>
      <c r="AC11" s="40">
        <f>Test!E434</f>
        <v>0</v>
      </c>
      <c r="AD11" s="40"/>
      <c r="AE11" s="40">
        <f>Test!F434</f>
        <v>0</v>
      </c>
      <c r="AF11" s="40">
        <f>Test!G434</f>
        <v>0</v>
      </c>
      <c r="AG11" s="40">
        <f>Test!H434</f>
        <v>0</v>
      </c>
      <c r="AH11" s="40"/>
      <c r="AI11" s="40"/>
      <c r="AJ11" s="40"/>
      <c r="AK11" s="40"/>
      <c r="AL11" s="40"/>
      <c r="AM11" s="40"/>
      <c r="AN11" s="40"/>
      <c r="AO11" s="40">
        <f>Test!I434</f>
        <v>0</v>
      </c>
      <c r="AP11" s="40">
        <f>Test!J434</f>
        <v>0</v>
      </c>
      <c r="AQ11" s="36">
        <f t="shared" si="5"/>
        <v>0</v>
      </c>
      <c r="AR11" s="48">
        <f t="shared" si="2"/>
        <v>0</v>
      </c>
      <c r="AS11" s="49">
        <f t="shared" si="3"/>
        <v>0</v>
      </c>
      <c r="AT11" s="16"/>
      <c r="AU11" s="16"/>
      <c r="AV11" s="460"/>
      <c r="AW11" s="382"/>
      <c r="AX11" s="403"/>
      <c r="AY11" s="403"/>
      <c r="AZ11" s="403"/>
      <c r="BA11" s="403"/>
      <c r="BB11" s="403"/>
      <c r="BC11" s="403"/>
      <c r="BD11" s="403"/>
      <c r="BE11" s="403"/>
      <c r="BF11" s="403"/>
      <c r="BG11" s="403"/>
      <c r="BH11" s="403"/>
      <c r="BI11" s="403"/>
      <c r="BJ11" s="403"/>
      <c r="BK11" s="403"/>
      <c r="BL11" s="403"/>
      <c r="BM11" s="403"/>
      <c r="BN11" s="403"/>
      <c r="BO11" s="403"/>
      <c r="BP11" s="403"/>
      <c r="BQ11" s="377"/>
      <c r="BR11" s="377"/>
    </row>
    <row r="12" spans="1:70" ht="17" customHeight="1" x14ac:dyDescent="0.2">
      <c r="A12" s="387"/>
      <c r="B12" s="390"/>
      <c r="C12" s="393"/>
      <c r="D12" s="396"/>
      <c r="E12" s="399"/>
      <c r="F12" s="19">
        <v>39</v>
      </c>
      <c r="G12" s="35">
        <f>Anchor!B435</f>
        <v>5471.2357000000002</v>
      </c>
      <c r="H12" s="40">
        <f>Anchor!C435</f>
        <v>41.859299999999998</v>
      </c>
      <c r="I12" s="40">
        <f>Anchor!D435</f>
        <v>47.665999999999997</v>
      </c>
      <c r="J12" s="40">
        <f>Anchor!E435</f>
        <v>50.744599999999998</v>
      </c>
      <c r="K12" s="40"/>
      <c r="L12" s="40">
        <f>Anchor!F435</f>
        <v>25.050899999999999</v>
      </c>
      <c r="M12" s="40">
        <f>Anchor!G435</f>
        <v>18.837199999999999</v>
      </c>
      <c r="N12" s="40">
        <f>Anchor!H435</f>
        <v>88.367099999999994</v>
      </c>
      <c r="O12" s="40"/>
      <c r="P12" s="40"/>
      <c r="Q12" s="40"/>
      <c r="R12" s="40"/>
      <c r="S12" s="40"/>
      <c r="T12" s="40"/>
      <c r="U12" s="40"/>
      <c r="V12" s="40">
        <f>Anchor!I435</f>
        <v>37226.199999999997</v>
      </c>
      <c r="W12" s="40">
        <f>Anchor!J435</f>
        <v>17.965</v>
      </c>
      <c r="X12" s="36">
        <f t="shared" si="4"/>
        <v>10.340611111111111</v>
      </c>
      <c r="Y12" s="15"/>
      <c r="Z12" s="35">
        <f>Test!B435</f>
        <v>0</v>
      </c>
      <c r="AA12" s="40">
        <f>Test!C435</f>
        <v>0</v>
      </c>
      <c r="AB12" s="40">
        <f>Test!D435</f>
        <v>0</v>
      </c>
      <c r="AC12" s="40">
        <f>Test!E435</f>
        <v>0</v>
      </c>
      <c r="AD12" s="40"/>
      <c r="AE12" s="40">
        <f>Test!F435</f>
        <v>0</v>
      </c>
      <c r="AF12" s="40">
        <f>Test!G435</f>
        <v>0</v>
      </c>
      <c r="AG12" s="40">
        <f>Test!H435</f>
        <v>0</v>
      </c>
      <c r="AH12" s="40"/>
      <c r="AI12" s="40"/>
      <c r="AJ12" s="40"/>
      <c r="AK12" s="40"/>
      <c r="AL12" s="40"/>
      <c r="AM12" s="40"/>
      <c r="AN12" s="40"/>
      <c r="AO12" s="40">
        <f>Test!I435</f>
        <v>0</v>
      </c>
      <c r="AP12" s="40">
        <f>Test!J435</f>
        <v>0</v>
      </c>
      <c r="AQ12" s="36">
        <f t="shared" si="5"/>
        <v>0</v>
      </c>
      <c r="AR12" s="48">
        <f t="shared" si="2"/>
        <v>0</v>
      </c>
      <c r="AS12" s="49">
        <f t="shared" si="3"/>
        <v>0</v>
      </c>
      <c r="AT12" s="16"/>
      <c r="AU12" s="16"/>
      <c r="AV12" s="460" t="s">
        <v>124</v>
      </c>
      <c r="AW12" s="382" cm="1">
        <f t="array" ref="AW12">bdRateExtend($G11:$G14,H11:H14,$Z11:$Z14,AA11:AA14)</f>
        <v>1</v>
      </c>
      <c r="AX12" s="403"/>
      <c r="AY12" s="403"/>
      <c r="AZ12" s="403"/>
      <c r="BA12" s="403"/>
      <c r="BB12" s="403" cm="1">
        <f t="array" ref="BB12">bdRateExtend($G11:$G14,L11:L14,$Z11:$Z14,AE11:AE14)</f>
        <v>1</v>
      </c>
      <c r="BC12" s="403"/>
      <c r="BD12" s="403" cm="1">
        <f t="array" ref="BD12">bdRateExtend($G11:$G14,M11:M14,$Z11:$Z14,AF11:AF14)</f>
        <v>1</v>
      </c>
      <c r="BE12" s="403"/>
      <c r="BF12" s="403" cm="1">
        <f t="array" ref="BF12">bdRateExtend($G11:$G14,N11:N14,$Z11:$Z14,AG11:AG14)</f>
        <v>1</v>
      </c>
      <c r="BG12" s="403"/>
      <c r="BH12" s="403" t="e" cm="1">
        <f t="array" ref="BH12">bdRateExtend($G11:$G14,O11:O14,$Z11:$Z14,AH11:AH14)</f>
        <v>#VALUE!</v>
      </c>
      <c r="BI12" s="403"/>
      <c r="BJ12" s="403" t="e" cm="1">
        <f t="array" ref="BJ12">bdRateExtend($G11:$G14,P11:P14,$Z11:$Z14,AI11:AI14)</f>
        <v>#VALUE!</v>
      </c>
      <c r="BK12" s="403"/>
      <c r="BL12" s="403" t="e" cm="1">
        <f t="array" ref="BL12">bdRateExtend($G11:$G14,Q11:Q14,$Z11:$Z14,AJ11:AJ14)</f>
        <v>#VALUE!</v>
      </c>
      <c r="BM12" s="403"/>
      <c r="BN12" s="403" t="e" cm="1">
        <f t="array" ref="BN12">bdRateExtend($G11:$G14,R11:R14,$Z11:$Z14,AK11:AK14)</f>
        <v>#VALUE!</v>
      </c>
      <c r="BO12" s="403"/>
      <c r="BP12" s="403"/>
      <c r="BQ12" s="377"/>
      <c r="BR12" s="377"/>
    </row>
    <row r="13" spans="1:70" ht="17" customHeight="1" x14ac:dyDescent="0.2">
      <c r="A13" s="387"/>
      <c r="B13" s="390"/>
      <c r="C13" s="393"/>
      <c r="D13" s="396"/>
      <c r="E13" s="399"/>
      <c r="F13" s="19">
        <v>47</v>
      </c>
      <c r="G13" s="35">
        <f>Anchor!B436</f>
        <v>3115.8831</v>
      </c>
      <c r="H13" s="40">
        <f>Anchor!C436</f>
        <v>41.048999999999999</v>
      </c>
      <c r="I13" s="40">
        <f>Anchor!D436</f>
        <v>46.812600000000003</v>
      </c>
      <c r="J13" s="40">
        <f>Anchor!E436</f>
        <v>49.599400000000003</v>
      </c>
      <c r="K13" s="40"/>
      <c r="L13" s="40">
        <f>Anchor!F436</f>
        <v>22.657299999999999</v>
      </c>
      <c r="M13" s="40">
        <f>Anchor!G436</f>
        <v>17.863900000000001</v>
      </c>
      <c r="N13" s="40">
        <f>Anchor!H436</f>
        <v>81.363100000000003</v>
      </c>
      <c r="O13" s="40"/>
      <c r="P13" s="40"/>
      <c r="Q13" s="40"/>
      <c r="R13" s="40"/>
      <c r="S13" s="40"/>
      <c r="T13" s="40"/>
      <c r="U13" s="40"/>
      <c r="V13" s="40">
        <f>Anchor!I436</f>
        <v>22952.9</v>
      </c>
      <c r="W13" s="40">
        <f>Anchor!J436</f>
        <v>15.4404</v>
      </c>
      <c r="X13" s="36">
        <f t="shared" si="4"/>
        <v>6.3758055555555559</v>
      </c>
      <c r="Y13" s="15"/>
      <c r="Z13" s="35">
        <f>Test!B436</f>
        <v>0</v>
      </c>
      <c r="AA13" s="40">
        <f>Test!C436</f>
        <v>0</v>
      </c>
      <c r="AB13" s="40">
        <f>Test!D436</f>
        <v>0</v>
      </c>
      <c r="AC13" s="40">
        <f>Test!E436</f>
        <v>0</v>
      </c>
      <c r="AD13" s="40"/>
      <c r="AE13" s="40">
        <f>Test!F436</f>
        <v>0</v>
      </c>
      <c r="AF13" s="40">
        <f>Test!G436</f>
        <v>0</v>
      </c>
      <c r="AG13" s="40">
        <f>Test!H436</f>
        <v>0</v>
      </c>
      <c r="AH13" s="40"/>
      <c r="AI13" s="40"/>
      <c r="AJ13" s="40"/>
      <c r="AK13" s="40"/>
      <c r="AL13" s="40"/>
      <c r="AM13" s="40"/>
      <c r="AN13" s="40"/>
      <c r="AO13" s="40">
        <f>Test!I436</f>
        <v>0</v>
      </c>
      <c r="AP13" s="40">
        <f>Test!J436</f>
        <v>0</v>
      </c>
      <c r="AQ13" s="36">
        <f t="shared" si="5"/>
        <v>0</v>
      </c>
      <c r="AR13" s="48">
        <f t="shared" si="2"/>
        <v>0</v>
      </c>
      <c r="AS13" s="49">
        <f t="shared" si="3"/>
        <v>0</v>
      </c>
      <c r="AT13" s="16"/>
      <c r="AU13" s="16"/>
      <c r="AV13" s="460"/>
      <c r="AW13" s="382"/>
      <c r="AX13" s="403"/>
      <c r="AY13" s="403"/>
      <c r="AZ13" s="403"/>
      <c r="BA13" s="403"/>
      <c r="BB13" s="403"/>
      <c r="BC13" s="403"/>
      <c r="BD13" s="403"/>
      <c r="BE13" s="403"/>
      <c r="BF13" s="403"/>
      <c r="BG13" s="403"/>
      <c r="BH13" s="403"/>
      <c r="BI13" s="403"/>
      <c r="BJ13" s="403"/>
      <c r="BK13" s="403"/>
      <c r="BL13" s="403"/>
      <c r="BM13" s="403"/>
      <c r="BN13" s="403"/>
      <c r="BO13" s="403"/>
      <c r="BP13" s="403"/>
      <c r="BQ13" s="377"/>
      <c r="BR13" s="377"/>
    </row>
    <row r="14" spans="1:70" ht="17" customHeight="1" x14ac:dyDescent="0.2">
      <c r="A14" s="387"/>
      <c r="B14" s="390"/>
      <c r="C14" s="393"/>
      <c r="D14" s="396"/>
      <c r="E14" s="399"/>
      <c r="F14" s="19">
        <v>55</v>
      </c>
      <c r="G14" s="35">
        <f>Anchor!B437</f>
        <v>1863.3711000000001</v>
      </c>
      <c r="H14" s="40">
        <f>Anchor!C437</f>
        <v>39.929699999999997</v>
      </c>
      <c r="I14" s="40">
        <f>Anchor!D437</f>
        <v>45.718299999999999</v>
      </c>
      <c r="J14" s="40">
        <f>Anchor!E437</f>
        <v>48.207700000000003</v>
      </c>
      <c r="K14" s="40"/>
      <c r="L14" s="40">
        <f>Anchor!F437</f>
        <v>20.043600000000001</v>
      </c>
      <c r="M14" s="40">
        <f>Anchor!G437</f>
        <v>16.632999999999999</v>
      </c>
      <c r="N14" s="40">
        <f>Anchor!H437</f>
        <v>71.431100000000001</v>
      </c>
      <c r="O14" s="40"/>
      <c r="P14" s="40"/>
      <c r="Q14" s="40"/>
      <c r="R14" s="40"/>
      <c r="S14" s="40"/>
      <c r="T14" s="40"/>
      <c r="U14" s="40"/>
      <c r="V14" s="40">
        <f>Anchor!I437</f>
        <v>15906.1</v>
      </c>
      <c r="W14" s="40">
        <f>Anchor!J437</f>
        <v>13.781599999999999</v>
      </c>
      <c r="X14" s="36">
        <f t="shared" si="4"/>
        <v>4.4183611111111114</v>
      </c>
      <c r="Y14" s="15"/>
      <c r="Z14" s="35">
        <f>Test!B437</f>
        <v>0</v>
      </c>
      <c r="AA14" s="40">
        <f>Test!C437</f>
        <v>0</v>
      </c>
      <c r="AB14" s="40">
        <f>Test!D437</f>
        <v>0</v>
      </c>
      <c r="AC14" s="40">
        <f>Test!E437</f>
        <v>0</v>
      </c>
      <c r="AD14" s="40"/>
      <c r="AE14" s="40">
        <f>Test!F437</f>
        <v>0</v>
      </c>
      <c r="AF14" s="40">
        <f>Test!G437</f>
        <v>0</v>
      </c>
      <c r="AG14" s="40">
        <f>Test!H437</f>
        <v>0</v>
      </c>
      <c r="AH14" s="40"/>
      <c r="AI14" s="40"/>
      <c r="AJ14" s="40"/>
      <c r="AK14" s="40"/>
      <c r="AL14" s="40"/>
      <c r="AM14" s="40"/>
      <c r="AN14" s="40"/>
      <c r="AO14" s="40">
        <f>Test!I437</f>
        <v>0</v>
      </c>
      <c r="AP14" s="40">
        <f>Test!J437</f>
        <v>0</v>
      </c>
      <c r="AQ14" s="36">
        <f t="shared" si="5"/>
        <v>0</v>
      </c>
      <c r="AR14" s="48">
        <f t="shared" si="2"/>
        <v>0</v>
      </c>
      <c r="AS14" s="49">
        <f t="shared" si="3"/>
        <v>0</v>
      </c>
      <c r="AT14" s="16"/>
      <c r="AU14" s="16"/>
      <c r="AV14" s="460" t="s">
        <v>125</v>
      </c>
      <c r="AW14" s="382" cm="1">
        <f t="array" ref="AW14">bdRateExtend($G12:$G15,H12:H15,$Z12:$Z15,AA12:AA15)</f>
        <v>1</v>
      </c>
      <c r="AX14" s="403"/>
      <c r="AY14" s="403"/>
      <c r="AZ14" s="403"/>
      <c r="BA14" s="403"/>
      <c r="BB14" s="403" cm="1">
        <f t="array" ref="BB14">bdRateExtend($G12:$G15,L12:L15,$Z12:$Z15,AE12:AE15)</f>
        <v>1</v>
      </c>
      <c r="BC14" s="403"/>
      <c r="BD14" s="403" cm="1">
        <f t="array" ref="BD14">bdRateExtend($G12:$G15,M12:M15,$Z12:$Z15,AF12:AF15)</f>
        <v>1</v>
      </c>
      <c r="BE14" s="403"/>
      <c r="BF14" s="403" cm="1">
        <f t="array" ref="BF14">bdRateExtend($G12:$G15,N12:N15,$Z12:$Z15,AG12:AG15)</f>
        <v>1</v>
      </c>
      <c r="BG14" s="403"/>
      <c r="BH14" s="403" t="e" cm="1">
        <f t="array" ref="BH14">bdRateExtend($G12:$G15,O12:O15,$Z12:$Z15,AH12:AH15)</f>
        <v>#VALUE!</v>
      </c>
      <c r="BI14" s="403"/>
      <c r="BJ14" s="403" t="e" cm="1">
        <f t="array" ref="BJ14">bdRateExtend($G12:$G15,P12:P15,$Z12:$Z15,AI12:AI15)</f>
        <v>#VALUE!</v>
      </c>
      <c r="BK14" s="403"/>
      <c r="BL14" s="403" t="e" cm="1">
        <f t="array" ref="BL14">bdRateExtend($G12:$G15,Q12:Q15,$Z12:$Z15,AJ12:AJ15)</f>
        <v>#VALUE!</v>
      </c>
      <c r="BM14" s="403"/>
      <c r="BN14" s="403" t="e" cm="1">
        <f t="array" ref="BN14">bdRateExtend($G12:$G15,R12:R15,$Z12:$Z15,AK12:AK15)</f>
        <v>#VALUE!</v>
      </c>
      <c r="BO14" s="403"/>
      <c r="BP14" s="403"/>
      <c r="BQ14" s="377"/>
      <c r="BR14" s="377"/>
    </row>
    <row r="15" spans="1:70" ht="17" customHeight="1" thickBot="1" x14ac:dyDescent="0.25">
      <c r="A15" s="387"/>
      <c r="B15" s="391"/>
      <c r="C15" s="394"/>
      <c r="D15" s="397"/>
      <c r="E15" s="400"/>
      <c r="F15" s="22">
        <v>63</v>
      </c>
      <c r="G15" s="37">
        <f>Anchor!B438</f>
        <v>961.62459999999999</v>
      </c>
      <c r="H15" s="38">
        <f>Anchor!C438</f>
        <v>37.888800000000003</v>
      </c>
      <c r="I15" s="38">
        <f>Anchor!D438</f>
        <v>44.180900000000001</v>
      </c>
      <c r="J15" s="38">
        <f>Anchor!E438</f>
        <v>46.274000000000001</v>
      </c>
      <c r="K15" s="38"/>
      <c r="L15" s="38">
        <f>Anchor!F438</f>
        <v>16.628900000000002</v>
      </c>
      <c r="M15" s="38">
        <f>Anchor!G438</f>
        <v>14.761699999999999</v>
      </c>
      <c r="N15" s="38">
        <f>Anchor!H438</f>
        <v>54.586799999999997</v>
      </c>
      <c r="O15" s="38"/>
      <c r="P15" s="38"/>
      <c r="Q15" s="38"/>
      <c r="R15" s="38"/>
      <c r="S15" s="38"/>
      <c r="T15" s="38"/>
      <c r="U15" s="38"/>
      <c r="V15" s="38">
        <f>Anchor!I438</f>
        <v>8680.9</v>
      </c>
      <c r="W15" s="38">
        <f>Anchor!J438</f>
        <v>11.392200000000001</v>
      </c>
      <c r="X15" s="39">
        <f t="shared" si="4"/>
        <v>2.4113611111111108</v>
      </c>
      <c r="Y15" s="15"/>
      <c r="Z15" s="37">
        <f>Test!B438</f>
        <v>0</v>
      </c>
      <c r="AA15" s="38">
        <f>Test!C438</f>
        <v>0</v>
      </c>
      <c r="AB15" s="38">
        <f>Test!D438</f>
        <v>0</v>
      </c>
      <c r="AC15" s="38">
        <f>Test!E438</f>
        <v>0</v>
      </c>
      <c r="AD15" s="38"/>
      <c r="AE15" s="38">
        <f>Test!F438</f>
        <v>0</v>
      </c>
      <c r="AF15" s="38">
        <f>Test!G438</f>
        <v>0</v>
      </c>
      <c r="AG15" s="38">
        <f>Test!H438</f>
        <v>0</v>
      </c>
      <c r="AH15" s="38"/>
      <c r="AI15" s="38"/>
      <c r="AJ15" s="38"/>
      <c r="AK15" s="38"/>
      <c r="AL15" s="38"/>
      <c r="AM15" s="38"/>
      <c r="AN15" s="38"/>
      <c r="AO15" s="38">
        <f>Test!I438</f>
        <v>0</v>
      </c>
      <c r="AP15" s="38">
        <f>Test!J438</f>
        <v>0</v>
      </c>
      <c r="AQ15" s="39">
        <f t="shared" si="5"/>
        <v>0</v>
      </c>
      <c r="AR15" s="50">
        <f t="shared" si="2"/>
        <v>0</v>
      </c>
      <c r="AS15" s="51">
        <f t="shared" si="3"/>
        <v>0</v>
      </c>
      <c r="AT15" s="16"/>
      <c r="AU15" s="16"/>
      <c r="AV15" s="462"/>
      <c r="AW15" s="382"/>
      <c r="AX15" s="403"/>
      <c r="AY15" s="403"/>
      <c r="AZ15" s="403"/>
      <c r="BA15" s="403"/>
      <c r="BB15" s="403"/>
      <c r="BC15" s="403"/>
      <c r="BD15" s="403"/>
      <c r="BE15" s="403"/>
      <c r="BF15" s="403"/>
      <c r="BG15" s="403"/>
      <c r="BH15" s="403"/>
      <c r="BI15" s="403"/>
      <c r="BJ15" s="403"/>
      <c r="BK15" s="403"/>
      <c r="BL15" s="403"/>
      <c r="BM15" s="403"/>
      <c r="BN15" s="403"/>
      <c r="BO15" s="403"/>
      <c r="BP15" s="403"/>
      <c r="BQ15" s="377"/>
      <c r="BR15" s="377"/>
    </row>
    <row r="16" spans="1:70" ht="17" customHeight="1" x14ac:dyDescent="0.2">
      <c r="A16" s="387"/>
      <c r="B16" s="389" t="s">
        <v>18</v>
      </c>
      <c r="C16" s="392" t="s">
        <v>28</v>
      </c>
      <c r="D16" s="395">
        <v>59.94</v>
      </c>
      <c r="E16" s="398">
        <v>10</v>
      </c>
      <c r="F16" s="21">
        <v>23</v>
      </c>
      <c r="G16" s="32">
        <f>Anchor!B439</f>
        <v>35573.7526</v>
      </c>
      <c r="H16" s="33">
        <f>Anchor!C439</f>
        <v>43.321599999999997</v>
      </c>
      <c r="I16" s="33">
        <f>Anchor!D439</f>
        <v>49.0779</v>
      </c>
      <c r="J16" s="33">
        <f>Anchor!E439</f>
        <v>49.204599999999999</v>
      </c>
      <c r="K16" s="33"/>
      <c r="L16" s="33">
        <f>Anchor!F439</f>
        <v>32.747100000000003</v>
      </c>
      <c r="M16" s="33">
        <f>Anchor!G439</f>
        <v>23.068999999999999</v>
      </c>
      <c r="N16" s="33">
        <f>Anchor!H439</f>
        <v>99.973100000000002</v>
      </c>
      <c r="O16" s="33"/>
      <c r="P16" s="33"/>
      <c r="Q16" s="33"/>
      <c r="R16" s="33"/>
      <c r="S16" s="33"/>
      <c r="T16" s="33"/>
      <c r="U16" s="33"/>
      <c r="V16" s="33">
        <f>Anchor!I439</f>
        <v>59508.1</v>
      </c>
      <c r="W16" s="33">
        <f>Anchor!J439</f>
        <v>23.811599999999999</v>
      </c>
      <c r="X16" s="34">
        <f t="shared" si="4"/>
        <v>16.530027777777779</v>
      </c>
      <c r="Y16" s="15"/>
      <c r="Z16" s="32">
        <f>Test!B439</f>
        <v>0</v>
      </c>
      <c r="AA16" s="33">
        <f>Test!C439</f>
        <v>0</v>
      </c>
      <c r="AB16" s="33">
        <f>Test!D439</f>
        <v>0</v>
      </c>
      <c r="AC16" s="33">
        <f>Test!E439</f>
        <v>0</v>
      </c>
      <c r="AD16" s="33"/>
      <c r="AE16" s="33">
        <f>Test!F439</f>
        <v>0</v>
      </c>
      <c r="AF16" s="33">
        <f>Test!G439</f>
        <v>0</v>
      </c>
      <c r="AG16" s="33">
        <f>Test!H439</f>
        <v>0</v>
      </c>
      <c r="AH16" s="33"/>
      <c r="AI16" s="33"/>
      <c r="AJ16" s="33"/>
      <c r="AK16" s="33"/>
      <c r="AL16" s="33"/>
      <c r="AM16" s="33"/>
      <c r="AN16" s="33"/>
      <c r="AO16" s="33">
        <f>Test!I439</f>
        <v>0</v>
      </c>
      <c r="AP16" s="33">
        <f>Test!J439</f>
        <v>0</v>
      </c>
      <c r="AQ16" s="34">
        <f t="shared" si="5"/>
        <v>0</v>
      </c>
      <c r="AR16" s="46">
        <f t="shared" si="2"/>
        <v>0</v>
      </c>
      <c r="AS16" s="47">
        <f t="shared" si="3"/>
        <v>0</v>
      </c>
      <c r="AT16" s="16"/>
      <c r="AU16" s="16"/>
      <c r="AV16" s="461" t="s">
        <v>123</v>
      </c>
      <c r="AW16" s="382" cm="1">
        <f t="array" ref="AW16">bdRateExtend($G16:$G19,H16:H19,$Z16:$Z19,AA16:AA19)</f>
        <v>1</v>
      </c>
      <c r="AX16" s="403" cm="1">
        <f t="array" ref="AX16">bdRateExtend($G16:$G21,H16:H21,$Z16:$Z21,AA16:AA21)</f>
        <v>1</v>
      </c>
      <c r="AY16" s="403" cm="1">
        <f t="array" ref="AY16">bdRateExtend($G16:$G21,I16:I21,$Z16:$Z21,AB16:AB21)</f>
        <v>1</v>
      </c>
      <c r="AZ16" s="403" cm="1">
        <f t="array" ref="AZ16">bdRateExtend($G16:$G21,J16:J21,$Z16:$Z21,AC16:AC21)</f>
        <v>1</v>
      </c>
      <c r="BA16" s="403" t="e" cm="1">
        <f t="array" ref="BA16">bdRateExtend($G16:$G21,K16:K21,$Z16:$Z21,AD16:AD21)</f>
        <v>#VALUE!</v>
      </c>
      <c r="BB16" s="403" cm="1">
        <f t="array" ref="BB16">bdRateExtend($G16:$G19,L16:L19,$Z16:$Z19,AE16:AE19)</f>
        <v>1</v>
      </c>
      <c r="BC16" s="403" cm="1">
        <f t="array" ref="BC16">bdRateExtend($G16:$G21,L16:L21,$Z16:$Z21,AE16:AE21)</f>
        <v>1</v>
      </c>
      <c r="BD16" s="403" cm="1">
        <f t="array" ref="BD16">bdRateExtend($G16:$G19,M16:M19,$Z16:$Z19,AF16:AF19)</f>
        <v>1</v>
      </c>
      <c r="BE16" s="403" cm="1">
        <f t="array" ref="BE16">bdRateExtend($G16:$G21,M16:M21,$Z16:$Z21,AF16:AF21)</f>
        <v>1</v>
      </c>
      <c r="BF16" s="403" cm="1">
        <f t="array" ref="BF16">bdRateExtend($G16:$G19,N16:N19,$Z16:$Z19,AG16:AG19)</f>
        <v>1</v>
      </c>
      <c r="BG16" s="403" cm="1">
        <f t="array" ref="BG16">bdRateExtend($G16:$G21,N16:N21,$Z16:$Z21,AG16:AG21)</f>
        <v>1</v>
      </c>
      <c r="BH16" s="403" t="e" cm="1">
        <f t="array" ref="BH16">bdRateExtend($G16:$G19,O16:O19,$Z16:$Z19,AH16:AH19)</f>
        <v>#VALUE!</v>
      </c>
      <c r="BI16" s="403" t="e" cm="1">
        <f t="array" ref="BI16">bdRateExtend($G16:$G21,O16:O21,$Z16:$Z21,AH16:AH21)</f>
        <v>#VALUE!</v>
      </c>
      <c r="BJ16" s="403" t="e" cm="1">
        <f t="array" ref="BJ16">bdRateExtend($G16:$G19,P16:P19,$Z16:$Z19,AI16:AI19)</f>
        <v>#VALUE!</v>
      </c>
      <c r="BK16" s="403" t="e" cm="1">
        <f t="array" ref="BK16">bdRateExtend($G16:$G21,P16:P21,$Z16:$Z21,AI16:AI21)</f>
        <v>#VALUE!</v>
      </c>
      <c r="BL16" s="403" t="e" cm="1">
        <f t="array" ref="BL16">bdRateExtend($G16:$G19,Q16:Q19,$Z16:$Z19,AJ16:AJ19)</f>
        <v>#VALUE!</v>
      </c>
      <c r="BM16" s="403" t="e" cm="1">
        <f t="array" ref="BM16">bdRateExtend($G16:$G21,Q16:Q21,$Z16:$Z21,AJ16:AJ21)</f>
        <v>#VALUE!</v>
      </c>
      <c r="BN16" s="403" t="e" cm="1">
        <f t="array" ref="BN16">bdRateExtend($G16:$G19,R16:R19,$Z16:$Z19,AK16:AK19)</f>
        <v>#VALUE!</v>
      </c>
      <c r="BO16" s="403" t="e" cm="1">
        <f t="array" ref="BO16">bdRateExtend($G16:$G21,R16:R21,$Z16:$Z21,AK16:AK21)</f>
        <v>#VALUE!</v>
      </c>
      <c r="BP16" s="403" t="e" cm="1">
        <f t="array" ref="BP16">bdRateExtend($G16:$G21,S16:S21,$Z16:$Z21,AL16:AL21)</f>
        <v>#VALUE!</v>
      </c>
      <c r="BQ16" s="377" t="e" cm="1">
        <f t="array" ref="BQ16">bdRateExtend($G16:$G21,T16:T21,$Z16:$Z21,AM16:AM21)</f>
        <v>#VALUE!</v>
      </c>
      <c r="BR16" s="377" t="e" cm="1">
        <f t="array" ref="BR16">bdRateExtend($G16:$G21,U16:U21,$Z16:$Z21,AN16:AN21)</f>
        <v>#VALUE!</v>
      </c>
    </row>
    <row r="17" spans="1:70" ht="17" customHeight="1" x14ac:dyDescent="0.2">
      <c r="A17" s="387"/>
      <c r="B17" s="390"/>
      <c r="C17" s="393"/>
      <c r="D17" s="396"/>
      <c r="E17" s="399"/>
      <c r="F17" s="19">
        <v>31</v>
      </c>
      <c r="G17" s="35">
        <f>Anchor!B440</f>
        <v>19934.9058</v>
      </c>
      <c r="H17" s="40">
        <f>Anchor!C440</f>
        <v>42.4161</v>
      </c>
      <c r="I17" s="40">
        <f>Anchor!D440</f>
        <v>47.713299999999997</v>
      </c>
      <c r="J17" s="40">
        <f>Anchor!E440</f>
        <v>47.8626</v>
      </c>
      <c r="K17" s="40"/>
      <c r="L17" s="40">
        <f>Anchor!F440</f>
        <v>30.743600000000001</v>
      </c>
      <c r="M17" s="40">
        <f>Anchor!G440</f>
        <v>21.915099999999999</v>
      </c>
      <c r="N17" s="40">
        <f>Anchor!H440</f>
        <v>99.965999999999994</v>
      </c>
      <c r="O17" s="40"/>
      <c r="P17" s="40"/>
      <c r="Q17" s="40"/>
      <c r="R17" s="40"/>
      <c r="S17" s="40"/>
      <c r="T17" s="40"/>
      <c r="U17" s="40"/>
      <c r="V17" s="40">
        <f>Anchor!I440</f>
        <v>51912.6</v>
      </c>
      <c r="W17" s="40">
        <f>Anchor!J440</f>
        <v>21.922499999999999</v>
      </c>
      <c r="X17" s="36">
        <f t="shared" si="4"/>
        <v>14.420166666666667</v>
      </c>
      <c r="Y17" s="15"/>
      <c r="Z17" s="35">
        <f>Test!B440</f>
        <v>0</v>
      </c>
      <c r="AA17" s="40">
        <f>Test!C440</f>
        <v>0</v>
      </c>
      <c r="AB17" s="40">
        <f>Test!D440</f>
        <v>0</v>
      </c>
      <c r="AC17" s="40">
        <f>Test!E440</f>
        <v>0</v>
      </c>
      <c r="AD17" s="40"/>
      <c r="AE17" s="40">
        <f>Test!F440</f>
        <v>0</v>
      </c>
      <c r="AF17" s="40">
        <f>Test!G440</f>
        <v>0</v>
      </c>
      <c r="AG17" s="40">
        <f>Test!H440</f>
        <v>0</v>
      </c>
      <c r="AH17" s="40"/>
      <c r="AI17" s="40"/>
      <c r="AJ17" s="40"/>
      <c r="AK17" s="40"/>
      <c r="AL17" s="40"/>
      <c r="AM17" s="40"/>
      <c r="AN17" s="40"/>
      <c r="AO17" s="40">
        <f>Test!I440</f>
        <v>0</v>
      </c>
      <c r="AP17" s="40">
        <f>Test!J440</f>
        <v>0</v>
      </c>
      <c r="AQ17" s="36">
        <f t="shared" si="5"/>
        <v>0</v>
      </c>
      <c r="AR17" s="48">
        <f t="shared" si="2"/>
        <v>0</v>
      </c>
      <c r="AS17" s="49">
        <f t="shared" si="3"/>
        <v>0</v>
      </c>
      <c r="AT17" s="16"/>
      <c r="AU17" s="16"/>
      <c r="AV17" s="460"/>
      <c r="AW17" s="382"/>
      <c r="AX17" s="403"/>
      <c r="AY17" s="403"/>
      <c r="AZ17" s="403"/>
      <c r="BA17" s="403"/>
      <c r="BB17" s="403"/>
      <c r="BC17" s="403"/>
      <c r="BD17" s="403"/>
      <c r="BE17" s="403"/>
      <c r="BF17" s="403"/>
      <c r="BG17" s="403"/>
      <c r="BH17" s="403"/>
      <c r="BI17" s="403"/>
      <c r="BJ17" s="403"/>
      <c r="BK17" s="403"/>
      <c r="BL17" s="403"/>
      <c r="BM17" s="403"/>
      <c r="BN17" s="403"/>
      <c r="BO17" s="403"/>
      <c r="BP17" s="403"/>
      <c r="BQ17" s="377"/>
      <c r="BR17" s="377"/>
    </row>
    <row r="18" spans="1:70" ht="17" customHeight="1" x14ac:dyDescent="0.2">
      <c r="A18" s="387"/>
      <c r="B18" s="390"/>
      <c r="C18" s="393"/>
      <c r="D18" s="396"/>
      <c r="E18" s="399"/>
      <c r="F18" s="19">
        <v>39</v>
      </c>
      <c r="G18" s="35">
        <f>Anchor!B441</f>
        <v>11246.3778</v>
      </c>
      <c r="H18" s="40">
        <f>Anchor!C441</f>
        <v>41.090200000000003</v>
      </c>
      <c r="I18" s="40">
        <f>Anchor!D441</f>
        <v>45.996400000000001</v>
      </c>
      <c r="J18" s="40">
        <f>Anchor!E441</f>
        <v>46.247300000000003</v>
      </c>
      <c r="K18" s="40"/>
      <c r="L18" s="40">
        <f>Anchor!F441</f>
        <v>28.049700000000001</v>
      </c>
      <c r="M18" s="40">
        <f>Anchor!G441</f>
        <v>20.275700000000001</v>
      </c>
      <c r="N18" s="40">
        <f>Anchor!H441</f>
        <v>99.951800000000006</v>
      </c>
      <c r="O18" s="40"/>
      <c r="P18" s="40"/>
      <c r="Q18" s="40"/>
      <c r="R18" s="40"/>
      <c r="S18" s="40"/>
      <c r="T18" s="40"/>
      <c r="U18" s="40"/>
      <c r="V18" s="40">
        <f>Anchor!I441</f>
        <v>45868.1</v>
      </c>
      <c r="W18" s="40">
        <f>Anchor!J441</f>
        <v>19.743200000000002</v>
      </c>
      <c r="X18" s="36">
        <f t="shared" si="4"/>
        <v>12.741138888888889</v>
      </c>
      <c r="Y18" s="15"/>
      <c r="Z18" s="35">
        <f>Test!B441</f>
        <v>0</v>
      </c>
      <c r="AA18" s="40">
        <f>Test!C441</f>
        <v>0</v>
      </c>
      <c r="AB18" s="40">
        <f>Test!D441</f>
        <v>0</v>
      </c>
      <c r="AC18" s="40">
        <f>Test!E441</f>
        <v>0</v>
      </c>
      <c r="AD18" s="40"/>
      <c r="AE18" s="40">
        <f>Test!F441</f>
        <v>0</v>
      </c>
      <c r="AF18" s="40">
        <f>Test!G441</f>
        <v>0</v>
      </c>
      <c r="AG18" s="40">
        <f>Test!H441</f>
        <v>0</v>
      </c>
      <c r="AH18" s="40"/>
      <c r="AI18" s="40"/>
      <c r="AJ18" s="40"/>
      <c r="AK18" s="40"/>
      <c r="AL18" s="40"/>
      <c r="AM18" s="40"/>
      <c r="AN18" s="40"/>
      <c r="AO18" s="40">
        <f>Test!I441</f>
        <v>0</v>
      </c>
      <c r="AP18" s="40">
        <f>Test!J441</f>
        <v>0</v>
      </c>
      <c r="AQ18" s="36">
        <f t="shared" si="5"/>
        <v>0</v>
      </c>
      <c r="AR18" s="48">
        <f t="shared" si="2"/>
        <v>0</v>
      </c>
      <c r="AS18" s="49">
        <f t="shared" si="3"/>
        <v>0</v>
      </c>
      <c r="AT18" s="16"/>
      <c r="AU18" s="16"/>
      <c r="AV18" s="460" t="s">
        <v>124</v>
      </c>
      <c r="AW18" s="382" cm="1">
        <f t="array" ref="AW18">bdRateExtend($G17:$G20,H17:H20,$Z17:$Z20,AA17:AA20)</f>
        <v>1</v>
      </c>
      <c r="AX18" s="403"/>
      <c r="AY18" s="403"/>
      <c r="AZ18" s="403"/>
      <c r="BA18" s="403"/>
      <c r="BB18" s="403" cm="1">
        <f t="array" ref="BB18">bdRateExtend($G17:$G20,L17:L20,$Z17:$Z20,AE17:AE20)</f>
        <v>1</v>
      </c>
      <c r="BC18" s="403"/>
      <c r="BD18" s="403" cm="1">
        <f t="array" ref="BD18">bdRateExtend($G17:$G20,M17:M20,$Z17:$Z20,AF17:AF20)</f>
        <v>1</v>
      </c>
      <c r="BE18" s="403"/>
      <c r="BF18" s="403" cm="1">
        <f t="array" ref="BF18">bdRateExtend($G17:$G20,N17:N20,$Z17:$Z20,AG17:AG20)</f>
        <v>1</v>
      </c>
      <c r="BG18" s="403"/>
      <c r="BH18" s="403" t="e" cm="1">
        <f t="array" ref="BH18">bdRateExtend($G17:$G20,O17:O20,$Z17:$Z20,AH17:AH20)</f>
        <v>#VALUE!</v>
      </c>
      <c r="BI18" s="403"/>
      <c r="BJ18" s="403" t="e" cm="1">
        <f t="array" ref="BJ18">bdRateExtend($G17:$G20,P17:P20,$Z17:$Z20,AI17:AI20)</f>
        <v>#VALUE!</v>
      </c>
      <c r="BK18" s="403"/>
      <c r="BL18" s="403" t="e" cm="1">
        <f t="array" ref="BL18">bdRateExtend($G17:$G20,Q17:Q20,$Z17:$Z20,AJ17:AJ20)</f>
        <v>#VALUE!</v>
      </c>
      <c r="BM18" s="403"/>
      <c r="BN18" s="403" t="e" cm="1">
        <f t="array" ref="BN18">bdRateExtend($G17:$G20,R17:R20,$Z17:$Z20,AK17:AK20)</f>
        <v>#VALUE!</v>
      </c>
      <c r="BO18" s="403"/>
      <c r="BP18" s="403"/>
      <c r="BQ18" s="377"/>
      <c r="BR18" s="377"/>
    </row>
    <row r="19" spans="1:70" ht="17" customHeight="1" x14ac:dyDescent="0.2">
      <c r="A19" s="387"/>
      <c r="B19" s="390"/>
      <c r="C19" s="393"/>
      <c r="D19" s="396"/>
      <c r="E19" s="399"/>
      <c r="F19" s="19">
        <v>47</v>
      </c>
      <c r="G19" s="35">
        <f>Anchor!B442</f>
        <v>6599.2282999999998</v>
      </c>
      <c r="H19" s="40">
        <f>Anchor!C442</f>
        <v>39.300400000000003</v>
      </c>
      <c r="I19" s="40">
        <f>Anchor!D442</f>
        <v>44.067500000000003</v>
      </c>
      <c r="J19" s="40">
        <f>Anchor!E442</f>
        <v>44.419899999999998</v>
      </c>
      <c r="K19" s="40"/>
      <c r="L19" s="40">
        <f>Anchor!F442</f>
        <v>24.892600000000002</v>
      </c>
      <c r="M19" s="40">
        <f>Anchor!G442</f>
        <v>18.212599999999998</v>
      </c>
      <c r="N19" s="40">
        <f>Anchor!H442</f>
        <v>98.002700000000004</v>
      </c>
      <c r="O19" s="40"/>
      <c r="P19" s="40"/>
      <c r="Q19" s="40"/>
      <c r="R19" s="40"/>
      <c r="S19" s="40"/>
      <c r="T19" s="40"/>
      <c r="U19" s="40"/>
      <c r="V19" s="40">
        <f>Anchor!I442</f>
        <v>32477.1</v>
      </c>
      <c r="W19" s="40">
        <f>Anchor!J442</f>
        <v>17.943200000000001</v>
      </c>
      <c r="X19" s="36">
        <f t="shared" si="4"/>
        <v>9.0214166666666671</v>
      </c>
      <c r="Y19" s="15"/>
      <c r="Z19" s="35">
        <f>Test!B442</f>
        <v>0</v>
      </c>
      <c r="AA19" s="40">
        <f>Test!C442</f>
        <v>0</v>
      </c>
      <c r="AB19" s="40">
        <f>Test!D442</f>
        <v>0</v>
      </c>
      <c r="AC19" s="40">
        <f>Test!E442</f>
        <v>0</v>
      </c>
      <c r="AD19" s="40"/>
      <c r="AE19" s="40">
        <f>Test!F442</f>
        <v>0</v>
      </c>
      <c r="AF19" s="40">
        <f>Test!G442</f>
        <v>0</v>
      </c>
      <c r="AG19" s="40">
        <f>Test!H442</f>
        <v>0</v>
      </c>
      <c r="AH19" s="40"/>
      <c r="AI19" s="40"/>
      <c r="AJ19" s="40"/>
      <c r="AK19" s="40"/>
      <c r="AL19" s="40"/>
      <c r="AM19" s="40"/>
      <c r="AN19" s="40"/>
      <c r="AO19" s="40">
        <f>Test!I442</f>
        <v>0</v>
      </c>
      <c r="AP19" s="40">
        <f>Test!J442</f>
        <v>0</v>
      </c>
      <c r="AQ19" s="36">
        <f t="shared" si="5"/>
        <v>0</v>
      </c>
      <c r="AR19" s="48">
        <f t="shared" si="2"/>
        <v>0</v>
      </c>
      <c r="AS19" s="49">
        <f t="shared" si="3"/>
        <v>0</v>
      </c>
      <c r="AT19" s="16"/>
      <c r="AU19" s="16"/>
      <c r="AV19" s="460"/>
      <c r="AW19" s="382"/>
      <c r="AX19" s="403"/>
      <c r="AY19" s="403"/>
      <c r="AZ19" s="403"/>
      <c r="BA19" s="403"/>
      <c r="BB19" s="403"/>
      <c r="BC19" s="403"/>
      <c r="BD19" s="403"/>
      <c r="BE19" s="403"/>
      <c r="BF19" s="403"/>
      <c r="BG19" s="403"/>
      <c r="BH19" s="403"/>
      <c r="BI19" s="403"/>
      <c r="BJ19" s="403"/>
      <c r="BK19" s="403"/>
      <c r="BL19" s="403"/>
      <c r="BM19" s="403"/>
      <c r="BN19" s="403"/>
      <c r="BO19" s="403"/>
      <c r="BP19" s="403"/>
      <c r="BQ19" s="377"/>
      <c r="BR19" s="377"/>
    </row>
    <row r="20" spans="1:70" ht="17" customHeight="1" x14ac:dyDescent="0.2">
      <c r="A20" s="387"/>
      <c r="B20" s="390"/>
      <c r="C20" s="393"/>
      <c r="D20" s="396"/>
      <c r="E20" s="399"/>
      <c r="F20" s="19">
        <v>55</v>
      </c>
      <c r="G20" s="35">
        <f>Anchor!B443</f>
        <v>3913.9126000000001</v>
      </c>
      <c r="H20" s="40">
        <f>Anchor!C443</f>
        <v>37.1569</v>
      </c>
      <c r="I20" s="40">
        <f>Anchor!D443</f>
        <v>42.109200000000001</v>
      </c>
      <c r="J20" s="40">
        <f>Anchor!E443</f>
        <v>42.530299999999997</v>
      </c>
      <c r="K20" s="40"/>
      <c r="L20" s="40">
        <f>Anchor!F443</f>
        <v>21.4742</v>
      </c>
      <c r="M20" s="40">
        <f>Anchor!G443</f>
        <v>15.8825</v>
      </c>
      <c r="N20" s="40">
        <f>Anchor!H443</f>
        <v>87.472999999999999</v>
      </c>
      <c r="O20" s="40"/>
      <c r="P20" s="40"/>
      <c r="Q20" s="40"/>
      <c r="R20" s="40"/>
      <c r="S20" s="40"/>
      <c r="T20" s="40"/>
      <c r="U20" s="40"/>
      <c r="V20" s="40">
        <f>Anchor!I443</f>
        <v>25709.3</v>
      </c>
      <c r="W20" s="40">
        <f>Anchor!J443</f>
        <v>15.6206</v>
      </c>
      <c r="X20" s="36">
        <f t="shared" si="4"/>
        <v>7.1414722222222222</v>
      </c>
      <c r="Y20" s="15"/>
      <c r="Z20" s="35">
        <f>Test!B443</f>
        <v>0</v>
      </c>
      <c r="AA20" s="40">
        <f>Test!C443</f>
        <v>0</v>
      </c>
      <c r="AB20" s="40">
        <f>Test!D443</f>
        <v>0</v>
      </c>
      <c r="AC20" s="40">
        <f>Test!E443</f>
        <v>0</v>
      </c>
      <c r="AD20" s="40"/>
      <c r="AE20" s="40">
        <f>Test!F443</f>
        <v>0</v>
      </c>
      <c r="AF20" s="40">
        <f>Test!G443</f>
        <v>0</v>
      </c>
      <c r="AG20" s="40">
        <f>Test!H443</f>
        <v>0</v>
      </c>
      <c r="AH20" s="40"/>
      <c r="AI20" s="40"/>
      <c r="AJ20" s="40"/>
      <c r="AK20" s="40"/>
      <c r="AL20" s="40"/>
      <c r="AM20" s="40"/>
      <c r="AN20" s="40"/>
      <c r="AO20" s="40">
        <f>Test!I443</f>
        <v>0</v>
      </c>
      <c r="AP20" s="40">
        <f>Test!J443</f>
        <v>0</v>
      </c>
      <c r="AQ20" s="36">
        <f t="shared" si="5"/>
        <v>0</v>
      </c>
      <c r="AR20" s="48">
        <f t="shared" si="2"/>
        <v>0</v>
      </c>
      <c r="AS20" s="49">
        <f t="shared" si="3"/>
        <v>0</v>
      </c>
      <c r="AT20" s="16"/>
      <c r="AU20" s="16"/>
      <c r="AV20" s="460" t="s">
        <v>125</v>
      </c>
      <c r="AW20" s="382" cm="1">
        <f t="array" ref="AW20">bdRateExtend($G18:$G21,H18:H21,$Z18:$Z21,AA18:AA21)</f>
        <v>1</v>
      </c>
      <c r="AX20" s="403"/>
      <c r="AY20" s="403"/>
      <c r="AZ20" s="403"/>
      <c r="BA20" s="403"/>
      <c r="BB20" s="403" cm="1">
        <f t="array" ref="BB20">bdRateExtend($G18:$G21,L18:L21,$Z18:$Z21,AE18:AE21)</f>
        <v>1</v>
      </c>
      <c r="BC20" s="403"/>
      <c r="BD20" s="403" cm="1">
        <f t="array" ref="BD20">bdRateExtend($G18:$G21,M18:M21,$Z18:$Z21,AF18:AF21)</f>
        <v>1</v>
      </c>
      <c r="BE20" s="403"/>
      <c r="BF20" s="403" cm="1">
        <f t="array" ref="BF20">bdRateExtend($G18:$G21,N18:N21,$Z18:$Z21,AG18:AG21)</f>
        <v>1</v>
      </c>
      <c r="BG20" s="403"/>
      <c r="BH20" s="403" t="e" cm="1">
        <f t="array" ref="BH20">bdRateExtend($G18:$G21,O18:O21,$Z18:$Z21,AH18:AH21)</f>
        <v>#VALUE!</v>
      </c>
      <c r="BI20" s="403"/>
      <c r="BJ20" s="403" t="e" cm="1">
        <f t="array" ref="BJ20">bdRateExtend($G18:$G21,P18:P21,$Z18:$Z21,AI18:AI21)</f>
        <v>#VALUE!</v>
      </c>
      <c r="BK20" s="403"/>
      <c r="BL20" s="403" t="e" cm="1">
        <f t="array" ref="BL20">bdRateExtend($G18:$G21,Q18:Q21,$Z18:$Z21,AJ18:AJ21)</f>
        <v>#VALUE!</v>
      </c>
      <c r="BM20" s="403"/>
      <c r="BN20" s="403" t="e" cm="1">
        <f t="array" ref="BN20">bdRateExtend($G18:$G21,R18:R21,$Z18:$Z21,AK18:AK21)</f>
        <v>#VALUE!</v>
      </c>
      <c r="BO20" s="403"/>
      <c r="BP20" s="403"/>
      <c r="BQ20" s="377"/>
      <c r="BR20" s="377"/>
    </row>
    <row r="21" spans="1:70" ht="17" customHeight="1" thickBot="1" x14ac:dyDescent="0.25">
      <c r="A21" s="387"/>
      <c r="B21" s="391"/>
      <c r="C21" s="394"/>
      <c r="D21" s="397"/>
      <c r="E21" s="400"/>
      <c r="F21" s="22">
        <v>63</v>
      </c>
      <c r="G21" s="37">
        <f>Anchor!B444</f>
        <v>2031.1015</v>
      </c>
      <c r="H21" s="38">
        <f>Anchor!C444</f>
        <v>34.310499999999998</v>
      </c>
      <c r="I21" s="38">
        <f>Anchor!D444</f>
        <v>40.192700000000002</v>
      </c>
      <c r="J21" s="38">
        <f>Anchor!E444</f>
        <v>40.508299999999998</v>
      </c>
      <c r="K21" s="38"/>
      <c r="L21" s="38">
        <f>Anchor!F444</f>
        <v>17.369900000000001</v>
      </c>
      <c r="M21" s="38">
        <f>Anchor!G444</f>
        <v>13.073600000000001</v>
      </c>
      <c r="N21" s="38">
        <f>Anchor!H444</f>
        <v>68.037700000000001</v>
      </c>
      <c r="O21" s="38"/>
      <c r="P21" s="38"/>
      <c r="Q21" s="38"/>
      <c r="R21" s="38"/>
      <c r="S21" s="38"/>
      <c r="T21" s="38"/>
      <c r="U21" s="38"/>
      <c r="V21" s="38">
        <f>Anchor!I444</f>
        <v>15888.5</v>
      </c>
      <c r="W21" s="38">
        <f>Anchor!J444</f>
        <v>12.818</v>
      </c>
      <c r="X21" s="39">
        <f t="shared" si="4"/>
        <v>4.4134722222222225</v>
      </c>
      <c r="Y21" s="15"/>
      <c r="Z21" s="37">
        <f>Test!B444</f>
        <v>0</v>
      </c>
      <c r="AA21" s="38">
        <f>Test!C444</f>
        <v>0</v>
      </c>
      <c r="AB21" s="38">
        <f>Test!D444</f>
        <v>0</v>
      </c>
      <c r="AC21" s="38">
        <f>Test!E444</f>
        <v>0</v>
      </c>
      <c r="AD21" s="38"/>
      <c r="AE21" s="38">
        <f>Test!F444</f>
        <v>0</v>
      </c>
      <c r="AF21" s="38">
        <f>Test!G444</f>
        <v>0</v>
      </c>
      <c r="AG21" s="38">
        <f>Test!H444</f>
        <v>0</v>
      </c>
      <c r="AH21" s="38"/>
      <c r="AI21" s="38"/>
      <c r="AJ21" s="38"/>
      <c r="AK21" s="38"/>
      <c r="AL21" s="38"/>
      <c r="AM21" s="38"/>
      <c r="AN21" s="38"/>
      <c r="AO21" s="38">
        <f>Test!I444</f>
        <v>0</v>
      </c>
      <c r="AP21" s="38">
        <f>Test!J444</f>
        <v>0</v>
      </c>
      <c r="AQ21" s="39">
        <f t="shared" si="5"/>
        <v>0</v>
      </c>
      <c r="AR21" s="50">
        <f t="shared" si="2"/>
        <v>0</v>
      </c>
      <c r="AS21" s="51">
        <f t="shared" si="3"/>
        <v>0</v>
      </c>
      <c r="AT21" s="16"/>
      <c r="AU21" s="16"/>
      <c r="AV21" s="462"/>
      <c r="AW21" s="382"/>
      <c r="AX21" s="403"/>
      <c r="AY21" s="403"/>
      <c r="AZ21" s="403"/>
      <c r="BA21" s="403"/>
      <c r="BB21" s="403"/>
      <c r="BC21" s="403"/>
      <c r="BD21" s="403"/>
      <c r="BE21" s="403"/>
      <c r="BF21" s="403"/>
      <c r="BG21" s="403"/>
      <c r="BH21" s="403"/>
      <c r="BI21" s="403"/>
      <c r="BJ21" s="403"/>
      <c r="BK21" s="403"/>
      <c r="BL21" s="403"/>
      <c r="BM21" s="403"/>
      <c r="BN21" s="403"/>
      <c r="BO21" s="403"/>
      <c r="BP21" s="403"/>
      <c r="BQ21" s="377"/>
      <c r="BR21" s="377"/>
    </row>
    <row r="22" spans="1:70" ht="17" customHeight="1" x14ac:dyDescent="0.2">
      <c r="A22" s="387"/>
      <c r="B22" s="389" t="s">
        <v>18</v>
      </c>
      <c r="C22" s="392" t="s">
        <v>29</v>
      </c>
      <c r="D22" s="395">
        <v>29.97</v>
      </c>
      <c r="E22" s="398">
        <v>10</v>
      </c>
      <c r="F22" s="21">
        <v>23</v>
      </c>
      <c r="G22" s="32">
        <f>Anchor!B445</f>
        <v>49896.2673</v>
      </c>
      <c r="H22" s="33">
        <f>Anchor!C445</f>
        <v>45.575200000000002</v>
      </c>
      <c r="I22" s="33">
        <f>Anchor!D445</f>
        <v>49.362699999999997</v>
      </c>
      <c r="J22" s="33">
        <f>Anchor!E445</f>
        <v>48.739100000000001</v>
      </c>
      <c r="K22" s="33"/>
      <c r="L22" s="33">
        <f>Anchor!F445</f>
        <v>29.484200000000001</v>
      </c>
      <c r="M22" s="33">
        <f>Anchor!G445</f>
        <v>23.229199999999999</v>
      </c>
      <c r="N22" s="33">
        <f>Anchor!H445</f>
        <v>99.977500000000006</v>
      </c>
      <c r="O22" s="33"/>
      <c r="P22" s="33"/>
      <c r="Q22" s="33"/>
      <c r="R22" s="33"/>
      <c r="S22" s="33"/>
      <c r="T22" s="33"/>
      <c r="U22" s="33"/>
      <c r="V22" s="33">
        <f>Anchor!I445</f>
        <v>48079.4</v>
      </c>
      <c r="W22" s="33">
        <f>Anchor!J445</f>
        <v>42.506700000000002</v>
      </c>
      <c r="X22" s="34">
        <f t="shared" si="4"/>
        <v>13.355388888888889</v>
      </c>
      <c r="Y22" s="15"/>
      <c r="Z22" s="32">
        <f>Test!B445</f>
        <v>0</v>
      </c>
      <c r="AA22" s="33">
        <f>Test!C445</f>
        <v>0</v>
      </c>
      <c r="AB22" s="33">
        <f>Test!D445</f>
        <v>0</v>
      </c>
      <c r="AC22" s="33">
        <f>Test!E445</f>
        <v>0</v>
      </c>
      <c r="AD22" s="33"/>
      <c r="AE22" s="33">
        <f>Test!F445</f>
        <v>0</v>
      </c>
      <c r="AF22" s="33">
        <f>Test!G445</f>
        <v>0</v>
      </c>
      <c r="AG22" s="33">
        <f>Test!H445</f>
        <v>0</v>
      </c>
      <c r="AH22" s="33"/>
      <c r="AI22" s="33"/>
      <c r="AJ22" s="33"/>
      <c r="AK22" s="33"/>
      <c r="AL22" s="33"/>
      <c r="AM22" s="33"/>
      <c r="AN22" s="33"/>
      <c r="AO22" s="33">
        <f>Test!I445</f>
        <v>0</v>
      </c>
      <c r="AP22" s="33">
        <f>Test!J445</f>
        <v>0</v>
      </c>
      <c r="AQ22" s="34">
        <f t="shared" si="5"/>
        <v>0</v>
      </c>
      <c r="AR22" s="46">
        <f t="shared" si="2"/>
        <v>0</v>
      </c>
      <c r="AS22" s="47">
        <f t="shared" si="3"/>
        <v>0</v>
      </c>
      <c r="AT22" s="16"/>
      <c r="AU22" s="16"/>
      <c r="AV22" s="461" t="s">
        <v>123</v>
      </c>
      <c r="AW22" s="382" cm="1">
        <f t="array" ref="AW22">bdRateExtend($G22:$G25,H22:H25,$Z22:$Z25,AA22:AA25)</f>
        <v>1</v>
      </c>
      <c r="AX22" s="403" cm="1">
        <f t="array" ref="AX22">bdRateExtend($G22:$G27,H22:H27,$Z22:$Z27,AA22:AA27)</f>
        <v>1</v>
      </c>
      <c r="AY22" s="403" cm="1">
        <f t="array" ref="AY22">bdRateExtend($G22:$G27,I22:I27,$Z22:$Z27,AB22:AB27)</f>
        <v>1</v>
      </c>
      <c r="AZ22" s="403" cm="1">
        <f t="array" ref="AZ22">bdRateExtend($G22:$G27,J22:J27,$Z22:$Z27,AC22:AC27)</f>
        <v>1</v>
      </c>
      <c r="BA22" s="403" t="e" cm="1">
        <f t="array" ref="BA22">bdRateExtend($G22:$G27,K22:K27,$Z22:$Z27,AD22:AD27)</f>
        <v>#VALUE!</v>
      </c>
      <c r="BB22" s="403" cm="1">
        <f t="array" ref="BB22">bdRateExtend($G22:$G25,L22:L25,$Z22:$Z25,AE22:AE25)</f>
        <v>1</v>
      </c>
      <c r="BC22" s="403" cm="1">
        <f t="array" ref="BC22">bdRateExtend($G22:$G27,L22:L27,$Z22:$Z27,AE22:AE27)</f>
        <v>1</v>
      </c>
      <c r="BD22" s="403" cm="1">
        <f t="array" ref="BD22">bdRateExtend($G22:$G25,M22:M25,$Z22:$Z25,AF22:AF25)</f>
        <v>1</v>
      </c>
      <c r="BE22" s="403" cm="1">
        <f t="array" ref="BE22">bdRateExtend($G22:$G27,M22:M27,$Z22:$Z27,AF22:AF27)</f>
        <v>1</v>
      </c>
      <c r="BF22" s="403" cm="1">
        <f t="array" ref="BF22">bdRateExtend($G22:$G25,N22:N25,$Z22:$Z25,AG22:AG25)</f>
        <v>1</v>
      </c>
      <c r="BG22" s="403" cm="1">
        <f t="array" ref="BG22">bdRateExtend($G22:$G27,N22:N27,$Z22:$Z27,AG22:AG27)</f>
        <v>1</v>
      </c>
      <c r="BH22" s="403" t="e" cm="1">
        <f t="array" ref="BH22">bdRateExtend($G22:$G25,O22:O25,$Z22:$Z25,AH22:AH25)</f>
        <v>#VALUE!</v>
      </c>
      <c r="BI22" s="403" t="e" cm="1">
        <f t="array" ref="BI22">bdRateExtend($G22:$G27,O22:O27,$Z22:$Z27,AH22:AH27)</f>
        <v>#VALUE!</v>
      </c>
      <c r="BJ22" s="403" t="e" cm="1">
        <f t="array" ref="BJ22">bdRateExtend($G22:$G25,P22:P25,$Z22:$Z25,AI22:AI25)</f>
        <v>#VALUE!</v>
      </c>
      <c r="BK22" s="403" t="e" cm="1">
        <f t="array" ref="BK22">bdRateExtend($G22:$G27,P22:P27,$Z22:$Z27,AI22:AI27)</f>
        <v>#VALUE!</v>
      </c>
      <c r="BL22" s="403" t="e" cm="1">
        <f t="array" ref="BL22">bdRateExtend($G22:$G25,Q22:Q25,$Z22:$Z25,AJ22:AJ25)</f>
        <v>#VALUE!</v>
      </c>
      <c r="BM22" s="403" t="e" cm="1">
        <f t="array" ref="BM22">bdRateExtend($G22:$G27,Q22:Q27,$Z22:$Z27,AJ22:AJ27)</f>
        <v>#VALUE!</v>
      </c>
      <c r="BN22" s="403" t="e" cm="1">
        <f t="array" ref="BN22">bdRateExtend($G22:$G25,R22:R25,$Z22:$Z25,AK22:AK25)</f>
        <v>#VALUE!</v>
      </c>
      <c r="BO22" s="403" t="e" cm="1">
        <f t="array" ref="BO22">bdRateExtend($G22:$G27,R22:R27,$Z22:$Z27,AK22:AK27)</f>
        <v>#VALUE!</v>
      </c>
      <c r="BP22" s="403" t="e" cm="1">
        <f t="array" ref="BP22">bdRateExtend($G22:$G27,S22:S27,$Z22:$Z27,AL22:AL27)</f>
        <v>#VALUE!</v>
      </c>
      <c r="BQ22" s="377" t="e" cm="1">
        <f t="array" ref="BQ22">bdRateExtend($G22:$G27,T22:T27,$Z22:$Z27,AM22:AM27)</f>
        <v>#VALUE!</v>
      </c>
      <c r="BR22" s="377" t="e" cm="1">
        <f t="array" ref="BR22">bdRateExtend($G22:$G27,U22:U27,$Z22:$Z27,AN22:AN27)</f>
        <v>#VALUE!</v>
      </c>
    </row>
    <row r="23" spans="1:70" ht="17" customHeight="1" x14ac:dyDescent="0.2">
      <c r="A23" s="387"/>
      <c r="B23" s="390"/>
      <c r="C23" s="393"/>
      <c r="D23" s="396"/>
      <c r="E23" s="399"/>
      <c r="F23" s="19">
        <v>31</v>
      </c>
      <c r="G23" s="35">
        <f>Anchor!B446</f>
        <v>29575.51</v>
      </c>
      <c r="H23" s="40">
        <f>Anchor!C446</f>
        <v>43.215200000000003</v>
      </c>
      <c r="I23" s="40">
        <f>Anchor!D446</f>
        <v>47.331200000000003</v>
      </c>
      <c r="J23" s="40">
        <f>Anchor!E446</f>
        <v>46.5824</v>
      </c>
      <c r="K23" s="40"/>
      <c r="L23" s="40">
        <f>Anchor!F446</f>
        <v>26.1861</v>
      </c>
      <c r="M23" s="40">
        <f>Anchor!G446</f>
        <v>21.0641</v>
      </c>
      <c r="N23" s="40">
        <f>Anchor!H446</f>
        <v>99.968800000000002</v>
      </c>
      <c r="O23" s="40"/>
      <c r="P23" s="40"/>
      <c r="Q23" s="40"/>
      <c r="R23" s="40"/>
      <c r="S23" s="40"/>
      <c r="T23" s="40"/>
      <c r="U23" s="40"/>
      <c r="V23" s="40">
        <f>Anchor!I446</f>
        <v>49429.9</v>
      </c>
      <c r="W23" s="40">
        <f>Anchor!J446</f>
        <v>35.979999999999997</v>
      </c>
      <c r="X23" s="36">
        <f t="shared" si="4"/>
        <v>13.730527777777779</v>
      </c>
      <c r="Y23" s="15"/>
      <c r="Z23" s="35">
        <f>Test!B446</f>
        <v>0</v>
      </c>
      <c r="AA23" s="40">
        <f>Test!C446</f>
        <v>0</v>
      </c>
      <c r="AB23" s="40">
        <f>Test!D446</f>
        <v>0</v>
      </c>
      <c r="AC23" s="40">
        <f>Test!E446</f>
        <v>0</v>
      </c>
      <c r="AD23" s="40"/>
      <c r="AE23" s="40">
        <f>Test!F446</f>
        <v>0</v>
      </c>
      <c r="AF23" s="40">
        <f>Test!G446</f>
        <v>0</v>
      </c>
      <c r="AG23" s="40">
        <f>Test!H446</f>
        <v>0</v>
      </c>
      <c r="AH23" s="40"/>
      <c r="AI23" s="40"/>
      <c r="AJ23" s="40"/>
      <c r="AK23" s="40"/>
      <c r="AL23" s="40"/>
      <c r="AM23" s="40"/>
      <c r="AN23" s="40"/>
      <c r="AO23" s="40">
        <f>Test!I446</f>
        <v>0</v>
      </c>
      <c r="AP23" s="40">
        <f>Test!J446</f>
        <v>0</v>
      </c>
      <c r="AQ23" s="36">
        <f t="shared" si="5"/>
        <v>0</v>
      </c>
      <c r="AR23" s="48">
        <f t="shared" si="2"/>
        <v>0</v>
      </c>
      <c r="AS23" s="49">
        <f t="shared" si="3"/>
        <v>0</v>
      </c>
      <c r="AT23" s="16"/>
      <c r="AU23" s="16"/>
      <c r="AV23" s="460"/>
      <c r="AW23" s="382"/>
      <c r="AX23" s="403"/>
      <c r="AY23" s="403"/>
      <c r="AZ23" s="403"/>
      <c r="BA23" s="403"/>
      <c r="BB23" s="403"/>
      <c r="BC23" s="403"/>
      <c r="BD23" s="403"/>
      <c r="BE23" s="403"/>
      <c r="BF23" s="403"/>
      <c r="BG23" s="403"/>
      <c r="BH23" s="403"/>
      <c r="BI23" s="403"/>
      <c r="BJ23" s="403"/>
      <c r="BK23" s="403"/>
      <c r="BL23" s="403"/>
      <c r="BM23" s="403"/>
      <c r="BN23" s="403"/>
      <c r="BO23" s="403"/>
      <c r="BP23" s="403"/>
      <c r="BQ23" s="377"/>
      <c r="BR23" s="377"/>
    </row>
    <row r="24" spans="1:70" ht="17" customHeight="1" x14ac:dyDescent="0.2">
      <c r="A24" s="387"/>
      <c r="B24" s="390"/>
      <c r="C24" s="393"/>
      <c r="D24" s="396"/>
      <c r="E24" s="399"/>
      <c r="F24" s="19">
        <v>39</v>
      </c>
      <c r="G24" s="35">
        <f>Anchor!B447</f>
        <v>16875.896700000001</v>
      </c>
      <c r="H24" s="40">
        <f>Anchor!C447</f>
        <v>40.973999999999997</v>
      </c>
      <c r="I24" s="40">
        <f>Anchor!D447</f>
        <v>45.289200000000001</v>
      </c>
      <c r="J24" s="40">
        <f>Anchor!E447</f>
        <v>44.402299999999997</v>
      </c>
      <c r="K24" s="40"/>
      <c r="L24" s="40">
        <f>Anchor!F447</f>
        <v>23.307700000000001</v>
      </c>
      <c r="M24" s="40">
        <f>Anchor!G447</f>
        <v>19.180499999999999</v>
      </c>
      <c r="N24" s="40">
        <f>Anchor!H447</f>
        <v>98.796899999999994</v>
      </c>
      <c r="O24" s="40"/>
      <c r="P24" s="40"/>
      <c r="Q24" s="40"/>
      <c r="R24" s="40"/>
      <c r="S24" s="40"/>
      <c r="T24" s="40"/>
      <c r="U24" s="40"/>
      <c r="V24" s="40">
        <f>Anchor!I447</f>
        <v>50377</v>
      </c>
      <c r="W24" s="40">
        <f>Anchor!J447</f>
        <v>30.534199999999998</v>
      </c>
      <c r="X24" s="36">
        <f t="shared" si="4"/>
        <v>13.993611111111111</v>
      </c>
      <c r="Y24" s="15"/>
      <c r="Z24" s="35">
        <f>Test!B447</f>
        <v>0</v>
      </c>
      <c r="AA24" s="40">
        <f>Test!C447</f>
        <v>0</v>
      </c>
      <c r="AB24" s="40">
        <f>Test!D447</f>
        <v>0</v>
      </c>
      <c r="AC24" s="40">
        <f>Test!E447</f>
        <v>0</v>
      </c>
      <c r="AD24" s="40"/>
      <c r="AE24" s="40">
        <f>Test!F447</f>
        <v>0</v>
      </c>
      <c r="AF24" s="40">
        <f>Test!G447</f>
        <v>0</v>
      </c>
      <c r="AG24" s="40">
        <f>Test!H447</f>
        <v>0</v>
      </c>
      <c r="AH24" s="40"/>
      <c r="AI24" s="40"/>
      <c r="AJ24" s="40"/>
      <c r="AK24" s="40"/>
      <c r="AL24" s="40"/>
      <c r="AM24" s="40"/>
      <c r="AN24" s="40"/>
      <c r="AO24" s="40">
        <f>Test!I447</f>
        <v>0</v>
      </c>
      <c r="AP24" s="40">
        <f>Test!J447</f>
        <v>0</v>
      </c>
      <c r="AQ24" s="36">
        <f t="shared" si="5"/>
        <v>0</v>
      </c>
      <c r="AR24" s="48">
        <f t="shared" si="2"/>
        <v>0</v>
      </c>
      <c r="AS24" s="49">
        <f t="shared" si="3"/>
        <v>0</v>
      </c>
      <c r="AT24" s="16"/>
      <c r="AU24" s="16"/>
      <c r="AV24" s="460" t="s">
        <v>124</v>
      </c>
      <c r="AW24" s="382" cm="1">
        <f t="array" ref="AW24">bdRateExtend($G23:$G26,H23:H26,$Z23:$Z26,AA23:AA26)</f>
        <v>1</v>
      </c>
      <c r="AX24" s="403"/>
      <c r="AY24" s="403"/>
      <c r="AZ24" s="403"/>
      <c r="BA24" s="403"/>
      <c r="BB24" s="403" cm="1">
        <f t="array" ref="BB24">bdRateExtend($G23:$G26,L23:L26,$Z23:$Z26,AE23:AE26)</f>
        <v>1</v>
      </c>
      <c r="BC24" s="403"/>
      <c r="BD24" s="403" cm="1">
        <f t="array" ref="BD24">bdRateExtend($G23:$G26,M23:M26,$Z23:$Z26,AF23:AF26)</f>
        <v>1</v>
      </c>
      <c r="BE24" s="403"/>
      <c r="BF24" s="403" cm="1">
        <f t="array" ref="BF24">bdRateExtend($G23:$G26,N23:N26,$Z23:$Z26,AG23:AG26)</f>
        <v>1</v>
      </c>
      <c r="BG24" s="403"/>
      <c r="BH24" s="403" t="e" cm="1">
        <f t="array" ref="BH24">bdRateExtend($G23:$G26,O23:O26,$Z23:$Z26,AH23:AH26)</f>
        <v>#VALUE!</v>
      </c>
      <c r="BI24" s="403"/>
      <c r="BJ24" s="403" t="e" cm="1">
        <f t="array" ref="BJ24">bdRateExtend($G23:$G26,P23:P26,$Z23:$Z26,AI23:AI26)</f>
        <v>#VALUE!</v>
      </c>
      <c r="BK24" s="403"/>
      <c r="BL24" s="403" t="e" cm="1">
        <f t="array" ref="BL24">bdRateExtend($G23:$G26,Q23:Q26,$Z23:$Z26,AJ23:AJ26)</f>
        <v>#VALUE!</v>
      </c>
      <c r="BM24" s="403"/>
      <c r="BN24" s="403" t="e" cm="1">
        <f t="array" ref="BN24">bdRateExtend($G23:$G26,R23:R26,$Z23:$Z26,AK23:AK26)</f>
        <v>#VALUE!</v>
      </c>
      <c r="BO24" s="403"/>
      <c r="BP24" s="403"/>
      <c r="BQ24" s="377"/>
      <c r="BR24" s="377"/>
    </row>
    <row r="25" spans="1:70" ht="17" customHeight="1" x14ac:dyDescent="0.2">
      <c r="A25" s="387"/>
      <c r="B25" s="390"/>
      <c r="C25" s="393"/>
      <c r="D25" s="396"/>
      <c r="E25" s="399"/>
      <c r="F25" s="19">
        <v>47</v>
      </c>
      <c r="G25" s="35">
        <f>Anchor!B448</f>
        <v>9959.0198999999993</v>
      </c>
      <c r="H25" s="40">
        <f>Anchor!C448</f>
        <v>38.915100000000002</v>
      </c>
      <c r="I25" s="40">
        <f>Anchor!D448</f>
        <v>43.186700000000002</v>
      </c>
      <c r="J25" s="40">
        <f>Anchor!E448</f>
        <v>42.139800000000001</v>
      </c>
      <c r="K25" s="40"/>
      <c r="L25" s="40">
        <f>Anchor!F448</f>
        <v>20.801400000000001</v>
      </c>
      <c r="M25" s="40">
        <f>Anchor!G448</f>
        <v>17.460100000000001</v>
      </c>
      <c r="N25" s="40">
        <f>Anchor!H448</f>
        <v>92.950500000000005</v>
      </c>
      <c r="O25" s="40"/>
      <c r="P25" s="40"/>
      <c r="Q25" s="40"/>
      <c r="R25" s="40"/>
      <c r="S25" s="40"/>
      <c r="T25" s="40"/>
      <c r="U25" s="40"/>
      <c r="V25" s="40">
        <f>Anchor!I448</f>
        <v>39330.400000000001</v>
      </c>
      <c r="W25" s="40">
        <f>Anchor!J448</f>
        <v>27.1692</v>
      </c>
      <c r="X25" s="36">
        <f t="shared" si="4"/>
        <v>10.925111111111111</v>
      </c>
      <c r="Y25" s="15"/>
      <c r="Z25" s="35">
        <f>Test!B448</f>
        <v>0</v>
      </c>
      <c r="AA25" s="40">
        <f>Test!C448</f>
        <v>0</v>
      </c>
      <c r="AB25" s="40">
        <f>Test!D448</f>
        <v>0</v>
      </c>
      <c r="AC25" s="40">
        <f>Test!E448</f>
        <v>0</v>
      </c>
      <c r="AD25" s="40"/>
      <c r="AE25" s="40">
        <f>Test!F448</f>
        <v>0</v>
      </c>
      <c r="AF25" s="40">
        <f>Test!G448</f>
        <v>0</v>
      </c>
      <c r="AG25" s="40">
        <f>Test!H448</f>
        <v>0</v>
      </c>
      <c r="AH25" s="40"/>
      <c r="AI25" s="40"/>
      <c r="AJ25" s="40"/>
      <c r="AK25" s="40"/>
      <c r="AL25" s="40"/>
      <c r="AM25" s="40"/>
      <c r="AN25" s="40"/>
      <c r="AO25" s="40">
        <f>Test!I448</f>
        <v>0</v>
      </c>
      <c r="AP25" s="40">
        <f>Test!J448</f>
        <v>0</v>
      </c>
      <c r="AQ25" s="36">
        <f t="shared" si="5"/>
        <v>0</v>
      </c>
      <c r="AR25" s="48">
        <f t="shared" si="2"/>
        <v>0</v>
      </c>
      <c r="AS25" s="49">
        <f t="shared" si="3"/>
        <v>0</v>
      </c>
      <c r="AT25" s="16"/>
      <c r="AU25" s="16"/>
      <c r="AV25" s="460"/>
      <c r="AW25" s="382"/>
      <c r="AX25" s="403"/>
      <c r="AY25" s="403"/>
      <c r="AZ25" s="403"/>
      <c r="BA25" s="403"/>
      <c r="BB25" s="403"/>
      <c r="BC25" s="403"/>
      <c r="BD25" s="403"/>
      <c r="BE25" s="403"/>
      <c r="BF25" s="403"/>
      <c r="BG25" s="403"/>
      <c r="BH25" s="403"/>
      <c r="BI25" s="403"/>
      <c r="BJ25" s="403"/>
      <c r="BK25" s="403"/>
      <c r="BL25" s="403"/>
      <c r="BM25" s="403"/>
      <c r="BN25" s="403"/>
      <c r="BO25" s="403"/>
      <c r="BP25" s="403"/>
      <c r="BQ25" s="377"/>
      <c r="BR25" s="377"/>
    </row>
    <row r="26" spans="1:70" ht="17" customHeight="1" x14ac:dyDescent="0.2">
      <c r="A26" s="387"/>
      <c r="B26" s="390"/>
      <c r="C26" s="393"/>
      <c r="D26" s="396"/>
      <c r="E26" s="399"/>
      <c r="F26" s="19">
        <v>55</v>
      </c>
      <c r="G26" s="35">
        <f>Anchor!B449</f>
        <v>6015.6983</v>
      </c>
      <c r="H26" s="40">
        <f>Anchor!C449</f>
        <v>36.823099999999997</v>
      </c>
      <c r="I26" s="40">
        <f>Anchor!D449</f>
        <v>41.021900000000002</v>
      </c>
      <c r="J26" s="40">
        <f>Anchor!E449</f>
        <v>39.790599999999998</v>
      </c>
      <c r="K26" s="40"/>
      <c r="L26" s="40">
        <f>Anchor!F449</f>
        <v>18.3446</v>
      </c>
      <c r="M26" s="40">
        <f>Anchor!G449</f>
        <v>15.711600000000001</v>
      </c>
      <c r="N26" s="40">
        <f>Anchor!H449</f>
        <v>82.097800000000007</v>
      </c>
      <c r="O26" s="40"/>
      <c r="P26" s="40"/>
      <c r="Q26" s="40"/>
      <c r="R26" s="40"/>
      <c r="S26" s="40"/>
      <c r="T26" s="40"/>
      <c r="U26" s="40"/>
      <c r="V26" s="40">
        <f>Anchor!I449</f>
        <v>32402.6</v>
      </c>
      <c r="W26" s="40">
        <f>Anchor!J449</f>
        <v>23.927600000000002</v>
      </c>
      <c r="X26" s="36">
        <f t="shared" si="4"/>
        <v>9.0007222222222225</v>
      </c>
      <c r="Y26" s="15"/>
      <c r="Z26" s="35">
        <f>Test!B449</f>
        <v>0</v>
      </c>
      <c r="AA26" s="40">
        <f>Test!C449</f>
        <v>0</v>
      </c>
      <c r="AB26" s="40">
        <f>Test!D449</f>
        <v>0</v>
      </c>
      <c r="AC26" s="40">
        <f>Test!E449</f>
        <v>0</v>
      </c>
      <c r="AD26" s="40"/>
      <c r="AE26" s="40">
        <f>Test!F449</f>
        <v>0</v>
      </c>
      <c r="AF26" s="40">
        <f>Test!G449</f>
        <v>0</v>
      </c>
      <c r="AG26" s="40">
        <f>Test!H449</f>
        <v>0</v>
      </c>
      <c r="AH26" s="40"/>
      <c r="AI26" s="40"/>
      <c r="AJ26" s="40"/>
      <c r="AK26" s="40"/>
      <c r="AL26" s="40"/>
      <c r="AM26" s="40"/>
      <c r="AN26" s="40"/>
      <c r="AO26" s="40">
        <f>Test!I449</f>
        <v>0</v>
      </c>
      <c r="AP26" s="40">
        <f>Test!J449</f>
        <v>0</v>
      </c>
      <c r="AQ26" s="36">
        <f t="shared" si="5"/>
        <v>0</v>
      </c>
      <c r="AR26" s="48">
        <f t="shared" si="2"/>
        <v>0</v>
      </c>
      <c r="AS26" s="49">
        <f t="shared" si="3"/>
        <v>0</v>
      </c>
      <c r="AT26" s="16"/>
      <c r="AU26" s="16"/>
      <c r="AV26" s="460" t="s">
        <v>125</v>
      </c>
      <c r="AW26" s="382" cm="1">
        <f t="array" ref="AW26">bdRateExtend($G24:$G27,H24:H27,$Z24:$Z27,AA24:AA27)</f>
        <v>1</v>
      </c>
      <c r="AX26" s="403"/>
      <c r="AY26" s="403"/>
      <c r="AZ26" s="403"/>
      <c r="BA26" s="403"/>
      <c r="BB26" s="403" cm="1">
        <f t="array" ref="BB26">bdRateExtend($G24:$G27,L24:L27,$Z24:$Z27,AE24:AE27)</f>
        <v>1</v>
      </c>
      <c r="BC26" s="403"/>
      <c r="BD26" s="403" cm="1">
        <f t="array" ref="BD26">bdRateExtend($G24:$G27,M24:M27,$Z24:$Z27,AF24:AF27)</f>
        <v>1</v>
      </c>
      <c r="BE26" s="403"/>
      <c r="BF26" s="403" cm="1">
        <f t="array" ref="BF26">bdRateExtend($G24:$G27,N24:N27,$Z24:$Z27,AG24:AG27)</f>
        <v>1</v>
      </c>
      <c r="BG26" s="403"/>
      <c r="BH26" s="403" t="e" cm="1">
        <f t="array" ref="BH26">bdRateExtend($G24:$G27,O24:O27,$Z24:$Z27,AH24:AH27)</f>
        <v>#VALUE!</v>
      </c>
      <c r="BI26" s="403"/>
      <c r="BJ26" s="403" t="e" cm="1">
        <f t="array" ref="BJ26">bdRateExtend($G24:$G27,P24:P27,$Z24:$Z27,AI24:AI27)</f>
        <v>#VALUE!</v>
      </c>
      <c r="BK26" s="403"/>
      <c r="BL26" s="403" t="e" cm="1">
        <f t="array" ref="BL26">bdRateExtend($G24:$G27,Q24:Q27,$Z24:$Z27,AJ24:AJ27)</f>
        <v>#VALUE!</v>
      </c>
      <c r="BM26" s="403"/>
      <c r="BN26" s="403" t="e" cm="1">
        <f t="array" ref="BN26">bdRateExtend($G24:$G27,R24:R27,$Z24:$Z27,AK24:AK27)</f>
        <v>#VALUE!</v>
      </c>
      <c r="BO26" s="403"/>
      <c r="BP26" s="403"/>
      <c r="BQ26" s="377"/>
      <c r="BR26" s="377"/>
    </row>
    <row r="27" spans="1:70" ht="17" customHeight="1" thickBot="1" x14ac:dyDescent="0.25">
      <c r="A27" s="387"/>
      <c r="B27" s="391"/>
      <c r="C27" s="394"/>
      <c r="D27" s="397"/>
      <c r="E27" s="400"/>
      <c r="F27" s="22">
        <v>63</v>
      </c>
      <c r="G27" s="37">
        <f>Anchor!B450</f>
        <v>2638.3578000000002</v>
      </c>
      <c r="H27" s="38">
        <f>Anchor!C450</f>
        <v>33.277000000000001</v>
      </c>
      <c r="I27" s="38">
        <f>Anchor!D450</f>
        <v>37.4253</v>
      </c>
      <c r="J27" s="38">
        <f>Anchor!E450</f>
        <v>35.771599999999999</v>
      </c>
      <c r="K27" s="38"/>
      <c r="L27" s="38">
        <f>Anchor!F450</f>
        <v>14.517899999999999</v>
      </c>
      <c r="M27" s="38">
        <f>Anchor!G450</f>
        <v>12.915100000000001</v>
      </c>
      <c r="N27" s="38">
        <f>Anchor!H450</f>
        <v>58.515300000000003</v>
      </c>
      <c r="O27" s="38"/>
      <c r="P27" s="38"/>
      <c r="Q27" s="38"/>
      <c r="R27" s="38"/>
      <c r="S27" s="38"/>
      <c r="T27" s="38"/>
      <c r="U27" s="38"/>
      <c r="V27" s="38">
        <f>Anchor!I450</f>
        <v>23139.3</v>
      </c>
      <c r="W27" s="38">
        <f>Anchor!J450</f>
        <v>17.8</v>
      </c>
      <c r="X27" s="39">
        <f t="shared" si="4"/>
        <v>6.4275833333333328</v>
      </c>
      <c r="Y27" s="15"/>
      <c r="Z27" s="37">
        <f>Test!B450</f>
        <v>0</v>
      </c>
      <c r="AA27" s="38">
        <f>Test!C450</f>
        <v>0</v>
      </c>
      <c r="AB27" s="38">
        <f>Test!D450</f>
        <v>0</v>
      </c>
      <c r="AC27" s="38">
        <f>Test!E450</f>
        <v>0</v>
      </c>
      <c r="AD27" s="38"/>
      <c r="AE27" s="38">
        <f>Test!F450</f>
        <v>0</v>
      </c>
      <c r="AF27" s="38">
        <f>Test!G450</f>
        <v>0</v>
      </c>
      <c r="AG27" s="38">
        <f>Test!H450</f>
        <v>0</v>
      </c>
      <c r="AH27" s="38"/>
      <c r="AI27" s="38"/>
      <c r="AJ27" s="38"/>
      <c r="AK27" s="38"/>
      <c r="AL27" s="38"/>
      <c r="AM27" s="38"/>
      <c r="AN27" s="38"/>
      <c r="AO27" s="38">
        <f>Test!I450</f>
        <v>0</v>
      </c>
      <c r="AP27" s="38">
        <f>Test!J450</f>
        <v>0</v>
      </c>
      <c r="AQ27" s="39">
        <f t="shared" si="5"/>
        <v>0</v>
      </c>
      <c r="AR27" s="50">
        <f t="shared" si="2"/>
        <v>0</v>
      </c>
      <c r="AS27" s="51">
        <f t="shared" si="3"/>
        <v>0</v>
      </c>
      <c r="AT27" s="16"/>
      <c r="AU27" s="16"/>
      <c r="AV27" s="462"/>
      <c r="AW27" s="382"/>
      <c r="AX27" s="403"/>
      <c r="AY27" s="403"/>
      <c r="AZ27" s="403"/>
      <c r="BA27" s="403"/>
      <c r="BB27" s="403"/>
      <c r="BC27" s="403"/>
      <c r="BD27" s="403"/>
      <c r="BE27" s="403"/>
      <c r="BF27" s="403"/>
      <c r="BG27" s="403"/>
      <c r="BH27" s="403"/>
      <c r="BI27" s="403"/>
      <c r="BJ27" s="403"/>
      <c r="BK27" s="403"/>
      <c r="BL27" s="403"/>
      <c r="BM27" s="403"/>
      <c r="BN27" s="403"/>
      <c r="BO27" s="403"/>
      <c r="BP27" s="403"/>
      <c r="BQ27" s="377"/>
      <c r="BR27" s="377"/>
    </row>
    <row r="28" spans="1:70" ht="17" customHeight="1" x14ac:dyDescent="0.2">
      <c r="A28" s="387"/>
      <c r="B28" s="389" t="s">
        <v>18</v>
      </c>
      <c r="C28" s="392" t="s">
        <v>30</v>
      </c>
      <c r="D28" s="395">
        <v>60</v>
      </c>
      <c r="E28" s="398">
        <v>10</v>
      </c>
      <c r="F28" s="21">
        <v>23</v>
      </c>
      <c r="G28" s="32">
        <f>Anchor!B451</f>
        <v>61865.025199999996</v>
      </c>
      <c r="H28" s="33">
        <f>Anchor!C451</f>
        <v>46.931899999999999</v>
      </c>
      <c r="I28" s="33">
        <f>Anchor!D451</f>
        <v>43.9328</v>
      </c>
      <c r="J28" s="33">
        <f>Anchor!E451</f>
        <v>48.653100000000002</v>
      </c>
      <c r="K28" s="33"/>
      <c r="L28" s="33">
        <f>Anchor!F451</f>
        <v>27.833300000000001</v>
      </c>
      <c r="M28" s="33">
        <f>Anchor!G451</f>
        <v>22.450399999999998</v>
      </c>
      <c r="N28" s="33">
        <f>Anchor!H451</f>
        <v>94.977699999999999</v>
      </c>
      <c r="O28" s="33"/>
      <c r="P28" s="33"/>
      <c r="Q28" s="33"/>
      <c r="R28" s="33"/>
      <c r="S28" s="33"/>
      <c r="T28" s="33"/>
      <c r="U28" s="33"/>
      <c r="V28" s="33">
        <f>Anchor!I451</f>
        <v>74304.7</v>
      </c>
      <c r="W28" s="33">
        <f>Anchor!J451</f>
        <v>40.1342</v>
      </c>
      <c r="X28" s="34">
        <f t="shared" si="4"/>
        <v>20.640194444444443</v>
      </c>
      <c r="Y28" s="15"/>
      <c r="Z28" s="32">
        <f>Test!B451</f>
        <v>0</v>
      </c>
      <c r="AA28" s="33">
        <f>Test!C451</f>
        <v>0</v>
      </c>
      <c r="AB28" s="33">
        <f>Test!D451</f>
        <v>0</v>
      </c>
      <c r="AC28" s="33">
        <f>Test!E451</f>
        <v>0</v>
      </c>
      <c r="AD28" s="33"/>
      <c r="AE28" s="33">
        <f>Test!F451</f>
        <v>0</v>
      </c>
      <c r="AF28" s="33">
        <f>Test!G451</f>
        <v>0</v>
      </c>
      <c r="AG28" s="33">
        <f>Test!H451</f>
        <v>0</v>
      </c>
      <c r="AH28" s="33"/>
      <c r="AI28" s="33"/>
      <c r="AJ28" s="33"/>
      <c r="AK28" s="33"/>
      <c r="AL28" s="33"/>
      <c r="AM28" s="33"/>
      <c r="AN28" s="33"/>
      <c r="AO28" s="33">
        <f>Test!I451</f>
        <v>0</v>
      </c>
      <c r="AP28" s="33">
        <f>Test!J451</f>
        <v>0</v>
      </c>
      <c r="AQ28" s="34">
        <f t="shared" si="5"/>
        <v>0</v>
      </c>
      <c r="AR28" s="46">
        <f t="shared" si="2"/>
        <v>0</v>
      </c>
      <c r="AS28" s="47">
        <f t="shared" si="3"/>
        <v>0</v>
      </c>
      <c r="AT28" s="16"/>
      <c r="AU28" s="16"/>
      <c r="AV28" s="461" t="s">
        <v>123</v>
      </c>
      <c r="AW28" s="382" cm="1">
        <f t="array" ref="AW28">bdRateExtend($G28:$G31,H28:H31,$Z28:$Z31,AA28:AA31)</f>
        <v>1</v>
      </c>
      <c r="AX28" s="403" cm="1">
        <f t="array" ref="AX28">bdRateExtend($G28:$G33,H28:H33,$Z28:$Z33,AA28:AA33)</f>
        <v>1</v>
      </c>
      <c r="AY28" s="403" cm="1">
        <f t="array" ref="AY28">bdRateExtend($G28:$G33,I28:I33,$Z28:$Z33,AB28:AB33)</f>
        <v>1</v>
      </c>
      <c r="AZ28" s="403" cm="1">
        <f t="array" ref="AZ28">bdRateExtend($G28:$G33,J28:J33,$Z28:$Z33,AC28:AC33)</f>
        <v>1</v>
      </c>
      <c r="BA28" s="403" t="e" cm="1">
        <f t="array" ref="BA28">bdRateExtend($G28:$G33,K28:K33,$Z28:$Z33,AD28:AD33)</f>
        <v>#VALUE!</v>
      </c>
      <c r="BB28" s="403" cm="1">
        <f t="array" ref="BB28">bdRateExtend($G28:$G31,L28:L31,$Z28:$Z31,AE28:AE31)</f>
        <v>1</v>
      </c>
      <c r="BC28" s="403" cm="1">
        <f t="array" ref="BC28">bdRateExtend($G28:$G33,L28:L33,$Z28:$Z33,AE28:AE33)</f>
        <v>1</v>
      </c>
      <c r="BD28" s="403" cm="1">
        <f t="array" ref="BD28">bdRateExtend($G28:$G31,M28:M31,$Z28:$Z31,AF28:AF31)</f>
        <v>1</v>
      </c>
      <c r="BE28" s="403" cm="1">
        <f t="array" ref="BE28">bdRateExtend($G28:$G33,M28:M33,$Z28:$Z33,AF28:AF33)</f>
        <v>1</v>
      </c>
      <c r="BF28" s="403" cm="1">
        <f t="array" ref="BF28">bdRateExtend($G28:$G31,N28:N31,$Z28:$Z31,AG28:AG31)</f>
        <v>1</v>
      </c>
      <c r="BG28" s="403" cm="1">
        <f t="array" ref="BG28">bdRateExtend($G28:$G33,N28:N33,$Z28:$Z33,AG28:AG33)</f>
        <v>1</v>
      </c>
      <c r="BH28" s="403" t="e" cm="1">
        <f t="array" ref="BH28">bdRateExtend($G28:$G31,O28:O31,$Z28:$Z31,AH28:AH31)</f>
        <v>#VALUE!</v>
      </c>
      <c r="BI28" s="403" t="e" cm="1">
        <f t="array" ref="BI28">bdRateExtend($G28:$G33,O28:O33,$Z28:$Z33,AH28:AH33)</f>
        <v>#VALUE!</v>
      </c>
      <c r="BJ28" s="403" t="e" cm="1">
        <f t="array" ref="BJ28">bdRateExtend($G28:$G31,P28:P31,$Z28:$Z31,AI28:AI31)</f>
        <v>#VALUE!</v>
      </c>
      <c r="BK28" s="403" t="e" cm="1">
        <f t="array" ref="BK28">bdRateExtend($G28:$G33,P28:P33,$Z28:$Z33,AI28:AI33)</f>
        <v>#VALUE!</v>
      </c>
      <c r="BL28" s="403" t="e" cm="1">
        <f t="array" ref="BL28">bdRateExtend($G28:$G31,Q28:Q31,$Z28:$Z31,AJ28:AJ31)</f>
        <v>#VALUE!</v>
      </c>
      <c r="BM28" s="403" t="e" cm="1">
        <f t="array" ref="BM28">bdRateExtend($G28:$G33,Q28:Q33,$Z28:$Z33,AJ28:AJ33)</f>
        <v>#VALUE!</v>
      </c>
      <c r="BN28" s="403" t="e" cm="1">
        <f t="array" ref="BN28">bdRateExtend($G28:$G31,R28:R31,$Z28:$Z31,AK28:AK31)</f>
        <v>#VALUE!</v>
      </c>
      <c r="BO28" s="403" t="e" cm="1">
        <f t="array" ref="BO28">bdRateExtend($G28:$G33,R28:R33,$Z28:$Z33,AK28:AK33)</f>
        <v>#VALUE!</v>
      </c>
      <c r="BP28" s="403" t="e" cm="1">
        <f t="array" ref="BP28">bdRateExtend($G28:$G33,S28:S33,$Z28:$Z33,AL28:AL33)</f>
        <v>#VALUE!</v>
      </c>
      <c r="BQ28" s="377" t="e" cm="1">
        <f t="array" ref="BQ28">bdRateExtend($G28:$G33,T28:T33,$Z28:$Z33,AM28:AM33)</f>
        <v>#VALUE!</v>
      </c>
      <c r="BR28" s="377" t="e" cm="1">
        <f t="array" ref="BR28">bdRateExtend($G28:$G33,U28:U33,$Z28:$Z33,AN28:AN33)</f>
        <v>#VALUE!</v>
      </c>
    </row>
    <row r="29" spans="1:70" ht="17" customHeight="1" x14ac:dyDescent="0.2">
      <c r="A29" s="387"/>
      <c r="B29" s="390"/>
      <c r="C29" s="393"/>
      <c r="D29" s="396"/>
      <c r="E29" s="399"/>
      <c r="F29" s="19">
        <v>31</v>
      </c>
      <c r="G29" s="35">
        <f>Anchor!B452</f>
        <v>34997.195099999997</v>
      </c>
      <c r="H29" s="40">
        <f>Anchor!C452</f>
        <v>44.796199999999999</v>
      </c>
      <c r="I29" s="40">
        <f>Anchor!D452</f>
        <v>42.363399999999999</v>
      </c>
      <c r="J29" s="40">
        <f>Anchor!E452</f>
        <v>47.450699999999998</v>
      </c>
      <c r="K29" s="40"/>
      <c r="L29" s="40">
        <f>Anchor!F452</f>
        <v>25.011399999999998</v>
      </c>
      <c r="M29" s="40">
        <f>Anchor!G452</f>
        <v>20.308299999999999</v>
      </c>
      <c r="N29" s="40">
        <f>Anchor!H452</f>
        <v>89.812600000000003</v>
      </c>
      <c r="O29" s="40"/>
      <c r="P29" s="40"/>
      <c r="Q29" s="40"/>
      <c r="R29" s="40"/>
      <c r="S29" s="40"/>
      <c r="T29" s="40"/>
      <c r="U29" s="40"/>
      <c r="V29" s="40">
        <f>Anchor!I452</f>
        <v>67633.2</v>
      </c>
      <c r="W29" s="40">
        <f>Anchor!J452</f>
        <v>32.129899999999999</v>
      </c>
      <c r="X29" s="36">
        <f t="shared" si="4"/>
        <v>18.786999999999999</v>
      </c>
      <c r="Y29" s="15"/>
      <c r="Z29" s="35">
        <f>Test!B452</f>
        <v>0</v>
      </c>
      <c r="AA29" s="40">
        <f>Test!C452</f>
        <v>0</v>
      </c>
      <c r="AB29" s="40">
        <f>Test!D452</f>
        <v>0</v>
      </c>
      <c r="AC29" s="40">
        <f>Test!E452</f>
        <v>0</v>
      </c>
      <c r="AD29" s="40"/>
      <c r="AE29" s="40">
        <f>Test!F452</f>
        <v>0</v>
      </c>
      <c r="AF29" s="40">
        <f>Test!G452</f>
        <v>0</v>
      </c>
      <c r="AG29" s="40">
        <f>Test!H452</f>
        <v>0</v>
      </c>
      <c r="AH29" s="40"/>
      <c r="AI29" s="40"/>
      <c r="AJ29" s="40"/>
      <c r="AK29" s="40"/>
      <c r="AL29" s="40"/>
      <c r="AM29" s="40"/>
      <c r="AN29" s="40"/>
      <c r="AO29" s="40">
        <f>Test!I452</f>
        <v>0</v>
      </c>
      <c r="AP29" s="40">
        <f>Test!J452</f>
        <v>0</v>
      </c>
      <c r="AQ29" s="36">
        <f t="shared" si="5"/>
        <v>0</v>
      </c>
      <c r="AR29" s="48">
        <f t="shared" si="2"/>
        <v>0</v>
      </c>
      <c r="AS29" s="49">
        <f t="shared" si="3"/>
        <v>0</v>
      </c>
      <c r="AT29" s="16"/>
      <c r="AU29" s="16"/>
      <c r="AV29" s="460"/>
      <c r="AW29" s="382"/>
      <c r="AX29" s="403"/>
      <c r="AY29" s="403"/>
      <c r="AZ29" s="403"/>
      <c r="BA29" s="403"/>
      <c r="BB29" s="403"/>
      <c r="BC29" s="403"/>
      <c r="BD29" s="403"/>
      <c r="BE29" s="403"/>
      <c r="BF29" s="403"/>
      <c r="BG29" s="403"/>
      <c r="BH29" s="403"/>
      <c r="BI29" s="403"/>
      <c r="BJ29" s="403"/>
      <c r="BK29" s="403"/>
      <c r="BL29" s="403"/>
      <c r="BM29" s="403"/>
      <c r="BN29" s="403"/>
      <c r="BO29" s="403"/>
      <c r="BP29" s="403"/>
      <c r="BQ29" s="377"/>
      <c r="BR29" s="377"/>
    </row>
    <row r="30" spans="1:70" ht="17" customHeight="1" x14ac:dyDescent="0.2">
      <c r="A30" s="387"/>
      <c r="B30" s="390"/>
      <c r="C30" s="393"/>
      <c r="D30" s="396"/>
      <c r="E30" s="399"/>
      <c r="F30" s="19">
        <v>39</v>
      </c>
      <c r="G30" s="35">
        <f>Anchor!B453</f>
        <v>19632.4689</v>
      </c>
      <c r="H30" s="40">
        <f>Anchor!C453</f>
        <v>42.518500000000003</v>
      </c>
      <c r="I30" s="40">
        <f>Anchor!D453</f>
        <v>40.944699999999997</v>
      </c>
      <c r="J30" s="40">
        <f>Anchor!E453</f>
        <v>46.291200000000003</v>
      </c>
      <c r="K30" s="40"/>
      <c r="L30" s="40">
        <f>Anchor!F453</f>
        <v>22.1465</v>
      </c>
      <c r="M30" s="40">
        <f>Anchor!G453</f>
        <v>18.080500000000001</v>
      </c>
      <c r="N30" s="40">
        <f>Anchor!H453</f>
        <v>81.301000000000002</v>
      </c>
      <c r="O30" s="40"/>
      <c r="P30" s="40"/>
      <c r="Q30" s="40"/>
      <c r="R30" s="40"/>
      <c r="S30" s="40"/>
      <c r="T30" s="40"/>
      <c r="U30" s="40"/>
      <c r="V30" s="40">
        <f>Anchor!I453</f>
        <v>74062.600000000006</v>
      </c>
      <c r="W30" s="40">
        <f>Anchor!J453</f>
        <v>27.472000000000001</v>
      </c>
      <c r="X30" s="36">
        <f t="shared" si="4"/>
        <v>20.572944444444445</v>
      </c>
      <c r="Y30" s="15"/>
      <c r="Z30" s="35">
        <f>Test!B453</f>
        <v>0</v>
      </c>
      <c r="AA30" s="40">
        <f>Test!C453</f>
        <v>0</v>
      </c>
      <c r="AB30" s="40">
        <f>Test!D453</f>
        <v>0</v>
      </c>
      <c r="AC30" s="40">
        <f>Test!E453</f>
        <v>0</v>
      </c>
      <c r="AD30" s="40"/>
      <c r="AE30" s="40">
        <f>Test!F453</f>
        <v>0</v>
      </c>
      <c r="AF30" s="40">
        <f>Test!G453</f>
        <v>0</v>
      </c>
      <c r="AG30" s="40">
        <f>Test!H453</f>
        <v>0</v>
      </c>
      <c r="AH30" s="40"/>
      <c r="AI30" s="40"/>
      <c r="AJ30" s="40"/>
      <c r="AK30" s="40"/>
      <c r="AL30" s="40"/>
      <c r="AM30" s="40"/>
      <c r="AN30" s="40"/>
      <c r="AO30" s="40">
        <f>Test!I453</f>
        <v>0</v>
      </c>
      <c r="AP30" s="40">
        <f>Test!J453</f>
        <v>0</v>
      </c>
      <c r="AQ30" s="36">
        <f t="shared" si="5"/>
        <v>0</v>
      </c>
      <c r="AR30" s="48">
        <f t="shared" si="2"/>
        <v>0</v>
      </c>
      <c r="AS30" s="49">
        <f t="shared" si="3"/>
        <v>0</v>
      </c>
      <c r="AT30" s="16"/>
      <c r="AU30" s="16"/>
      <c r="AV30" s="460" t="s">
        <v>124</v>
      </c>
      <c r="AW30" s="382" cm="1">
        <f t="array" ref="AW30">bdRateExtend($G29:$G32,H29:H32,$Z29:$Z32,AA29:AA32)</f>
        <v>1</v>
      </c>
      <c r="AX30" s="403"/>
      <c r="AY30" s="403"/>
      <c r="AZ30" s="403"/>
      <c r="BA30" s="403"/>
      <c r="BB30" s="403" cm="1">
        <f t="array" ref="BB30">bdRateExtend($G29:$G32,L29:L32,$Z29:$Z32,AE29:AE32)</f>
        <v>1</v>
      </c>
      <c r="BC30" s="403"/>
      <c r="BD30" s="403" cm="1">
        <f t="array" ref="BD30">bdRateExtend($G29:$G32,M29:M32,$Z29:$Z32,AF29:AF32)</f>
        <v>1</v>
      </c>
      <c r="BE30" s="403"/>
      <c r="BF30" s="403" cm="1">
        <f t="array" ref="BF30">bdRateExtend($G29:$G32,N29:N32,$Z29:$Z32,AG29:AG32)</f>
        <v>1</v>
      </c>
      <c r="BG30" s="403"/>
      <c r="BH30" s="403" t="e" cm="1">
        <f t="array" ref="BH30">bdRateExtend($G29:$G32,O29:O32,$Z29:$Z32,AH29:AH32)</f>
        <v>#VALUE!</v>
      </c>
      <c r="BI30" s="403"/>
      <c r="BJ30" s="403" t="e" cm="1">
        <f t="array" ref="BJ30">bdRateExtend($G29:$G32,P29:P32,$Z29:$Z32,AI29:AI32)</f>
        <v>#VALUE!</v>
      </c>
      <c r="BK30" s="403"/>
      <c r="BL30" s="403" t="e" cm="1">
        <f t="array" ref="BL30">bdRateExtend($G29:$G32,Q29:Q32,$Z29:$Z32,AJ29:AJ32)</f>
        <v>#VALUE!</v>
      </c>
      <c r="BM30" s="403"/>
      <c r="BN30" s="403" t="e" cm="1">
        <f t="array" ref="BN30">bdRateExtend($G29:$G32,R29:R32,$Z29:$Z32,AK29:AK32)</f>
        <v>#VALUE!</v>
      </c>
      <c r="BO30" s="403"/>
      <c r="BP30" s="403"/>
      <c r="BQ30" s="377"/>
      <c r="BR30" s="377"/>
    </row>
    <row r="31" spans="1:70" ht="17" customHeight="1" x14ac:dyDescent="0.2">
      <c r="A31" s="387"/>
      <c r="B31" s="390"/>
      <c r="C31" s="393"/>
      <c r="D31" s="396"/>
      <c r="E31" s="399"/>
      <c r="F31" s="19">
        <v>47</v>
      </c>
      <c r="G31" s="35">
        <f>Anchor!B454</f>
        <v>11230.2055</v>
      </c>
      <c r="H31" s="40">
        <f>Anchor!C454</f>
        <v>40.290300000000002</v>
      </c>
      <c r="I31" s="40">
        <f>Anchor!D454</f>
        <v>39.652700000000003</v>
      </c>
      <c r="J31" s="40">
        <f>Anchor!E454</f>
        <v>45.091799999999999</v>
      </c>
      <c r="K31" s="40"/>
      <c r="L31" s="40">
        <f>Anchor!F454</f>
        <v>19.319299999999998</v>
      </c>
      <c r="M31" s="40">
        <f>Anchor!G454</f>
        <v>15.8847</v>
      </c>
      <c r="N31" s="40">
        <f>Anchor!H454</f>
        <v>69.616200000000006</v>
      </c>
      <c r="O31" s="40"/>
      <c r="P31" s="40"/>
      <c r="Q31" s="40"/>
      <c r="R31" s="40"/>
      <c r="S31" s="40"/>
      <c r="T31" s="40"/>
      <c r="U31" s="40"/>
      <c r="V31" s="40">
        <f>Anchor!I454</f>
        <v>56265.1</v>
      </c>
      <c r="W31" s="40">
        <f>Anchor!J454</f>
        <v>22.593499999999999</v>
      </c>
      <c r="X31" s="36">
        <f t="shared" si="4"/>
        <v>15.629194444444444</v>
      </c>
      <c r="Y31" s="15"/>
      <c r="Z31" s="35">
        <f>Test!B454</f>
        <v>0</v>
      </c>
      <c r="AA31" s="40">
        <f>Test!C454</f>
        <v>0</v>
      </c>
      <c r="AB31" s="40">
        <f>Test!D454</f>
        <v>0</v>
      </c>
      <c r="AC31" s="40">
        <f>Test!E454</f>
        <v>0</v>
      </c>
      <c r="AD31" s="40"/>
      <c r="AE31" s="40">
        <f>Test!F454</f>
        <v>0</v>
      </c>
      <c r="AF31" s="40">
        <f>Test!G454</f>
        <v>0</v>
      </c>
      <c r="AG31" s="40">
        <f>Test!H454</f>
        <v>0</v>
      </c>
      <c r="AH31" s="40"/>
      <c r="AI31" s="40"/>
      <c r="AJ31" s="40"/>
      <c r="AK31" s="40"/>
      <c r="AL31" s="40"/>
      <c r="AM31" s="40"/>
      <c r="AN31" s="40"/>
      <c r="AO31" s="40">
        <f>Test!I454</f>
        <v>0</v>
      </c>
      <c r="AP31" s="40">
        <f>Test!J454</f>
        <v>0</v>
      </c>
      <c r="AQ31" s="36">
        <f t="shared" si="5"/>
        <v>0</v>
      </c>
      <c r="AR31" s="48">
        <f t="shared" si="2"/>
        <v>0</v>
      </c>
      <c r="AS31" s="49">
        <f t="shared" si="3"/>
        <v>0</v>
      </c>
      <c r="AT31" s="16"/>
      <c r="AU31" s="16"/>
      <c r="AV31" s="460"/>
      <c r="AW31" s="382"/>
      <c r="AX31" s="403"/>
      <c r="AY31" s="403"/>
      <c r="AZ31" s="403"/>
      <c r="BA31" s="403"/>
      <c r="BB31" s="403"/>
      <c r="BC31" s="403"/>
      <c r="BD31" s="403"/>
      <c r="BE31" s="403"/>
      <c r="BF31" s="403"/>
      <c r="BG31" s="403"/>
      <c r="BH31" s="403"/>
      <c r="BI31" s="403"/>
      <c r="BJ31" s="403"/>
      <c r="BK31" s="403"/>
      <c r="BL31" s="403"/>
      <c r="BM31" s="403"/>
      <c r="BN31" s="403"/>
      <c r="BO31" s="403"/>
      <c r="BP31" s="403"/>
      <c r="BQ31" s="377"/>
      <c r="BR31" s="377"/>
    </row>
    <row r="32" spans="1:70" ht="17" customHeight="1" x14ac:dyDescent="0.2">
      <c r="A32" s="387"/>
      <c r="B32" s="390"/>
      <c r="C32" s="393"/>
      <c r="D32" s="396"/>
      <c r="E32" s="399"/>
      <c r="F32" s="19">
        <v>55</v>
      </c>
      <c r="G32" s="35">
        <f>Anchor!B455</f>
        <v>6381.9102000000003</v>
      </c>
      <c r="H32" s="40">
        <f>Anchor!C455</f>
        <v>38.0458</v>
      </c>
      <c r="I32" s="40">
        <f>Anchor!D455</f>
        <v>38.4328</v>
      </c>
      <c r="J32" s="40">
        <f>Anchor!E455</f>
        <v>43.949100000000001</v>
      </c>
      <c r="K32" s="40"/>
      <c r="L32" s="40">
        <f>Anchor!F455</f>
        <v>16.440999999999999</v>
      </c>
      <c r="M32" s="40">
        <f>Anchor!G455</f>
        <v>13.6469</v>
      </c>
      <c r="N32" s="40">
        <f>Anchor!H455</f>
        <v>54.853299999999997</v>
      </c>
      <c r="O32" s="40"/>
      <c r="P32" s="40"/>
      <c r="Q32" s="40"/>
      <c r="R32" s="40"/>
      <c r="S32" s="40"/>
      <c r="T32" s="40"/>
      <c r="U32" s="40"/>
      <c r="V32" s="40">
        <f>Anchor!I455</f>
        <v>40356.5</v>
      </c>
      <c r="W32" s="40">
        <f>Anchor!J455</f>
        <v>18.289000000000001</v>
      </c>
      <c r="X32" s="36">
        <f t="shared" si="4"/>
        <v>11.210138888888888</v>
      </c>
      <c r="Y32" s="15"/>
      <c r="Z32" s="35">
        <f>Test!B455</f>
        <v>0</v>
      </c>
      <c r="AA32" s="40">
        <f>Test!C455</f>
        <v>0</v>
      </c>
      <c r="AB32" s="40">
        <f>Test!D455</f>
        <v>0</v>
      </c>
      <c r="AC32" s="40">
        <f>Test!E455</f>
        <v>0</v>
      </c>
      <c r="AD32" s="40"/>
      <c r="AE32" s="40">
        <f>Test!F455</f>
        <v>0</v>
      </c>
      <c r="AF32" s="40">
        <f>Test!G455</f>
        <v>0</v>
      </c>
      <c r="AG32" s="40">
        <f>Test!H455</f>
        <v>0</v>
      </c>
      <c r="AH32" s="40"/>
      <c r="AI32" s="40"/>
      <c r="AJ32" s="40"/>
      <c r="AK32" s="40"/>
      <c r="AL32" s="40"/>
      <c r="AM32" s="40"/>
      <c r="AN32" s="40"/>
      <c r="AO32" s="40">
        <f>Test!I455</f>
        <v>0</v>
      </c>
      <c r="AP32" s="40">
        <f>Test!J455</f>
        <v>0</v>
      </c>
      <c r="AQ32" s="36">
        <f t="shared" si="5"/>
        <v>0</v>
      </c>
      <c r="AR32" s="48">
        <f t="shared" si="2"/>
        <v>0</v>
      </c>
      <c r="AS32" s="49">
        <f t="shared" si="3"/>
        <v>0</v>
      </c>
      <c r="AT32" s="16"/>
      <c r="AU32" s="16"/>
      <c r="AV32" s="460" t="s">
        <v>125</v>
      </c>
      <c r="AW32" s="382" cm="1">
        <f t="array" ref="AW32">bdRateExtend($G30:$G33,H30:H33,$Z30:$Z33,AA30:AA33)</f>
        <v>1</v>
      </c>
      <c r="AX32" s="403"/>
      <c r="AY32" s="403"/>
      <c r="AZ32" s="403"/>
      <c r="BA32" s="403"/>
      <c r="BB32" s="403" cm="1">
        <f t="array" ref="BB32">bdRateExtend($G30:$G33,L30:L33,$Z30:$Z33,AE30:AE33)</f>
        <v>1</v>
      </c>
      <c r="BC32" s="403"/>
      <c r="BD32" s="403" cm="1">
        <f t="array" ref="BD32">bdRateExtend($G30:$G33,M30:M33,$Z30:$Z33,AF30:AF33)</f>
        <v>1</v>
      </c>
      <c r="BE32" s="403"/>
      <c r="BF32" s="403" cm="1">
        <f t="array" ref="BF32">bdRateExtend($G30:$G33,N30:N33,$Z30:$Z33,AG30:AG33)</f>
        <v>1</v>
      </c>
      <c r="BG32" s="403"/>
      <c r="BH32" s="403" t="e" cm="1">
        <f t="array" ref="BH32">bdRateExtend($G30:$G33,O30:O33,$Z30:$Z33,AH30:AH33)</f>
        <v>#VALUE!</v>
      </c>
      <c r="BI32" s="403"/>
      <c r="BJ32" s="403" t="e" cm="1">
        <f t="array" ref="BJ32">bdRateExtend($G30:$G33,P30:P33,$Z30:$Z33,AI30:AI33)</f>
        <v>#VALUE!</v>
      </c>
      <c r="BK32" s="403"/>
      <c r="BL32" s="403" t="e" cm="1">
        <f t="array" ref="BL32">bdRateExtend($G30:$G33,Q30:Q33,$Z30:$Z33,AJ30:AJ33)</f>
        <v>#VALUE!</v>
      </c>
      <c r="BM32" s="403"/>
      <c r="BN32" s="403" t="e" cm="1">
        <f t="array" ref="BN32">bdRateExtend($G30:$G33,R30:R33,$Z30:$Z33,AK30:AK33)</f>
        <v>#VALUE!</v>
      </c>
      <c r="BO32" s="403"/>
      <c r="BP32" s="403"/>
      <c r="BQ32" s="377"/>
      <c r="BR32" s="377"/>
    </row>
    <row r="33" spans="1:70" ht="17" customHeight="1" thickBot="1" x14ac:dyDescent="0.25">
      <c r="A33" s="387"/>
      <c r="B33" s="391"/>
      <c r="C33" s="394"/>
      <c r="D33" s="397"/>
      <c r="E33" s="400"/>
      <c r="F33" s="22">
        <v>63</v>
      </c>
      <c r="G33" s="37">
        <f>Anchor!B456</f>
        <v>2151.8436999999999</v>
      </c>
      <c r="H33" s="38">
        <f>Anchor!C456</f>
        <v>34.5244</v>
      </c>
      <c r="I33" s="38">
        <f>Anchor!D456</f>
        <v>36.939500000000002</v>
      </c>
      <c r="J33" s="38">
        <f>Anchor!E456</f>
        <v>42.742100000000001</v>
      </c>
      <c r="K33" s="38"/>
      <c r="L33" s="38">
        <f>Anchor!F456</f>
        <v>11.857100000000001</v>
      </c>
      <c r="M33" s="38">
        <f>Anchor!G456</f>
        <v>10.300599999999999</v>
      </c>
      <c r="N33" s="38">
        <f>Anchor!H456</f>
        <v>28.558399999999999</v>
      </c>
      <c r="O33" s="38"/>
      <c r="P33" s="38"/>
      <c r="Q33" s="38"/>
      <c r="R33" s="38"/>
      <c r="S33" s="38"/>
      <c r="T33" s="38"/>
      <c r="U33" s="38"/>
      <c r="V33" s="38">
        <f>Anchor!I456</f>
        <v>21396.799999999999</v>
      </c>
      <c r="W33" s="38">
        <f>Anchor!J456</f>
        <v>12.157500000000001</v>
      </c>
      <c r="X33" s="39">
        <f t="shared" si="4"/>
        <v>5.9435555555555553</v>
      </c>
      <c r="Y33" s="15"/>
      <c r="Z33" s="37">
        <f>Test!B456</f>
        <v>0</v>
      </c>
      <c r="AA33" s="38">
        <f>Test!C456</f>
        <v>0</v>
      </c>
      <c r="AB33" s="38">
        <f>Test!D456</f>
        <v>0</v>
      </c>
      <c r="AC33" s="38">
        <f>Test!E456</f>
        <v>0</v>
      </c>
      <c r="AD33" s="38"/>
      <c r="AE33" s="38">
        <f>Test!F456</f>
        <v>0</v>
      </c>
      <c r="AF33" s="38">
        <f>Test!G456</f>
        <v>0</v>
      </c>
      <c r="AG33" s="38">
        <f>Test!H456</f>
        <v>0</v>
      </c>
      <c r="AH33" s="38"/>
      <c r="AI33" s="38"/>
      <c r="AJ33" s="38"/>
      <c r="AK33" s="38"/>
      <c r="AL33" s="38"/>
      <c r="AM33" s="38"/>
      <c r="AN33" s="38"/>
      <c r="AO33" s="38">
        <f>Test!I456</f>
        <v>0</v>
      </c>
      <c r="AP33" s="38">
        <f>Test!J456</f>
        <v>0</v>
      </c>
      <c r="AQ33" s="39">
        <f t="shared" si="5"/>
        <v>0</v>
      </c>
      <c r="AR33" s="50">
        <f t="shared" si="2"/>
        <v>0</v>
      </c>
      <c r="AS33" s="51">
        <f t="shared" si="3"/>
        <v>0</v>
      </c>
      <c r="AT33" s="16"/>
      <c r="AU33" s="16"/>
      <c r="AV33" s="462"/>
      <c r="AW33" s="382"/>
      <c r="AX33" s="403"/>
      <c r="AY33" s="403"/>
      <c r="AZ33" s="403"/>
      <c r="BA33" s="403"/>
      <c r="BB33" s="403"/>
      <c r="BC33" s="403"/>
      <c r="BD33" s="403"/>
      <c r="BE33" s="403"/>
      <c r="BF33" s="403"/>
      <c r="BG33" s="403"/>
      <c r="BH33" s="403"/>
      <c r="BI33" s="403"/>
      <c r="BJ33" s="403"/>
      <c r="BK33" s="403"/>
      <c r="BL33" s="403"/>
      <c r="BM33" s="403"/>
      <c r="BN33" s="403"/>
      <c r="BO33" s="403"/>
      <c r="BP33" s="403"/>
      <c r="BQ33" s="377"/>
      <c r="BR33" s="377"/>
    </row>
    <row r="34" spans="1:70" ht="17" customHeight="1" x14ac:dyDescent="0.2">
      <c r="A34" s="387"/>
      <c r="B34" s="389" t="s">
        <v>18</v>
      </c>
      <c r="C34" s="392" t="s">
        <v>31</v>
      </c>
      <c r="D34" s="395">
        <v>29.97</v>
      </c>
      <c r="E34" s="398">
        <v>10</v>
      </c>
      <c r="F34" s="21">
        <v>23</v>
      </c>
      <c r="G34" s="32">
        <f>Anchor!B457</f>
        <v>17282.7012</v>
      </c>
      <c r="H34" s="33">
        <f>Anchor!C457</f>
        <v>44.644500000000001</v>
      </c>
      <c r="I34" s="33">
        <f>Anchor!D457</f>
        <v>47.071800000000003</v>
      </c>
      <c r="J34" s="33">
        <f>Anchor!E457</f>
        <v>44.377600000000001</v>
      </c>
      <c r="K34" s="33"/>
      <c r="L34" s="33">
        <f>Anchor!F457</f>
        <v>28.889600000000002</v>
      </c>
      <c r="M34" s="33">
        <f>Anchor!G457</f>
        <v>22.618600000000001</v>
      </c>
      <c r="N34" s="33">
        <f>Anchor!H457</f>
        <v>99.813599999999994</v>
      </c>
      <c r="O34" s="33"/>
      <c r="P34" s="33"/>
      <c r="Q34" s="33"/>
      <c r="R34" s="33"/>
      <c r="S34" s="33"/>
      <c r="T34" s="33"/>
      <c r="U34" s="33"/>
      <c r="V34" s="33">
        <f>Anchor!I457</f>
        <v>64967.1</v>
      </c>
      <c r="W34" s="33">
        <f>Anchor!J457</f>
        <v>21.608599999999999</v>
      </c>
      <c r="X34" s="34">
        <f t="shared" si="4"/>
        <v>18.046416666666666</v>
      </c>
      <c r="Y34" s="15"/>
      <c r="Z34" s="32">
        <f>Test!B457</f>
        <v>0</v>
      </c>
      <c r="AA34" s="33">
        <f>Test!C457</f>
        <v>0</v>
      </c>
      <c r="AB34" s="33">
        <f>Test!D457</f>
        <v>0</v>
      </c>
      <c r="AC34" s="33">
        <f>Test!E457</f>
        <v>0</v>
      </c>
      <c r="AD34" s="33"/>
      <c r="AE34" s="33">
        <f>Test!F457</f>
        <v>0</v>
      </c>
      <c r="AF34" s="33">
        <f>Test!G457</f>
        <v>0</v>
      </c>
      <c r="AG34" s="33">
        <f>Test!H457</f>
        <v>0</v>
      </c>
      <c r="AH34" s="33"/>
      <c r="AI34" s="33"/>
      <c r="AJ34" s="33"/>
      <c r="AK34" s="33"/>
      <c r="AL34" s="33"/>
      <c r="AM34" s="33"/>
      <c r="AN34" s="33"/>
      <c r="AO34" s="33">
        <f>Test!I457</f>
        <v>0</v>
      </c>
      <c r="AP34" s="33">
        <f>Test!J457</f>
        <v>0</v>
      </c>
      <c r="AQ34" s="34">
        <f t="shared" si="5"/>
        <v>0</v>
      </c>
      <c r="AR34" s="46">
        <f t="shared" si="2"/>
        <v>0</v>
      </c>
      <c r="AS34" s="47">
        <f t="shared" si="3"/>
        <v>0</v>
      </c>
      <c r="AT34" s="16"/>
      <c r="AU34" s="16"/>
      <c r="AV34" s="461" t="s">
        <v>123</v>
      </c>
      <c r="AW34" s="382" cm="1">
        <f t="array" ref="AW34">bdRateExtend($G34:$G37,H34:H37,$Z34:$Z37,AA34:AA37)</f>
        <v>1</v>
      </c>
      <c r="AX34" s="403" cm="1">
        <f t="array" ref="AX34">bdRateExtend($G34:$G39,H34:H39,$Z34:$Z39,AA34:AA39)</f>
        <v>1</v>
      </c>
      <c r="AY34" s="403" cm="1">
        <f t="array" ref="AY34">bdRateExtend($G34:$G39,I34:I39,$Z34:$Z39,AB34:AB39)</f>
        <v>1</v>
      </c>
      <c r="AZ34" s="403" cm="1">
        <f t="array" ref="AZ34">bdRateExtend($G34:$G39,J34:J39,$Z34:$Z39,AC34:AC39)</f>
        <v>1</v>
      </c>
      <c r="BA34" s="403" t="e" cm="1">
        <f t="array" ref="BA34">bdRateExtend($G34:$G39,K34:K39,$Z34:$Z39,AD34:AD39)</f>
        <v>#VALUE!</v>
      </c>
      <c r="BB34" s="403" cm="1">
        <f t="array" ref="BB34">bdRateExtend($G34:$G37,L34:L37,$Z34:$Z37,AE34:AE37)</f>
        <v>1</v>
      </c>
      <c r="BC34" s="403" cm="1">
        <f t="array" ref="BC34">bdRateExtend($G34:$G39,L34:L39,$Z34:$Z39,AE34:AE39)</f>
        <v>1</v>
      </c>
      <c r="BD34" s="403" cm="1">
        <f t="array" ref="BD34">bdRateExtend($G34:$G37,M34:M37,$Z34:$Z37,AF34:AF37)</f>
        <v>1</v>
      </c>
      <c r="BE34" s="403" cm="1">
        <f t="array" ref="BE34">bdRateExtend($G34:$G39,M34:M39,$Z34:$Z39,AF34:AF39)</f>
        <v>1</v>
      </c>
      <c r="BF34" s="403" cm="1">
        <f t="array" ref="BF34">bdRateExtend($G34:$G37,N34:N37,$Z34:$Z37,AG34:AG37)</f>
        <v>1</v>
      </c>
      <c r="BG34" s="403" cm="1">
        <f t="array" ref="BG34">bdRateExtend($G34:$G39,N34:N39,$Z34:$Z39,AG34:AG39)</f>
        <v>1</v>
      </c>
      <c r="BH34" s="403" t="e" cm="1">
        <f t="array" ref="BH34">bdRateExtend($G34:$G37,O34:O37,$Z34:$Z37,AH34:AH37)</f>
        <v>#VALUE!</v>
      </c>
      <c r="BI34" s="403" t="e" cm="1">
        <f t="array" ref="BI34">bdRateExtend($G34:$G39,O34:O39,$Z34:$Z39,AH34:AH39)</f>
        <v>#VALUE!</v>
      </c>
      <c r="BJ34" s="403" t="e" cm="1">
        <f t="array" ref="BJ34">bdRateExtend($G34:$G37,P34:P37,$Z34:$Z37,AI34:AI37)</f>
        <v>#VALUE!</v>
      </c>
      <c r="BK34" s="403" t="e" cm="1">
        <f t="array" ref="BK34">bdRateExtend($G34:$G39,P34:P39,$Z34:$Z39,AI34:AI39)</f>
        <v>#VALUE!</v>
      </c>
      <c r="BL34" s="403" t="e" cm="1">
        <f t="array" ref="BL34">bdRateExtend($G34:$G37,Q34:Q37,$Z34:$Z37,AJ34:AJ37)</f>
        <v>#VALUE!</v>
      </c>
      <c r="BM34" s="403" t="e" cm="1">
        <f t="array" ref="BM34">bdRateExtend($G34:$G39,Q34:Q39,$Z34:$Z39,AJ34:AJ39)</f>
        <v>#VALUE!</v>
      </c>
      <c r="BN34" s="403" t="e" cm="1">
        <f t="array" ref="BN34">bdRateExtend($G34:$G37,R34:R37,$Z34:$Z37,AK34:AK37)</f>
        <v>#VALUE!</v>
      </c>
      <c r="BO34" s="403" t="e" cm="1">
        <f t="array" ref="BO34">bdRateExtend($G34:$G39,R34:R39,$Z34:$Z39,AK34:AK39)</f>
        <v>#VALUE!</v>
      </c>
      <c r="BP34" s="403" t="e" cm="1">
        <f t="array" ref="BP34">bdRateExtend($G34:$G39,S34:S39,$Z34:$Z39,AL34:AL39)</f>
        <v>#VALUE!</v>
      </c>
      <c r="BQ34" s="377" t="e" cm="1">
        <f t="array" ref="BQ34">bdRateExtend($G34:$G39,T34:T39,$Z34:$Z39,AM34:AM39)</f>
        <v>#VALUE!</v>
      </c>
      <c r="BR34" s="377" t="e" cm="1">
        <f t="array" ref="BR34">bdRateExtend($G34:$G39,U34:U39,$Z34:$Z39,AN34:AN39)</f>
        <v>#VALUE!</v>
      </c>
    </row>
    <row r="35" spans="1:70" ht="17" customHeight="1" x14ac:dyDescent="0.2">
      <c r="A35" s="387"/>
      <c r="B35" s="390"/>
      <c r="C35" s="393"/>
      <c r="D35" s="396"/>
      <c r="E35" s="399"/>
      <c r="F35" s="19">
        <v>31</v>
      </c>
      <c r="G35" s="35">
        <f>Anchor!B458</f>
        <v>8154.2874000000002</v>
      </c>
      <c r="H35" s="40">
        <f>Anchor!C458</f>
        <v>43.499699999999997</v>
      </c>
      <c r="I35" s="40">
        <f>Anchor!D458</f>
        <v>46.259399999999999</v>
      </c>
      <c r="J35" s="40">
        <f>Anchor!E458</f>
        <v>43.691600000000001</v>
      </c>
      <c r="K35" s="40"/>
      <c r="L35" s="40">
        <f>Anchor!F458</f>
        <v>27.387899999999998</v>
      </c>
      <c r="M35" s="40">
        <f>Anchor!G458</f>
        <v>21.2529</v>
      </c>
      <c r="N35" s="40">
        <f>Anchor!H458</f>
        <v>99.184899999999999</v>
      </c>
      <c r="O35" s="40"/>
      <c r="P35" s="40"/>
      <c r="Q35" s="40"/>
      <c r="R35" s="40"/>
      <c r="S35" s="40"/>
      <c r="T35" s="40"/>
      <c r="U35" s="40"/>
      <c r="V35" s="40">
        <f>Anchor!I458</f>
        <v>57942.6</v>
      </c>
      <c r="W35" s="40">
        <f>Anchor!J458</f>
        <v>19.706399999999999</v>
      </c>
      <c r="X35" s="36">
        <f t="shared" si="4"/>
        <v>16.095166666666668</v>
      </c>
      <c r="Y35" s="15"/>
      <c r="Z35" s="35">
        <f>Test!B458</f>
        <v>0</v>
      </c>
      <c r="AA35" s="40">
        <f>Test!C458</f>
        <v>0</v>
      </c>
      <c r="AB35" s="40">
        <f>Test!D458</f>
        <v>0</v>
      </c>
      <c r="AC35" s="40">
        <f>Test!E458</f>
        <v>0</v>
      </c>
      <c r="AD35" s="40"/>
      <c r="AE35" s="40">
        <f>Test!F458</f>
        <v>0</v>
      </c>
      <c r="AF35" s="40">
        <f>Test!G458</f>
        <v>0</v>
      </c>
      <c r="AG35" s="40">
        <f>Test!H458</f>
        <v>0</v>
      </c>
      <c r="AH35" s="40"/>
      <c r="AI35" s="40"/>
      <c r="AJ35" s="40"/>
      <c r="AK35" s="40"/>
      <c r="AL35" s="40"/>
      <c r="AM35" s="40"/>
      <c r="AN35" s="40"/>
      <c r="AO35" s="40">
        <f>Test!I458</f>
        <v>0</v>
      </c>
      <c r="AP35" s="40">
        <f>Test!J458</f>
        <v>0</v>
      </c>
      <c r="AQ35" s="36">
        <f t="shared" si="5"/>
        <v>0</v>
      </c>
      <c r="AR35" s="48">
        <f t="shared" si="2"/>
        <v>0</v>
      </c>
      <c r="AS35" s="49">
        <f t="shared" si="3"/>
        <v>0</v>
      </c>
      <c r="AT35" s="16"/>
      <c r="AU35" s="16"/>
      <c r="AV35" s="460"/>
      <c r="AW35" s="382"/>
      <c r="AX35" s="403"/>
      <c r="AY35" s="403"/>
      <c r="AZ35" s="403"/>
      <c r="BA35" s="403"/>
      <c r="BB35" s="403"/>
      <c r="BC35" s="403"/>
      <c r="BD35" s="403"/>
      <c r="BE35" s="403"/>
      <c r="BF35" s="403"/>
      <c r="BG35" s="403"/>
      <c r="BH35" s="403"/>
      <c r="BI35" s="403"/>
      <c r="BJ35" s="403"/>
      <c r="BK35" s="403"/>
      <c r="BL35" s="403"/>
      <c r="BM35" s="403"/>
      <c r="BN35" s="403"/>
      <c r="BO35" s="403"/>
      <c r="BP35" s="403"/>
      <c r="BQ35" s="377"/>
      <c r="BR35" s="377"/>
    </row>
    <row r="36" spans="1:70" ht="17" customHeight="1" x14ac:dyDescent="0.2">
      <c r="A36" s="387"/>
      <c r="B36" s="390"/>
      <c r="C36" s="393"/>
      <c r="D36" s="396"/>
      <c r="E36" s="399"/>
      <c r="F36" s="19">
        <v>39</v>
      </c>
      <c r="G36" s="35">
        <f>Anchor!B459</f>
        <v>3747.2847000000002</v>
      </c>
      <c r="H36" s="40">
        <f>Anchor!C459</f>
        <v>42.102600000000002</v>
      </c>
      <c r="I36" s="40">
        <f>Anchor!D459</f>
        <v>45.348100000000002</v>
      </c>
      <c r="J36" s="40">
        <f>Anchor!E459</f>
        <v>43.040399999999998</v>
      </c>
      <c r="K36" s="40"/>
      <c r="L36" s="40">
        <f>Anchor!F459</f>
        <v>25.272099999999998</v>
      </c>
      <c r="M36" s="40">
        <f>Anchor!G459</f>
        <v>19.651900000000001</v>
      </c>
      <c r="N36" s="40">
        <f>Anchor!H459</f>
        <v>97.008099999999999</v>
      </c>
      <c r="O36" s="40"/>
      <c r="P36" s="40"/>
      <c r="Q36" s="40"/>
      <c r="R36" s="40"/>
      <c r="S36" s="40"/>
      <c r="T36" s="40"/>
      <c r="U36" s="40"/>
      <c r="V36" s="40">
        <f>Anchor!I459</f>
        <v>47812.1</v>
      </c>
      <c r="W36" s="40">
        <f>Anchor!J459</f>
        <v>16.531099999999999</v>
      </c>
      <c r="X36" s="36">
        <f t="shared" si="4"/>
        <v>13.281138888888888</v>
      </c>
      <c r="Y36" s="15"/>
      <c r="Z36" s="35">
        <f>Test!B459</f>
        <v>0</v>
      </c>
      <c r="AA36" s="40">
        <f>Test!C459</f>
        <v>0</v>
      </c>
      <c r="AB36" s="40">
        <f>Test!D459</f>
        <v>0</v>
      </c>
      <c r="AC36" s="40">
        <f>Test!E459</f>
        <v>0</v>
      </c>
      <c r="AD36" s="40"/>
      <c r="AE36" s="40">
        <f>Test!F459</f>
        <v>0</v>
      </c>
      <c r="AF36" s="40">
        <f>Test!G459</f>
        <v>0</v>
      </c>
      <c r="AG36" s="40">
        <f>Test!H459</f>
        <v>0</v>
      </c>
      <c r="AH36" s="40"/>
      <c r="AI36" s="40"/>
      <c r="AJ36" s="40"/>
      <c r="AK36" s="40"/>
      <c r="AL36" s="40"/>
      <c r="AM36" s="40"/>
      <c r="AN36" s="40"/>
      <c r="AO36" s="40">
        <f>Test!I459</f>
        <v>0</v>
      </c>
      <c r="AP36" s="40">
        <f>Test!J459</f>
        <v>0</v>
      </c>
      <c r="AQ36" s="36">
        <f t="shared" si="5"/>
        <v>0</v>
      </c>
      <c r="AR36" s="48">
        <f t="shared" si="2"/>
        <v>0</v>
      </c>
      <c r="AS36" s="49">
        <f t="shared" si="3"/>
        <v>0</v>
      </c>
      <c r="AT36" s="16"/>
      <c r="AU36" s="16"/>
      <c r="AV36" s="460" t="s">
        <v>124</v>
      </c>
      <c r="AW36" s="382" cm="1">
        <f t="array" ref="AW36">bdRateExtend($G35:$G38,H35:H38,$Z35:$Z38,AA35:AA38)</f>
        <v>1</v>
      </c>
      <c r="AX36" s="403"/>
      <c r="AY36" s="403"/>
      <c r="AZ36" s="403"/>
      <c r="BA36" s="403"/>
      <c r="BB36" s="403" cm="1">
        <f t="array" ref="BB36">bdRateExtend($G35:$G38,L35:L38,$Z35:$Z38,AE35:AE38)</f>
        <v>1</v>
      </c>
      <c r="BC36" s="403"/>
      <c r="BD36" s="403" cm="1">
        <f t="array" ref="BD36">bdRateExtend($G35:$G38,M35:M38,$Z35:$Z38,AF35:AF38)</f>
        <v>1</v>
      </c>
      <c r="BE36" s="403"/>
      <c r="BF36" s="403" cm="1">
        <f t="array" ref="BF36">bdRateExtend($G35:$G38,N35:N38,$Z35:$Z38,AG35:AG38)</f>
        <v>1</v>
      </c>
      <c r="BG36" s="403"/>
      <c r="BH36" s="403" t="e" cm="1">
        <f t="array" ref="BH36">bdRateExtend($G35:$G38,O35:O38,$Z35:$Z38,AH35:AH38)</f>
        <v>#VALUE!</v>
      </c>
      <c r="BI36" s="403"/>
      <c r="BJ36" s="403" t="e" cm="1">
        <f t="array" ref="BJ36">bdRateExtend($G35:$G38,P35:P38,$Z35:$Z38,AI35:AI38)</f>
        <v>#VALUE!</v>
      </c>
      <c r="BK36" s="403"/>
      <c r="BL36" s="403" t="e" cm="1">
        <f t="array" ref="BL36">bdRateExtend($G35:$G38,Q35:Q38,$Z35:$Z38,AJ35:AJ38)</f>
        <v>#VALUE!</v>
      </c>
      <c r="BM36" s="403"/>
      <c r="BN36" s="403" t="e" cm="1">
        <f t="array" ref="BN36">bdRateExtend($G35:$G38,R35:R38,$Z35:$Z38,AK35:AK38)</f>
        <v>#VALUE!</v>
      </c>
      <c r="BO36" s="403"/>
      <c r="BP36" s="403"/>
      <c r="BQ36" s="377"/>
      <c r="BR36" s="377"/>
    </row>
    <row r="37" spans="1:70" ht="17" customHeight="1" x14ac:dyDescent="0.2">
      <c r="A37" s="387"/>
      <c r="B37" s="390"/>
      <c r="C37" s="393"/>
      <c r="D37" s="396"/>
      <c r="E37" s="399"/>
      <c r="F37" s="19">
        <v>47</v>
      </c>
      <c r="G37" s="35">
        <f>Anchor!B460</f>
        <v>1722.3731</v>
      </c>
      <c r="H37" s="40">
        <f>Anchor!C460</f>
        <v>40.475700000000003</v>
      </c>
      <c r="I37" s="40">
        <f>Anchor!D460</f>
        <v>44.221899999999998</v>
      </c>
      <c r="J37" s="40">
        <f>Anchor!E460</f>
        <v>42.3523</v>
      </c>
      <c r="K37" s="40"/>
      <c r="L37" s="40">
        <f>Anchor!F460</f>
        <v>22.8719</v>
      </c>
      <c r="M37" s="40">
        <f>Anchor!G460</f>
        <v>17.953299999999999</v>
      </c>
      <c r="N37" s="40">
        <f>Anchor!H460</f>
        <v>92.286500000000004</v>
      </c>
      <c r="O37" s="40"/>
      <c r="P37" s="40"/>
      <c r="Q37" s="40"/>
      <c r="R37" s="40"/>
      <c r="S37" s="40"/>
      <c r="T37" s="40"/>
      <c r="U37" s="40"/>
      <c r="V37" s="40">
        <f>Anchor!I460</f>
        <v>28534.1</v>
      </c>
      <c r="W37" s="40">
        <f>Anchor!J460</f>
        <v>12.9922</v>
      </c>
      <c r="X37" s="36">
        <f t="shared" si="4"/>
        <v>7.9261388888888886</v>
      </c>
      <c r="Y37" s="15"/>
      <c r="Z37" s="35">
        <f>Test!B460</f>
        <v>0</v>
      </c>
      <c r="AA37" s="40">
        <f>Test!C460</f>
        <v>0</v>
      </c>
      <c r="AB37" s="40">
        <f>Test!D460</f>
        <v>0</v>
      </c>
      <c r="AC37" s="40">
        <f>Test!E460</f>
        <v>0</v>
      </c>
      <c r="AD37" s="40"/>
      <c r="AE37" s="40">
        <f>Test!F460</f>
        <v>0</v>
      </c>
      <c r="AF37" s="40">
        <f>Test!G460</f>
        <v>0</v>
      </c>
      <c r="AG37" s="40">
        <f>Test!H460</f>
        <v>0</v>
      </c>
      <c r="AH37" s="40"/>
      <c r="AI37" s="40"/>
      <c r="AJ37" s="40"/>
      <c r="AK37" s="40"/>
      <c r="AL37" s="40"/>
      <c r="AM37" s="40"/>
      <c r="AN37" s="40"/>
      <c r="AO37" s="40">
        <f>Test!I460</f>
        <v>0</v>
      </c>
      <c r="AP37" s="40">
        <f>Test!J460</f>
        <v>0</v>
      </c>
      <c r="AQ37" s="36">
        <f t="shared" si="5"/>
        <v>0</v>
      </c>
      <c r="AR37" s="48">
        <f t="shared" si="2"/>
        <v>0</v>
      </c>
      <c r="AS37" s="49">
        <f t="shared" si="3"/>
        <v>0</v>
      </c>
      <c r="AT37" s="16"/>
      <c r="AU37" s="16"/>
      <c r="AV37" s="460"/>
      <c r="AW37" s="382"/>
      <c r="AX37" s="403"/>
      <c r="AY37" s="403"/>
      <c r="AZ37" s="403"/>
      <c r="BA37" s="403"/>
      <c r="BB37" s="403"/>
      <c r="BC37" s="403"/>
      <c r="BD37" s="403"/>
      <c r="BE37" s="403"/>
      <c r="BF37" s="403"/>
      <c r="BG37" s="403"/>
      <c r="BH37" s="403"/>
      <c r="BI37" s="403"/>
      <c r="BJ37" s="403"/>
      <c r="BK37" s="403"/>
      <c r="BL37" s="403"/>
      <c r="BM37" s="403"/>
      <c r="BN37" s="403"/>
      <c r="BO37" s="403"/>
      <c r="BP37" s="403"/>
      <c r="BQ37" s="377"/>
      <c r="BR37" s="377"/>
    </row>
    <row r="38" spans="1:70" ht="17" customHeight="1" x14ac:dyDescent="0.2">
      <c r="A38" s="387"/>
      <c r="B38" s="390"/>
      <c r="C38" s="393"/>
      <c r="D38" s="396"/>
      <c r="E38" s="399"/>
      <c r="F38" s="19">
        <v>55</v>
      </c>
      <c r="G38" s="35">
        <f>Anchor!B461</f>
        <v>793.11689999999999</v>
      </c>
      <c r="H38" s="40">
        <f>Anchor!C461</f>
        <v>38.701300000000003</v>
      </c>
      <c r="I38" s="40">
        <f>Anchor!D461</f>
        <v>42.863599999999998</v>
      </c>
      <c r="J38" s="40">
        <f>Anchor!E461</f>
        <v>41.452500000000001</v>
      </c>
      <c r="K38" s="40"/>
      <c r="L38" s="40">
        <f>Anchor!F461</f>
        <v>20.5182</v>
      </c>
      <c r="M38" s="40">
        <f>Anchor!G461</f>
        <v>16.284600000000001</v>
      </c>
      <c r="N38" s="40">
        <f>Anchor!H461</f>
        <v>84.938999999999993</v>
      </c>
      <c r="O38" s="40"/>
      <c r="P38" s="40"/>
      <c r="Q38" s="40"/>
      <c r="R38" s="40"/>
      <c r="S38" s="40"/>
      <c r="T38" s="40"/>
      <c r="U38" s="40"/>
      <c r="V38" s="40">
        <f>Anchor!I461</f>
        <v>20353.8</v>
      </c>
      <c r="W38" s="40">
        <f>Anchor!J461</f>
        <v>11.001099999999999</v>
      </c>
      <c r="X38" s="36">
        <f t="shared" si="4"/>
        <v>5.653833333333333</v>
      </c>
      <c r="Y38" s="15"/>
      <c r="Z38" s="35">
        <f>Test!B461</f>
        <v>0</v>
      </c>
      <c r="AA38" s="40">
        <f>Test!C461</f>
        <v>0</v>
      </c>
      <c r="AB38" s="40">
        <f>Test!D461</f>
        <v>0</v>
      </c>
      <c r="AC38" s="40">
        <f>Test!E461</f>
        <v>0</v>
      </c>
      <c r="AD38" s="40"/>
      <c r="AE38" s="40">
        <f>Test!F461</f>
        <v>0</v>
      </c>
      <c r="AF38" s="40">
        <f>Test!G461</f>
        <v>0</v>
      </c>
      <c r="AG38" s="40">
        <f>Test!H461</f>
        <v>0</v>
      </c>
      <c r="AH38" s="40"/>
      <c r="AI38" s="40"/>
      <c r="AJ38" s="40"/>
      <c r="AK38" s="40"/>
      <c r="AL38" s="40"/>
      <c r="AM38" s="40"/>
      <c r="AN38" s="40"/>
      <c r="AO38" s="40">
        <f>Test!I461</f>
        <v>0</v>
      </c>
      <c r="AP38" s="40">
        <f>Test!J461</f>
        <v>0</v>
      </c>
      <c r="AQ38" s="36">
        <f t="shared" si="5"/>
        <v>0</v>
      </c>
      <c r="AR38" s="48">
        <f t="shared" si="2"/>
        <v>0</v>
      </c>
      <c r="AS38" s="49">
        <f t="shared" si="3"/>
        <v>0</v>
      </c>
      <c r="AT38" s="16"/>
      <c r="AU38" s="16"/>
      <c r="AV38" s="460" t="s">
        <v>125</v>
      </c>
      <c r="AW38" s="382" cm="1">
        <f t="array" ref="AW38">bdRateExtend($G36:$G39,H36:H39,$Z36:$Z39,AA36:AA39)</f>
        <v>1</v>
      </c>
      <c r="AX38" s="403"/>
      <c r="AY38" s="403"/>
      <c r="AZ38" s="403"/>
      <c r="BA38" s="403"/>
      <c r="BB38" s="403" cm="1">
        <f t="array" ref="BB38">bdRateExtend($G36:$G39,L36:L39,$Z36:$Z39,AE36:AE39)</f>
        <v>1</v>
      </c>
      <c r="BC38" s="403"/>
      <c r="BD38" s="403" cm="1">
        <f t="array" ref="BD38">bdRateExtend($G36:$G39,M36:M39,$Z36:$Z39,AF36:AF39)</f>
        <v>1</v>
      </c>
      <c r="BE38" s="403"/>
      <c r="BF38" s="403" cm="1">
        <f t="array" ref="BF38">bdRateExtend($G36:$G39,N36:N39,$Z36:$Z39,AG36:AG39)</f>
        <v>1</v>
      </c>
      <c r="BG38" s="403"/>
      <c r="BH38" s="403" t="e" cm="1">
        <f t="array" ref="BH38">bdRateExtend($G36:$G39,O36:O39,$Z36:$Z39,AH36:AH39)</f>
        <v>#VALUE!</v>
      </c>
      <c r="BI38" s="403"/>
      <c r="BJ38" s="403" t="e" cm="1">
        <f t="array" ref="BJ38">bdRateExtend($G36:$G39,P36:P39,$Z36:$Z39,AI36:AI39)</f>
        <v>#VALUE!</v>
      </c>
      <c r="BK38" s="403"/>
      <c r="BL38" s="403" t="e" cm="1">
        <f t="array" ref="BL38">bdRateExtend($G36:$G39,Q36:Q39,$Z36:$Z39,AJ36:AJ39)</f>
        <v>#VALUE!</v>
      </c>
      <c r="BM38" s="403"/>
      <c r="BN38" s="403" t="e" cm="1">
        <f t="array" ref="BN38">bdRateExtend($G36:$G39,R36:R39,$Z36:$Z39,AK36:AK39)</f>
        <v>#VALUE!</v>
      </c>
      <c r="BO38" s="403"/>
      <c r="BP38" s="403"/>
      <c r="BQ38" s="377"/>
      <c r="BR38" s="377"/>
    </row>
    <row r="39" spans="1:70" ht="17" customHeight="1" thickBot="1" x14ac:dyDescent="0.25">
      <c r="A39" s="387"/>
      <c r="B39" s="391"/>
      <c r="C39" s="394"/>
      <c r="D39" s="397"/>
      <c r="E39" s="400"/>
      <c r="F39" s="22">
        <v>63</v>
      </c>
      <c r="G39" s="37">
        <f>Anchor!B462</f>
        <v>335.69170000000003</v>
      </c>
      <c r="H39" s="38">
        <f>Anchor!C462</f>
        <v>36.519599999999997</v>
      </c>
      <c r="I39" s="38">
        <f>Anchor!D462</f>
        <v>41.226799999999997</v>
      </c>
      <c r="J39" s="38">
        <f>Anchor!E462</f>
        <v>40.284199999999998</v>
      </c>
      <c r="K39" s="38"/>
      <c r="L39" s="38">
        <f>Anchor!F462</f>
        <v>17.759499999999999</v>
      </c>
      <c r="M39" s="38">
        <f>Anchor!G462</f>
        <v>14.3964</v>
      </c>
      <c r="N39" s="38">
        <f>Anchor!H462</f>
        <v>73.491299999999995</v>
      </c>
      <c r="O39" s="38"/>
      <c r="P39" s="38"/>
      <c r="Q39" s="38"/>
      <c r="R39" s="38"/>
      <c r="S39" s="38"/>
      <c r="T39" s="38"/>
      <c r="U39" s="38"/>
      <c r="V39" s="38">
        <f>Anchor!I462</f>
        <v>10338.9</v>
      </c>
      <c r="W39" s="38">
        <f>Anchor!J462</f>
        <v>8.3643999999999998</v>
      </c>
      <c r="X39" s="39">
        <f t="shared" si="4"/>
        <v>2.8719166666666665</v>
      </c>
      <c r="Y39" s="15"/>
      <c r="Z39" s="37">
        <f>Test!B462</f>
        <v>0</v>
      </c>
      <c r="AA39" s="38">
        <f>Test!C462</f>
        <v>0</v>
      </c>
      <c r="AB39" s="38">
        <f>Test!D462</f>
        <v>0</v>
      </c>
      <c r="AC39" s="38">
        <f>Test!E462</f>
        <v>0</v>
      </c>
      <c r="AD39" s="38"/>
      <c r="AE39" s="38">
        <f>Test!F462</f>
        <v>0</v>
      </c>
      <c r="AF39" s="38">
        <f>Test!G462</f>
        <v>0</v>
      </c>
      <c r="AG39" s="38">
        <f>Test!H462</f>
        <v>0</v>
      </c>
      <c r="AH39" s="38"/>
      <c r="AI39" s="38"/>
      <c r="AJ39" s="38"/>
      <c r="AK39" s="38"/>
      <c r="AL39" s="38"/>
      <c r="AM39" s="38"/>
      <c r="AN39" s="38"/>
      <c r="AO39" s="38">
        <f>Test!I462</f>
        <v>0</v>
      </c>
      <c r="AP39" s="38">
        <f>Test!J462</f>
        <v>0</v>
      </c>
      <c r="AQ39" s="39">
        <f t="shared" si="5"/>
        <v>0</v>
      </c>
      <c r="AR39" s="50">
        <f t="shared" si="2"/>
        <v>0</v>
      </c>
      <c r="AS39" s="51">
        <f t="shared" si="3"/>
        <v>0</v>
      </c>
      <c r="AT39" s="16"/>
      <c r="AU39" s="16"/>
      <c r="AV39" s="462"/>
      <c r="AW39" s="382"/>
      <c r="AX39" s="403"/>
      <c r="AY39" s="403"/>
      <c r="AZ39" s="403"/>
      <c r="BA39" s="403"/>
      <c r="BB39" s="403"/>
      <c r="BC39" s="403"/>
      <c r="BD39" s="403"/>
      <c r="BE39" s="403"/>
      <c r="BF39" s="403"/>
      <c r="BG39" s="403"/>
      <c r="BH39" s="403"/>
      <c r="BI39" s="403"/>
      <c r="BJ39" s="403"/>
      <c r="BK39" s="403"/>
      <c r="BL39" s="403"/>
      <c r="BM39" s="403"/>
      <c r="BN39" s="403"/>
      <c r="BO39" s="403"/>
      <c r="BP39" s="403"/>
      <c r="BQ39" s="377"/>
      <c r="BR39" s="377"/>
    </row>
    <row r="40" spans="1:70" ht="17" customHeight="1" x14ac:dyDescent="0.2">
      <c r="A40" s="387"/>
      <c r="B40" s="389" t="s">
        <v>18</v>
      </c>
      <c r="C40" s="392" t="s">
        <v>32</v>
      </c>
      <c r="D40" s="395">
        <v>59.94</v>
      </c>
      <c r="E40" s="398">
        <v>10</v>
      </c>
      <c r="F40" s="21">
        <v>23</v>
      </c>
      <c r="G40" s="32">
        <f>Anchor!B463</f>
        <v>42578.898500000003</v>
      </c>
      <c r="H40" s="33">
        <f>Anchor!C463</f>
        <v>40.6053</v>
      </c>
      <c r="I40" s="33">
        <f>Anchor!D463</f>
        <v>49.739800000000002</v>
      </c>
      <c r="J40" s="33">
        <f>Anchor!E463</f>
        <v>48.002000000000002</v>
      </c>
      <c r="K40" s="33"/>
      <c r="L40" s="33">
        <f>Anchor!F463</f>
        <v>28.133199999999999</v>
      </c>
      <c r="M40" s="33">
        <f>Anchor!G463</f>
        <v>18.537700000000001</v>
      </c>
      <c r="N40" s="33">
        <f>Anchor!H463</f>
        <v>98.102699999999999</v>
      </c>
      <c r="O40" s="33"/>
      <c r="P40" s="33"/>
      <c r="Q40" s="33"/>
      <c r="R40" s="33"/>
      <c r="S40" s="33"/>
      <c r="T40" s="33"/>
      <c r="U40" s="33"/>
      <c r="V40" s="33">
        <f>Anchor!I463</f>
        <v>142424.79999999999</v>
      </c>
      <c r="W40" s="33">
        <f>Anchor!J463</f>
        <v>31.0349</v>
      </c>
      <c r="X40" s="34">
        <f t="shared" si="4"/>
        <v>39.562444444444438</v>
      </c>
      <c r="Y40" s="15"/>
      <c r="Z40" s="32">
        <f>Test!B463</f>
        <v>0</v>
      </c>
      <c r="AA40" s="33">
        <f>Test!C463</f>
        <v>0</v>
      </c>
      <c r="AB40" s="33">
        <f>Test!D463</f>
        <v>0</v>
      </c>
      <c r="AC40" s="33">
        <f>Test!E463</f>
        <v>0</v>
      </c>
      <c r="AD40" s="33"/>
      <c r="AE40" s="33">
        <f>Test!F463</f>
        <v>0</v>
      </c>
      <c r="AF40" s="33">
        <f>Test!G463</f>
        <v>0</v>
      </c>
      <c r="AG40" s="33">
        <f>Test!H463</f>
        <v>0</v>
      </c>
      <c r="AH40" s="33"/>
      <c r="AI40" s="33"/>
      <c r="AJ40" s="33"/>
      <c r="AK40" s="33"/>
      <c r="AL40" s="33"/>
      <c r="AM40" s="33"/>
      <c r="AN40" s="33"/>
      <c r="AO40" s="33">
        <f>Test!I463</f>
        <v>0</v>
      </c>
      <c r="AP40" s="33">
        <f>Test!J463</f>
        <v>0</v>
      </c>
      <c r="AQ40" s="34">
        <f t="shared" si="5"/>
        <v>0</v>
      </c>
      <c r="AR40" s="46">
        <f t="shared" si="2"/>
        <v>0</v>
      </c>
      <c r="AS40" s="47">
        <f t="shared" si="3"/>
        <v>0</v>
      </c>
      <c r="AT40" s="16"/>
      <c r="AU40" s="16"/>
      <c r="AV40" s="461" t="s">
        <v>123</v>
      </c>
      <c r="AW40" s="382" cm="1">
        <f t="array" ref="AW40">bdRateExtend($G40:$G43,H40:H43,$Z40:$Z43,AA40:AA43)</f>
        <v>1</v>
      </c>
      <c r="AX40" s="403" cm="1">
        <f t="array" ref="AX40">bdRateExtend($G40:$G45,H40:H45,$Z40:$Z45,AA40:AA45)</f>
        <v>1</v>
      </c>
      <c r="AY40" s="403" cm="1">
        <f t="array" ref="AY40">bdRateExtend($G40:$G45,I40:I45,$Z40:$Z45,AB40:AB45)</f>
        <v>1</v>
      </c>
      <c r="AZ40" s="403" cm="1">
        <f t="array" ref="AZ40">bdRateExtend($G40:$G45,J40:J45,$Z40:$Z45,AC40:AC45)</f>
        <v>1</v>
      </c>
      <c r="BA40" s="403" t="e" cm="1">
        <f t="array" ref="BA40">bdRateExtend($G40:$G45,K40:K45,$Z40:$Z45,AD40:AD45)</f>
        <v>#VALUE!</v>
      </c>
      <c r="BB40" s="403" cm="1">
        <f t="array" ref="BB40">bdRateExtend($G40:$G43,L40:L43,$Z40:$Z43,AE40:AE43)</f>
        <v>1</v>
      </c>
      <c r="BC40" s="403" cm="1">
        <f t="array" ref="BC40">bdRateExtend($G40:$G45,L40:L45,$Z40:$Z45,AE40:AE45)</f>
        <v>1</v>
      </c>
      <c r="BD40" s="403" cm="1">
        <f t="array" ref="BD40">bdRateExtend($G40:$G43,M40:M43,$Z40:$Z43,AF40:AF43)</f>
        <v>1</v>
      </c>
      <c r="BE40" s="403" cm="1">
        <f t="array" ref="BE40">bdRateExtend($G40:$G45,M40:M45,$Z40:$Z45,AF40:AF45)</f>
        <v>1</v>
      </c>
      <c r="BF40" s="403" cm="1">
        <f t="array" ref="BF40">bdRateExtend($G40:$G43,N40:N43,$Z40:$Z43,AG40:AG43)</f>
        <v>1</v>
      </c>
      <c r="BG40" s="403" cm="1">
        <f t="array" ref="BG40">bdRateExtend($G40:$G45,N40:N45,$Z40:$Z45,AG40:AG45)</f>
        <v>1</v>
      </c>
      <c r="BH40" s="403" t="e" cm="1">
        <f t="array" ref="BH40">bdRateExtend($G40:$G43,O40:O43,$Z40:$Z43,AH40:AH43)</f>
        <v>#VALUE!</v>
      </c>
      <c r="BI40" s="403" t="e" cm="1">
        <f t="array" ref="BI40">bdRateExtend($G40:$G45,O40:O45,$Z40:$Z45,AH40:AH45)</f>
        <v>#VALUE!</v>
      </c>
      <c r="BJ40" s="403" t="e" cm="1">
        <f t="array" ref="BJ40">bdRateExtend($G40:$G43,P40:P43,$Z40:$Z43,AI40:AI43)</f>
        <v>#VALUE!</v>
      </c>
      <c r="BK40" s="403" t="e" cm="1">
        <f t="array" ref="BK40">bdRateExtend($G40:$G45,P40:P45,$Z40:$Z45,AI40:AI45)</f>
        <v>#VALUE!</v>
      </c>
      <c r="BL40" s="403" t="e" cm="1">
        <f t="array" ref="BL40">bdRateExtend($G40:$G43,Q40:Q43,$Z40:$Z43,AJ40:AJ43)</f>
        <v>#VALUE!</v>
      </c>
      <c r="BM40" s="403" t="e" cm="1">
        <f t="array" ref="BM40">bdRateExtend($G40:$G45,Q40:Q45,$Z40:$Z45,AJ40:AJ45)</f>
        <v>#VALUE!</v>
      </c>
      <c r="BN40" s="403" t="e" cm="1">
        <f t="array" ref="BN40">bdRateExtend($G40:$G43,R40:R43,$Z40:$Z43,AK40:AK43)</f>
        <v>#VALUE!</v>
      </c>
      <c r="BO40" s="403" t="e" cm="1">
        <f t="array" ref="BO40">bdRateExtend($G40:$G45,R40:R45,$Z40:$Z45,AK40:AK45)</f>
        <v>#VALUE!</v>
      </c>
      <c r="BP40" s="403" t="e" cm="1">
        <f t="array" ref="BP40">bdRateExtend($G40:$G45,S40:S45,$Z40:$Z45,AL40:AL45)</f>
        <v>#VALUE!</v>
      </c>
      <c r="BQ40" s="377" t="e" cm="1">
        <f t="array" ref="BQ40">bdRateExtend($G40:$G45,T40:T45,$Z40:$Z45,AM40:AM45)</f>
        <v>#VALUE!</v>
      </c>
      <c r="BR40" s="377" t="e" cm="1">
        <f t="array" ref="BR40">bdRateExtend($G40:$G45,U40:U45,$Z40:$Z45,AN40:AN45)</f>
        <v>#VALUE!</v>
      </c>
    </row>
    <row r="41" spans="1:70" ht="17" customHeight="1" x14ac:dyDescent="0.2">
      <c r="A41" s="387"/>
      <c r="B41" s="390"/>
      <c r="C41" s="393"/>
      <c r="D41" s="396"/>
      <c r="E41" s="399"/>
      <c r="F41" s="19">
        <v>31</v>
      </c>
      <c r="G41" s="35">
        <f>Anchor!B464</f>
        <v>19542.550200000001</v>
      </c>
      <c r="H41" s="40">
        <f>Anchor!C464</f>
        <v>40.110900000000001</v>
      </c>
      <c r="I41" s="40">
        <f>Anchor!D464</f>
        <v>49.263199999999998</v>
      </c>
      <c r="J41" s="40">
        <f>Anchor!E464</f>
        <v>47.2879</v>
      </c>
      <c r="K41" s="40"/>
      <c r="L41" s="40">
        <f>Anchor!F464</f>
        <v>26.008600000000001</v>
      </c>
      <c r="M41" s="40">
        <f>Anchor!G464</f>
        <v>17.770800000000001</v>
      </c>
      <c r="N41" s="40">
        <f>Anchor!H464</f>
        <v>95.188500000000005</v>
      </c>
      <c r="O41" s="40"/>
      <c r="P41" s="40"/>
      <c r="Q41" s="40"/>
      <c r="R41" s="40"/>
      <c r="S41" s="40"/>
      <c r="T41" s="40"/>
      <c r="U41" s="40"/>
      <c r="V41" s="40">
        <f>Anchor!I464</f>
        <v>77321.399999999994</v>
      </c>
      <c r="W41" s="40">
        <f>Anchor!J464</f>
        <v>23.345800000000001</v>
      </c>
      <c r="X41" s="36">
        <f t="shared" si="4"/>
        <v>21.478166666666667</v>
      </c>
      <c r="Y41" s="15"/>
      <c r="Z41" s="35">
        <f>Test!B464</f>
        <v>0</v>
      </c>
      <c r="AA41" s="40">
        <f>Test!C464</f>
        <v>0</v>
      </c>
      <c r="AB41" s="40">
        <f>Test!D464</f>
        <v>0</v>
      </c>
      <c r="AC41" s="40">
        <f>Test!E464</f>
        <v>0</v>
      </c>
      <c r="AD41" s="40"/>
      <c r="AE41" s="40">
        <f>Test!F464</f>
        <v>0</v>
      </c>
      <c r="AF41" s="40">
        <f>Test!G464</f>
        <v>0</v>
      </c>
      <c r="AG41" s="40">
        <f>Test!H464</f>
        <v>0</v>
      </c>
      <c r="AH41" s="40"/>
      <c r="AI41" s="40"/>
      <c r="AJ41" s="40"/>
      <c r="AK41" s="40"/>
      <c r="AL41" s="40"/>
      <c r="AM41" s="40"/>
      <c r="AN41" s="40"/>
      <c r="AO41" s="40">
        <f>Test!I464</f>
        <v>0</v>
      </c>
      <c r="AP41" s="40">
        <f>Test!J464</f>
        <v>0</v>
      </c>
      <c r="AQ41" s="36">
        <f t="shared" si="5"/>
        <v>0</v>
      </c>
      <c r="AR41" s="48">
        <f t="shared" si="2"/>
        <v>0</v>
      </c>
      <c r="AS41" s="49">
        <f t="shared" si="3"/>
        <v>0</v>
      </c>
      <c r="AT41" s="16"/>
      <c r="AU41" s="16"/>
      <c r="AV41" s="460"/>
      <c r="AW41" s="382"/>
      <c r="AX41" s="403"/>
      <c r="AY41" s="403"/>
      <c r="AZ41" s="403"/>
      <c r="BA41" s="403"/>
      <c r="BB41" s="403"/>
      <c r="BC41" s="403"/>
      <c r="BD41" s="403"/>
      <c r="BE41" s="403"/>
      <c r="BF41" s="403"/>
      <c r="BG41" s="403"/>
      <c r="BH41" s="403"/>
      <c r="BI41" s="403"/>
      <c r="BJ41" s="403"/>
      <c r="BK41" s="403"/>
      <c r="BL41" s="403"/>
      <c r="BM41" s="403"/>
      <c r="BN41" s="403"/>
      <c r="BO41" s="403"/>
      <c r="BP41" s="403"/>
      <c r="BQ41" s="377"/>
      <c r="BR41" s="377"/>
    </row>
    <row r="42" spans="1:70" ht="17" customHeight="1" x14ac:dyDescent="0.2">
      <c r="A42" s="387"/>
      <c r="B42" s="390"/>
      <c r="C42" s="393"/>
      <c r="D42" s="396"/>
      <c r="E42" s="399"/>
      <c r="F42" s="19">
        <v>39</v>
      </c>
      <c r="G42" s="35">
        <f>Anchor!B465</f>
        <v>8990.1119999999992</v>
      </c>
      <c r="H42" s="40">
        <f>Anchor!C465</f>
        <v>39.590400000000002</v>
      </c>
      <c r="I42" s="40">
        <f>Anchor!D465</f>
        <v>48.590499999999999</v>
      </c>
      <c r="J42" s="40">
        <f>Anchor!E465</f>
        <v>46.301600000000001</v>
      </c>
      <c r="K42" s="40"/>
      <c r="L42" s="40">
        <f>Anchor!F465</f>
        <v>24.161000000000001</v>
      </c>
      <c r="M42" s="40">
        <f>Anchor!G465</f>
        <v>17.0792</v>
      </c>
      <c r="N42" s="40">
        <f>Anchor!H465</f>
        <v>90.959599999999995</v>
      </c>
      <c r="O42" s="40"/>
      <c r="P42" s="40"/>
      <c r="Q42" s="40"/>
      <c r="R42" s="40"/>
      <c r="S42" s="40"/>
      <c r="T42" s="40"/>
      <c r="U42" s="40"/>
      <c r="V42" s="40">
        <f>Anchor!I465</f>
        <v>53670.400000000001</v>
      </c>
      <c r="W42" s="40">
        <f>Anchor!J465</f>
        <v>19.9236</v>
      </c>
      <c r="X42" s="36">
        <f t="shared" si="4"/>
        <v>14.908444444444445</v>
      </c>
      <c r="Y42" s="15"/>
      <c r="Z42" s="35">
        <f>Test!B465</f>
        <v>0</v>
      </c>
      <c r="AA42" s="40">
        <f>Test!C465</f>
        <v>0</v>
      </c>
      <c r="AB42" s="40">
        <f>Test!D465</f>
        <v>0</v>
      </c>
      <c r="AC42" s="40">
        <f>Test!E465</f>
        <v>0</v>
      </c>
      <c r="AD42" s="40"/>
      <c r="AE42" s="40">
        <f>Test!F465</f>
        <v>0</v>
      </c>
      <c r="AF42" s="40">
        <f>Test!G465</f>
        <v>0</v>
      </c>
      <c r="AG42" s="40">
        <f>Test!H465</f>
        <v>0</v>
      </c>
      <c r="AH42" s="40"/>
      <c r="AI42" s="40"/>
      <c r="AJ42" s="40"/>
      <c r="AK42" s="40"/>
      <c r="AL42" s="40"/>
      <c r="AM42" s="40"/>
      <c r="AN42" s="40"/>
      <c r="AO42" s="40">
        <f>Test!I465</f>
        <v>0</v>
      </c>
      <c r="AP42" s="40">
        <f>Test!J465</f>
        <v>0</v>
      </c>
      <c r="AQ42" s="36">
        <f t="shared" si="5"/>
        <v>0</v>
      </c>
      <c r="AR42" s="48">
        <f t="shared" si="2"/>
        <v>0</v>
      </c>
      <c r="AS42" s="49">
        <f t="shared" si="3"/>
        <v>0</v>
      </c>
      <c r="AT42" s="16"/>
      <c r="AU42" s="16"/>
      <c r="AV42" s="460" t="s">
        <v>124</v>
      </c>
      <c r="AW42" s="382" cm="1">
        <f t="array" ref="AW42">bdRateExtend($G41:$G44,H41:H44,$Z41:$Z44,AA41:AA44)</f>
        <v>1</v>
      </c>
      <c r="AX42" s="403"/>
      <c r="AY42" s="403"/>
      <c r="AZ42" s="403"/>
      <c r="BA42" s="403"/>
      <c r="BB42" s="403" cm="1">
        <f t="array" ref="BB42">bdRateExtend($G41:$G44,L41:L44,$Z41:$Z44,AE41:AE44)</f>
        <v>1</v>
      </c>
      <c r="BC42" s="403"/>
      <c r="BD42" s="403" cm="1">
        <f t="array" ref="BD42">bdRateExtend($G41:$G44,M41:M44,$Z41:$Z44,AF41:AF44)</f>
        <v>1</v>
      </c>
      <c r="BE42" s="403"/>
      <c r="BF42" s="403" cm="1">
        <f t="array" ref="BF42">bdRateExtend($G41:$G44,N41:N44,$Z41:$Z44,AG41:AG44)</f>
        <v>1</v>
      </c>
      <c r="BG42" s="403"/>
      <c r="BH42" s="403" t="e" cm="1">
        <f t="array" ref="BH42">bdRateExtend($G41:$G44,O41:O44,$Z41:$Z44,AH41:AH44)</f>
        <v>#VALUE!</v>
      </c>
      <c r="BI42" s="403"/>
      <c r="BJ42" s="403" t="e" cm="1">
        <f t="array" ref="BJ42">bdRateExtend($G41:$G44,P41:P44,$Z41:$Z44,AI41:AI44)</f>
        <v>#VALUE!</v>
      </c>
      <c r="BK42" s="403"/>
      <c r="BL42" s="403" t="e" cm="1">
        <f t="array" ref="BL42">bdRateExtend($G41:$G44,Q41:Q44,$Z41:$Z44,AJ41:AJ44)</f>
        <v>#VALUE!</v>
      </c>
      <c r="BM42" s="403"/>
      <c r="BN42" s="403" t="e" cm="1">
        <f t="array" ref="BN42">bdRateExtend($G41:$G44,R41:R44,$Z41:$Z44,AK41:AK44)</f>
        <v>#VALUE!</v>
      </c>
      <c r="BO42" s="403"/>
      <c r="BP42" s="403"/>
      <c r="BQ42" s="377"/>
      <c r="BR42" s="377"/>
    </row>
    <row r="43" spans="1:70" ht="17" customHeight="1" x14ac:dyDescent="0.2">
      <c r="A43" s="387"/>
      <c r="B43" s="390"/>
      <c r="C43" s="393"/>
      <c r="D43" s="396"/>
      <c r="E43" s="399"/>
      <c r="F43" s="19">
        <v>47</v>
      </c>
      <c r="G43" s="35">
        <f>Anchor!B466</f>
        <v>4954.9182000000001</v>
      </c>
      <c r="H43" s="40">
        <f>Anchor!C466</f>
        <v>38.878500000000003</v>
      </c>
      <c r="I43" s="40">
        <f>Anchor!D466</f>
        <v>47.697699999999998</v>
      </c>
      <c r="J43" s="40">
        <f>Anchor!E466</f>
        <v>45.044899999999998</v>
      </c>
      <c r="K43" s="40"/>
      <c r="L43" s="40">
        <f>Anchor!F466</f>
        <v>21.998899999999999</v>
      </c>
      <c r="M43" s="40">
        <f>Anchor!G466</f>
        <v>16.21</v>
      </c>
      <c r="N43" s="40">
        <f>Anchor!H466</f>
        <v>84.360299999999995</v>
      </c>
      <c r="O43" s="40"/>
      <c r="P43" s="40"/>
      <c r="Q43" s="40"/>
      <c r="R43" s="40"/>
      <c r="S43" s="40"/>
      <c r="T43" s="40"/>
      <c r="U43" s="40"/>
      <c r="V43" s="40">
        <f>Anchor!I466</f>
        <v>31962.5</v>
      </c>
      <c r="W43" s="40">
        <f>Anchor!J466</f>
        <v>17.423200000000001</v>
      </c>
      <c r="X43" s="36">
        <f t="shared" si="4"/>
        <v>8.8784722222222214</v>
      </c>
      <c r="Y43" s="15"/>
      <c r="Z43" s="35">
        <f>Test!B466</f>
        <v>0</v>
      </c>
      <c r="AA43" s="40">
        <f>Test!C466</f>
        <v>0</v>
      </c>
      <c r="AB43" s="40">
        <f>Test!D466</f>
        <v>0</v>
      </c>
      <c r="AC43" s="40">
        <f>Test!E466</f>
        <v>0</v>
      </c>
      <c r="AD43" s="40"/>
      <c r="AE43" s="40">
        <f>Test!F466</f>
        <v>0</v>
      </c>
      <c r="AF43" s="40">
        <f>Test!G466</f>
        <v>0</v>
      </c>
      <c r="AG43" s="40">
        <f>Test!H466</f>
        <v>0</v>
      </c>
      <c r="AH43" s="40"/>
      <c r="AI43" s="40"/>
      <c r="AJ43" s="40"/>
      <c r="AK43" s="40"/>
      <c r="AL43" s="40"/>
      <c r="AM43" s="40"/>
      <c r="AN43" s="40"/>
      <c r="AO43" s="40">
        <f>Test!I466</f>
        <v>0</v>
      </c>
      <c r="AP43" s="40">
        <f>Test!J466</f>
        <v>0</v>
      </c>
      <c r="AQ43" s="36">
        <f t="shared" si="5"/>
        <v>0</v>
      </c>
      <c r="AR43" s="48">
        <f t="shared" si="2"/>
        <v>0</v>
      </c>
      <c r="AS43" s="49">
        <f t="shared" si="3"/>
        <v>0</v>
      </c>
      <c r="AT43" s="16"/>
      <c r="AU43" s="16"/>
      <c r="AV43" s="460"/>
      <c r="AW43" s="382"/>
      <c r="AX43" s="403"/>
      <c r="AY43" s="403"/>
      <c r="AZ43" s="403"/>
      <c r="BA43" s="403"/>
      <c r="BB43" s="403"/>
      <c r="BC43" s="403"/>
      <c r="BD43" s="403"/>
      <c r="BE43" s="403"/>
      <c r="BF43" s="403"/>
      <c r="BG43" s="403"/>
      <c r="BH43" s="403"/>
      <c r="BI43" s="403"/>
      <c r="BJ43" s="403"/>
      <c r="BK43" s="403"/>
      <c r="BL43" s="403"/>
      <c r="BM43" s="403"/>
      <c r="BN43" s="403"/>
      <c r="BO43" s="403"/>
      <c r="BP43" s="403"/>
      <c r="BQ43" s="377"/>
      <c r="BR43" s="377"/>
    </row>
    <row r="44" spans="1:70" ht="17" customHeight="1" x14ac:dyDescent="0.2">
      <c r="A44" s="387"/>
      <c r="B44" s="390"/>
      <c r="C44" s="393"/>
      <c r="D44" s="396"/>
      <c r="E44" s="399"/>
      <c r="F44" s="19">
        <v>55</v>
      </c>
      <c r="G44" s="35">
        <f>Anchor!B467</f>
        <v>3047.4683</v>
      </c>
      <c r="H44" s="40">
        <f>Anchor!C467</f>
        <v>37.847499999999997</v>
      </c>
      <c r="I44" s="40">
        <f>Anchor!D467</f>
        <v>46.527099999999997</v>
      </c>
      <c r="J44" s="40">
        <f>Anchor!E467</f>
        <v>43.502600000000001</v>
      </c>
      <c r="K44" s="40"/>
      <c r="L44" s="40">
        <f>Anchor!F467</f>
        <v>19.538699999999999</v>
      </c>
      <c r="M44" s="40">
        <f>Anchor!G467</f>
        <v>15.080299999999999</v>
      </c>
      <c r="N44" s="40">
        <f>Anchor!H467</f>
        <v>74.613299999999995</v>
      </c>
      <c r="O44" s="40"/>
      <c r="P44" s="40"/>
      <c r="Q44" s="40"/>
      <c r="R44" s="40"/>
      <c r="S44" s="40"/>
      <c r="T44" s="40"/>
      <c r="U44" s="40"/>
      <c r="V44" s="40">
        <f>Anchor!I467</f>
        <v>21882.400000000001</v>
      </c>
      <c r="W44" s="40">
        <f>Anchor!J467</f>
        <v>14.8653</v>
      </c>
      <c r="X44" s="36">
        <f t="shared" si="4"/>
        <v>6.078444444444445</v>
      </c>
      <c r="Y44" s="15"/>
      <c r="Z44" s="35">
        <f>Test!B467</f>
        <v>0</v>
      </c>
      <c r="AA44" s="40">
        <f>Test!C467</f>
        <v>0</v>
      </c>
      <c r="AB44" s="40">
        <f>Test!D467</f>
        <v>0</v>
      </c>
      <c r="AC44" s="40">
        <f>Test!E467</f>
        <v>0</v>
      </c>
      <c r="AD44" s="40"/>
      <c r="AE44" s="40">
        <f>Test!F467</f>
        <v>0</v>
      </c>
      <c r="AF44" s="40">
        <f>Test!G467</f>
        <v>0</v>
      </c>
      <c r="AG44" s="40">
        <f>Test!H467</f>
        <v>0</v>
      </c>
      <c r="AH44" s="40"/>
      <c r="AI44" s="40"/>
      <c r="AJ44" s="40"/>
      <c r="AK44" s="40"/>
      <c r="AL44" s="40"/>
      <c r="AM44" s="40"/>
      <c r="AN44" s="40"/>
      <c r="AO44" s="40">
        <f>Test!I467</f>
        <v>0</v>
      </c>
      <c r="AP44" s="40">
        <f>Test!J467</f>
        <v>0</v>
      </c>
      <c r="AQ44" s="36">
        <f t="shared" si="5"/>
        <v>0</v>
      </c>
      <c r="AR44" s="48">
        <f t="shared" si="2"/>
        <v>0</v>
      </c>
      <c r="AS44" s="49">
        <f t="shared" si="3"/>
        <v>0</v>
      </c>
      <c r="AT44" s="16"/>
      <c r="AU44" s="16"/>
      <c r="AV44" s="460" t="s">
        <v>125</v>
      </c>
      <c r="AW44" s="382" cm="1">
        <f t="array" ref="AW44">bdRateExtend($G42:$G45,H42:H45,$Z42:$Z45,AA42:AA45)</f>
        <v>1</v>
      </c>
      <c r="AX44" s="403"/>
      <c r="AY44" s="403"/>
      <c r="AZ44" s="403"/>
      <c r="BA44" s="403"/>
      <c r="BB44" s="403" cm="1">
        <f t="array" ref="BB44">bdRateExtend($G42:$G45,L42:L45,$Z42:$Z45,AE42:AE45)</f>
        <v>1</v>
      </c>
      <c r="BC44" s="403"/>
      <c r="BD44" s="403" cm="1">
        <f t="array" ref="BD44">bdRateExtend($G42:$G45,M42:M45,$Z42:$Z45,AF42:AF45)</f>
        <v>1</v>
      </c>
      <c r="BE44" s="403"/>
      <c r="BF44" s="403" cm="1">
        <f t="array" ref="BF44">bdRateExtend($G42:$G45,N42:N45,$Z42:$Z45,AG42:AG45)</f>
        <v>1</v>
      </c>
      <c r="BG44" s="403"/>
      <c r="BH44" s="403" t="e" cm="1">
        <f t="array" ref="BH44">bdRateExtend($G42:$G45,O42:O45,$Z42:$Z45,AH42:AH45)</f>
        <v>#VALUE!</v>
      </c>
      <c r="BI44" s="403"/>
      <c r="BJ44" s="403" t="e" cm="1">
        <f t="array" ref="BJ44">bdRateExtend($G42:$G45,P42:P45,$Z42:$Z45,AI42:AI45)</f>
        <v>#VALUE!</v>
      </c>
      <c r="BK44" s="403"/>
      <c r="BL44" s="403" t="e" cm="1">
        <f t="array" ref="BL44">bdRateExtend($G42:$G45,Q42:Q45,$Z42:$Z45,AJ42:AJ45)</f>
        <v>#VALUE!</v>
      </c>
      <c r="BM44" s="403"/>
      <c r="BN44" s="403" t="e" cm="1">
        <f t="array" ref="BN44">bdRateExtend($G42:$G45,R42:R45,$Z42:$Z45,AK42:AK45)</f>
        <v>#VALUE!</v>
      </c>
      <c r="BO44" s="403"/>
      <c r="BP44" s="403"/>
      <c r="BQ44" s="377"/>
      <c r="BR44" s="377"/>
    </row>
    <row r="45" spans="1:70" ht="17" customHeight="1" thickBot="1" x14ac:dyDescent="0.25">
      <c r="A45" s="387"/>
      <c r="B45" s="391"/>
      <c r="C45" s="394"/>
      <c r="D45" s="397"/>
      <c r="E45" s="400"/>
      <c r="F45" s="22">
        <v>63</v>
      </c>
      <c r="G45" s="37">
        <f>Anchor!B468</f>
        <v>1569.3895</v>
      </c>
      <c r="H45" s="38">
        <f>Anchor!C468</f>
        <v>35.854799999999997</v>
      </c>
      <c r="I45" s="38">
        <f>Anchor!D468</f>
        <v>44.859299999999998</v>
      </c>
      <c r="J45" s="38">
        <f>Anchor!E468</f>
        <v>41.380099999999999</v>
      </c>
      <c r="K45" s="38"/>
      <c r="L45" s="38">
        <f>Anchor!F468</f>
        <v>16.192499999999999</v>
      </c>
      <c r="M45" s="38">
        <f>Anchor!G468</f>
        <v>13.321300000000001</v>
      </c>
      <c r="N45" s="38">
        <f>Anchor!H468</f>
        <v>57.677900000000001</v>
      </c>
      <c r="O45" s="38"/>
      <c r="P45" s="38"/>
      <c r="Q45" s="38"/>
      <c r="R45" s="38"/>
      <c r="S45" s="38"/>
      <c r="T45" s="38"/>
      <c r="U45" s="38"/>
      <c r="V45" s="38">
        <f>Anchor!I468</f>
        <v>12624.4</v>
      </c>
      <c r="W45" s="38">
        <f>Anchor!J468</f>
        <v>12.0649</v>
      </c>
      <c r="X45" s="39">
        <f t="shared" si="4"/>
        <v>3.5067777777777778</v>
      </c>
      <c r="Y45" s="15"/>
      <c r="Z45" s="37">
        <f>Test!B468</f>
        <v>0</v>
      </c>
      <c r="AA45" s="38">
        <f>Test!C468</f>
        <v>0</v>
      </c>
      <c r="AB45" s="38">
        <f>Test!D468</f>
        <v>0</v>
      </c>
      <c r="AC45" s="38">
        <f>Test!E468</f>
        <v>0</v>
      </c>
      <c r="AD45" s="38"/>
      <c r="AE45" s="38">
        <f>Test!F468</f>
        <v>0</v>
      </c>
      <c r="AF45" s="38">
        <f>Test!G468</f>
        <v>0</v>
      </c>
      <c r="AG45" s="38">
        <f>Test!H468</f>
        <v>0</v>
      </c>
      <c r="AH45" s="38"/>
      <c r="AI45" s="38"/>
      <c r="AJ45" s="38"/>
      <c r="AK45" s="38"/>
      <c r="AL45" s="38"/>
      <c r="AM45" s="38"/>
      <c r="AN45" s="38"/>
      <c r="AO45" s="38">
        <f>Test!I468</f>
        <v>0</v>
      </c>
      <c r="AP45" s="38">
        <f>Test!J468</f>
        <v>0</v>
      </c>
      <c r="AQ45" s="39">
        <f t="shared" si="5"/>
        <v>0</v>
      </c>
      <c r="AR45" s="50">
        <f t="shared" si="2"/>
        <v>0</v>
      </c>
      <c r="AS45" s="51">
        <f t="shared" si="3"/>
        <v>0</v>
      </c>
      <c r="AT45" s="16"/>
      <c r="AU45" s="16"/>
      <c r="AV45" s="462"/>
      <c r="AW45" s="382"/>
      <c r="AX45" s="403"/>
      <c r="AY45" s="403"/>
      <c r="AZ45" s="403"/>
      <c r="BA45" s="403"/>
      <c r="BB45" s="403"/>
      <c r="BC45" s="403"/>
      <c r="BD45" s="403"/>
      <c r="BE45" s="403"/>
      <c r="BF45" s="403"/>
      <c r="BG45" s="403"/>
      <c r="BH45" s="403"/>
      <c r="BI45" s="403"/>
      <c r="BJ45" s="403"/>
      <c r="BK45" s="403"/>
      <c r="BL45" s="403"/>
      <c r="BM45" s="403"/>
      <c r="BN45" s="403"/>
      <c r="BO45" s="403"/>
      <c r="BP45" s="403"/>
      <c r="BQ45" s="377"/>
      <c r="BR45" s="377"/>
    </row>
    <row r="46" spans="1:70" ht="17" customHeight="1" x14ac:dyDescent="0.2">
      <c r="A46" s="387"/>
      <c r="B46" s="389" t="s">
        <v>18</v>
      </c>
      <c r="C46" s="392" t="s">
        <v>33</v>
      </c>
      <c r="D46" s="395">
        <v>59.94</v>
      </c>
      <c r="E46" s="398">
        <v>10</v>
      </c>
      <c r="F46" s="21">
        <v>23</v>
      </c>
      <c r="G46" s="32">
        <f>Anchor!B469</f>
        <v>37585.513800000001</v>
      </c>
      <c r="H46" s="33">
        <f>Anchor!C469</f>
        <v>43.908499999999997</v>
      </c>
      <c r="I46" s="33">
        <f>Anchor!D469</f>
        <v>49.572600000000001</v>
      </c>
      <c r="J46" s="33">
        <f>Anchor!E469</f>
        <v>50.9983</v>
      </c>
      <c r="K46" s="33"/>
      <c r="L46" s="33">
        <f>Anchor!F469</f>
        <v>31.458400000000001</v>
      </c>
      <c r="M46" s="33">
        <f>Anchor!G469</f>
        <v>23.4453</v>
      </c>
      <c r="N46" s="33">
        <f>Anchor!H469</f>
        <v>95.494</v>
      </c>
      <c r="O46" s="33"/>
      <c r="P46" s="33"/>
      <c r="Q46" s="33"/>
      <c r="R46" s="33"/>
      <c r="S46" s="33"/>
      <c r="T46" s="33"/>
      <c r="U46" s="33"/>
      <c r="V46" s="33">
        <f>Anchor!I469</f>
        <v>67420.899999999994</v>
      </c>
      <c r="W46" s="33">
        <f>Anchor!J469</f>
        <v>22.6539</v>
      </c>
      <c r="X46" s="34">
        <f t="shared" si="4"/>
        <v>18.728027777777775</v>
      </c>
      <c r="Y46" s="15"/>
      <c r="Z46" s="32">
        <f>Test!B469</f>
        <v>0</v>
      </c>
      <c r="AA46" s="33">
        <f>Test!C469</f>
        <v>0</v>
      </c>
      <c r="AB46" s="33">
        <f>Test!D469</f>
        <v>0</v>
      </c>
      <c r="AC46" s="33">
        <f>Test!E469</f>
        <v>0</v>
      </c>
      <c r="AD46" s="33"/>
      <c r="AE46" s="33">
        <f>Test!F469</f>
        <v>0</v>
      </c>
      <c r="AF46" s="33">
        <f>Test!G469</f>
        <v>0</v>
      </c>
      <c r="AG46" s="33">
        <f>Test!H469</f>
        <v>0</v>
      </c>
      <c r="AH46" s="33"/>
      <c r="AI46" s="33"/>
      <c r="AJ46" s="33"/>
      <c r="AK46" s="33"/>
      <c r="AL46" s="33"/>
      <c r="AM46" s="33"/>
      <c r="AN46" s="33"/>
      <c r="AO46" s="33">
        <f>Test!I469</f>
        <v>0</v>
      </c>
      <c r="AP46" s="33">
        <f>Test!J469</f>
        <v>0</v>
      </c>
      <c r="AQ46" s="34">
        <f t="shared" si="5"/>
        <v>0</v>
      </c>
      <c r="AR46" s="46">
        <f t="shared" si="2"/>
        <v>0</v>
      </c>
      <c r="AS46" s="47">
        <f t="shared" si="3"/>
        <v>0</v>
      </c>
      <c r="AT46" s="16"/>
      <c r="AU46" s="16"/>
      <c r="AV46" s="461" t="s">
        <v>123</v>
      </c>
      <c r="AW46" s="382" cm="1">
        <f t="array" ref="AW46">bdRateExtend($G46:$G49,H46:H49,$Z46:$Z49,AA46:AA49)</f>
        <v>1</v>
      </c>
      <c r="AX46" s="403" cm="1">
        <f t="array" ref="AX46">bdRateExtend($G46:$G51,H46:H51,$Z46:$Z51,AA46:AA51)</f>
        <v>1</v>
      </c>
      <c r="AY46" s="403" cm="1">
        <f t="array" ref="AY46">bdRateExtend($G46:$G51,I46:I51,$Z46:$Z51,AB46:AB51)</f>
        <v>1</v>
      </c>
      <c r="AZ46" s="403" cm="1">
        <f t="array" ref="AZ46">bdRateExtend($G46:$G51,J46:J51,$Z46:$Z51,AC46:AC51)</f>
        <v>1</v>
      </c>
      <c r="BA46" s="403" t="e" cm="1">
        <f t="array" ref="BA46">bdRateExtend($G46:$G51,K46:K51,$Z46:$Z51,AD46:AD51)</f>
        <v>#VALUE!</v>
      </c>
      <c r="BB46" s="403" cm="1">
        <f t="array" ref="BB46">bdRateExtend($G46:$G49,L46:L49,$Z46:$Z49,AE46:AE49)</f>
        <v>1</v>
      </c>
      <c r="BC46" s="403" cm="1">
        <f t="array" ref="BC46">bdRateExtend($G46:$G51,L46:L51,$Z46:$Z51,AE46:AE51)</f>
        <v>1</v>
      </c>
      <c r="BD46" s="403" cm="1">
        <f t="array" ref="BD46">bdRateExtend($G46:$G49,M46:M49,$Z46:$Z49,AF46:AF49)</f>
        <v>1</v>
      </c>
      <c r="BE46" s="403" cm="1">
        <f t="array" ref="BE46">bdRateExtend($G46:$G51,M46:M51,$Z46:$Z51,AF46:AF51)</f>
        <v>1</v>
      </c>
      <c r="BF46" s="403" cm="1">
        <f t="array" ref="BF46">bdRateExtend($G46:$G49,N46:N49,$Z46:$Z49,AG46:AG49)</f>
        <v>1</v>
      </c>
      <c r="BG46" s="403" cm="1">
        <f t="array" ref="BG46">bdRateExtend($G46:$G51,N46:N51,$Z46:$Z51,AG46:AG51)</f>
        <v>1</v>
      </c>
      <c r="BH46" s="403" t="e" cm="1">
        <f t="array" ref="BH46">bdRateExtend($G46:$G49,O46:O49,$Z46:$Z49,AH46:AH49)</f>
        <v>#VALUE!</v>
      </c>
      <c r="BI46" s="403" t="e" cm="1">
        <f t="array" ref="BI46">bdRateExtend($G46:$G51,O46:O51,$Z46:$Z51,AH46:AH51)</f>
        <v>#VALUE!</v>
      </c>
      <c r="BJ46" s="403" t="e" cm="1">
        <f t="array" ref="BJ46">bdRateExtend($G46:$G49,P46:P49,$Z46:$Z49,AI46:AI49)</f>
        <v>#VALUE!</v>
      </c>
      <c r="BK46" s="403" t="e" cm="1">
        <f t="array" ref="BK46">bdRateExtend($G46:$G51,P46:P51,$Z46:$Z51,AI46:AI51)</f>
        <v>#VALUE!</v>
      </c>
      <c r="BL46" s="403" t="e" cm="1">
        <f t="array" ref="BL46">bdRateExtend($G46:$G49,Q46:Q49,$Z46:$Z49,AJ46:AJ49)</f>
        <v>#VALUE!</v>
      </c>
      <c r="BM46" s="403" t="e" cm="1">
        <f t="array" ref="BM46">bdRateExtend($G46:$G51,Q46:Q51,$Z46:$Z51,AJ46:AJ51)</f>
        <v>#VALUE!</v>
      </c>
      <c r="BN46" s="403" t="e" cm="1">
        <f t="array" ref="BN46">bdRateExtend($G46:$G49,R46:R49,$Z46:$Z49,AK46:AK49)</f>
        <v>#VALUE!</v>
      </c>
      <c r="BO46" s="403" t="e" cm="1">
        <f t="array" ref="BO46">bdRateExtend($G46:$G51,R46:R51,$Z46:$Z51,AK46:AK51)</f>
        <v>#VALUE!</v>
      </c>
      <c r="BP46" s="403" t="e" cm="1">
        <f t="array" ref="BP46">bdRateExtend($G46:$G51,S46:S51,$Z46:$Z51,AL46:AL51)</f>
        <v>#VALUE!</v>
      </c>
      <c r="BQ46" s="377" t="e" cm="1">
        <f t="array" ref="BQ46">bdRateExtend($G46:$G51,T46:T51,$Z46:$Z51,AM46:AM51)</f>
        <v>#VALUE!</v>
      </c>
      <c r="BR46" s="377" t="e" cm="1">
        <f t="array" ref="BR46">bdRateExtend($G46:$G51,U46:U51,$Z46:$Z51,AN46:AN51)</f>
        <v>#VALUE!</v>
      </c>
    </row>
    <row r="47" spans="1:70" ht="17" customHeight="1" x14ac:dyDescent="0.2">
      <c r="A47" s="387"/>
      <c r="B47" s="390"/>
      <c r="C47" s="393"/>
      <c r="D47" s="396"/>
      <c r="E47" s="399"/>
      <c r="F47" s="19">
        <v>31</v>
      </c>
      <c r="G47" s="35">
        <f>Anchor!B470</f>
        <v>19171.244299999998</v>
      </c>
      <c r="H47" s="40">
        <f>Anchor!C470</f>
        <v>42.570300000000003</v>
      </c>
      <c r="I47" s="40">
        <f>Anchor!D470</f>
        <v>48.264699999999998</v>
      </c>
      <c r="J47" s="40">
        <f>Anchor!E470</f>
        <v>49.659399999999998</v>
      </c>
      <c r="K47" s="40"/>
      <c r="L47" s="40">
        <f>Anchor!F470</f>
        <v>29.238600000000002</v>
      </c>
      <c r="M47" s="40">
        <f>Anchor!G470</f>
        <v>21.8354</v>
      </c>
      <c r="N47" s="40">
        <f>Anchor!H470</f>
        <v>93.7941</v>
      </c>
      <c r="O47" s="40"/>
      <c r="P47" s="40"/>
      <c r="Q47" s="40"/>
      <c r="R47" s="40"/>
      <c r="S47" s="40"/>
      <c r="T47" s="40"/>
      <c r="U47" s="40"/>
      <c r="V47" s="40">
        <f>Anchor!I470</f>
        <v>56573.3</v>
      </c>
      <c r="W47" s="40">
        <f>Anchor!J470</f>
        <v>18.215699999999998</v>
      </c>
      <c r="X47" s="36">
        <f t="shared" si="4"/>
        <v>15.714805555555557</v>
      </c>
      <c r="Y47" s="15"/>
      <c r="Z47" s="35">
        <f>Test!B470</f>
        <v>0</v>
      </c>
      <c r="AA47" s="40">
        <f>Test!C470</f>
        <v>0</v>
      </c>
      <c r="AB47" s="40">
        <f>Test!D470</f>
        <v>0</v>
      </c>
      <c r="AC47" s="40">
        <f>Test!E470</f>
        <v>0</v>
      </c>
      <c r="AD47" s="40"/>
      <c r="AE47" s="40">
        <f>Test!F470</f>
        <v>0</v>
      </c>
      <c r="AF47" s="40">
        <f>Test!G470</f>
        <v>0</v>
      </c>
      <c r="AG47" s="40">
        <f>Test!H470</f>
        <v>0</v>
      </c>
      <c r="AH47" s="40"/>
      <c r="AI47" s="40"/>
      <c r="AJ47" s="40"/>
      <c r="AK47" s="40"/>
      <c r="AL47" s="40"/>
      <c r="AM47" s="40"/>
      <c r="AN47" s="40"/>
      <c r="AO47" s="40">
        <f>Test!I470</f>
        <v>0</v>
      </c>
      <c r="AP47" s="40">
        <f>Test!J470</f>
        <v>0</v>
      </c>
      <c r="AQ47" s="36">
        <f t="shared" si="5"/>
        <v>0</v>
      </c>
      <c r="AR47" s="48">
        <f t="shared" si="2"/>
        <v>0</v>
      </c>
      <c r="AS47" s="49">
        <f t="shared" si="3"/>
        <v>0</v>
      </c>
      <c r="AT47" s="16"/>
      <c r="AU47" s="16"/>
      <c r="AV47" s="460"/>
      <c r="AW47" s="382"/>
      <c r="AX47" s="403"/>
      <c r="AY47" s="403"/>
      <c r="AZ47" s="403"/>
      <c r="BA47" s="403"/>
      <c r="BB47" s="403"/>
      <c r="BC47" s="403"/>
      <c r="BD47" s="403"/>
      <c r="BE47" s="403"/>
      <c r="BF47" s="403"/>
      <c r="BG47" s="403"/>
      <c r="BH47" s="403"/>
      <c r="BI47" s="403"/>
      <c r="BJ47" s="403"/>
      <c r="BK47" s="403"/>
      <c r="BL47" s="403"/>
      <c r="BM47" s="403"/>
      <c r="BN47" s="403"/>
      <c r="BO47" s="403"/>
      <c r="BP47" s="403"/>
      <c r="BQ47" s="377"/>
      <c r="BR47" s="377"/>
    </row>
    <row r="48" spans="1:70" ht="17" customHeight="1" x14ac:dyDescent="0.2">
      <c r="A48" s="387"/>
      <c r="B48" s="390"/>
      <c r="C48" s="393"/>
      <c r="D48" s="396"/>
      <c r="E48" s="399"/>
      <c r="F48" s="19">
        <v>39</v>
      </c>
      <c r="G48" s="35">
        <f>Anchor!B471</f>
        <v>9300.3212000000003</v>
      </c>
      <c r="H48" s="40">
        <f>Anchor!C471</f>
        <v>41.048000000000002</v>
      </c>
      <c r="I48" s="40">
        <f>Anchor!D471</f>
        <v>46.729199999999999</v>
      </c>
      <c r="J48" s="40">
        <f>Anchor!E471</f>
        <v>48.131</v>
      </c>
      <c r="K48" s="40"/>
      <c r="L48" s="40">
        <f>Anchor!F471</f>
        <v>26.655200000000001</v>
      </c>
      <c r="M48" s="40">
        <f>Anchor!G471</f>
        <v>19.985199999999999</v>
      </c>
      <c r="N48" s="40">
        <f>Anchor!H471</f>
        <v>90.890699999999995</v>
      </c>
      <c r="O48" s="40"/>
      <c r="P48" s="40"/>
      <c r="Q48" s="40"/>
      <c r="R48" s="40"/>
      <c r="S48" s="40"/>
      <c r="T48" s="40"/>
      <c r="U48" s="40"/>
      <c r="V48" s="40">
        <f>Anchor!I471</f>
        <v>44673.4</v>
      </c>
      <c r="W48" s="40">
        <f>Anchor!J471</f>
        <v>14.763199999999999</v>
      </c>
      <c r="X48" s="36">
        <f t="shared" si="4"/>
        <v>12.409277777777778</v>
      </c>
      <c r="Y48" s="15"/>
      <c r="Z48" s="35">
        <f>Test!B471</f>
        <v>0</v>
      </c>
      <c r="AA48" s="40">
        <f>Test!C471</f>
        <v>0</v>
      </c>
      <c r="AB48" s="40">
        <f>Test!D471</f>
        <v>0</v>
      </c>
      <c r="AC48" s="40">
        <f>Test!E471</f>
        <v>0</v>
      </c>
      <c r="AD48" s="40"/>
      <c r="AE48" s="40">
        <f>Test!F471</f>
        <v>0</v>
      </c>
      <c r="AF48" s="40">
        <f>Test!G471</f>
        <v>0</v>
      </c>
      <c r="AG48" s="40">
        <f>Test!H471</f>
        <v>0</v>
      </c>
      <c r="AH48" s="40"/>
      <c r="AI48" s="40"/>
      <c r="AJ48" s="40"/>
      <c r="AK48" s="40"/>
      <c r="AL48" s="40"/>
      <c r="AM48" s="40"/>
      <c r="AN48" s="40"/>
      <c r="AO48" s="40">
        <f>Test!I471</f>
        <v>0</v>
      </c>
      <c r="AP48" s="40">
        <f>Test!J471</f>
        <v>0</v>
      </c>
      <c r="AQ48" s="36">
        <f t="shared" si="5"/>
        <v>0</v>
      </c>
      <c r="AR48" s="48">
        <f t="shared" si="2"/>
        <v>0</v>
      </c>
      <c r="AS48" s="49">
        <f t="shared" si="3"/>
        <v>0</v>
      </c>
      <c r="AT48" s="16"/>
      <c r="AU48" s="16"/>
      <c r="AV48" s="460" t="s">
        <v>124</v>
      </c>
      <c r="AW48" s="382" cm="1">
        <f t="array" ref="AW48">bdRateExtend($G47:$G50,H47:H50,$Z47:$Z50,AA47:AA50)</f>
        <v>1</v>
      </c>
      <c r="AX48" s="403"/>
      <c r="AY48" s="403"/>
      <c r="AZ48" s="403"/>
      <c r="BA48" s="403"/>
      <c r="BB48" s="403" cm="1">
        <f t="array" ref="BB48">bdRateExtend($G47:$G50,L47:L50,$Z47:$Z50,AE47:AE50)</f>
        <v>1</v>
      </c>
      <c r="BC48" s="403"/>
      <c r="BD48" s="403" cm="1">
        <f t="array" ref="BD48">bdRateExtend($G47:$G50,M47:M50,$Z47:$Z50,AF47:AF50)</f>
        <v>1</v>
      </c>
      <c r="BE48" s="403"/>
      <c r="BF48" s="403" cm="1">
        <f t="array" ref="BF48">bdRateExtend($G47:$G50,N47:N50,$Z47:$Z50,AG47:AG50)</f>
        <v>1</v>
      </c>
      <c r="BG48" s="403"/>
      <c r="BH48" s="403" t="e" cm="1">
        <f t="array" ref="BH48">bdRateExtend($G47:$G50,O47:O50,$Z47:$Z50,AH47:AH50)</f>
        <v>#VALUE!</v>
      </c>
      <c r="BI48" s="403"/>
      <c r="BJ48" s="403" t="e" cm="1">
        <f t="array" ref="BJ48">bdRateExtend($G47:$G50,P47:P50,$Z47:$Z50,AI47:AI50)</f>
        <v>#VALUE!</v>
      </c>
      <c r="BK48" s="403"/>
      <c r="BL48" s="403" t="e" cm="1">
        <f t="array" ref="BL48">bdRateExtend($G47:$G50,Q47:Q50,$Z47:$Z50,AJ47:AJ50)</f>
        <v>#VALUE!</v>
      </c>
      <c r="BM48" s="403"/>
      <c r="BN48" s="403" t="e" cm="1">
        <f t="array" ref="BN48">bdRateExtend($G47:$G50,R47:R50,$Z47:$Z50,AK47:AK50)</f>
        <v>#VALUE!</v>
      </c>
      <c r="BO48" s="403"/>
      <c r="BP48" s="403"/>
      <c r="BQ48" s="377"/>
      <c r="BR48" s="377"/>
    </row>
    <row r="49" spans="1:70" ht="17" customHeight="1" x14ac:dyDescent="0.2">
      <c r="A49" s="387"/>
      <c r="B49" s="390"/>
      <c r="C49" s="393"/>
      <c r="D49" s="396"/>
      <c r="E49" s="399"/>
      <c r="F49" s="19">
        <v>47</v>
      </c>
      <c r="G49" s="35">
        <f>Anchor!B472</f>
        <v>4628.4849000000004</v>
      </c>
      <c r="H49" s="40">
        <f>Anchor!C472</f>
        <v>39.354700000000001</v>
      </c>
      <c r="I49" s="40">
        <f>Anchor!D472</f>
        <v>44.988399999999999</v>
      </c>
      <c r="J49" s="40">
        <f>Anchor!E472</f>
        <v>46.462600000000002</v>
      </c>
      <c r="K49" s="40"/>
      <c r="L49" s="40">
        <f>Anchor!F472</f>
        <v>23.8735</v>
      </c>
      <c r="M49" s="40">
        <f>Anchor!G472</f>
        <v>17.992999999999999</v>
      </c>
      <c r="N49" s="40">
        <f>Anchor!H472</f>
        <v>86.170199999999994</v>
      </c>
      <c r="O49" s="40"/>
      <c r="P49" s="40"/>
      <c r="Q49" s="40"/>
      <c r="R49" s="40"/>
      <c r="S49" s="40"/>
      <c r="T49" s="40"/>
      <c r="U49" s="40"/>
      <c r="V49" s="40">
        <f>Anchor!I472</f>
        <v>27131.9</v>
      </c>
      <c r="W49" s="40">
        <f>Anchor!J472</f>
        <v>11.8089</v>
      </c>
      <c r="X49" s="36">
        <f t="shared" si="4"/>
        <v>7.5366388888888896</v>
      </c>
      <c r="Y49" s="15"/>
      <c r="Z49" s="35">
        <f>Test!B472</f>
        <v>0</v>
      </c>
      <c r="AA49" s="40">
        <f>Test!C472</f>
        <v>0</v>
      </c>
      <c r="AB49" s="40">
        <f>Test!D472</f>
        <v>0</v>
      </c>
      <c r="AC49" s="40">
        <f>Test!E472</f>
        <v>0</v>
      </c>
      <c r="AD49" s="40"/>
      <c r="AE49" s="40">
        <f>Test!F472</f>
        <v>0</v>
      </c>
      <c r="AF49" s="40">
        <f>Test!G472</f>
        <v>0</v>
      </c>
      <c r="AG49" s="40">
        <f>Test!H472</f>
        <v>0</v>
      </c>
      <c r="AH49" s="40"/>
      <c r="AI49" s="40"/>
      <c r="AJ49" s="40"/>
      <c r="AK49" s="40"/>
      <c r="AL49" s="40"/>
      <c r="AM49" s="40"/>
      <c r="AN49" s="40"/>
      <c r="AO49" s="40">
        <f>Test!I472</f>
        <v>0</v>
      </c>
      <c r="AP49" s="40">
        <f>Test!J472</f>
        <v>0</v>
      </c>
      <c r="AQ49" s="36">
        <f t="shared" si="5"/>
        <v>0</v>
      </c>
      <c r="AR49" s="48">
        <f t="shared" si="2"/>
        <v>0</v>
      </c>
      <c r="AS49" s="49">
        <f t="shared" si="3"/>
        <v>0</v>
      </c>
      <c r="AT49" s="16"/>
      <c r="AU49" s="16"/>
      <c r="AV49" s="460"/>
      <c r="AW49" s="382"/>
      <c r="AX49" s="403"/>
      <c r="AY49" s="403"/>
      <c r="AZ49" s="403"/>
      <c r="BA49" s="403"/>
      <c r="BB49" s="403"/>
      <c r="BC49" s="403"/>
      <c r="BD49" s="403"/>
      <c r="BE49" s="403"/>
      <c r="BF49" s="403"/>
      <c r="BG49" s="403"/>
      <c r="BH49" s="403"/>
      <c r="BI49" s="403"/>
      <c r="BJ49" s="403"/>
      <c r="BK49" s="403"/>
      <c r="BL49" s="403"/>
      <c r="BM49" s="403"/>
      <c r="BN49" s="403"/>
      <c r="BO49" s="403"/>
      <c r="BP49" s="403"/>
      <c r="BQ49" s="377"/>
      <c r="BR49" s="377"/>
    </row>
    <row r="50" spans="1:70" ht="17" customHeight="1" x14ac:dyDescent="0.2">
      <c r="A50" s="387"/>
      <c r="B50" s="390"/>
      <c r="C50" s="393"/>
      <c r="D50" s="396"/>
      <c r="E50" s="399"/>
      <c r="F50" s="19">
        <v>55</v>
      </c>
      <c r="G50" s="35">
        <f>Anchor!B473</f>
        <v>2319.3932</v>
      </c>
      <c r="H50" s="40">
        <f>Anchor!C473</f>
        <v>37.483899999999998</v>
      </c>
      <c r="I50" s="40">
        <f>Anchor!D473</f>
        <v>43.213700000000003</v>
      </c>
      <c r="J50" s="40">
        <f>Anchor!E473</f>
        <v>44.742899999999999</v>
      </c>
      <c r="K50" s="40"/>
      <c r="L50" s="40">
        <f>Anchor!F473</f>
        <v>21.054500000000001</v>
      </c>
      <c r="M50" s="40">
        <f>Anchor!G473</f>
        <v>15.898300000000001</v>
      </c>
      <c r="N50" s="40">
        <f>Anchor!H473</f>
        <v>78.971900000000005</v>
      </c>
      <c r="O50" s="40"/>
      <c r="P50" s="40"/>
      <c r="Q50" s="40"/>
      <c r="R50" s="40"/>
      <c r="S50" s="40"/>
      <c r="T50" s="40"/>
      <c r="U50" s="40"/>
      <c r="V50" s="40">
        <f>Anchor!I473</f>
        <v>19248.5</v>
      </c>
      <c r="W50" s="40">
        <f>Anchor!J473</f>
        <v>9.6396999999999995</v>
      </c>
      <c r="X50" s="36">
        <f t="shared" si="4"/>
        <v>5.3468055555555551</v>
      </c>
      <c r="Y50" s="15"/>
      <c r="Z50" s="35">
        <f>Test!B473</f>
        <v>0</v>
      </c>
      <c r="AA50" s="40">
        <f>Test!C473</f>
        <v>0</v>
      </c>
      <c r="AB50" s="40">
        <f>Test!D473</f>
        <v>0</v>
      </c>
      <c r="AC50" s="40">
        <f>Test!E473</f>
        <v>0</v>
      </c>
      <c r="AD50" s="40"/>
      <c r="AE50" s="40">
        <f>Test!F473</f>
        <v>0</v>
      </c>
      <c r="AF50" s="40">
        <f>Test!G473</f>
        <v>0</v>
      </c>
      <c r="AG50" s="40">
        <f>Test!H473</f>
        <v>0</v>
      </c>
      <c r="AH50" s="40"/>
      <c r="AI50" s="40"/>
      <c r="AJ50" s="40"/>
      <c r="AK50" s="40"/>
      <c r="AL50" s="40"/>
      <c r="AM50" s="40"/>
      <c r="AN50" s="40"/>
      <c r="AO50" s="40">
        <f>Test!I473</f>
        <v>0</v>
      </c>
      <c r="AP50" s="40">
        <f>Test!J473</f>
        <v>0</v>
      </c>
      <c r="AQ50" s="36">
        <f t="shared" si="5"/>
        <v>0</v>
      </c>
      <c r="AR50" s="48">
        <f t="shared" si="2"/>
        <v>0</v>
      </c>
      <c r="AS50" s="49">
        <f t="shared" si="3"/>
        <v>0</v>
      </c>
      <c r="AT50" s="16"/>
      <c r="AU50" s="16"/>
      <c r="AV50" s="460" t="s">
        <v>125</v>
      </c>
      <c r="AW50" s="382" cm="1">
        <f t="array" ref="AW50">bdRateExtend($G48:$G51,H48:H51,$Z48:$Z51,AA48:AA51)</f>
        <v>1</v>
      </c>
      <c r="AX50" s="403"/>
      <c r="AY50" s="403"/>
      <c r="AZ50" s="403"/>
      <c r="BA50" s="403"/>
      <c r="BB50" s="403" cm="1">
        <f t="array" ref="BB50">bdRateExtend($G48:$G51,L48:L51,$Z48:$Z51,AE48:AE51)</f>
        <v>1</v>
      </c>
      <c r="BC50" s="403"/>
      <c r="BD50" s="403" cm="1">
        <f t="array" ref="BD50">bdRateExtend($G48:$G51,M48:M51,$Z48:$Z51,AF48:AF51)</f>
        <v>1</v>
      </c>
      <c r="BE50" s="403"/>
      <c r="BF50" s="403" cm="1">
        <f t="array" ref="BF50">bdRateExtend($G48:$G51,N48:N51,$Z48:$Z51,AG48:AG51)</f>
        <v>1</v>
      </c>
      <c r="BG50" s="403"/>
      <c r="BH50" s="403" t="e" cm="1">
        <f t="array" ref="BH50">bdRateExtend($G48:$G51,O48:O51,$Z48:$Z51,AH48:AH51)</f>
        <v>#VALUE!</v>
      </c>
      <c r="BI50" s="403"/>
      <c r="BJ50" s="403" t="e" cm="1">
        <f t="array" ref="BJ50">bdRateExtend($G48:$G51,P48:P51,$Z48:$Z51,AI48:AI51)</f>
        <v>#VALUE!</v>
      </c>
      <c r="BK50" s="403"/>
      <c r="BL50" s="403" t="e" cm="1">
        <f t="array" ref="BL50">bdRateExtend($G48:$G51,Q48:Q51,$Z48:$Z51,AJ48:AJ51)</f>
        <v>#VALUE!</v>
      </c>
      <c r="BM50" s="403"/>
      <c r="BN50" s="403" t="e" cm="1">
        <f t="array" ref="BN50">bdRateExtend($G48:$G51,R48:R51,$Z48:$Z51,AK48:AK51)</f>
        <v>#VALUE!</v>
      </c>
      <c r="BO50" s="403"/>
      <c r="BP50" s="403"/>
      <c r="BQ50" s="377"/>
      <c r="BR50" s="377"/>
    </row>
    <row r="51" spans="1:70" ht="17" customHeight="1" thickBot="1" x14ac:dyDescent="0.25">
      <c r="A51" s="387"/>
      <c r="B51" s="391"/>
      <c r="C51" s="394"/>
      <c r="D51" s="397"/>
      <c r="E51" s="400"/>
      <c r="F51" s="22">
        <v>63</v>
      </c>
      <c r="G51" s="37">
        <f>Anchor!B474</f>
        <v>1011.1495</v>
      </c>
      <c r="H51" s="38">
        <f>Anchor!C474</f>
        <v>35.248699999999999</v>
      </c>
      <c r="I51" s="38">
        <f>Anchor!D474</f>
        <v>41.303400000000003</v>
      </c>
      <c r="J51" s="38">
        <f>Anchor!E474</f>
        <v>42.821800000000003</v>
      </c>
      <c r="K51" s="38"/>
      <c r="L51" s="38">
        <f>Anchor!F474</f>
        <v>17.7178</v>
      </c>
      <c r="M51" s="38">
        <f>Anchor!G474</f>
        <v>13.5283</v>
      </c>
      <c r="N51" s="38">
        <f>Anchor!H474</f>
        <v>67.524500000000003</v>
      </c>
      <c r="O51" s="38"/>
      <c r="P51" s="38"/>
      <c r="Q51" s="38"/>
      <c r="R51" s="38"/>
      <c r="S51" s="38"/>
      <c r="T51" s="38"/>
      <c r="U51" s="38"/>
      <c r="V51" s="38">
        <f>Anchor!I474</f>
        <v>9499.5</v>
      </c>
      <c r="W51" s="38">
        <f>Anchor!J474</f>
        <v>7.6288999999999998</v>
      </c>
      <c r="X51" s="39">
        <f t="shared" si="4"/>
        <v>2.6387499999999999</v>
      </c>
      <c r="Y51" s="15"/>
      <c r="Z51" s="37">
        <f>Test!B474</f>
        <v>0</v>
      </c>
      <c r="AA51" s="38">
        <f>Test!C474</f>
        <v>0</v>
      </c>
      <c r="AB51" s="38">
        <f>Test!D474</f>
        <v>0</v>
      </c>
      <c r="AC51" s="38">
        <f>Test!E474</f>
        <v>0</v>
      </c>
      <c r="AD51" s="38"/>
      <c r="AE51" s="38">
        <f>Test!F474</f>
        <v>0</v>
      </c>
      <c r="AF51" s="38">
        <f>Test!G474</f>
        <v>0</v>
      </c>
      <c r="AG51" s="38">
        <f>Test!H474</f>
        <v>0</v>
      </c>
      <c r="AH51" s="38"/>
      <c r="AI51" s="38"/>
      <c r="AJ51" s="38"/>
      <c r="AK51" s="38"/>
      <c r="AL51" s="38"/>
      <c r="AM51" s="38"/>
      <c r="AN51" s="38"/>
      <c r="AO51" s="38">
        <f>Test!I474</f>
        <v>0</v>
      </c>
      <c r="AP51" s="38">
        <f>Test!J474</f>
        <v>0</v>
      </c>
      <c r="AQ51" s="39">
        <f t="shared" si="5"/>
        <v>0</v>
      </c>
      <c r="AR51" s="50">
        <f t="shared" si="2"/>
        <v>0</v>
      </c>
      <c r="AS51" s="51">
        <f t="shared" si="3"/>
        <v>0</v>
      </c>
      <c r="AT51" s="16"/>
      <c r="AU51" s="16"/>
      <c r="AV51" s="462"/>
      <c r="AW51" s="382"/>
      <c r="AX51" s="403"/>
      <c r="AY51" s="403"/>
      <c r="AZ51" s="403"/>
      <c r="BA51" s="403"/>
      <c r="BB51" s="403"/>
      <c r="BC51" s="403"/>
      <c r="BD51" s="403"/>
      <c r="BE51" s="403"/>
      <c r="BF51" s="403"/>
      <c r="BG51" s="403"/>
      <c r="BH51" s="403"/>
      <c r="BI51" s="403"/>
      <c r="BJ51" s="403"/>
      <c r="BK51" s="403"/>
      <c r="BL51" s="403"/>
      <c r="BM51" s="403"/>
      <c r="BN51" s="403"/>
      <c r="BO51" s="403"/>
      <c r="BP51" s="403"/>
      <c r="BQ51" s="377"/>
      <c r="BR51" s="377"/>
    </row>
    <row r="52" spans="1:70" ht="17" customHeight="1" x14ac:dyDescent="0.2">
      <c r="A52" s="386" t="s">
        <v>21</v>
      </c>
      <c r="B52" s="389" t="s">
        <v>2</v>
      </c>
      <c r="C52" s="392" t="s">
        <v>34</v>
      </c>
      <c r="D52" s="395">
        <v>59.94</v>
      </c>
      <c r="E52" s="398">
        <v>10</v>
      </c>
      <c r="F52" s="21">
        <v>23</v>
      </c>
      <c r="G52" s="32">
        <f>Anchor!B475</f>
        <v>11809.3308</v>
      </c>
      <c r="H52" s="33">
        <f>Anchor!C475</f>
        <v>43.319400000000002</v>
      </c>
      <c r="I52" s="33">
        <f>Anchor!D475</f>
        <v>45.242100000000001</v>
      </c>
      <c r="J52" s="33">
        <f>Anchor!E475</f>
        <v>44.764400000000002</v>
      </c>
      <c r="K52" s="33"/>
      <c r="L52" s="33">
        <f>Anchor!F475</f>
        <v>28.964700000000001</v>
      </c>
      <c r="M52" s="33">
        <f>Anchor!G475</f>
        <v>24.8551</v>
      </c>
      <c r="N52" s="33">
        <f>Anchor!H475</f>
        <v>98.801900000000003</v>
      </c>
      <c r="O52" s="33"/>
      <c r="P52" s="33"/>
      <c r="Q52" s="33"/>
      <c r="R52" s="33"/>
      <c r="S52" s="33"/>
      <c r="T52" s="33"/>
      <c r="U52" s="33"/>
      <c r="V52" s="33">
        <f>Anchor!I475</f>
        <v>16237</v>
      </c>
      <c r="W52" s="33">
        <f>Anchor!J475</f>
        <v>5.8898999999999999</v>
      </c>
      <c r="X52" s="34">
        <f t="shared" si="4"/>
        <v>4.5102777777777776</v>
      </c>
      <c r="Y52" s="15"/>
      <c r="Z52" s="32">
        <f>Test!B475</f>
        <v>0</v>
      </c>
      <c r="AA52" s="33">
        <f>Test!C475</f>
        <v>0</v>
      </c>
      <c r="AB52" s="33">
        <f>Test!D475</f>
        <v>0</v>
      </c>
      <c r="AC52" s="33">
        <f>Test!E475</f>
        <v>0</v>
      </c>
      <c r="AD52" s="33"/>
      <c r="AE52" s="33">
        <f>Test!F475</f>
        <v>0</v>
      </c>
      <c r="AF52" s="33">
        <f>Test!G475</f>
        <v>0</v>
      </c>
      <c r="AG52" s="33">
        <f>Test!H475</f>
        <v>0</v>
      </c>
      <c r="AH52" s="33"/>
      <c r="AI52" s="33"/>
      <c r="AJ52" s="33"/>
      <c r="AK52" s="33"/>
      <c r="AL52" s="33"/>
      <c r="AM52" s="33"/>
      <c r="AN52" s="33"/>
      <c r="AO52" s="33">
        <f>Test!I475</f>
        <v>0</v>
      </c>
      <c r="AP52" s="33">
        <f>Test!J475</f>
        <v>0</v>
      </c>
      <c r="AQ52" s="34">
        <f t="shared" si="5"/>
        <v>0</v>
      </c>
      <c r="AR52" s="46">
        <f t="shared" si="2"/>
        <v>0</v>
      </c>
      <c r="AS52" s="47">
        <f t="shared" si="3"/>
        <v>0</v>
      </c>
      <c r="AT52" s="16"/>
      <c r="AU52" s="16"/>
      <c r="AV52" s="461" t="s">
        <v>123</v>
      </c>
      <c r="AW52" s="382" cm="1">
        <f t="array" ref="AW52">bdRateExtend($G52:$G55,H52:H55,$Z52:$Z55,AA52:AA55)</f>
        <v>1</v>
      </c>
      <c r="AX52" s="403" cm="1">
        <f t="array" ref="AX52">bdRateExtend($G52:$G57,H52:H57,$Z52:$Z57,AA52:AA57)</f>
        <v>1</v>
      </c>
      <c r="AY52" s="403" cm="1">
        <f t="array" ref="AY52">bdRateExtend($G52:$G57,I52:I57,$Z52:$Z57,AB52:AB57)</f>
        <v>1</v>
      </c>
      <c r="AZ52" s="403" cm="1">
        <f t="array" ref="AZ52">bdRateExtend($G52:$G57,J52:J57,$Z52:$Z57,AC52:AC57)</f>
        <v>1</v>
      </c>
      <c r="BA52" s="403" t="e" cm="1">
        <f t="array" ref="BA52">bdRateExtend($G52:$G57,K52:K57,$Z52:$Z57,AD52:AD57)</f>
        <v>#VALUE!</v>
      </c>
      <c r="BB52" s="403" cm="1">
        <f t="array" ref="BB52">bdRateExtend($G52:$G55,L52:L55,$Z52:$Z55,AE52:AE55)</f>
        <v>1</v>
      </c>
      <c r="BC52" s="403" cm="1">
        <f t="array" ref="BC52">bdRateExtend($G52:$G57,L52:L57,$Z52:$Z57,AE52:AE57)</f>
        <v>1</v>
      </c>
      <c r="BD52" s="403" cm="1">
        <f t="array" ref="BD52">bdRateExtend($G52:$G55,M52:M55,$Z52:$Z55,AF52:AF55)</f>
        <v>1</v>
      </c>
      <c r="BE52" s="403" cm="1">
        <f t="array" ref="BE52">bdRateExtend($G52:$G57,M52:M57,$Z52:$Z57,AF52:AF57)</f>
        <v>1</v>
      </c>
      <c r="BF52" s="403" cm="1">
        <f t="array" ref="BF52">bdRateExtend($G52:$G55,N52:N55,$Z52:$Z55,AG52:AG55)</f>
        <v>1</v>
      </c>
      <c r="BG52" s="403" cm="1">
        <f t="array" ref="BG52">bdRateExtend($G52:$G57,N52:N57,$Z52:$Z57,AG52:AG57)</f>
        <v>1</v>
      </c>
      <c r="BH52" s="403" t="e" cm="1">
        <f t="array" ref="BH52">bdRateExtend($G52:$G55,O52:O55,$Z52:$Z55,AH52:AH55)</f>
        <v>#VALUE!</v>
      </c>
      <c r="BI52" s="403" t="e" cm="1">
        <f t="array" ref="BI52">bdRateExtend($G52:$G57,O52:O57,$Z52:$Z57,AH52:AH57)</f>
        <v>#VALUE!</v>
      </c>
      <c r="BJ52" s="403" t="e" cm="1">
        <f t="array" ref="BJ52">bdRateExtend($G52:$G55,P52:P55,$Z52:$Z55,AI52:AI55)</f>
        <v>#VALUE!</v>
      </c>
      <c r="BK52" s="403" t="e" cm="1">
        <f t="array" ref="BK52">bdRateExtend($G52:$G57,P52:P57,$Z52:$Z57,AI52:AI57)</f>
        <v>#VALUE!</v>
      </c>
      <c r="BL52" s="403" t="e" cm="1">
        <f t="array" ref="BL52">bdRateExtend($G52:$G55,Q52:Q55,$Z52:$Z55,AJ52:AJ55)</f>
        <v>#VALUE!</v>
      </c>
      <c r="BM52" s="403" t="e" cm="1">
        <f t="array" ref="BM52">bdRateExtend($G52:$G57,Q52:Q57,$Z52:$Z57,AJ52:AJ57)</f>
        <v>#VALUE!</v>
      </c>
      <c r="BN52" s="403" t="e" cm="1">
        <f t="array" ref="BN52">bdRateExtend($G52:$G55,R52:R55,$Z52:$Z55,AK52:AK55)</f>
        <v>#VALUE!</v>
      </c>
      <c r="BO52" s="403" t="e" cm="1">
        <f t="array" ref="BO52">bdRateExtend($G52:$G57,R52:R57,$Z52:$Z57,AK52:AK57)</f>
        <v>#VALUE!</v>
      </c>
      <c r="BP52" s="403" t="e" cm="1">
        <f t="array" ref="BP52">bdRateExtend($G52:$G57,S52:S57,$Z52:$Z57,AL52:AL57)</f>
        <v>#VALUE!</v>
      </c>
      <c r="BQ52" s="377" t="e" cm="1">
        <f t="array" ref="BQ52">bdRateExtend($G52:$G57,T52:T57,$Z52:$Z57,AM52:AM57)</f>
        <v>#VALUE!</v>
      </c>
      <c r="BR52" s="377" t="e" cm="1">
        <f t="array" ref="BR52">bdRateExtend($G52:$G57,U52:U57,$Z52:$Z57,AN52:AN57)</f>
        <v>#VALUE!</v>
      </c>
    </row>
    <row r="53" spans="1:70" ht="17" customHeight="1" x14ac:dyDescent="0.2">
      <c r="A53" s="387"/>
      <c r="B53" s="390"/>
      <c r="C53" s="393"/>
      <c r="D53" s="396"/>
      <c r="E53" s="399"/>
      <c r="F53" s="19">
        <v>31</v>
      </c>
      <c r="G53" s="35">
        <f>Anchor!B476</f>
        <v>6566.2038000000002</v>
      </c>
      <c r="H53" s="40">
        <f>Anchor!C476</f>
        <v>41.702800000000003</v>
      </c>
      <c r="I53" s="40">
        <f>Anchor!D476</f>
        <v>44.141100000000002</v>
      </c>
      <c r="J53" s="40">
        <f>Anchor!E476</f>
        <v>43.835099999999997</v>
      </c>
      <c r="K53" s="40"/>
      <c r="L53" s="40">
        <f>Anchor!F476</f>
        <v>26.8492</v>
      </c>
      <c r="M53" s="40">
        <f>Anchor!G476</f>
        <v>22.9053</v>
      </c>
      <c r="N53" s="40">
        <f>Anchor!H476</f>
        <v>97.505399999999995</v>
      </c>
      <c r="O53" s="40"/>
      <c r="P53" s="40"/>
      <c r="Q53" s="40"/>
      <c r="R53" s="40"/>
      <c r="S53" s="40"/>
      <c r="T53" s="40"/>
      <c r="U53" s="40"/>
      <c r="V53" s="40">
        <f>Anchor!I476</f>
        <v>14727.3</v>
      </c>
      <c r="W53" s="40">
        <f>Anchor!J476</f>
        <v>4.8102</v>
      </c>
      <c r="X53" s="36">
        <f t="shared" si="4"/>
        <v>4.0909166666666668</v>
      </c>
      <c r="Y53" s="15"/>
      <c r="Z53" s="35">
        <f>Test!B476</f>
        <v>0</v>
      </c>
      <c r="AA53" s="40">
        <f>Test!C476</f>
        <v>0</v>
      </c>
      <c r="AB53" s="40">
        <f>Test!D476</f>
        <v>0</v>
      </c>
      <c r="AC53" s="40">
        <f>Test!E476</f>
        <v>0</v>
      </c>
      <c r="AD53" s="40"/>
      <c r="AE53" s="40">
        <f>Test!F476</f>
        <v>0</v>
      </c>
      <c r="AF53" s="40">
        <f>Test!G476</f>
        <v>0</v>
      </c>
      <c r="AG53" s="40">
        <f>Test!H476</f>
        <v>0</v>
      </c>
      <c r="AH53" s="40"/>
      <c r="AI53" s="40"/>
      <c r="AJ53" s="40"/>
      <c r="AK53" s="40"/>
      <c r="AL53" s="40"/>
      <c r="AM53" s="40"/>
      <c r="AN53" s="40"/>
      <c r="AO53" s="40">
        <f>Test!I476</f>
        <v>0</v>
      </c>
      <c r="AP53" s="40">
        <f>Test!J476</f>
        <v>0</v>
      </c>
      <c r="AQ53" s="36">
        <f t="shared" si="5"/>
        <v>0</v>
      </c>
      <c r="AR53" s="48">
        <f t="shared" si="2"/>
        <v>0</v>
      </c>
      <c r="AS53" s="49">
        <f t="shared" si="3"/>
        <v>0</v>
      </c>
      <c r="AT53" s="16"/>
      <c r="AU53" s="16"/>
      <c r="AV53" s="460"/>
      <c r="AW53" s="382"/>
      <c r="AX53" s="403"/>
      <c r="AY53" s="403"/>
      <c r="AZ53" s="403"/>
      <c r="BA53" s="403"/>
      <c r="BB53" s="403"/>
      <c r="BC53" s="403"/>
      <c r="BD53" s="403"/>
      <c r="BE53" s="403"/>
      <c r="BF53" s="403"/>
      <c r="BG53" s="403"/>
      <c r="BH53" s="403"/>
      <c r="BI53" s="403"/>
      <c r="BJ53" s="403"/>
      <c r="BK53" s="403"/>
      <c r="BL53" s="403"/>
      <c r="BM53" s="403"/>
      <c r="BN53" s="403"/>
      <c r="BO53" s="403"/>
      <c r="BP53" s="403"/>
      <c r="BQ53" s="377"/>
      <c r="BR53" s="377"/>
    </row>
    <row r="54" spans="1:70" ht="17" customHeight="1" x14ac:dyDescent="0.2">
      <c r="A54" s="387"/>
      <c r="B54" s="390"/>
      <c r="C54" s="393"/>
      <c r="D54" s="396"/>
      <c r="E54" s="399"/>
      <c r="F54" s="19">
        <v>39</v>
      </c>
      <c r="G54" s="35">
        <f>Anchor!B477</f>
        <v>3418.8153000000002</v>
      </c>
      <c r="H54" s="40">
        <f>Anchor!C477</f>
        <v>39.620199999999997</v>
      </c>
      <c r="I54" s="40">
        <f>Anchor!D477</f>
        <v>42.998199999999997</v>
      </c>
      <c r="J54" s="40">
        <f>Anchor!E477</f>
        <v>42.957900000000002</v>
      </c>
      <c r="K54" s="40"/>
      <c r="L54" s="40">
        <f>Anchor!F477</f>
        <v>23.921299999999999</v>
      </c>
      <c r="M54" s="40">
        <f>Anchor!G477</f>
        <v>20.320399999999999</v>
      </c>
      <c r="N54" s="40">
        <f>Anchor!H477</f>
        <v>94.694299999999998</v>
      </c>
      <c r="O54" s="40"/>
      <c r="P54" s="40"/>
      <c r="Q54" s="40"/>
      <c r="R54" s="40"/>
      <c r="S54" s="40"/>
      <c r="T54" s="40"/>
      <c r="U54" s="40"/>
      <c r="V54" s="40">
        <f>Anchor!I477</f>
        <v>15297.6</v>
      </c>
      <c r="W54" s="40">
        <f>Anchor!J477</f>
        <v>3.9506999999999999</v>
      </c>
      <c r="X54" s="36">
        <f t="shared" si="4"/>
        <v>4.2493333333333334</v>
      </c>
      <c r="Y54" s="15"/>
      <c r="Z54" s="35">
        <f>Test!B477</f>
        <v>0</v>
      </c>
      <c r="AA54" s="40">
        <f>Test!C477</f>
        <v>0</v>
      </c>
      <c r="AB54" s="40">
        <f>Test!D477</f>
        <v>0</v>
      </c>
      <c r="AC54" s="40">
        <f>Test!E477</f>
        <v>0</v>
      </c>
      <c r="AD54" s="40"/>
      <c r="AE54" s="40">
        <f>Test!F477</f>
        <v>0</v>
      </c>
      <c r="AF54" s="40">
        <f>Test!G477</f>
        <v>0</v>
      </c>
      <c r="AG54" s="40">
        <f>Test!H477</f>
        <v>0</v>
      </c>
      <c r="AH54" s="40"/>
      <c r="AI54" s="40"/>
      <c r="AJ54" s="40"/>
      <c r="AK54" s="40"/>
      <c r="AL54" s="40"/>
      <c r="AM54" s="40"/>
      <c r="AN54" s="40"/>
      <c r="AO54" s="40">
        <f>Test!I477</f>
        <v>0</v>
      </c>
      <c r="AP54" s="40">
        <f>Test!J477</f>
        <v>0</v>
      </c>
      <c r="AQ54" s="36">
        <f t="shared" si="5"/>
        <v>0</v>
      </c>
      <c r="AR54" s="48">
        <f t="shared" si="2"/>
        <v>0</v>
      </c>
      <c r="AS54" s="49">
        <f t="shared" si="3"/>
        <v>0</v>
      </c>
      <c r="AT54" s="16"/>
      <c r="AU54" s="16"/>
      <c r="AV54" s="460" t="s">
        <v>124</v>
      </c>
      <c r="AW54" s="382" cm="1">
        <f t="array" ref="AW54">bdRateExtend($G53:$G56,H53:H56,$Z53:$Z56,AA53:AA56)</f>
        <v>1</v>
      </c>
      <c r="AX54" s="403"/>
      <c r="AY54" s="403"/>
      <c r="AZ54" s="403"/>
      <c r="BA54" s="403"/>
      <c r="BB54" s="403" cm="1">
        <f t="array" ref="BB54">bdRateExtend($G53:$G56,L53:L56,$Z53:$Z56,AE53:AE56)</f>
        <v>1</v>
      </c>
      <c r="BC54" s="403"/>
      <c r="BD54" s="403" cm="1">
        <f t="array" ref="BD54">bdRateExtend($G53:$G56,M53:M56,$Z53:$Z56,AF53:AF56)</f>
        <v>1</v>
      </c>
      <c r="BE54" s="403"/>
      <c r="BF54" s="403" cm="1">
        <f t="array" ref="BF54">bdRateExtend($G53:$G56,N53:N56,$Z53:$Z56,AG53:AG56)</f>
        <v>1</v>
      </c>
      <c r="BG54" s="403"/>
      <c r="BH54" s="403" t="e" cm="1">
        <f t="array" ref="BH54">bdRateExtend($G53:$G56,O53:O56,$Z53:$Z56,AH53:AH56)</f>
        <v>#VALUE!</v>
      </c>
      <c r="BI54" s="403"/>
      <c r="BJ54" s="403" t="e" cm="1">
        <f t="array" ref="BJ54">bdRateExtend($G53:$G56,P53:P56,$Z53:$Z56,AI53:AI56)</f>
        <v>#VALUE!</v>
      </c>
      <c r="BK54" s="403"/>
      <c r="BL54" s="403" t="e" cm="1">
        <f t="array" ref="BL54">bdRateExtend($G53:$G56,Q53:Q56,$Z53:$Z56,AJ53:AJ56)</f>
        <v>#VALUE!</v>
      </c>
      <c r="BM54" s="403"/>
      <c r="BN54" s="403" t="e" cm="1">
        <f t="array" ref="BN54">bdRateExtend($G53:$G56,R53:R56,$Z53:$Z56,AK53:AK56)</f>
        <v>#VALUE!</v>
      </c>
      <c r="BO54" s="403"/>
      <c r="BP54" s="403"/>
      <c r="BQ54" s="377"/>
      <c r="BR54" s="377"/>
    </row>
    <row r="55" spans="1:70" ht="17" customHeight="1" x14ac:dyDescent="0.2">
      <c r="A55" s="387"/>
      <c r="B55" s="390"/>
      <c r="C55" s="393"/>
      <c r="D55" s="396"/>
      <c r="E55" s="399"/>
      <c r="F55" s="19">
        <v>47</v>
      </c>
      <c r="G55" s="35">
        <f>Anchor!B478</f>
        <v>1726.154</v>
      </c>
      <c r="H55" s="40">
        <f>Anchor!C478</f>
        <v>37.277200000000001</v>
      </c>
      <c r="I55" s="40">
        <f>Anchor!D478</f>
        <v>41.749699999999997</v>
      </c>
      <c r="J55" s="40">
        <f>Anchor!E478</f>
        <v>41.990099999999998</v>
      </c>
      <c r="K55" s="40"/>
      <c r="L55" s="40">
        <f>Anchor!F478</f>
        <v>20.435199999999998</v>
      </c>
      <c r="M55" s="40">
        <f>Anchor!G478</f>
        <v>17.414100000000001</v>
      </c>
      <c r="N55" s="40">
        <f>Anchor!H478</f>
        <v>89.360799999999998</v>
      </c>
      <c r="O55" s="40"/>
      <c r="P55" s="40"/>
      <c r="Q55" s="40"/>
      <c r="R55" s="40"/>
      <c r="S55" s="40"/>
      <c r="T55" s="40"/>
      <c r="U55" s="40"/>
      <c r="V55" s="40">
        <f>Anchor!I478</f>
        <v>11887.3</v>
      </c>
      <c r="W55" s="40">
        <f>Anchor!J478</f>
        <v>3.4874999999999998</v>
      </c>
      <c r="X55" s="36">
        <f t="shared" si="4"/>
        <v>3.3020277777777776</v>
      </c>
      <c r="Y55" s="15"/>
      <c r="Z55" s="35">
        <f>Test!B478</f>
        <v>0</v>
      </c>
      <c r="AA55" s="40">
        <f>Test!C478</f>
        <v>0</v>
      </c>
      <c r="AB55" s="40">
        <f>Test!D478</f>
        <v>0</v>
      </c>
      <c r="AC55" s="40">
        <f>Test!E478</f>
        <v>0</v>
      </c>
      <c r="AD55" s="40"/>
      <c r="AE55" s="40">
        <f>Test!F478</f>
        <v>0</v>
      </c>
      <c r="AF55" s="40">
        <f>Test!G478</f>
        <v>0</v>
      </c>
      <c r="AG55" s="40">
        <f>Test!H478</f>
        <v>0</v>
      </c>
      <c r="AH55" s="40"/>
      <c r="AI55" s="40"/>
      <c r="AJ55" s="40"/>
      <c r="AK55" s="40"/>
      <c r="AL55" s="40"/>
      <c r="AM55" s="40"/>
      <c r="AN55" s="40"/>
      <c r="AO55" s="40">
        <f>Test!I478</f>
        <v>0</v>
      </c>
      <c r="AP55" s="40">
        <f>Test!J478</f>
        <v>0</v>
      </c>
      <c r="AQ55" s="36">
        <f t="shared" si="5"/>
        <v>0</v>
      </c>
      <c r="AR55" s="48">
        <f t="shared" si="2"/>
        <v>0</v>
      </c>
      <c r="AS55" s="49">
        <f t="shared" si="3"/>
        <v>0</v>
      </c>
      <c r="AT55" s="16"/>
      <c r="AU55" s="16"/>
      <c r="AV55" s="460"/>
      <c r="AW55" s="382"/>
      <c r="AX55" s="403"/>
      <c r="AY55" s="403"/>
      <c r="AZ55" s="403"/>
      <c r="BA55" s="403"/>
      <c r="BB55" s="403"/>
      <c r="BC55" s="403"/>
      <c r="BD55" s="403"/>
      <c r="BE55" s="403"/>
      <c r="BF55" s="403"/>
      <c r="BG55" s="403"/>
      <c r="BH55" s="403"/>
      <c r="BI55" s="403"/>
      <c r="BJ55" s="403"/>
      <c r="BK55" s="403"/>
      <c r="BL55" s="403"/>
      <c r="BM55" s="403"/>
      <c r="BN55" s="403"/>
      <c r="BO55" s="403"/>
      <c r="BP55" s="403"/>
      <c r="BQ55" s="377"/>
      <c r="BR55" s="377"/>
    </row>
    <row r="56" spans="1:70" ht="17" customHeight="1" x14ac:dyDescent="0.2">
      <c r="A56" s="387"/>
      <c r="B56" s="390"/>
      <c r="C56" s="393"/>
      <c r="D56" s="396"/>
      <c r="E56" s="399"/>
      <c r="F56" s="19">
        <v>55</v>
      </c>
      <c r="G56" s="35">
        <f>Anchor!B479</f>
        <v>844.24659999999994</v>
      </c>
      <c r="H56" s="40">
        <f>Anchor!C479</f>
        <v>34.8371</v>
      </c>
      <c r="I56" s="40">
        <f>Anchor!D479</f>
        <v>40.417700000000004</v>
      </c>
      <c r="J56" s="40">
        <f>Anchor!E479</f>
        <v>40.944099999999999</v>
      </c>
      <c r="K56" s="40"/>
      <c r="L56" s="40">
        <f>Anchor!F479</f>
        <v>16.667100000000001</v>
      </c>
      <c r="M56" s="40">
        <f>Anchor!G479</f>
        <v>14.444000000000001</v>
      </c>
      <c r="N56" s="40">
        <f>Anchor!H479</f>
        <v>78.967500000000001</v>
      </c>
      <c r="O56" s="40"/>
      <c r="P56" s="40"/>
      <c r="Q56" s="40"/>
      <c r="R56" s="40"/>
      <c r="S56" s="40"/>
      <c r="T56" s="40"/>
      <c r="U56" s="40"/>
      <c r="V56" s="40">
        <f>Anchor!I479</f>
        <v>8630</v>
      </c>
      <c r="W56" s="40">
        <f>Anchor!J479</f>
        <v>2.9344999999999999</v>
      </c>
      <c r="X56" s="36">
        <f t="shared" si="4"/>
        <v>2.3972222222222221</v>
      </c>
      <c r="Y56" s="15"/>
      <c r="Z56" s="35">
        <f>Test!B479</f>
        <v>0</v>
      </c>
      <c r="AA56" s="40">
        <f>Test!C479</f>
        <v>0</v>
      </c>
      <c r="AB56" s="40">
        <f>Test!D479</f>
        <v>0</v>
      </c>
      <c r="AC56" s="40">
        <f>Test!E479</f>
        <v>0</v>
      </c>
      <c r="AD56" s="40"/>
      <c r="AE56" s="40">
        <f>Test!F479</f>
        <v>0</v>
      </c>
      <c r="AF56" s="40">
        <f>Test!G479</f>
        <v>0</v>
      </c>
      <c r="AG56" s="40">
        <f>Test!H479</f>
        <v>0</v>
      </c>
      <c r="AH56" s="40"/>
      <c r="AI56" s="40"/>
      <c r="AJ56" s="40"/>
      <c r="AK56" s="40"/>
      <c r="AL56" s="40"/>
      <c r="AM56" s="40"/>
      <c r="AN56" s="40"/>
      <c r="AO56" s="40">
        <f>Test!I479</f>
        <v>0</v>
      </c>
      <c r="AP56" s="40">
        <f>Test!J479</f>
        <v>0</v>
      </c>
      <c r="AQ56" s="36">
        <f t="shared" si="5"/>
        <v>0</v>
      </c>
      <c r="AR56" s="48">
        <f t="shared" si="2"/>
        <v>0</v>
      </c>
      <c r="AS56" s="49">
        <f t="shared" si="3"/>
        <v>0</v>
      </c>
      <c r="AT56" s="16"/>
      <c r="AU56" s="16"/>
      <c r="AV56" s="460" t="s">
        <v>125</v>
      </c>
      <c r="AW56" s="382" cm="1">
        <f t="array" ref="AW56">bdRateExtend($G54:$G57,H54:H57,$Z54:$Z57,AA54:AA57)</f>
        <v>1</v>
      </c>
      <c r="AX56" s="403"/>
      <c r="AY56" s="403"/>
      <c r="AZ56" s="403"/>
      <c r="BA56" s="403"/>
      <c r="BB56" s="403" cm="1">
        <f t="array" ref="BB56">bdRateExtend($G54:$G57,L54:L57,$Z54:$Z57,AE54:AE57)</f>
        <v>1</v>
      </c>
      <c r="BC56" s="403"/>
      <c r="BD56" s="403" cm="1">
        <f t="array" ref="BD56">bdRateExtend($G54:$G57,M54:M57,$Z54:$Z57,AF54:AF57)</f>
        <v>1</v>
      </c>
      <c r="BE56" s="403"/>
      <c r="BF56" s="403" cm="1">
        <f t="array" ref="BF56">bdRateExtend($G54:$G57,N54:N57,$Z54:$Z57,AG54:AG57)</f>
        <v>1</v>
      </c>
      <c r="BG56" s="403"/>
      <c r="BH56" s="403" t="e" cm="1">
        <f t="array" ref="BH56">bdRateExtend($G54:$G57,O54:O57,$Z54:$Z57,AH54:AH57)</f>
        <v>#VALUE!</v>
      </c>
      <c r="BI56" s="403"/>
      <c r="BJ56" s="403" t="e" cm="1">
        <f t="array" ref="BJ56">bdRateExtend($G54:$G57,P54:P57,$Z54:$Z57,AI54:AI57)</f>
        <v>#VALUE!</v>
      </c>
      <c r="BK56" s="403"/>
      <c r="BL56" s="403" t="e" cm="1">
        <f t="array" ref="BL56">bdRateExtend($G54:$G57,Q54:Q57,$Z54:$Z57,AJ54:AJ57)</f>
        <v>#VALUE!</v>
      </c>
      <c r="BM56" s="403"/>
      <c r="BN56" s="403" t="e" cm="1">
        <f t="array" ref="BN56">bdRateExtend($G54:$G57,R54:R57,$Z54:$Z57,AK54:AK57)</f>
        <v>#VALUE!</v>
      </c>
      <c r="BO56" s="403"/>
      <c r="BP56" s="403"/>
      <c r="BQ56" s="377"/>
      <c r="BR56" s="377"/>
    </row>
    <row r="57" spans="1:70" ht="17" customHeight="1" thickBot="1" x14ac:dyDescent="0.25">
      <c r="A57" s="387"/>
      <c r="B57" s="391"/>
      <c r="C57" s="394"/>
      <c r="D57" s="397"/>
      <c r="E57" s="400"/>
      <c r="F57" s="22">
        <v>63</v>
      </c>
      <c r="G57" s="37">
        <f>Anchor!B480</f>
        <v>397.61059999999998</v>
      </c>
      <c r="H57" s="38">
        <f>Anchor!C480</f>
        <v>32.3964</v>
      </c>
      <c r="I57" s="38">
        <f>Anchor!D480</f>
        <v>39.010399999999997</v>
      </c>
      <c r="J57" s="38">
        <f>Anchor!E480</f>
        <v>39.7806</v>
      </c>
      <c r="K57" s="38"/>
      <c r="L57" s="38">
        <f>Anchor!F480</f>
        <v>12.9726</v>
      </c>
      <c r="M57" s="38">
        <f>Anchor!G480</f>
        <v>11.6256</v>
      </c>
      <c r="N57" s="38">
        <f>Anchor!H480</f>
        <v>60.804000000000002</v>
      </c>
      <c r="O57" s="38"/>
      <c r="P57" s="38"/>
      <c r="Q57" s="38"/>
      <c r="R57" s="38"/>
      <c r="S57" s="38"/>
      <c r="T57" s="38"/>
      <c r="U57" s="38"/>
      <c r="V57" s="38">
        <f>Anchor!I480</f>
        <v>4953</v>
      </c>
      <c r="W57" s="38">
        <f>Anchor!J480</f>
        <v>2.2997000000000001</v>
      </c>
      <c r="X57" s="39">
        <f t="shared" si="4"/>
        <v>1.3758333333333332</v>
      </c>
      <c r="Y57" s="15"/>
      <c r="Z57" s="37">
        <f>Test!B480</f>
        <v>0</v>
      </c>
      <c r="AA57" s="38">
        <f>Test!C480</f>
        <v>0</v>
      </c>
      <c r="AB57" s="38">
        <f>Test!D480</f>
        <v>0</v>
      </c>
      <c r="AC57" s="38">
        <f>Test!E480</f>
        <v>0</v>
      </c>
      <c r="AD57" s="38"/>
      <c r="AE57" s="38">
        <f>Test!F480</f>
        <v>0</v>
      </c>
      <c r="AF57" s="38">
        <f>Test!G480</f>
        <v>0</v>
      </c>
      <c r="AG57" s="38">
        <f>Test!H480</f>
        <v>0</v>
      </c>
      <c r="AH57" s="38"/>
      <c r="AI57" s="38"/>
      <c r="AJ57" s="38"/>
      <c r="AK57" s="38"/>
      <c r="AL57" s="38"/>
      <c r="AM57" s="38"/>
      <c r="AN57" s="38"/>
      <c r="AO57" s="38">
        <f>Test!I480</f>
        <v>0</v>
      </c>
      <c r="AP57" s="38">
        <f>Test!J480</f>
        <v>0</v>
      </c>
      <c r="AQ57" s="39">
        <f t="shared" si="5"/>
        <v>0</v>
      </c>
      <c r="AR57" s="50">
        <f t="shared" si="2"/>
        <v>0</v>
      </c>
      <c r="AS57" s="51">
        <f t="shared" si="3"/>
        <v>0</v>
      </c>
      <c r="AT57" s="16"/>
      <c r="AU57" s="16"/>
      <c r="AV57" s="462"/>
      <c r="AW57" s="382"/>
      <c r="AX57" s="403"/>
      <c r="AY57" s="403"/>
      <c r="AZ57" s="403"/>
      <c r="BA57" s="403"/>
      <c r="BB57" s="403"/>
      <c r="BC57" s="403"/>
      <c r="BD57" s="403"/>
      <c r="BE57" s="403"/>
      <c r="BF57" s="403"/>
      <c r="BG57" s="403"/>
      <c r="BH57" s="403"/>
      <c r="BI57" s="403"/>
      <c r="BJ57" s="403"/>
      <c r="BK57" s="403"/>
      <c r="BL57" s="403"/>
      <c r="BM57" s="403"/>
      <c r="BN57" s="403"/>
      <c r="BO57" s="403"/>
      <c r="BP57" s="403"/>
      <c r="BQ57" s="377"/>
      <c r="BR57" s="377"/>
    </row>
    <row r="58" spans="1:70" ht="17" customHeight="1" x14ac:dyDescent="0.2">
      <c r="A58" s="387"/>
      <c r="B58" s="389" t="s">
        <v>2</v>
      </c>
      <c r="C58" s="392" t="s">
        <v>35</v>
      </c>
      <c r="D58" s="395">
        <v>59.94</v>
      </c>
      <c r="E58" s="398">
        <v>10</v>
      </c>
      <c r="F58" s="21">
        <v>23</v>
      </c>
      <c r="G58" s="32">
        <f>Anchor!B481</f>
        <v>26209.836500000001</v>
      </c>
      <c r="H58" s="33">
        <f>Anchor!C481</f>
        <v>42.592199999999998</v>
      </c>
      <c r="I58" s="33">
        <f>Anchor!D481</f>
        <v>45.2087</v>
      </c>
      <c r="J58" s="33">
        <f>Anchor!E481</f>
        <v>47.489800000000002</v>
      </c>
      <c r="K58" s="33"/>
      <c r="L58" s="33">
        <f>Anchor!F481</f>
        <v>30.8566</v>
      </c>
      <c r="M58" s="33">
        <f>Anchor!G481</f>
        <v>27.6631</v>
      </c>
      <c r="N58" s="33">
        <f>Anchor!H481</f>
        <v>99.976799999999997</v>
      </c>
      <c r="O58" s="33"/>
      <c r="P58" s="33"/>
      <c r="Q58" s="33"/>
      <c r="R58" s="33"/>
      <c r="S58" s="33"/>
      <c r="T58" s="33"/>
      <c r="U58" s="33"/>
      <c r="V58" s="33">
        <f>Anchor!I481</f>
        <v>18732.7</v>
      </c>
      <c r="W58" s="33">
        <f>Anchor!J481</f>
        <v>9.7731999999999992</v>
      </c>
      <c r="X58" s="34">
        <f t="shared" si="4"/>
        <v>5.2035277777777784</v>
      </c>
      <c r="Y58" s="15"/>
      <c r="Z58" s="32">
        <f>Test!B481</f>
        <v>0</v>
      </c>
      <c r="AA58" s="33">
        <f>Test!C481</f>
        <v>0</v>
      </c>
      <c r="AB58" s="33">
        <f>Test!D481</f>
        <v>0</v>
      </c>
      <c r="AC58" s="33">
        <f>Test!E481</f>
        <v>0</v>
      </c>
      <c r="AD58" s="33"/>
      <c r="AE58" s="33">
        <f>Test!F481</f>
        <v>0</v>
      </c>
      <c r="AF58" s="33">
        <f>Test!G481</f>
        <v>0</v>
      </c>
      <c r="AG58" s="33">
        <f>Test!H481</f>
        <v>0</v>
      </c>
      <c r="AH58" s="33"/>
      <c r="AI58" s="33"/>
      <c r="AJ58" s="33"/>
      <c r="AK58" s="33"/>
      <c r="AL58" s="33"/>
      <c r="AM58" s="33"/>
      <c r="AN58" s="33"/>
      <c r="AO58" s="33">
        <f>Test!I481</f>
        <v>0</v>
      </c>
      <c r="AP58" s="33">
        <f>Test!J481</f>
        <v>0</v>
      </c>
      <c r="AQ58" s="34">
        <f t="shared" si="5"/>
        <v>0</v>
      </c>
      <c r="AR58" s="46">
        <f t="shared" si="2"/>
        <v>0</v>
      </c>
      <c r="AS58" s="47">
        <f t="shared" si="3"/>
        <v>0</v>
      </c>
      <c r="AT58" s="16"/>
      <c r="AU58" s="16"/>
      <c r="AV58" s="461" t="s">
        <v>123</v>
      </c>
      <c r="AW58" s="382" cm="1">
        <f t="array" ref="AW58">bdRateExtend($G58:$G61,H58:H61,$Z58:$Z61,AA58:AA61)</f>
        <v>1</v>
      </c>
      <c r="AX58" s="403" cm="1">
        <f t="array" ref="AX58">bdRateExtend($G58:$G63,H58:H63,$Z58:$Z63,AA58:AA63)</f>
        <v>1</v>
      </c>
      <c r="AY58" s="403" cm="1">
        <f t="array" ref="AY58">bdRateExtend($G58:$G63,I58:I63,$Z58:$Z63,AB58:AB63)</f>
        <v>1</v>
      </c>
      <c r="AZ58" s="403" cm="1">
        <f t="array" ref="AZ58">bdRateExtend($G58:$G63,J58:J63,$Z58:$Z63,AC58:AC63)</f>
        <v>1</v>
      </c>
      <c r="BA58" s="403" t="e" cm="1">
        <f t="array" ref="BA58">bdRateExtend($G58:$G63,K58:K63,$Z58:$Z63,AD58:AD63)</f>
        <v>#VALUE!</v>
      </c>
      <c r="BB58" s="403" cm="1">
        <f t="array" ref="BB58">bdRateExtend($G58:$G61,L58:L61,$Z58:$Z61,AE58:AE61)</f>
        <v>1</v>
      </c>
      <c r="BC58" s="403" cm="1">
        <f t="array" ref="BC58">bdRateExtend($G58:$G63,L58:L63,$Z58:$Z63,AE58:AE63)</f>
        <v>1</v>
      </c>
      <c r="BD58" s="403" cm="1">
        <f t="array" ref="BD58">bdRateExtend($G58:$G61,M58:M61,$Z58:$Z61,AF58:AF61)</f>
        <v>1</v>
      </c>
      <c r="BE58" s="403" cm="1">
        <f t="array" ref="BE58">bdRateExtend($G58:$G63,M58:M63,$Z58:$Z63,AF58:AF63)</f>
        <v>1</v>
      </c>
      <c r="BF58" s="403" cm="1">
        <f t="array" ref="BF58">bdRateExtend($G58:$G61,N58:N61,$Z58:$Z61,AG58:AG61)</f>
        <v>1</v>
      </c>
      <c r="BG58" s="403" cm="1">
        <f t="array" ref="BG58">bdRateExtend($G58:$G63,N58:N63,$Z58:$Z63,AG58:AG63)</f>
        <v>1</v>
      </c>
      <c r="BH58" s="403" t="e" cm="1">
        <f t="array" ref="BH58">bdRateExtend($G58:$G61,O58:O61,$Z58:$Z61,AH58:AH61)</f>
        <v>#VALUE!</v>
      </c>
      <c r="BI58" s="403" t="e" cm="1">
        <f t="array" ref="BI58">bdRateExtend($G58:$G63,O58:O63,$Z58:$Z63,AH58:AH63)</f>
        <v>#VALUE!</v>
      </c>
      <c r="BJ58" s="403" t="e" cm="1">
        <f t="array" ref="BJ58">bdRateExtend($G58:$G61,P58:P61,$Z58:$Z61,AI58:AI61)</f>
        <v>#VALUE!</v>
      </c>
      <c r="BK58" s="403" t="e" cm="1">
        <f t="array" ref="BK58">bdRateExtend($G58:$G63,P58:P63,$Z58:$Z63,AI58:AI63)</f>
        <v>#VALUE!</v>
      </c>
      <c r="BL58" s="403" t="e" cm="1">
        <f t="array" ref="BL58">bdRateExtend($G58:$G61,Q58:Q61,$Z58:$Z61,AJ58:AJ61)</f>
        <v>#VALUE!</v>
      </c>
      <c r="BM58" s="403" t="e" cm="1">
        <f t="array" ref="BM58">bdRateExtend($G58:$G63,Q58:Q63,$Z58:$Z63,AJ58:AJ63)</f>
        <v>#VALUE!</v>
      </c>
      <c r="BN58" s="403" t="e" cm="1">
        <f t="array" ref="BN58">bdRateExtend($G58:$G61,R58:R61,$Z58:$Z61,AK58:AK61)</f>
        <v>#VALUE!</v>
      </c>
      <c r="BO58" s="403" t="e" cm="1">
        <f t="array" ref="BO58">bdRateExtend($G58:$G63,R58:R63,$Z58:$Z63,AK58:AK63)</f>
        <v>#VALUE!</v>
      </c>
      <c r="BP58" s="403" t="e" cm="1">
        <f t="array" ref="BP58">bdRateExtend($G58:$G63,S58:S63,$Z58:$Z63,AL58:AL63)</f>
        <v>#VALUE!</v>
      </c>
      <c r="BQ58" s="377" t="e" cm="1">
        <f t="array" ref="BQ58">bdRateExtend($G58:$G63,T58:T63,$Z58:$Z63,AM58:AM63)</f>
        <v>#VALUE!</v>
      </c>
      <c r="BR58" s="377" t="e" cm="1">
        <f t="array" ref="BR58">bdRateExtend($G58:$G63,U58:U63,$Z58:$Z63,AN58:AN63)</f>
        <v>#VALUE!</v>
      </c>
    </row>
    <row r="59" spans="1:70" ht="17" customHeight="1" x14ac:dyDescent="0.2">
      <c r="A59" s="387"/>
      <c r="B59" s="390"/>
      <c r="C59" s="393"/>
      <c r="D59" s="396"/>
      <c r="E59" s="399"/>
      <c r="F59" s="19">
        <v>31</v>
      </c>
      <c r="G59" s="35">
        <f>Anchor!B482</f>
        <v>16408.897799999999</v>
      </c>
      <c r="H59" s="40">
        <f>Anchor!C482</f>
        <v>40.378500000000003</v>
      </c>
      <c r="I59" s="40">
        <f>Anchor!D482</f>
        <v>43.563699999999997</v>
      </c>
      <c r="J59" s="40">
        <f>Anchor!E482</f>
        <v>45.529400000000003</v>
      </c>
      <c r="K59" s="40"/>
      <c r="L59" s="40">
        <f>Anchor!F482</f>
        <v>28.842500000000001</v>
      </c>
      <c r="M59" s="40">
        <f>Anchor!G482</f>
        <v>25.657</v>
      </c>
      <c r="N59" s="40">
        <f>Anchor!H482</f>
        <v>99.9696</v>
      </c>
      <c r="O59" s="40"/>
      <c r="P59" s="40"/>
      <c r="Q59" s="40"/>
      <c r="R59" s="40"/>
      <c r="S59" s="40"/>
      <c r="T59" s="40"/>
      <c r="U59" s="40"/>
      <c r="V59" s="40">
        <f>Anchor!I482</f>
        <v>18918</v>
      </c>
      <c r="W59" s="40">
        <f>Anchor!J482</f>
        <v>7.8033999999999999</v>
      </c>
      <c r="X59" s="36">
        <f t="shared" si="4"/>
        <v>5.2549999999999999</v>
      </c>
      <c r="Y59" s="15"/>
      <c r="Z59" s="35">
        <f>Test!B482</f>
        <v>0</v>
      </c>
      <c r="AA59" s="40">
        <f>Test!C482</f>
        <v>0</v>
      </c>
      <c r="AB59" s="40">
        <f>Test!D482</f>
        <v>0</v>
      </c>
      <c r="AC59" s="40">
        <f>Test!E482</f>
        <v>0</v>
      </c>
      <c r="AD59" s="40"/>
      <c r="AE59" s="40">
        <f>Test!F482</f>
        <v>0</v>
      </c>
      <c r="AF59" s="40">
        <f>Test!G482</f>
        <v>0</v>
      </c>
      <c r="AG59" s="40">
        <f>Test!H482</f>
        <v>0</v>
      </c>
      <c r="AH59" s="40"/>
      <c r="AI59" s="40"/>
      <c r="AJ59" s="40"/>
      <c r="AK59" s="40"/>
      <c r="AL59" s="40"/>
      <c r="AM59" s="40"/>
      <c r="AN59" s="40"/>
      <c r="AO59" s="40">
        <f>Test!I482</f>
        <v>0</v>
      </c>
      <c r="AP59" s="40">
        <f>Test!J482</f>
        <v>0</v>
      </c>
      <c r="AQ59" s="36">
        <f t="shared" si="5"/>
        <v>0</v>
      </c>
      <c r="AR59" s="48">
        <f t="shared" si="2"/>
        <v>0</v>
      </c>
      <c r="AS59" s="49">
        <f t="shared" si="3"/>
        <v>0</v>
      </c>
      <c r="AT59" s="16"/>
      <c r="AU59" s="16"/>
      <c r="AV59" s="460"/>
      <c r="AW59" s="382"/>
      <c r="AX59" s="403"/>
      <c r="AY59" s="403"/>
      <c r="AZ59" s="403"/>
      <c r="BA59" s="403"/>
      <c r="BB59" s="403"/>
      <c r="BC59" s="403"/>
      <c r="BD59" s="403"/>
      <c r="BE59" s="403"/>
      <c r="BF59" s="403"/>
      <c r="BG59" s="403"/>
      <c r="BH59" s="403"/>
      <c r="BI59" s="403"/>
      <c r="BJ59" s="403"/>
      <c r="BK59" s="403"/>
      <c r="BL59" s="403"/>
      <c r="BM59" s="403"/>
      <c r="BN59" s="403"/>
      <c r="BO59" s="403"/>
      <c r="BP59" s="403"/>
      <c r="BQ59" s="377"/>
      <c r="BR59" s="377"/>
    </row>
    <row r="60" spans="1:70" ht="17" customHeight="1" x14ac:dyDescent="0.2">
      <c r="A60" s="387"/>
      <c r="B60" s="390"/>
      <c r="C60" s="393"/>
      <c r="D60" s="396"/>
      <c r="E60" s="399"/>
      <c r="F60" s="19">
        <v>39</v>
      </c>
      <c r="G60" s="35">
        <f>Anchor!B483</f>
        <v>9842.0815999999995</v>
      </c>
      <c r="H60" s="40">
        <f>Anchor!C483</f>
        <v>37.802100000000003</v>
      </c>
      <c r="I60" s="40">
        <f>Anchor!D483</f>
        <v>41.857500000000002</v>
      </c>
      <c r="J60" s="40">
        <f>Anchor!E483</f>
        <v>43.399900000000002</v>
      </c>
      <c r="K60" s="40"/>
      <c r="L60" s="40">
        <f>Anchor!F483</f>
        <v>26.229500000000002</v>
      </c>
      <c r="M60" s="40">
        <f>Anchor!G483</f>
        <v>23.095300000000002</v>
      </c>
      <c r="N60" s="40">
        <f>Anchor!H483</f>
        <v>97.678399999999996</v>
      </c>
      <c r="O60" s="40"/>
      <c r="P60" s="40"/>
      <c r="Q60" s="40"/>
      <c r="R60" s="40"/>
      <c r="S60" s="40"/>
      <c r="T60" s="40"/>
      <c r="U60" s="40"/>
      <c r="V60" s="40">
        <f>Anchor!I483</f>
        <v>20672.400000000001</v>
      </c>
      <c r="W60" s="40">
        <f>Anchor!J483</f>
        <v>6.5730000000000004</v>
      </c>
      <c r="X60" s="36">
        <f t="shared" si="4"/>
        <v>5.7423333333333337</v>
      </c>
      <c r="Y60" s="15"/>
      <c r="Z60" s="35">
        <f>Test!B483</f>
        <v>0</v>
      </c>
      <c r="AA60" s="40">
        <f>Test!C483</f>
        <v>0</v>
      </c>
      <c r="AB60" s="40">
        <f>Test!D483</f>
        <v>0</v>
      </c>
      <c r="AC60" s="40">
        <f>Test!E483</f>
        <v>0</v>
      </c>
      <c r="AD60" s="40"/>
      <c r="AE60" s="40">
        <f>Test!F483</f>
        <v>0</v>
      </c>
      <c r="AF60" s="40">
        <f>Test!G483</f>
        <v>0</v>
      </c>
      <c r="AG60" s="40">
        <f>Test!H483</f>
        <v>0</v>
      </c>
      <c r="AH60" s="40"/>
      <c r="AI60" s="40"/>
      <c r="AJ60" s="40"/>
      <c r="AK60" s="40"/>
      <c r="AL60" s="40"/>
      <c r="AM60" s="40"/>
      <c r="AN60" s="40"/>
      <c r="AO60" s="40">
        <f>Test!I483</f>
        <v>0</v>
      </c>
      <c r="AP60" s="40">
        <f>Test!J483</f>
        <v>0</v>
      </c>
      <c r="AQ60" s="36">
        <f t="shared" si="5"/>
        <v>0</v>
      </c>
      <c r="AR60" s="48">
        <f t="shared" si="2"/>
        <v>0</v>
      </c>
      <c r="AS60" s="49">
        <f t="shared" si="3"/>
        <v>0</v>
      </c>
      <c r="AT60" s="16"/>
      <c r="AU60" s="16"/>
      <c r="AV60" s="460" t="s">
        <v>124</v>
      </c>
      <c r="AW60" s="382" cm="1">
        <f t="array" ref="AW60">bdRateExtend($G59:$G62,H59:H62,$Z59:$Z62,AA59:AA62)</f>
        <v>1</v>
      </c>
      <c r="AX60" s="403"/>
      <c r="AY60" s="403"/>
      <c r="AZ60" s="403"/>
      <c r="BA60" s="403"/>
      <c r="BB60" s="403" cm="1">
        <f t="array" ref="BB60">bdRateExtend($G59:$G62,L59:L62,$Z59:$Z62,AE59:AE62)</f>
        <v>1</v>
      </c>
      <c r="BC60" s="403"/>
      <c r="BD60" s="403" cm="1">
        <f t="array" ref="BD60">bdRateExtend($G59:$G62,M59:M62,$Z59:$Z62,AF59:AF62)</f>
        <v>1</v>
      </c>
      <c r="BE60" s="403"/>
      <c r="BF60" s="403" cm="1">
        <f t="array" ref="BF60">bdRateExtend($G59:$G62,N59:N62,$Z59:$Z62,AG59:AG62)</f>
        <v>1</v>
      </c>
      <c r="BG60" s="403"/>
      <c r="BH60" s="403" t="e" cm="1">
        <f t="array" ref="BH60">bdRateExtend($G59:$G62,O59:O62,$Z59:$Z62,AH59:AH62)</f>
        <v>#VALUE!</v>
      </c>
      <c r="BI60" s="403"/>
      <c r="BJ60" s="403" t="e" cm="1">
        <f t="array" ref="BJ60">bdRateExtend($G59:$G62,P59:P62,$Z59:$Z62,AI59:AI62)</f>
        <v>#VALUE!</v>
      </c>
      <c r="BK60" s="403"/>
      <c r="BL60" s="403" t="e" cm="1">
        <f t="array" ref="BL60">bdRateExtend($G59:$G62,Q59:Q62,$Z59:$Z62,AJ59:AJ62)</f>
        <v>#VALUE!</v>
      </c>
      <c r="BM60" s="403"/>
      <c r="BN60" s="403" t="e" cm="1">
        <f t="array" ref="BN60">bdRateExtend($G59:$G62,R59:R62,$Z59:$Z62,AK59:AK62)</f>
        <v>#VALUE!</v>
      </c>
      <c r="BO60" s="403"/>
      <c r="BP60" s="403"/>
      <c r="BQ60" s="377"/>
      <c r="BR60" s="377"/>
    </row>
    <row r="61" spans="1:70" ht="17" customHeight="1" x14ac:dyDescent="0.2">
      <c r="A61" s="387"/>
      <c r="B61" s="390"/>
      <c r="C61" s="393"/>
      <c r="D61" s="396"/>
      <c r="E61" s="399"/>
      <c r="F61" s="19">
        <v>47</v>
      </c>
      <c r="G61" s="35">
        <f>Anchor!B484</f>
        <v>5727.2209000000003</v>
      </c>
      <c r="H61" s="40">
        <f>Anchor!C484</f>
        <v>34.980400000000003</v>
      </c>
      <c r="I61" s="40">
        <f>Anchor!D484</f>
        <v>40.3748</v>
      </c>
      <c r="J61" s="40">
        <f>Anchor!E484</f>
        <v>41.453400000000002</v>
      </c>
      <c r="K61" s="40"/>
      <c r="L61" s="40">
        <f>Anchor!F484</f>
        <v>23.0519</v>
      </c>
      <c r="M61" s="40">
        <f>Anchor!G484</f>
        <v>20.020800000000001</v>
      </c>
      <c r="N61" s="40">
        <f>Anchor!H484</f>
        <v>92.127799999999993</v>
      </c>
      <c r="O61" s="40"/>
      <c r="P61" s="40"/>
      <c r="Q61" s="40"/>
      <c r="R61" s="40"/>
      <c r="S61" s="40"/>
      <c r="T61" s="40"/>
      <c r="U61" s="40"/>
      <c r="V61" s="40">
        <f>Anchor!I484</f>
        <v>19475.2</v>
      </c>
      <c r="W61" s="40">
        <f>Anchor!J484</f>
        <v>5.3667999999999996</v>
      </c>
      <c r="X61" s="36">
        <f t="shared" si="4"/>
        <v>5.4097777777777782</v>
      </c>
      <c r="Y61" s="15"/>
      <c r="Z61" s="35">
        <f>Test!B484</f>
        <v>0</v>
      </c>
      <c r="AA61" s="40">
        <f>Test!C484</f>
        <v>0</v>
      </c>
      <c r="AB61" s="40">
        <f>Test!D484</f>
        <v>0</v>
      </c>
      <c r="AC61" s="40">
        <f>Test!E484</f>
        <v>0</v>
      </c>
      <c r="AD61" s="40"/>
      <c r="AE61" s="40">
        <f>Test!F484</f>
        <v>0</v>
      </c>
      <c r="AF61" s="40">
        <f>Test!G484</f>
        <v>0</v>
      </c>
      <c r="AG61" s="40">
        <f>Test!H484</f>
        <v>0</v>
      </c>
      <c r="AH61" s="40"/>
      <c r="AI61" s="40"/>
      <c r="AJ61" s="40"/>
      <c r="AK61" s="40"/>
      <c r="AL61" s="40"/>
      <c r="AM61" s="40"/>
      <c r="AN61" s="40"/>
      <c r="AO61" s="40">
        <f>Test!I484</f>
        <v>0</v>
      </c>
      <c r="AP61" s="40">
        <f>Test!J484</f>
        <v>0</v>
      </c>
      <c r="AQ61" s="36">
        <f t="shared" si="5"/>
        <v>0</v>
      </c>
      <c r="AR61" s="48">
        <f t="shared" si="2"/>
        <v>0</v>
      </c>
      <c r="AS61" s="49">
        <f t="shared" si="3"/>
        <v>0</v>
      </c>
      <c r="AT61" s="16"/>
      <c r="AU61" s="16"/>
      <c r="AV61" s="460"/>
      <c r="AW61" s="382"/>
      <c r="AX61" s="403"/>
      <c r="AY61" s="403"/>
      <c r="AZ61" s="403"/>
      <c r="BA61" s="403"/>
      <c r="BB61" s="403"/>
      <c r="BC61" s="403"/>
      <c r="BD61" s="403"/>
      <c r="BE61" s="403"/>
      <c r="BF61" s="403"/>
      <c r="BG61" s="403"/>
      <c r="BH61" s="403"/>
      <c r="BI61" s="403"/>
      <c r="BJ61" s="403"/>
      <c r="BK61" s="403"/>
      <c r="BL61" s="403"/>
      <c r="BM61" s="403"/>
      <c r="BN61" s="403"/>
      <c r="BO61" s="403"/>
      <c r="BP61" s="403"/>
      <c r="BQ61" s="377"/>
      <c r="BR61" s="377"/>
    </row>
    <row r="62" spans="1:70" ht="17" customHeight="1" x14ac:dyDescent="0.2">
      <c r="A62" s="387"/>
      <c r="B62" s="390"/>
      <c r="C62" s="393"/>
      <c r="D62" s="396"/>
      <c r="E62" s="399"/>
      <c r="F62" s="19">
        <v>55</v>
      </c>
      <c r="G62" s="35">
        <f>Anchor!B485</f>
        <v>3242.8166999999999</v>
      </c>
      <c r="H62" s="40">
        <f>Anchor!C485</f>
        <v>32.160899999999998</v>
      </c>
      <c r="I62" s="40">
        <f>Anchor!D485</f>
        <v>39.036200000000001</v>
      </c>
      <c r="J62" s="40">
        <f>Anchor!E485</f>
        <v>39.758600000000001</v>
      </c>
      <c r="K62" s="40"/>
      <c r="L62" s="40">
        <f>Anchor!F485</f>
        <v>19.529399999999999</v>
      </c>
      <c r="M62" s="40">
        <f>Anchor!G485</f>
        <v>16.749199999999998</v>
      </c>
      <c r="N62" s="40">
        <f>Anchor!H485</f>
        <v>83.223299999999995</v>
      </c>
      <c r="O62" s="40"/>
      <c r="P62" s="40"/>
      <c r="Q62" s="40"/>
      <c r="R62" s="40"/>
      <c r="S62" s="40"/>
      <c r="T62" s="40"/>
      <c r="U62" s="40"/>
      <c r="V62" s="40">
        <f>Anchor!I485</f>
        <v>15376.7</v>
      </c>
      <c r="W62" s="40">
        <f>Anchor!J485</f>
        <v>4.55</v>
      </c>
      <c r="X62" s="36">
        <f t="shared" si="4"/>
        <v>4.2713055555555561</v>
      </c>
      <c r="Y62" s="15"/>
      <c r="Z62" s="35">
        <f>Test!B485</f>
        <v>0</v>
      </c>
      <c r="AA62" s="40">
        <f>Test!C485</f>
        <v>0</v>
      </c>
      <c r="AB62" s="40">
        <f>Test!D485</f>
        <v>0</v>
      </c>
      <c r="AC62" s="40">
        <f>Test!E485</f>
        <v>0</v>
      </c>
      <c r="AD62" s="40"/>
      <c r="AE62" s="40">
        <f>Test!F485</f>
        <v>0</v>
      </c>
      <c r="AF62" s="40">
        <f>Test!G485</f>
        <v>0</v>
      </c>
      <c r="AG62" s="40">
        <f>Test!H485</f>
        <v>0</v>
      </c>
      <c r="AH62" s="40"/>
      <c r="AI62" s="40"/>
      <c r="AJ62" s="40"/>
      <c r="AK62" s="40"/>
      <c r="AL62" s="40"/>
      <c r="AM62" s="40"/>
      <c r="AN62" s="40"/>
      <c r="AO62" s="40">
        <f>Test!I485</f>
        <v>0</v>
      </c>
      <c r="AP62" s="40">
        <f>Test!J485</f>
        <v>0</v>
      </c>
      <c r="AQ62" s="36">
        <f t="shared" si="5"/>
        <v>0</v>
      </c>
      <c r="AR62" s="48">
        <f t="shared" si="2"/>
        <v>0</v>
      </c>
      <c r="AS62" s="49">
        <f t="shared" si="3"/>
        <v>0</v>
      </c>
      <c r="AT62" s="16"/>
      <c r="AU62" s="16"/>
      <c r="AV62" s="460" t="s">
        <v>125</v>
      </c>
      <c r="AW62" s="382" cm="1">
        <f t="array" ref="AW62">bdRateExtend($G60:$G63,H60:H63,$Z60:$Z63,AA60:AA63)</f>
        <v>1</v>
      </c>
      <c r="AX62" s="403"/>
      <c r="AY62" s="403"/>
      <c r="AZ62" s="403"/>
      <c r="BA62" s="403"/>
      <c r="BB62" s="403" cm="1">
        <f t="array" ref="BB62">bdRateExtend($G60:$G63,L60:L63,$Z60:$Z63,AE60:AE63)</f>
        <v>1</v>
      </c>
      <c r="BC62" s="403"/>
      <c r="BD62" s="403" cm="1">
        <f t="array" ref="BD62">bdRateExtend($G60:$G63,M60:M63,$Z60:$Z63,AF60:AF63)</f>
        <v>1</v>
      </c>
      <c r="BE62" s="403"/>
      <c r="BF62" s="403" cm="1">
        <f t="array" ref="BF62">bdRateExtend($G60:$G63,N60:N63,$Z60:$Z63,AG60:AG63)</f>
        <v>1</v>
      </c>
      <c r="BG62" s="403"/>
      <c r="BH62" s="403" t="e" cm="1">
        <f t="array" ref="BH62">bdRateExtend($G60:$G63,O60:O63,$Z60:$Z63,AH60:AH63)</f>
        <v>#VALUE!</v>
      </c>
      <c r="BI62" s="403"/>
      <c r="BJ62" s="403" t="e" cm="1">
        <f t="array" ref="BJ62">bdRateExtend($G60:$G63,P60:P63,$Z60:$Z63,AI60:AI63)</f>
        <v>#VALUE!</v>
      </c>
      <c r="BK62" s="403"/>
      <c r="BL62" s="403" t="e" cm="1">
        <f t="array" ref="BL62">bdRateExtend($G60:$G63,Q60:Q63,$Z60:$Z63,AJ60:AJ63)</f>
        <v>#VALUE!</v>
      </c>
      <c r="BM62" s="403"/>
      <c r="BN62" s="403" t="e" cm="1">
        <f t="array" ref="BN62">bdRateExtend($G60:$G63,R60:R63,$Z60:$Z63,AK60:AK63)</f>
        <v>#VALUE!</v>
      </c>
      <c r="BO62" s="403"/>
      <c r="BP62" s="403"/>
      <c r="BQ62" s="377"/>
      <c r="BR62" s="377"/>
    </row>
    <row r="63" spans="1:70" ht="17" customHeight="1" thickBot="1" x14ac:dyDescent="0.25">
      <c r="A63" s="387"/>
      <c r="B63" s="391"/>
      <c r="C63" s="394"/>
      <c r="D63" s="397"/>
      <c r="E63" s="400"/>
      <c r="F63" s="22">
        <v>63</v>
      </c>
      <c r="G63" s="37">
        <f>Anchor!B486</f>
        <v>1587.06</v>
      </c>
      <c r="H63" s="38">
        <f>Anchor!C486</f>
        <v>29.027899999999999</v>
      </c>
      <c r="I63" s="38">
        <f>Anchor!D486</f>
        <v>37.456499999999998</v>
      </c>
      <c r="J63" s="38">
        <f>Anchor!E486</f>
        <v>38.1023</v>
      </c>
      <c r="K63" s="38"/>
      <c r="L63" s="38">
        <f>Anchor!F486</f>
        <v>15.3438</v>
      </c>
      <c r="M63" s="38">
        <f>Anchor!G486</f>
        <v>13.153600000000001</v>
      </c>
      <c r="N63" s="38">
        <f>Anchor!H486</f>
        <v>66.609300000000005</v>
      </c>
      <c r="O63" s="38"/>
      <c r="P63" s="38"/>
      <c r="Q63" s="38"/>
      <c r="R63" s="38"/>
      <c r="S63" s="38"/>
      <c r="T63" s="38"/>
      <c r="U63" s="38"/>
      <c r="V63" s="38">
        <f>Anchor!I486</f>
        <v>9124.7999999999993</v>
      </c>
      <c r="W63" s="38">
        <f>Anchor!J486</f>
        <v>3.2048000000000001</v>
      </c>
      <c r="X63" s="39">
        <f t="shared" si="4"/>
        <v>2.5346666666666664</v>
      </c>
      <c r="Y63" s="15"/>
      <c r="Z63" s="37">
        <f>Test!B486</f>
        <v>0</v>
      </c>
      <c r="AA63" s="38">
        <f>Test!C486</f>
        <v>0</v>
      </c>
      <c r="AB63" s="38">
        <f>Test!D486</f>
        <v>0</v>
      </c>
      <c r="AC63" s="38">
        <f>Test!E486</f>
        <v>0</v>
      </c>
      <c r="AD63" s="38"/>
      <c r="AE63" s="38">
        <f>Test!F486</f>
        <v>0</v>
      </c>
      <c r="AF63" s="38">
        <f>Test!G486</f>
        <v>0</v>
      </c>
      <c r="AG63" s="38">
        <f>Test!H486</f>
        <v>0</v>
      </c>
      <c r="AH63" s="38"/>
      <c r="AI63" s="38"/>
      <c r="AJ63" s="38"/>
      <c r="AK63" s="38"/>
      <c r="AL63" s="38"/>
      <c r="AM63" s="38"/>
      <c r="AN63" s="38"/>
      <c r="AO63" s="38">
        <f>Test!I486</f>
        <v>0</v>
      </c>
      <c r="AP63" s="38">
        <f>Test!J486</f>
        <v>0</v>
      </c>
      <c r="AQ63" s="39">
        <f t="shared" si="5"/>
        <v>0</v>
      </c>
      <c r="AR63" s="50">
        <f t="shared" si="2"/>
        <v>0</v>
      </c>
      <c r="AS63" s="51">
        <f t="shared" si="3"/>
        <v>0</v>
      </c>
      <c r="AT63" s="16"/>
      <c r="AU63" s="16"/>
      <c r="AV63" s="462"/>
      <c r="AW63" s="382"/>
      <c r="AX63" s="403"/>
      <c r="AY63" s="403"/>
      <c r="AZ63" s="403"/>
      <c r="BA63" s="403"/>
      <c r="BB63" s="403"/>
      <c r="BC63" s="403"/>
      <c r="BD63" s="403"/>
      <c r="BE63" s="403"/>
      <c r="BF63" s="403"/>
      <c r="BG63" s="403"/>
      <c r="BH63" s="403"/>
      <c r="BI63" s="403"/>
      <c r="BJ63" s="403"/>
      <c r="BK63" s="403"/>
      <c r="BL63" s="403"/>
      <c r="BM63" s="403"/>
      <c r="BN63" s="403"/>
      <c r="BO63" s="403"/>
      <c r="BP63" s="403"/>
      <c r="BQ63" s="377"/>
      <c r="BR63" s="377"/>
    </row>
    <row r="64" spans="1:70" ht="17" customHeight="1" x14ac:dyDescent="0.2">
      <c r="A64" s="387"/>
      <c r="B64" s="389" t="s">
        <v>2</v>
      </c>
      <c r="C64" s="392" t="s">
        <v>36</v>
      </c>
      <c r="D64" s="395">
        <v>50</v>
      </c>
      <c r="E64" s="398">
        <v>8</v>
      </c>
      <c r="F64" s="21">
        <v>23</v>
      </c>
      <c r="G64" s="32">
        <f>Anchor!B487</f>
        <v>62054.227700000003</v>
      </c>
      <c r="H64" s="33">
        <f>Anchor!C487</f>
        <v>38.791800000000002</v>
      </c>
      <c r="I64" s="33">
        <f>Anchor!D487</f>
        <v>40.806100000000001</v>
      </c>
      <c r="J64" s="33">
        <f>Anchor!E487</f>
        <v>41.686</v>
      </c>
      <c r="K64" s="33"/>
      <c r="L64" s="33">
        <f>Anchor!F487</f>
        <v>25.5687</v>
      </c>
      <c r="M64" s="33">
        <f>Anchor!G487</f>
        <v>21.388300000000001</v>
      </c>
      <c r="N64" s="33">
        <f>Anchor!H487</f>
        <v>99.977199999999996</v>
      </c>
      <c r="O64" s="33"/>
      <c r="P64" s="33"/>
      <c r="Q64" s="33"/>
      <c r="R64" s="33"/>
      <c r="S64" s="33"/>
      <c r="T64" s="33"/>
      <c r="U64" s="33"/>
      <c r="V64" s="33">
        <f>Anchor!I487</f>
        <v>34669</v>
      </c>
      <c r="W64" s="33">
        <f>Anchor!J487</f>
        <v>20.7865</v>
      </c>
      <c r="X64" s="34">
        <f t="shared" si="4"/>
        <v>9.6302777777777777</v>
      </c>
      <c r="Y64" s="15"/>
      <c r="Z64" s="32">
        <f>Test!B487</f>
        <v>0</v>
      </c>
      <c r="AA64" s="33">
        <f>Test!C487</f>
        <v>0</v>
      </c>
      <c r="AB64" s="33">
        <f>Test!D487</f>
        <v>0</v>
      </c>
      <c r="AC64" s="33">
        <f>Test!E487</f>
        <v>0</v>
      </c>
      <c r="AD64" s="33"/>
      <c r="AE64" s="33">
        <f>Test!F487</f>
        <v>0</v>
      </c>
      <c r="AF64" s="33">
        <f>Test!G487</f>
        <v>0</v>
      </c>
      <c r="AG64" s="33">
        <f>Test!H487</f>
        <v>0</v>
      </c>
      <c r="AH64" s="33"/>
      <c r="AI64" s="33"/>
      <c r="AJ64" s="33"/>
      <c r="AK64" s="33"/>
      <c r="AL64" s="33"/>
      <c r="AM64" s="33"/>
      <c r="AN64" s="33"/>
      <c r="AO64" s="33">
        <f>Test!I487</f>
        <v>0</v>
      </c>
      <c r="AP64" s="33">
        <f>Test!J487</f>
        <v>0</v>
      </c>
      <c r="AQ64" s="34">
        <f t="shared" si="5"/>
        <v>0</v>
      </c>
      <c r="AR64" s="46">
        <f t="shared" si="2"/>
        <v>0</v>
      </c>
      <c r="AS64" s="47">
        <f t="shared" si="3"/>
        <v>0</v>
      </c>
      <c r="AT64" s="16"/>
      <c r="AU64" s="16"/>
      <c r="AV64" s="461" t="s">
        <v>123</v>
      </c>
      <c r="AW64" s="382" cm="1">
        <f t="array" ref="AW64">bdRateExtend($G64:$G67,H64:H67,$Z64:$Z67,AA64:AA67)</f>
        <v>1</v>
      </c>
      <c r="AX64" s="403" cm="1">
        <f t="array" ref="AX64">bdRateExtend($G64:$G69,H64:H69,$Z64:$Z69,AA64:AA69)</f>
        <v>1</v>
      </c>
      <c r="AY64" s="403" cm="1">
        <f t="array" ref="AY64">bdRateExtend($G64:$G69,I64:I69,$Z64:$Z69,AB64:AB69)</f>
        <v>1</v>
      </c>
      <c r="AZ64" s="403" cm="1">
        <f t="array" ref="AZ64">bdRateExtend($G64:$G69,J64:J69,$Z64:$Z69,AC64:AC69)</f>
        <v>1</v>
      </c>
      <c r="BA64" s="403" t="e" cm="1">
        <f t="array" ref="BA64">bdRateExtend($G64:$G69,K64:K69,$Z64:$Z69,AD64:AD69)</f>
        <v>#VALUE!</v>
      </c>
      <c r="BB64" s="403" cm="1">
        <f t="array" ref="BB64">bdRateExtend($G64:$G67,L64:L67,$Z64:$Z67,AE64:AE67)</f>
        <v>1</v>
      </c>
      <c r="BC64" s="403" cm="1">
        <f t="array" ref="BC64">bdRateExtend($G64:$G69,L64:L69,$Z64:$Z69,AE64:AE69)</f>
        <v>1</v>
      </c>
      <c r="BD64" s="403" cm="1">
        <f t="array" ref="BD64">bdRateExtend($G64:$G67,M64:M67,$Z64:$Z67,AF64:AF67)</f>
        <v>1</v>
      </c>
      <c r="BE64" s="403" cm="1">
        <f t="array" ref="BE64">bdRateExtend($G64:$G69,M64:M69,$Z64:$Z69,AF64:AF69)</f>
        <v>1</v>
      </c>
      <c r="BF64" s="403" cm="1">
        <f t="array" ref="BF64">bdRateExtend($G64:$G67,N64:N67,$Z64:$Z67,AG64:AG67)</f>
        <v>1</v>
      </c>
      <c r="BG64" s="403" cm="1">
        <f t="array" ref="BG64">bdRateExtend($G64:$G69,N64:N69,$Z64:$Z69,AG64:AG69)</f>
        <v>1</v>
      </c>
      <c r="BH64" s="403" t="e" cm="1">
        <f t="array" ref="BH64">bdRateExtend($G64:$G67,O64:O67,$Z64:$Z67,AH64:AH67)</f>
        <v>#VALUE!</v>
      </c>
      <c r="BI64" s="403" t="e" cm="1">
        <f t="array" ref="BI64">bdRateExtend($G64:$G69,O64:O69,$Z64:$Z69,AH64:AH69)</f>
        <v>#VALUE!</v>
      </c>
      <c r="BJ64" s="403" t="e" cm="1">
        <f t="array" ref="BJ64">bdRateExtend($G64:$G67,P64:P67,$Z64:$Z67,AI64:AI67)</f>
        <v>#VALUE!</v>
      </c>
      <c r="BK64" s="403" t="e" cm="1">
        <f t="array" ref="BK64">bdRateExtend($G64:$G69,P64:P69,$Z64:$Z69,AI64:AI69)</f>
        <v>#VALUE!</v>
      </c>
      <c r="BL64" s="403" t="e" cm="1">
        <f t="array" ref="BL64">bdRateExtend($G64:$G67,Q64:Q67,$Z64:$Z67,AJ64:AJ67)</f>
        <v>#VALUE!</v>
      </c>
      <c r="BM64" s="403" t="e" cm="1">
        <f t="array" ref="BM64">bdRateExtend($G64:$G69,Q64:Q69,$Z64:$Z69,AJ64:AJ69)</f>
        <v>#VALUE!</v>
      </c>
      <c r="BN64" s="403" t="e" cm="1">
        <f t="array" ref="BN64">bdRateExtend($G64:$G67,R64:R67,$Z64:$Z67,AK64:AK67)</f>
        <v>#VALUE!</v>
      </c>
      <c r="BO64" s="403" t="e" cm="1">
        <f t="array" ref="BO64">bdRateExtend($G64:$G69,R64:R69,$Z64:$Z69,AK64:AK69)</f>
        <v>#VALUE!</v>
      </c>
      <c r="BP64" s="403" t="e" cm="1">
        <f t="array" ref="BP64">bdRateExtend($G64:$G69,S64:S69,$Z64:$Z69,AL64:AL69)</f>
        <v>#VALUE!</v>
      </c>
      <c r="BQ64" s="377" t="e" cm="1">
        <f t="array" ref="BQ64">bdRateExtend($G64:$G69,T64:T69,$Z64:$Z69,AM64:AM69)</f>
        <v>#VALUE!</v>
      </c>
      <c r="BR64" s="377" t="e" cm="1">
        <f t="array" ref="BR64">bdRateExtend($G64:$G69,U64:U69,$Z64:$Z69,AN64:AN69)</f>
        <v>#VALUE!</v>
      </c>
    </row>
    <row r="65" spans="1:70" ht="17" customHeight="1" x14ac:dyDescent="0.2">
      <c r="A65" s="387"/>
      <c r="B65" s="390"/>
      <c r="C65" s="393"/>
      <c r="D65" s="396"/>
      <c r="E65" s="399"/>
      <c r="F65" s="19">
        <v>31</v>
      </c>
      <c r="G65" s="35">
        <f>Anchor!B488</f>
        <v>35806.972300000001</v>
      </c>
      <c r="H65" s="40">
        <f>Anchor!C488</f>
        <v>36.712200000000003</v>
      </c>
      <c r="I65" s="40">
        <f>Anchor!D488</f>
        <v>39.326999999999998</v>
      </c>
      <c r="J65" s="40">
        <f>Anchor!E488</f>
        <v>40.075000000000003</v>
      </c>
      <c r="K65" s="40"/>
      <c r="L65" s="40">
        <f>Anchor!F488</f>
        <v>23.898199999999999</v>
      </c>
      <c r="M65" s="40">
        <f>Anchor!G488</f>
        <v>19.977699999999999</v>
      </c>
      <c r="N65" s="40">
        <f>Anchor!H488</f>
        <v>99.692400000000006</v>
      </c>
      <c r="O65" s="40"/>
      <c r="P65" s="40"/>
      <c r="Q65" s="40"/>
      <c r="R65" s="40"/>
      <c r="S65" s="40"/>
      <c r="T65" s="40"/>
      <c r="U65" s="40"/>
      <c r="V65" s="40">
        <f>Anchor!I488</f>
        <v>30970.3</v>
      </c>
      <c r="W65" s="40">
        <f>Anchor!J488</f>
        <v>16.212700000000002</v>
      </c>
      <c r="X65" s="36">
        <f t="shared" si="4"/>
        <v>8.6028611111111104</v>
      </c>
      <c r="Y65" s="15"/>
      <c r="Z65" s="35">
        <f>Test!B488</f>
        <v>0</v>
      </c>
      <c r="AA65" s="40">
        <f>Test!C488</f>
        <v>0</v>
      </c>
      <c r="AB65" s="40">
        <f>Test!D488</f>
        <v>0</v>
      </c>
      <c r="AC65" s="40">
        <f>Test!E488</f>
        <v>0</v>
      </c>
      <c r="AD65" s="40"/>
      <c r="AE65" s="40">
        <f>Test!F488</f>
        <v>0</v>
      </c>
      <c r="AF65" s="40">
        <f>Test!G488</f>
        <v>0</v>
      </c>
      <c r="AG65" s="40">
        <f>Test!H488</f>
        <v>0</v>
      </c>
      <c r="AH65" s="40"/>
      <c r="AI65" s="40"/>
      <c r="AJ65" s="40"/>
      <c r="AK65" s="40"/>
      <c r="AL65" s="40"/>
      <c r="AM65" s="40"/>
      <c r="AN65" s="40"/>
      <c r="AO65" s="40">
        <f>Test!I488</f>
        <v>0</v>
      </c>
      <c r="AP65" s="40">
        <f>Test!J488</f>
        <v>0</v>
      </c>
      <c r="AQ65" s="36">
        <f t="shared" si="5"/>
        <v>0</v>
      </c>
      <c r="AR65" s="48">
        <f t="shared" si="2"/>
        <v>0</v>
      </c>
      <c r="AS65" s="49">
        <f t="shared" si="3"/>
        <v>0</v>
      </c>
      <c r="AT65" s="16"/>
      <c r="AU65" s="16"/>
      <c r="AV65" s="460"/>
      <c r="AW65" s="382"/>
      <c r="AX65" s="403"/>
      <c r="AY65" s="403"/>
      <c r="AZ65" s="403"/>
      <c r="BA65" s="403"/>
      <c r="BB65" s="403"/>
      <c r="BC65" s="403"/>
      <c r="BD65" s="403"/>
      <c r="BE65" s="403"/>
      <c r="BF65" s="403"/>
      <c r="BG65" s="403"/>
      <c r="BH65" s="403"/>
      <c r="BI65" s="403"/>
      <c r="BJ65" s="403"/>
      <c r="BK65" s="403"/>
      <c r="BL65" s="403"/>
      <c r="BM65" s="403"/>
      <c r="BN65" s="403"/>
      <c r="BO65" s="403"/>
      <c r="BP65" s="403"/>
      <c r="BQ65" s="377"/>
      <c r="BR65" s="377"/>
    </row>
    <row r="66" spans="1:70" ht="17" customHeight="1" x14ac:dyDescent="0.2">
      <c r="A66" s="387"/>
      <c r="B66" s="390"/>
      <c r="C66" s="393"/>
      <c r="D66" s="396"/>
      <c r="E66" s="399"/>
      <c r="F66" s="19">
        <v>39</v>
      </c>
      <c r="G66" s="35">
        <f>Anchor!B489</f>
        <v>20287.870800000001</v>
      </c>
      <c r="H66" s="40">
        <f>Anchor!C489</f>
        <v>34.467399999999998</v>
      </c>
      <c r="I66" s="40">
        <f>Anchor!D489</f>
        <v>37.8474</v>
      </c>
      <c r="J66" s="40">
        <f>Anchor!E489</f>
        <v>38.429299999999998</v>
      </c>
      <c r="K66" s="40"/>
      <c r="L66" s="40">
        <f>Anchor!F489</f>
        <v>21.785299999999999</v>
      </c>
      <c r="M66" s="40">
        <f>Anchor!G489</f>
        <v>18.197399999999998</v>
      </c>
      <c r="N66" s="40">
        <f>Anchor!H489</f>
        <v>95.272300000000001</v>
      </c>
      <c r="O66" s="40"/>
      <c r="P66" s="40"/>
      <c r="Q66" s="40"/>
      <c r="R66" s="40"/>
      <c r="S66" s="40"/>
      <c r="T66" s="40"/>
      <c r="U66" s="40"/>
      <c r="V66" s="40">
        <f>Anchor!I489</f>
        <v>30659.5</v>
      </c>
      <c r="W66" s="40">
        <f>Anchor!J489</f>
        <v>12.659000000000001</v>
      </c>
      <c r="X66" s="36">
        <f t="shared" si="4"/>
        <v>8.5165277777777781</v>
      </c>
      <c r="Y66" s="15"/>
      <c r="Z66" s="35">
        <f>Test!B489</f>
        <v>0</v>
      </c>
      <c r="AA66" s="40">
        <f>Test!C489</f>
        <v>0</v>
      </c>
      <c r="AB66" s="40">
        <f>Test!D489</f>
        <v>0</v>
      </c>
      <c r="AC66" s="40">
        <f>Test!E489</f>
        <v>0</v>
      </c>
      <c r="AD66" s="40"/>
      <c r="AE66" s="40">
        <f>Test!F489</f>
        <v>0</v>
      </c>
      <c r="AF66" s="40">
        <f>Test!G489</f>
        <v>0</v>
      </c>
      <c r="AG66" s="40">
        <f>Test!H489</f>
        <v>0</v>
      </c>
      <c r="AH66" s="40"/>
      <c r="AI66" s="40"/>
      <c r="AJ66" s="40"/>
      <c r="AK66" s="40"/>
      <c r="AL66" s="40"/>
      <c r="AM66" s="40"/>
      <c r="AN66" s="40"/>
      <c r="AO66" s="40">
        <f>Test!I489</f>
        <v>0</v>
      </c>
      <c r="AP66" s="40">
        <f>Test!J489</f>
        <v>0</v>
      </c>
      <c r="AQ66" s="36">
        <f t="shared" si="5"/>
        <v>0</v>
      </c>
      <c r="AR66" s="48">
        <f t="shared" si="2"/>
        <v>0</v>
      </c>
      <c r="AS66" s="49">
        <f t="shared" si="3"/>
        <v>0</v>
      </c>
      <c r="AT66" s="16"/>
      <c r="AU66" s="16"/>
      <c r="AV66" s="460" t="s">
        <v>124</v>
      </c>
      <c r="AW66" s="382" cm="1">
        <f t="array" ref="AW66">bdRateExtend($G65:$G68,H65:H68,$Z65:$Z68,AA65:AA68)</f>
        <v>1</v>
      </c>
      <c r="AX66" s="403"/>
      <c r="AY66" s="403"/>
      <c r="AZ66" s="403"/>
      <c r="BA66" s="403"/>
      <c r="BB66" s="403" cm="1">
        <f t="array" ref="BB66">bdRateExtend($G65:$G68,L65:L68,$Z65:$Z68,AE65:AE68)</f>
        <v>1</v>
      </c>
      <c r="BC66" s="403"/>
      <c r="BD66" s="403" cm="1">
        <f t="array" ref="BD66">bdRateExtend($G65:$G68,M65:M68,$Z65:$Z68,AF65:AF68)</f>
        <v>1</v>
      </c>
      <c r="BE66" s="403"/>
      <c r="BF66" s="403" cm="1">
        <f t="array" ref="BF66">bdRateExtend($G65:$G68,N65:N68,$Z65:$Z68,AG65:AG68)</f>
        <v>1</v>
      </c>
      <c r="BG66" s="403"/>
      <c r="BH66" s="403" t="e" cm="1">
        <f t="array" ref="BH66">bdRateExtend($G65:$G68,O65:O68,$Z65:$Z68,AH65:AH68)</f>
        <v>#VALUE!</v>
      </c>
      <c r="BI66" s="403"/>
      <c r="BJ66" s="403" t="e" cm="1">
        <f t="array" ref="BJ66">bdRateExtend($G65:$G68,P65:P68,$Z65:$Z68,AI65:AI68)</f>
        <v>#VALUE!</v>
      </c>
      <c r="BK66" s="403"/>
      <c r="BL66" s="403" t="e" cm="1">
        <f t="array" ref="BL66">bdRateExtend($G65:$G68,Q65:Q68,$Z65:$Z68,AJ65:AJ68)</f>
        <v>#VALUE!</v>
      </c>
      <c r="BM66" s="403"/>
      <c r="BN66" s="403" t="e" cm="1">
        <f t="array" ref="BN66">bdRateExtend($G65:$G68,R65:R68,$Z65:$Z68,AK65:AK68)</f>
        <v>#VALUE!</v>
      </c>
      <c r="BO66" s="403"/>
      <c r="BP66" s="403"/>
      <c r="BQ66" s="377"/>
      <c r="BR66" s="377"/>
    </row>
    <row r="67" spans="1:70" ht="17" customHeight="1" x14ac:dyDescent="0.2">
      <c r="A67" s="387"/>
      <c r="B67" s="390"/>
      <c r="C67" s="393"/>
      <c r="D67" s="396"/>
      <c r="E67" s="399"/>
      <c r="F67" s="19">
        <v>47</v>
      </c>
      <c r="G67" s="35">
        <f>Anchor!B490</f>
        <v>11356.7538</v>
      </c>
      <c r="H67" s="40">
        <f>Anchor!C490</f>
        <v>32.170200000000001</v>
      </c>
      <c r="I67" s="40">
        <f>Anchor!D490</f>
        <v>36.387700000000002</v>
      </c>
      <c r="J67" s="40">
        <f>Anchor!E490</f>
        <v>36.844700000000003</v>
      </c>
      <c r="K67" s="40"/>
      <c r="L67" s="40">
        <f>Anchor!F490</f>
        <v>19.211400000000001</v>
      </c>
      <c r="M67" s="40">
        <f>Anchor!G490</f>
        <v>16.079000000000001</v>
      </c>
      <c r="N67" s="40">
        <f>Anchor!H490</f>
        <v>87.437399999999997</v>
      </c>
      <c r="O67" s="40"/>
      <c r="P67" s="40"/>
      <c r="Q67" s="40"/>
      <c r="R67" s="40"/>
      <c r="S67" s="40"/>
      <c r="T67" s="40"/>
      <c r="U67" s="40"/>
      <c r="V67" s="40">
        <f>Anchor!I490</f>
        <v>23709.5</v>
      </c>
      <c r="W67" s="40">
        <f>Anchor!J490</f>
        <v>10.5626</v>
      </c>
      <c r="X67" s="36">
        <f t="shared" si="4"/>
        <v>6.5859722222222219</v>
      </c>
      <c r="Y67" s="15"/>
      <c r="Z67" s="35">
        <f>Test!B490</f>
        <v>0</v>
      </c>
      <c r="AA67" s="40">
        <f>Test!C490</f>
        <v>0</v>
      </c>
      <c r="AB67" s="40">
        <f>Test!D490</f>
        <v>0</v>
      </c>
      <c r="AC67" s="40">
        <f>Test!E490</f>
        <v>0</v>
      </c>
      <c r="AD67" s="40"/>
      <c r="AE67" s="40">
        <f>Test!F490</f>
        <v>0</v>
      </c>
      <c r="AF67" s="40">
        <f>Test!G490</f>
        <v>0</v>
      </c>
      <c r="AG67" s="40">
        <f>Test!H490</f>
        <v>0</v>
      </c>
      <c r="AH67" s="40"/>
      <c r="AI67" s="40"/>
      <c r="AJ67" s="40"/>
      <c r="AK67" s="40"/>
      <c r="AL67" s="40"/>
      <c r="AM67" s="40"/>
      <c r="AN67" s="40"/>
      <c r="AO67" s="40">
        <f>Test!I490</f>
        <v>0</v>
      </c>
      <c r="AP67" s="40">
        <f>Test!J490</f>
        <v>0</v>
      </c>
      <c r="AQ67" s="36">
        <f t="shared" si="5"/>
        <v>0</v>
      </c>
      <c r="AR67" s="48">
        <f t="shared" si="2"/>
        <v>0</v>
      </c>
      <c r="AS67" s="49">
        <f t="shared" si="3"/>
        <v>0</v>
      </c>
      <c r="AT67" s="16"/>
      <c r="AU67" s="16"/>
      <c r="AV67" s="460"/>
      <c r="AW67" s="382"/>
      <c r="AX67" s="403"/>
      <c r="AY67" s="403"/>
      <c r="AZ67" s="403"/>
      <c r="BA67" s="403"/>
      <c r="BB67" s="403"/>
      <c r="BC67" s="403"/>
      <c r="BD67" s="403"/>
      <c r="BE67" s="403"/>
      <c r="BF67" s="403"/>
      <c r="BG67" s="403"/>
      <c r="BH67" s="403"/>
      <c r="BI67" s="403"/>
      <c r="BJ67" s="403"/>
      <c r="BK67" s="403"/>
      <c r="BL67" s="403"/>
      <c r="BM67" s="403"/>
      <c r="BN67" s="403"/>
      <c r="BO67" s="403"/>
      <c r="BP67" s="403"/>
      <c r="BQ67" s="377"/>
      <c r="BR67" s="377"/>
    </row>
    <row r="68" spans="1:70" ht="17" customHeight="1" x14ac:dyDescent="0.2">
      <c r="A68" s="387"/>
      <c r="B68" s="390"/>
      <c r="C68" s="393"/>
      <c r="D68" s="396"/>
      <c r="E68" s="399"/>
      <c r="F68" s="19">
        <v>55</v>
      </c>
      <c r="G68" s="35">
        <f>Anchor!B491</f>
        <v>6259.16</v>
      </c>
      <c r="H68" s="40">
        <f>Anchor!C491</f>
        <v>29.884799999999998</v>
      </c>
      <c r="I68" s="40">
        <f>Anchor!D491</f>
        <v>35.0732</v>
      </c>
      <c r="J68" s="40">
        <f>Anchor!E491</f>
        <v>35.382199999999997</v>
      </c>
      <c r="K68" s="40"/>
      <c r="L68" s="40">
        <f>Anchor!F491</f>
        <v>16.2865</v>
      </c>
      <c r="M68" s="40">
        <f>Anchor!G491</f>
        <v>13.730399999999999</v>
      </c>
      <c r="N68" s="40">
        <f>Anchor!H491</f>
        <v>75.6584</v>
      </c>
      <c r="O68" s="40"/>
      <c r="P68" s="40"/>
      <c r="Q68" s="40"/>
      <c r="R68" s="40"/>
      <c r="S68" s="40"/>
      <c r="T68" s="40"/>
      <c r="U68" s="40"/>
      <c r="V68" s="40">
        <f>Anchor!I491</f>
        <v>18297.8</v>
      </c>
      <c r="W68" s="40">
        <f>Anchor!J491</f>
        <v>8.2513000000000005</v>
      </c>
      <c r="X68" s="36">
        <f t="shared" si="4"/>
        <v>5.0827222222222224</v>
      </c>
      <c r="Y68" s="15"/>
      <c r="Z68" s="35">
        <f>Test!B491</f>
        <v>0</v>
      </c>
      <c r="AA68" s="40">
        <f>Test!C491</f>
        <v>0</v>
      </c>
      <c r="AB68" s="40">
        <f>Test!D491</f>
        <v>0</v>
      </c>
      <c r="AC68" s="40">
        <f>Test!E491</f>
        <v>0</v>
      </c>
      <c r="AD68" s="40"/>
      <c r="AE68" s="40">
        <f>Test!F491</f>
        <v>0</v>
      </c>
      <c r="AF68" s="40">
        <f>Test!G491</f>
        <v>0</v>
      </c>
      <c r="AG68" s="40">
        <f>Test!H491</f>
        <v>0</v>
      </c>
      <c r="AH68" s="40"/>
      <c r="AI68" s="40"/>
      <c r="AJ68" s="40"/>
      <c r="AK68" s="40"/>
      <c r="AL68" s="40"/>
      <c r="AM68" s="40"/>
      <c r="AN68" s="40"/>
      <c r="AO68" s="40">
        <f>Test!I491</f>
        <v>0</v>
      </c>
      <c r="AP68" s="40">
        <f>Test!J491</f>
        <v>0</v>
      </c>
      <c r="AQ68" s="36">
        <f t="shared" si="5"/>
        <v>0</v>
      </c>
      <c r="AR68" s="48">
        <f t="shared" ref="AR68:AR131" si="6">AO68/V68</f>
        <v>0</v>
      </c>
      <c r="AS68" s="49">
        <f t="shared" ref="AS68:AS131" si="7">AP68/W68</f>
        <v>0</v>
      </c>
      <c r="AT68" s="16"/>
      <c r="AU68" s="16"/>
      <c r="AV68" s="460" t="s">
        <v>125</v>
      </c>
      <c r="AW68" s="382" cm="1">
        <f t="array" ref="AW68">bdRateExtend($G66:$G69,H66:H69,$Z66:$Z69,AA66:AA69)</f>
        <v>1</v>
      </c>
      <c r="AX68" s="403"/>
      <c r="AY68" s="403"/>
      <c r="AZ68" s="403"/>
      <c r="BA68" s="403"/>
      <c r="BB68" s="403" cm="1">
        <f t="array" ref="BB68">bdRateExtend($G66:$G69,L66:L69,$Z66:$Z69,AE66:AE69)</f>
        <v>1</v>
      </c>
      <c r="BC68" s="403"/>
      <c r="BD68" s="403" cm="1">
        <f t="array" ref="BD68">bdRateExtend($G66:$G69,M66:M69,$Z66:$Z69,AF66:AF69)</f>
        <v>1</v>
      </c>
      <c r="BE68" s="403"/>
      <c r="BF68" s="403" cm="1">
        <f t="array" ref="BF68">bdRateExtend($G66:$G69,N66:N69,$Z66:$Z69,AG66:AG69)</f>
        <v>1</v>
      </c>
      <c r="BG68" s="403"/>
      <c r="BH68" s="403" t="e" cm="1">
        <f t="array" ref="BH68">bdRateExtend($G66:$G69,O66:O69,$Z66:$Z69,AH66:AH69)</f>
        <v>#VALUE!</v>
      </c>
      <c r="BI68" s="403"/>
      <c r="BJ68" s="403" t="e" cm="1">
        <f t="array" ref="BJ68">bdRateExtend($G66:$G69,P66:P69,$Z66:$Z69,AI66:AI69)</f>
        <v>#VALUE!</v>
      </c>
      <c r="BK68" s="403"/>
      <c r="BL68" s="403" t="e" cm="1">
        <f t="array" ref="BL68">bdRateExtend($G66:$G69,Q66:Q69,$Z66:$Z69,AJ66:AJ69)</f>
        <v>#VALUE!</v>
      </c>
      <c r="BM68" s="403"/>
      <c r="BN68" s="403" t="e" cm="1">
        <f t="array" ref="BN68">bdRateExtend($G66:$G69,R66:R69,$Z66:$Z69,AK66:AK69)</f>
        <v>#VALUE!</v>
      </c>
      <c r="BO68" s="403"/>
      <c r="BP68" s="403"/>
      <c r="BQ68" s="377"/>
      <c r="BR68" s="377"/>
    </row>
    <row r="69" spans="1:70" ht="17" customHeight="1" thickBot="1" x14ac:dyDescent="0.25">
      <c r="A69" s="387"/>
      <c r="B69" s="391"/>
      <c r="C69" s="394"/>
      <c r="D69" s="397"/>
      <c r="E69" s="400"/>
      <c r="F69" s="22">
        <v>63</v>
      </c>
      <c r="G69" s="37">
        <f>Anchor!B492</f>
        <v>2568.0522999999998</v>
      </c>
      <c r="H69" s="38">
        <f>Anchor!C492</f>
        <v>26.851400000000002</v>
      </c>
      <c r="I69" s="38">
        <f>Anchor!D492</f>
        <v>33.463500000000003</v>
      </c>
      <c r="J69" s="38">
        <f>Anchor!E492</f>
        <v>33.677199999999999</v>
      </c>
      <c r="K69" s="38"/>
      <c r="L69" s="38">
        <f>Anchor!F492</f>
        <v>12.2806</v>
      </c>
      <c r="M69" s="38">
        <f>Anchor!G492</f>
        <v>10.6189</v>
      </c>
      <c r="N69" s="38">
        <f>Anchor!H492</f>
        <v>52.507899999999999</v>
      </c>
      <c r="O69" s="38"/>
      <c r="P69" s="38"/>
      <c r="Q69" s="38"/>
      <c r="R69" s="38"/>
      <c r="S69" s="38"/>
      <c r="T69" s="38"/>
      <c r="U69" s="38"/>
      <c r="V69" s="38">
        <f>Anchor!I492</f>
        <v>10623.7</v>
      </c>
      <c r="W69" s="38">
        <f>Anchor!J492</f>
        <v>5.5787000000000004</v>
      </c>
      <c r="X69" s="39">
        <f t="shared" si="4"/>
        <v>2.951027777777778</v>
      </c>
      <c r="Y69" s="15"/>
      <c r="Z69" s="37">
        <f>Test!B492</f>
        <v>0</v>
      </c>
      <c r="AA69" s="38">
        <f>Test!C492</f>
        <v>0</v>
      </c>
      <c r="AB69" s="38">
        <f>Test!D492</f>
        <v>0</v>
      </c>
      <c r="AC69" s="38">
        <f>Test!E492</f>
        <v>0</v>
      </c>
      <c r="AD69" s="38"/>
      <c r="AE69" s="38">
        <f>Test!F492</f>
        <v>0</v>
      </c>
      <c r="AF69" s="38">
        <f>Test!G492</f>
        <v>0</v>
      </c>
      <c r="AG69" s="38">
        <f>Test!H492</f>
        <v>0</v>
      </c>
      <c r="AH69" s="38"/>
      <c r="AI69" s="38"/>
      <c r="AJ69" s="38"/>
      <c r="AK69" s="38"/>
      <c r="AL69" s="38"/>
      <c r="AM69" s="38"/>
      <c r="AN69" s="38"/>
      <c r="AO69" s="38">
        <f>Test!I492</f>
        <v>0</v>
      </c>
      <c r="AP69" s="38">
        <f>Test!J492</f>
        <v>0</v>
      </c>
      <c r="AQ69" s="39">
        <f t="shared" si="5"/>
        <v>0</v>
      </c>
      <c r="AR69" s="50">
        <f t="shared" si="6"/>
        <v>0</v>
      </c>
      <c r="AS69" s="51">
        <f t="shared" si="7"/>
        <v>0</v>
      </c>
      <c r="AT69" s="16"/>
      <c r="AU69" s="16"/>
      <c r="AV69" s="462"/>
      <c r="AW69" s="382"/>
      <c r="AX69" s="403"/>
      <c r="AY69" s="403"/>
      <c r="AZ69" s="403"/>
      <c r="BA69" s="403"/>
      <c r="BB69" s="403"/>
      <c r="BC69" s="403"/>
      <c r="BD69" s="403"/>
      <c r="BE69" s="403"/>
      <c r="BF69" s="403"/>
      <c r="BG69" s="403"/>
      <c r="BH69" s="403"/>
      <c r="BI69" s="403"/>
      <c r="BJ69" s="403"/>
      <c r="BK69" s="403"/>
      <c r="BL69" s="403"/>
      <c r="BM69" s="403"/>
      <c r="BN69" s="403"/>
      <c r="BO69" s="403"/>
      <c r="BP69" s="403"/>
      <c r="BQ69" s="377"/>
      <c r="BR69" s="377"/>
    </row>
    <row r="70" spans="1:70" ht="17" customHeight="1" x14ac:dyDescent="0.2">
      <c r="A70" s="387"/>
      <c r="B70" s="389" t="s">
        <v>2</v>
      </c>
      <c r="C70" s="392" t="s">
        <v>37</v>
      </c>
      <c r="D70" s="395">
        <v>29.97</v>
      </c>
      <c r="E70" s="398">
        <v>10</v>
      </c>
      <c r="F70" s="21">
        <v>23</v>
      </c>
      <c r="G70" s="32">
        <f>Anchor!B493</f>
        <v>11834.413399999999</v>
      </c>
      <c r="H70" s="33">
        <f>Anchor!C493</f>
        <v>38.764899999999997</v>
      </c>
      <c r="I70" s="33">
        <f>Anchor!D493</f>
        <v>41.734200000000001</v>
      </c>
      <c r="J70" s="33">
        <f>Anchor!E493</f>
        <v>46.695300000000003</v>
      </c>
      <c r="K70" s="33"/>
      <c r="L70" s="33">
        <f>Anchor!F493</f>
        <v>20.084700000000002</v>
      </c>
      <c r="M70" s="33">
        <f>Anchor!G493</f>
        <v>16.6282</v>
      </c>
      <c r="N70" s="33">
        <f>Anchor!H493</f>
        <v>89.808899999999994</v>
      </c>
      <c r="O70" s="33"/>
      <c r="P70" s="33"/>
      <c r="Q70" s="33"/>
      <c r="R70" s="33"/>
      <c r="S70" s="33"/>
      <c r="T70" s="33"/>
      <c r="U70" s="33"/>
      <c r="V70" s="33">
        <f>Anchor!I493</f>
        <v>82945</v>
      </c>
      <c r="W70" s="33">
        <f>Anchor!J493</f>
        <v>10.3889</v>
      </c>
      <c r="X70" s="34">
        <f t="shared" si="4"/>
        <v>23.040277777777778</v>
      </c>
      <c r="Y70" s="15"/>
      <c r="Z70" s="32">
        <f>Test!B493</f>
        <v>0</v>
      </c>
      <c r="AA70" s="33">
        <f>Test!C493</f>
        <v>0</v>
      </c>
      <c r="AB70" s="33">
        <f>Test!D493</f>
        <v>0</v>
      </c>
      <c r="AC70" s="33">
        <f>Test!E493</f>
        <v>0</v>
      </c>
      <c r="AD70" s="33"/>
      <c r="AE70" s="33">
        <f>Test!F493</f>
        <v>0</v>
      </c>
      <c r="AF70" s="33">
        <f>Test!G493</f>
        <v>0</v>
      </c>
      <c r="AG70" s="33">
        <f>Test!H493</f>
        <v>0</v>
      </c>
      <c r="AH70" s="33"/>
      <c r="AI70" s="33"/>
      <c r="AJ70" s="33"/>
      <c r="AK70" s="33"/>
      <c r="AL70" s="33"/>
      <c r="AM70" s="33"/>
      <c r="AN70" s="33"/>
      <c r="AO70" s="33">
        <f>Test!I493</f>
        <v>0</v>
      </c>
      <c r="AP70" s="33">
        <f>Test!J493</f>
        <v>0</v>
      </c>
      <c r="AQ70" s="34">
        <f t="shared" si="5"/>
        <v>0</v>
      </c>
      <c r="AR70" s="46">
        <f t="shared" si="6"/>
        <v>0</v>
      </c>
      <c r="AS70" s="47">
        <f t="shared" si="7"/>
        <v>0</v>
      </c>
      <c r="AT70" s="16"/>
      <c r="AU70" s="16"/>
      <c r="AV70" s="461" t="s">
        <v>123</v>
      </c>
      <c r="AW70" s="382" cm="1">
        <f t="array" ref="AW70">bdRateExtend($G70:$G73,H70:H73,$Z70:$Z73,AA70:AA73)</f>
        <v>1</v>
      </c>
      <c r="AX70" s="403" cm="1">
        <f t="array" ref="AX70">bdRateExtend($G70:$G75,H70:H75,$Z70:$Z75,AA70:AA75)</f>
        <v>1</v>
      </c>
      <c r="AY70" s="403" cm="1">
        <f t="array" ref="AY70">bdRateExtend($G70:$G75,I70:I75,$Z70:$Z75,AB70:AB75)</f>
        <v>1</v>
      </c>
      <c r="AZ70" s="403" cm="1">
        <f t="array" ref="AZ70">bdRateExtend($G70:$G75,J70:J75,$Z70:$Z75,AC70:AC75)</f>
        <v>1</v>
      </c>
      <c r="BA70" s="403" t="e" cm="1">
        <f t="array" ref="BA70">bdRateExtend($G70:$G75,K70:K75,$Z70:$Z75,AD70:AD75)</f>
        <v>#VALUE!</v>
      </c>
      <c r="BB70" s="403" cm="1">
        <f t="array" ref="BB70">bdRateExtend($G70:$G73,L70:L73,$Z70:$Z73,AE70:AE73)</f>
        <v>1</v>
      </c>
      <c r="BC70" s="403" cm="1">
        <f t="array" ref="BC70">bdRateExtend($G70:$G75,L70:L75,$Z70:$Z75,AE70:AE75)</f>
        <v>1</v>
      </c>
      <c r="BD70" s="403" cm="1">
        <f t="array" ref="BD70">bdRateExtend($G70:$G73,M70:M73,$Z70:$Z73,AF70:AF73)</f>
        <v>1</v>
      </c>
      <c r="BE70" s="403" cm="1">
        <f t="array" ref="BE70">bdRateExtend($G70:$G75,M70:M75,$Z70:$Z75,AF70:AF75)</f>
        <v>1</v>
      </c>
      <c r="BF70" s="403" cm="1">
        <f t="array" ref="BF70">bdRateExtend($G70:$G73,N70:N73,$Z70:$Z73,AG70:AG73)</f>
        <v>1</v>
      </c>
      <c r="BG70" s="403" cm="1">
        <f t="array" ref="BG70">bdRateExtend($G70:$G75,N70:N75,$Z70:$Z75,AG70:AG75)</f>
        <v>1</v>
      </c>
      <c r="BH70" s="403" t="e" cm="1">
        <f t="array" ref="BH70">bdRateExtend($G70:$G73,O70:O73,$Z70:$Z73,AH70:AH73)</f>
        <v>#VALUE!</v>
      </c>
      <c r="BI70" s="403" t="e" cm="1">
        <f t="array" ref="BI70">bdRateExtend($G70:$G75,O70:O75,$Z70:$Z75,AH70:AH75)</f>
        <v>#VALUE!</v>
      </c>
      <c r="BJ70" s="403" t="e" cm="1">
        <f t="array" ref="BJ70">bdRateExtend($G70:$G73,P70:P73,$Z70:$Z73,AI70:AI73)</f>
        <v>#VALUE!</v>
      </c>
      <c r="BK70" s="403" t="e" cm="1">
        <f t="array" ref="BK70">bdRateExtend($G70:$G75,P70:P75,$Z70:$Z75,AI70:AI75)</f>
        <v>#VALUE!</v>
      </c>
      <c r="BL70" s="403" t="e" cm="1">
        <f t="array" ref="BL70">bdRateExtend($G70:$G73,Q70:Q73,$Z70:$Z73,AJ70:AJ73)</f>
        <v>#VALUE!</v>
      </c>
      <c r="BM70" s="403" t="e" cm="1">
        <f t="array" ref="BM70">bdRateExtend($G70:$G75,Q70:Q75,$Z70:$Z75,AJ70:AJ75)</f>
        <v>#VALUE!</v>
      </c>
      <c r="BN70" s="403" t="e" cm="1">
        <f t="array" ref="BN70">bdRateExtend($G70:$G73,R70:R73,$Z70:$Z73,AK70:AK73)</f>
        <v>#VALUE!</v>
      </c>
      <c r="BO70" s="403" t="e" cm="1">
        <f t="array" ref="BO70">bdRateExtend($G70:$G75,R70:R75,$Z70:$Z75,AK70:AK75)</f>
        <v>#VALUE!</v>
      </c>
      <c r="BP70" s="403" t="e" cm="1">
        <f t="array" ref="BP70">bdRateExtend($G70:$G75,S70:S75,$Z70:$Z75,AL70:AL75)</f>
        <v>#VALUE!</v>
      </c>
      <c r="BQ70" s="377" t="e" cm="1">
        <f t="array" ref="BQ70">bdRateExtend($G70:$G75,T70:T75,$Z70:$Z75,AM70:AM75)</f>
        <v>#VALUE!</v>
      </c>
      <c r="BR70" s="377" t="e" cm="1">
        <f t="array" ref="BR70">bdRateExtend($G70:$G75,U70:U75,$Z70:$Z75,AN70:AN75)</f>
        <v>#VALUE!</v>
      </c>
    </row>
    <row r="71" spans="1:70" ht="17" customHeight="1" x14ac:dyDescent="0.2">
      <c r="A71" s="387"/>
      <c r="B71" s="390"/>
      <c r="C71" s="393"/>
      <c r="D71" s="396"/>
      <c r="E71" s="399"/>
      <c r="F71" s="19">
        <v>31</v>
      </c>
      <c r="G71" s="35">
        <f>Anchor!B494</f>
        <v>2157.7883999999999</v>
      </c>
      <c r="H71" s="40">
        <f>Anchor!C494</f>
        <v>37.779699999999998</v>
      </c>
      <c r="I71" s="40">
        <f>Anchor!D494</f>
        <v>40.538200000000003</v>
      </c>
      <c r="J71" s="40">
        <f>Anchor!E494</f>
        <v>46.270600000000002</v>
      </c>
      <c r="K71" s="40"/>
      <c r="L71" s="40">
        <f>Anchor!F494</f>
        <v>17.703199999999999</v>
      </c>
      <c r="M71" s="40">
        <f>Anchor!G494</f>
        <v>14.9565</v>
      </c>
      <c r="N71" s="40">
        <f>Anchor!H494</f>
        <v>85.825100000000006</v>
      </c>
      <c r="O71" s="40"/>
      <c r="P71" s="40"/>
      <c r="Q71" s="40"/>
      <c r="R71" s="40"/>
      <c r="S71" s="40"/>
      <c r="T71" s="40"/>
      <c r="U71" s="40"/>
      <c r="V71" s="40">
        <f>Anchor!I494</f>
        <v>44585.1</v>
      </c>
      <c r="W71" s="40">
        <f>Anchor!J494</f>
        <v>4.0214999999999996</v>
      </c>
      <c r="X71" s="36">
        <f t="shared" si="4"/>
        <v>12.38475</v>
      </c>
      <c r="Y71" s="15"/>
      <c r="Z71" s="35">
        <f>Test!B494</f>
        <v>0</v>
      </c>
      <c r="AA71" s="40">
        <f>Test!C494</f>
        <v>0</v>
      </c>
      <c r="AB71" s="40">
        <f>Test!D494</f>
        <v>0</v>
      </c>
      <c r="AC71" s="40">
        <f>Test!E494</f>
        <v>0</v>
      </c>
      <c r="AD71" s="40"/>
      <c r="AE71" s="40">
        <f>Test!F494</f>
        <v>0</v>
      </c>
      <c r="AF71" s="40">
        <f>Test!G494</f>
        <v>0</v>
      </c>
      <c r="AG71" s="40">
        <f>Test!H494</f>
        <v>0</v>
      </c>
      <c r="AH71" s="40"/>
      <c r="AI71" s="40"/>
      <c r="AJ71" s="40"/>
      <c r="AK71" s="40"/>
      <c r="AL71" s="40"/>
      <c r="AM71" s="40"/>
      <c r="AN71" s="40"/>
      <c r="AO71" s="40">
        <f>Test!I494</f>
        <v>0</v>
      </c>
      <c r="AP71" s="40">
        <f>Test!J494</f>
        <v>0</v>
      </c>
      <c r="AQ71" s="36">
        <f t="shared" si="5"/>
        <v>0</v>
      </c>
      <c r="AR71" s="48">
        <f t="shared" si="6"/>
        <v>0</v>
      </c>
      <c r="AS71" s="49">
        <f t="shared" si="7"/>
        <v>0</v>
      </c>
      <c r="AT71" s="16"/>
      <c r="AU71" s="16"/>
      <c r="AV71" s="460"/>
      <c r="AW71" s="382"/>
      <c r="AX71" s="403"/>
      <c r="AY71" s="403"/>
      <c r="AZ71" s="403"/>
      <c r="BA71" s="403"/>
      <c r="BB71" s="403"/>
      <c r="BC71" s="403"/>
      <c r="BD71" s="403"/>
      <c r="BE71" s="403"/>
      <c r="BF71" s="403"/>
      <c r="BG71" s="403"/>
      <c r="BH71" s="403"/>
      <c r="BI71" s="403"/>
      <c r="BJ71" s="403"/>
      <c r="BK71" s="403"/>
      <c r="BL71" s="403"/>
      <c r="BM71" s="403"/>
      <c r="BN71" s="403"/>
      <c r="BO71" s="403"/>
      <c r="BP71" s="403"/>
      <c r="BQ71" s="377"/>
      <c r="BR71" s="377"/>
    </row>
    <row r="72" spans="1:70" ht="17" customHeight="1" x14ac:dyDescent="0.2">
      <c r="A72" s="387"/>
      <c r="B72" s="390"/>
      <c r="C72" s="393"/>
      <c r="D72" s="396"/>
      <c r="E72" s="399"/>
      <c r="F72" s="19">
        <v>39</v>
      </c>
      <c r="G72" s="35">
        <f>Anchor!B495</f>
        <v>791.16740000000004</v>
      </c>
      <c r="H72" s="40">
        <f>Anchor!C495</f>
        <v>37.579700000000003</v>
      </c>
      <c r="I72" s="40">
        <f>Anchor!D495</f>
        <v>40.298999999999999</v>
      </c>
      <c r="J72" s="40">
        <f>Anchor!E495</f>
        <v>46.0366</v>
      </c>
      <c r="K72" s="40"/>
      <c r="L72" s="40">
        <f>Anchor!F495</f>
        <v>17.256900000000002</v>
      </c>
      <c r="M72" s="40">
        <f>Anchor!G495</f>
        <v>14.6929</v>
      </c>
      <c r="N72" s="40">
        <f>Anchor!H495</f>
        <v>83.118399999999994</v>
      </c>
      <c r="O72" s="40"/>
      <c r="P72" s="40"/>
      <c r="Q72" s="40"/>
      <c r="R72" s="40"/>
      <c r="S72" s="40"/>
      <c r="T72" s="40"/>
      <c r="U72" s="40"/>
      <c r="V72" s="40">
        <f>Anchor!I495</f>
        <v>21109.3</v>
      </c>
      <c r="W72" s="40">
        <f>Anchor!J495</f>
        <v>2.8620000000000001</v>
      </c>
      <c r="X72" s="36">
        <f t="shared" si="4"/>
        <v>5.8636944444444445</v>
      </c>
      <c r="Y72" s="15"/>
      <c r="Z72" s="35">
        <f>Test!B495</f>
        <v>0</v>
      </c>
      <c r="AA72" s="40">
        <f>Test!C495</f>
        <v>0</v>
      </c>
      <c r="AB72" s="40">
        <f>Test!D495</f>
        <v>0</v>
      </c>
      <c r="AC72" s="40">
        <f>Test!E495</f>
        <v>0</v>
      </c>
      <c r="AD72" s="40"/>
      <c r="AE72" s="40">
        <f>Test!F495</f>
        <v>0</v>
      </c>
      <c r="AF72" s="40">
        <f>Test!G495</f>
        <v>0</v>
      </c>
      <c r="AG72" s="40">
        <f>Test!H495</f>
        <v>0</v>
      </c>
      <c r="AH72" s="40"/>
      <c r="AI72" s="40"/>
      <c r="AJ72" s="40"/>
      <c r="AK72" s="40"/>
      <c r="AL72" s="40"/>
      <c r="AM72" s="40"/>
      <c r="AN72" s="40"/>
      <c r="AO72" s="40">
        <f>Test!I495</f>
        <v>0</v>
      </c>
      <c r="AP72" s="40">
        <f>Test!J495</f>
        <v>0</v>
      </c>
      <c r="AQ72" s="36">
        <f t="shared" si="5"/>
        <v>0</v>
      </c>
      <c r="AR72" s="48">
        <f t="shared" si="6"/>
        <v>0</v>
      </c>
      <c r="AS72" s="49">
        <f t="shared" si="7"/>
        <v>0</v>
      </c>
      <c r="AT72" s="16"/>
      <c r="AU72" s="16"/>
      <c r="AV72" s="460" t="s">
        <v>124</v>
      </c>
      <c r="AW72" s="382" cm="1">
        <f t="array" ref="AW72">bdRateExtend($G71:$G74,H71:H74,$Z71:$Z74,AA71:AA74)</f>
        <v>1</v>
      </c>
      <c r="AX72" s="403"/>
      <c r="AY72" s="403"/>
      <c r="AZ72" s="403"/>
      <c r="BA72" s="403"/>
      <c r="BB72" s="403" cm="1">
        <f t="array" ref="BB72">bdRateExtend($G71:$G74,L71:L74,$Z71:$Z74,AE71:AE74)</f>
        <v>1</v>
      </c>
      <c r="BC72" s="403"/>
      <c r="BD72" s="403" cm="1">
        <f t="array" ref="BD72">bdRateExtend($G71:$G74,M71:M74,$Z71:$Z74,AF71:AF74)</f>
        <v>1</v>
      </c>
      <c r="BE72" s="403"/>
      <c r="BF72" s="403" cm="1">
        <f t="array" ref="BF72">bdRateExtend($G71:$G74,N71:N74,$Z71:$Z74,AG71:AG74)</f>
        <v>1</v>
      </c>
      <c r="BG72" s="403"/>
      <c r="BH72" s="403" t="e" cm="1">
        <f t="array" ref="BH72">bdRateExtend($G71:$G74,O71:O74,$Z71:$Z74,AH71:AH74)</f>
        <v>#VALUE!</v>
      </c>
      <c r="BI72" s="403"/>
      <c r="BJ72" s="403" t="e" cm="1">
        <f t="array" ref="BJ72">bdRateExtend($G71:$G74,P71:P74,$Z71:$Z74,AI71:AI74)</f>
        <v>#VALUE!</v>
      </c>
      <c r="BK72" s="403"/>
      <c r="BL72" s="403" t="e" cm="1">
        <f t="array" ref="BL72">bdRateExtend($G71:$G74,Q71:Q74,$Z71:$Z74,AJ71:AJ74)</f>
        <v>#VALUE!</v>
      </c>
      <c r="BM72" s="403"/>
      <c r="BN72" s="403" t="e" cm="1">
        <f t="array" ref="BN72">bdRateExtend($G71:$G74,R71:R74,$Z71:$Z74,AK71:AK74)</f>
        <v>#VALUE!</v>
      </c>
      <c r="BO72" s="403"/>
      <c r="BP72" s="403"/>
      <c r="BQ72" s="377"/>
      <c r="BR72" s="377"/>
    </row>
    <row r="73" spans="1:70" ht="17" customHeight="1" x14ac:dyDescent="0.2">
      <c r="A73" s="387"/>
      <c r="B73" s="390"/>
      <c r="C73" s="393"/>
      <c r="D73" s="396"/>
      <c r="E73" s="399"/>
      <c r="F73" s="19">
        <v>47</v>
      </c>
      <c r="G73" s="35">
        <f>Anchor!B496</f>
        <v>181.85059999999999</v>
      </c>
      <c r="H73" s="40">
        <f>Anchor!C496</f>
        <v>37.362499999999997</v>
      </c>
      <c r="I73" s="40">
        <f>Anchor!D496</f>
        <v>40.1235</v>
      </c>
      <c r="J73" s="40">
        <f>Anchor!E496</f>
        <v>45.7395</v>
      </c>
      <c r="K73" s="40"/>
      <c r="L73" s="40">
        <f>Anchor!F496</f>
        <v>16.740600000000001</v>
      </c>
      <c r="M73" s="40">
        <f>Anchor!G496</f>
        <v>14.4086</v>
      </c>
      <c r="N73" s="40">
        <f>Anchor!H496</f>
        <v>78.825100000000006</v>
      </c>
      <c r="O73" s="40"/>
      <c r="P73" s="40"/>
      <c r="Q73" s="40"/>
      <c r="R73" s="40"/>
      <c r="S73" s="40"/>
      <c r="T73" s="40"/>
      <c r="U73" s="40"/>
      <c r="V73" s="40">
        <f>Anchor!I496</f>
        <v>9527.1</v>
      </c>
      <c r="W73" s="40">
        <f>Anchor!J496</f>
        <v>2.339</v>
      </c>
      <c r="X73" s="36">
        <f t="shared" si="4"/>
        <v>2.6464166666666666</v>
      </c>
      <c r="Y73" s="15"/>
      <c r="Z73" s="35">
        <f>Test!B496</f>
        <v>0</v>
      </c>
      <c r="AA73" s="40">
        <f>Test!C496</f>
        <v>0</v>
      </c>
      <c r="AB73" s="40">
        <f>Test!D496</f>
        <v>0</v>
      </c>
      <c r="AC73" s="40">
        <f>Test!E496</f>
        <v>0</v>
      </c>
      <c r="AD73" s="40"/>
      <c r="AE73" s="40">
        <f>Test!F496</f>
        <v>0</v>
      </c>
      <c r="AF73" s="40">
        <f>Test!G496</f>
        <v>0</v>
      </c>
      <c r="AG73" s="40">
        <f>Test!H496</f>
        <v>0</v>
      </c>
      <c r="AH73" s="40"/>
      <c r="AI73" s="40"/>
      <c r="AJ73" s="40"/>
      <c r="AK73" s="40"/>
      <c r="AL73" s="40"/>
      <c r="AM73" s="40"/>
      <c r="AN73" s="40"/>
      <c r="AO73" s="40">
        <f>Test!I496</f>
        <v>0</v>
      </c>
      <c r="AP73" s="40">
        <f>Test!J496</f>
        <v>0</v>
      </c>
      <c r="AQ73" s="36">
        <f t="shared" si="5"/>
        <v>0</v>
      </c>
      <c r="AR73" s="48">
        <f t="shared" si="6"/>
        <v>0</v>
      </c>
      <c r="AS73" s="49">
        <f t="shared" si="7"/>
        <v>0</v>
      </c>
      <c r="AT73" s="16"/>
      <c r="AU73" s="16"/>
      <c r="AV73" s="460"/>
      <c r="AW73" s="382"/>
      <c r="AX73" s="403"/>
      <c r="AY73" s="403"/>
      <c r="AZ73" s="403"/>
      <c r="BA73" s="403"/>
      <c r="BB73" s="403"/>
      <c r="BC73" s="403"/>
      <c r="BD73" s="403"/>
      <c r="BE73" s="403"/>
      <c r="BF73" s="403"/>
      <c r="BG73" s="403"/>
      <c r="BH73" s="403"/>
      <c r="BI73" s="403"/>
      <c r="BJ73" s="403"/>
      <c r="BK73" s="403"/>
      <c r="BL73" s="403"/>
      <c r="BM73" s="403"/>
      <c r="BN73" s="403"/>
      <c r="BO73" s="403"/>
      <c r="BP73" s="403"/>
      <c r="BQ73" s="377"/>
      <c r="BR73" s="377"/>
    </row>
    <row r="74" spans="1:70" ht="17" customHeight="1" x14ac:dyDescent="0.2">
      <c r="A74" s="387"/>
      <c r="B74" s="390"/>
      <c r="C74" s="393"/>
      <c r="D74" s="396"/>
      <c r="E74" s="399"/>
      <c r="F74" s="19">
        <v>55</v>
      </c>
      <c r="G74" s="35">
        <f>Anchor!B497</f>
        <v>81.136600000000001</v>
      </c>
      <c r="H74" s="40">
        <f>Anchor!C497</f>
        <v>37.092799999999997</v>
      </c>
      <c r="I74" s="40">
        <f>Anchor!D497</f>
        <v>39.998899999999999</v>
      </c>
      <c r="J74" s="40">
        <f>Anchor!E497</f>
        <v>45.421900000000001</v>
      </c>
      <c r="K74" s="40"/>
      <c r="L74" s="40">
        <f>Anchor!F497</f>
        <v>16.145299999999999</v>
      </c>
      <c r="M74" s="40">
        <f>Anchor!G497</f>
        <v>14.1075</v>
      </c>
      <c r="N74" s="40">
        <f>Anchor!H497</f>
        <v>73.078199999999995</v>
      </c>
      <c r="O74" s="40"/>
      <c r="P74" s="40"/>
      <c r="Q74" s="40"/>
      <c r="R74" s="40"/>
      <c r="S74" s="40"/>
      <c r="T74" s="40"/>
      <c r="U74" s="40"/>
      <c r="V74" s="40">
        <f>Anchor!I497</f>
        <v>5543.4</v>
      </c>
      <c r="W74" s="40">
        <f>Anchor!J497</f>
        <v>2.2256999999999998</v>
      </c>
      <c r="X74" s="36">
        <f t="shared" ref="X74:X137" si="8">V74/3600</f>
        <v>1.5398333333333332</v>
      </c>
      <c r="Y74" s="15"/>
      <c r="Z74" s="35">
        <f>Test!B497</f>
        <v>0</v>
      </c>
      <c r="AA74" s="40">
        <f>Test!C497</f>
        <v>0</v>
      </c>
      <c r="AB74" s="40">
        <f>Test!D497</f>
        <v>0</v>
      </c>
      <c r="AC74" s="40">
        <f>Test!E497</f>
        <v>0</v>
      </c>
      <c r="AD74" s="40"/>
      <c r="AE74" s="40">
        <f>Test!F497</f>
        <v>0</v>
      </c>
      <c r="AF74" s="40">
        <f>Test!G497</f>
        <v>0</v>
      </c>
      <c r="AG74" s="40">
        <f>Test!H497</f>
        <v>0</v>
      </c>
      <c r="AH74" s="40"/>
      <c r="AI74" s="40"/>
      <c r="AJ74" s="40"/>
      <c r="AK74" s="40"/>
      <c r="AL74" s="40"/>
      <c r="AM74" s="40"/>
      <c r="AN74" s="40"/>
      <c r="AO74" s="40">
        <f>Test!I497</f>
        <v>0</v>
      </c>
      <c r="AP74" s="40">
        <f>Test!J497</f>
        <v>0</v>
      </c>
      <c r="AQ74" s="36">
        <f t="shared" ref="AQ74:AQ137" si="9">AO74/3600</f>
        <v>0</v>
      </c>
      <c r="AR74" s="48">
        <f t="shared" si="6"/>
        <v>0</v>
      </c>
      <c r="AS74" s="49">
        <f t="shared" si="7"/>
        <v>0</v>
      </c>
      <c r="AT74" s="16"/>
      <c r="AU74" s="16"/>
      <c r="AV74" s="460" t="s">
        <v>125</v>
      </c>
      <c r="AW74" s="382" cm="1">
        <f t="array" ref="AW74">bdRateExtend($G72:$G75,H72:H75,$Z72:$Z75,AA72:AA75)</f>
        <v>1</v>
      </c>
      <c r="AX74" s="403"/>
      <c r="AY74" s="403"/>
      <c r="AZ74" s="403"/>
      <c r="BA74" s="403"/>
      <c r="BB74" s="403" cm="1">
        <f t="array" ref="BB74">bdRateExtend($G72:$G75,L72:L75,$Z72:$Z75,AE72:AE75)</f>
        <v>1</v>
      </c>
      <c r="BC74" s="403"/>
      <c r="BD74" s="403" cm="1">
        <f t="array" ref="BD74">bdRateExtend($G72:$G75,M72:M75,$Z72:$Z75,AF72:AF75)</f>
        <v>1</v>
      </c>
      <c r="BE74" s="403"/>
      <c r="BF74" s="403" cm="1">
        <f t="array" ref="BF74">bdRateExtend($G72:$G75,N72:N75,$Z72:$Z75,AG72:AG75)</f>
        <v>1</v>
      </c>
      <c r="BG74" s="403"/>
      <c r="BH74" s="403" t="e" cm="1">
        <f t="array" ref="BH74">bdRateExtend($G72:$G75,O72:O75,$Z72:$Z75,AH72:AH75)</f>
        <v>#VALUE!</v>
      </c>
      <c r="BI74" s="403"/>
      <c r="BJ74" s="403" t="e" cm="1">
        <f t="array" ref="BJ74">bdRateExtend($G72:$G75,P72:P75,$Z72:$Z75,AI72:AI75)</f>
        <v>#VALUE!</v>
      </c>
      <c r="BK74" s="403"/>
      <c r="BL74" s="403" t="e" cm="1">
        <f t="array" ref="BL74">bdRateExtend($G72:$G75,Q72:Q75,$Z72:$Z75,AJ72:AJ75)</f>
        <v>#VALUE!</v>
      </c>
      <c r="BM74" s="403"/>
      <c r="BN74" s="403" t="e" cm="1">
        <f t="array" ref="BN74">bdRateExtend($G72:$G75,R72:R75,$Z72:$Z75,AK72:AK75)</f>
        <v>#VALUE!</v>
      </c>
      <c r="BO74" s="403"/>
      <c r="BP74" s="403"/>
      <c r="BQ74" s="377"/>
      <c r="BR74" s="377"/>
    </row>
    <row r="75" spans="1:70" ht="17" customHeight="1" thickBot="1" x14ac:dyDescent="0.25">
      <c r="A75" s="387"/>
      <c r="B75" s="391"/>
      <c r="C75" s="394"/>
      <c r="D75" s="397"/>
      <c r="E75" s="400"/>
      <c r="F75" s="22">
        <v>63</v>
      </c>
      <c r="G75" s="37">
        <f>Anchor!B498</f>
        <v>47.048299999999998</v>
      </c>
      <c r="H75" s="38">
        <f>Anchor!C498</f>
        <v>36.509500000000003</v>
      </c>
      <c r="I75" s="38">
        <f>Anchor!D498</f>
        <v>39.732599999999998</v>
      </c>
      <c r="J75" s="38">
        <f>Anchor!E498</f>
        <v>44.819600000000001</v>
      </c>
      <c r="K75" s="38"/>
      <c r="L75" s="38">
        <f>Anchor!F498</f>
        <v>15.008599999999999</v>
      </c>
      <c r="M75" s="38">
        <f>Anchor!G498</f>
        <v>13.5008</v>
      </c>
      <c r="N75" s="38">
        <f>Anchor!H498</f>
        <v>61.955800000000004</v>
      </c>
      <c r="O75" s="38"/>
      <c r="P75" s="38"/>
      <c r="Q75" s="38"/>
      <c r="R75" s="38"/>
      <c r="S75" s="38"/>
      <c r="T75" s="38"/>
      <c r="U75" s="38"/>
      <c r="V75" s="38">
        <f>Anchor!I498</f>
        <v>2499.6999999999998</v>
      </c>
      <c r="W75" s="38">
        <f>Anchor!J498</f>
        <v>1.9333</v>
      </c>
      <c r="X75" s="39">
        <f t="shared" si="8"/>
        <v>0.6943611111111111</v>
      </c>
      <c r="Y75" s="15"/>
      <c r="Z75" s="37">
        <f>Test!B498</f>
        <v>0</v>
      </c>
      <c r="AA75" s="38">
        <f>Test!C498</f>
        <v>0</v>
      </c>
      <c r="AB75" s="38">
        <f>Test!D498</f>
        <v>0</v>
      </c>
      <c r="AC75" s="38">
        <f>Test!E498</f>
        <v>0</v>
      </c>
      <c r="AD75" s="38"/>
      <c r="AE75" s="38">
        <f>Test!F498</f>
        <v>0</v>
      </c>
      <c r="AF75" s="38">
        <f>Test!G498</f>
        <v>0</v>
      </c>
      <c r="AG75" s="38">
        <f>Test!H498</f>
        <v>0</v>
      </c>
      <c r="AH75" s="38"/>
      <c r="AI75" s="38"/>
      <c r="AJ75" s="38"/>
      <c r="AK75" s="38"/>
      <c r="AL75" s="38"/>
      <c r="AM75" s="38"/>
      <c r="AN75" s="38"/>
      <c r="AO75" s="38">
        <f>Test!I498</f>
        <v>0</v>
      </c>
      <c r="AP75" s="38">
        <f>Test!J498</f>
        <v>0</v>
      </c>
      <c r="AQ75" s="39">
        <f t="shared" si="9"/>
        <v>0</v>
      </c>
      <c r="AR75" s="50">
        <f t="shared" si="6"/>
        <v>0</v>
      </c>
      <c r="AS75" s="51">
        <f t="shared" si="7"/>
        <v>0</v>
      </c>
      <c r="AT75" s="16"/>
      <c r="AU75" s="16"/>
      <c r="AV75" s="462"/>
      <c r="AW75" s="382"/>
      <c r="AX75" s="403"/>
      <c r="AY75" s="403"/>
      <c r="AZ75" s="403"/>
      <c r="BA75" s="403"/>
      <c r="BB75" s="403"/>
      <c r="BC75" s="403"/>
      <c r="BD75" s="403"/>
      <c r="BE75" s="403"/>
      <c r="BF75" s="403"/>
      <c r="BG75" s="403"/>
      <c r="BH75" s="403"/>
      <c r="BI75" s="403"/>
      <c r="BJ75" s="403"/>
      <c r="BK75" s="403"/>
      <c r="BL75" s="403"/>
      <c r="BM75" s="403"/>
      <c r="BN75" s="403"/>
      <c r="BO75" s="403"/>
      <c r="BP75" s="403"/>
      <c r="BQ75" s="377"/>
      <c r="BR75" s="377"/>
    </row>
    <row r="76" spans="1:70" ht="17" customHeight="1" x14ac:dyDescent="0.2">
      <c r="A76" s="387"/>
      <c r="B76" s="389" t="s">
        <v>2</v>
      </c>
      <c r="C76" s="392" t="s">
        <v>38</v>
      </c>
      <c r="D76" s="395">
        <v>59.94</v>
      </c>
      <c r="E76" s="398">
        <v>10</v>
      </c>
      <c r="F76" s="21">
        <v>23</v>
      </c>
      <c r="G76" s="32">
        <f>Anchor!B499</f>
        <v>18035.3226</v>
      </c>
      <c r="H76" s="33">
        <f>Anchor!C499</f>
        <v>39.930500000000002</v>
      </c>
      <c r="I76" s="33">
        <f>Anchor!D499</f>
        <v>44.5685</v>
      </c>
      <c r="J76" s="33">
        <f>Anchor!E499</f>
        <v>45.540700000000001</v>
      </c>
      <c r="K76" s="33"/>
      <c r="L76" s="33">
        <f>Anchor!F499</f>
        <v>22.398099999999999</v>
      </c>
      <c r="M76" s="33">
        <f>Anchor!G499</f>
        <v>19.059999999999999</v>
      </c>
      <c r="N76" s="33">
        <f>Anchor!H499</f>
        <v>99.792400000000001</v>
      </c>
      <c r="O76" s="33"/>
      <c r="P76" s="33"/>
      <c r="Q76" s="33"/>
      <c r="R76" s="33"/>
      <c r="S76" s="33"/>
      <c r="T76" s="33"/>
      <c r="U76" s="33"/>
      <c r="V76" s="33">
        <f>Anchor!I499</f>
        <v>37731.699999999997</v>
      </c>
      <c r="W76" s="33">
        <f>Anchor!J499</f>
        <v>8.9207999999999998</v>
      </c>
      <c r="X76" s="34">
        <f t="shared" si="8"/>
        <v>10.481027777777777</v>
      </c>
      <c r="Y76" s="15"/>
      <c r="Z76" s="32">
        <f>Test!B499</f>
        <v>0</v>
      </c>
      <c r="AA76" s="33">
        <f>Test!C499</f>
        <v>0</v>
      </c>
      <c r="AB76" s="33">
        <f>Test!D499</f>
        <v>0</v>
      </c>
      <c r="AC76" s="33">
        <f>Test!E499</f>
        <v>0</v>
      </c>
      <c r="AD76" s="33"/>
      <c r="AE76" s="33">
        <f>Test!F499</f>
        <v>0</v>
      </c>
      <c r="AF76" s="33">
        <f>Test!G499</f>
        <v>0</v>
      </c>
      <c r="AG76" s="33">
        <f>Test!H499</f>
        <v>0</v>
      </c>
      <c r="AH76" s="33"/>
      <c r="AI76" s="33"/>
      <c r="AJ76" s="33"/>
      <c r="AK76" s="33"/>
      <c r="AL76" s="33"/>
      <c r="AM76" s="33"/>
      <c r="AN76" s="33"/>
      <c r="AO76" s="33">
        <f>Test!I499</f>
        <v>0</v>
      </c>
      <c r="AP76" s="33">
        <f>Test!J499</f>
        <v>0</v>
      </c>
      <c r="AQ76" s="34">
        <f t="shared" si="9"/>
        <v>0</v>
      </c>
      <c r="AR76" s="46">
        <f t="shared" si="6"/>
        <v>0</v>
      </c>
      <c r="AS76" s="47">
        <f t="shared" si="7"/>
        <v>0</v>
      </c>
      <c r="AT76" s="16"/>
      <c r="AU76" s="16"/>
      <c r="AV76" s="461" t="s">
        <v>123</v>
      </c>
      <c r="AW76" s="382" cm="1">
        <f t="array" ref="AW76">bdRateExtend($G76:$G79,H76:H79,$Z76:$Z79,AA76:AA79)</f>
        <v>1</v>
      </c>
      <c r="AX76" s="403" cm="1">
        <f t="array" ref="AX76">bdRateExtend($G76:$G81,H76:H81,$Z76:$Z81,AA76:AA81)</f>
        <v>1</v>
      </c>
      <c r="AY76" s="403" cm="1">
        <f t="array" ref="AY76">bdRateExtend($G76:$G81,I76:I81,$Z76:$Z81,AB76:AB81)</f>
        <v>1</v>
      </c>
      <c r="AZ76" s="403" cm="1">
        <f t="array" ref="AZ76">bdRateExtend($G76:$G81,J76:J81,$Z76:$Z81,AC76:AC81)</f>
        <v>1</v>
      </c>
      <c r="BA76" s="403" t="e" cm="1">
        <f t="array" ref="BA76">bdRateExtend($G76:$G81,K76:K81,$Z76:$Z81,AD76:AD81)</f>
        <v>#VALUE!</v>
      </c>
      <c r="BB76" s="403" cm="1">
        <f t="array" ref="BB76">bdRateExtend($G76:$G79,L76:L79,$Z76:$Z79,AE76:AE79)</f>
        <v>1</v>
      </c>
      <c r="BC76" s="403" cm="1">
        <f t="array" ref="BC76">bdRateExtend($G76:$G81,L76:L81,$Z76:$Z81,AE76:AE81)</f>
        <v>1</v>
      </c>
      <c r="BD76" s="403" cm="1">
        <f t="array" ref="BD76">bdRateExtend($G76:$G79,M76:M79,$Z76:$Z79,AF76:AF79)</f>
        <v>1</v>
      </c>
      <c r="BE76" s="403" cm="1">
        <f t="array" ref="BE76">bdRateExtend($G76:$G81,M76:M81,$Z76:$Z81,AF76:AF81)</f>
        <v>1</v>
      </c>
      <c r="BF76" s="403" cm="1">
        <f t="array" ref="BF76">bdRateExtend($G76:$G79,N76:N79,$Z76:$Z79,AG76:AG79)</f>
        <v>1</v>
      </c>
      <c r="BG76" s="403" cm="1">
        <f t="array" ref="BG76">bdRateExtend($G76:$G81,N76:N81,$Z76:$Z81,AG76:AG81)</f>
        <v>1</v>
      </c>
      <c r="BH76" s="403" t="e" cm="1">
        <f t="array" ref="BH76">bdRateExtend($G76:$G79,O76:O79,$Z76:$Z79,AH76:AH79)</f>
        <v>#VALUE!</v>
      </c>
      <c r="BI76" s="403" t="e" cm="1">
        <f t="array" ref="BI76">bdRateExtend($G76:$G81,O76:O81,$Z76:$Z81,AH76:AH81)</f>
        <v>#VALUE!</v>
      </c>
      <c r="BJ76" s="403" t="e" cm="1">
        <f t="array" ref="BJ76">bdRateExtend($G76:$G79,P76:P79,$Z76:$Z79,AI76:AI79)</f>
        <v>#VALUE!</v>
      </c>
      <c r="BK76" s="403" t="e" cm="1">
        <f t="array" ref="BK76">bdRateExtend($G76:$G81,P76:P81,$Z76:$Z81,AI76:AI81)</f>
        <v>#VALUE!</v>
      </c>
      <c r="BL76" s="403" t="e" cm="1">
        <f t="array" ref="BL76">bdRateExtend($G76:$G79,Q76:Q79,$Z76:$Z79,AJ76:AJ79)</f>
        <v>#VALUE!</v>
      </c>
      <c r="BM76" s="403" t="e" cm="1">
        <f t="array" ref="BM76">bdRateExtend($G76:$G81,Q76:Q81,$Z76:$Z81,AJ76:AJ81)</f>
        <v>#VALUE!</v>
      </c>
      <c r="BN76" s="403" t="e" cm="1">
        <f t="array" ref="BN76">bdRateExtend($G76:$G79,R76:R79,$Z76:$Z79,AK76:AK79)</f>
        <v>#VALUE!</v>
      </c>
      <c r="BO76" s="403" t="e" cm="1">
        <f t="array" ref="BO76">bdRateExtend($G76:$G81,R76:R81,$Z76:$Z81,AK76:AK81)</f>
        <v>#VALUE!</v>
      </c>
      <c r="BP76" s="403" t="e" cm="1">
        <f t="array" ref="BP76">bdRateExtend($G76:$G81,S76:S81,$Z76:$Z81,AL76:AL81)</f>
        <v>#VALUE!</v>
      </c>
      <c r="BQ76" s="377" t="e" cm="1">
        <f t="array" ref="BQ76">bdRateExtend($G76:$G81,T76:T81,$Z76:$Z81,AM76:AM81)</f>
        <v>#VALUE!</v>
      </c>
      <c r="BR76" s="377" t="e" cm="1">
        <f t="array" ref="BR76">bdRateExtend($G76:$G81,U76:U81,$Z76:$Z81,AN76:AN81)</f>
        <v>#VALUE!</v>
      </c>
    </row>
    <row r="77" spans="1:70" ht="17" customHeight="1" x14ac:dyDescent="0.2">
      <c r="A77" s="387"/>
      <c r="B77" s="390"/>
      <c r="C77" s="393"/>
      <c r="D77" s="396"/>
      <c r="E77" s="399"/>
      <c r="F77" s="19">
        <v>31</v>
      </c>
      <c r="G77" s="35">
        <f>Anchor!B500</f>
        <v>8791.5012000000006</v>
      </c>
      <c r="H77" s="40">
        <f>Anchor!C500</f>
        <v>39.011800000000001</v>
      </c>
      <c r="I77" s="40">
        <f>Anchor!D500</f>
        <v>43.849200000000003</v>
      </c>
      <c r="J77" s="40">
        <f>Anchor!E500</f>
        <v>44.958300000000001</v>
      </c>
      <c r="K77" s="40"/>
      <c r="L77" s="40">
        <f>Anchor!F500</f>
        <v>20.924900000000001</v>
      </c>
      <c r="M77" s="40">
        <f>Anchor!G500</f>
        <v>17.986899999999999</v>
      </c>
      <c r="N77" s="40">
        <f>Anchor!H500</f>
        <v>98.188199999999995</v>
      </c>
      <c r="O77" s="40"/>
      <c r="P77" s="40"/>
      <c r="Q77" s="40"/>
      <c r="R77" s="40"/>
      <c r="S77" s="40"/>
      <c r="T77" s="40"/>
      <c r="U77" s="40"/>
      <c r="V77" s="40">
        <f>Anchor!I500</f>
        <v>25407.3</v>
      </c>
      <c r="W77" s="40">
        <f>Anchor!J500</f>
        <v>6.6132</v>
      </c>
      <c r="X77" s="36">
        <f t="shared" si="8"/>
        <v>7.0575833333333335</v>
      </c>
      <c r="Y77" s="15"/>
      <c r="Z77" s="35">
        <f>Test!B500</f>
        <v>0</v>
      </c>
      <c r="AA77" s="40">
        <f>Test!C500</f>
        <v>0</v>
      </c>
      <c r="AB77" s="40">
        <f>Test!D500</f>
        <v>0</v>
      </c>
      <c r="AC77" s="40">
        <f>Test!E500</f>
        <v>0</v>
      </c>
      <c r="AD77" s="40"/>
      <c r="AE77" s="40">
        <f>Test!F500</f>
        <v>0</v>
      </c>
      <c r="AF77" s="40">
        <f>Test!G500</f>
        <v>0</v>
      </c>
      <c r="AG77" s="40">
        <f>Test!H500</f>
        <v>0</v>
      </c>
      <c r="AH77" s="40"/>
      <c r="AI77" s="40"/>
      <c r="AJ77" s="40"/>
      <c r="AK77" s="40"/>
      <c r="AL77" s="40"/>
      <c r="AM77" s="40"/>
      <c r="AN77" s="40"/>
      <c r="AO77" s="40">
        <f>Test!I500</f>
        <v>0</v>
      </c>
      <c r="AP77" s="40">
        <f>Test!J500</f>
        <v>0</v>
      </c>
      <c r="AQ77" s="36">
        <f t="shared" si="9"/>
        <v>0</v>
      </c>
      <c r="AR77" s="48">
        <f t="shared" si="6"/>
        <v>0</v>
      </c>
      <c r="AS77" s="49">
        <f t="shared" si="7"/>
        <v>0</v>
      </c>
      <c r="AT77" s="16"/>
      <c r="AU77" s="16"/>
      <c r="AV77" s="460"/>
      <c r="AW77" s="382"/>
      <c r="AX77" s="403"/>
      <c r="AY77" s="403"/>
      <c r="AZ77" s="403"/>
      <c r="BA77" s="403"/>
      <c r="BB77" s="403"/>
      <c r="BC77" s="403"/>
      <c r="BD77" s="403"/>
      <c r="BE77" s="403"/>
      <c r="BF77" s="403"/>
      <c r="BG77" s="403"/>
      <c r="BH77" s="403"/>
      <c r="BI77" s="403"/>
      <c r="BJ77" s="403"/>
      <c r="BK77" s="403"/>
      <c r="BL77" s="403"/>
      <c r="BM77" s="403"/>
      <c r="BN77" s="403"/>
      <c r="BO77" s="403"/>
      <c r="BP77" s="403"/>
      <c r="BQ77" s="377"/>
      <c r="BR77" s="377"/>
    </row>
    <row r="78" spans="1:70" ht="17" customHeight="1" x14ac:dyDescent="0.2">
      <c r="A78" s="387"/>
      <c r="B78" s="390"/>
      <c r="C78" s="393"/>
      <c r="D78" s="396"/>
      <c r="E78" s="399"/>
      <c r="F78" s="19">
        <v>39</v>
      </c>
      <c r="G78" s="35">
        <f>Anchor!B501</f>
        <v>4292.0654999999997</v>
      </c>
      <c r="H78" s="40">
        <f>Anchor!C501</f>
        <v>37.932200000000002</v>
      </c>
      <c r="I78" s="40">
        <f>Anchor!D501</f>
        <v>43.024299999999997</v>
      </c>
      <c r="J78" s="40">
        <f>Anchor!E501</f>
        <v>44.28</v>
      </c>
      <c r="K78" s="40"/>
      <c r="L78" s="40">
        <f>Anchor!F501</f>
        <v>19.069400000000002</v>
      </c>
      <c r="M78" s="40">
        <f>Anchor!G501</f>
        <v>16.6752</v>
      </c>
      <c r="N78" s="40">
        <f>Anchor!H501</f>
        <v>94.493700000000004</v>
      </c>
      <c r="O78" s="40"/>
      <c r="P78" s="40"/>
      <c r="Q78" s="40"/>
      <c r="R78" s="40"/>
      <c r="S78" s="40"/>
      <c r="T78" s="40"/>
      <c r="U78" s="40"/>
      <c r="V78" s="40">
        <f>Anchor!I501</f>
        <v>20822.400000000001</v>
      </c>
      <c r="W78" s="40">
        <f>Anchor!J501</f>
        <v>5.6359000000000004</v>
      </c>
      <c r="X78" s="36">
        <f t="shared" si="8"/>
        <v>5.7840000000000007</v>
      </c>
      <c r="Y78" s="15"/>
      <c r="Z78" s="35">
        <f>Test!B501</f>
        <v>0</v>
      </c>
      <c r="AA78" s="40">
        <f>Test!C501</f>
        <v>0</v>
      </c>
      <c r="AB78" s="40">
        <f>Test!D501</f>
        <v>0</v>
      </c>
      <c r="AC78" s="40">
        <f>Test!E501</f>
        <v>0</v>
      </c>
      <c r="AD78" s="40"/>
      <c r="AE78" s="40">
        <f>Test!F501</f>
        <v>0</v>
      </c>
      <c r="AF78" s="40">
        <f>Test!G501</f>
        <v>0</v>
      </c>
      <c r="AG78" s="40">
        <f>Test!H501</f>
        <v>0</v>
      </c>
      <c r="AH78" s="40"/>
      <c r="AI78" s="40"/>
      <c r="AJ78" s="40"/>
      <c r="AK78" s="40"/>
      <c r="AL78" s="40"/>
      <c r="AM78" s="40"/>
      <c r="AN78" s="40"/>
      <c r="AO78" s="40">
        <f>Test!I501</f>
        <v>0</v>
      </c>
      <c r="AP78" s="40">
        <f>Test!J501</f>
        <v>0</v>
      </c>
      <c r="AQ78" s="36">
        <f t="shared" si="9"/>
        <v>0</v>
      </c>
      <c r="AR78" s="48">
        <f t="shared" si="6"/>
        <v>0</v>
      </c>
      <c r="AS78" s="49">
        <f t="shared" si="7"/>
        <v>0</v>
      </c>
      <c r="AT78" s="16"/>
      <c r="AU78" s="16"/>
      <c r="AV78" s="460" t="s">
        <v>124</v>
      </c>
      <c r="AW78" s="382" cm="1">
        <f t="array" ref="AW78">bdRateExtend($G77:$G80,H77:H80,$Z77:$Z80,AA77:AA80)</f>
        <v>1</v>
      </c>
      <c r="AX78" s="403"/>
      <c r="AY78" s="403"/>
      <c r="AZ78" s="403"/>
      <c r="BA78" s="403"/>
      <c r="BB78" s="403" cm="1">
        <f t="array" ref="BB78">bdRateExtend($G77:$G80,L77:L80,$Z77:$Z80,AE77:AE80)</f>
        <v>1</v>
      </c>
      <c r="BC78" s="403"/>
      <c r="BD78" s="403" cm="1">
        <f t="array" ref="BD78">bdRateExtend($G77:$G80,M77:M80,$Z77:$Z80,AF77:AF80)</f>
        <v>1</v>
      </c>
      <c r="BE78" s="403"/>
      <c r="BF78" s="403" cm="1">
        <f t="array" ref="BF78">bdRateExtend($G77:$G80,N77:N80,$Z77:$Z80,AG77:AG80)</f>
        <v>1</v>
      </c>
      <c r="BG78" s="403"/>
      <c r="BH78" s="403" t="e" cm="1">
        <f t="array" ref="BH78">bdRateExtend($G77:$G80,O77:O80,$Z77:$Z80,AH77:AH80)</f>
        <v>#VALUE!</v>
      </c>
      <c r="BI78" s="403"/>
      <c r="BJ78" s="403" t="e" cm="1">
        <f t="array" ref="BJ78">bdRateExtend($G77:$G80,P77:P80,$Z77:$Z80,AI77:AI80)</f>
        <v>#VALUE!</v>
      </c>
      <c r="BK78" s="403"/>
      <c r="BL78" s="403" t="e" cm="1">
        <f t="array" ref="BL78">bdRateExtend($G77:$G80,Q77:Q80,$Z77:$Z80,AJ77:AJ80)</f>
        <v>#VALUE!</v>
      </c>
      <c r="BM78" s="403"/>
      <c r="BN78" s="403" t="e" cm="1">
        <f t="array" ref="BN78">bdRateExtend($G77:$G80,R77:R80,$Z77:$Z80,AK77:AK80)</f>
        <v>#VALUE!</v>
      </c>
      <c r="BO78" s="403"/>
      <c r="BP78" s="403"/>
      <c r="BQ78" s="377"/>
      <c r="BR78" s="377"/>
    </row>
    <row r="79" spans="1:70" ht="17" customHeight="1" x14ac:dyDescent="0.2">
      <c r="A79" s="387"/>
      <c r="B79" s="390"/>
      <c r="C79" s="393"/>
      <c r="D79" s="396"/>
      <c r="E79" s="399"/>
      <c r="F79" s="19">
        <v>47</v>
      </c>
      <c r="G79" s="35">
        <f>Anchor!B502</f>
        <v>2213.2799</v>
      </c>
      <c r="H79" s="40">
        <f>Anchor!C502</f>
        <v>36.618699999999997</v>
      </c>
      <c r="I79" s="40">
        <f>Anchor!D502</f>
        <v>42.103099999999998</v>
      </c>
      <c r="J79" s="40">
        <f>Anchor!E502</f>
        <v>43.448799999999999</v>
      </c>
      <c r="K79" s="40"/>
      <c r="L79" s="40">
        <f>Anchor!F502</f>
        <v>16.797999999999998</v>
      </c>
      <c r="M79" s="40">
        <f>Anchor!G502</f>
        <v>15.0616</v>
      </c>
      <c r="N79" s="40">
        <f>Anchor!H502</f>
        <v>87.814800000000005</v>
      </c>
      <c r="O79" s="40"/>
      <c r="P79" s="40"/>
      <c r="Q79" s="40"/>
      <c r="R79" s="40"/>
      <c r="S79" s="40"/>
      <c r="T79" s="40"/>
      <c r="U79" s="40"/>
      <c r="V79" s="40">
        <f>Anchor!I502</f>
        <v>13162.7</v>
      </c>
      <c r="W79" s="40">
        <f>Anchor!J502</f>
        <v>4.9729000000000001</v>
      </c>
      <c r="X79" s="36">
        <f t="shared" si="8"/>
        <v>3.6563055555555559</v>
      </c>
      <c r="Y79" s="15"/>
      <c r="Z79" s="35">
        <f>Test!B502</f>
        <v>0</v>
      </c>
      <c r="AA79" s="40">
        <f>Test!C502</f>
        <v>0</v>
      </c>
      <c r="AB79" s="40">
        <f>Test!D502</f>
        <v>0</v>
      </c>
      <c r="AC79" s="40">
        <f>Test!E502</f>
        <v>0</v>
      </c>
      <c r="AD79" s="40"/>
      <c r="AE79" s="40">
        <f>Test!F502</f>
        <v>0</v>
      </c>
      <c r="AF79" s="40">
        <f>Test!G502</f>
        <v>0</v>
      </c>
      <c r="AG79" s="40">
        <f>Test!H502</f>
        <v>0</v>
      </c>
      <c r="AH79" s="40"/>
      <c r="AI79" s="40"/>
      <c r="AJ79" s="40"/>
      <c r="AK79" s="40"/>
      <c r="AL79" s="40"/>
      <c r="AM79" s="40"/>
      <c r="AN79" s="40"/>
      <c r="AO79" s="40">
        <f>Test!I502</f>
        <v>0</v>
      </c>
      <c r="AP79" s="40">
        <f>Test!J502</f>
        <v>0</v>
      </c>
      <c r="AQ79" s="36">
        <f t="shared" si="9"/>
        <v>0</v>
      </c>
      <c r="AR79" s="48">
        <f t="shared" si="6"/>
        <v>0</v>
      </c>
      <c r="AS79" s="49">
        <f t="shared" si="7"/>
        <v>0</v>
      </c>
      <c r="AT79" s="16"/>
      <c r="AU79" s="16"/>
      <c r="AV79" s="460"/>
      <c r="AW79" s="382"/>
      <c r="AX79" s="403"/>
      <c r="AY79" s="403"/>
      <c r="AZ79" s="403"/>
      <c r="BA79" s="403"/>
      <c r="BB79" s="403"/>
      <c r="BC79" s="403"/>
      <c r="BD79" s="403"/>
      <c r="BE79" s="403"/>
      <c r="BF79" s="403"/>
      <c r="BG79" s="403"/>
      <c r="BH79" s="403"/>
      <c r="BI79" s="403"/>
      <c r="BJ79" s="403"/>
      <c r="BK79" s="403"/>
      <c r="BL79" s="403"/>
      <c r="BM79" s="403"/>
      <c r="BN79" s="403"/>
      <c r="BO79" s="403"/>
      <c r="BP79" s="403"/>
      <c r="BQ79" s="377"/>
      <c r="BR79" s="377"/>
    </row>
    <row r="80" spans="1:70" ht="17" customHeight="1" x14ac:dyDescent="0.2">
      <c r="A80" s="387"/>
      <c r="B80" s="390"/>
      <c r="C80" s="393"/>
      <c r="D80" s="396"/>
      <c r="E80" s="399"/>
      <c r="F80" s="19">
        <v>55</v>
      </c>
      <c r="G80" s="35">
        <f>Anchor!B503</f>
        <v>1188.3390999999999</v>
      </c>
      <c r="H80" s="40">
        <f>Anchor!C503</f>
        <v>35.039200000000001</v>
      </c>
      <c r="I80" s="40">
        <f>Anchor!D503</f>
        <v>41.025599999999997</v>
      </c>
      <c r="J80" s="40">
        <f>Anchor!E503</f>
        <v>42.317100000000003</v>
      </c>
      <c r="K80" s="40"/>
      <c r="L80" s="40">
        <f>Anchor!F503</f>
        <v>14.1896</v>
      </c>
      <c r="M80" s="40">
        <f>Anchor!G503</f>
        <v>13.1372</v>
      </c>
      <c r="N80" s="40">
        <f>Anchor!H503</f>
        <v>77.060100000000006</v>
      </c>
      <c r="O80" s="40"/>
      <c r="P80" s="40"/>
      <c r="Q80" s="40"/>
      <c r="R80" s="40"/>
      <c r="S80" s="40"/>
      <c r="T80" s="40"/>
      <c r="U80" s="40"/>
      <c r="V80" s="40">
        <f>Anchor!I503</f>
        <v>9558.4</v>
      </c>
      <c r="W80" s="40">
        <f>Anchor!J503</f>
        <v>4.0936000000000003</v>
      </c>
      <c r="X80" s="36">
        <f t="shared" si="8"/>
        <v>2.6551111111111112</v>
      </c>
      <c r="Y80" s="15"/>
      <c r="Z80" s="35">
        <f>Test!B503</f>
        <v>0</v>
      </c>
      <c r="AA80" s="40">
        <f>Test!C503</f>
        <v>0</v>
      </c>
      <c r="AB80" s="40">
        <f>Test!D503</f>
        <v>0</v>
      </c>
      <c r="AC80" s="40">
        <f>Test!E503</f>
        <v>0</v>
      </c>
      <c r="AD80" s="40"/>
      <c r="AE80" s="40">
        <f>Test!F503</f>
        <v>0</v>
      </c>
      <c r="AF80" s="40">
        <f>Test!G503</f>
        <v>0</v>
      </c>
      <c r="AG80" s="40">
        <f>Test!H503</f>
        <v>0</v>
      </c>
      <c r="AH80" s="40"/>
      <c r="AI80" s="40"/>
      <c r="AJ80" s="40"/>
      <c r="AK80" s="40"/>
      <c r="AL80" s="40"/>
      <c r="AM80" s="40"/>
      <c r="AN80" s="40"/>
      <c r="AO80" s="40">
        <f>Test!I503</f>
        <v>0</v>
      </c>
      <c r="AP80" s="40">
        <f>Test!J503</f>
        <v>0</v>
      </c>
      <c r="AQ80" s="36">
        <f t="shared" si="9"/>
        <v>0</v>
      </c>
      <c r="AR80" s="48">
        <f t="shared" si="6"/>
        <v>0</v>
      </c>
      <c r="AS80" s="49">
        <f t="shared" si="7"/>
        <v>0</v>
      </c>
      <c r="AT80" s="16"/>
      <c r="AU80" s="16"/>
      <c r="AV80" s="460" t="s">
        <v>125</v>
      </c>
      <c r="AW80" s="382" cm="1">
        <f t="array" ref="AW80">bdRateExtend($G78:$G81,H78:H81,$Z78:$Z81,AA78:AA81)</f>
        <v>1</v>
      </c>
      <c r="AX80" s="403"/>
      <c r="AY80" s="403"/>
      <c r="AZ80" s="403"/>
      <c r="BA80" s="403"/>
      <c r="BB80" s="403" cm="1">
        <f t="array" ref="BB80">bdRateExtend($G78:$G81,L78:L81,$Z78:$Z81,AE78:AE81)</f>
        <v>1</v>
      </c>
      <c r="BC80" s="403"/>
      <c r="BD80" s="403" cm="1">
        <f t="array" ref="BD80">bdRateExtend($G78:$G81,M78:M81,$Z78:$Z81,AF78:AF81)</f>
        <v>1</v>
      </c>
      <c r="BE80" s="403"/>
      <c r="BF80" s="403" cm="1">
        <f t="array" ref="BF80">bdRateExtend($G78:$G81,N78:N81,$Z78:$Z81,AG78:AG81)</f>
        <v>1</v>
      </c>
      <c r="BG80" s="403"/>
      <c r="BH80" s="403" t="e" cm="1">
        <f t="array" ref="BH80">bdRateExtend($G78:$G81,O78:O81,$Z78:$Z81,AH78:AH81)</f>
        <v>#VALUE!</v>
      </c>
      <c r="BI80" s="403"/>
      <c r="BJ80" s="403" t="e" cm="1">
        <f t="array" ref="BJ80">bdRateExtend($G78:$G81,P78:P81,$Z78:$Z81,AI78:AI81)</f>
        <v>#VALUE!</v>
      </c>
      <c r="BK80" s="403"/>
      <c r="BL80" s="403" t="e" cm="1">
        <f t="array" ref="BL80">bdRateExtend($G78:$G81,Q78:Q81,$Z78:$Z81,AJ78:AJ81)</f>
        <v>#VALUE!</v>
      </c>
      <c r="BM80" s="403"/>
      <c r="BN80" s="403" t="e" cm="1">
        <f t="array" ref="BN80">bdRateExtend($G78:$G81,R78:R81,$Z78:$Z81,AK78:AK81)</f>
        <v>#VALUE!</v>
      </c>
      <c r="BO80" s="403"/>
      <c r="BP80" s="403"/>
      <c r="BQ80" s="377"/>
      <c r="BR80" s="377"/>
    </row>
    <row r="81" spans="1:70" ht="17" customHeight="1" thickBot="1" x14ac:dyDescent="0.25">
      <c r="A81" s="387"/>
      <c r="B81" s="391"/>
      <c r="C81" s="394"/>
      <c r="D81" s="397"/>
      <c r="E81" s="400"/>
      <c r="F81" s="22">
        <v>63</v>
      </c>
      <c r="G81" s="37">
        <f>Anchor!B504</f>
        <v>540.94650000000001</v>
      </c>
      <c r="H81" s="38">
        <f>Anchor!C504</f>
        <v>32.9283</v>
      </c>
      <c r="I81" s="38">
        <f>Anchor!D504</f>
        <v>39.782200000000003</v>
      </c>
      <c r="J81" s="38">
        <f>Anchor!E504</f>
        <v>40.952300000000001</v>
      </c>
      <c r="K81" s="38"/>
      <c r="L81" s="38">
        <f>Anchor!F504</f>
        <v>11.205299999999999</v>
      </c>
      <c r="M81" s="38">
        <f>Anchor!G504</f>
        <v>10.832000000000001</v>
      </c>
      <c r="N81" s="38">
        <f>Anchor!H504</f>
        <v>59.2547</v>
      </c>
      <c r="O81" s="38"/>
      <c r="P81" s="38"/>
      <c r="Q81" s="38"/>
      <c r="R81" s="38"/>
      <c r="S81" s="38"/>
      <c r="T81" s="38"/>
      <c r="U81" s="38"/>
      <c r="V81" s="38">
        <f>Anchor!I504</f>
        <v>5151.8999999999996</v>
      </c>
      <c r="W81" s="38">
        <f>Anchor!J504</f>
        <v>3.0230999999999999</v>
      </c>
      <c r="X81" s="39">
        <f t="shared" si="8"/>
        <v>1.4310833333333333</v>
      </c>
      <c r="Y81" s="15"/>
      <c r="Z81" s="37">
        <f>Test!B504</f>
        <v>0</v>
      </c>
      <c r="AA81" s="38">
        <f>Test!C504</f>
        <v>0</v>
      </c>
      <c r="AB81" s="38">
        <f>Test!D504</f>
        <v>0</v>
      </c>
      <c r="AC81" s="38">
        <f>Test!E504</f>
        <v>0</v>
      </c>
      <c r="AD81" s="38"/>
      <c r="AE81" s="38">
        <f>Test!F504</f>
        <v>0</v>
      </c>
      <c r="AF81" s="38">
        <f>Test!G504</f>
        <v>0</v>
      </c>
      <c r="AG81" s="38">
        <f>Test!H504</f>
        <v>0</v>
      </c>
      <c r="AH81" s="38"/>
      <c r="AI81" s="38"/>
      <c r="AJ81" s="38"/>
      <c r="AK81" s="38"/>
      <c r="AL81" s="38"/>
      <c r="AM81" s="38"/>
      <c r="AN81" s="38"/>
      <c r="AO81" s="38">
        <f>Test!I504</f>
        <v>0</v>
      </c>
      <c r="AP81" s="38">
        <f>Test!J504</f>
        <v>0</v>
      </c>
      <c r="AQ81" s="39">
        <f t="shared" si="9"/>
        <v>0</v>
      </c>
      <c r="AR81" s="50">
        <f t="shared" si="6"/>
        <v>0</v>
      </c>
      <c r="AS81" s="51">
        <f t="shared" si="7"/>
        <v>0</v>
      </c>
      <c r="AT81" s="16"/>
      <c r="AU81" s="16"/>
      <c r="AV81" s="462"/>
      <c r="AW81" s="382"/>
      <c r="AX81" s="403"/>
      <c r="AY81" s="403"/>
      <c r="AZ81" s="403"/>
      <c r="BA81" s="403"/>
      <c r="BB81" s="403"/>
      <c r="BC81" s="403"/>
      <c r="BD81" s="403"/>
      <c r="BE81" s="403"/>
      <c r="BF81" s="403"/>
      <c r="BG81" s="403"/>
      <c r="BH81" s="403"/>
      <c r="BI81" s="403"/>
      <c r="BJ81" s="403"/>
      <c r="BK81" s="403"/>
      <c r="BL81" s="403"/>
      <c r="BM81" s="403"/>
      <c r="BN81" s="403"/>
      <c r="BO81" s="403"/>
      <c r="BP81" s="403"/>
      <c r="BQ81" s="377"/>
      <c r="BR81" s="377"/>
    </row>
    <row r="82" spans="1:70" ht="17" customHeight="1" x14ac:dyDescent="0.2">
      <c r="A82" s="387"/>
      <c r="B82" s="389" t="s">
        <v>2</v>
      </c>
      <c r="C82" s="392" t="s">
        <v>39</v>
      </c>
      <c r="D82" s="395">
        <v>59.94</v>
      </c>
      <c r="E82" s="398">
        <v>10</v>
      </c>
      <c r="F82" s="21">
        <v>23</v>
      </c>
      <c r="G82" s="32">
        <f>Anchor!B505</f>
        <v>6054.6261000000004</v>
      </c>
      <c r="H82" s="33">
        <f>Anchor!C505</f>
        <v>42.721800000000002</v>
      </c>
      <c r="I82" s="33">
        <f>Anchor!D505</f>
        <v>46.6419</v>
      </c>
      <c r="J82" s="33">
        <f>Anchor!E505</f>
        <v>52.9407</v>
      </c>
      <c r="K82" s="33"/>
      <c r="L82" s="33">
        <f>Anchor!F505</f>
        <v>24.4376</v>
      </c>
      <c r="M82" s="33">
        <f>Anchor!G505</f>
        <v>21.200900000000001</v>
      </c>
      <c r="N82" s="33">
        <f>Anchor!H505</f>
        <v>95.254300000000001</v>
      </c>
      <c r="O82" s="33"/>
      <c r="P82" s="33"/>
      <c r="Q82" s="33"/>
      <c r="R82" s="33"/>
      <c r="S82" s="33"/>
      <c r="T82" s="33"/>
      <c r="U82" s="33"/>
      <c r="V82" s="33">
        <f>Anchor!I505</f>
        <v>18083.7</v>
      </c>
      <c r="W82" s="33">
        <f>Anchor!J505</f>
        <v>4.3540000000000001</v>
      </c>
      <c r="X82" s="34">
        <f t="shared" si="8"/>
        <v>5.02325</v>
      </c>
      <c r="Y82" s="15"/>
      <c r="Z82" s="32">
        <f>Test!B505</f>
        <v>0</v>
      </c>
      <c r="AA82" s="33">
        <f>Test!C505</f>
        <v>0</v>
      </c>
      <c r="AB82" s="33">
        <f>Test!D505</f>
        <v>0</v>
      </c>
      <c r="AC82" s="33">
        <f>Test!E505</f>
        <v>0</v>
      </c>
      <c r="AD82" s="33"/>
      <c r="AE82" s="33">
        <f>Test!F505</f>
        <v>0</v>
      </c>
      <c r="AF82" s="33">
        <f>Test!G505</f>
        <v>0</v>
      </c>
      <c r="AG82" s="33">
        <f>Test!H505</f>
        <v>0</v>
      </c>
      <c r="AH82" s="33"/>
      <c r="AI82" s="33"/>
      <c r="AJ82" s="33"/>
      <c r="AK82" s="33"/>
      <c r="AL82" s="33"/>
      <c r="AM82" s="33"/>
      <c r="AN82" s="33"/>
      <c r="AO82" s="33">
        <f>Test!I505</f>
        <v>0</v>
      </c>
      <c r="AP82" s="33">
        <f>Test!J505</f>
        <v>0</v>
      </c>
      <c r="AQ82" s="34">
        <f t="shared" si="9"/>
        <v>0</v>
      </c>
      <c r="AR82" s="46">
        <f t="shared" si="6"/>
        <v>0</v>
      </c>
      <c r="AS82" s="47">
        <f t="shared" si="7"/>
        <v>0</v>
      </c>
      <c r="AT82" s="16"/>
      <c r="AU82" s="16"/>
      <c r="AV82" s="461" t="s">
        <v>123</v>
      </c>
      <c r="AW82" s="382" cm="1">
        <f t="array" ref="AW82">bdRateExtend($G82:$G85,H82:H85,$Z82:$Z85,AA82:AA85)</f>
        <v>1</v>
      </c>
      <c r="AX82" s="403" cm="1">
        <f t="array" ref="AX82">bdRateExtend($G82:$G87,H82:H87,$Z82:$Z87,AA82:AA87)</f>
        <v>1</v>
      </c>
      <c r="AY82" s="403" cm="1">
        <f t="array" ref="AY82">bdRateExtend($G82:$G87,I82:I87,$Z82:$Z87,AB82:AB87)</f>
        <v>1</v>
      </c>
      <c r="AZ82" s="403" cm="1">
        <f t="array" ref="AZ82">bdRateExtend($G82:$G87,J82:J87,$Z82:$Z87,AC82:AC87)</f>
        <v>1</v>
      </c>
      <c r="BA82" s="403" t="e" cm="1">
        <f t="array" ref="BA82">bdRateExtend($G82:$G87,K82:K87,$Z82:$Z87,AD82:AD87)</f>
        <v>#VALUE!</v>
      </c>
      <c r="BB82" s="403" cm="1">
        <f t="array" ref="BB82">bdRateExtend($G82:$G85,L82:L85,$Z82:$Z85,AE82:AE85)</f>
        <v>1</v>
      </c>
      <c r="BC82" s="403" cm="1">
        <f t="array" ref="BC82">bdRateExtend($G82:$G87,L82:L87,$Z82:$Z87,AE82:AE87)</f>
        <v>1</v>
      </c>
      <c r="BD82" s="403" cm="1">
        <f t="array" ref="BD82">bdRateExtend($G82:$G85,M82:M85,$Z82:$Z85,AF82:AF85)</f>
        <v>1</v>
      </c>
      <c r="BE82" s="403" cm="1">
        <f t="array" ref="BE82">bdRateExtend($G82:$G87,M82:M87,$Z82:$Z87,AF82:AF87)</f>
        <v>1</v>
      </c>
      <c r="BF82" s="403" cm="1">
        <f t="array" ref="BF82">bdRateExtend($G82:$G85,N82:N85,$Z82:$Z85,AG82:AG85)</f>
        <v>1</v>
      </c>
      <c r="BG82" s="403" cm="1">
        <f t="array" ref="BG82">bdRateExtend($G82:$G87,N82:N87,$Z82:$Z87,AG82:AG87)</f>
        <v>1</v>
      </c>
      <c r="BH82" s="403" t="e" cm="1">
        <f t="array" ref="BH82">bdRateExtend($G82:$G85,O82:O85,$Z82:$Z85,AH82:AH85)</f>
        <v>#VALUE!</v>
      </c>
      <c r="BI82" s="403" t="e" cm="1">
        <f t="array" ref="BI82">bdRateExtend($G82:$G87,O82:O87,$Z82:$Z87,AH82:AH87)</f>
        <v>#VALUE!</v>
      </c>
      <c r="BJ82" s="403" t="e" cm="1">
        <f t="array" ref="BJ82">bdRateExtend($G82:$G85,P82:P85,$Z82:$Z85,AI82:AI85)</f>
        <v>#VALUE!</v>
      </c>
      <c r="BK82" s="403" t="e" cm="1">
        <f t="array" ref="BK82">bdRateExtend($G82:$G87,P82:P87,$Z82:$Z87,AI82:AI87)</f>
        <v>#VALUE!</v>
      </c>
      <c r="BL82" s="403" t="e" cm="1">
        <f t="array" ref="BL82">bdRateExtend($G82:$G85,Q82:Q85,$Z82:$Z85,AJ82:AJ85)</f>
        <v>#VALUE!</v>
      </c>
      <c r="BM82" s="403" t="e" cm="1">
        <f t="array" ref="BM82">bdRateExtend($G82:$G87,Q82:Q87,$Z82:$Z87,AJ82:AJ87)</f>
        <v>#VALUE!</v>
      </c>
      <c r="BN82" s="403" t="e" cm="1">
        <f t="array" ref="BN82">bdRateExtend($G82:$G85,R82:R85,$Z82:$Z85,AK82:AK85)</f>
        <v>#VALUE!</v>
      </c>
      <c r="BO82" s="403" t="e" cm="1">
        <f t="array" ref="BO82">bdRateExtend($G82:$G87,R82:R87,$Z82:$Z87,AK82:AK87)</f>
        <v>#VALUE!</v>
      </c>
      <c r="BP82" s="403" t="e" cm="1">
        <f t="array" ref="BP82">bdRateExtend($G82:$G87,S82:S87,$Z82:$Z87,AL82:AL87)</f>
        <v>#VALUE!</v>
      </c>
      <c r="BQ82" s="377" t="e" cm="1">
        <f t="array" ref="BQ82">bdRateExtend($G82:$G87,T82:T87,$Z82:$Z87,AM82:AM87)</f>
        <v>#VALUE!</v>
      </c>
      <c r="BR82" s="377" t="e" cm="1">
        <f t="array" ref="BR82">bdRateExtend($G82:$G87,U82:U87,$Z82:$Z87,AN82:AN87)</f>
        <v>#VALUE!</v>
      </c>
    </row>
    <row r="83" spans="1:70" ht="17" customHeight="1" x14ac:dyDescent="0.2">
      <c r="A83" s="387"/>
      <c r="B83" s="390"/>
      <c r="C83" s="393"/>
      <c r="D83" s="396"/>
      <c r="E83" s="399"/>
      <c r="F83" s="19">
        <v>31</v>
      </c>
      <c r="G83" s="35">
        <f>Anchor!B506</f>
        <v>2744.3445999999999</v>
      </c>
      <c r="H83" s="40">
        <f>Anchor!C506</f>
        <v>42.116799999999998</v>
      </c>
      <c r="I83" s="40">
        <f>Anchor!D506</f>
        <v>46.367800000000003</v>
      </c>
      <c r="J83" s="40">
        <f>Anchor!E506</f>
        <v>52.306699999999999</v>
      </c>
      <c r="K83" s="40"/>
      <c r="L83" s="40">
        <f>Anchor!F506</f>
        <v>23.012499999999999</v>
      </c>
      <c r="M83" s="40">
        <f>Anchor!G506</f>
        <v>20.359400000000001</v>
      </c>
      <c r="N83" s="40">
        <f>Anchor!H506</f>
        <v>93.533799999999999</v>
      </c>
      <c r="O83" s="40"/>
      <c r="P83" s="40"/>
      <c r="Q83" s="40"/>
      <c r="R83" s="40"/>
      <c r="S83" s="40"/>
      <c r="T83" s="40"/>
      <c r="U83" s="40"/>
      <c r="V83" s="40">
        <f>Anchor!I506</f>
        <v>13477.9</v>
      </c>
      <c r="W83" s="40">
        <f>Anchor!J506</f>
        <v>3.7812000000000001</v>
      </c>
      <c r="X83" s="36">
        <f t="shared" si="8"/>
        <v>3.7438611111111109</v>
      </c>
      <c r="Y83" s="15"/>
      <c r="Z83" s="35">
        <f>Test!B506</f>
        <v>0</v>
      </c>
      <c r="AA83" s="40">
        <f>Test!C506</f>
        <v>0</v>
      </c>
      <c r="AB83" s="40">
        <f>Test!D506</f>
        <v>0</v>
      </c>
      <c r="AC83" s="40">
        <f>Test!E506</f>
        <v>0</v>
      </c>
      <c r="AD83" s="40"/>
      <c r="AE83" s="40">
        <f>Test!F506</f>
        <v>0</v>
      </c>
      <c r="AF83" s="40">
        <f>Test!G506</f>
        <v>0</v>
      </c>
      <c r="AG83" s="40">
        <f>Test!H506</f>
        <v>0</v>
      </c>
      <c r="AH83" s="40"/>
      <c r="AI83" s="40"/>
      <c r="AJ83" s="40"/>
      <c r="AK83" s="40"/>
      <c r="AL83" s="40"/>
      <c r="AM83" s="40"/>
      <c r="AN83" s="40"/>
      <c r="AO83" s="40">
        <f>Test!I506</f>
        <v>0</v>
      </c>
      <c r="AP83" s="40">
        <f>Test!J506</f>
        <v>0</v>
      </c>
      <c r="AQ83" s="36">
        <f t="shared" si="9"/>
        <v>0</v>
      </c>
      <c r="AR83" s="48">
        <f t="shared" si="6"/>
        <v>0</v>
      </c>
      <c r="AS83" s="49">
        <f t="shared" si="7"/>
        <v>0</v>
      </c>
      <c r="AT83" s="16"/>
      <c r="AU83" s="16"/>
      <c r="AV83" s="460"/>
      <c r="AW83" s="382"/>
      <c r="AX83" s="403"/>
      <c r="AY83" s="403"/>
      <c r="AZ83" s="403"/>
      <c r="BA83" s="403"/>
      <c r="BB83" s="403"/>
      <c r="BC83" s="403"/>
      <c r="BD83" s="403"/>
      <c r="BE83" s="403"/>
      <c r="BF83" s="403"/>
      <c r="BG83" s="403"/>
      <c r="BH83" s="403"/>
      <c r="BI83" s="403"/>
      <c r="BJ83" s="403"/>
      <c r="BK83" s="403"/>
      <c r="BL83" s="403"/>
      <c r="BM83" s="403"/>
      <c r="BN83" s="403"/>
      <c r="BO83" s="403"/>
      <c r="BP83" s="403"/>
      <c r="BQ83" s="377"/>
      <c r="BR83" s="377"/>
    </row>
    <row r="84" spans="1:70" ht="17" customHeight="1" x14ac:dyDescent="0.2">
      <c r="A84" s="387"/>
      <c r="B84" s="390"/>
      <c r="C84" s="393"/>
      <c r="D84" s="396"/>
      <c r="E84" s="399"/>
      <c r="F84" s="19">
        <v>39</v>
      </c>
      <c r="G84" s="35">
        <f>Anchor!B507</f>
        <v>1085.5005000000001</v>
      </c>
      <c r="H84" s="40">
        <f>Anchor!C507</f>
        <v>41.3825</v>
      </c>
      <c r="I84" s="40">
        <f>Anchor!D507</f>
        <v>46.028599999999997</v>
      </c>
      <c r="J84" s="40">
        <f>Anchor!E507</f>
        <v>51.461100000000002</v>
      </c>
      <c r="K84" s="40"/>
      <c r="L84" s="40">
        <f>Anchor!F507</f>
        <v>21.349499999999999</v>
      </c>
      <c r="M84" s="40">
        <f>Anchor!G507</f>
        <v>19.352699999999999</v>
      </c>
      <c r="N84" s="40">
        <f>Anchor!H507</f>
        <v>90.6751</v>
      </c>
      <c r="O84" s="40"/>
      <c r="P84" s="40"/>
      <c r="Q84" s="40"/>
      <c r="R84" s="40"/>
      <c r="S84" s="40"/>
      <c r="T84" s="40"/>
      <c r="U84" s="40"/>
      <c r="V84" s="40">
        <f>Anchor!I507</f>
        <v>10246.700000000001</v>
      </c>
      <c r="W84" s="40">
        <f>Anchor!J507</f>
        <v>3.0546000000000002</v>
      </c>
      <c r="X84" s="36">
        <f t="shared" si="8"/>
        <v>2.8463055555555559</v>
      </c>
      <c r="Y84" s="15"/>
      <c r="Z84" s="35">
        <f>Test!B507</f>
        <v>0</v>
      </c>
      <c r="AA84" s="40">
        <f>Test!C507</f>
        <v>0</v>
      </c>
      <c r="AB84" s="40">
        <f>Test!D507</f>
        <v>0</v>
      </c>
      <c r="AC84" s="40">
        <f>Test!E507</f>
        <v>0</v>
      </c>
      <c r="AD84" s="40"/>
      <c r="AE84" s="40">
        <f>Test!F507</f>
        <v>0</v>
      </c>
      <c r="AF84" s="40">
        <f>Test!G507</f>
        <v>0</v>
      </c>
      <c r="AG84" s="40">
        <f>Test!H507</f>
        <v>0</v>
      </c>
      <c r="AH84" s="40"/>
      <c r="AI84" s="40"/>
      <c r="AJ84" s="40"/>
      <c r="AK84" s="40"/>
      <c r="AL84" s="40"/>
      <c r="AM84" s="40"/>
      <c r="AN84" s="40"/>
      <c r="AO84" s="40">
        <f>Test!I507</f>
        <v>0</v>
      </c>
      <c r="AP84" s="40">
        <f>Test!J507</f>
        <v>0</v>
      </c>
      <c r="AQ84" s="36">
        <f t="shared" si="9"/>
        <v>0</v>
      </c>
      <c r="AR84" s="48">
        <f t="shared" si="6"/>
        <v>0</v>
      </c>
      <c r="AS84" s="49">
        <f t="shared" si="7"/>
        <v>0</v>
      </c>
      <c r="AT84" s="16"/>
      <c r="AU84" s="16"/>
      <c r="AV84" s="460" t="s">
        <v>124</v>
      </c>
      <c r="AW84" s="382" cm="1">
        <f t="array" ref="AW84">bdRateExtend($G83:$G86,H83:H86,$Z83:$Z86,AA83:AA86)</f>
        <v>1</v>
      </c>
      <c r="AX84" s="403"/>
      <c r="AY84" s="403"/>
      <c r="AZ84" s="403"/>
      <c r="BA84" s="403"/>
      <c r="BB84" s="403" cm="1">
        <f t="array" ref="BB84">bdRateExtend($G83:$G86,L83:L86,$Z83:$Z86,AE83:AE86)</f>
        <v>1</v>
      </c>
      <c r="BC84" s="403"/>
      <c r="BD84" s="403" cm="1">
        <f t="array" ref="BD84">bdRateExtend($G83:$G86,M83:M86,$Z83:$Z86,AF83:AF86)</f>
        <v>1</v>
      </c>
      <c r="BE84" s="403"/>
      <c r="BF84" s="403" cm="1">
        <f t="array" ref="BF84">bdRateExtend($G83:$G86,N83:N86,$Z83:$Z86,AG83:AG86)</f>
        <v>1</v>
      </c>
      <c r="BG84" s="403"/>
      <c r="BH84" s="403" t="e" cm="1">
        <f t="array" ref="BH84">bdRateExtend($G83:$G86,O83:O86,$Z83:$Z86,AH83:AH86)</f>
        <v>#VALUE!</v>
      </c>
      <c r="BI84" s="403"/>
      <c r="BJ84" s="403" t="e" cm="1">
        <f t="array" ref="BJ84">bdRateExtend($G83:$G86,P83:P86,$Z83:$Z86,AI83:AI86)</f>
        <v>#VALUE!</v>
      </c>
      <c r="BK84" s="403"/>
      <c r="BL84" s="403" t="e" cm="1">
        <f t="array" ref="BL84">bdRateExtend($G83:$G86,Q83:Q86,$Z83:$Z86,AJ83:AJ86)</f>
        <v>#VALUE!</v>
      </c>
      <c r="BM84" s="403"/>
      <c r="BN84" s="403" t="e" cm="1">
        <f t="array" ref="BN84">bdRateExtend($G83:$G86,R83:R86,$Z83:$Z86,AK83:AK86)</f>
        <v>#VALUE!</v>
      </c>
      <c r="BO84" s="403"/>
      <c r="BP84" s="403"/>
      <c r="BQ84" s="377"/>
      <c r="BR84" s="377"/>
    </row>
    <row r="85" spans="1:70" ht="17" customHeight="1" x14ac:dyDescent="0.2">
      <c r="A85" s="387"/>
      <c r="B85" s="390"/>
      <c r="C85" s="393"/>
      <c r="D85" s="396"/>
      <c r="E85" s="399"/>
      <c r="F85" s="19">
        <v>47</v>
      </c>
      <c r="G85" s="35">
        <f>Anchor!B508</f>
        <v>544.46910000000003</v>
      </c>
      <c r="H85" s="40">
        <f>Anchor!C508</f>
        <v>40.417499999999997</v>
      </c>
      <c r="I85" s="40">
        <f>Anchor!D508</f>
        <v>45.4694</v>
      </c>
      <c r="J85" s="40">
        <f>Anchor!E508</f>
        <v>50.138399999999997</v>
      </c>
      <c r="K85" s="40"/>
      <c r="L85" s="40">
        <f>Anchor!F508</f>
        <v>19.4619</v>
      </c>
      <c r="M85" s="40">
        <f>Anchor!G508</f>
        <v>18.113600000000002</v>
      </c>
      <c r="N85" s="40">
        <f>Anchor!H508</f>
        <v>86.026899999999998</v>
      </c>
      <c r="O85" s="40"/>
      <c r="P85" s="40"/>
      <c r="Q85" s="40"/>
      <c r="R85" s="40"/>
      <c r="S85" s="40"/>
      <c r="T85" s="40"/>
      <c r="U85" s="40"/>
      <c r="V85" s="40">
        <f>Anchor!I508</f>
        <v>5853</v>
      </c>
      <c r="W85" s="40">
        <f>Anchor!J508</f>
        <v>2.4403000000000001</v>
      </c>
      <c r="X85" s="36">
        <f t="shared" si="8"/>
        <v>1.6258333333333332</v>
      </c>
      <c r="Y85" s="15"/>
      <c r="Z85" s="35">
        <f>Test!B508</f>
        <v>0</v>
      </c>
      <c r="AA85" s="40">
        <f>Test!C508</f>
        <v>0</v>
      </c>
      <c r="AB85" s="40">
        <f>Test!D508</f>
        <v>0</v>
      </c>
      <c r="AC85" s="40">
        <f>Test!E508</f>
        <v>0</v>
      </c>
      <c r="AD85" s="40"/>
      <c r="AE85" s="40">
        <f>Test!F508</f>
        <v>0</v>
      </c>
      <c r="AF85" s="40">
        <f>Test!G508</f>
        <v>0</v>
      </c>
      <c r="AG85" s="40">
        <f>Test!H508</f>
        <v>0</v>
      </c>
      <c r="AH85" s="40"/>
      <c r="AI85" s="40"/>
      <c r="AJ85" s="40"/>
      <c r="AK85" s="40"/>
      <c r="AL85" s="40"/>
      <c r="AM85" s="40"/>
      <c r="AN85" s="40"/>
      <c r="AO85" s="40">
        <f>Test!I508</f>
        <v>0</v>
      </c>
      <c r="AP85" s="40">
        <f>Test!J508</f>
        <v>0</v>
      </c>
      <c r="AQ85" s="36">
        <f t="shared" si="9"/>
        <v>0</v>
      </c>
      <c r="AR85" s="48">
        <f t="shared" si="6"/>
        <v>0</v>
      </c>
      <c r="AS85" s="49">
        <f t="shared" si="7"/>
        <v>0</v>
      </c>
      <c r="AT85" s="16"/>
      <c r="AU85" s="16"/>
      <c r="AV85" s="460"/>
      <c r="AW85" s="382"/>
      <c r="AX85" s="403"/>
      <c r="AY85" s="403"/>
      <c r="AZ85" s="403"/>
      <c r="BA85" s="403"/>
      <c r="BB85" s="403"/>
      <c r="BC85" s="403"/>
      <c r="BD85" s="403"/>
      <c r="BE85" s="403"/>
      <c r="BF85" s="403"/>
      <c r="BG85" s="403"/>
      <c r="BH85" s="403"/>
      <c r="BI85" s="403"/>
      <c r="BJ85" s="403"/>
      <c r="BK85" s="403"/>
      <c r="BL85" s="403"/>
      <c r="BM85" s="403"/>
      <c r="BN85" s="403"/>
      <c r="BO85" s="403"/>
      <c r="BP85" s="403"/>
      <c r="BQ85" s="377"/>
      <c r="BR85" s="377"/>
    </row>
    <row r="86" spans="1:70" ht="17" customHeight="1" x14ac:dyDescent="0.2">
      <c r="A86" s="387"/>
      <c r="B86" s="390"/>
      <c r="C86" s="393"/>
      <c r="D86" s="396"/>
      <c r="E86" s="399"/>
      <c r="F86" s="19">
        <v>55</v>
      </c>
      <c r="G86" s="35">
        <f>Anchor!B509</f>
        <v>286.7013</v>
      </c>
      <c r="H86" s="40">
        <f>Anchor!C509</f>
        <v>39.198500000000003</v>
      </c>
      <c r="I86" s="40">
        <f>Anchor!D509</f>
        <v>44.587800000000001</v>
      </c>
      <c r="J86" s="40">
        <f>Anchor!E509</f>
        <v>48.49</v>
      </c>
      <c r="K86" s="40"/>
      <c r="L86" s="40">
        <f>Anchor!F509</f>
        <v>17.41</v>
      </c>
      <c r="M86" s="40">
        <f>Anchor!G509</f>
        <v>16.6435</v>
      </c>
      <c r="N86" s="40">
        <f>Anchor!H509</f>
        <v>78.859200000000001</v>
      </c>
      <c r="O86" s="40"/>
      <c r="P86" s="40"/>
      <c r="Q86" s="40"/>
      <c r="R86" s="40"/>
      <c r="S86" s="40"/>
      <c r="T86" s="40"/>
      <c r="U86" s="40"/>
      <c r="V86" s="40">
        <f>Anchor!I509</f>
        <v>4007.1</v>
      </c>
      <c r="W86" s="40">
        <f>Anchor!J509</f>
        <v>2.0586000000000002</v>
      </c>
      <c r="X86" s="36">
        <f t="shared" si="8"/>
        <v>1.1130833333333332</v>
      </c>
      <c r="Y86" s="15"/>
      <c r="Z86" s="35">
        <f>Test!B509</f>
        <v>0</v>
      </c>
      <c r="AA86" s="40">
        <f>Test!C509</f>
        <v>0</v>
      </c>
      <c r="AB86" s="40">
        <f>Test!D509</f>
        <v>0</v>
      </c>
      <c r="AC86" s="40">
        <f>Test!E509</f>
        <v>0</v>
      </c>
      <c r="AD86" s="40"/>
      <c r="AE86" s="40">
        <f>Test!F509</f>
        <v>0</v>
      </c>
      <c r="AF86" s="40">
        <f>Test!G509</f>
        <v>0</v>
      </c>
      <c r="AG86" s="40">
        <f>Test!H509</f>
        <v>0</v>
      </c>
      <c r="AH86" s="40"/>
      <c r="AI86" s="40"/>
      <c r="AJ86" s="40"/>
      <c r="AK86" s="40"/>
      <c r="AL86" s="40"/>
      <c r="AM86" s="40"/>
      <c r="AN86" s="40"/>
      <c r="AO86" s="40">
        <f>Test!I509</f>
        <v>0</v>
      </c>
      <c r="AP86" s="40">
        <f>Test!J509</f>
        <v>0</v>
      </c>
      <c r="AQ86" s="36">
        <f t="shared" si="9"/>
        <v>0</v>
      </c>
      <c r="AR86" s="48">
        <f t="shared" si="6"/>
        <v>0</v>
      </c>
      <c r="AS86" s="49">
        <f t="shared" si="7"/>
        <v>0</v>
      </c>
      <c r="AT86" s="16"/>
      <c r="AU86" s="16"/>
      <c r="AV86" s="460" t="s">
        <v>125</v>
      </c>
      <c r="AW86" s="382" cm="1">
        <f t="array" ref="AW86">bdRateExtend($G84:$G87,H84:H87,$Z84:$Z87,AA84:AA87)</f>
        <v>1</v>
      </c>
      <c r="AX86" s="403"/>
      <c r="AY86" s="403"/>
      <c r="AZ86" s="403"/>
      <c r="BA86" s="403"/>
      <c r="BB86" s="403" cm="1">
        <f t="array" ref="BB86">bdRateExtend($G84:$G87,L84:L87,$Z84:$Z87,AE84:AE87)</f>
        <v>1</v>
      </c>
      <c r="BC86" s="403"/>
      <c r="BD86" s="403" cm="1">
        <f t="array" ref="BD86">bdRateExtend($G84:$G87,M84:M87,$Z84:$Z87,AF84:AF87)</f>
        <v>1</v>
      </c>
      <c r="BE86" s="403"/>
      <c r="BF86" s="403" cm="1">
        <f t="array" ref="BF86">bdRateExtend($G84:$G87,N84:N87,$Z84:$Z87,AG84:AG87)</f>
        <v>1</v>
      </c>
      <c r="BG86" s="403"/>
      <c r="BH86" s="403" t="e" cm="1">
        <f t="array" ref="BH86">bdRateExtend($G84:$G87,O84:O87,$Z84:$Z87,AH84:AH87)</f>
        <v>#VALUE!</v>
      </c>
      <c r="BI86" s="403"/>
      <c r="BJ86" s="403" t="e" cm="1">
        <f t="array" ref="BJ86">bdRateExtend($G84:$G87,P84:P87,$Z84:$Z87,AI84:AI87)</f>
        <v>#VALUE!</v>
      </c>
      <c r="BK86" s="403"/>
      <c r="BL86" s="403" t="e" cm="1">
        <f t="array" ref="BL86">bdRateExtend($G84:$G87,Q84:Q87,$Z84:$Z87,AJ84:AJ87)</f>
        <v>#VALUE!</v>
      </c>
      <c r="BM86" s="403"/>
      <c r="BN86" s="403" t="e" cm="1">
        <f t="array" ref="BN86">bdRateExtend($G84:$G87,R84:R87,$Z84:$Z87,AK84:AK87)</f>
        <v>#VALUE!</v>
      </c>
      <c r="BO86" s="403"/>
      <c r="BP86" s="403"/>
      <c r="BQ86" s="377"/>
      <c r="BR86" s="377"/>
    </row>
    <row r="87" spans="1:70" ht="17" customHeight="1" thickBot="1" x14ac:dyDescent="0.25">
      <c r="A87" s="387"/>
      <c r="B87" s="391"/>
      <c r="C87" s="394"/>
      <c r="D87" s="397"/>
      <c r="E87" s="400"/>
      <c r="F87" s="22">
        <v>63</v>
      </c>
      <c r="G87" s="37">
        <f>Anchor!B510</f>
        <v>141.96369999999999</v>
      </c>
      <c r="H87" s="38">
        <f>Anchor!C510</f>
        <v>37.526499999999999</v>
      </c>
      <c r="I87" s="38">
        <f>Anchor!D510</f>
        <v>43.408900000000003</v>
      </c>
      <c r="J87" s="38">
        <f>Anchor!E510</f>
        <v>46.194899999999997</v>
      </c>
      <c r="K87" s="38"/>
      <c r="L87" s="38">
        <f>Anchor!F510</f>
        <v>15.0634</v>
      </c>
      <c r="M87" s="38">
        <f>Anchor!G510</f>
        <v>14.844799999999999</v>
      </c>
      <c r="N87" s="38">
        <f>Anchor!H510</f>
        <v>67.435100000000006</v>
      </c>
      <c r="O87" s="38"/>
      <c r="P87" s="38"/>
      <c r="Q87" s="38"/>
      <c r="R87" s="38"/>
      <c r="S87" s="38"/>
      <c r="T87" s="38"/>
      <c r="U87" s="38"/>
      <c r="V87" s="38">
        <f>Anchor!I510</f>
        <v>1906.3</v>
      </c>
      <c r="W87" s="38">
        <f>Anchor!J510</f>
        <v>1.5999000000000001</v>
      </c>
      <c r="X87" s="39">
        <f t="shared" si="8"/>
        <v>0.52952777777777782</v>
      </c>
      <c r="Y87" s="15"/>
      <c r="Z87" s="37">
        <f>Test!B510</f>
        <v>0</v>
      </c>
      <c r="AA87" s="38">
        <f>Test!C510</f>
        <v>0</v>
      </c>
      <c r="AB87" s="38">
        <f>Test!D510</f>
        <v>0</v>
      </c>
      <c r="AC87" s="38">
        <f>Test!E510</f>
        <v>0</v>
      </c>
      <c r="AD87" s="38"/>
      <c r="AE87" s="38">
        <f>Test!F510</f>
        <v>0</v>
      </c>
      <c r="AF87" s="38">
        <f>Test!G510</f>
        <v>0</v>
      </c>
      <c r="AG87" s="38">
        <f>Test!H510</f>
        <v>0</v>
      </c>
      <c r="AH87" s="38"/>
      <c r="AI87" s="38"/>
      <c r="AJ87" s="38"/>
      <c r="AK87" s="38"/>
      <c r="AL87" s="38"/>
      <c r="AM87" s="38"/>
      <c r="AN87" s="38"/>
      <c r="AO87" s="38">
        <f>Test!I510</f>
        <v>0</v>
      </c>
      <c r="AP87" s="38">
        <f>Test!J510</f>
        <v>0</v>
      </c>
      <c r="AQ87" s="39">
        <f t="shared" si="9"/>
        <v>0</v>
      </c>
      <c r="AR87" s="50">
        <f t="shared" si="6"/>
        <v>0</v>
      </c>
      <c r="AS87" s="51">
        <f t="shared" si="7"/>
        <v>0</v>
      </c>
      <c r="AT87" s="16"/>
      <c r="AU87" s="16"/>
      <c r="AV87" s="462"/>
      <c r="AW87" s="382"/>
      <c r="AX87" s="403"/>
      <c r="AY87" s="403"/>
      <c r="AZ87" s="403"/>
      <c r="BA87" s="403"/>
      <c r="BB87" s="403"/>
      <c r="BC87" s="403"/>
      <c r="BD87" s="403"/>
      <c r="BE87" s="403"/>
      <c r="BF87" s="403"/>
      <c r="BG87" s="403"/>
      <c r="BH87" s="403"/>
      <c r="BI87" s="403"/>
      <c r="BJ87" s="403"/>
      <c r="BK87" s="403"/>
      <c r="BL87" s="403"/>
      <c r="BM87" s="403"/>
      <c r="BN87" s="403"/>
      <c r="BO87" s="403"/>
      <c r="BP87" s="403"/>
      <c r="BQ87" s="377"/>
      <c r="BR87" s="377"/>
    </row>
    <row r="88" spans="1:70" ht="17" customHeight="1" x14ac:dyDescent="0.2">
      <c r="A88" s="387"/>
      <c r="B88" s="389" t="s">
        <v>2</v>
      </c>
      <c r="C88" s="392" t="s">
        <v>137</v>
      </c>
      <c r="D88" s="395">
        <v>30</v>
      </c>
      <c r="E88" s="398">
        <v>8</v>
      </c>
      <c r="F88" s="21">
        <v>23</v>
      </c>
      <c r="G88" s="32">
        <f>Anchor!B511</f>
        <v>54609.864000000001</v>
      </c>
      <c r="H88" s="33">
        <f>Anchor!C511</f>
        <v>41.6648</v>
      </c>
      <c r="I88" s="33">
        <f>Anchor!D511</f>
        <v>43.817399999999999</v>
      </c>
      <c r="J88" s="33">
        <f>Anchor!E511</f>
        <v>44.589700000000001</v>
      </c>
      <c r="K88" s="33"/>
      <c r="L88" s="33">
        <f>Anchor!F511</f>
        <v>26.444800000000001</v>
      </c>
      <c r="M88" s="33">
        <f>Anchor!G511</f>
        <v>24.446300000000001</v>
      </c>
      <c r="N88" s="33">
        <f>Anchor!H511</f>
        <v>99.977900000000005</v>
      </c>
      <c r="O88" s="33"/>
      <c r="P88" s="33"/>
      <c r="Q88" s="33"/>
      <c r="R88" s="33"/>
      <c r="S88" s="33"/>
      <c r="T88" s="33"/>
      <c r="U88" s="33"/>
      <c r="V88" s="33">
        <f>Anchor!I511</f>
        <v>19358.7</v>
      </c>
      <c r="W88" s="33">
        <f>Anchor!J511</f>
        <v>25.513000000000002</v>
      </c>
      <c r="X88" s="34">
        <f t="shared" si="8"/>
        <v>5.377416666666667</v>
      </c>
      <c r="Y88" s="15"/>
      <c r="Z88" s="32">
        <f>Test!B511</f>
        <v>0</v>
      </c>
      <c r="AA88" s="33">
        <f>Test!C511</f>
        <v>0</v>
      </c>
      <c r="AB88" s="33">
        <f>Test!D511</f>
        <v>0</v>
      </c>
      <c r="AC88" s="33">
        <f>Test!E511</f>
        <v>0</v>
      </c>
      <c r="AD88" s="33"/>
      <c r="AE88" s="33">
        <f>Test!F511</f>
        <v>0</v>
      </c>
      <c r="AF88" s="33">
        <f>Test!G511</f>
        <v>0</v>
      </c>
      <c r="AG88" s="33">
        <f>Test!H511</f>
        <v>0</v>
      </c>
      <c r="AH88" s="33"/>
      <c r="AI88" s="33"/>
      <c r="AJ88" s="33"/>
      <c r="AK88" s="33"/>
      <c r="AL88" s="33"/>
      <c r="AM88" s="33"/>
      <c r="AN88" s="33"/>
      <c r="AO88" s="33">
        <f>Test!I511</f>
        <v>0</v>
      </c>
      <c r="AP88" s="33">
        <f>Test!J511</f>
        <v>0</v>
      </c>
      <c r="AQ88" s="34">
        <f t="shared" si="9"/>
        <v>0</v>
      </c>
      <c r="AR88" s="46">
        <f t="shared" si="6"/>
        <v>0</v>
      </c>
      <c r="AS88" s="47">
        <f t="shared" si="7"/>
        <v>0</v>
      </c>
      <c r="AT88" s="16"/>
      <c r="AU88" s="16"/>
      <c r="AV88" s="461" t="s">
        <v>123</v>
      </c>
      <c r="AW88" s="382" cm="1">
        <f t="array" ref="AW88">bdRateExtend($G88:$G91,H88:H91,$Z88:$Z91,AA88:AA91)</f>
        <v>1</v>
      </c>
      <c r="AX88" s="403" cm="1">
        <f t="array" ref="AX88">bdRateExtend($G88:$G93,H88:H93,$Z88:$Z93,AA88:AA93)</f>
        <v>1</v>
      </c>
      <c r="AY88" s="403" cm="1">
        <f t="array" ref="AY88">bdRateExtend($G88:$G93,I88:I93,$Z88:$Z93,AB88:AB93)</f>
        <v>1</v>
      </c>
      <c r="AZ88" s="403" cm="1">
        <f t="array" ref="AZ88">bdRateExtend($G88:$G93,J88:J93,$Z88:$Z93,AC88:AC93)</f>
        <v>1</v>
      </c>
      <c r="BA88" s="403" t="e" cm="1">
        <f t="array" ref="BA88">bdRateExtend($G88:$G93,K88:K93,$Z88:$Z93,AD88:AD93)</f>
        <v>#VALUE!</v>
      </c>
      <c r="BB88" s="403" cm="1">
        <f t="array" ref="BB88">bdRateExtend($G88:$G91,L88:L91,$Z88:$Z91,AE88:AE91)</f>
        <v>1</v>
      </c>
      <c r="BC88" s="403" cm="1">
        <f t="array" ref="BC88">bdRateExtend($G88:$G93,L88:L93,$Z88:$Z93,AE88:AE93)</f>
        <v>1</v>
      </c>
      <c r="BD88" s="403" cm="1">
        <f t="array" ref="BD88">bdRateExtend($G88:$G91,M88:M91,$Z88:$Z91,AF88:AF91)</f>
        <v>1</v>
      </c>
      <c r="BE88" s="403" cm="1">
        <f t="array" ref="BE88">bdRateExtend($G88:$G93,M88:M93,$Z88:$Z93,AF88:AF93)</f>
        <v>1</v>
      </c>
      <c r="BF88" s="403" cm="1">
        <f t="array" ref="BF88">bdRateExtend($G88:$G91,N88:N91,$Z88:$Z91,AG88:AG91)</f>
        <v>1</v>
      </c>
      <c r="BG88" s="403" cm="1">
        <f t="array" ref="BG88">bdRateExtend($G88:$G93,N88:N93,$Z88:$Z93,AG88:AG93)</f>
        <v>1</v>
      </c>
      <c r="BH88" s="403" t="e" cm="1">
        <f t="array" ref="BH88">bdRateExtend($G88:$G91,O88:O91,$Z88:$Z91,AH88:AH91)</f>
        <v>#VALUE!</v>
      </c>
      <c r="BI88" s="403" t="e" cm="1">
        <f t="array" ref="BI88">bdRateExtend($G88:$G93,O88:O93,$Z88:$Z93,AH88:AH93)</f>
        <v>#VALUE!</v>
      </c>
      <c r="BJ88" s="403" t="e" cm="1">
        <f t="array" ref="BJ88">bdRateExtend($G88:$G91,P88:P91,$Z88:$Z91,AI88:AI91)</f>
        <v>#VALUE!</v>
      </c>
      <c r="BK88" s="403" t="e" cm="1">
        <f t="array" ref="BK88">bdRateExtend($G88:$G93,P88:P93,$Z88:$Z93,AI88:AI93)</f>
        <v>#VALUE!</v>
      </c>
      <c r="BL88" s="403" t="e" cm="1">
        <f t="array" ref="BL88">bdRateExtend($G88:$G91,Q88:Q91,$Z88:$Z91,AJ88:AJ91)</f>
        <v>#VALUE!</v>
      </c>
      <c r="BM88" s="403" t="e" cm="1">
        <f t="array" ref="BM88">bdRateExtend($G88:$G93,Q88:Q93,$Z88:$Z93,AJ88:AJ93)</f>
        <v>#VALUE!</v>
      </c>
      <c r="BN88" s="403" t="e" cm="1">
        <f t="array" ref="BN88">bdRateExtend($G88:$G91,R88:R91,$Z88:$Z91,AK88:AK91)</f>
        <v>#VALUE!</v>
      </c>
      <c r="BO88" s="403" t="e" cm="1">
        <f t="array" ref="BO88">bdRateExtend($G88:$G93,R88:R93,$Z88:$Z93,AK88:AK93)</f>
        <v>#VALUE!</v>
      </c>
      <c r="BP88" s="403" t="e" cm="1">
        <f t="array" ref="BP88">bdRateExtend($G88:$G93,S88:S93,$Z88:$Z93,AL88:AL93)</f>
        <v>#VALUE!</v>
      </c>
      <c r="BQ88" s="377" t="e" cm="1">
        <f t="array" ref="BQ88">bdRateExtend($G88:$G93,T88:T93,$Z88:$Z93,AM88:AM93)</f>
        <v>#VALUE!</v>
      </c>
      <c r="BR88" s="377" t="e" cm="1">
        <f t="array" ref="BR88">bdRateExtend($G88:$G93,U88:U93,$Z88:$Z93,AN88:AN93)</f>
        <v>#VALUE!</v>
      </c>
    </row>
    <row r="89" spans="1:70" ht="17" customHeight="1" x14ac:dyDescent="0.2">
      <c r="A89" s="387"/>
      <c r="B89" s="390"/>
      <c r="C89" s="393"/>
      <c r="D89" s="396"/>
      <c r="E89" s="399"/>
      <c r="F89" s="19">
        <v>31</v>
      </c>
      <c r="G89" s="35">
        <f>Anchor!B512</f>
        <v>36538.155700000003</v>
      </c>
      <c r="H89" s="40">
        <f>Anchor!C512</f>
        <v>38.447899999999997</v>
      </c>
      <c r="I89" s="40">
        <f>Anchor!D512</f>
        <v>41.564700000000002</v>
      </c>
      <c r="J89" s="40">
        <f>Anchor!E512</f>
        <v>42.682899999999997</v>
      </c>
      <c r="K89" s="40"/>
      <c r="L89" s="40">
        <f>Anchor!F512</f>
        <v>23.648099999999999</v>
      </c>
      <c r="M89" s="40">
        <f>Anchor!G512</f>
        <v>21.987100000000002</v>
      </c>
      <c r="N89" s="40">
        <f>Anchor!H512</f>
        <v>99.974400000000003</v>
      </c>
      <c r="O89" s="40"/>
      <c r="P89" s="40"/>
      <c r="Q89" s="40"/>
      <c r="R89" s="40"/>
      <c r="S89" s="40"/>
      <c r="T89" s="40"/>
      <c r="U89" s="40"/>
      <c r="V89" s="40">
        <f>Anchor!I512</f>
        <v>22412.6</v>
      </c>
      <c r="W89" s="40">
        <f>Anchor!J512</f>
        <v>20.901299999999999</v>
      </c>
      <c r="X89" s="36">
        <f t="shared" si="8"/>
        <v>6.2257222222222222</v>
      </c>
      <c r="Y89" s="15"/>
      <c r="Z89" s="35">
        <f>Test!B512</f>
        <v>0</v>
      </c>
      <c r="AA89" s="40">
        <f>Test!C512</f>
        <v>0</v>
      </c>
      <c r="AB89" s="40">
        <f>Test!D512</f>
        <v>0</v>
      </c>
      <c r="AC89" s="40">
        <f>Test!E512</f>
        <v>0</v>
      </c>
      <c r="AD89" s="40"/>
      <c r="AE89" s="40">
        <f>Test!F512</f>
        <v>0</v>
      </c>
      <c r="AF89" s="40">
        <f>Test!G512</f>
        <v>0</v>
      </c>
      <c r="AG89" s="40">
        <f>Test!H512</f>
        <v>0</v>
      </c>
      <c r="AH89" s="40"/>
      <c r="AI89" s="40"/>
      <c r="AJ89" s="40"/>
      <c r="AK89" s="40"/>
      <c r="AL89" s="40"/>
      <c r="AM89" s="40"/>
      <c r="AN89" s="40"/>
      <c r="AO89" s="40">
        <f>Test!I512</f>
        <v>0</v>
      </c>
      <c r="AP89" s="40">
        <f>Test!J512</f>
        <v>0</v>
      </c>
      <c r="AQ89" s="36">
        <f t="shared" si="9"/>
        <v>0</v>
      </c>
      <c r="AR89" s="48">
        <f t="shared" si="6"/>
        <v>0</v>
      </c>
      <c r="AS89" s="49">
        <f t="shared" si="7"/>
        <v>0</v>
      </c>
      <c r="AT89" s="16"/>
      <c r="AU89" s="16"/>
      <c r="AV89" s="460"/>
      <c r="AW89" s="382"/>
      <c r="AX89" s="403"/>
      <c r="AY89" s="403"/>
      <c r="AZ89" s="403"/>
      <c r="BA89" s="403"/>
      <c r="BB89" s="403"/>
      <c r="BC89" s="403"/>
      <c r="BD89" s="403"/>
      <c r="BE89" s="403"/>
      <c r="BF89" s="403"/>
      <c r="BG89" s="403"/>
      <c r="BH89" s="403"/>
      <c r="BI89" s="403"/>
      <c r="BJ89" s="403"/>
      <c r="BK89" s="403"/>
      <c r="BL89" s="403"/>
      <c r="BM89" s="403"/>
      <c r="BN89" s="403"/>
      <c r="BO89" s="403"/>
      <c r="BP89" s="403"/>
      <c r="BQ89" s="377"/>
      <c r="BR89" s="377"/>
    </row>
    <row r="90" spans="1:70" ht="17" customHeight="1" x14ac:dyDescent="0.2">
      <c r="A90" s="387"/>
      <c r="B90" s="390"/>
      <c r="C90" s="393"/>
      <c r="D90" s="396"/>
      <c r="E90" s="399"/>
      <c r="F90" s="19">
        <v>39</v>
      </c>
      <c r="G90" s="35">
        <f>Anchor!B513</f>
        <v>22486.643100000001</v>
      </c>
      <c r="H90" s="40">
        <f>Anchor!C513</f>
        <v>35.126399999999997</v>
      </c>
      <c r="I90" s="40">
        <f>Anchor!D513</f>
        <v>39.426200000000001</v>
      </c>
      <c r="J90" s="40">
        <f>Anchor!E513</f>
        <v>40.9056</v>
      </c>
      <c r="K90" s="40"/>
      <c r="L90" s="40">
        <f>Anchor!F513</f>
        <v>20.760899999999999</v>
      </c>
      <c r="M90" s="40">
        <f>Anchor!G513</f>
        <v>19.346299999999999</v>
      </c>
      <c r="N90" s="40">
        <f>Anchor!H513</f>
        <v>99.966700000000003</v>
      </c>
      <c r="O90" s="40"/>
      <c r="P90" s="40"/>
      <c r="Q90" s="40"/>
      <c r="R90" s="40"/>
      <c r="S90" s="40"/>
      <c r="T90" s="40"/>
      <c r="U90" s="40"/>
      <c r="V90" s="40">
        <f>Anchor!I513</f>
        <v>34316.800000000003</v>
      </c>
      <c r="W90" s="40">
        <f>Anchor!J513</f>
        <v>17.2134</v>
      </c>
      <c r="X90" s="36">
        <f t="shared" si="8"/>
        <v>9.5324444444444456</v>
      </c>
      <c r="Y90" s="15"/>
      <c r="Z90" s="35">
        <f>Test!B513</f>
        <v>0</v>
      </c>
      <c r="AA90" s="40">
        <f>Test!C513</f>
        <v>0</v>
      </c>
      <c r="AB90" s="40">
        <f>Test!D513</f>
        <v>0</v>
      </c>
      <c r="AC90" s="40">
        <f>Test!E513</f>
        <v>0</v>
      </c>
      <c r="AD90" s="40"/>
      <c r="AE90" s="40">
        <f>Test!F513</f>
        <v>0</v>
      </c>
      <c r="AF90" s="40">
        <f>Test!G513</f>
        <v>0</v>
      </c>
      <c r="AG90" s="40">
        <f>Test!H513</f>
        <v>0</v>
      </c>
      <c r="AH90" s="40"/>
      <c r="AI90" s="40"/>
      <c r="AJ90" s="40"/>
      <c r="AK90" s="40"/>
      <c r="AL90" s="40"/>
      <c r="AM90" s="40"/>
      <c r="AN90" s="40"/>
      <c r="AO90" s="40">
        <f>Test!I513</f>
        <v>0</v>
      </c>
      <c r="AP90" s="40">
        <f>Test!J513</f>
        <v>0</v>
      </c>
      <c r="AQ90" s="36">
        <f t="shared" si="9"/>
        <v>0</v>
      </c>
      <c r="AR90" s="48">
        <f t="shared" si="6"/>
        <v>0</v>
      </c>
      <c r="AS90" s="49">
        <f t="shared" si="7"/>
        <v>0</v>
      </c>
      <c r="AT90" s="16"/>
      <c r="AU90" s="16"/>
      <c r="AV90" s="460" t="s">
        <v>124</v>
      </c>
      <c r="AW90" s="382" cm="1">
        <f t="array" ref="AW90">bdRateExtend($G89:$G92,H89:H92,$Z89:$Z92,AA89:AA92)</f>
        <v>1</v>
      </c>
      <c r="AX90" s="403"/>
      <c r="AY90" s="403"/>
      <c r="AZ90" s="403"/>
      <c r="BA90" s="403"/>
      <c r="BB90" s="403" cm="1">
        <f t="array" ref="BB90">bdRateExtend($G89:$G92,L89:L92,$Z89:$Z92,AE89:AE92)</f>
        <v>1</v>
      </c>
      <c r="BC90" s="403"/>
      <c r="BD90" s="403" cm="1">
        <f t="array" ref="BD90">bdRateExtend($G89:$G92,M89:M92,$Z89:$Z92,AF89:AF92)</f>
        <v>1</v>
      </c>
      <c r="BE90" s="403"/>
      <c r="BF90" s="403" cm="1">
        <f t="array" ref="BF90">bdRateExtend($G89:$G92,N89:N92,$Z89:$Z92,AG89:AG92)</f>
        <v>1</v>
      </c>
      <c r="BG90" s="403"/>
      <c r="BH90" s="403" t="e" cm="1">
        <f t="array" ref="BH90">bdRateExtend($G89:$G92,O89:O92,$Z89:$Z92,AH89:AH92)</f>
        <v>#VALUE!</v>
      </c>
      <c r="BI90" s="403"/>
      <c r="BJ90" s="403" t="e" cm="1">
        <f t="array" ref="BJ90">bdRateExtend($G89:$G92,P89:P92,$Z89:$Z92,AI89:AI92)</f>
        <v>#VALUE!</v>
      </c>
      <c r="BK90" s="403"/>
      <c r="BL90" s="403" t="e" cm="1">
        <f t="array" ref="BL90">bdRateExtend($G89:$G92,Q89:Q92,$Z89:$Z92,AJ89:AJ92)</f>
        <v>#VALUE!</v>
      </c>
      <c r="BM90" s="403"/>
      <c r="BN90" s="403" t="e" cm="1">
        <f t="array" ref="BN90">bdRateExtend($G89:$G92,R89:R92,$Z89:$Z92,AK89:AK92)</f>
        <v>#VALUE!</v>
      </c>
      <c r="BO90" s="403"/>
      <c r="BP90" s="403"/>
      <c r="BQ90" s="377"/>
      <c r="BR90" s="377"/>
    </row>
    <row r="91" spans="1:70" ht="17" customHeight="1" x14ac:dyDescent="0.2">
      <c r="A91" s="387"/>
      <c r="B91" s="390"/>
      <c r="C91" s="393"/>
      <c r="D91" s="396"/>
      <c r="E91" s="399"/>
      <c r="F91" s="19">
        <v>47</v>
      </c>
      <c r="G91" s="35">
        <f>Anchor!B514</f>
        <v>13243.044900000001</v>
      </c>
      <c r="H91" s="40">
        <f>Anchor!C514</f>
        <v>32.0274</v>
      </c>
      <c r="I91" s="40">
        <f>Anchor!D514</f>
        <v>37.485199999999999</v>
      </c>
      <c r="J91" s="40">
        <f>Anchor!E514</f>
        <v>39.290700000000001</v>
      </c>
      <c r="K91" s="40"/>
      <c r="L91" s="40">
        <f>Anchor!F514</f>
        <v>17.898199999999999</v>
      </c>
      <c r="M91" s="40">
        <f>Anchor!G514</f>
        <v>16.688199999999998</v>
      </c>
      <c r="N91" s="40">
        <f>Anchor!H514</f>
        <v>95.781999999999996</v>
      </c>
      <c r="O91" s="40"/>
      <c r="P91" s="40"/>
      <c r="Q91" s="40"/>
      <c r="R91" s="40"/>
      <c r="S91" s="40"/>
      <c r="T91" s="40"/>
      <c r="U91" s="40"/>
      <c r="V91" s="40">
        <f>Anchor!I514</f>
        <v>30669.8</v>
      </c>
      <c r="W91" s="40">
        <f>Anchor!J514</f>
        <v>13.6029</v>
      </c>
      <c r="X91" s="36">
        <f t="shared" si="8"/>
        <v>8.5193888888888889</v>
      </c>
      <c r="Y91" s="15"/>
      <c r="Z91" s="35">
        <f>Test!B514</f>
        <v>0</v>
      </c>
      <c r="AA91" s="40">
        <f>Test!C514</f>
        <v>0</v>
      </c>
      <c r="AB91" s="40">
        <f>Test!D514</f>
        <v>0</v>
      </c>
      <c r="AC91" s="40">
        <f>Test!E514</f>
        <v>0</v>
      </c>
      <c r="AD91" s="40"/>
      <c r="AE91" s="40">
        <f>Test!F514</f>
        <v>0</v>
      </c>
      <c r="AF91" s="40">
        <f>Test!G514</f>
        <v>0</v>
      </c>
      <c r="AG91" s="40">
        <f>Test!H514</f>
        <v>0</v>
      </c>
      <c r="AH91" s="40"/>
      <c r="AI91" s="40"/>
      <c r="AJ91" s="40"/>
      <c r="AK91" s="40"/>
      <c r="AL91" s="40"/>
      <c r="AM91" s="40"/>
      <c r="AN91" s="40"/>
      <c r="AO91" s="40">
        <f>Test!I514</f>
        <v>0</v>
      </c>
      <c r="AP91" s="40">
        <f>Test!J514</f>
        <v>0</v>
      </c>
      <c r="AQ91" s="36">
        <f t="shared" si="9"/>
        <v>0</v>
      </c>
      <c r="AR91" s="48">
        <f t="shared" si="6"/>
        <v>0</v>
      </c>
      <c r="AS91" s="49">
        <f t="shared" si="7"/>
        <v>0</v>
      </c>
      <c r="AT91" s="16"/>
      <c r="AU91" s="16"/>
      <c r="AV91" s="460"/>
      <c r="AW91" s="382"/>
      <c r="AX91" s="403"/>
      <c r="AY91" s="403"/>
      <c r="AZ91" s="403"/>
      <c r="BA91" s="403"/>
      <c r="BB91" s="403"/>
      <c r="BC91" s="403"/>
      <c r="BD91" s="403"/>
      <c r="BE91" s="403"/>
      <c r="BF91" s="403"/>
      <c r="BG91" s="403"/>
      <c r="BH91" s="403"/>
      <c r="BI91" s="403"/>
      <c r="BJ91" s="403"/>
      <c r="BK91" s="403"/>
      <c r="BL91" s="403"/>
      <c r="BM91" s="403"/>
      <c r="BN91" s="403"/>
      <c r="BO91" s="403"/>
      <c r="BP91" s="403"/>
      <c r="BQ91" s="377"/>
      <c r="BR91" s="377"/>
    </row>
    <row r="92" spans="1:70" ht="17" customHeight="1" x14ac:dyDescent="0.2">
      <c r="A92" s="387"/>
      <c r="B92" s="390"/>
      <c r="C92" s="393"/>
      <c r="D92" s="396"/>
      <c r="E92" s="399"/>
      <c r="F92" s="19">
        <v>55</v>
      </c>
      <c r="G92" s="35">
        <f>Anchor!B515</f>
        <v>7280.6677</v>
      </c>
      <c r="H92" s="40">
        <f>Anchor!C515</f>
        <v>29.196100000000001</v>
      </c>
      <c r="I92" s="40">
        <f>Anchor!D515</f>
        <v>35.699100000000001</v>
      </c>
      <c r="J92" s="40">
        <f>Anchor!E515</f>
        <v>37.752099999999999</v>
      </c>
      <c r="K92" s="40"/>
      <c r="L92" s="40">
        <f>Anchor!F515</f>
        <v>15.0402</v>
      </c>
      <c r="M92" s="40">
        <f>Anchor!G515</f>
        <v>14.025700000000001</v>
      </c>
      <c r="N92" s="40">
        <f>Anchor!H515</f>
        <v>83.253900000000002</v>
      </c>
      <c r="O92" s="40"/>
      <c r="P92" s="40"/>
      <c r="Q92" s="40"/>
      <c r="R92" s="40"/>
      <c r="S92" s="40"/>
      <c r="T92" s="40"/>
      <c r="U92" s="40"/>
      <c r="V92" s="40">
        <f>Anchor!I515</f>
        <v>25332.2</v>
      </c>
      <c r="W92" s="40">
        <f>Anchor!J515</f>
        <v>10.8003</v>
      </c>
      <c r="X92" s="36">
        <f t="shared" si="8"/>
        <v>7.0367222222222221</v>
      </c>
      <c r="Y92" s="15"/>
      <c r="Z92" s="35">
        <f>Test!B515</f>
        <v>0</v>
      </c>
      <c r="AA92" s="40">
        <f>Test!C515</f>
        <v>0</v>
      </c>
      <c r="AB92" s="40">
        <f>Test!D515</f>
        <v>0</v>
      </c>
      <c r="AC92" s="40">
        <f>Test!E515</f>
        <v>0</v>
      </c>
      <c r="AD92" s="40"/>
      <c r="AE92" s="40">
        <f>Test!F515</f>
        <v>0</v>
      </c>
      <c r="AF92" s="40">
        <f>Test!G515</f>
        <v>0</v>
      </c>
      <c r="AG92" s="40">
        <f>Test!H515</f>
        <v>0</v>
      </c>
      <c r="AH92" s="40"/>
      <c r="AI92" s="40"/>
      <c r="AJ92" s="40"/>
      <c r="AK92" s="40"/>
      <c r="AL92" s="40"/>
      <c r="AM92" s="40"/>
      <c r="AN92" s="40"/>
      <c r="AO92" s="40">
        <f>Test!I515</f>
        <v>0</v>
      </c>
      <c r="AP92" s="40">
        <f>Test!J515</f>
        <v>0</v>
      </c>
      <c r="AQ92" s="36">
        <f t="shared" si="9"/>
        <v>0</v>
      </c>
      <c r="AR92" s="48">
        <f t="shared" si="6"/>
        <v>0</v>
      </c>
      <c r="AS92" s="49">
        <f t="shared" si="7"/>
        <v>0</v>
      </c>
      <c r="AT92" s="16"/>
      <c r="AU92" s="16"/>
      <c r="AV92" s="460" t="s">
        <v>125</v>
      </c>
      <c r="AW92" s="382" cm="1">
        <f t="array" ref="AW92">bdRateExtend($G90:$G93,H90:H93,$Z90:$Z93,AA90:AA93)</f>
        <v>1</v>
      </c>
      <c r="AX92" s="403"/>
      <c r="AY92" s="403"/>
      <c r="AZ92" s="403"/>
      <c r="BA92" s="403"/>
      <c r="BB92" s="403" cm="1">
        <f t="array" ref="BB92">bdRateExtend($G90:$G93,L90:L93,$Z90:$Z93,AE90:AE93)</f>
        <v>1</v>
      </c>
      <c r="BC92" s="403"/>
      <c r="BD92" s="403" cm="1">
        <f t="array" ref="BD92">bdRateExtend($G90:$G93,M90:M93,$Z90:$Z93,AF90:AF93)</f>
        <v>1</v>
      </c>
      <c r="BE92" s="403"/>
      <c r="BF92" s="403" cm="1">
        <f t="array" ref="BF92">bdRateExtend($G90:$G93,N90:N93,$Z90:$Z93,AG90:AG93)</f>
        <v>1</v>
      </c>
      <c r="BG92" s="403"/>
      <c r="BH92" s="403" t="e" cm="1">
        <f t="array" ref="BH92">bdRateExtend($G90:$G93,O90:O93,$Z90:$Z93,AH90:AH93)</f>
        <v>#VALUE!</v>
      </c>
      <c r="BI92" s="403"/>
      <c r="BJ92" s="403" t="e" cm="1">
        <f t="array" ref="BJ92">bdRateExtend($G90:$G93,P90:P93,$Z90:$Z93,AI90:AI93)</f>
        <v>#VALUE!</v>
      </c>
      <c r="BK92" s="403"/>
      <c r="BL92" s="403" t="e" cm="1">
        <f t="array" ref="BL92">bdRateExtend($G90:$G93,Q90:Q93,$Z90:$Z93,AJ90:AJ93)</f>
        <v>#VALUE!</v>
      </c>
      <c r="BM92" s="403"/>
      <c r="BN92" s="403" t="e" cm="1">
        <f t="array" ref="BN92">bdRateExtend($G90:$G93,R90:R93,$Z90:$Z93,AK90:AK93)</f>
        <v>#VALUE!</v>
      </c>
      <c r="BO92" s="403"/>
      <c r="BP92" s="403"/>
      <c r="BQ92" s="377"/>
      <c r="BR92" s="377"/>
    </row>
    <row r="93" spans="1:70" ht="17" customHeight="1" thickBot="1" x14ac:dyDescent="0.25">
      <c r="A93" s="387"/>
      <c r="B93" s="391"/>
      <c r="C93" s="394"/>
      <c r="D93" s="397"/>
      <c r="E93" s="400"/>
      <c r="F93" s="22">
        <v>63</v>
      </c>
      <c r="G93" s="37">
        <f>Anchor!B516</f>
        <v>2413.9679999999998</v>
      </c>
      <c r="H93" s="38">
        <f>Anchor!C516</f>
        <v>25.484300000000001</v>
      </c>
      <c r="I93" s="38">
        <f>Anchor!D516</f>
        <v>33.401800000000001</v>
      </c>
      <c r="J93" s="38">
        <f>Anchor!E516</f>
        <v>35.708100000000002</v>
      </c>
      <c r="K93" s="38"/>
      <c r="L93" s="38">
        <f>Anchor!F516</f>
        <v>10.6927</v>
      </c>
      <c r="M93" s="38">
        <f>Anchor!G516</f>
        <v>10.082100000000001</v>
      </c>
      <c r="N93" s="38">
        <f>Anchor!H516</f>
        <v>56.284999999999997</v>
      </c>
      <c r="O93" s="38"/>
      <c r="P93" s="38"/>
      <c r="Q93" s="38"/>
      <c r="R93" s="38"/>
      <c r="S93" s="38"/>
      <c r="T93" s="38"/>
      <c r="U93" s="38"/>
      <c r="V93" s="38">
        <f>Anchor!I516</f>
        <v>14803.4</v>
      </c>
      <c r="W93" s="38">
        <f>Anchor!J516</f>
        <v>6.3661000000000003</v>
      </c>
      <c r="X93" s="39">
        <f t="shared" si="8"/>
        <v>4.1120555555555551</v>
      </c>
      <c r="Y93" s="15"/>
      <c r="Z93" s="37">
        <f>Test!B516</f>
        <v>0</v>
      </c>
      <c r="AA93" s="38">
        <f>Test!C516</f>
        <v>0</v>
      </c>
      <c r="AB93" s="38">
        <f>Test!D516</f>
        <v>0</v>
      </c>
      <c r="AC93" s="38">
        <f>Test!E516</f>
        <v>0</v>
      </c>
      <c r="AD93" s="38"/>
      <c r="AE93" s="38">
        <f>Test!F516</f>
        <v>0</v>
      </c>
      <c r="AF93" s="38">
        <f>Test!G516</f>
        <v>0</v>
      </c>
      <c r="AG93" s="38">
        <f>Test!H516</f>
        <v>0</v>
      </c>
      <c r="AH93" s="38"/>
      <c r="AI93" s="38"/>
      <c r="AJ93" s="38"/>
      <c r="AK93" s="38"/>
      <c r="AL93" s="38"/>
      <c r="AM93" s="38"/>
      <c r="AN93" s="38"/>
      <c r="AO93" s="38">
        <f>Test!I516</f>
        <v>0</v>
      </c>
      <c r="AP93" s="38">
        <f>Test!J516</f>
        <v>0</v>
      </c>
      <c r="AQ93" s="39">
        <f t="shared" si="9"/>
        <v>0</v>
      </c>
      <c r="AR93" s="50">
        <f t="shared" si="6"/>
        <v>0</v>
      </c>
      <c r="AS93" s="51">
        <f t="shared" si="7"/>
        <v>0</v>
      </c>
      <c r="AT93" s="16"/>
      <c r="AU93" s="16"/>
      <c r="AV93" s="462"/>
      <c r="AW93" s="382"/>
      <c r="AX93" s="403"/>
      <c r="AY93" s="403"/>
      <c r="AZ93" s="403"/>
      <c r="BA93" s="403"/>
      <c r="BB93" s="403"/>
      <c r="BC93" s="403"/>
      <c r="BD93" s="403"/>
      <c r="BE93" s="403"/>
      <c r="BF93" s="403"/>
      <c r="BG93" s="403"/>
      <c r="BH93" s="403"/>
      <c r="BI93" s="403"/>
      <c r="BJ93" s="403"/>
      <c r="BK93" s="403"/>
      <c r="BL93" s="403"/>
      <c r="BM93" s="403"/>
      <c r="BN93" s="403"/>
      <c r="BO93" s="403"/>
      <c r="BP93" s="403"/>
      <c r="BQ93" s="377"/>
      <c r="BR93" s="377"/>
    </row>
    <row r="94" spans="1:70" ht="17" customHeight="1" x14ac:dyDescent="0.2">
      <c r="A94" s="387"/>
      <c r="B94" s="389" t="s">
        <v>2</v>
      </c>
      <c r="C94" s="392" t="s">
        <v>138</v>
      </c>
      <c r="D94" s="395">
        <v>30</v>
      </c>
      <c r="E94" s="398">
        <v>8</v>
      </c>
      <c r="F94" s="21">
        <v>23</v>
      </c>
      <c r="G94" s="32">
        <f>Anchor!B517</f>
        <v>58096.445500000002</v>
      </c>
      <c r="H94" s="33">
        <f>Anchor!C517</f>
        <v>41.378900000000002</v>
      </c>
      <c r="I94" s="33">
        <f>Anchor!D517</f>
        <v>45.108499999999999</v>
      </c>
      <c r="J94" s="33">
        <f>Anchor!E517</f>
        <v>44.857199999999999</v>
      </c>
      <c r="K94" s="33"/>
      <c r="L94" s="33">
        <f>Anchor!F517</f>
        <v>27.115200000000002</v>
      </c>
      <c r="M94" s="33">
        <f>Anchor!G517</f>
        <v>24.450299999999999</v>
      </c>
      <c r="N94" s="33">
        <f>Anchor!H517</f>
        <v>99.885499999999993</v>
      </c>
      <c r="O94" s="33"/>
      <c r="P94" s="33"/>
      <c r="Q94" s="33"/>
      <c r="R94" s="33"/>
      <c r="S94" s="33"/>
      <c r="T94" s="33"/>
      <c r="U94" s="33"/>
      <c r="V94" s="33">
        <f>Anchor!I517</f>
        <v>20140.900000000001</v>
      </c>
      <c r="W94" s="33">
        <f>Anchor!J517</f>
        <v>26.8337</v>
      </c>
      <c r="X94" s="34">
        <f t="shared" si="8"/>
        <v>5.5946944444444444</v>
      </c>
      <c r="Y94" s="15"/>
      <c r="Z94" s="32">
        <f>Test!B517</f>
        <v>0</v>
      </c>
      <c r="AA94" s="33">
        <f>Test!C517</f>
        <v>0</v>
      </c>
      <c r="AB94" s="33">
        <f>Test!D517</f>
        <v>0</v>
      </c>
      <c r="AC94" s="33">
        <f>Test!E517</f>
        <v>0</v>
      </c>
      <c r="AD94" s="33"/>
      <c r="AE94" s="33">
        <f>Test!F517</f>
        <v>0</v>
      </c>
      <c r="AF94" s="33">
        <f>Test!G517</f>
        <v>0</v>
      </c>
      <c r="AG94" s="33">
        <f>Test!H517</f>
        <v>0</v>
      </c>
      <c r="AH94" s="33"/>
      <c r="AI94" s="33"/>
      <c r="AJ94" s="33"/>
      <c r="AK94" s="33"/>
      <c r="AL94" s="33"/>
      <c r="AM94" s="33"/>
      <c r="AN94" s="33"/>
      <c r="AO94" s="33">
        <f>Test!I517</f>
        <v>0</v>
      </c>
      <c r="AP94" s="33">
        <f>Test!J517</f>
        <v>0</v>
      </c>
      <c r="AQ94" s="34">
        <f t="shared" si="9"/>
        <v>0</v>
      </c>
      <c r="AR94" s="46">
        <f t="shared" si="6"/>
        <v>0</v>
      </c>
      <c r="AS94" s="47">
        <f t="shared" si="7"/>
        <v>0</v>
      </c>
      <c r="AT94" s="16"/>
      <c r="AU94" s="16"/>
      <c r="AV94" s="461" t="s">
        <v>123</v>
      </c>
      <c r="AW94" s="382" cm="1">
        <f t="array" ref="AW94">bdRateExtend($G94:$G97,H94:H97,$Z94:$Z97,AA94:AA97)</f>
        <v>1</v>
      </c>
      <c r="AX94" s="403" cm="1">
        <f t="array" ref="AX94">bdRateExtend($G94:$G99,H94:H99,$Z94:$Z99,AA94:AA99)</f>
        <v>1</v>
      </c>
      <c r="AY94" s="403" cm="1">
        <f t="array" ref="AY94">bdRateExtend($G94:$G99,I94:I99,$Z94:$Z99,AB94:AB99)</f>
        <v>1</v>
      </c>
      <c r="AZ94" s="403" cm="1">
        <f t="array" ref="AZ94">bdRateExtend($G94:$G99,J94:J99,$Z94:$Z99,AC94:AC99)</f>
        <v>1</v>
      </c>
      <c r="BA94" s="403" t="e" cm="1">
        <f t="array" ref="BA94">bdRateExtend($G94:$G99,K94:K99,$Z94:$Z99,AD94:AD99)</f>
        <v>#VALUE!</v>
      </c>
      <c r="BB94" s="403" cm="1">
        <f t="array" ref="BB94">bdRateExtend($G94:$G97,L94:L97,$Z94:$Z97,AE94:AE97)</f>
        <v>1</v>
      </c>
      <c r="BC94" s="403" cm="1">
        <f t="array" ref="BC94">bdRateExtend($G94:$G99,L94:L99,$Z94:$Z99,AE94:AE99)</f>
        <v>1</v>
      </c>
      <c r="BD94" s="403" cm="1">
        <f t="array" ref="BD94">bdRateExtend($G94:$G97,M94:M97,$Z94:$Z97,AF94:AF97)</f>
        <v>1</v>
      </c>
      <c r="BE94" s="403" cm="1">
        <f t="array" ref="BE94">bdRateExtend($G94:$G99,M94:M99,$Z94:$Z99,AF94:AF99)</f>
        <v>1</v>
      </c>
      <c r="BF94" s="403" cm="1">
        <f t="array" ref="BF94">bdRateExtend($G94:$G97,N94:N97,$Z94:$Z97,AG94:AG97)</f>
        <v>1</v>
      </c>
      <c r="BG94" s="403" cm="1">
        <f t="array" ref="BG94">bdRateExtend($G94:$G99,N94:N99,$Z94:$Z99,AG94:AG99)</f>
        <v>1</v>
      </c>
      <c r="BH94" s="403" t="e" cm="1">
        <f t="array" ref="BH94">bdRateExtend($G94:$G97,O94:O97,$Z94:$Z97,AH94:AH97)</f>
        <v>#VALUE!</v>
      </c>
      <c r="BI94" s="403" t="e" cm="1">
        <f t="array" ref="BI94">bdRateExtend($G94:$G99,O94:O99,$Z94:$Z99,AH94:AH99)</f>
        <v>#VALUE!</v>
      </c>
      <c r="BJ94" s="403" t="e" cm="1">
        <f t="array" ref="BJ94">bdRateExtend($G94:$G97,P94:P97,$Z94:$Z97,AI94:AI97)</f>
        <v>#VALUE!</v>
      </c>
      <c r="BK94" s="403" t="e" cm="1">
        <f t="array" ref="BK94">bdRateExtend($G94:$G99,P94:P99,$Z94:$Z99,AI94:AI99)</f>
        <v>#VALUE!</v>
      </c>
      <c r="BL94" s="403" t="e" cm="1">
        <f t="array" ref="BL94">bdRateExtend($G94:$G97,Q94:Q97,$Z94:$Z97,AJ94:AJ97)</f>
        <v>#VALUE!</v>
      </c>
      <c r="BM94" s="403" t="e" cm="1">
        <f t="array" ref="BM94">bdRateExtend($G94:$G99,Q94:Q99,$Z94:$Z99,AJ94:AJ99)</f>
        <v>#VALUE!</v>
      </c>
      <c r="BN94" s="403" t="e" cm="1">
        <f t="array" ref="BN94">bdRateExtend($G94:$G97,R94:R97,$Z94:$Z97,AK94:AK97)</f>
        <v>#VALUE!</v>
      </c>
      <c r="BO94" s="403" t="e" cm="1">
        <f t="array" ref="BO94">bdRateExtend($G94:$G99,R94:R99,$Z94:$Z99,AK94:AK99)</f>
        <v>#VALUE!</v>
      </c>
      <c r="BP94" s="403" t="e" cm="1">
        <f t="array" ref="BP94">bdRateExtend($G94:$G99,S94:S99,$Z94:$Z99,AL94:AL99)</f>
        <v>#VALUE!</v>
      </c>
      <c r="BQ94" s="377" t="e" cm="1">
        <f t="array" ref="BQ94">bdRateExtend($G94:$G99,T94:T99,$Z94:$Z99,AM94:AM99)</f>
        <v>#VALUE!</v>
      </c>
      <c r="BR94" s="377" t="e" cm="1">
        <f t="array" ref="BR94">bdRateExtend($G94:$G99,U94:U99,$Z94:$Z99,AN94:AN99)</f>
        <v>#VALUE!</v>
      </c>
    </row>
    <row r="95" spans="1:70" ht="17" customHeight="1" x14ac:dyDescent="0.2">
      <c r="A95" s="387"/>
      <c r="B95" s="390"/>
      <c r="C95" s="393"/>
      <c r="D95" s="396"/>
      <c r="E95" s="399"/>
      <c r="F95" s="19">
        <v>31</v>
      </c>
      <c r="G95" s="35">
        <f>Anchor!B518</f>
        <v>38598.673799999997</v>
      </c>
      <c r="H95" s="40">
        <f>Anchor!C518</f>
        <v>38.137</v>
      </c>
      <c r="I95" s="40">
        <f>Anchor!D518</f>
        <v>43.054299999999998</v>
      </c>
      <c r="J95" s="40">
        <f>Anchor!E518</f>
        <v>42.750900000000001</v>
      </c>
      <c r="K95" s="40"/>
      <c r="L95" s="40">
        <f>Anchor!F518</f>
        <v>23.668500000000002</v>
      </c>
      <c r="M95" s="40">
        <f>Anchor!G518</f>
        <v>21.4438</v>
      </c>
      <c r="N95" s="40">
        <f>Anchor!H518</f>
        <v>99.825000000000003</v>
      </c>
      <c r="O95" s="40"/>
      <c r="P95" s="40"/>
      <c r="Q95" s="40"/>
      <c r="R95" s="40"/>
      <c r="S95" s="40"/>
      <c r="T95" s="40"/>
      <c r="U95" s="40"/>
      <c r="V95" s="40">
        <f>Anchor!I518</f>
        <v>23343.4</v>
      </c>
      <c r="W95" s="40">
        <f>Anchor!J518</f>
        <v>21.688199999999998</v>
      </c>
      <c r="X95" s="36">
        <f t="shared" si="8"/>
        <v>6.4842777777777778</v>
      </c>
      <c r="Y95" s="15"/>
      <c r="Z95" s="35">
        <f>Test!B518</f>
        <v>0</v>
      </c>
      <c r="AA95" s="40">
        <f>Test!C518</f>
        <v>0</v>
      </c>
      <c r="AB95" s="40">
        <f>Test!D518</f>
        <v>0</v>
      </c>
      <c r="AC95" s="40">
        <f>Test!E518</f>
        <v>0</v>
      </c>
      <c r="AD95" s="40"/>
      <c r="AE95" s="40">
        <f>Test!F518</f>
        <v>0</v>
      </c>
      <c r="AF95" s="40">
        <f>Test!G518</f>
        <v>0</v>
      </c>
      <c r="AG95" s="40">
        <f>Test!H518</f>
        <v>0</v>
      </c>
      <c r="AH95" s="40"/>
      <c r="AI95" s="40"/>
      <c r="AJ95" s="40"/>
      <c r="AK95" s="40"/>
      <c r="AL95" s="40"/>
      <c r="AM95" s="40"/>
      <c r="AN95" s="40"/>
      <c r="AO95" s="40">
        <f>Test!I518</f>
        <v>0</v>
      </c>
      <c r="AP95" s="40">
        <f>Test!J518</f>
        <v>0</v>
      </c>
      <c r="AQ95" s="36">
        <f t="shared" si="9"/>
        <v>0</v>
      </c>
      <c r="AR95" s="48">
        <f t="shared" si="6"/>
        <v>0</v>
      </c>
      <c r="AS95" s="49">
        <f t="shared" si="7"/>
        <v>0</v>
      </c>
      <c r="AT95" s="16"/>
      <c r="AU95" s="16"/>
      <c r="AV95" s="460"/>
      <c r="AW95" s="382"/>
      <c r="AX95" s="403"/>
      <c r="AY95" s="403"/>
      <c r="AZ95" s="403"/>
      <c r="BA95" s="403"/>
      <c r="BB95" s="403"/>
      <c r="BC95" s="403"/>
      <c r="BD95" s="403"/>
      <c r="BE95" s="403"/>
      <c r="BF95" s="403"/>
      <c r="BG95" s="403"/>
      <c r="BH95" s="403"/>
      <c r="BI95" s="403"/>
      <c r="BJ95" s="403"/>
      <c r="BK95" s="403"/>
      <c r="BL95" s="403"/>
      <c r="BM95" s="403"/>
      <c r="BN95" s="403"/>
      <c r="BO95" s="403"/>
      <c r="BP95" s="403"/>
      <c r="BQ95" s="377"/>
      <c r="BR95" s="377"/>
    </row>
    <row r="96" spans="1:70" ht="17" customHeight="1" x14ac:dyDescent="0.2">
      <c r="A96" s="387"/>
      <c r="B96" s="390"/>
      <c r="C96" s="393"/>
      <c r="D96" s="396"/>
      <c r="E96" s="399"/>
      <c r="F96" s="19">
        <v>39</v>
      </c>
      <c r="G96" s="35">
        <f>Anchor!B519</f>
        <v>23509.884900000001</v>
      </c>
      <c r="H96" s="40">
        <f>Anchor!C519</f>
        <v>34.852800000000002</v>
      </c>
      <c r="I96" s="40">
        <f>Anchor!D519</f>
        <v>41.065399999999997</v>
      </c>
      <c r="J96" s="40">
        <f>Anchor!E519</f>
        <v>40.661499999999997</v>
      </c>
      <c r="K96" s="40"/>
      <c r="L96" s="40">
        <f>Anchor!F519</f>
        <v>20.113700000000001</v>
      </c>
      <c r="M96" s="40">
        <f>Anchor!G519</f>
        <v>18.316700000000001</v>
      </c>
      <c r="N96" s="40">
        <f>Anchor!H519</f>
        <v>99.707300000000004</v>
      </c>
      <c r="O96" s="40"/>
      <c r="P96" s="40"/>
      <c r="Q96" s="40"/>
      <c r="R96" s="40"/>
      <c r="S96" s="40"/>
      <c r="T96" s="40"/>
      <c r="U96" s="40"/>
      <c r="V96" s="40">
        <f>Anchor!I519</f>
        <v>30615.599999999999</v>
      </c>
      <c r="W96" s="40">
        <f>Anchor!J519</f>
        <v>17.3156</v>
      </c>
      <c r="X96" s="36">
        <f t="shared" si="8"/>
        <v>8.5043333333333333</v>
      </c>
      <c r="Y96" s="15"/>
      <c r="Z96" s="35">
        <f>Test!B519</f>
        <v>0</v>
      </c>
      <c r="AA96" s="40">
        <f>Test!C519</f>
        <v>0</v>
      </c>
      <c r="AB96" s="40">
        <f>Test!D519</f>
        <v>0</v>
      </c>
      <c r="AC96" s="40">
        <f>Test!E519</f>
        <v>0</v>
      </c>
      <c r="AD96" s="40"/>
      <c r="AE96" s="40">
        <f>Test!F519</f>
        <v>0</v>
      </c>
      <c r="AF96" s="40">
        <f>Test!G519</f>
        <v>0</v>
      </c>
      <c r="AG96" s="40">
        <f>Test!H519</f>
        <v>0</v>
      </c>
      <c r="AH96" s="40"/>
      <c r="AI96" s="40"/>
      <c r="AJ96" s="40"/>
      <c r="AK96" s="40"/>
      <c r="AL96" s="40"/>
      <c r="AM96" s="40"/>
      <c r="AN96" s="40"/>
      <c r="AO96" s="40">
        <f>Test!I519</f>
        <v>0</v>
      </c>
      <c r="AP96" s="40">
        <f>Test!J519</f>
        <v>0</v>
      </c>
      <c r="AQ96" s="36">
        <f t="shared" si="9"/>
        <v>0</v>
      </c>
      <c r="AR96" s="48">
        <f t="shared" si="6"/>
        <v>0</v>
      </c>
      <c r="AS96" s="49">
        <f t="shared" si="7"/>
        <v>0</v>
      </c>
      <c r="AT96" s="16"/>
      <c r="AU96" s="16"/>
      <c r="AV96" s="460" t="s">
        <v>124</v>
      </c>
      <c r="AW96" s="382" cm="1">
        <f t="array" ref="AW96">bdRateExtend($G95:$G98,H95:H98,$Z95:$Z98,AA95:AA98)</f>
        <v>1</v>
      </c>
      <c r="AX96" s="403"/>
      <c r="AY96" s="403"/>
      <c r="AZ96" s="403"/>
      <c r="BA96" s="403"/>
      <c r="BB96" s="403" cm="1">
        <f t="array" ref="BB96">bdRateExtend($G95:$G98,L95:L98,$Z95:$Z98,AE95:AE98)</f>
        <v>1</v>
      </c>
      <c r="BC96" s="403"/>
      <c r="BD96" s="403" cm="1">
        <f t="array" ref="BD96">bdRateExtend($G95:$G98,M95:M98,$Z95:$Z98,AF95:AF98)</f>
        <v>1</v>
      </c>
      <c r="BE96" s="403"/>
      <c r="BF96" s="403" cm="1">
        <f t="array" ref="BF96">bdRateExtend($G95:$G98,N95:N98,$Z95:$Z98,AG95:AG98)</f>
        <v>1</v>
      </c>
      <c r="BG96" s="403"/>
      <c r="BH96" s="403" t="e" cm="1">
        <f t="array" ref="BH96">bdRateExtend($G95:$G98,O95:O98,$Z95:$Z98,AH95:AH98)</f>
        <v>#VALUE!</v>
      </c>
      <c r="BI96" s="403"/>
      <c r="BJ96" s="403" t="e" cm="1">
        <f t="array" ref="BJ96">bdRateExtend($G95:$G98,P95:P98,$Z95:$Z98,AI95:AI98)</f>
        <v>#VALUE!</v>
      </c>
      <c r="BK96" s="403"/>
      <c r="BL96" s="403" t="e" cm="1">
        <f t="array" ref="BL96">bdRateExtend($G95:$G98,Q95:Q98,$Z95:$Z98,AJ95:AJ98)</f>
        <v>#VALUE!</v>
      </c>
      <c r="BM96" s="403"/>
      <c r="BN96" s="403" t="e" cm="1">
        <f t="array" ref="BN96">bdRateExtend($G95:$G98,R95:R98,$Z95:$Z98,AK95:AK98)</f>
        <v>#VALUE!</v>
      </c>
      <c r="BO96" s="403"/>
      <c r="BP96" s="403"/>
      <c r="BQ96" s="377"/>
      <c r="BR96" s="377"/>
    </row>
    <row r="97" spans="1:70" ht="17" customHeight="1" x14ac:dyDescent="0.2">
      <c r="A97" s="387"/>
      <c r="B97" s="390"/>
      <c r="C97" s="393"/>
      <c r="D97" s="396"/>
      <c r="E97" s="399"/>
      <c r="F97" s="19">
        <v>47</v>
      </c>
      <c r="G97" s="35">
        <f>Anchor!B520</f>
        <v>13736.0622</v>
      </c>
      <c r="H97" s="40">
        <f>Anchor!C520</f>
        <v>31.854099999999999</v>
      </c>
      <c r="I97" s="40">
        <f>Anchor!D520</f>
        <v>39.314700000000002</v>
      </c>
      <c r="J97" s="40">
        <f>Anchor!E520</f>
        <v>38.783099999999997</v>
      </c>
      <c r="K97" s="40"/>
      <c r="L97" s="40">
        <f>Anchor!F520</f>
        <v>16.7623</v>
      </c>
      <c r="M97" s="40">
        <f>Anchor!G520</f>
        <v>15.357100000000001</v>
      </c>
      <c r="N97" s="40">
        <f>Anchor!H520</f>
        <v>98.180499999999995</v>
      </c>
      <c r="O97" s="40"/>
      <c r="P97" s="40"/>
      <c r="Q97" s="40"/>
      <c r="R97" s="40"/>
      <c r="S97" s="40"/>
      <c r="T97" s="40"/>
      <c r="U97" s="40"/>
      <c r="V97" s="40">
        <f>Anchor!I520</f>
        <v>26533.5</v>
      </c>
      <c r="W97" s="40">
        <f>Anchor!J520</f>
        <v>13.898899999999999</v>
      </c>
      <c r="X97" s="36">
        <f t="shared" si="8"/>
        <v>7.3704166666666664</v>
      </c>
      <c r="Y97" s="15"/>
      <c r="Z97" s="35">
        <f>Test!B520</f>
        <v>0</v>
      </c>
      <c r="AA97" s="40">
        <f>Test!C520</f>
        <v>0</v>
      </c>
      <c r="AB97" s="40">
        <f>Test!D520</f>
        <v>0</v>
      </c>
      <c r="AC97" s="40">
        <f>Test!E520</f>
        <v>0</v>
      </c>
      <c r="AD97" s="40"/>
      <c r="AE97" s="40">
        <f>Test!F520</f>
        <v>0</v>
      </c>
      <c r="AF97" s="40">
        <f>Test!G520</f>
        <v>0</v>
      </c>
      <c r="AG97" s="40">
        <f>Test!H520</f>
        <v>0</v>
      </c>
      <c r="AH97" s="40"/>
      <c r="AI97" s="40"/>
      <c r="AJ97" s="40"/>
      <c r="AK97" s="40"/>
      <c r="AL97" s="40"/>
      <c r="AM97" s="40"/>
      <c r="AN97" s="40"/>
      <c r="AO97" s="40">
        <f>Test!I520</f>
        <v>0</v>
      </c>
      <c r="AP97" s="40">
        <f>Test!J520</f>
        <v>0</v>
      </c>
      <c r="AQ97" s="36">
        <f t="shared" si="9"/>
        <v>0</v>
      </c>
      <c r="AR97" s="48">
        <f t="shared" si="6"/>
        <v>0</v>
      </c>
      <c r="AS97" s="49">
        <f t="shared" si="7"/>
        <v>0</v>
      </c>
      <c r="AT97" s="16"/>
      <c r="AU97" s="16"/>
      <c r="AV97" s="460"/>
      <c r="AW97" s="382"/>
      <c r="AX97" s="403"/>
      <c r="AY97" s="403"/>
      <c r="AZ97" s="403"/>
      <c r="BA97" s="403"/>
      <c r="BB97" s="403"/>
      <c r="BC97" s="403"/>
      <c r="BD97" s="403"/>
      <c r="BE97" s="403"/>
      <c r="BF97" s="403"/>
      <c r="BG97" s="403"/>
      <c r="BH97" s="403"/>
      <c r="BI97" s="403"/>
      <c r="BJ97" s="403"/>
      <c r="BK97" s="403"/>
      <c r="BL97" s="403"/>
      <c r="BM97" s="403"/>
      <c r="BN97" s="403"/>
      <c r="BO97" s="403"/>
      <c r="BP97" s="403"/>
      <c r="BQ97" s="377"/>
      <c r="BR97" s="377"/>
    </row>
    <row r="98" spans="1:70" ht="17" customHeight="1" x14ac:dyDescent="0.2">
      <c r="A98" s="387"/>
      <c r="B98" s="390"/>
      <c r="C98" s="393"/>
      <c r="D98" s="396"/>
      <c r="E98" s="399"/>
      <c r="F98" s="19">
        <v>55</v>
      </c>
      <c r="G98" s="35">
        <f>Anchor!B521</f>
        <v>7567.8774999999996</v>
      </c>
      <c r="H98" s="40">
        <f>Anchor!C521</f>
        <v>29.105599999999999</v>
      </c>
      <c r="I98" s="40">
        <f>Anchor!D521</f>
        <v>37.569499999999998</v>
      </c>
      <c r="J98" s="40">
        <f>Anchor!E521</f>
        <v>36.9572</v>
      </c>
      <c r="K98" s="40"/>
      <c r="L98" s="40">
        <f>Anchor!F521</f>
        <v>13.576000000000001</v>
      </c>
      <c r="M98" s="40">
        <f>Anchor!G521</f>
        <v>12.5381</v>
      </c>
      <c r="N98" s="40">
        <f>Anchor!H521</f>
        <v>87.070300000000003</v>
      </c>
      <c r="O98" s="40"/>
      <c r="P98" s="40"/>
      <c r="Q98" s="40"/>
      <c r="R98" s="40"/>
      <c r="S98" s="40"/>
      <c r="T98" s="40"/>
      <c r="U98" s="40"/>
      <c r="V98" s="40">
        <f>Anchor!I521</f>
        <v>21718.799999999999</v>
      </c>
      <c r="W98" s="40">
        <f>Anchor!J521</f>
        <v>11.3124</v>
      </c>
      <c r="X98" s="36">
        <f t="shared" si="8"/>
        <v>6.0329999999999995</v>
      </c>
      <c r="Y98" s="15"/>
      <c r="Z98" s="35">
        <f>Test!B521</f>
        <v>0</v>
      </c>
      <c r="AA98" s="40">
        <f>Test!C521</f>
        <v>0</v>
      </c>
      <c r="AB98" s="40">
        <f>Test!D521</f>
        <v>0</v>
      </c>
      <c r="AC98" s="40">
        <f>Test!E521</f>
        <v>0</v>
      </c>
      <c r="AD98" s="40"/>
      <c r="AE98" s="40">
        <f>Test!F521</f>
        <v>0</v>
      </c>
      <c r="AF98" s="40">
        <f>Test!G521</f>
        <v>0</v>
      </c>
      <c r="AG98" s="40">
        <f>Test!H521</f>
        <v>0</v>
      </c>
      <c r="AH98" s="40"/>
      <c r="AI98" s="40"/>
      <c r="AJ98" s="40"/>
      <c r="AK98" s="40"/>
      <c r="AL98" s="40"/>
      <c r="AM98" s="40"/>
      <c r="AN98" s="40"/>
      <c r="AO98" s="40">
        <f>Test!I521</f>
        <v>0</v>
      </c>
      <c r="AP98" s="40">
        <f>Test!J521</f>
        <v>0</v>
      </c>
      <c r="AQ98" s="36">
        <f t="shared" si="9"/>
        <v>0</v>
      </c>
      <c r="AR98" s="48">
        <f t="shared" si="6"/>
        <v>0</v>
      </c>
      <c r="AS98" s="49">
        <f t="shared" si="7"/>
        <v>0</v>
      </c>
      <c r="AT98" s="16"/>
      <c r="AU98" s="16"/>
      <c r="AV98" s="460" t="s">
        <v>125</v>
      </c>
      <c r="AW98" s="382" cm="1">
        <f t="array" ref="AW98">bdRateExtend($G96:$G99,H96:H99,$Z96:$Z99,AA96:AA99)</f>
        <v>1</v>
      </c>
      <c r="AX98" s="403"/>
      <c r="AY98" s="403"/>
      <c r="AZ98" s="403"/>
      <c r="BA98" s="403"/>
      <c r="BB98" s="403" cm="1">
        <f t="array" ref="BB98">bdRateExtend($G96:$G99,L96:L99,$Z96:$Z99,AE96:AE99)</f>
        <v>1</v>
      </c>
      <c r="BC98" s="403"/>
      <c r="BD98" s="403" cm="1">
        <f t="array" ref="BD98">bdRateExtend($G96:$G99,M96:M99,$Z96:$Z99,AF96:AF99)</f>
        <v>1</v>
      </c>
      <c r="BE98" s="403"/>
      <c r="BF98" s="403" cm="1">
        <f t="array" ref="BF98">bdRateExtend($G96:$G99,N96:N99,$Z96:$Z99,AG96:AG99)</f>
        <v>1</v>
      </c>
      <c r="BG98" s="403"/>
      <c r="BH98" s="403" t="e" cm="1">
        <f t="array" ref="BH98">bdRateExtend($G96:$G99,O96:O99,$Z96:$Z99,AH96:AH99)</f>
        <v>#VALUE!</v>
      </c>
      <c r="BI98" s="403"/>
      <c r="BJ98" s="403" t="e" cm="1">
        <f t="array" ref="BJ98">bdRateExtend($G96:$G99,P96:P99,$Z96:$Z99,AI96:AI99)</f>
        <v>#VALUE!</v>
      </c>
      <c r="BK98" s="403"/>
      <c r="BL98" s="403" t="e" cm="1">
        <f t="array" ref="BL98">bdRateExtend($G96:$G99,Q96:Q99,$Z96:$Z99,AJ96:AJ99)</f>
        <v>#VALUE!</v>
      </c>
      <c r="BM98" s="403"/>
      <c r="BN98" s="403" t="e" cm="1">
        <f t="array" ref="BN98">bdRateExtend($G96:$G99,R96:R99,$Z96:$Z99,AK96:AK99)</f>
        <v>#VALUE!</v>
      </c>
      <c r="BO98" s="403"/>
      <c r="BP98" s="403"/>
      <c r="BQ98" s="377"/>
      <c r="BR98" s="377"/>
    </row>
    <row r="99" spans="1:70" ht="17" customHeight="1" thickBot="1" x14ac:dyDescent="0.25">
      <c r="A99" s="387"/>
      <c r="B99" s="391"/>
      <c r="C99" s="394"/>
      <c r="D99" s="397"/>
      <c r="E99" s="400"/>
      <c r="F99" s="22">
        <v>63</v>
      </c>
      <c r="G99" s="37">
        <f>Anchor!B522</f>
        <v>2618.0657999999999</v>
      </c>
      <c r="H99" s="38">
        <f>Anchor!C522</f>
        <v>25.412600000000001</v>
      </c>
      <c r="I99" s="38">
        <f>Anchor!D522</f>
        <v>35.364800000000002</v>
      </c>
      <c r="J99" s="38">
        <f>Anchor!E522</f>
        <v>34.606999999999999</v>
      </c>
      <c r="K99" s="38"/>
      <c r="L99" s="38">
        <f>Anchor!F522</f>
        <v>9.0210000000000008</v>
      </c>
      <c r="M99" s="38">
        <f>Anchor!G522</f>
        <v>8.5566999999999993</v>
      </c>
      <c r="N99" s="38">
        <f>Anchor!H522</f>
        <v>62.857199999999999</v>
      </c>
      <c r="O99" s="38"/>
      <c r="P99" s="38"/>
      <c r="Q99" s="38"/>
      <c r="R99" s="38"/>
      <c r="S99" s="38"/>
      <c r="T99" s="38"/>
      <c r="U99" s="38"/>
      <c r="V99" s="38">
        <f>Anchor!I522</f>
        <v>12767.4</v>
      </c>
      <c r="W99" s="38">
        <f>Anchor!J522</f>
        <v>6.9217000000000004</v>
      </c>
      <c r="X99" s="39">
        <f t="shared" si="8"/>
        <v>3.5465</v>
      </c>
      <c r="Y99" s="15"/>
      <c r="Z99" s="37">
        <f>Test!B522</f>
        <v>0</v>
      </c>
      <c r="AA99" s="38">
        <f>Test!C522</f>
        <v>0</v>
      </c>
      <c r="AB99" s="38">
        <f>Test!D522</f>
        <v>0</v>
      </c>
      <c r="AC99" s="38">
        <f>Test!E522</f>
        <v>0</v>
      </c>
      <c r="AD99" s="38"/>
      <c r="AE99" s="38">
        <f>Test!F522</f>
        <v>0</v>
      </c>
      <c r="AF99" s="38">
        <f>Test!G522</f>
        <v>0</v>
      </c>
      <c r="AG99" s="38">
        <f>Test!H522</f>
        <v>0</v>
      </c>
      <c r="AH99" s="38"/>
      <c r="AI99" s="38"/>
      <c r="AJ99" s="38"/>
      <c r="AK99" s="38"/>
      <c r="AL99" s="38"/>
      <c r="AM99" s="38"/>
      <c r="AN99" s="38"/>
      <c r="AO99" s="38">
        <f>Test!I522</f>
        <v>0</v>
      </c>
      <c r="AP99" s="38">
        <f>Test!J522</f>
        <v>0</v>
      </c>
      <c r="AQ99" s="39">
        <f t="shared" si="9"/>
        <v>0</v>
      </c>
      <c r="AR99" s="50">
        <f t="shared" si="6"/>
        <v>0</v>
      </c>
      <c r="AS99" s="51">
        <f t="shared" si="7"/>
        <v>0</v>
      </c>
      <c r="AT99" s="16"/>
      <c r="AU99" s="16"/>
      <c r="AV99" s="462"/>
      <c r="AW99" s="382"/>
      <c r="AX99" s="403"/>
      <c r="AY99" s="403"/>
      <c r="AZ99" s="403"/>
      <c r="BA99" s="403"/>
      <c r="BB99" s="403"/>
      <c r="BC99" s="403"/>
      <c r="BD99" s="403"/>
      <c r="BE99" s="403"/>
      <c r="BF99" s="403"/>
      <c r="BG99" s="403"/>
      <c r="BH99" s="403"/>
      <c r="BI99" s="403"/>
      <c r="BJ99" s="403"/>
      <c r="BK99" s="403"/>
      <c r="BL99" s="403"/>
      <c r="BM99" s="403"/>
      <c r="BN99" s="403"/>
      <c r="BO99" s="403"/>
      <c r="BP99" s="403"/>
      <c r="BQ99" s="377"/>
      <c r="BR99" s="377"/>
    </row>
    <row r="100" spans="1:70" ht="17" customHeight="1" x14ac:dyDescent="0.2">
      <c r="A100" s="387"/>
      <c r="B100" s="389" t="s">
        <v>2</v>
      </c>
      <c r="C100" s="392" t="s">
        <v>40</v>
      </c>
      <c r="D100" s="395">
        <v>50</v>
      </c>
      <c r="E100" s="398">
        <v>8</v>
      </c>
      <c r="F100" s="21">
        <v>23</v>
      </c>
      <c r="G100" s="32">
        <f>Anchor!B523</f>
        <v>27723.569200000002</v>
      </c>
      <c r="H100" s="33">
        <f>Anchor!C523</f>
        <v>37.801299999999998</v>
      </c>
      <c r="I100" s="33">
        <f>Anchor!D523</f>
        <v>39.747599999999998</v>
      </c>
      <c r="J100" s="33">
        <f>Anchor!E523</f>
        <v>42.4101</v>
      </c>
      <c r="K100" s="33"/>
      <c r="L100" s="33">
        <f>Anchor!F523</f>
        <v>22.5458</v>
      </c>
      <c r="M100" s="33">
        <f>Anchor!G523</f>
        <v>18.414400000000001</v>
      </c>
      <c r="N100" s="33">
        <f>Anchor!H523</f>
        <v>97.071100000000001</v>
      </c>
      <c r="O100" s="33"/>
      <c r="P100" s="33"/>
      <c r="Q100" s="33"/>
      <c r="R100" s="33"/>
      <c r="S100" s="33"/>
      <c r="T100" s="33"/>
      <c r="U100" s="33"/>
      <c r="V100" s="33">
        <f>Anchor!I523</f>
        <v>63712.4</v>
      </c>
      <c r="W100" s="33">
        <f>Anchor!J523</f>
        <v>12.828200000000001</v>
      </c>
      <c r="X100" s="34">
        <f t="shared" si="8"/>
        <v>17.69788888888889</v>
      </c>
      <c r="Y100" s="15"/>
      <c r="Z100" s="32">
        <f>Test!B523</f>
        <v>0</v>
      </c>
      <c r="AA100" s="33">
        <f>Test!C523</f>
        <v>0</v>
      </c>
      <c r="AB100" s="33">
        <f>Test!D523</f>
        <v>0</v>
      </c>
      <c r="AC100" s="33">
        <f>Test!E523</f>
        <v>0</v>
      </c>
      <c r="AD100" s="33"/>
      <c r="AE100" s="33">
        <f>Test!F523</f>
        <v>0</v>
      </c>
      <c r="AF100" s="33">
        <f>Test!G523</f>
        <v>0</v>
      </c>
      <c r="AG100" s="33">
        <f>Test!H523</f>
        <v>0</v>
      </c>
      <c r="AH100" s="33"/>
      <c r="AI100" s="33"/>
      <c r="AJ100" s="33"/>
      <c r="AK100" s="33"/>
      <c r="AL100" s="33"/>
      <c r="AM100" s="33"/>
      <c r="AN100" s="33"/>
      <c r="AO100" s="33">
        <f>Test!I523</f>
        <v>0</v>
      </c>
      <c r="AP100" s="33">
        <f>Test!J523</f>
        <v>0</v>
      </c>
      <c r="AQ100" s="34">
        <f t="shared" si="9"/>
        <v>0</v>
      </c>
      <c r="AR100" s="46">
        <f t="shared" si="6"/>
        <v>0</v>
      </c>
      <c r="AS100" s="47">
        <f t="shared" si="7"/>
        <v>0</v>
      </c>
      <c r="AT100" s="16"/>
      <c r="AU100" s="16"/>
      <c r="AV100" s="461" t="s">
        <v>123</v>
      </c>
      <c r="AW100" s="382" cm="1">
        <f t="array" ref="AW100">bdRateExtend($G100:$G103,H100:H103,$Z100:$Z103,AA100:AA103)</f>
        <v>1</v>
      </c>
      <c r="AX100" s="403" cm="1">
        <f t="array" ref="AX100">bdRateExtend($G100:$G105,H100:H105,$Z100:$Z105,AA100:AA105)</f>
        <v>1</v>
      </c>
      <c r="AY100" s="403" cm="1">
        <f t="array" ref="AY100">bdRateExtend($G100:$G105,I100:I105,$Z100:$Z105,AB100:AB105)</f>
        <v>1</v>
      </c>
      <c r="AZ100" s="403" cm="1">
        <f t="array" ref="AZ100">bdRateExtend($G100:$G105,J100:J105,$Z100:$Z105,AC100:AC105)</f>
        <v>1</v>
      </c>
      <c r="BA100" s="403" t="e" cm="1">
        <f t="array" ref="BA100">bdRateExtend($G100:$G105,K100:K105,$Z100:$Z105,AD100:AD105)</f>
        <v>#VALUE!</v>
      </c>
      <c r="BB100" s="403" cm="1">
        <f t="array" ref="BB100">bdRateExtend($G100:$G103,L100:L103,$Z100:$Z103,AE100:AE103)</f>
        <v>1</v>
      </c>
      <c r="BC100" s="403" cm="1">
        <f t="array" ref="BC100">bdRateExtend($G100:$G105,L100:L105,$Z100:$Z105,AE100:AE105)</f>
        <v>1</v>
      </c>
      <c r="BD100" s="403" cm="1">
        <f t="array" ref="BD100">bdRateExtend($G100:$G103,M100:M103,$Z100:$Z103,AF100:AF103)</f>
        <v>1</v>
      </c>
      <c r="BE100" s="403" cm="1">
        <f t="array" ref="BE100">bdRateExtend($G100:$G105,M100:M105,$Z100:$Z105,AF100:AF105)</f>
        <v>1</v>
      </c>
      <c r="BF100" s="403" cm="1">
        <f t="array" ref="BF100">bdRateExtend($G100:$G103,N100:N103,$Z100:$Z103,AG100:AG103)</f>
        <v>1</v>
      </c>
      <c r="BG100" s="403" cm="1">
        <f t="array" ref="BG100">bdRateExtend($G100:$G105,N100:N105,$Z100:$Z105,AG100:AG105)</f>
        <v>1</v>
      </c>
      <c r="BH100" s="403" t="e" cm="1">
        <f t="array" ref="BH100">bdRateExtend($G100:$G103,O100:O103,$Z100:$Z103,AH100:AH103)</f>
        <v>#VALUE!</v>
      </c>
      <c r="BI100" s="403" t="e" cm="1">
        <f t="array" ref="BI100">bdRateExtend($G100:$G105,O100:O105,$Z100:$Z105,AH100:AH105)</f>
        <v>#VALUE!</v>
      </c>
      <c r="BJ100" s="403" t="e" cm="1">
        <f t="array" ref="BJ100">bdRateExtend($G100:$G103,P100:P103,$Z100:$Z103,AI100:AI103)</f>
        <v>#VALUE!</v>
      </c>
      <c r="BK100" s="403" t="e" cm="1">
        <f t="array" ref="BK100">bdRateExtend($G100:$G105,P100:P105,$Z100:$Z105,AI100:AI105)</f>
        <v>#VALUE!</v>
      </c>
      <c r="BL100" s="403" t="e" cm="1">
        <f t="array" ref="BL100">bdRateExtend($G100:$G103,Q100:Q103,$Z100:$Z103,AJ100:AJ103)</f>
        <v>#VALUE!</v>
      </c>
      <c r="BM100" s="403" t="e" cm="1">
        <f t="array" ref="BM100">bdRateExtend($G100:$G105,Q100:Q105,$Z100:$Z105,AJ100:AJ105)</f>
        <v>#VALUE!</v>
      </c>
      <c r="BN100" s="403" t="e" cm="1">
        <f t="array" ref="BN100">bdRateExtend($G100:$G103,R100:R103,$Z100:$Z103,AK100:AK103)</f>
        <v>#VALUE!</v>
      </c>
      <c r="BO100" s="403" t="e" cm="1">
        <f t="array" ref="BO100">bdRateExtend($G100:$G105,R100:R105,$Z100:$Z105,AK100:AK105)</f>
        <v>#VALUE!</v>
      </c>
      <c r="BP100" s="403" t="e" cm="1">
        <f t="array" ref="BP100">bdRateExtend($G100:$G105,S100:S105,$Z100:$Z105,AL100:AL105)</f>
        <v>#VALUE!</v>
      </c>
      <c r="BQ100" s="377" t="e" cm="1">
        <f t="array" ref="BQ100">bdRateExtend($G100:$G105,T100:T105,$Z100:$Z105,AM100:AM105)</f>
        <v>#VALUE!</v>
      </c>
      <c r="BR100" s="377" t="e" cm="1">
        <f t="array" ref="BR100">bdRateExtend($G100:$G105,U100:U105,$Z100:$Z105,AN100:AN105)</f>
        <v>#VALUE!</v>
      </c>
    </row>
    <row r="101" spans="1:70" ht="17" customHeight="1" x14ac:dyDescent="0.2">
      <c r="A101" s="387"/>
      <c r="B101" s="390"/>
      <c r="C101" s="393"/>
      <c r="D101" s="396"/>
      <c r="E101" s="399"/>
      <c r="F101" s="19">
        <v>31</v>
      </c>
      <c r="G101" s="35">
        <f>Anchor!B524</f>
        <v>6964.7385000000004</v>
      </c>
      <c r="H101" s="40">
        <f>Anchor!C524</f>
        <v>36.647300000000001</v>
      </c>
      <c r="I101" s="40">
        <f>Anchor!D524</f>
        <v>39.285400000000003</v>
      </c>
      <c r="J101" s="40">
        <f>Anchor!E524</f>
        <v>41.7346</v>
      </c>
      <c r="K101" s="40"/>
      <c r="L101" s="40">
        <f>Anchor!F524</f>
        <v>21.371400000000001</v>
      </c>
      <c r="M101" s="40">
        <f>Anchor!G524</f>
        <v>17.251200000000001</v>
      </c>
      <c r="N101" s="40">
        <f>Anchor!H524</f>
        <v>95.973200000000006</v>
      </c>
      <c r="O101" s="40"/>
      <c r="P101" s="40"/>
      <c r="Q101" s="40"/>
      <c r="R101" s="40"/>
      <c r="S101" s="40"/>
      <c r="T101" s="40"/>
      <c r="U101" s="40"/>
      <c r="V101" s="40">
        <f>Anchor!I524</f>
        <v>35144.800000000003</v>
      </c>
      <c r="W101" s="40">
        <f>Anchor!J524</f>
        <v>4.9752000000000001</v>
      </c>
      <c r="X101" s="36">
        <f t="shared" si="8"/>
        <v>9.762444444444446</v>
      </c>
      <c r="Y101" s="15"/>
      <c r="Z101" s="35">
        <f>Test!B524</f>
        <v>0</v>
      </c>
      <c r="AA101" s="40">
        <f>Test!C524</f>
        <v>0</v>
      </c>
      <c r="AB101" s="40">
        <f>Test!D524</f>
        <v>0</v>
      </c>
      <c r="AC101" s="40">
        <f>Test!E524</f>
        <v>0</v>
      </c>
      <c r="AD101" s="40"/>
      <c r="AE101" s="40">
        <f>Test!F524</f>
        <v>0</v>
      </c>
      <c r="AF101" s="40">
        <f>Test!G524</f>
        <v>0</v>
      </c>
      <c r="AG101" s="40">
        <f>Test!H524</f>
        <v>0</v>
      </c>
      <c r="AH101" s="40"/>
      <c r="AI101" s="40"/>
      <c r="AJ101" s="40"/>
      <c r="AK101" s="40"/>
      <c r="AL101" s="40"/>
      <c r="AM101" s="40"/>
      <c r="AN101" s="40"/>
      <c r="AO101" s="40">
        <f>Test!I524</f>
        <v>0</v>
      </c>
      <c r="AP101" s="40">
        <f>Test!J524</f>
        <v>0</v>
      </c>
      <c r="AQ101" s="36">
        <f t="shared" si="9"/>
        <v>0</v>
      </c>
      <c r="AR101" s="48">
        <f t="shared" si="6"/>
        <v>0</v>
      </c>
      <c r="AS101" s="49">
        <f t="shared" si="7"/>
        <v>0</v>
      </c>
      <c r="AT101" s="16"/>
      <c r="AU101" s="16"/>
      <c r="AV101" s="460"/>
      <c r="AW101" s="382"/>
      <c r="AX101" s="403"/>
      <c r="AY101" s="403"/>
      <c r="AZ101" s="403"/>
      <c r="BA101" s="403"/>
      <c r="BB101" s="403"/>
      <c r="BC101" s="403"/>
      <c r="BD101" s="403"/>
      <c r="BE101" s="403"/>
      <c r="BF101" s="403"/>
      <c r="BG101" s="403"/>
      <c r="BH101" s="403"/>
      <c r="BI101" s="403"/>
      <c r="BJ101" s="403"/>
      <c r="BK101" s="403"/>
      <c r="BL101" s="403"/>
      <c r="BM101" s="403"/>
      <c r="BN101" s="403"/>
      <c r="BO101" s="403"/>
      <c r="BP101" s="403"/>
      <c r="BQ101" s="377"/>
      <c r="BR101" s="377"/>
    </row>
    <row r="102" spans="1:70" ht="17" customHeight="1" x14ac:dyDescent="0.2">
      <c r="A102" s="387"/>
      <c r="B102" s="390"/>
      <c r="C102" s="393"/>
      <c r="D102" s="396"/>
      <c r="E102" s="399"/>
      <c r="F102" s="19">
        <v>39</v>
      </c>
      <c r="G102" s="35">
        <f>Anchor!B525</f>
        <v>3193.4185000000002</v>
      </c>
      <c r="H102" s="40">
        <f>Anchor!C525</f>
        <v>35.948799999999999</v>
      </c>
      <c r="I102" s="40">
        <f>Anchor!D525</f>
        <v>38.943800000000003</v>
      </c>
      <c r="J102" s="40">
        <f>Anchor!E525</f>
        <v>41.077500000000001</v>
      </c>
      <c r="K102" s="40"/>
      <c r="L102" s="40">
        <f>Anchor!F525</f>
        <v>20.6538</v>
      </c>
      <c r="M102" s="40">
        <f>Anchor!G525</f>
        <v>16.720400000000001</v>
      </c>
      <c r="N102" s="40">
        <f>Anchor!H525</f>
        <v>93.906700000000001</v>
      </c>
      <c r="O102" s="40"/>
      <c r="P102" s="40"/>
      <c r="Q102" s="40"/>
      <c r="R102" s="40"/>
      <c r="S102" s="40"/>
      <c r="T102" s="40"/>
      <c r="U102" s="40"/>
      <c r="V102" s="40">
        <f>Anchor!I525</f>
        <v>18007.099999999999</v>
      </c>
      <c r="W102" s="40">
        <f>Anchor!J525</f>
        <v>3.6526000000000001</v>
      </c>
      <c r="X102" s="36">
        <f t="shared" si="8"/>
        <v>5.0019722222222214</v>
      </c>
      <c r="Y102" s="15"/>
      <c r="Z102" s="35">
        <f>Test!B525</f>
        <v>0</v>
      </c>
      <c r="AA102" s="40">
        <f>Test!C525</f>
        <v>0</v>
      </c>
      <c r="AB102" s="40">
        <f>Test!D525</f>
        <v>0</v>
      </c>
      <c r="AC102" s="40">
        <f>Test!E525</f>
        <v>0</v>
      </c>
      <c r="AD102" s="40"/>
      <c r="AE102" s="40">
        <f>Test!F525</f>
        <v>0</v>
      </c>
      <c r="AF102" s="40">
        <f>Test!G525</f>
        <v>0</v>
      </c>
      <c r="AG102" s="40">
        <f>Test!H525</f>
        <v>0</v>
      </c>
      <c r="AH102" s="40"/>
      <c r="AI102" s="40"/>
      <c r="AJ102" s="40"/>
      <c r="AK102" s="40"/>
      <c r="AL102" s="40"/>
      <c r="AM102" s="40"/>
      <c r="AN102" s="40"/>
      <c r="AO102" s="40">
        <f>Test!I525</f>
        <v>0</v>
      </c>
      <c r="AP102" s="40">
        <f>Test!J525</f>
        <v>0</v>
      </c>
      <c r="AQ102" s="36">
        <f t="shared" si="9"/>
        <v>0</v>
      </c>
      <c r="AR102" s="48">
        <f t="shared" si="6"/>
        <v>0</v>
      </c>
      <c r="AS102" s="49">
        <f t="shared" si="7"/>
        <v>0</v>
      </c>
      <c r="AT102" s="16"/>
      <c r="AU102" s="16"/>
      <c r="AV102" s="460" t="s">
        <v>124</v>
      </c>
      <c r="AW102" s="382" cm="1">
        <f t="array" ref="AW102">bdRateExtend($G101:$G104,H101:H104,$Z101:$Z104,AA101:AA104)</f>
        <v>1</v>
      </c>
      <c r="AX102" s="403"/>
      <c r="AY102" s="403"/>
      <c r="AZ102" s="403"/>
      <c r="BA102" s="403"/>
      <c r="BB102" s="403" cm="1">
        <f t="array" ref="BB102">bdRateExtend($G101:$G104,L101:L104,$Z101:$Z104,AE101:AE104)</f>
        <v>1</v>
      </c>
      <c r="BC102" s="403"/>
      <c r="BD102" s="403" cm="1">
        <f t="array" ref="BD102">bdRateExtend($G101:$G104,M101:M104,$Z101:$Z104,AF101:AF104)</f>
        <v>1</v>
      </c>
      <c r="BE102" s="403"/>
      <c r="BF102" s="403" cm="1">
        <f t="array" ref="BF102">bdRateExtend($G101:$G104,N101:N104,$Z101:$Z104,AG101:AG104)</f>
        <v>1</v>
      </c>
      <c r="BG102" s="403"/>
      <c r="BH102" s="403" t="e" cm="1">
        <f t="array" ref="BH102">bdRateExtend($G101:$G104,O101:O104,$Z101:$Z104,AH101:AH104)</f>
        <v>#VALUE!</v>
      </c>
      <c r="BI102" s="403"/>
      <c r="BJ102" s="403" t="e" cm="1">
        <f t="array" ref="BJ102">bdRateExtend($G101:$G104,P101:P104,$Z101:$Z104,AI101:AI104)</f>
        <v>#VALUE!</v>
      </c>
      <c r="BK102" s="403"/>
      <c r="BL102" s="403" t="e" cm="1">
        <f t="array" ref="BL102">bdRateExtend($G101:$G104,Q101:Q104,$Z101:$Z104,AJ101:AJ104)</f>
        <v>#VALUE!</v>
      </c>
      <c r="BM102" s="403"/>
      <c r="BN102" s="403" t="e" cm="1">
        <f t="array" ref="BN102">bdRateExtend($G101:$G104,R101:R104,$Z101:$Z104,AK101:AK104)</f>
        <v>#VALUE!</v>
      </c>
      <c r="BO102" s="403"/>
      <c r="BP102" s="403"/>
      <c r="BQ102" s="377"/>
      <c r="BR102" s="377"/>
    </row>
    <row r="103" spans="1:70" ht="17" customHeight="1" x14ac:dyDescent="0.2">
      <c r="A103" s="387"/>
      <c r="B103" s="390"/>
      <c r="C103" s="393"/>
      <c r="D103" s="396"/>
      <c r="E103" s="399"/>
      <c r="F103" s="19">
        <v>47</v>
      </c>
      <c r="G103" s="35">
        <f>Anchor!B526</f>
        <v>1264.3415</v>
      </c>
      <c r="H103" s="40">
        <f>Anchor!C526</f>
        <v>35.116900000000001</v>
      </c>
      <c r="I103" s="40">
        <f>Anchor!D526</f>
        <v>38.5715</v>
      </c>
      <c r="J103" s="40">
        <f>Anchor!E526</f>
        <v>40.194299999999998</v>
      </c>
      <c r="K103" s="40"/>
      <c r="L103" s="40">
        <f>Anchor!F526</f>
        <v>19.692499999999999</v>
      </c>
      <c r="M103" s="40">
        <f>Anchor!G526</f>
        <v>16.061800000000002</v>
      </c>
      <c r="N103" s="40">
        <f>Anchor!H526</f>
        <v>89.945599999999999</v>
      </c>
      <c r="O103" s="40"/>
      <c r="P103" s="40"/>
      <c r="Q103" s="40"/>
      <c r="R103" s="40"/>
      <c r="S103" s="40"/>
      <c r="T103" s="40"/>
      <c r="U103" s="40"/>
      <c r="V103" s="40">
        <f>Anchor!I526</f>
        <v>9818.7999999999993</v>
      </c>
      <c r="W103" s="40">
        <f>Anchor!J526</f>
        <v>3.0874000000000001</v>
      </c>
      <c r="X103" s="36">
        <f t="shared" si="8"/>
        <v>2.7274444444444441</v>
      </c>
      <c r="Y103" s="15"/>
      <c r="Z103" s="35">
        <f>Test!B526</f>
        <v>0</v>
      </c>
      <c r="AA103" s="40">
        <f>Test!C526</f>
        <v>0</v>
      </c>
      <c r="AB103" s="40">
        <f>Test!D526</f>
        <v>0</v>
      </c>
      <c r="AC103" s="40">
        <f>Test!E526</f>
        <v>0</v>
      </c>
      <c r="AD103" s="40"/>
      <c r="AE103" s="40">
        <f>Test!F526</f>
        <v>0</v>
      </c>
      <c r="AF103" s="40">
        <f>Test!G526</f>
        <v>0</v>
      </c>
      <c r="AG103" s="40">
        <f>Test!H526</f>
        <v>0</v>
      </c>
      <c r="AH103" s="40"/>
      <c r="AI103" s="40"/>
      <c r="AJ103" s="40"/>
      <c r="AK103" s="40"/>
      <c r="AL103" s="40"/>
      <c r="AM103" s="40"/>
      <c r="AN103" s="40"/>
      <c r="AO103" s="40">
        <f>Test!I526</f>
        <v>0</v>
      </c>
      <c r="AP103" s="40">
        <f>Test!J526</f>
        <v>0</v>
      </c>
      <c r="AQ103" s="36">
        <f t="shared" si="9"/>
        <v>0</v>
      </c>
      <c r="AR103" s="48">
        <f t="shared" si="6"/>
        <v>0</v>
      </c>
      <c r="AS103" s="49">
        <f t="shared" si="7"/>
        <v>0</v>
      </c>
      <c r="AT103" s="16"/>
      <c r="AU103" s="16"/>
      <c r="AV103" s="460"/>
      <c r="AW103" s="382"/>
      <c r="AX103" s="403"/>
      <c r="AY103" s="403"/>
      <c r="AZ103" s="403"/>
      <c r="BA103" s="403"/>
      <c r="BB103" s="403"/>
      <c r="BC103" s="403"/>
      <c r="BD103" s="403"/>
      <c r="BE103" s="403"/>
      <c r="BF103" s="403"/>
      <c r="BG103" s="403"/>
      <c r="BH103" s="403"/>
      <c r="BI103" s="403"/>
      <c r="BJ103" s="403"/>
      <c r="BK103" s="403"/>
      <c r="BL103" s="403"/>
      <c r="BM103" s="403"/>
      <c r="BN103" s="403"/>
      <c r="BO103" s="403"/>
      <c r="BP103" s="403"/>
      <c r="BQ103" s="377"/>
      <c r="BR103" s="377"/>
    </row>
    <row r="104" spans="1:70" ht="17" customHeight="1" x14ac:dyDescent="0.2">
      <c r="A104" s="387"/>
      <c r="B104" s="390"/>
      <c r="C104" s="393"/>
      <c r="D104" s="396"/>
      <c r="E104" s="399"/>
      <c r="F104" s="19">
        <v>55</v>
      </c>
      <c r="G104" s="35">
        <f>Anchor!B527</f>
        <v>665.88620000000003</v>
      </c>
      <c r="H104" s="40">
        <f>Anchor!C527</f>
        <v>33.959299999999999</v>
      </c>
      <c r="I104" s="40">
        <f>Anchor!D527</f>
        <v>38.025300000000001</v>
      </c>
      <c r="J104" s="40">
        <f>Anchor!E527</f>
        <v>39.060600000000001</v>
      </c>
      <c r="K104" s="40"/>
      <c r="L104" s="40">
        <f>Anchor!F527</f>
        <v>18.2347</v>
      </c>
      <c r="M104" s="40">
        <f>Anchor!G527</f>
        <v>15.0763</v>
      </c>
      <c r="N104" s="40">
        <f>Anchor!H527</f>
        <v>83.530900000000003</v>
      </c>
      <c r="O104" s="40"/>
      <c r="P104" s="40"/>
      <c r="Q104" s="40"/>
      <c r="R104" s="40"/>
      <c r="S104" s="40"/>
      <c r="T104" s="40"/>
      <c r="U104" s="40"/>
      <c r="V104" s="40">
        <f>Anchor!I527</f>
        <v>6133.9</v>
      </c>
      <c r="W104" s="40">
        <f>Anchor!J527</f>
        <v>2.7957000000000001</v>
      </c>
      <c r="X104" s="36">
        <f t="shared" si="8"/>
        <v>1.703861111111111</v>
      </c>
      <c r="Y104" s="15"/>
      <c r="Z104" s="35">
        <f>Test!B527</f>
        <v>0</v>
      </c>
      <c r="AA104" s="40">
        <f>Test!C527</f>
        <v>0</v>
      </c>
      <c r="AB104" s="40">
        <f>Test!D527</f>
        <v>0</v>
      </c>
      <c r="AC104" s="40">
        <f>Test!E527</f>
        <v>0</v>
      </c>
      <c r="AD104" s="40"/>
      <c r="AE104" s="40">
        <f>Test!F527</f>
        <v>0</v>
      </c>
      <c r="AF104" s="40">
        <f>Test!G527</f>
        <v>0</v>
      </c>
      <c r="AG104" s="40">
        <f>Test!H527</f>
        <v>0</v>
      </c>
      <c r="AH104" s="40"/>
      <c r="AI104" s="40"/>
      <c r="AJ104" s="40"/>
      <c r="AK104" s="40"/>
      <c r="AL104" s="40"/>
      <c r="AM104" s="40"/>
      <c r="AN104" s="40"/>
      <c r="AO104" s="40">
        <f>Test!I527</f>
        <v>0</v>
      </c>
      <c r="AP104" s="40">
        <f>Test!J527</f>
        <v>0</v>
      </c>
      <c r="AQ104" s="36">
        <f t="shared" si="9"/>
        <v>0</v>
      </c>
      <c r="AR104" s="48">
        <f t="shared" si="6"/>
        <v>0</v>
      </c>
      <c r="AS104" s="49">
        <f t="shared" si="7"/>
        <v>0</v>
      </c>
      <c r="AT104" s="16"/>
      <c r="AU104" s="16"/>
      <c r="AV104" s="460" t="s">
        <v>125</v>
      </c>
      <c r="AW104" s="382" cm="1">
        <f t="array" ref="AW104">bdRateExtend($G102:$G105,H102:H105,$Z102:$Z105,AA102:AA105)</f>
        <v>1</v>
      </c>
      <c r="AX104" s="403"/>
      <c r="AY104" s="403"/>
      <c r="AZ104" s="403"/>
      <c r="BA104" s="403"/>
      <c r="BB104" s="403" cm="1">
        <f t="array" ref="BB104">bdRateExtend($G102:$G105,L102:L105,$Z102:$Z105,AE102:AE105)</f>
        <v>1</v>
      </c>
      <c r="BC104" s="403"/>
      <c r="BD104" s="403" cm="1">
        <f t="array" ref="BD104">bdRateExtend($G102:$G105,M102:M105,$Z102:$Z105,AF102:AF105)</f>
        <v>1</v>
      </c>
      <c r="BE104" s="403"/>
      <c r="BF104" s="403" cm="1">
        <f t="array" ref="BF104">bdRateExtend($G102:$G105,N102:N105,$Z102:$Z105,AG102:AG105)</f>
        <v>1</v>
      </c>
      <c r="BG104" s="403"/>
      <c r="BH104" s="403" t="e" cm="1">
        <f t="array" ref="BH104">bdRateExtend($G102:$G105,O102:O105,$Z102:$Z105,AH102:AH105)</f>
        <v>#VALUE!</v>
      </c>
      <c r="BI104" s="403"/>
      <c r="BJ104" s="403" t="e" cm="1">
        <f t="array" ref="BJ104">bdRateExtend($G102:$G105,P102:P105,$Z102:$Z105,AI102:AI105)</f>
        <v>#VALUE!</v>
      </c>
      <c r="BK104" s="403"/>
      <c r="BL104" s="403" t="e" cm="1">
        <f t="array" ref="BL104">bdRateExtend($G102:$G105,Q102:Q105,$Z102:$Z105,AJ102:AJ105)</f>
        <v>#VALUE!</v>
      </c>
      <c r="BM104" s="403"/>
      <c r="BN104" s="403" t="e" cm="1">
        <f t="array" ref="BN104">bdRateExtend($G102:$G105,R102:R105,$Z102:$Z105,AK102:AK105)</f>
        <v>#VALUE!</v>
      </c>
      <c r="BO104" s="403"/>
      <c r="BP104" s="403"/>
      <c r="BQ104" s="377"/>
      <c r="BR104" s="377"/>
    </row>
    <row r="105" spans="1:70" ht="17" customHeight="1" thickBot="1" x14ac:dyDescent="0.25">
      <c r="A105" s="387"/>
      <c r="B105" s="391"/>
      <c r="C105" s="394"/>
      <c r="D105" s="397"/>
      <c r="E105" s="400"/>
      <c r="F105" s="22">
        <v>63</v>
      </c>
      <c r="G105" s="37">
        <f>Anchor!B528</f>
        <v>341.83690000000001</v>
      </c>
      <c r="H105" s="38">
        <f>Anchor!C528</f>
        <v>32.133899999999997</v>
      </c>
      <c r="I105" s="38">
        <f>Anchor!D528</f>
        <v>37.258299999999998</v>
      </c>
      <c r="J105" s="38">
        <f>Anchor!E528</f>
        <v>37.856099999999998</v>
      </c>
      <c r="K105" s="38"/>
      <c r="L105" s="38">
        <f>Anchor!F528</f>
        <v>15.7942</v>
      </c>
      <c r="M105" s="38">
        <f>Anchor!G528</f>
        <v>13.3436</v>
      </c>
      <c r="N105" s="38">
        <f>Anchor!H528</f>
        <v>69.093100000000007</v>
      </c>
      <c r="O105" s="38"/>
      <c r="P105" s="38"/>
      <c r="Q105" s="38"/>
      <c r="R105" s="38"/>
      <c r="S105" s="38"/>
      <c r="T105" s="38"/>
      <c r="U105" s="38"/>
      <c r="V105" s="38">
        <f>Anchor!I528</f>
        <v>2862.5</v>
      </c>
      <c r="W105" s="38">
        <f>Anchor!J528</f>
        <v>2.2694999999999999</v>
      </c>
      <c r="X105" s="39">
        <f t="shared" si="8"/>
        <v>0.79513888888888884</v>
      </c>
      <c r="Y105" s="15"/>
      <c r="Z105" s="37">
        <f>Test!B528</f>
        <v>0</v>
      </c>
      <c r="AA105" s="38">
        <f>Test!C528</f>
        <v>0</v>
      </c>
      <c r="AB105" s="38">
        <f>Test!D528</f>
        <v>0</v>
      </c>
      <c r="AC105" s="38">
        <f>Test!E528</f>
        <v>0</v>
      </c>
      <c r="AD105" s="38"/>
      <c r="AE105" s="38">
        <f>Test!F528</f>
        <v>0</v>
      </c>
      <c r="AF105" s="38">
        <f>Test!G528</f>
        <v>0</v>
      </c>
      <c r="AG105" s="38">
        <f>Test!H528</f>
        <v>0</v>
      </c>
      <c r="AH105" s="38"/>
      <c r="AI105" s="38"/>
      <c r="AJ105" s="38"/>
      <c r="AK105" s="38"/>
      <c r="AL105" s="38"/>
      <c r="AM105" s="38"/>
      <c r="AN105" s="38"/>
      <c r="AO105" s="38">
        <f>Test!I528</f>
        <v>0</v>
      </c>
      <c r="AP105" s="38">
        <f>Test!J528</f>
        <v>0</v>
      </c>
      <c r="AQ105" s="39">
        <f t="shared" si="9"/>
        <v>0</v>
      </c>
      <c r="AR105" s="50">
        <f t="shared" si="6"/>
        <v>0</v>
      </c>
      <c r="AS105" s="51">
        <f t="shared" si="7"/>
        <v>0</v>
      </c>
      <c r="AT105" s="16"/>
      <c r="AU105" s="16"/>
      <c r="AV105" s="462"/>
      <c r="AW105" s="382"/>
      <c r="AX105" s="403"/>
      <c r="AY105" s="403"/>
      <c r="AZ105" s="403"/>
      <c r="BA105" s="403"/>
      <c r="BB105" s="403"/>
      <c r="BC105" s="403"/>
      <c r="BD105" s="403"/>
      <c r="BE105" s="403"/>
      <c r="BF105" s="403"/>
      <c r="BG105" s="403"/>
      <c r="BH105" s="403"/>
      <c r="BI105" s="403"/>
      <c r="BJ105" s="403"/>
      <c r="BK105" s="403"/>
      <c r="BL105" s="403"/>
      <c r="BM105" s="403"/>
      <c r="BN105" s="403"/>
      <c r="BO105" s="403"/>
      <c r="BP105" s="403"/>
      <c r="BQ105" s="377"/>
      <c r="BR105" s="377"/>
    </row>
    <row r="106" spans="1:70" ht="17" customHeight="1" x14ac:dyDescent="0.2">
      <c r="A106" s="387"/>
      <c r="B106" s="389" t="s">
        <v>2</v>
      </c>
      <c r="C106" s="392" t="s">
        <v>41</v>
      </c>
      <c r="D106" s="395">
        <v>25</v>
      </c>
      <c r="E106" s="398">
        <v>8</v>
      </c>
      <c r="F106" s="21">
        <v>23</v>
      </c>
      <c r="G106" s="32">
        <f>Anchor!B529</f>
        <v>5282.7554</v>
      </c>
      <c r="H106" s="33">
        <f>Anchor!C529</f>
        <v>42.566000000000003</v>
      </c>
      <c r="I106" s="33">
        <f>Anchor!D529</f>
        <v>46.626600000000003</v>
      </c>
      <c r="J106" s="33">
        <f>Anchor!E529</f>
        <v>48.4604</v>
      </c>
      <c r="K106" s="33"/>
      <c r="L106" s="33">
        <f>Anchor!F529</f>
        <v>25.453499999999998</v>
      </c>
      <c r="M106" s="33">
        <f>Anchor!G529</f>
        <v>21.817499999999999</v>
      </c>
      <c r="N106" s="33">
        <f>Anchor!H529</f>
        <v>99.707499999999996</v>
      </c>
      <c r="O106" s="33"/>
      <c r="P106" s="33"/>
      <c r="Q106" s="33"/>
      <c r="R106" s="33"/>
      <c r="S106" s="33"/>
      <c r="T106" s="33"/>
      <c r="U106" s="33"/>
      <c r="V106" s="33">
        <f>Anchor!I529</f>
        <v>13988.6</v>
      </c>
      <c r="W106" s="33">
        <f>Anchor!J529</f>
        <v>7.9349999999999996</v>
      </c>
      <c r="X106" s="34">
        <f t="shared" si="8"/>
        <v>3.8857222222222223</v>
      </c>
      <c r="Y106" s="15"/>
      <c r="Z106" s="32">
        <f>Test!B529</f>
        <v>0</v>
      </c>
      <c r="AA106" s="33">
        <f>Test!C529</f>
        <v>0</v>
      </c>
      <c r="AB106" s="33">
        <f>Test!D529</f>
        <v>0</v>
      </c>
      <c r="AC106" s="33">
        <f>Test!E529</f>
        <v>0</v>
      </c>
      <c r="AD106" s="33"/>
      <c r="AE106" s="33">
        <f>Test!F529</f>
        <v>0</v>
      </c>
      <c r="AF106" s="33">
        <f>Test!G529</f>
        <v>0</v>
      </c>
      <c r="AG106" s="33">
        <f>Test!H529</f>
        <v>0</v>
      </c>
      <c r="AH106" s="33"/>
      <c r="AI106" s="33"/>
      <c r="AJ106" s="33"/>
      <c r="AK106" s="33"/>
      <c r="AL106" s="33"/>
      <c r="AM106" s="33"/>
      <c r="AN106" s="33"/>
      <c r="AO106" s="33">
        <f>Test!I529</f>
        <v>0</v>
      </c>
      <c r="AP106" s="33">
        <f>Test!J529</f>
        <v>0</v>
      </c>
      <c r="AQ106" s="34">
        <f t="shared" si="9"/>
        <v>0</v>
      </c>
      <c r="AR106" s="46">
        <f t="shared" si="6"/>
        <v>0</v>
      </c>
      <c r="AS106" s="47">
        <f t="shared" si="7"/>
        <v>0</v>
      </c>
      <c r="AT106" s="16"/>
      <c r="AU106" s="16"/>
      <c r="AV106" s="461" t="s">
        <v>123</v>
      </c>
      <c r="AW106" s="382" cm="1">
        <f t="array" ref="AW106">bdRateExtend($G106:$G109,H106:H109,$Z106:$Z109,AA106:AA109)</f>
        <v>1</v>
      </c>
      <c r="AX106" s="403" cm="1">
        <f t="array" ref="AX106">bdRateExtend($G106:$G111,H106:H111,$Z106:$Z111,AA106:AA111)</f>
        <v>1</v>
      </c>
      <c r="AY106" s="403" cm="1">
        <f t="array" ref="AY106">bdRateExtend($G106:$G111,I106:I111,$Z106:$Z111,AB106:AB111)</f>
        <v>1</v>
      </c>
      <c r="AZ106" s="403" cm="1">
        <f t="array" ref="AZ106">bdRateExtend($G106:$G111,J106:J111,$Z106:$Z111,AC106:AC111)</f>
        <v>1</v>
      </c>
      <c r="BA106" s="403" t="e" cm="1">
        <f t="array" ref="BA106">bdRateExtend($G106:$G111,K106:K111,$Z106:$Z111,AD106:AD111)</f>
        <v>#VALUE!</v>
      </c>
      <c r="BB106" s="403" cm="1">
        <f t="array" ref="BB106">bdRateExtend($G106:$G109,L106:L109,$Z106:$Z109,AE106:AE109)</f>
        <v>1</v>
      </c>
      <c r="BC106" s="403" cm="1">
        <f t="array" ref="BC106">bdRateExtend($G106:$G111,L106:L111,$Z106:$Z111,AE106:AE111)</f>
        <v>1</v>
      </c>
      <c r="BD106" s="403" cm="1">
        <f t="array" ref="BD106">bdRateExtend($G106:$G109,M106:M109,$Z106:$Z109,AF106:AF109)</f>
        <v>1</v>
      </c>
      <c r="BE106" s="403" cm="1">
        <f t="array" ref="BE106">bdRateExtend($G106:$G111,M106:M111,$Z106:$Z111,AF106:AF111)</f>
        <v>1</v>
      </c>
      <c r="BF106" s="403" cm="1">
        <f t="array" ref="BF106">bdRateExtend($G106:$G109,N106:N109,$Z106:$Z109,AG106:AG109)</f>
        <v>1</v>
      </c>
      <c r="BG106" s="403" cm="1">
        <f t="array" ref="BG106">bdRateExtend($G106:$G111,N106:N111,$Z106:$Z111,AG106:AG111)</f>
        <v>1</v>
      </c>
      <c r="BH106" s="403" t="e" cm="1">
        <f t="array" ref="BH106">bdRateExtend($G106:$G109,O106:O109,$Z106:$Z109,AH106:AH109)</f>
        <v>#VALUE!</v>
      </c>
      <c r="BI106" s="403" t="e" cm="1">
        <f t="array" ref="BI106">bdRateExtend($G106:$G111,O106:O111,$Z106:$Z111,AH106:AH111)</f>
        <v>#VALUE!</v>
      </c>
      <c r="BJ106" s="403" t="e" cm="1">
        <f t="array" ref="BJ106">bdRateExtend($G106:$G109,P106:P109,$Z106:$Z109,AI106:AI109)</f>
        <v>#VALUE!</v>
      </c>
      <c r="BK106" s="403" t="e" cm="1">
        <f t="array" ref="BK106">bdRateExtend($G106:$G111,P106:P111,$Z106:$Z111,AI106:AI111)</f>
        <v>#VALUE!</v>
      </c>
      <c r="BL106" s="403" t="e" cm="1">
        <f t="array" ref="BL106">bdRateExtend($G106:$G109,Q106:Q109,$Z106:$Z109,AJ106:AJ109)</f>
        <v>#VALUE!</v>
      </c>
      <c r="BM106" s="403" t="e" cm="1">
        <f t="array" ref="BM106">bdRateExtend($G106:$G111,Q106:Q111,$Z106:$Z111,AJ106:AJ111)</f>
        <v>#VALUE!</v>
      </c>
      <c r="BN106" s="403" t="e" cm="1">
        <f t="array" ref="BN106">bdRateExtend($G106:$G109,R106:R109,$Z106:$Z109,AK106:AK109)</f>
        <v>#VALUE!</v>
      </c>
      <c r="BO106" s="403" t="e" cm="1">
        <f t="array" ref="BO106">bdRateExtend($G106:$G111,R106:R111,$Z106:$Z111,AK106:AK111)</f>
        <v>#VALUE!</v>
      </c>
      <c r="BP106" s="403" t="e" cm="1">
        <f t="array" ref="BP106">bdRateExtend($G106:$G111,S106:S111,$Z106:$Z111,AL106:AL111)</f>
        <v>#VALUE!</v>
      </c>
      <c r="BQ106" s="377" t="e" cm="1">
        <f t="array" ref="BQ106">bdRateExtend($G106:$G111,T106:T111,$Z106:$Z111,AM106:AM111)</f>
        <v>#VALUE!</v>
      </c>
      <c r="BR106" s="377" t="e" cm="1">
        <f t="array" ref="BR106">bdRateExtend($G106:$G111,U106:U111,$Z106:$Z111,AN106:AN111)</f>
        <v>#VALUE!</v>
      </c>
    </row>
    <row r="107" spans="1:70" ht="17" customHeight="1" x14ac:dyDescent="0.2">
      <c r="A107" s="387"/>
      <c r="B107" s="390"/>
      <c r="C107" s="393"/>
      <c r="D107" s="396"/>
      <c r="E107" s="399"/>
      <c r="F107" s="19">
        <v>31</v>
      </c>
      <c r="G107" s="35">
        <f>Anchor!B530</f>
        <v>2932.4585000000002</v>
      </c>
      <c r="H107" s="40">
        <f>Anchor!C530</f>
        <v>41.5623</v>
      </c>
      <c r="I107" s="40">
        <f>Anchor!D530</f>
        <v>45.630400000000002</v>
      </c>
      <c r="J107" s="40">
        <f>Anchor!E530</f>
        <v>47.322000000000003</v>
      </c>
      <c r="K107" s="40"/>
      <c r="L107" s="40">
        <f>Anchor!F530</f>
        <v>23.5504</v>
      </c>
      <c r="M107" s="40">
        <f>Anchor!G530</f>
        <v>20.5762</v>
      </c>
      <c r="N107" s="40">
        <f>Anchor!H530</f>
        <v>98.510900000000007</v>
      </c>
      <c r="O107" s="40"/>
      <c r="P107" s="40"/>
      <c r="Q107" s="40"/>
      <c r="R107" s="40"/>
      <c r="S107" s="40"/>
      <c r="T107" s="40"/>
      <c r="U107" s="40"/>
      <c r="V107" s="40">
        <f>Anchor!I530</f>
        <v>10107.6</v>
      </c>
      <c r="W107" s="40">
        <f>Anchor!J530</f>
        <v>6.5907999999999998</v>
      </c>
      <c r="X107" s="36">
        <f t="shared" si="8"/>
        <v>2.807666666666667</v>
      </c>
      <c r="Y107" s="15"/>
      <c r="Z107" s="35">
        <f>Test!B530</f>
        <v>0</v>
      </c>
      <c r="AA107" s="40">
        <f>Test!C530</f>
        <v>0</v>
      </c>
      <c r="AB107" s="40">
        <f>Test!D530</f>
        <v>0</v>
      </c>
      <c r="AC107" s="40">
        <f>Test!E530</f>
        <v>0</v>
      </c>
      <c r="AD107" s="40"/>
      <c r="AE107" s="40">
        <f>Test!F530</f>
        <v>0</v>
      </c>
      <c r="AF107" s="40">
        <f>Test!G530</f>
        <v>0</v>
      </c>
      <c r="AG107" s="40">
        <f>Test!H530</f>
        <v>0</v>
      </c>
      <c r="AH107" s="40"/>
      <c r="AI107" s="40"/>
      <c r="AJ107" s="40"/>
      <c r="AK107" s="40"/>
      <c r="AL107" s="40"/>
      <c r="AM107" s="40"/>
      <c r="AN107" s="40"/>
      <c r="AO107" s="40">
        <f>Test!I530</f>
        <v>0</v>
      </c>
      <c r="AP107" s="40">
        <f>Test!J530</f>
        <v>0</v>
      </c>
      <c r="AQ107" s="36">
        <f t="shared" si="9"/>
        <v>0</v>
      </c>
      <c r="AR107" s="48">
        <f t="shared" si="6"/>
        <v>0</v>
      </c>
      <c r="AS107" s="49">
        <f t="shared" si="7"/>
        <v>0</v>
      </c>
      <c r="AT107" s="16"/>
      <c r="AU107" s="16"/>
      <c r="AV107" s="460"/>
      <c r="AW107" s="382"/>
      <c r="AX107" s="403"/>
      <c r="AY107" s="403"/>
      <c r="AZ107" s="403"/>
      <c r="BA107" s="403"/>
      <c r="BB107" s="403"/>
      <c r="BC107" s="403"/>
      <c r="BD107" s="403"/>
      <c r="BE107" s="403"/>
      <c r="BF107" s="403"/>
      <c r="BG107" s="403"/>
      <c r="BH107" s="403"/>
      <c r="BI107" s="403"/>
      <c r="BJ107" s="403"/>
      <c r="BK107" s="403"/>
      <c r="BL107" s="403"/>
      <c r="BM107" s="403"/>
      <c r="BN107" s="403"/>
      <c r="BO107" s="403"/>
      <c r="BP107" s="403"/>
      <c r="BQ107" s="377"/>
      <c r="BR107" s="377"/>
    </row>
    <row r="108" spans="1:70" ht="17" customHeight="1" x14ac:dyDescent="0.2">
      <c r="A108" s="387"/>
      <c r="B108" s="390"/>
      <c r="C108" s="393"/>
      <c r="D108" s="396"/>
      <c r="E108" s="399"/>
      <c r="F108" s="19">
        <v>39</v>
      </c>
      <c r="G108" s="35">
        <f>Anchor!B531</f>
        <v>1575.48</v>
      </c>
      <c r="H108" s="40">
        <f>Anchor!C531</f>
        <v>40.319600000000001</v>
      </c>
      <c r="I108" s="40">
        <f>Anchor!D531</f>
        <v>44.575600000000001</v>
      </c>
      <c r="J108" s="40">
        <f>Anchor!E531</f>
        <v>46.062600000000003</v>
      </c>
      <c r="K108" s="40"/>
      <c r="L108" s="40">
        <f>Anchor!F531</f>
        <v>21.327999999999999</v>
      </c>
      <c r="M108" s="40">
        <f>Anchor!G531</f>
        <v>19.070699999999999</v>
      </c>
      <c r="N108" s="40">
        <f>Anchor!H531</f>
        <v>94.638000000000005</v>
      </c>
      <c r="O108" s="40"/>
      <c r="P108" s="40"/>
      <c r="Q108" s="40"/>
      <c r="R108" s="40"/>
      <c r="S108" s="40"/>
      <c r="T108" s="40"/>
      <c r="U108" s="40"/>
      <c r="V108" s="40">
        <f>Anchor!I531</f>
        <v>7896.4</v>
      </c>
      <c r="W108" s="40">
        <f>Anchor!J531</f>
        <v>5.3898000000000001</v>
      </c>
      <c r="X108" s="36">
        <f t="shared" si="8"/>
        <v>2.1934444444444443</v>
      </c>
      <c r="Y108" s="15"/>
      <c r="Z108" s="35">
        <f>Test!B531</f>
        <v>0</v>
      </c>
      <c r="AA108" s="40">
        <f>Test!C531</f>
        <v>0</v>
      </c>
      <c r="AB108" s="40">
        <f>Test!D531</f>
        <v>0</v>
      </c>
      <c r="AC108" s="40">
        <f>Test!E531</f>
        <v>0</v>
      </c>
      <c r="AD108" s="40"/>
      <c r="AE108" s="40">
        <f>Test!F531</f>
        <v>0</v>
      </c>
      <c r="AF108" s="40">
        <f>Test!G531</f>
        <v>0</v>
      </c>
      <c r="AG108" s="40">
        <f>Test!H531</f>
        <v>0</v>
      </c>
      <c r="AH108" s="40"/>
      <c r="AI108" s="40"/>
      <c r="AJ108" s="40"/>
      <c r="AK108" s="40"/>
      <c r="AL108" s="40"/>
      <c r="AM108" s="40"/>
      <c r="AN108" s="40"/>
      <c r="AO108" s="40">
        <f>Test!I531</f>
        <v>0</v>
      </c>
      <c r="AP108" s="40">
        <f>Test!J531</f>
        <v>0</v>
      </c>
      <c r="AQ108" s="36">
        <f t="shared" si="9"/>
        <v>0</v>
      </c>
      <c r="AR108" s="48">
        <f t="shared" si="6"/>
        <v>0</v>
      </c>
      <c r="AS108" s="49">
        <f t="shared" si="7"/>
        <v>0</v>
      </c>
      <c r="AT108" s="16"/>
      <c r="AU108" s="16"/>
      <c r="AV108" s="460" t="s">
        <v>124</v>
      </c>
      <c r="AW108" s="382" cm="1">
        <f t="array" ref="AW108">bdRateExtend($G107:$G110,H107:H110,$Z107:$Z110,AA107:AA110)</f>
        <v>1</v>
      </c>
      <c r="AX108" s="403"/>
      <c r="AY108" s="403"/>
      <c r="AZ108" s="403"/>
      <c r="BA108" s="403"/>
      <c r="BB108" s="403" cm="1">
        <f t="array" ref="BB108">bdRateExtend($G107:$G110,L107:L110,$Z107:$Z110,AE107:AE110)</f>
        <v>1</v>
      </c>
      <c r="BC108" s="403"/>
      <c r="BD108" s="403" cm="1">
        <f t="array" ref="BD108">bdRateExtend($G107:$G110,M107:M110,$Z107:$Z110,AF107:AF110)</f>
        <v>1</v>
      </c>
      <c r="BE108" s="403"/>
      <c r="BF108" s="403" cm="1">
        <f t="array" ref="BF108">bdRateExtend($G107:$G110,N107:N110,$Z107:$Z110,AG107:AG110)</f>
        <v>1</v>
      </c>
      <c r="BG108" s="403"/>
      <c r="BH108" s="403" t="e" cm="1">
        <f t="array" ref="BH108">bdRateExtend($G107:$G110,O107:O110,$Z107:$Z110,AH107:AH110)</f>
        <v>#VALUE!</v>
      </c>
      <c r="BI108" s="403"/>
      <c r="BJ108" s="403" t="e" cm="1">
        <f t="array" ref="BJ108">bdRateExtend($G107:$G110,P107:P110,$Z107:$Z110,AI107:AI110)</f>
        <v>#VALUE!</v>
      </c>
      <c r="BK108" s="403"/>
      <c r="BL108" s="403" t="e" cm="1">
        <f t="array" ref="BL108">bdRateExtend($G107:$G110,Q107:Q110,$Z107:$Z110,AJ107:AJ110)</f>
        <v>#VALUE!</v>
      </c>
      <c r="BM108" s="403"/>
      <c r="BN108" s="403" t="e" cm="1">
        <f t="array" ref="BN108">bdRateExtend($G107:$G110,R107:R110,$Z107:$Z110,AK107:AK110)</f>
        <v>#VALUE!</v>
      </c>
      <c r="BO108" s="403"/>
      <c r="BP108" s="403"/>
      <c r="BQ108" s="377"/>
      <c r="BR108" s="377"/>
    </row>
    <row r="109" spans="1:70" ht="17" customHeight="1" x14ac:dyDescent="0.2">
      <c r="A109" s="387"/>
      <c r="B109" s="390"/>
      <c r="C109" s="393"/>
      <c r="D109" s="396"/>
      <c r="E109" s="399"/>
      <c r="F109" s="19">
        <v>47</v>
      </c>
      <c r="G109" s="35">
        <f>Anchor!B532</f>
        <v>927.63850000000002</v>
      </c>
      <c r="H109" s="40">
        <f>Anchor!C532</f>
        <v>38.770600000000002</v>
      </c>
      <c r="I109" s="40">
        <f>Anchor!D532</f>
        <v>43.250599999999999</v>
      </c>
      <c r="J109" s="40">
        <f>Anchor!E532</f>
        <v>44.548999999999999</v>
      </c>
      <c r="K109" s="40"/>
      <c r="L109" s="40">
        <f>Anchor!F532</f>
        <v>18.819400000000002</v>
      </c>
      <c r="M109" s="40">
        <f>Anchor!G532</f>
        <v>17.269500000000001</v>
      </c>
      <c r="N109" s="40">
        <f>Anchor!H532</f>
        <v>87.683000000000007</v>
      </c>
      <c r="O109" s="40"/>
      <c r="P109" s="40"/>
      <c r="Q109" s="40"/>
      <c r="R109" s="40"/>
      <c r="S109" s="40"/>
      <c r="T109" s="40"/>
      <c r="U109" s="40"/>
      <c r="V109" s="40">
        <f>Anchor!I532</f>
        <v>5457.5</v>
      </c>
      <c r="W109" s="40">
        <f>Anchor!J532</f>
        <v>4.6571999999999996</v>
      </c>
      <c r="X109" s="36">
        <f t="shared" si="8"/>
        <v>1.5159722222222223</v>
      </c>
      <c r="Y109" s="15"/>
      <c r="Z109" s="35">
        <f>Test!B532</f>
        <v>0</v>
      </c>
      <c r="AA109" s="40">
        <f>Test!C532</f>
        <v>0</v>
      </c>
      <c r="AB109" s="40">
        <f>Test!D532</f>
        <v>0</v>
      </c>
      <c r="AC109" s="40">
        <f>Test!E532</f>
        <v>0</v>
      </c>
      <c r="AD109" s="40"/>
      <c r="AE109" s="40">
        <f>Test!F532</f>
        <v>0</v>
      </c>
      <c r="AF109" s="40">
        <f>Test!G532</f>
        <v>0</v>
      </c>
      <c r="AG109" s="40">
        <f>Test!H532</f>
        <v>0</v>
      </c>
      <c r="AH109" s="40"/>
      <c r="AI109" s="40"/>
      <c r="AJ109" s="40"/>
      <c r="AK109" s="40"/>
      <c r="AL109" s="40"/>
      <c r="AM109" s="40"/>
      <c r="AN109" s="40"/>
      <c r="AO109" s="40">
        <f>Test!I532</f>
        <v>0</v>
      </c>
      <c r="AP109" s="40">
        <f>Test!J532</f>
        <v>0</v>
      </c>
      <c r="AQ109" s="36">
        <f t="shared" si="9"/>
        <v>0</v>
      </c>
      <c r="AR109" s="48">
        <f t="shared" si="6"/>
        <v>0</v>
      </c>
      <c r="AS109" s="49">
        <f t="shared" si="7"/>
        <v>0</v>
      </c>
      <c r="AT109" s="16"/>
      <c r="AU109" s="16"/>
      <c r="AV109" s="460"/>
      <c r="AW109" s="382"/>
      <c r="AX109" s="403"/>
      <c r="AY109" s="403"/>
      <c r="AZ109" s="403"/>
      <c r="BA109" s="403"/>
      <c r="BB109" s="403"/>
      <c r="BC109" s="403"/>
      <c r="BD109" s="403"/>
      <c r="BE109" s="403"/>
      <c r="BF109" s="403"/>
      <c r="BG109" s="403"/>
      <c r="BH109" s="403"/>
      <c r="BI109" s="403"/>
      <c r="BJ109" s="403"/>
      <c r="BK109" s="403"/>
      <c r="BL109" s="403"/>
      <c r="BM109" s="403"/>
      <c r="BN109" s="403"/>
      <c r="BO109" s="403"/>
      <c r="BP109" s="403"/>
      <c r="BQ109" s="377"/>
      <c r="BR109" s="377"/>
    </row>
    <row r="110" spans="1:70" ht="17" customHeight="1" x14ac:dyDescent="0.2">
      <c r="A110" s="387"/>
      <c r="B110" s="390"/>
      <c r="C110" s="393"/>
      <c r="D110" s="396"/>
      <c r="E110" s="399"/>
      <c r="F110" s="19">
        <v>55</v>
      </c>
      <c r="G110" s="35">
        <f>Anchor!B533</f>
        <v>563.06920000000002</v>
      </c>
      <c r="H110" s="40">
        <f>Anchor!C533</f>
        <v>36.990600000000001</v>
      </c>
      <c r="I110" s="40">
        <f>Anchor!D533</f>
        <v>41.763599999999997</v>
      </c>
      <c r="J110" s="40">
        <f>Anchor!E533</f>
        <v>42.905000000000001</v>
      </c>
      <c r="K110" s="40"/>
      <c r="L110" s="40">
        <f>Anchor!F533</f>
        <v>16.322500000000002</v>
      </c>
      <c r="M110" s="40">
        <f>Anchor!G533</f>
        <v>15.399100000000001</v>
      </c>
      <c r="N110" s="40">
        <f>Anchor!H533</f>
        <v>77.462100000000007</v>
      </c>
      <c r="O110" s="40"/>
      <c r="P110" s="40"/>
      <c r="Q110" s="40"/>
      <c r="R110" s="40"/>
      <c r="S110" s="40"/>
      <c r="T110" s="40"/>
      <c r="U110" s="40"/>
      <c r="V110" s="40">
        <f>Anchor!I533</f>
        <v>4107.6000000000004</v>
      </c>
      <c r="W110" s="40">
        <f>Anchor!J533</f>
        <v>3.8639000000000001</v>
      </c>
      <c r="X110" s="36">
        <f t="shared" si="8"/>
        <v>1.141</v>
      </c>
      <c r="Y110" s="15"/>
      <c r="Z110" s="35">
        <f>Test!B533</f>
        <v>0</v>
      </c>
      <c r="AA110" s="40">
        <f>Test!C533</f>
        <v>0</v>
      </c>
      <c r="AB110" s="40">
        <f>Test!D533</f>
        <v>0</v>
      </c>
      <c r="AC110" s="40">
        <f>Test!E533</f>
        <v>0</v>
      </c>
      <c r="AD110" s="40"/>
      <c r="AE110" s="40">
        <f>Test!F533</f>
        <v>0</v>
      </c>
      <c r="AF110" s="40">
        <f>Test!G533</f>
        <v>0</v>
      </c>
      <c r="AG110" s="40">
        <f>Test!H533</f>
        <v>0</v>
      </c>
      <c r="AH110" s="40"/>
      <c r="AI110" s="40"/>
      <c r="AJ110" s="40"/>
      <c r="AK110" s="40"/>
      <c r="AL110" s="40"/>
      <c r="AM110" s="40"/>
      <c r="AN110" s="40"/>
      <c r="AO110" s="40">
        <f>Test!I533</f>
        <v>0</v>
      </c>
      <c r="AP110" s="40">
        <f>Test!J533</f>
        <v>0</v>
      </c>
      <c r="AQ110" s="36">
        <f t="shared" si="9"/>
        <v>0</v>
      </c>
      <c r="AR110" s="48">
        <f t="shared" si="6"/>
        <v>0</v>
      </c>
      <c r="AS110" s="49">
        <f t="shared" si="7"/>
        <v>0</v>
      </c>
      <c r="AT110" s="16"/>
      <c r="AU110" s="16"/>
      <c r="AV110" s="460" t="s">
        <v>125</v>
      </c>
      <c r="AW110" s="382" cm="1">
        <f t="array" ref="AW110">bdRateExtend($G108:$G111,H108:H111,$Z108:$Z111,AA108:AA111)</f>
        <v>1</v>
      </c>
      <c r="AX110" s="403"/>
      <c r="AY110" s="403"/>
      <c r="AZ110" s="403"/>
      <c r="BA110" s="403"/>
      <c r="BB110" s="403" cm="1">
        <f t="array" ref="BB110">bdRateExtend($G108:$G111,L108:L111,$Z108:$Z111,AE108:AE111)</f>
        <v>1</v>
      </c>
      <c r="BC110" s="403"/>
      <c r="BD110" s="403" cm="1">
        <f t="array" ref="BD110">bdRateExtend($G108:$G111,M108:M111,$Z108:$Z111,AF108:AF111)</f>
        <v>1</v>
      </c>
      <c r="BE110" s="403"/>
      <c r="BF110" s="403" cm="1">
        <f t="array" ref="BF110">bdRateExtend($G108:$G111,N108:N111,$Z108:$Z111,AG108:AG111)</f>
        <v>1</v>
      </c>
      <c r="BG110" s="403"/>
      <c r="BH110" s="403" t="e" cm="1">
        <f t="array" ref="BH110">bdRateExtend($G108:$G111,O108:O111,$Z108:$Z111,AH108:AH111)</f>
        <v>#VALUE!</v>
      </c>
      <c r="BI110" s="403"/>
      <c r="BJ110" s="403" t="e" cm="1">
        <f t="array" ref="BJ110">bdRateExtend($G108:$G111,P108:P111,$Z108:$Z111,AI108:AI111)</f>
        <v>#VALUE!</v>
      </c>
      <c r="BK110" s="403"/>
      <c r="BL110" s="403" t="e" cm="1">
        <f t="array" ref="BL110">bdRateExtend($G108:$G111,Q108:Q111,$Z108:$Z111,AJ108:AJ111)</f>
        <v>#VALUE!</v>
      </c>
      <c r="BM110" s="403"/>
      <c r="BN110" s="403" t="e" cm="1">
        <f t="array" ref="BN110">bdRateExtend($G108:$G111,R108:R111,$Z108:$Z111,AK108:AK111)</f>
        <v>#VALUE!</v>
      </c>
      <c r="BO110" s="403"/>
      <c r="BP110" s="403"/>
      <c r="BQ110" s="377"/>
      <c r="BR110" s="377"/>
    </row>
    <row r="111" spans="1:70" ht="17" customHeight="1" thickBot="1" x14ac:dyDescent="0.25">
      <c r="A111" s="387"/>
      <c r="B111" s="391"/>
      <c r="C111" s="394"/>
      <c r="D111" s="397"/>
      <c r="E111" s="400"/>
      <c r="F111" s="22">
        <v>63</v>
      </c>
      <c r="G111" s="37">
        <f>Anchor!B534</f>
        <v>268.34460000000001</v>
      </c>
      <c r="H111" s="38">
        <f>Anchor!C534</f>
        <v>34.200600000000001</v>
      </c>
      <c r="I111" s="38">
        <f>Anchor!D534</f>
        <v>40.072000000000003</v>
      </c>
      <c r="J111" s="38">
        <f>Anchor!E534</f>
        <v>40.733800000000002</v>
      </c>
      <c r="K111" s="38"/>
      <c r="L111" s="38">
        <f>Anchor!F534</f>
        <v>13.077500000000001</v>
      </c>
      <c r="M111" s="38">
        <f>Anchor!G534</f>
        <v>12.826000000000001</v>
      </c>
      <c r="N111" s="38">
        <f>Anchor!H534</f>
        <v>59.036700000000003</v>
      </c>
      <c r="O111" s="38"/>
      <c r="P111" s="38"/>
      <c r="Q111" s="38"/>
      <c r="R111" s="38"/>
      <c r="S111" s="38"/>
      <c r="T111" s="38"/>
      <c r="U111" s="38"/>
      <c r="V111" s="38">
        <f>Anchor!I534</f>
        <v>2506.3000000000002</v>
      </c>
      <c r="W111" s="38">
        <f>Anchor!J534</f>
        <v>2.8645</v>
      </c>
      <c r="X111" s="39">
        <f t="shared" si="8"/>
        <v>0.69619444444444445</v>
      </c>
      <c r="Y111" s="15"/>
      <c r="Z111" s="37">
        <f>Test!B534</f>
        <v>0</v>
      </c>
      <c r="AA111" s="38">
        <f>Test!C534</f>
        <v>0</v>
      </c>
      <c r="AB111" s="38">
        <f>Test!D534</f>
        <v>0</v>
      </c>
      <c r="AC111" s="38">
        <f>Test!E534</f>
        <v>0</v>
      </c>
      <c r="AD111" s="38"/>
      <c r="AE111" s="38">
        <f>Test!F534</f>
        <v>0</v>
      </c>
      <c r="AF111" s="38">
        <f>Test!G534</f>
        <v>0</v>
      </c>
      <c r="AG111" s="38">
        <f>Test!H534</f>
        <v>0</v>
      </c>
      <c r="AH111" s="38"/>
      <c r="AI111" s="38"/>
      <c r="AJ111" s="38"/>
      <c r="AK111" s="38"/>
      <c r="AL111" s="38"/>
      <c r="AM111" s="38"/>
      <c r="AN111" s="38"/>
      <c r="AO111" s="38">
        <f>Test!I534</f>
        <v>0</v>
      </c>
      <c r="AP111" s="38">
        <f>Test!J534</f>
        <v>0</v>
      </c>
      <c r="AQ111" s="39">
        <f t="shared" si="9"/>
        <v>0</v>
      </c>
      <c r="AR111" s="50">
        <f t="shared" si="6"/>
        <v>0</v>
      </c>
      <c r="AS111" s="51">
        <f t="shared" si="7"/>
        <v>0</v>
      </c>
      <c r="AT111" s="16"/>
      <c r="AU111" s="16"/>
      <c r="AV111" s="462"/>
      <c r="AW111" s="382"/>
      <c r="AX111" s="403"/>
      <c r="AY111" s="403"/>
      <c r="AZ111" s="403"/>
      <c r="BA111" s="403"/>
      <c r="BB111" s="403"/>
      <c r="BC111" s="403"/>
      <c r="BD111" s="403"/>
      <c r="BE111" s="403"/>
      <c r="BF111" s="403"/>
      <c r="BG111" s="403"/>
      <c r="BH111" s="403"/>
      <c r="BI111" s="403"/>
      <c r="BJ111" s="403"/>
      <c r="BK111" s="403"/>
      <c r="BL111" s="403"/>
      <c r="BM111" s="403"/>
      <c r="BN111" s="403"/>
      <c r="BO111" s="403"/>
      <c r="BP111" s="403"/>
      <c r="BQ111" s="377"/>
      <c r="BR111" s="377"/>
    </row>
    <row r="112" spans="1:70" ht="17" customHeight="1" x14ac:dyDescent="0.2">
      <c r="A112" s="387"/>
      <c r="B112" s="389" t="s">
        <v>2</v>
      </c>
      <c r="C112" s="392" t="s">
        <v>42</v>
      </c>
      <c r="D112" s="395">
        <v>59.94</v>
      </c>
      <c r="E112" s="398">
        <v>10</v>
      </c>
      <c r="F112" s="21">
        <v>23</v>
      </c>
      <c r="G112" s="32">
        <f>Anchor!B535</f>
        <v>11111.3969</v>
      </c>
      <c r="H112" s="33">
        <f>Anchor!C535</f>
        <v>46.782499999999999</v>
      </c>
      <c r="I112" s="33">
        <f>Anchor!D535</f>
        <v>49.629100000000001</v>
      </c>
      <c r="J112" s="33">
        <f>Anchor!E535</f>
        <v>50.843800000000002</v>
      </c>
      <c r="K112" s="33"/>
      <c r="L112" s="33">
        <f>Anchor!F535</f>
        <v>24.827200000000001</v>
      </c>
      <c r="M112" s="33">
        <f>Anchor!G535</f>
        <v>23.621400000000001</v>
      </c>
      <c r="N112" s="33">
        <f>Anchor!H535</f>
        <v>99.684799999999996</v>
      </c>
      <c r="O112" s="33"/>
      <c r="P112" s="33"/>
      <c r="Q112" s="33"/>
      <c r="R112" s="33"/>
      <c r="S112" s="33"/>
      <c r="T112" s="33"/>
      <c r="U112" s="33"/>
      <c r="V112" s="33">
        <f>Anchor!I535</f>
        <v>10996.2</v>
      </c>
      <c r="W112" s="33">
        <f>Anchor!J535</f>
        <v>8.0117999999999991</v>
      </c>
      <c r="X112" s="34">
        <f t="shared" si="8"/>
        <v>3.0545</v>
      </c>
      <c r="Y112" s="15"/>
      <c r="Z112" s="32">
        <f>Test!B535</f>
        <v>0</v>
      </c>
      <c r="AA112" s="33">
        <f>Test!C535</f>
        <v>0</v>
      </c>
      <c r="AB112" s="33">
        <f>Test!D535</f>
        <v>0</v>
      </c>
      <c r="AC112" s="33">
        <f>Test!E535</f>
        <v>0</v>
      </c>
      <c r="AD112" s="33"/>
      <c r="AE112" s="33">
        <f>Test!F535</f>
        <v>0</v>
      </c>
      <c r="AF112" s="33">
        <f>Test!G535</f>
        <v>0</v>
      </c>
      <c r="AG112" s="33">
        <f>Test!H535</f>
        <v>0</v>
      </c>
      <c r="AH112" s="33"/>
      <c r="AI112" s="33"/>
      <c r="AJ112" s="33"/>
      <c r="AK112" s="33"/>
      <c r="AL112" s="33"/>
      <c r="AM112" s="33"/>
      <c r="AN112" s="33"/>
      <c r="AO112" s="33">
        <f>Test!I535</f>
        <v>0</v>
      </c>
      <c r="AP112" s="33">
        <f>Test!J535</f>
        <v>0</v>
      </c>
      <c r="AQ112" s="34">
        <f t="shared" si="9"/>
        <v>0</v>
      </c>
      <c r="AR112" s="46">
        <f t="shared" si="6"/>
        <v>0</v>
      </c>
      <c r="AS112" s="47">
        <f t="shared" si="7"/>
        <v>0</v>
      </c>
      <c r="AT112" s="16"/>
      <c r="AU112" s="16"/>
      <c r="AV112" s="461" t="s">
        <v>123</v>
      </c>
      <c r="AW112" s="382" cm="1">
        <f t="array" ref="AW112">bdRateExtend($G112:$G115,H112:H115,$Z112:$Z115,AA112:AA115)</f>
        <v>1</v>
      </c>
      <c r="AX112" s="403" cm="1">
        <f t="array" ref="AX112">bdRateExtend($G112:$G117,H112:H117,$Z112:$Z117,AA112:AA117)</f>
        <v>1</v>
      </c>
      <c r="AY112" s="403" cm="1">
        <f t="array" ref="AY112">bdRateExtend($G112:$G117,I112:I117,$Z112:$Z117,AB112:AB117)</f>
        <v>1</v>
      </c>
      <c r="AZ112" s="403" cm="1">
        <f t="array" ref="AZ112">bdRateExtend($G112:$G117,J112:J117,$Z112:$Z117,AC112:AC117)</f>
        <v>1</v>
      </c>
      <c r="BA112" s="403" t="e" cm="1">
        <f t="array" ref="BA112">bdRateExtend($G112:$G117,K112:K117,$Z112:$Z117,AD112:AD117)</f>
        <v>#VALUE!</v>
      </c>
      <c r="BB112" s="403" cm="1">
        <f t="array" ref="BB112">bdRateExtend($G112:$G115,L112:L115,$Z112:$Z115,AE112:AE115)</f>
        <v>1</v>
      </c>
      <c r="BC112" s="403" cm="1">
        <f t="array" ref="BC112">bdRateExtend($G112:$G117,L112:L117,$Z112:$Z117,AE112:AE117)</f>
        <v>1</v>
      </c>
      <c r="BD112" s="403" cm="1">
        <f t="array" ref="BD112">bdRateExtend($G112:$G115,M112:M115,$Z112:$Z115,AF112:AF115)</f>
        <v>1</v>
      </c>
      <c r="BE112" s="403" cm="1">
        <f t="array" ref="BE112">bdRateExtend($G112:$G117,M112:M117,$Z112:$Z117,AF112:AF117)</f>
        <v>1</v>
      </c>
      <c r="BF112" s="403" cm="1">
        <f t="array" ref="BF112">bdRateExtend($G112:$G115,N112:N115,$Z112:$Z115,AG112:AG115)</f>
        <v>1</v>
      </c>
      <c r="BG112" s="403" cm="1">
        <f t="array" ref="BG112">bdRateExtend($G112:$G117,N112:N117,$Z112:$Z117,AG112:AG117)</f>
        <v>1</v>
      </c>
      <c r="BH112" s="403" t="e" cm="1">
        <f t="array" ref="BH112">bdRateExtend($G112:$G115,O112:O115,$Z112:$Z115,AH112:AH115)</f>
        <v>#VALUE!</v>
      </c>
      <c r="BI112" s="403" t="e" cm="1">
        <f t="array" ref="BI112">bdRateExtend($G112:$G117,O112:O117,$Z112:$Z117,AH112:AH117)</f>
        <v>#VALUE!</v>
      </c>
      <c r="BJ112" s="403" t="e" cm="1">
        <f t="array" ref="BJ112">bdRateExtend($G112:$G115,P112:P115,$Z112:$Z115,AI112:AI115)</f>
        <v>#VALUE!</v>
      </c>
      <c r="BK112" s="403" t="e" cm="1">
        <f t="array" ref="BK112">bdRateExtend($G112:$G117,P112:P117,$Z112:$Z117,AI112:AI117)</f>
        <v>#VALUE!</v>
      </c>
      <c r="BL112" s="403" t="e" cm="1">
        <f t="array" ref="BL112">bdRateExtend($G112:$G115,Q112:Q115,$Z112:$Z115,AJ112:AJ115)</f>
        <v>#VALUE!</v>
      </c>
      <c r="BM112" s="403" t="e" cm="1">
        <f t="array" ref="BM112">bdRateExtend($G112:$G117,Q112:Q117,$Z112:$Z117,AJ112:AJ117)</f>
        <v>#VALUE!</v>
      </c>
      <c r="BN112" s="403" t="e" cm="1">
        <f t="array" ref="BN112">bdRateExtend($G112:$G115,R112:R115,$Z112:$Z115,AK112:AK115)</f>
        <v>#VALUE!</v>
      </c>
      <c r="BO112" s="403" t="e" cm="1">
        <f t="array" ref="BO112">bdRateExtend($G112:$G117,R112:R117,$Z112:$Z117,AK112:AK117)</f>
        <v>#VALUE!</v>
      </c>
      <c r="BP112" s="403" t="e" cm="1">
        <f t="array" ref="BP112">bdRateExtend($G112:$G117,S112:S117,$Z112:$Z117,AL112:AL117)</f>
        <v>#VALUE!</v>
      </c>
      <c r="BQ112" s="377" t="e" cm="1">
        <f t="array" ref="BQ112">bdRateExtend($G112:$G117,T112:T117,$Z112:$Z117,AM112:AM117)</f>
        <v>#VALUE!</v>
      </c>
      <c r="BR112" s="377" t="e" cm="1">
        <f t="array" ref="BR112">bdRateExtend($G112:$G117,U112:U117,$Z112:$Z117,AN112:AN117)</f>
        <v>#VALUE!</v>
      </c>
    </row>
    <row r="113" spans="1:70" ht="17" customHeight="1" x14ac:dyDescent="0.2">
      <c r="A113" s="387"/>
      <c r="B113" s="390"/>
      <c r="C113" s="393"/>
      <c r="D113" s="396"/>
      <c r="E113" s="399"/>
      <c r="F113" s="19">
        <v>31</v>
      </c>
      <c r="G113" s="35">
        <f>Anchor!B536</f>
        <v>6931.5796</v>
      </c>
      <c r="H113" s="40">
        <f>Anchor!C536</f>
        <v>44.935299999999998</v>
      </c>
      <c r="I113" s="40">
        <f>Anchor!D536</f>
        <v>48.162500000000001</v>
      </c>
      <c r="J113" s="40">
        <f>Anchor!E536</f>
        <v>49.180799999999998</v>
      </c>
      <c r="K113" s="40"/>
      <c r="L113" s="40">
        <f>Anchor!F536</f>
        <v>23.323599999999999</v>
      </c>
      <c r="M113" s="40">
        <f>Anchor!G536</f>
        <v>22.289899999999999</v>
      </c>
      <c r="N113" s="40">
        <f>Anchor!H536</f>
        <v>98.111599999999996</v>
      </c>
      <c r="O113" s="40"/>
      <c r="P113" s="40"/>
      <c r="Q113" s="40"/>
      <c r="R113" s="40"/>
      <c r="S113" s="40"/>
      <c r="T113" s="40"/>
      <c r="U113" s="40"/>
      <c r="V113" s="40">
        <f>Anchor!I536</f>
        <v>10185.9</v>
      </c>
      <c r="W113" s="40">
        <f>Anchor!J536</f>
        <v>7.2304000000000004</v>
      </c>
      <c r="X113" s="36">
        <f t="shared" si="8"/>
        <v>2.8294166666666665</v>
      </c>
      <c r="Y113" s="15"/>
      <c r="Z113" s="35">
        <f>Test!B536</f>
        <v>0</v>
      </c>
      <c r="AA113" s="40">
        <f>Test!C536</f>
        <v>0</v>
      </c>
      <c r="AB113" s="40">
        <f>Test!D536</f>
        <v>0</v>
      </c>
      <c r="AC113" s="40">
        <f>Test!E536</f>
        <v>0</v>
      </c>
      <c r="AD113" s="40"/>
      <c r="AE113" s="40">
        <f>Test!F536</f>
        <v>0</v>
      </c>
      <c r="AF113" s="40">
        <f>Test!G536</f>
        <v>0</v>
      </c>
      <c r="AG113" s="40">
        <f>Test!H536</f>
        <v>0</v>
      </c>
      <c r="AH113" s="40"/>
      <c r="AI113" s="40"/>
      <c r="AJ113" s="40"/>
      <c r="AK113" s="40"/>
      <c r="AL113" s="40"/>
      <c r="AM113" s="40"/>
      <c r="AN113" s="40"/>
      <c r="AO113" s="40">
        <f>Test!I536</f>
        <v>0</v>
      </c>
      <c r="AP113" s="40">
        <f>Test!J536</f>
        <v>0</v>
      </c>
      <c r="AQ113" s="36">
        <f t="shared" si="9"/>
        <v>0</v>
      </c>
      <c r="AR113" s="48">
        <f t="shared" si="6"/>
        <v>0</v>
      </c>
      <c r="AS113" s="49">
        <f t="shared" si="7"/>
        <v>0</v>
      </c>
      <c r="AT113" s="16"/>
      <c r="AU113" s="16"/>
      <c r="AV113" s="460"/>
      <c r="AW113" s="382"/>
      <c r="AX113" s="403"/>
      <c r="AY113" s="403"/>
      <c r="AZ113" s="403"/>
      <c r="BA113" s="403"/>
      <c r="BB113" s="403"/>
      <c r="BC113" s="403"/>
      <c r="BD113" s="403"/>
      <c r="BE113" s="403"/>
      <c r="BF113" s="403"/>
      <c r="BG113" s="403"/>
      <c r="BH113" s="403"/>
      <c r="BI113" s="403"/>
      <c r="BJ113" s="403"/>
      <c r="BK113" s="403"/>
      <c r="BL113" s="403"/>
      <c r="BM113" s="403"/>
      <c r="BN113" s="403"/>
      <c r="BO113" s="403"/>
      <c r="BP113" s="403"/>
      <c r="BQ113" s="377"/>
      <c r="BR113" s="377"/>
    </row>
    <row r="114" spans="1:70" ht="17" customHeight="1" x14ac:dyDescent="0.2">
      <c r="A114" s="387"/>
      <c r="B114" s="390"/>
      <c r="C114" s="393"/>
      <c r="D114" s="396"/>
      <c r="E114" s="399"/>
      <c r="F114" s="19">
        <v>39</v>
      </c>
      <c r="G114" s="35">
        <f>Anchor!B537</f>
        <v>4225.5487000000003</v>
      </c>
      <c r="H114" s="40">
        <f>Anchor!C537</f>
        <v>42.729900000000001</v>
      </c>
      <c r="I114" s="40">
        <f>Anchor!D537</f>
        <v>46.537999999999997</v>
      </c>
      <c r="J114" s="40">
        <f>Anchor!E537</f>
        <v>47.318899999999999</v>
      </c>
      <c r="K114" s="40"/>
      <c r="L114" s="40">
        <f>Anchor!F537</f>
        <v>21.3308</v>
      </c>
      <c r="M114" s="40">
        <f>Anchor!G537</f>
        <v>20.543900000000001</v>
      </c>
      <c r="N114" s="40">
        <f>Anchor!H537</f>
        <v>93.968999999999994</v>
      </c>
      <c r="O114" s="40"/>
      <c r="P114" s="40"/>
      <c r="Q114" s="40"/>
      <c r="R114" s="40"/>
      <c r="S114" s="40"/>
      <c r="T114" s="40"/>
      <c r="U114" s="40"/>
      <c r="V114" s="40">
        <f>Anchor!I537</f>
        <v>10153.4</v>
      </c>
      <c r="W114" s="40">
        <f>Anchor!J537</f>
        <v>6.0377000000000001</v>
      </c>
      <c r="X114" s="36">
        <f t="shared" si="8"/>
        <v>2.8203888888888886</v>
      </c>
      <c r="Y114" s="15"/>
      <c r="Z114" s="35">
        <f>Test!B537</f>
        <v>0</v>
      </c>
      <c r="AA114" s="40">
        <f>Test!C537</f>
        <v>0</v>
      </c>
      <c r="AB114" s="40">
        <f>Test!D537</f>
        <v>0</v>
      </c>
      <c r="AC114" s="40">
        <f>Test!E537</f>
        <v>0</v>
      </c>
      <c r="AD114" s="40"/>
      <c r="AE114" s="40">
        <f>Test!F537</f>
        <v>0</v>
      </c>
      <c r="AF114" s="40">
        <f>Test!G537</f>
        <v>0</v>
      </c>
      <c r="AG114" s="40">
        <f>Test!H537</f>
        <v>0</v>
      </c>
      <c r="AH114" s="40"/>
      <c r="AI114" s="40"/>
      <c r="AJ114" s="40"/>
      <c r="AK114" s="40"/>
      <c r="AL114" s="40"/>
      <c r="AM114" s="40"/>
      <c r="AN114" s="40"/>
      <c r="AO114" s="40">
        <f>Test!I537</f>
        <v>0</v>
      </c>
      <c r="AP114" s="40">
        <f>Test!J537</f>
        <v>0</v>
      </c>
      <c r="AQ114" s="36">
        <f t="shared" si="9"/>
        <v>0</v>
      </c>
      <c r="AR114" s="48">
        <f t="shared" si="6"/>
        <v>0</v>
      </c>
      <c r="AS114" s="49">
        <f t="shared" si="7"/>
        <v>0</v>
      </c>
      <c r="AT114" s="16"/>
      <c r="AU114" s="16"/>
      <c r="AV114" s="460" t="s">
        <v>124</v>
      </c>
      <c r="AW114" s="382" cm="1">
        <f t="array" ref="AW114">bdRateExtend($G113:$G116,H113:H116,$Z113:$Z116,AA113:AA116)</f>
        <v>1</v>
      </c>
      <c r="AX114" s="403"/>
      <c r="AY114" s="403"/>
      <c r="AZ114" s="403"/>
      <c r="BA114" s="403"/>
      <c r="BB114" s="403" cm="1">
        <f t="array" ref="BB114">bdRateExtend($G113:$G116,L113:L116,$Z113:$Z116,AE113:AE116)</f>
        <v>1</v>
      </c>
      <c r="BC114" s="403"/>
      <c r="BD114" s="403" cm="1">
        <f t="array" ref="BD114">bdRateExtend($G113:$G116,M113:M116,$Z113:$Z116,AF113:AF116)</f>
        <v>1</v>
      </c>
      <c r="BE114" s="403"/>
      <c r="BF114" s="403" cm="1">
        <f t="array" ref="BF114">bdRateExtend($G113:$G116,N113:N116,$Z113:$Z116,AG113:AG116)</f>
        <v>1</v>
      </c>
      <c r="BG114" s="403"/>
      <c r="BH114" s="403" t="e" cm="1">
        <f t="array" ref="BH114">bdRateExtend($G113:$G116,O113:O116,$Z113:$Z116,AH113:AH116)</f>
        <v>#VALUE!</v>
      </c>
      <c r="BI114" s="403"/>
      <c r="BJ114" s="403" t="e" cm="1">
        <f t="array" ref="BJ114">bdRateExtend($G113:$G116,P113:P116,$Z113:$Z116,AI113:AI116)</f>
        <v>#VALUE!</v>
      </c>
      <c r="BK114" s="403"/>
      <c r="BL114" s="403" t="e" cm="1">
        <f t="array" ref="BL114">bdRateExtend($G113:$G116,Q113:Q116,$Z113:$Z116,AJ113:AJ116)</f>
        <v>#VALUE!</v>
      </c>
      <c r="BM114" s="403"/>
      <c r="BN114" s="403" t="e" cm="1">
        <f t="array" ref="BN114">bdRateExtend($G113:$G116,R113:R116,$Z113:$Z116,AK113:AK116)</f>
        <v>#VALUE!</v>
      </c>
      <c r="BO114" s="403"/>
      <c r="BP114" s="403"/>
      <c r="BQ114" s="377"/>
      <c r="BR114" s="377"/>
    </row>
    <row r="115" spans="1:70" ht="17" customHeight="1" x14ac:dyDescent="0.2">
      <c r="A115" s="387"/>
      <c r="B115" s="390"/>
      <c r="C115" s="393"/>
      <c r="D115" s="396"/>
      <c r="E115" s="399"/>
      <c r="F115" s="19">
        <v>47</v>
      </c>
      <c r="G115" s="35">
        <f>Anchor!B538</f>
        <v>2581.0828000000001</v>
      </c>
      <c r="H115" s="40">
        <f>Anchor!C538</f>
        <v>40.377499999999998</v>
      </c>
      <c r="I115" s="40">
        <f>Anchor!D538</f>
        <v>44.872700000000002</v>
      </c>
      <c r="J115" s="40">
        <f>Anchor!E538</f>
        <v>45.450400000000002</v>
      </c>
      <c r="K115" s="40"/>
      <c r="L115" s="40">
        <f>Anchor!F538</f>
        <v>19.0595</v>
      </c>
      <c r="M115" s="40">
        <f>Anchor!G538</f>
        <v>18.5441</v>
      </c>
      <c r="N115" s="40">
        <f>Anchor!H538</f>
        <v>86.8887</v>
      </c>
      <c r="O115" s="40"/>
      <c r="P115" s="40"/>
      <c r="Q115" s="40"/>
      <c r="R115" s="40"/>
      <c r="S115" s="40"/>
      <c r="T115" s="40"/>
      <c r="U115" s="40"/>
      <c r="V115" s="40">
        <f>Anchor!I538</f>
        <v>8854.6</v>
      </c>
      <c r="W115" s="40">
        <f>Anchor!J538</f>
        <v>5.4602000000000004</v>
      </c>
      <c r="X115" s="36">
        <f t="shared" si="8"/>
        <v>2.4596111111111112</v>
      </c>
      <c r="Y115" s="15"/>
      <c r="Z115" s="35">
        <f>Test!B538</f>
        <v>0</v>
      </c>
      <c r="AA115" s="40">
        <f>Test!C538</f>
        <v>0</v>
      </c>
      <c r="AB115" s="40">
        <f>Test!D538</f>
        <v>0</v>
      </c>
      <c r="AC115" s="40">
        <f>Test!E538</f>
        <v>0</v>
      </c>
      <c r="AD115" s="40"/>
      <c r="AE115" s="40">
        <f>Test!F538</f>
        <v>0</v>
      </c>
      <c r="AF115" s="40">
        <f>Test!G538</f>
        <v>0</v>
      </c>
      <c r="AG115" s="40">
        <f>Test!H538</f>
        <v>0</v>
      </c>
      <c r="AH115" s="40"/>
      <c r="AI115" s="40"/>
      <c r="AJ115" s="40"/>
      <c r="AK115" s="40"/>
      <c r="AL115" s="40"/>
      <c r="AM115" s="40"/>
      <c r="AN115" s="40"/>
      <c r="AO115" s="40">
        <f>Test!I538</f>
        <v>0</v>
      </c>
      <c r="AP115" s="40">
        <f>Test!J538</f>
        <v>0</v>
      </c>
      <c r="AQ115" s="36">
        <f t="shared" si="9"/>
        <v>0</v>
      </c>
      <c r="AR115" s="48">
        <f t="shared" si="6"/>
        <v>0</v>
      </c>
      <c r="AS115" s="49">
        <f t="shared" si="7"/>
        <v>0</v>
      </c>
      <c r="AT115" s="16"/>
      <c r="AU115" s="16"/>
      <c r="AV115" s="460"/>
      <c r="AW115" s="382"/>
      <c r="AX115" s="403"/>
      <c r="AY115" s="403"/>
      <c r="AZ115" s="403"/>
      <c r="BA115" s="403"/>
      <c r="BB115" s="403"/>
      <c r="BC115" s="403"/>
      <c r="BD115" s="403"/>
      <c r="BE115" s="403"/>
      <c r="BF115" s="403"/>
      <c r="BG115" s="403"/>
      <c r="BH115" s="403"/>
      <c r="BI115" s="403"/>
      <c r="BJ115" s="403"/>
      <c r="BK115" s="403"/>
      <c r="BL115" s="403"/>
      <c r="BM115" s="403"/>
      <c r="BN115" s="403"/>
      <c r="BO115" s="403"/>
      <c r="BP115" s="403"/>
      <c r="BQ115" s="377"/>
      <c r="BR115" s="377"/>
    </row>
    <row r="116" spans="1:70" ht="17" customHeight="1" x14ac:dyDescent="0.2">
      <c r="A116" s="387"/>
      <c r="B116" s="390"/>
      <c r="C116" s="393"/>
      <c r="D116" s="396"/>
      <c r="E116" s="399"/>
      <c r="F116" s="19">
        <v>55</v>
      </c>
      <c r="G116" s="35">
        <f>Anchor!B539</f>
        <v>1567.6357</v>
      </c>
      <c r="H116" s="40">
        <f>Anchor!C539</f>
        <v>37.998899999999999</v>
      </c>
      <c r="I116" s="40">
        <f>Anchor!D539</f>
        <v>43.185899999999997</v>
      </c>
      <c r="J116" s="40">
        <f>Anchor!E539</f>
        <v>43.520099999999999</v>
      </c>
      <c r="K116" s="40"/>
      <c r="L116" s="40">
        <f>Anchor!F539</f>
        <v>16.716699999999999</v>
      </c>
      <c r="M116" s="40">
        <f>Anchor!G539</f>
        <v>16.471800000000002</v>
      </c>
      <c r="N116" s="40">
        <f>Anchor!H539</f>
        <v>76.394599999999997</v>
      </c>
      <c r="O116" s="40"/>
      <c r="P116" s="40"/>
      <c r="Q116" s="40"/>
      <c r="R116" s="40"/>
      <c r="S116" s="40"/>
      <c r="T116" s="40"/>
      <c r="U116" s="40"/>
      <c r="V116" s="40">
        <f>Anchor!I539</f>
        <v>7557.3</v>
      </c>
      <c r="W116" s="40">
        <f>Anchor!J539</f>
        <v>4.6908000000000003</v>
      </c>
      <c r="X116" s="36">
        <f t="shared" si="8"/>
        <v>2.0992500000000001</v>
      </c>
      <c r="Y116" s="15"/>
      <c r="Z116" s="35">
        <f>Test!B539</f>
        <v>0</v>
      </c>
      <c r="AA116" s="40">
        <f>Test!C539</f>
        <v>0</v>
      </c>
      <c r="AB116" s="40">
        <f>Test!D539</f>
        <v>0</v>
      </c>
      <c r="AC116" s="40">
        <f>Test!E539</f>
        <v>0</v>
      </c>
      <c r="AD116" s="40"/>
      <c r="AE116" s="40">
        <f>Test!F539</f>
        <v>0</v>
      </c>
      <c r="AF116" s="40">
        <f>Test!G539</f>
        <v>0</v>
      </c>
      <c r="AG116" s="40">
        <f>Test!H539</f>
        <v>0</v>
      </c>
      <c r="AH116" s="40"/>
      <c r="AI116" s="40"/>
      <c r="AJ116" s="40"/>
      <c r="AK116" s="40"/>
      <c r="AL116" s="40"/>
      <c r="AM116" s="40"/>
      <c r="AN116" s="40"/>
      <c r="AO116" s="40">
        <f>Test!I539</f>
        <v>0</v>
      </c>
      <c r="AP116" s="40">
        <f>Test!J539</f>
        <v>0</v>
      </c>
      <c r="AQ116" s="36">
        <f t="shared" si="9"/>
        <v>0</v>
      </c>
      <c r="AR116" s="48">
        <f t="shared" si="6"/>
        <v>0</v>
      </c>
      <c r="AS116" s="49">
        <f t="shared" si="7"/>
        <v>0</v>
      </c>
      <c r="AT116" s="16"/>
      <c r="AU116" s="16"/>
      <c r="AV116" s="460" t="s">
        <v>125</v>
      </c>
      <c r="AW116" s="382" cm="1">
        <f t="array" ref="AW116">bdRateExtend($G114:$G117,H114:H117,$Z114:$Z117,AA114:AA117)</f>
        <v>1</v>
      </c>
      <c r="AX116" s="403"/>
      <c r="AY116" s="403"/>
      <c r="AZ116" s="403"/>
      <c r="BA116" s="403"/>
      <c r="BB116" s="403" cm="1">
        <f t="array" ref="BB116">bdRateExtend($G114:$G117,L114:L117,$Z114:$Z117,AE114:AE117)</f>
        <v>1</v>
      </c>
      <c r="BC116" s="403"/>
      <c r="BD116" s="403" cm="1">
        <f t="array" ref="BD116">bdRateExtend($G114:$G117,M114:M117,$Z114:$Z117,AF114:AF117)</f>
        <v>1</v>
      </c>
      <c r="BE116" s="403"/>
      <c r="BF116" s="403" cm="1">
        <f t="array" ref="BF116">bdRateExtend($G114:$G117,N114:N117,$Z114:$Z117,AG114:AG117)</f>
        <v>1</v>
      </c>
      <c r="BG116" s="403"/>
      <c r="BH116" s="403" t="e" cm="1">
        <f t="array" ref="BH116">bdRateExtend($G114:$G117,O114:O117,$Z114:$Z117,AH114:AH117)</f>
        <v>#VALUE!</v>
      </c>
      <c r="BI116" s="403"/>
      <c r="BJ116" s="403" t="e" cm="1">
        <f t="array" ref="BJ116">bdRateExtend($G114:$G117,P114:P117,$Z114:$Z117,AI114:AI117)</f>
        <v>#VALUE!</v>
      </c>
      <c r="BK116" s="403"/>
      <c r="BL116" s="403" t="e" cm="1">
        <f t="array" ref="BL116">bdRateExtend($G114:$G117,Q114:Q117,$Z114:$Z117,AJ114:AJ117)</f>
        <v>#VALUE!</v>
      </c>
      <c r="BM116" s="403"/>
      <c r="BN116" s="403" t="e" cm="1">
        <f t="array" ref="BN116">bdRateExtend($G114:$G117,R114:R117,$Z114:$Z117,AK114:AK117)</f>
        <v>#VALUE!</v>
      </c>
      <c r="BO116" s="403"/>
      <c r="BP116" s="403"/>
      <c r="BQ116" s="377"/>
      <c r="BR116" s="377"/>
    </row>
    <row r="117" spans="1:70" ht="17" customHeight="1" thickBot="1" x14ac:dyDescent="0.25">
      <c r="A117" s="387"/>
      <c r="B117" s="391"/>
      <c r="C117" s="394"/>
      <c r="D117" s="397"/>
      <c r="E117" s="400"/>
      <c r="F117" s="22">
        <v>63</v>
      </c>
      <c r="G117" s="37">
        <f>Anchor!B540</f>
        <v>706.35140000000001</v>
      </c>
      <c r="H117" s="38">
        <f>Anchor!C540</f>
        <v>34.537599999999998</v>
      </c>
      <c r="I117" s="38">
        <f>Anchor!D540</f>
        <v>41.323099999999997</v>
      </c>
      <c r="J117" s="38">
        <f>Anchor!E540</f>
        <v>41.146000000000001</v>
      </c>
      <c r="K117" s="38"/>
      <c r="L117" s="38">
        <f>Anchor!F540</f>
        <v>13.5526</v>
      </c>
      <c r="M117" s="38">
        <f>Anchor!G540</f>
        <v>13.648899999999999</v>
      </c>
      <c r="N117" s="38">
        <f>Anchor!H540</f>
        <v>54.789900000000003</v>
      </c>
      <c r="O117" s="38"/>
      <c r="P117" s="38"/>
      <c r="Q117" s="38"/>
      <c r="R117" s="38"/>
      <c r="S117" s="38"/>
      <c r="T117" s="38"/>
      <c r="U117" s="38"/>
      <c r="V117" s="38">
        <f>Anchor!I540</f>
        <v>5245.5</v>
      </c>
      <c r="W117" s="38">
        <f>Anchor!J540</f>
        <v>3.2536999999999998</v>
      </c>
      <c r="X117" s="39">
        <f t="shared" si="8"/>
        <v>1.4570833333333333</v>
      </c>
      <c r="Y117" s="15"/>
      <c r="Z117" s="37">
        <f>Test!B540</f>
        <v>0</v>
      </c>
      <c r="AA117" s="38">
        <f>Test!C540</f>
        <v>0</v>
      </c>
      <c r="AB117" s="38">
        <f>Test!D540</f>
        <v>0</v>
      </c>
      <c r="AC117" s="38">
        <f>Test!E540</f>
        <v>0</v>
      </c>
      <c r="AD117" s="38"/>
      <c r="AE117" s="38">
        <f>Test!F540</f>
        <v>0</v>
      </c>
      <c r="AF117" s="38">
        <f>Test!G540</f>
        <v>0</v>
      </c>
      <c r="AG117" s="38">
        <f>Test!H540</f>
        <v>0</v>
      </c>
      <c r="AH117" s="38"/>
      <c r="AI117" s="38"/>
      <c r="AJ117" s="38"/>
      <c r="AK117" s="38"/>
      <c r="AL117" s="38"/>
      <c r="AM117" s="38"/>
      <c r="AN117" s="38"/>
      <c r="AO117" s="38">
        <f>Test!I540</f>
        <v>0</v>
      </c>
      <c r="AP117" s="38">
        <f>Test!J540</f>
        <v>0</v>
      </c>
      <c r="AQ117" s="39">
        <f t="shared" si="9"/>
        <v>0</v>
      </c>
      <c r="AR117" s="50">
        <f t="shared" si="6"/>
        <v>0</v>
      </c>
      <c r="AS117" s="51">
        <f t="shared" si="7"/>
        <v>0</v>
      </c>
      <c r="AT117" s="16"/>
      <c r="AU117" s="16"/>
      <c r="AV117" s="462"/>
      <c r="AW117" s="382"/>
      <c r="AX117" s="403"/>
      <c r="AY117" s="403"/>
      <c r="AZ117" s="403"/>
      <c r="BA117" s="403"/>
      <c r="BB117" s="403"/>
      <c r="BC117" s="403"/>
      <c r="BD117" s="403"/>
      <c r="BE117" s="403"/>
      <c r="BF117" s="403"/>
      <c r="BG117" s="403"/>
      <c r="BH117" s="403"/>
      <c r="BI117" s="403"/>
      <c r="BJ117" s="403"/>
      <c r="BK117" s="403"/>
      <c r="BL117" s="403"/>
      <c r="BM117" s="403"/>
      <c r="BN117" s="403"/>
      <c r="BO117" s="403"/>
      <c r="BP117" s="403"/>
      <c r="BQ117" s="377"/>
      <c r="BR117" s="377"/>
    </row>
    <row r="118" spans="1:70" ht="17" customHeight="1" x14ac:dyDescent="0.2">
      <c r="A118" s="387"/>
      <c r="B118" s="389" t="s">
        <v>2</v>
      </c>
      <c r="C118" s="392" t="s">
        <v>43</v>
      </c>
      <c r="D118" s="395">
        <v>25</v>
      </c>
      <c r="E118" s="398">
        <v>8</v>
      </c>
      <c r="F118" s="21">
        <v>23</v>
      </c>
      <c r="G118" s="32">
        <f>Anchor!B541</f>
        <v>25752.28</v>
      </c>
      <c r="H118" s="33">
        <f>Anchor!C541</f>
        <v>40.9589</v>
      </c>
      <c r="I118" s="33">
        <f>Anchor!D541</f>
        <v>43.453499999999998</v>
      </c>
      <c r="J118" s="33">
        <f>Anchor!E541</f>
        <v>45.268700000000003</v>
      </c>
      <c r="K118" s="33"/>
      <c r="L118" s="33">
        <f>Anchor!F541</f>
        <v>25.8826</v>
      </c>
      <c r="M118" s="33">
        <f>Anchor!G541</f>
        <v>21.744900000000001</v>
      </c>
      <c r="N118" s="33">
        <f>Anchor!H541</f>
        <v>99.972499999999997</v>
      </c>
      <c r="O118" s="33"/>
      <c r="P118" s="33"/>
      <c r="Q118" s="33"/>
      <c r="R118" s="33"/>
      <c r="S118" s="33"/>
      <c r="T118" s="33"/>
      <c r="U118" s="33"/>
      <c r="V118" s="33">
        <f>Anchor!I541</f>
        <v>26400.3</v>
      </c>
      <c r="W118" s="33">
        <f>Anchor!J541</f>
        <v>15.0526</v>
      </c>
      <c r="X118" s="34">
        <f t="shared" si="8"/>
        <v>7.3334166666666665</v>
      </c>
      <c r="Y118" s="15"/>
      <c r="Z118" s="32">
        <f>Test!B541</f>
        <v>0</v>
      </c>
      <c r="AA118" s="33">
        <f>Test!C541</f>
        <v>0</v>
      </c>
      <c r="AB118" s="33">
        <f>Test!D541</f>
        <v>0</v>
      </c>
      <c r="AC118" s="33">
        <f>Test!E541</f>
        <v>0</v>
      </c>
      <c r="AD118" s="33"/>
      <c r="AE118" s="33">
        <f>Test!F541</f>
        <v>0</v>
      </c>
      <c r="AF118" s="33">
        <f>Test!G541</f>
        <v>0</v>
      </c>
      <c r="AG118" s="33">
        <f>Test!H541</f>
        <v>0</v>
      </c>
      <c r="AH118" s="33"/>
      <c r="AI118" s="33"/>
      <c r="AJ118" s="33"/>
      <c r="AK118" s="33"/>
      <c r="AL118" s="33"/>
      <c r="AM118" s="33"/>
      <c r="AN118" s="33"/>
      <c r="AO118" s="33">
        <f>Test!I541</f>
        <v>0</v>
      </c>
      <c r="AP118" s="33">
        <f>Test!J541</f>
        <v>0</v>
      </c>
      <c r="AQ118" s="34">
        <f t="shared" si="9"/>
        <v>0</v>
      </c>
      <c r="AR118" s="46">
        <f t="shared" si="6"/>
        <v>0</v>
      </c>
      <c r="AS118" s="47">
        <f t="shared" si="7"/>
        <v>0</v>
      </c>
      <c r="AT118" s="16"/>
      <c r="AU118" s="16"/>
      <c r="AV118" s="461" t="s">
        <v>123</v>
      </c>
      <c r="AW118" s="382" cm="1">
        <f t="array" ref="AW118">bdRateExtend($G118:$G121,H118:H121,$Z118:$Z121,AA118:AA121)</f>
        <v>1</v>
      </c>
      <c r="AX118" s="403" cm="1">
        <f t="array" ref="AX118">bdRateExtend($G118:$G123,H118:H123,$Z118:$Z123,AA118:AA123)</f>
        <v>1</v>
      </c>
      <c r="AY118" s="403" cm="1">
        <f t="array" ref="AY118">bdRateExtend($G118:$G123,I118:I123,$Z118:$Z123,AB118:AB123)</f>
        <v>1</v>
      </c>
      <c r="AZ118" s="403" cm="1">
        <f t="array" ref="AZ118">bdRateExtend($G118:$G123,J118:J123,$Z118:$Z123,AC118:AC123)</f>
        <v>1</v>
      </c>
      <c r="BA118" s="403" t="e" cm="1">
        <f t="array" ref="BA118">bdRateExtend($G118:$G123,K118:K123,$Z118:$Z123,AD118:AD123)</f>
        <v>#VALUE!</v>
      </c>
      <c r="BB118" s="403" cm="1">
        <f t="array" ref="BB118">bdRateExtend($G118:$G121,L118:L121,$Z118:$Z121,AE118:AE121)</f>
        <v>1</v>
      </c>
      <c r="BC118" s="403" cm="1">
        <f t="array" ref="BC118">bdRateExtend($G118:$G123,L118:L123,$Z118:$Z123,AE118:AE123)</f>
        <v>1</v>
      </c>
      <c r="BD118" s="403" cm="1">
        <f t="array" ref="BD118">bdRateExtend($G118:$G121,M118:M121,$Z118:$Z121,AF118:AF121)</f>
        <v>1</v>
      </c>
      <c r="BE118" s="403" cm="1">
        <f t="array" ref="BE118">bdRateExtend($G118:$G123,M118:M123,$Z118:$Z123,AF118:AF123)</f>
        <v>1</v>
      </c>
      <c r="BF118" s="403" cm="1">
        <f t="array" ref="BF118">bdRateExtend($G118:$G121,N118:N121,$Z118:$Z121,AG118:AG121)</f>
        <v>1</v>
      </c>
      <c r="BG118" s="403" cm="1">
        <f t="array" ref="BG118">bdRateExtend($G118:$G123,N118:N123,$Z118:$Z123,AG118:AG123)</f>
        <v>1</v>
      </c>
      <c r="BH118" s="403" t="e" cm="1">
        <f t="array" ref="BH118">bdRateExtend($G118:$G121,O118:O121,$Z118:$Z121,AH118:AH121)</f>
        <v>#VALUE!</v>
      </c>
      <c r="BI118" s="403" t="e" cm="1">
        <f t="array" ref="BI118">bdRateExtend($G118:$G123,O118:O123,$Z118:$Z123,AH118:AH123)</f>
        <v>#VALUE!</v>
      </c>
      <c r="BJ118" s="403" t="e" cm="1">
        <f t="array" ref="BJ118">bdRateExtend($G118:$G121,P118:P121,$Z118:$Z121,AI118:AI121)</f>
        <v>#VALUE!</v>
      </c>
      <c r="BK118" s="403" t="e" cm="1">
        <f t="array" ref="BK118">bdRateExtend($G118:$G123,P118:P123,$Z118:$Z123,AI118:AI123)</f>
        <v>#VALUE!</v>
      </c>
      <c r="BL118" s="403" t="e" cm="1">
        <f t="array" ref="BL118">bdRateExtend($G118:$G121,Q118:Q121,$Z118:$Z121,AJ118:AJ121)</f>
        <v>#VALUE!</v>
      </c>
      <c r="BM118" s="403" t="e" cm="1">
        <f t="array" ref="BM118">bdRateExtend($G118:$G123,Q118:Q123,$Z118:$Z123,AJ118:AJ123)</f>
        <v>#VALUE!</v>
      </c>
      <c r="BN118" s="403" t="e" cm="1">
        <f t="array" ref="BN118">bdRateExtend($G118:$G121,R118:R121,$Z118:$Z121,AK118:AK121)</f>
        <v>#VALUE!</v>
      </c>
      <c r="BO118" s="403" t="e" cm="1">
        <f t="array" ref="BO118">bdRateExtend($G118:$G123,R118:R123,$Z118:$Z123,AK118:AK123)</f>
        <v>#VALUE!</v>
      </c>
      <c r="BP118" s="403" t="e" cm="1">
        <f t="array" ref="BP118">bdRateExtend($G118:$G123,S118:S123,$Z118:$Z123,AL118:AL123)</f>
        <v>#VALUE!</v>
      </c>
      <c r="BQ118" s="377" t="e" cm="1">
        <f t="array" ref="BQ118">bdRateExtend($G118:$G123,T118:T123,$Z118:$Z123,AM118:AM123)</f>
        <v>#VALUE!</v>
      </c>
      <c r="BR118" s="377" t="e" cm="1">
        <f t="array" ref="BR118">bdRateExtend($G118:$G123,U118:U123,$Z118:$Z123,AN118:AN123)</f>
        <v>#VALUE!</v>
      </c>
    </row>
    <row r="119" spans="1:70" ht="17" customHeight="1" x14ac:dyDescent="0.2">
      <c r="A119" s="387"/>
      <c r="B119" s="390"/>
      <c r="C119" s="393"/>
      <c r="D119" s="396"/>
      <c r="E119" s="399"/>
      <c r="F119" s="19">
        <v>31</v>
      </c>
      <c r="G119" s="35">
        <f>Anchor!B542</f>
        <v>15460.373799999999</v>
      </c>
      <c r="H119" s="40">
        <f>Anchor!C542</f>
        <v>38.956699999999998</v>
      </c>
      <c r="I119" s="40">
        <f>Anchor!D542</f>
        <v>41.7303</v>
      </c>
      <c r="J119" s="40">
        <f>Anchor!E542</f>
        <v>43.448300000000003</v>
      </c>
      <c r="K119" s="40"/>
      <c r="L119" s="40">
        <f>Anchor!F542</f>
        <v>22.319400000000002</v>
      </c>
      <c r="M119" s="40">
        <f>Anchor!G542</f>
        <v>19.243400000000001</v>
      </c>
      <c r="N119" s="40">
        <f>Anchor!H542</f>
        <v>99.966200000000001</v>
      </c>
      <c r="O119" s="40"/>
      <c r="P119" s="40"/>
      <c r="Q119" s="40"/>
      <c r="R119" s="40"/>
      <c r="S119" s="40"/>
      <c r="T119" s="40"/>
      <c r="U119" s="40"/>
      <c r="V119" s="40">
        <f>Anchor!I542</f>
        <v>26610</v>
      </c>
      <c r="W119" s="40">
        <f>Anchor!J542</f>
        <v>12.404</v>
      </c>
      <c r="X119" s="36">
        <f t="shared" si="8"/>
        <v>7.3916666666666666</v>
      </c>
      <c r="Y119" s="15"/>
      <c r="Z119" s="35">
        <f>Test!B542</f>
        <v>0</v>
      </c>
      <c r="AA119" s="40">
        <f>Test!C542</f>
        <v>0</v>
      </c>
      <c r="AB119" s="40">
        <f>Test!D542</f>
        <v>0</v>
      </c>
      <c r="AC119" s="40">
        <f>Test!E542</f>
        <v>0</v>
      </c>
      <c r="AD119" s="40"/>
      <c r="AE119" s="40">
        <f>Test!F542</f>
        <v>0</v>
      </c>
      <c r="AF119" s="40">
        <f>Test!G542</f>
        <v>0</v>
      </c>
      <c r="AG119" s="40">
        <f>Test!H542</f>
        <v>0</v>
      </c>
      <c r="AH119" s="40"/>
      <c r="AI119" s="40"/>
      <c r="AJ119" s="40"/>
      <c r="AK119" s="40"/>
      <c r="AL119" s="40"/>
      <c r="AM119" s="40"/>
      <c r="AN119" s="40"/>
      <c r="AO119" s="40">
        <f>Test!I542</f>
        <v>0</v>
      </c>
      <c r="AP119" s="40">
        <f>Test!J542</f>
        <v>0</v>
      </c>
      <c r="AQ119" s="36">
        <f t="shared" si="9"/>
        <v>0</v>
      </c>
      <c r="AR119" s="48">
        <f t="shared" si="6"/>
        <v>0</v>
      </c>
      <c r="AS119" s="49">
        <f t="shared" si="7"/>
        <v>0</v>
      </c>
      <c r="AT119" s="16"/>
      <c r="AU119" s="16"/>
      <c r="AV119" s="460"/>
      <c r="AW119" s="382"/>
      <c r="AX119" s="403"/>
      <c r="AY119" s="403"/>
      <c r="AZ119" s="403"/>
      <c r="BA119" s="403"/>
      <c r="BB119" s="403"/>
      <c r="BC119" s="403"/>
      <c r="BD119" s="403"/>
      <c r="BE119" s="403"/>
      <c r="BF119" s="403"/>
      <c r="BG119" s="403"/>
      <c r="BH119" s="403"/>
      <c r="BI119" s="403"/>
      <c r="BJ119" s="403"/>
      <c r="BK119" s="403"/>
      <c r="BL119" s="403"/>
      <c r="BM119" s="403"/>
      <c r="BN119" s="403"/>
      <c r="BO119" s="403"/>
      <c r="BP119" s="403"/>
      <c r="BQ119" s="377"/>
      <c r="BR119" s="377"/>
    </row>
    <row r="120" spans="1:70" ht="17" customHeight="1" x14ac:dyDescent="0.2">
      <c r="A120" s="387"/>
      <c r="B120" s="390"/>
      <c r="C120" s="393"/>
      <c r="D120" s="396"/>
      <c r="E120" s="399"/>
      <c r="F120" s="19">
        <v>39</v>
      </c>
      <c r="G120" s="35">
        <f>Anchor!B543</f>
        <v>8971.3845999999994</v>
      </c>
      <c r="H120" s="40">
        <f>Anchor!C543</f>
        <v>36.738700000000001</v>
      </c>
      <c r="I120" s="40">
        <f>Anchor!D543</f>
        <v>40.233699999999999</v>
      </c>
      <c r="J120" s="40">
        <f>Anchor!E543</f>
        <v>42.1877</v>
      </c>
      <c r="K120" s="40"/>
      <c r="L120" s="40">
        <f>Anchor!F543</f>
        <v>18.729600000000001</v>
      </c>
      <c r="M120" s="40">
        <f>Anchor!G543</f>
        <v>16.5931</v>
      </c>
      <c r="N120" s="40">
        <f>Anchor!H543</f>
        <v>95.093999999999994</v>
      </c>
      <c r="O120" s="40"/>
      <c r="P120" s="40"/>
      <c r="Q120" s="40"/>
      <c r="R120" s="40"/>
      <c r="S120" s="40"/>
      <c r="T120" s="40"/>
      <c r="U120" s="40"/>
      <c r="V120" s="40">
        <f>Anchor!I543</f>
        <v>23626.6</v>
      </c>
      <c r="W120" s="40">
        <f>Anchor!J543</f>
        <v>10.234</v>
      </c>
      <c r="X120" s="36">
        <f t="shared" si="8"/>
        <v>6.5629444444444438</v>
      </c>
      <c r="Y120" s="15"/>
      <c r="Z120" s="35">
        <f>Test!B543</f>
        <v>0</v>
      </c>
      <c r="AA120" s="40">
        <f>Test!C543</f>
        <v>0</v>
      </c>
      <c r="AB120" s="40">
        <f>Test!D543</f>
        <v>0</v>
      </c>
      <c r="AC120" s="40">
        <f>Test!E543</f>
        <v>0</v>
      </c>
      <c r="AD120" s="40"/>
      <c r="AE120" s="40">
        <f>Test!F543</f>
        <v>0</v>
      </c>
      <c r="AF120" s="40">
        <f>Test!G543</f>
        <v>0</v>
      </c>
      <c r="AG120" s="40">
        <f>Test!H543</f>
        <v>0</v>
      </c>
      <c r="AH120" s="40"/>
      <c r="AI120" s="40"/>
      <c r="AJ120" s="40"/>
      <c r="AK120" s="40"/>
      <c r="AL120" s="40"/>
      <c r="AM120" s="40"/>
      <c r="AN120" s="40"/>
      <c r="AO120" s="40">
        <f>Test!I543</f>
        <v>0</v>
      </c>
      <c r="AP120" s="40">
        <f>Test!J543</f>
        <v>0</v>
      </c>
      <c r="AQ120" s="36">
        <f t="shared" si="9"/>
        <v>0</v>
      </c>
      <c r="AR120" s="48">
        <f t="shared" si="6"/>
        <v>0</v>
      </c>
      <c r="AS120" s="49">
        <f t="shared" si="7"/>
        <v>0</v>
      </c>
      <c r="AT120" s="16"/>
      <c r="AU120" s="16"/>
      <c r="AV120" s="460" t="s">
        <v>124</v>
      </c>
      <c r="AW120" s="382" cm="1">
        <f t="array" ref="AW120">bdRateExtend($G119:$G122,H119:H122,$Z119:$Z122,AA119:AA122)</f>
        <v>1</v>
      </c>
      <c r="AX120" s="403"/>
      <c r="AY120" s="403"/>
      <c r="AZ120" s="403"/>
      <c r="BA120" s="403"/>
      <c r="BB120" s="403" cm="1">
        <f t="array" ref="BB120">bdRateExtend($G119:$G122,L119:L122,$Z119:$Z122,AE119:AE122)</f>
        <v>1</v>
      </c>
      <c r="BC120" s="403"/>
      <c r="BD120" s="403" cm="1">
        <f t="array" ref="BD120">bdRateExtend($G119:$G122,M119:M122,$Z119:$Z122,AF119:AF122)</f>
        <v>1</v>
      </c>
      <c r="BE120" s="403"/>
      <c r="BF120" s="403" cm="1">
        <f t="array" ref="BF120">bdRateExtend($G119:$G122,N119:N122,$Z119:$Z122,AG119:AG122)</f>
        <v>1</v>
      </c>
      <c r="BG120" s="403"/>
      <c r="BH120" s="403" t="e" cm="1">
        <f t="array" ref="BH120">bdRateExtend($G119:$G122,O119:O122,$Z119:$Z122,AH119:AH122)</f>
        <v>#VALUE!</v>
      </c>
      <c r="BI120" s="403"/>
      <c r="BJ120" s="403" t="e" cm="1">
        <f t="array" ref="BJ120">bdRateExtend($G119:$G122,P119:P122,$Z119:$Z122,AI119:AI122)</f>
        <v>#VALUE!</v>
      </c>
      <c r="BK120" s="403"/>
      <c r="BL120" s="403" t="e" cm="1">
        <f t="array" ref="BL120">bdRateExtend($G119:$G122,Q119:Q122,$Z119:$Z122,AJ119:AJ122)</f>
        <v>#VALUE!</v>
      </c>
      <c r="BM120" s="403"/>
      <c r="BN120" s="403" t="e" cm="1">
        <f t="array" ref="BN120">bdRateExtend($G119:$G122,R119:R122,$Z119:$Z122,AK119:AK122)</f>
        <v>#VALUE!</v>
      </c>
      <c r="BO120" s="403"/>
      <c r="BP120" s="403"/>
      <c r="BQ120" s="377"/>
      <c r="BR120" s="377"/>
    </row>
    <row r="121" spans="1:70" ht="17" customHeight="1" x14ac:dyDescent="0.2">
      <c r="A121" s="387"/>
      <c r="B121" s="390"/>
      <c r="C121" s="393"/>
      <c r="D121" s="396"/>
      <c r="E121" s="399"/>
      <c r="F121" s="19">
        <v>47</v>
      </c>
      <c r="G121" s="35">
        <f>Anchor!B544</f>
        <v>5162.5815000000002</v>
      </c>
      <c r="H121" s="40">
        <f>Anchor!C544</f>
        <v>34.465200000000003</v>
      </c>
      <c r="I121" s="40">
        <f>Anchor!D544</f>
        <v>38.880699999999997</v>
      </c>
      <c r="J121" s="40">
        <f>Anchor!E544</f>
        <v>41.288899999999998</v>
      </c>
      <c r="K121" s="40"/>
      <c r="L121" s="40">
        <f>Anchor!F544</f>
        <v>15.309900000000001</v>
      </c>
      <c r="M121" s="40">
        <f>Anchor!G544</f>
        <v>13.9801</v>
      </c>
      <c r="N121" s="40">
        <f>Anchor!H544</f>
        <v>80.851900000000001</v>
      </c>
      <c r="O121" s="40"/>
      <c r="P121" s="40"/>
      <c r="Q121" s="40"/>
      <c r="R121" s="40"/>
      <c r="S121" s="40"/>
      <c r="T121" s="40"/>
      <c r="U121" s="40"/>
      <c r="V121" s="40">
        <f>Anchor!I544</f>
        <v>18156.3</v>
      </c>
      <c r="W121" s="40">
        <f>Anchor!J544</f>
        <v>8.7527000000000008</v>
      </c>
      <c r="X121" s="36">
        <f t="shared" si="8"/>
        <v>5.0434166666666664</v>
      </c>
      <c r="Y121" s="15"/>
      <c r="Z121" s="35">
        <f>Test!B544</f>
        <v>0</v>
      </c>
      <c r="AA121" s="40">
        <f>Test!C544</f>
        <v>0</v>
      </c>
      <c r="AB121" s="40">
        <f>Test!D544</f>
        <v>0</v>
      </c>
      <c r="AC121" s="40">
        <f>Test!E544</f>
        <v>0</v>
      </c>
      <c r="AD121" s="40"/>
      <c r="AE121" s="40">
        <f>Test!F544</f>
        <v>0</v>
      </c>
      <c r="AF121" s="40">
        <f>Test!G544</f>
        <v>0</v>
      </c>
      <c r="AG121" s="40">
        <f>Test!H544</f>
        <v>0</v>
      </c>
      <c r="AH121" s="40"/>
      <c r="AI121" s="40"/>
      <c r="AJ121" s="40"/>
      <c r="AK121" s="40"/>
      <c r="AL121" s="40"/>
      <c r="AM121" s="40"/>
      <c r="AN121" s="40"/>
      <c r="AO121" s="40">
        <f>Test!I544</f>
        <v>0</v>
      </c>
      <c r="AP121" s="40">
        <f>Test!J544</f>
        <v>0</v>
      </c>
      <c r="AQ121" s="36">
        <f t="shared" si="9"/>
        <v>0</v>
      </c>
      <c r="AR121" s="48">
        <f t="shared" si="6"/>
        <v>0</v>
      </c>
      <c r="AS121" s="49">
        <f t="shared" si="7"/>
        <v>0</v>
      </c>
      <c r="AT121" s="16"/>
      <c r="AU121" s="16"/>
      <c r="AV121" s="460"/>
      <c r="AW121" s="382"/>
      <c r="AX121" s="403"/>
      <c r="AY121" s="403"/>
      <c r="AZ121" s="403"/>
      <c r="BA121" s="403"/>
      <c r="BB121" s="403"/>
      <c r="BC121" s="403"/>
      <c r="BD121" s="403"/>
      <c r="BE121" s="403"/>
      <c r="BF121" s="403"/>
      <c r="BG121" s="403"/>
      <c r="BH121" s="403"/>
      <c r="BI121" s="403"/>
      <c r="BJ121" s="403"/>
      <c r="BK121" s="403"/>
      <c r="BL121" s="403"/>
      <c r="BM121" s="403"/>
      <c r="BN121" s="403"/>
      <c r="BO121" s="403"/>
      <c r="BP121" s="403"/>
      <c r="BQ121" s="377"/>
      <c r="BR121" s="377"/>
    </row>
    <row r="122" spans="1:70" ht="17" customHeight="1" x14ac:dyDescent="0.2">
      <c r="A122" s="387"/>
      <c r="B122" s="390"/>
      <c r="C122" s="393"/>
      <c r="D122" s="396"/>
      <c r="E122" s="399"/>
      <c r="F122" s="19">
        <v>55</v>
      </c>
      <c r="G122" s="35">
        <f>Anchor!B545</f>
        <v>2930.04</v>
      </c>
      <c r="H122" s="40">
        <f>Anchor!C545</f>
        <v>32.187399999999997</v>
      </c>
      <c r="I122" s="40">
        <f>Anchor!D545</f>
        <v>37.734999999999999</v>
      </c>
      <c r="J122" s="40">
        <f>Anchor!E545</f>
        <v>40.674599999999998</v>
      </c>
      <c r="K122" s="40"/>
      <c r="L122" s="40">
        <f>Anchor!F545</f>
        <v>12.151300000000001</v>
      </c>
      <c r="M122" s="40">
        <f>Anchor!G545</f>
        <v>11.4788</v>
      </c>
      <c r="N122" s="40">
        <f>Anchor!H545</f>
        <v>62.134900000000002</v>
      </c>
      <c r="O122" s="40"/>
      <c r="P122" s="40"/>
      <c r="Q122" s="40"/>
      <c r="R122" s="40"/>
      <c r="S122" s="40"/>
      <c r="T122" s="40"/>
      <c r="U122" s="40"/>
      <c r="V122" s="40">
        <f>Anchor!I545</f>
        <v>15234.2</v>
      </c>
      <c r="W122" s="40">
        <f>Anchor!J545</f>
        <v>7.6048</v>
      </c>
      <c r="X122" s="36">
        <f t="shared" si="8"/>
        <v>4.2317222222222224</v>
      </c>
      <c r="Y122" s="15"/>
      <c r="Z122" s="35">
        <f>Test!B545</f>
        <v>0</v>
      </c>
      <c r="AA122" s="40">
        <f>Test!C545</f>
        <v>0</v>
      </c>
      <c r="AB122" s="40">
        <f>Test!D545</f>
        <v>0</v>
      </c>
      <c r="AC122" s="40">
        <f>Test!E545</f>
        <v>0</v>
      </c>
      <c r="AD122" s="40"/>
      <c r="AE122" s="40">
        <f>Test!F545</f>
        <v>0</v>
      </c>
      <c r="AF122" s="40">
        <f>Test!G545</f>
        <v>0</v>
      </c>
      <c r="AG122" s="40">
        <f>Test!H545</f>
        <v>0</v>
      </c>
      <c r="AH122" s="40"/>
      <c r="AI122" s="40"/>
      <c r="AJ122" s="40"/>
      <c r="AK122" s="40"/>
      <c r="AL122" s="40"/>
      <c r="AM122" s="40"/>
      <c r="AN122" s="40"/>
      <c r="AO122" s="40">
        <f>Test!I545</f>
        <v>0</v>
      </c>
      <c r="AP122" s="40">
        <f>Test!J545</f>
        <v>0</v>
      </c>
      <c r="AQ122" s="36">
        <f t="shared" si="9"/>
        <v>0</v>
      </c>
      <c r="AR122" s="48">
        <f t="shared" si="6"/>
        <v>0</v>
      </c>
      <c r="AS122" s="49">
        <f t="shared" si="7"/>
        <v>0</v>
      </c>
      <c r="AT122" s="16"/>
      <c r="AU122" s="16"/>
      <c r="AV122" s="460" t="s">
        <v>125</v>
      </c>
      <c r="AW122" s="382" cm="1">
        <f t="array" ref="AW122">bdRateExtend($G120:$G123,H120:H123,$Z120:$Z123,AA120:AA123)</f>
        <v>1</v>
      </c>
      <c r="AX122" s="403"/>
      <c r="AY122" s="403"/>
      <c r="AZ122" s="403"/>
      <c r="BA122" s="403"/>
      <c r="BB122" s="403" cm="1">
        <f t="array" ref="BB122">bdRateExtend($G120:$G123,L120:L123,$Z120:$Z123,AE120:AE123)</f>
        <v>1</v>
      </c>
      <c r="BC122" s="403"/>
      <c r="BD122" s="403" cm="1">
        <f t="array" ref="BD122">bdRateExtend($G120:$G123,M120:M123,$Z120:$Z123,AF120:AF123)</f>
        <v>1</v>
      </c>
      <c r="BE122" s="403"/>
      <c r="BF122" s="403" cm="1">
        <f t="array" ref="BF122">bdRateExtend($G120:$G123,N120:N123,$Z120:$Z123,AG120:AG123)</f>
        <v>1</v>
      </c>
      <c r="BG122" s="403"/>
      <c r="BH122" s="403" t="e" cm="1">
        <f t="array" ref="BH122">bdRateExtend($G120:$G123,O120:O123,$Z120:$Z123,AH120:AH123)</f>
        <v>#VALUE!</v>
      </c>
      <c r="BI122" s="403"/>
      <c r="BJ122" s="403" t="e" cm="1">
        <f t="array" ref="BJ122">bdRateExtend($G120:$G123,P120:P123,$Z120:$Z123,AI120:AI123)</f>
        <v>#VALUE!</v>
      </c>
      <c r="BK122" s="403"/>
      <c r="BL122" s="403" t="e" cm="1">
        <f t="array" ref="BL122">bdRateExtend($G120:$G123,Q120:Q123,$Z120:$Z123,AJ120:AJ123)</f>
        <v>#VALUE!</v>
      </c>
      <c r="BM122" s="403"/>
      <c r="BN122" s="403" t="e" cm="1">
        <f t="array" ref="BN122">bdRateExtend($G120:$G123,R120:R123,$Z120:$Z123,AK120:AK123)</f>
        <v>#VALUE!</v>
      </c>
      <c r="BO122" s="403"/>
      <c r="BP122" s="403"/>
      <c r="BQ122" s="377"/>
      <c r="BR122" s="377"/>
    </row>
    <row r="123" spans="1:70" ht="17" customHeight="1" thickBot="1" x14ac:dyDescent="0.25">
      <c r="A123" s="387"/>
      <c r="B123" s="391"/>
      <c r="C123" s="394"/>
      <c r="D123" s="397"/>
      <c r="E123" s="400"/>
      <c r="F123" s="22">
        <v>63</v>
      </c>
      <c r="G123" s="37">
        <f>Anchor!B546</f>
        <v>1086.4246000000001</v>
      </c>
      <c r="H123" s="38">
        <f>Anchor!C546</f>
        <v>28.7227</v>
      </c>
      <c r="I123" s="38">
        <f>Anchor!D546</f>
        <v>36.572299999999998</v>
      </c>
      <c r="J123" s="38">
        <f>Anchor!E546</f>
        <v>40.047499999999999</v>
      </c>
      <c r="K123" s="38"/>
      <c r="L123" s="38">
        <f>Anchor!F546</f>
        <v>7.9443999999999999</v>
      </c>
      <c r="M123" s="38">
        <f>Anchor!G546</f>
        <v>7.9950000000000001</v>
      </c>
      <c r="N123" s="38">
        <f>Anchor!H546</f>
        <v>34.1126</v>
      </c>
      <c r="O123" s="38"/>
      <c r="P123" s="38"/>
      <c r="Q123" s="38"/>
      <c r="R123" s="38"/>
      <c r="S123" s="38"/>
      <c r="T123" s="38"/>
      <c r="U123" s="38"/>
      <c r="V123" s="38">
        <f>Anchor!I546</f>
        <v>8873.5</v>
      </c>
      <c r="W123" s="38">
        <f>Anchor!J546</f>
        <v>5.5248999999999997</v>
      </c>
      <c r="X123" s="39">
        <f t="shared" si="8"/>
        <v>2.4648611111111109</v>
      </c>
      <c r="Y123" s="15"/>
      <c r="Z123" s="37">
        <f>Test!B546</f>
        <v>0</v>
      </c>
      <c r="AA123" s="38">
        <f>Test!C546</f>
        <v>0</v>
      </c>
      <c r="AB123" s="38">
        <f>Test!D546</f>
        <v>0</v>
      </c>
      <c r="AC123" s="38">
        <f>Test!E546</f>
        <v>0</v>
      </c>
      <c r="AD123" s="38"/>
      <c r="AE123" s="38">
        <f>Test!F546</f>
        <v>0</v>
      </c>
      <c r="AF123" s="38">
        <f>Test!G546</f>
        <v>0</v>
      </c>
      <c r="AG123" s="38">
        <f>Test!H546</f>
        <v>0</v>
      </c>
      <c r="AH123" s="38"/>
      <c r="AI123" s="38"/>
      <c r="AJ123" s="38"/>
      <c r="AK123" s="38"/>
      <c r="AL123" s="38"/>
      <c r="AM123" s="38"/>
      <c r="AN123" s="38"/>
      <c r="AO123" s="38">
        <f>Test!I546</f>
        <v>0</v>
      </c>
      <c r="AP123" s="38">
        <f>Test!J546</f>
        <v>0</v>
      </c>
      <c r="AQ123" s="39">
        <f t="shared" si="9"/>
        <v>0</v>
      </c>
      <c r="AR123" s="50">
        <f t="shared" si="6"/>
        <v>0</v>
      </c>
      <c r="AS123" s="51">
        <f t="shared" si="7"/>
        <v>0</v>
      </c>
      <c r="AT123" s="16"/>
      <c r="AU123" s="16"/>
      <c r="AV123" s="462"/>
      <c r="AW123" s="382"/>
      <c r="AX123" s="403"/>
      <c r="AY123" s="403"/>
      <c r="AZ123" s="403"/>
      <c r="BA123" s="403"/>
      <c r="BB123" s="403"/>
      <c r="BC123" s="403"/>
      <c r="BD123" s="403"/>
      <c r="BE123" s="403"/>
      <c r="BF123" s="403"/>
      <c r="BG123" s="403"/>
      <c r="BH123" s="403"/>
      <c r="BI123" s="403"/>
      <c r="BJ123" s="403"/>
      <c r="BK123" s="403"/>
      <c r="BL123" s="403"/>
      <c r="BM123" s="403"/>
      <c r="BN123" s="403"/>
      <c r="BO123" s="403"/>
      <c r="BP123" s="403"/>
      <c r="BQ123" s="377"/>
      <c r="BR123" s="377"/>
    </row>
    <row r="124" spans="1:70" ht="17" customHeight="1" x14ac:dyDescent="0.2">
      <c r="A124" s="387"/>
      <c r="B124" s="389" t="s">
        <v>2</v>
      </c>
      <c r="C124" s="392" t="s">
        <v>44</v>
      </c>
      <c r="D124" s="395">
        <v>29.97</v>
      </c>
      <c r="E124" s="398">
        <v>8</v>
      </c>
      <c r="F124" s="21">
        <v>23</v>
      </c>
      <c r="G124" s="32">
        <f>Anchor!B547</f>
        <v>25566.861099999998</v>
      </c>
      <c r="H124" s="33">
        <f>Anchor!C547</f>
        <v>40.674700000000001</v>
      </c>
      <c r="I124" s="33">
        <f>Anchor!D547</f>
        <v>44.273800000000001</v>
      </c>
      <c r="J124" s="33">
        <f>Anchor!E547</f>
        <v>45.551699999999997</v>
      </c>
      <c r="K124" s="33"/>
      <c r="L124" s="33">
        <f>Anchor!F547</f>
        <v>25.1798</v>
      </c>
      <c r="M124" s="33">
        <f>Anchor!G547</f>
        <v>22.1783</v>
      </c>
      <c r="N124" s="33">
        <f>Anchor!H547</f>
        <v>98.981700000000004</v>
      </c>
      <c r="O124" s="33"/>
      <c r="P124" s="33"/>
      <c r="Q124" s="33"/>
      <c r="R124" s="33"/>
      <c r="S124" s="33"/>
      <c r="T124" s="33"/>
      <c r="U124" s="33"/>
      <c r="V124" s="33">
        <f>Anchor!I547</f>
        <v>28468.7</v>
      </c>
      <c r="W124" s="33">
        <f>Anchor!J547</f>
        <v>16.118500000000001</v>
      </c>
      <c r="X124" s="34">
        <f t="shared" si="8"/>
        <v>7.9079722222222228</v>
      </c>
      <c r="Y124" s="15"/>
      <c r="Z124" s="32">
        <f>Test!B547</f>
        <v>0</v>
      </c>
      <c r="AA124" s="33">
        <f>Test!C547</f>
        <v>0</v>
      </c>
      <c r="AB124" s="33">
        <f>Test!D547</f>
        <v>0</v>
      </c>
      <c r="AC124" s="33">
        <f>Test!E547</f>
        <v>0</v>
      </c>
      <c r="AD124" s="33"/>
      <c r="AE124" s="33">
        <f>Test!F547</f>
        <v>0</v>
      </c>
      <c r="AF124" s="33">
        <f>Test!G547</f>
        <v>0</v>
      </c>
      <c r="AG124" s="33">
        <f>Test!H547</f>
        <v>0</v>
      </c>
      <c r="AH124" s="33"/>
      <c r="AI124" s="33"/>
      <c r="AJ124" s="33"/>
      <c r="AK124" s="33"/>
      <c r="AL124" s="33"/>
      <c r="AM124" s="33"/>
      <c r="AN124" s="33"/>
      <c r="AO124" s="33">
        <f>Test!I547</f>
        <v>0</v>
      </c>
      <c r="AP124" s="33">
        <f>Test!J547</f>
        <v>0</v>
      </c>
      <c r="AQ124" s="34">
        <f t="shared" si="9"/>
        <v>0</v>
      </c>
      <c r="AR124" s="46">
        <f t="shared" si="6"/>
        <v>0</v>
      </c>
      <c r="AS124" s="47">
        <f t="shared" si="7"/>
        <v>0</v>
      </c>
      <c r="AT124" s="16"/>
      <c r="AU124" s="16"/>
      <c r="AV124" s="461" t="s">
        <v>123</v>
      </c>
      <c r="AW124" s="382" cm="1">
        <f t="array" ref="AW124">bdRateExtend($G124:$G127,H124:H127,$Z124:$Z127,AA124:AA127)</f>
        <v>1</v>
      </c>
      <c r="AX124" s="403" cm="1">
        <f t="array" ref="AX124">bdRateExtend($G124:$G129,H124:H129,$Z124:$Z129,AA124:AA129)</f>
        <v>1</v>
      </c>
      <c r="AY124" s="403" cm="1">
        <f t="array" ref="AY124">bdRateExtend($G124:$G129,I124:I129,$Z124:$Z129,AB124:AB129)</f>
        <v>1</v>
      </c>
      <c r="AZ124" s="403" cm="1">
        <f t="array" ref="AZ124">bdRateExtend($G124:$G129,J124:J129,$Z124:$Z129,AC124:AC129)</f>
        <v>1</v>
      </c>
      <c r="BA124" s="403" t="e" cm="1">
        <f t="array" ref="BA124">bdRateExtend($G124:$G129,K124:K129,$Z124:$Z129,AD124:AD129)</f>
        <v>#VALUE!</v>
      </c>
      <c r="BB124" s="403" cm="1">
        <f t="array" ref="BB124">bdRateExtend($G124:$G127,L124:L127,$Z124:$Z127,AE124:AE127)</f>
        <v>1</v>
      </c>
      <c r="BC124" s="403" cm="1">
        <f t="array" ref="BC124">bdRateExtend($G124:$G129,L124:L129,$Z124:$Z129,AE124:AE129)</f>
        <v>1</v>
      </c>
      <c r="BD124" s="403" cm="1">
        <f t="array" ref="BD124">bdRateExtend($G124:$G127,M124:M127,$Z124:$Z127,AF124:AF127)</f>
        <v>1</v>
      </c>
      <c r="BE124" s="403" cm="1">
        <f t="array" ref="BE124">bdRateExtend($G124:$G129,M124:M129,$Z124:$Z129,AF124:AF129)</f>
        <v>1</v>
      </c>
      <c r="BF124" s="403" cm="1">
        <f t="array" ref="BF124">bdRateExtend($G124:$G127,N124:N127,$Z124:$Z127,AG124:AG127)</f>
        <v>1</v>
      </c>
      <c r="BG124" s="403" cm="1">
        <f t="array" ref="BG124">bdRateExtend($G124:$G129,N124:N129,$Z124:$Z129,AG124:AG129)</f>
        <v>1</v>
      </c>
      <c r="BH124" s="403" t="e" cm="1">
        <f t="array" ref="BH124">bdRateExtend($G124:$G127,O124:O127,$Z124:$Z127,AH124:AH127)</f>
        <v>#VALUE!</v>
      </c>
      <c r="BI124" s="403" t="e" cm="1">
        <f t="array" ref="BI124">bdRateExtend($G124:$G129,O124:O129,$Z124:$Z129,AH124:AH129)</f>
        <v>#VALUE!</v>
      </c>
      <c r="BJ124" s="403" t="e" cm="1">
        <f t="array" ref="BJ124">bdRateExtend($G124:$G127,P124:P127,$Z124:$Z127,AI124:AI127)</f>
        <v>#VALUE!</v>
      </c>
      <c r="BK124" s="403" t="e" cm="1">
        <f t="array" ref="BK124">bdRateExtend($G124:$G129,P124:P129,$Z124:$Z129,AI124:AI129)</f>
        <v>#VALUE!</v>
      </c>
      <c r="BL124" s="403" t="e" cm="1">
        <f t="array" ref="BL124">bdRateExtend($G124:$G127,Q124:Q127,$Z124:$Z127,AJ124:AJ127)</f>
        <v>#VALUE!</v>
      </c>
      <c r="BM124" s="403" t="e" cm="1">
        <f t="array" ref="BM124">bdRateExtend($G124:$G129,Q124:Q129,$Z124:$Z129,AJ124:AJ129)</f>
        <v>#VALUE!</v>
      </c>
      <c r="BN124" s="403" t="e" cm="1">
        <f t="array" ref="BN124">bdRateExtend($G124:$G127,R124:R127,$Z124:$Z127,AK124:AK127)</f>
        <v>#VALUE!</v>
      </c>
      <c r="BO124" s="403" t="e" cm="1">
        <f t="array" ref="BO124">bdRateExtend($G124:$G129,R124:R129,$Z124:$Z129,AK124:AK129)</f>
        <v>#VALUE!</v>
      </c>
      <c r="BP124" s="403" t="e" cm="1">
        <f t="array" ref="BP124">bdRateExtend($G124:$G129,S124:S129,$Z124:$Z129,AL124:AL129)</f>
        <v>#VALUE!</v>
      </c>
      <c r="BQ124" s="377" t="e" cm="1">
        <f t="array" ref="BQ124">bdRateExtend($G124:$G129,T124:T129,$Z124:$Z129,AM124:AM129)</f>
        <v>#VALUE!</v>
      </c>
      <c r="BR124" s="377" t="e" cm="1">
        <f t="array" ref="BR124">bdRateExtend($G124:$G129,U124:U129,$Z124:$Z129,AN124:AN129)</f>
        <v>#VALUE!</v>
      </c>
    </row>
    <row r="125" spans="1:70" ht="17" customHeight="1" x14ac:dyDescent="0.2">
      <c r="A125" s="387"/>
      <c r="B125" s="390"/>
      <c r="C125" s="393"/>
      <c r="D125" s="396"/>
      <c r="E125" s="399"/>
      <c r="F125" s="19">
        <v>31</v>
      </c>
      <c r="G125" s="35">
        <f>Anchor!B548</f>
        <v>11407.3087</v>
      </c>
      <c r="H125" s="40">
        <f>Anchor!C548</f>
        <v>38.036999999999999</v>
      </c>
      <c r="I125" s="40">
        <f>Anchor!D548</f>
        <v>42.83</v>
      </c>
      <c r="J125" s="40">
        <f>Anchor!E548</f>
        <v>44.292400000000001</v>
      </c>
      <c r="K125" s="40"/>
      <c r="L125" s="40">
        <f>Anchor!F548</f>
        <v>22.826000000000001</v>
      </c>
      <c r="M125" s="40">
        <f>Anchor!G548</f>
        <v>20.131799999999998</v>
      </c>
      <c r="N125" s="40">
        <f>Anchor!H548</f>
        <v>95.839100000000002</v>
      </c>
      <c r="O125" s="40"/>
      <c r="P125" s="40"/>
      <c r="Q125" s="40"/>
      <c r="R125" s="40"/>
      <c r="S125" s="40"/>
      <c r="T125" s="40"/>
      <c r="U125" s="40"/>
      <c r="V125" s="40">
        <f>Anchor!I548</f>
        <v>25650.400000000001</v>
      </c>
      <c r="W125" s="40">
        <f>Anchor!J548</f>
        <v>11.6805</v>
      </c>
      <c r="X125" s="36">
        <f t="shared" si="8"/>
        <v>7.1251111111111118</v>
      </c>
      <c r="Y125" s="15"/>
      <c r="Z125" s="35">
        <f>Test!B548</f>
        <v>0</v>
      </c>
      <c r="AA125" s="40">
        <f>Test!C548</f>
        <v>0</v>
      </c>
      <c r="AB125" s="40">
        <f>Test!D548</f>
        <v>0</v>
      </c>
      <c r="AC125" s="40">
        <f>Test!E548</f>
        <v>0</v>
      </c>
      <c r="AD125" s="40"/>
      <c r="AE125" s="40">
        <f>Test!F548</f>
        <v>0</v>
      </c>
      <c r="AF125" s="40">
        <f>Test!G548</f>
        <v>0</v>
      </c>
      <c r="AG125" s="40">
        <f>Test!H548</f>
        <v>0</v>
      </c>
      <c r="AH125" s="40"/>
      <c r="AI125" s="40"/>
      <c r="AJ125" s="40"/>
      <c r="AK125" s="40"/>
      <c r="AL125" s="40"/>
      <c r="AM125" s="40"/>
      <c r="AN125" s="40"/>
      <c r="AO125" s="40">
        <f>Test!I548</f>
        <v>0</v>
      </c>
      <c r="AP125" s="40">
        <f>Test!J548</f>
        <v>0</v>
      </c>
      <c r="AQ125" s="36">
        <f t="shared" si="9"/>
        <v>0</v>
      </c>
      <c r="AR125" s="48">
        <f t="shared" si="6"/>
        <v>0</v>
      </c>
      <c r="AS125" s="49">
        <f t="shared" si="7"/>
        <v>0</v>
      </c>
      <c r="AT125" s="16"/>
      <c r="AU125" s="16"/>
      <c r="AV125" s="460"/>
      <c r="AW125" s="382"/>
      <c r="AX125" s="403"/>
      <c r="AY125" s="403"/>
      <c r="AZ125" s="403"/>
      <c r="BA125" s="403"/>
      <c r="BB125" s="403"/>
      <c r="BC125" s="403"/>
      <c r="BD125" s="403"/>
      <c r="BE125" s="403"/>
      <c r="BF125" s="403"/>
      <c r="BG125" s="403"/>
      <c r="BH125" s="403"/>
      <c r="BI125" s="403"/>
      <c r="BJ125" s="403"/>
      <c r="BK125" s="403"/>
      <c r="BL125" s="403"/>
      <c r="BM125" s="403"/>
      <c r="BN125" s="403"/>
      <c r="BO125" s="403"/>
      <c r="BP125" s="403"/>
      <c r="BQ125" s="377"/>
      <c r="BR125" s="377"/>
    </row>
    <row r="126" spans="1:70" ht="17" customHeight="1" x14ac:dyDescent="0.2">
      <c r="A126" s="387"/>
      <c r="B126" s="390"/>
      <c r="C126" s="393"/>
      <c r="D126" s="396"/>
      <c r="E126" s="399"/>
      <c r="F126" s="19">
        <v>39</v>
      </c>
      <c r="G126" s="35">
        <f>Anchor!B549</f>
        <v>6151.7767999999996</v>
      </c>
      <c r="H126" s="40">
        <f>Anchor!C549</f>
        <v>36.286999999999999</v>
      </c>
      <c r="I126" s="40">
        <f>Anchor!D549</f>
        <v>41.404000000000003</v>
      </c>
      <c r="J126" s="40">
        <f>Anchor!E549</f>
        <v>43.005899999999997</v>
      </c>
      <c r="K126" s="40"/>
      <c r="L126" s="40">
        <f>Anchor!F549</f>
        <v>20.455300000000001</v>
      </c>
      <c r="M126" s="40">
        <f>Anchor!G549</f>
        <v>18.348600000000001</v>
      </c>
      <c r="N126" s="40">
        <f>Anchor!H549</f>
        <v>91.329499999999996</v>
      </c>
      <c r="O126" s="40"/>
      <c r="P126" s="40"/>
      <c r="Q126" s="40"/>
      <c r="R126" s="40"/>
      <c r="S126" s="40"/>
      <c r="T126" s="40"/>
      <c r="U126" s="40"/>
      <c r="V126" s="40">
        <f>Anchor!I549</f>
        <v>19347.3</v>
      </c>
      <c r="W126" s="40">
        <f>Anchor!J549</f>
        <v>9.4934999999999992</v>
      </c>
      <c r="X126" s="36">
        <f t="shared" si="8"/>
        <v>5.37425</v>
      </c>
      <c r="Y126" s="15"/>
      <c r="Z126" s="35">
        <f>Test!B549</f>
        <v>0</v>
      </c>
      <c r="AA126" s="40">
        <f>Test!C549</f>
        <v>0</v>
      </c>
      <c r="AB126" s="40">
        <f>Test!D549</f>
        <v>0</v>
      </c>
      <c r="AC126" s="40">
        <f>Test!E549</f>
        <v>0</v>
      </c>
      <c r="AD126" s="40"/>
      <c r="AE126" s="40">
        <f>Test!F549</f>
        <v>0</v>
      </c>
      <c r="AF126" s="40">
        <f>Test!G549</f>
        <v>0</v>
      </c>
      <c r="AG126" s="40">
        <f>Test!H549</f>
        <v>0</v>
      </c>
      <c r="AH126" s="40"/>
      <c r="AI126" s="40"/>
      <c r="AJ126" s="40"/>
      <c r="AK126" s="40"/>
      <c r="AL126" s="40"/>
      <c r="AM126" s="40"/>
      <c r="AN126" s="40"/>
      <c r="AO126" s="40">
        <f>Test!I549</f>
        <v>0</v>
      </c>
      <c r="AP126" s="40">
        <f>Test!J549</f>
        <v>0</v>
      </c>
      <c r="AQ126" s="36">
        <f t="shared" si="9"/>
        <v>0</v>
      </c>
      <c r="AR126" s="48">
        <f t="shared" si="6"/>
        <v>0</v>
      </c>
      <c r="AS126" s="49">
        <f t="shared" si="7"/>
        <v>0</v>
      </c>
      <c r="AT126" s="16"/>
      <c r="AU126" s="16"/>
      <c r="AV126" s="460" t="s">
        <v>124</v>
      </c>
      <c r="AW126" s="382" cm="1">
        <f t="array" ref="AW126">bdRateExtend($G125:$G128,H125:H128,$Z125:$Z128,AA125:AA128)</f>
        <v>1</v>
      </c>
      <c r="AX126" s="403"/>
      <c r="AY126" s="403"/>
      <c r="AZ126" s="403"/>
      <c r="BA126" s="403"/>
      <c r="BB126" s="403" cm="1">
        <f t="array" ref="BB126">bdRateExtend($G125:$G128,L125:L128,$Z125:$Z128,AE125:AE128)</f>
        <v>1</v>
      </c>
      <c r="BC126" s="403"/>
      <c r="BD126" s="403" cm="1">
        <f t="array" ref="BD126">bdRateExtend($G125:$G128,M125:M128,$Z125:$Z128,AF125:AF128)</f>
        <v>1</v>
      </c>
      <c r="BE126" s="403"/>
      <c r="BF126" s="403" cm="1">
        <f t="array" ref="BF126">bdRateExtend($G125:$G128,N125:N128,$Z125:$Z128,AG125:AG128)</f>
        <v>1</v>
      </c>
      <c r="BG126" s="403"/>
      <c r="BH126" s="403" t="e" cm="1">
        <f t="array" ref="BH126">bdRateExtend($G125:$G128,O125:O128,$Z125:$Z128,AH125:AH128)</f>
        <v>#VALUE!</v>
      </c>
      <c r="BI126" s="403"/>
      <c r="BJ126" s="403" t="e" cm="1">
        <f t="array" ref="BJ126">bdRateExtend($G125:$G128,P125:P128,$Z125:$Z128,AI125:AI128)</f>
        <v>#VALUE!</v>
      </c>
      <c r="BK126" s="403"/>
      <c r="BL126" s="403" t="e" cm="1">
        <f t="array" ref="BL126">bdRateExtend($G125:$G128,Q125:Q128,$Z125:$Z128,AJ125:AJ128)</f>
        <v>#VALUE!</v>
      </c>
      <c r="BM126" s="403"/>
      <c r="BN126" s="403" t="e" cm="1">
        <f t="array" ref="BN126">bdRateExtend($G125:$G128,R125:R128,$Z125:$Z128,AK125:AK128)</f>
        <v>#VALUE!</v>
      </c>
      <c r="BO126" s="403"/>
      <c r="BP126" s="403"/>
      <c r="BQ126" s="377"/>
      <c r="BR126" s="377"/>
    </row>
    <row r="127" spans="1:70" ht="17" customHeight="1" x14ac:dyDescent="0.2">
      <c r="A127" s="387"/>
      <c r="B127" s="390"/>
      <c r="C127" s="393"/>
      <c r="D127" s="396"/>
      <c r="E127" s="399"/>
      <c r="F127" s="19">
        <v>47</v>
      </c>
      <c r="G127" s="35">
        <f>Anchor!B550</f>
        <v>3510.2910999999999</v>
      </c>
      <c r="H127" s="40">
        <f>Anchor!C550</f>
        <v>34.480800000000002</v>
      </c>
      <c r="I127" s="40">
        <f>Anchor!D550</f>
        <v>39.913200000000003</v>
      </c>
      <c r="J127" s="40">
        <f>Anchor!E550</f>
        <v>41.635300000000001</v>
      </c>
      <c r="K127" s="40"/>
      <c r="L127" s="40">
        <f>Anchor!F550</f>
        <v>17.770800000000001</v>
      </c>
      <c r="M127" s="40">
        <f>Anchor!G550</f>
        <v>16.288900000000002</v>
      </c>
      <c r="N127" s="40">
        <f>Anchor!H550</f>
        <v>84.394599999999997</v>
      </c>
      <c r="O127" s="40"/>
      <c r="P127" s="40"/>
      <c r="Q127" s="40"/>
      <c r="R127" s="40"/>
      <c r="S127" s="40"/>
      <c r="T127" s="40"/>
      <c r="U127" s="40"/>
      <c r="V127" s="40">
        <f>Anchor!I550</f>
        <v>14408</v>
      </c>
      <c r="W127" s="40">
        <f>Anchor!J550</f>
        <v>7.8371000000000004</v>
      </c>
      <c r="X127" s="36">
        <f t="shared" si="8"/>
        <v>4.0022222222222226</v>
      </c>
      <c r="Y127" s="15"/>
      <c r="Z127" s="35">
        <f>Test!B550</f>
        <v>0</v>
      </c>
      <c r="AA127" s="40">
        <f>Test!C550</f>
        <v>0</v>
      </c>
      <c r="AB127" s="40">
        <f>Test!D550</f>
        <v>0</v>
      </c>
      <c r="AC127" s="40">
        <f>Test!E550</f>
        <v>0</v>
      </c>
      <c r="AD127" s="40"/>
      <c r="AE127" s="40">
        <f>Test!F550</f>
        <v>0</v>
      </c>
      <c r="AF127" s="40">
        <f>Test!G550</f>
        <v>0</v>
      </c>
      <c r="AG127" s="40">
        <f>Test!H550</f>
        <v>0</v>
      </c>
      <c r="AH127" s="40"/>
      <c r="AI127" s="40"/>
      <c r="AJ127" s="40"/>
      <c r="AK127" s="40"/>
      <c r="AL127" s="40"/>
      <c r="AM127" s="40"/>
      <c r="AN127" s="40"/>
      <c r="AO127" s="40">
        <f>Test!I550</f>
        <v>0</v>
      </c>
      <c r="AP127" s="40">
        <f>Test!J550</f>
        <v>0</v>
      </c>
      <c r="AQ127" s="36">
        <f t="shared" si="9"/>
        <v>0</v>
      </c>
      <c r="AR127" s="48">
        <f t="shared" si="6"/>
        <v>0</v>
      </c>
      <c r="AS127" s="49">
        <f t="shared" si="7"/>
        <v>0</v>
      </c>
      <c r="AT127" s="16"/>
      <c r="AU127" s="16"/>
      <c r="AV127" s="460"/>
      <c r="AW127" s="382"/>
      <c r="AX127" s="403"/>
      <c r="AY127" s="403"/>
      <c r="AZ127" s="403"/>
      <c r="BA127" s="403"/>
      <c r="BB127" s="403"/>
      <c r="BC127" s="403"/>
      <c r="BD127" s="403"/>
      <c r="BE127" s="403"/>
      <c r="BF127" s="403"/>
      <c r="BG127" s="403"/>
      <c r="BH127" s="403"/>
      <c r="BI127" s="403"/>
      <c r="BJ127" s="403"/>
      <c r="BK127" s="403"/>
      <c r="BL127" s="403"/>
      <c r="BM127" s="403"/>
      <c r="BN127" s="403"/>
      <c r="BO127" s="403"/>
      <c r="BP127" s="403"/>
      <c r="BQ127" s="377"/>
      <c r="BR127" s="377"/>
    </row>
    <row r="128" spans="1:70" ht="17" customHeight="1" x14ac:dyDescent="0.2">
      <c r="A128" s="387"/>
      <c r="B128" s="390"/>
      <c r="C128" s="393"/>
      <c r="D128" s="396"/>
      <c r="E128" s="399"/>
      <c r="F128" s="19">
        <v>55</v>
      </c>
      <c r="G128" s="35">
        <f>Anchor!B551</f>
        <v>1993.3092999999999</v>
      </c>
      <c r="H128" s="40">
        <f>Anchor!C551</f>
        <v>32.475700000000003</v>
      </c>
      <c r="I128" s="40">
        <f>Anchor!D551</f>
        <v>38.332000000000001</v>
      </c>
      <c r="J128" s="40">
        <f>Anchor!E551</f>
        <v>40.174100000000003</v>
      </c>
      <c r="K128" s="40"/>
      <c r="L128" s="40">
        <f>Anchor!F551</f>
        <v>15.0357</v>
      </c>
      <c r="M128" s="40">
        <f>Anchor!G551</f>
        <v>14.0991</v>
      </c>
      <c r="N128" s="40">
        <f>Anchor!H551</f>
        <v>74.135099999999994</v>
      </c>
      <c r="O128" s="40"/>
      <c r="P128" s="40"/>
      <c r="Q128" s="40"/>
      <c r="R128" s="40"/>
      <c r="S128" s="40"/>
      <c r="T128" s="40"/>
      <c r="U128" s="40"/>
      <c r="V128" s="40">
        <f>Anchor!I551</f>
        <v>10658.2</v>
      </c>
      <c r="W128" s="40">
        <f>Anchor!J551</f>
        <v>6.4531000000000001</v>
      </c>
      <c r="X128" s="36">
        <f t="shared" si="8"/>
        <v>2.9606111111111115</v>
      </c>
      <c r="Y128" s="15"/>
      <c r="Z128" s="35">
        <f>Test!B551</f>
        <v>0</v>
      </c>
      <c r="AA128" s="40">
        <f>Test!C551</f>
        <v>0</v>
      </c>
      <c r="AB128" s="40">
        <f>Test!D551</f>
        <v>0</v>
      </c>
      <c r="AC128" s="40">
        <f>Test!E551</f>
        <v>0</v>
      </c>
      <c r="AD128" s="40"/>
      <c r="AE128" s="40">
        <f>Test!F551</f>
        <v>0</v>
      </c>
      <c r="AF128" s="40">
        <f>Test!G551</f>
        <v>0</v>
      </c>
      <c r="AG128" s="40">
        <f>Test!H551</f>
        <v>0</v>
      </c>
      <c r="AH128" s="40"/>
      <c r="AI128" s="40"/>
      <c r="AJ128" s="40"/>
      <c r="AK128" s="40"/>
      <c r="AL128" s="40"/>
      <c r="AM128" s="40"/>
      <c r="AN128" s="40"/>
      <c r="AO128" s="40">
        <f>Test!I551</f>
        <v>0</v>
      </c>
      <c r="AP128" s="40">
        <f>Test!J551</f>
        <v>0</v>
      </c>
      <c r="AQ128" s="36">
        <f t="shared" si="9"/>
        <v>0</v>
      </c>
      <c r="AR128" s="48">
        <f t="shared" si="6"/>
        <v>0</v>
      </c>
      <c r="AS128" s="49">
        <f t="shared" si="7"/>
        <v>0</v>
      </c>
      <c r="AT128" s="16"/>
      <c r="AU128" s="16"/>
      <c r="AV128" s="460" t="s">
        <v>125</v>
      </c>
      <c r="AW128" s="382" cm="1">
        <f t="array" ref="AW128">bdRateExtend($G126:$G129,H126:H129,$Z126:$Z129,AA126:AA129)</f>
        <v>1</v>
      </c>
      <c r="AX128" s="403"/>
      <c r="AY128" s="403"/>
      <c r="AZ128" s="403"/>
      <c r="BA128" s="403"/>
      <c r="BB128" s="403" cm="1">
        <f t="array" ref="BB128">bdRateExtend($G126:$G129,L126:L129,$Z126:$Z129,AE126:AE129)</f>
        <v>1</v>
      </c>
      <c r="BC128" s="403"/>
      <c r="BD128" s="403" cm="1">
        <f t="array" ref="BD128">bdRateExtend($G126:$G129,M126:M129,$Z126:$Z129,AF126:AF129)</f>
        <v>1</v>
      </c>
      <c r="BE128" s="403"/>
      <c r="BF128" s="403" cm="1">
        <f t="array" ref="BF128">bdRateExtend($G126:$G129,N126:N129,$Z126:$Z129,AG126:AG129)</f>
        <v>1</v>
      </c>
      <c r="BG128" s="403"/>
      <c r="BH128" s="403" t="e" cm="1">
        <f t="array" ref="BH128">bdRateExtend($G126:$G129,O126:O129,$Z126:$Z129,AH126:AH129)</f>
        <v>#VALUE!</v>
      </c>
      <c r="BI128" s="403"/>
      <c r="BJ128" s="403" t="e" cm="1">
        <f t="array" ref="BJ128">bdRateExtend($G126:$G129,P126:P129,$Z126:$Z129,AI126:AI129)</f>
        <v>#VALUE!</v>
      </c>
      <c r="BK128" s="403"/>
      <c r="BL128" s="403" t="e" cm="1">
        <f t="array" ref="BL128">bdRateExtend($G126:$G129,Q126:Q129,$Z126:$Z129,AJ126:AJ129)</f>
        <v>#VALUE!</v>
      </c>
      <c r="BM128" s="403"/>
      <c r="BN128" s="403" t="e" cm="1">
        <f t="array" ref="BN128">bdRateExtend($G126:$G129,R126:R129,$Z126:$Z129,AK126:AK129)</f>
        <v>#VALUE!</v>
      </c>
      <c r="BO128" s="403"/>
      <c r="BP128" s="403"/>
      <c r="BQ128" s="377"/>
      <c r="BR128" s="377"/>
    </row>
    <row r="129" spans="1:70" ht="17" customHeight="1" thickBot="1" x14ac:dyDescent="0.25">
      <c r="A129" s="387"/>
      <c r="B129" s="391"/>
      <c r="C129" s="394"/>
      <c r="D129" s="397"/>
      <c r="E129" s="400"/>
      <c r="F129" s="22">
        <v>63</v>
      </c>
      <c r="G129" s="37">
        <f>Anchor!B552</f>
        <v>885.69740000000002</v>
      </c>
      <c r="H129" s="38">
        <f>Anchor!C552</f>
        <v>29.4922</v>
      </c>
      <c r="I129" s="38">
        <f>Anchor!D552</f>
        <v>36.479799999999997</v>
      </c>
      <c r="J129" s="38">
        <f>Anchor!E552</f>
        <v>38.479500000000002</v>
      </c>
      <c r="K129" s="38"/>
      <c r="L129" s="38">
        <f>Anchor!F552</f>
        <v>11.456099999999999</v>
      </c>
      <c r="M129" s="38">
        <f>Anchor!G552</f>
        <v>11.1031</v>
      </c>
      <c r="N129" s="38">
        <f>Anchor!H552</f>
        <v>55.068600000000004</v>
      </c>
      <c r="O129" s="38"/>
      <c r="P129" s="38"/>
      <c r="Q129" s="38"/>
      <c r="R129" s="38"/>
      <c r="S129" s="38"/>
      <c r="T129" s="38"/>
      <c r="U129" s="38"/>
      <c r="V129" s="38">
        <f>Anchor!I552</f>
        <v>6136.3</v>
      </c>
      <c r="W129" s="38">
        <f>Anchor!J552</f>
        <v>3.8950999999999998</v>
      </c>
      <c r="X129" s="39">
        <f t="shared" si="8"/>
        <v>1.7045277777777779</v>
      </c>
      <c r="Y129" s="15"/>
      <c r="Z129" s="37">
        <f>Test!B552</f>
        <v>0</v>
      </c>
      <c r="AA129" s="38">
        <f>Test!C552</f>
        <v>0</v>
      </c>
      <c r="AB129" s="38">
        <f>Test!D552</f>
        <v>0</v>
      </c>
      <c r="AC129" s="38">
        <f>Test!E552</f>
        <v>0</v>
      </c>
      <c r="AD129" s="38"/>
      <c r="AE129" s="38">
        <f>Test!F552</f>
        <v>0</v>
      </c>
      <c r="AF129" s="38">
        <f>Test!G552</f>
        <v>0</v>
      </c>
      <c r="AG129" s="38">
        <f>Test!H552</f>
        <v>0</v>
      </c>
      <c r="AH129" s="38"/>
      <c r="AI129" s="38"/>
      <c r="AJ129" s="38"/>
      <c r="AK129" s="38"/>
      <c r="AL129" s="38"/>
      <c r="AM129" s="38"/>
      <c r="AN129" s="38"/>
      <c r="AO129" s="38">
        <f>Test!I552</f>
        <v>0</v>
      </c>
      <c r="AP129" s="38">
        <f>Test!J552</f>
        <v>0</v>
      </c>
      <c r="AQ129" s="39">
        <f t="shared" si="9"/>
        <v>0</v>
      </c>
      <c r="AR129" s="50">
        <f t="shared" si="6"/>
        <v>0</v>
      </c>
      <c r="AS129" s="51">
        <f t="shared" si="7"/>
        <v>0</v>
      </c>
      <c r="AT129" s="16"/>
      <c r="AU129" s="16"/>
      <c r="AV129" s="462"/>
      <c r="AW129" s="382"/>
      <c r="AX129" s="403"/>
      <c r="AY129" s="403"/>
      <c r="AZ129" s="403"/>
      <c r="BA129" s="403"/>
      <c r="BB129" s="403"/>
      <c r="BC129" s="403"/>
      <c r="BD129" s="403"/>
      <c r="BE129" s="403"/>
      <c r="BF129" s="403"/>
      <c r="BG129" s="403"/>
      <c r="BH129" s="403"/>
      <c r="BI129" s="403"/>
      <c r="BJ129" s="403"/>
      <c r="BK129" s="403"/>
      <c r="BL129" s="403"/>
      <c r="BM129" s="403"/>
      <c r="BN129" s="403"/>
      <c r="BO129" s="403"/>
      <c r="BP129" s="403"/>
      <c r="BQ129" s="377"/>
      <c r="BR129" s="377"/>
    </row>
    <row r="130" spans="1:70" ht="17" customHeight="1" x14ac:dyDescent="0.2">
      <c r="A130" s="387"/>
      <c r="B130" s="389" t="s">
        <v>2</v>
      </c>
      <c r="C130" s="392" t="s">
        <v>45</v>
      </c>
      <c r="D130" s="395">
        <v>30</v>
      </c>
      <c r="E130" s="398">
        <v>10</v>
      </c>
      <c r="F130" s="21">
        <v>23</v>
      </c>
      <c r="G130" s="32">
        <f>Anchor!B553</f>
        <v>2952.4117000000001</v>
      </c>
      <c r="H130" s="33">
        <f>Anchor!C553</f>
        <v>48.706099999999999</v>
      </c>
      <c r="I130" s="33">
        <f>Anchor!D553</f>
        <v>55.679699999999997</v>
      </c>
      <c r="J130" s="33">
        <f>Anchor!E553</f>
        <v>56.122700000000002</v>
      </c>
      <c r="K130" s="33"/>
      <c r="L130" s="33">
        <f>Anchor!F553</f>
        <v>26.314900000000002</v>
      </c>
      <c r="M130" s="33">
        <f>Anchor!G553</f>
        <v>25.132400000000001</v>
      </c>
      <c r="N130" s="33">
        <f>Anchor!H553</f>
        <v>99.817300000000003</v>
      </c>
      <c r="O130" s="33"/>
      <c r="P130" s="33"/>
      <c r="Q130" s="33"/>
      <c r="R130" s="33"/>
      <c r="S130" s="33"/>
      <c r="T130" s="33"/>
      <c r="U130" s="33"/>
      <c r="V130" s="33">
        <f>Anchor!I553</f>
        <v>9309.5</v>
      </c>
      <c r="W130" s="33">
        <f>Anchor!J553</f>
        <v>6.5452000000000004</v>
      </c>
      <c r="X130" s="34">
        <f t="shared" si="8"/>
        <v>2.5859722222222223</v>
      </c>
      <c r="Y130" s="15"/>
      <c r="Z130" s="32">
        <f>Test!B553</f>
        <v>0</v>
      </c>
      <c r="AA130" s="33">
        <f>Test!C553</f>
        <v>0</v>
      </c>
      <c r="AB130" s="33">
        <f>Test!D553</f>
        <v>0</v>
      </c>
      <c r="AC130" s="33">
        <f>Test!E553</f>
        <v>0</v>
      </c>
      <c r="AD130" s="33"/>
      <c r="AE130" s="33">
        <f>Test!F553</f>
        <v>0</v>
      </c>
      <c r="AF130" s="33">
        <f>Test!G553</f>
        <v>0</v>
      </c>
      <c r="AG130" s="33">
        <f>Test!H553</f>
        <v>0</v>
      </c>
      <c r="AH130" s="33"/>
      <c r="AI130" s="33"/>
      <c r="AJ130" s="33"/>
      <c r="AK130" s="33"/>
      <c r="AL130" s="33"/>
      <c r="AM130" s="33"/>
      <c r="AN130" s="33"/>
      <c r="AO130" s="33">
        <f>Test!I553</f>
        <v>0</v>
      </c>
      <c r="AP130" s="33">
        <f>Test!J553</f>
        <v>0</v>
      </c>
      <c r="AQ130" s="34">
        <f t="shared" si="9"/>
        <v>0</v>
      </c>
      <c r="AR130" s="46">
        <f t="shared" si="6"/>
        <v>0</v>
      </c>
      <c r="AS130" s="47">
        <f t="shared" si="7"/>
        <v>0</v>
      </c>
      <c r="AT130" s="16"/>
      <c r="AU130" s="16"/>
      <c r="AV130" s="461" t="s">
        <v>123</v>
      </c>
      <c r="AW130" s="382" cm="1">
        <f t="array" ref="AW130">bdRateExtend($G130:$G133,H130:H133,$Z130:$Z133,AA130:AA133)</f>
        <v>1</v>
      </c>
      <c r="AX130" s="403" cm="1">
        <f t="array" ref="AX130">bdRateExtend($G130:$G135,H130:H135,$Z130:$Z135,AA130:AA135)</f>
        <v>1</v>
      </c>
      <c r="AY130" s="403" cm="1">
        <f t="array" ref="AY130">bdRateExtend($G130:$G135,I130:I135,$Z130:$Z135,AB130:AB135)</f>
        <v>1</v>
      </c>
      <c r="AZ130" s="403" cm="1">
        <f t="array" ref="AZ130">bdRateExtend($G130:$G135,J130:J135,$Z130:$Z135,AC130:AC135)</f>
        <v>1</v>
      </c>
      <c r="BA130" s="403" t="e" cm="1">
        <f t="array" ref="BA130">bdRateExtend($G130:$G135,K130:K135,$Z130:$Z135,AD130:AD135)</f>
        <v>#VALUE!</v>
      </c>
      <c r="BB130" s="403" cm="1">
        <f t="array" ref="BB130">bdRateExtend($G130:$G133,L130:L133,$Z130:$Z133,AE130:AE133)</f>
        <v>1</v>
      </c>
      <c r="BC130" s="403" cm="1">
        <f t="array" ref="BC130">bdRateExtend($G130:$G135,L130:L135,$Z130:$Z135,AE130:AE135)</f>
        <v>1</v>
      </c>
      <c r="BD130" s="403" cm="1">
        <f t="array" ref="BD130">bdRateExtend($G130:$G133,M130:M133,$Z130:$Z133,AF130:AF133)</f>
        <v>1</v>
      </c>
      <c r="BE130" s="403" cm="1">
        <f t="array" ref="BE130">bdRateExtend($G130:$G135,M130:M135,$Z130:$Z135,AF130:AF135)</f>
        <v>1</v>
      </c>
      <c r="BF130" s="403" cm="1">
        <f t="array" ref="BF130">bdRateExtend($G130:$G133,N130:N133,$Z130:$Z133,AG130:AG133)</f>
        <v>1</v>
      </c>
      <c r="BG130" s="403" cm="1">
        <f t="array" ref="BG130">bdRateExtend($G130:$G135,N130:N135,$Z130:$Z135,AG130:AG135)</f>
        <v>1</v>
      </c>
      <c r="BH130" s="403" t="e" cm="1">
        <f t="array" ref="BH130">bdRateExtend($G130:$G133,O130:O133,$Z130:$Z133,AH130:AH133)</f>
        <v>#VALUE!</v>
      </c>
      <c r="BI130" s="403" t="e" cm="1">
        <f t="array" ref="BI130">bdRateExtend($G130:$G135,O130:O135,$Z130:$Z135,AH130:AH135)</f>
        <v>#VALUE!</v>
      </c>
      <c r="BJ130" s="403" t="e" cm="1">
        <f t="array" ref="BJ130">bdRateExtend($G130:$G133,P130:P133,$Z130:$Z133,AI130:AI133)</f>
        <v>#VALUE!</v>
      </c>
      <c r="BK130" s="403" t="e" cm="1">
        <f t="array" ref="BK130">bdRateExtend($G130:$G135,P130:P135,$Z130:$Z135,AI130:AI135)</f>
        <v>#VALUE!</v>
      </c>
      <c r="BL130" s="403" t="e" cm="1">
        <f t="array" ref="BL130">bdRateExtend($G130:$G133,Q130:Q133,$Z130:$Z133,AJ130:AJ133)</f>
        <v>#VALUE!</v>
      </c>
      <c r="BM130" s="403" t="e" cm="1">
        <f t="array" ref="BM130">bdRateExtend($G130:$G135,Q130:Q135,$Z130:$Z135,AJ130:AJ135)</f>
        <v>#VALUE!</v>
      </c>
      <c r="BN130" s="403" t="e" cm="1">
        <f t="array" ref="BN130">bdRateExtend($G130:$G133,R130:R133,$Z130:$Z133,AK130:AK133)</f>
        <v>#VALUE!</v>
      </c>
      <c r="BO130" s="403" t="e" cm="1">
        <f t="array" ref="BO130">bdRateExtend($G130:$G135,R130:R135,$Z130:$Z135,AK130:AK135)</f>
        <v>#VALUE!</v>
      </c>
      <c r="BP130" s="403" t="e" cm="1">
        <f t="array" ref="BP130">bdRateExtend($G130:$G135,S130:S135,$Z130:$Z135,AL130:AL135)</f>
        <v>#VALUE!</v>
      </c>
      <c r="BQ130" s="377" t="e" cm="1">
        <f t="array" ref="BQ130">bdRateExtend($G130:$G135,T130:T135,$Z130:$Z135,AM130:AM135)</f>
        <v>#VALUE!</v>
      </c>
      <c r="BR130" s="377" t="e" cm="1">
        <f t="array" ref="BR130">bdRateExtend($G130:$G135,U130:U135,$Z130:$Z135,AN130:AN135)</f>
        <v>#VALUE!</v>
      </c>
    </row>
    <row r="131" spans="1:70" ht="17" customHeight="1" x14ac:dyDescent="0.2">
      <c r="A131" s="387"/>
      <c r="B131" s="390"/>
      <c r="C131" s="393"/>
      <c r="D131" s="396"/>
      <c r="E131" s="399"/>
      <c r="F131" s="19">
        <v>31</v>
      </c>
      <c r="G131" s="35">
        <f>Anchor!B554</f>
        <v>1620.9637</v>
      </c>
      <c r="H131" s="40">
        <f>Anchor!C554</f>
        <v>47.154600000000002</v>
      </c>
      <c r="I131" s="40">
        <f>Anchor!D554</f>
        <v>54.120199999999997</v>
      </c>
      <c r="J131" s="40">
        <f>Anchor!E554</f>
        <v>54.661200000000001</v>
      </c>
      <c r="K131" s="40"/>
      <c r="L131" s="40">
        <f>Anchor!F554</f>
        <v>24.072500000000002</v>
      </c>
      <c r="M131" s="40">
        <f>Anchor!G554</f>
        <v>23.384399999999999</v>
      </c>
      <c r="N131" s="40">
        <f>Anchor!H554</f>
        <v>98.582499999999996</v>
      </c>
      <c r="O131" s="40"/>
      <c r="P131" s="40"/>
      <c r="Q131" s="40"/>
      <c r="R131" s="40"/>
      <c r="S131" s="40"/>
      <c r="T131" s="40"/>
      <c r="U131" s="40"/>
      <c r="V131" s="40">
        <f>Anchor!I554</f>
        <v>8809.6</v>
      </c>
      <c r="W131" s="40">
        <f>Anchor!J554</f>
        <v>5.5388000000000002</v>
      </c>
      <c r="X131" s="36">
        <f t="shared" si="8"/>
        <v>2.447111111111111</v>
      </c>
      <c r="Y131" s="15"/>
      <c r="Z131" s="35">
        <f>Test!B554</f>
        <v>0</v>
      </c>
      <c r="AA131" s="40">
        <f>Test!C554</f>
        <v>0</v>
      </c>
      <c r="AB131" s="40">
        <f>Test!D554</f>
        <v>0</v>
      </c>
      <c r="AC131" s="40">
        <f>Test!E554</f>
        <v>0</v>
      </c>
      <c r="AD131" s="40"/>
      <c r="AE131" s="40">
        <f>Test!F554</f>
        <v>0</v>
      </c>
      <c r="AF131" s="40">
        <f>Test!G554</f>
        <v>0</v>
      </c>
      <c r="AG131" s="40">
        <f>Test!H554</f>
        <v>0</v>
      </c>
      <c r="AH131" s="40"/>
      <c r="AI131" s="40"/>
      <c r="AJ131" s="40"/>
      <c r="AK131" s="40"/>
      <c r="AL131" s="40"/>
      <c r="AM131" s="40"/>
      <c r="AN131" s="40"/>
      <c r="AO131" s="40">
        <f>Test!I554</f>
        <v>0</v>
      </c>
      <c r="AP131" s="40">
        <f>Test!J554</f>
        <v>0</v>
      </c>
      <c r="AQ131" s="36">
        <f t="shared" si="9"/>
        <v>0</v>
      </c>
      <c r="AR131" s="48">
        <f t="shared" si="6"/>
        <v>0</v>
      </c>
      <c r="AS131" s="49">
        <f t="shared" si="7"/>
        <v>0</v>
      </c>
      <c r="AT131" s="16"/>
      <c r="AU131" s="16"/>
      <c r="AV131" s="460"/>
      <c r="AW131" s="382"/>
      <c r="AX131" s="403"/>
      <c r="AY131" s="403"/>
      <c r="AZ131" s="403"/>
      <c r="BA131" s="403"/>
      <c r="BB131" s="403"/>
      <c r="BC131" s="403"/>
      <c r="BD131" s="403"/>
      <c r="BE131" s="403"/>
      <c r="BF131" s="403"/>
      <c r="BG131" s="403"/>
      <c r="BH131" s="403"/>
      <c r="BI131" s="403"/>
      <c r="BJ131" s="403"/>
      <c r="BK131" s="403"/>
      <c r="BL131" s="403"/>
      <c r="BM131" s="403"/>
      <c r="BN131" s="403"/>
      <c r="BO131" s="403"/>
      <c r="BP131" s="403"/>
      <c r="BQ131" s="377"/>
      <c r="BR131" s="377"/>
    </row>
    <row r="132" spans="1:70" ht="17" customHeight="1" x14ac:dyDescent="0.2">
      <c r="A132" s="387"/>
      <c r="B132" s="390"/>
      <c r="C132" s="393"/>
      <c r="D132" s="396"/>
      <c r="E132" s="399"/>
      <c r="F132" s="19">
        <v>39</v>
      </c>
      <c r="G132" s="35">
        <f>Anchor!B555</f>
        <v>874.23509999999999</v>
      </c>
      <c r="H132" s="40">
        <f>Anchor!C555</f>
        <v>45.431800000000003</v>
      </c>
      <c r="I132" s="40">
        <f>Anchor!D555</f>
        <v>52.383499999999998</v>
      </c>
      <c r="J132" s="40">
        <f>Anchor!E555</f>
        <v>53.070799999999998</v>
      </c>
      <c r="K132" s="40"/>
      <c r="L132" s="40">
        <f>Anchor!F555</f>
        <v>21.779699999999998</v>
      </c>
      <c r="M132" s="40">
        <f>Anchor!G555</f>
        <v>21.542100000000001</v>
      </c>
      <c r="N132" s="40">
        <f>Anchor!H555</f>
        <v>94.244100000000003</v>
      </c>
      <c r="O132" s="40"/>
      <c r="P132" s="40"/>
      <c r="Q132" s="40"/>
      <c r="R132" s="40"/>
      <c r="S132" s="40"/>
      <c r="T132" s="40"/>
      <c r="U132" s="40"/>
      <c r="V132" s="40">
        <f>Anchor!I555</f>
        <v>7433.9</v>
      </c>
      <c r="W132" s="40">
        <f>Anchor!J555</f>
        <v>4.8244999999999996</v>
      </c>
      <c r="X132" s="36">
        <f t="shared" si="8"/>
        <v>2.064972222222222</v>
      </c>
      <c r="Y132" s="15"/>
      <c r="Z132" s="35">
        <f>Test!B555</f>
        <v>0</v>
      </c>
      <c r="AA132" s="40">
        <f>Test!C555</f>
        <v>0</v>
      </c>
      <c r="AB132" s="40">
        <f>Test!D555</f>
        <v>0</v>
      </c>
      <c r="AC132" s="40">
        <f>Test!E555</f>
        <v>0</v>
      </c>
      <c r="AD132" s="40"/>
      <c r="AE132" s="40">
        <f>Test!F555</f>
        <v>0</v>
      </c>
      <c r="AF132" s="40">
        <f>Test!G555</f>
        <v>0</v>
      </c>
      <c r="AG132" s="40">
        <f>Test!H555</f>
        <v>0</v>
      </c>
      <c r="AH132" s="40"/>
      <c r="AI132" s="40"/>
      <c r="AJ132" s="40"/>
      <c r="AK132" s="40"/>
      <c r="AL132" s="40"/>
      <c r="AM132" s="40"/>
      <c r="AN132" s="40"/>
      <c r="AO132" s="40">
        <f>Test!I555</f>
        <v>0</v>
      </c>
      <c r="AP132" s="40">
        <f>Test!J555</f>
        <v>0</v>
      </c>
      <c r="AQ132" s="36">
        <f t="shared" si="9"/>
        <v>0</v>
      </c>
      <c r="AR132" s="48">
        <f t="shared" ref="AR132:AR195" si="10">AO132/V132</f>
        <v>0</v>
      </c>
      <c r="AS132" s="49">
        <f t="shared" ref="AS132:AS195" si="11">AP132/W132</f>
        <v>0</v>
      </c>
      <c r="AT132" s="16"/>
      <c r="AU132" s="16"/>
      <c r="AV132" s="460" t="s">
        <v>124</v>
      </c>
      <c r="AW132" s="382" cm="1">
        <f t="array" ref="AW132">bdRateExtend($G131:$G134,H131:H134,$Z131:$Z134,AA131:AA134)</f>
        <v>1</v>
      </c>
      <c r="AX132" s="403"/>
      <c r="AY132" s="403"/>
      <c r="AZ132" s="403"/>
      <c r="BA132" s="403"/>
      <c r="BB132" s="403" cm="1">
        <f t="array" ref="BB132">bdRateExtend($G131:$G134,L131:L134,$Z131:$Z134,AE131:AE134)</f>
        <v>1</v>
      </c>
      <c r="BC132" s="403"/>
      <c r="BD132" s="403" cm="1">
        <f t="array" ref="BD132">bdRateExtend($G131:$G134,M131:M134,$Z131:$Z134,AF131:AF134)</f>
        <v>1</v>
      </c>
      <c r="BE132" s="403"/>
      <c r="BF132" s="403" cm="1">
        <f t="array" ref="BF132">bdRateExtend($G131:$G134,N131:N134,$Z131:$Z134,AG131:AG134)</f>
        <v>1</v>
      </c>
      <c r="BG132" s="403"/>
      <c r="BH132" s="403" t="e" cm="1">
        <f t="array" ref="BH132">bdRateExtend($G131:$G134,O131:O134,$Z131:$Z134,AH131:AH134)</f>
        <v>#VALUE!</v>
      </c>
      <c r="BI132" s="403"/>
      <c r="BJ132" s="403" t="e" cm="1">
        <f t="array" ref="BJ132">bdRateExtend($G131:$G134,P131:P134,$Z131:$Z134,AI131:AI134)</f>
        <v>#VALUE!</v>
      </c>
      <c r="BK132" s="403"/>
      <c r="BL132" s="403" t="e" cm="1">
        <f t="array" ref="BL132">bdRateExtend($G131:$G134,Q131:Q134,$Z131:$Z134,AJ131:AJ134)</f>
        <v>#VALUE!</v>
      </c>
      <c r="BM132" s="403"/>
      <c r="BN132" s="403" t="e" cm="1">
        <f t="array" ref="BN132">bdRateExtend($G131:$G134,R131:R134,$Z131:$Z134,AK131:AK134)</f>
        <v>#VALUE!</v>
      </c>
      <c r="BO132" s="403"/>
      <c r="BP132" s="403"/>
      <c r="BQ132" s="377"/>
      <c r="BR132" s="377"/>
    </row>
    <row r="133" spans="1:70" ht="17" customHeight="1" x14ac:dyDescent="0.2">
      <c r="A133" s="387"/>
      <c r="B133" s="390"/>
      <c r="C133" s="393"/>
      <c r="D133" s="396"/>
      <c r="E133" s="399"/>
      <c r="F133" s="19">
        <v>47</v>
      </c>
      <c r="G133" s="35">
        <f>Anchor!B556</f>
        <v>487.46030000000002</v>
      </c>
      <c r="H133" s="40">
        <f>Anchor!C556</f>
        <v>43.637700000000002</v>
      </c>
      <c r="I133" s="40">
        <f>Anchor!D556</f>
        <v>50.578600000000002</v>
      </c>
      <c r="J133" s="40">
        <f>Anchor!E556</f>
        <v>51.273400000000002</v>
      </c>
      <c r="K133" s="40"/>
      <c r="L133" s="40">
        <f>Anchor!F556</f>
        <v>19.601500000000001</v>
      </c>
      <c r="M133" s="40">
        <f>Anchor!G556</f>
        <v>19.735800000000001</v>
      </c>
      <c r="N133" s="40">
        <f>Anchor!H556</f>
        <v>86.543000000000006</v>
      </c>
      <c r="O133" s="40"/>
      <c r="P133" s="40"/>
      <c r="Q133" s="40"/>
      <c r="R133" s="40"/>
      <c r="S133" s="40"/>
      <c r="T133" s="40"/>
      <c r="U133" s="40"/>
      <c r="V133" s="40">
        <f>Anchor!I556</f>
        <v>5846.5</v>
      </c>
      <c r="W133" s="40">
        <f>Anchor!J556</f>
        <v>4.0429000000000004</v>
      </c>
      <c r="X133" s="36">
        <f t="shared" si="8"/>
        <v>1.6240277777777778</v>
      </c>
      <c r="Y133" s="15"/>
      <c r="Z133" s="35">
        <f>Test!B556</f>
        <v>0</v>
      </c>
      <c r="AA133" s="40">
        <f>Test!C556</f>
        <v>0</v>
      </c>
      <c r="AB133" s="40">
        <f>Test!D556</f>
        <v>0</v>
      </c>
      <c r="AC133" s="40">
        <f>Test!E556</f>
        <v>0</v>
      </c>
      <c r="AD133" s="40"/>
      <c r="AE133" s="40">
        <f>Test!F556</f>
        <v>0</v>
      </c>
      <c r="AF133" s="40">
        <f>Test!G556</f>
        <v>0</v>
      </c>
      <c r="AG133" s="40">
        <f>Test!H556</f>
        <v>0</v>
      </c>
      <c r="AH133" s="40"/>
      <c r="AI133" s="40"/>
      <c r="AJ133" s="40"/>
      <c r="AK133" s="40"/>
      <c r="AL133" s="40"/>
      <c r="AM133" s="40"/>
      <c r="AN133" s="40"/>
      <c r="AO133" s="40">
        <f>Test!I556</f>
        <v>0</v>
      </c>
      <c r="AP133" s="40">
        <f>Test!J556</f>
        <v>0</v>
      </c>
      <c r="AQ133" s="36">
        <f t="shared" si="9"/>
        <v>0</v>
      </c>
      <c r="AR133" s="48">
        <f t="shared" si="10"/>
        <v>0</v>
      </c>
      <c r="AS133" s="49">
        <f t="shared" si="11"/>
        <v>0</v>
      </c>
      <c r="AT133" s="16"/>
      <c r="AU133" s="16"/>
      <c r="AV133" s="460"/>
      <c r="AW133" s="382"/>
      <c r="AX133" s="403"/>
      <c r="AY133" s="403"/>
      <c r="AZ133" s="403"/>
      <c r="BA133" s="403"/>
      <c r="BB133" s="403"/>
      <c r="BC133" s="403"/>
      <c r="BD133" s="403"/>
      <c r="BE133" s="403"/>
      <c r="BF133" s="403"/>
      <c r="BG133" s="403"/>
      <c r="BH133" s="403"/>
      <c r="BI133" s="403"/>
      <c r="BJ133" s="403"/>
      <c r="BK133" s="403"/>
      <c r="BL133" s="403"/>
      <c r="BM133" s="403"/>
      <c r="BN133" s="403"/>
      <c r="BO133" s="403"/>
      <c r="BP133" s="403"/>
      <c r="BQ133" s="377"/>
      <c r="BR133" s="377"/>
    </row>
    <row r="134" spans="1:70" ht="17" customHeight="1" x14ac:dyDescent="0.2">
      <c r="A134" s="387"/>
      <c r="B134" s="390"/>
      <c r="C134" s="393"/>
      <c r="D134" s="396"/>
      <c r="E134" s="399"/>
      <c r="F134" s="19">
        <v>55</v>
      </c>
      <c r="G134" s="35">
        <f>Anchor!B557</f>
        <v>282.20490000000001</v>
      </c>
      <c r="H134" s="40">
        <f>Anchor!C557</f>
        <v>41.729100000000003</v>
      </c>
      <c r="I134" s="40">
        <f>Anchor!D557</f>
        <v>48.6462</v>
      </c>
      <c r="J134" s="40">
        <f>Anchor!E557</f>
        <v>49.458799999999997</v>
      </c>
      <c r="K134" s="40"/>
      <c r="L134" s="40">
        <f>Anchor!F557</f>
        <v>17.528099999999998</v>
      </c>
      <c r="M134" s="40">
        <f>Anchor!G557</f>
        <v>17.948</v>
      </c>
      <c r="N134" s="40">
        <f>Anchor!H557</f>
        <v>76.160600000000002</v>
      </c>
      <c r="O134" s="40"/>
      <c r="P134" s="40"/>
      <c r="Q134" s="40"/>
      <c r="R134" s="40"/>
      <c r="S134" s="40"/>
      <c r="T134" s="40"/>
      <c r="U134" s="40"/>
      <c r="V134" s="40">
        <f>Anchor!I557</f>
        <v>4647.3</v>
      </c>
      <c r="W134" s="40">
        <f>Anchor!J557</f>
        <v>3.4693999999999998</v>
      </c>
      <c r="X134" s="36">
        <f t="shared" si="8"/>
        <v>1.2909166666666667</v>
      </c>
      <c r="Y134" s="15"/>
      <c r="Z134" s="35">
        <f>Test!B557</f>
        <v>0</v>
      </c>
      <c r="AA134" s="40">
        <f>Test!C557</f>
        <v>0</v>
      </c>
      <c r="AB134" s="40">
        <f>Test!D557</f>
        <v>0</v>
      </c>
      <c r="AC134" s="40">
        <f>Test!E557</f>
        <v>0</v>
      </c>
      <c r="AD134" s="40"/>
      <c r="AE134" s="40">
        <f>Test!F557</f>
        <v>0</v>
      </c>
      <c r="AF134" s="40">
        <f>Test!G557</f>
        <v>0</v>
      </c>
      <c r="AG134" s="40">
        <f>Test!H557</f>
        <v>0</v>
      </c>
      <c r="AH134" s="40"/>
      <c r="AI134" s="40"/>
      <c r="AJ134" s="40"/>
      <c r="AK134" s="40"/>
      <c r="AL134" s="40"/>
      <c r="AM134" s="40"/>
      <c r="AN134" s="40"/>
      <c r="AO134" s="40">
        <f>Test!I557</f>
        <v>0</v>
      </c>
      <c r="AP134" s="40">
        <f>Test!J557</f>
        <v>0</v>
      </c>
      <c r="AQ134" s="36">
        <f t="shared" si="9"/>
        <v>0</v>
      </c>
      <c r="AR134" s="48">
        <f t="shared" si="10"/>
        <v>0</v>
      </c>
      <c r="AS134" s="49">
        <f t="shared" si="11"/>
        <v>0</v>
      </c>
      <c r="AT134" s="16"/>
      <c r="AU134" s="16"/>
      <c r="AV134" s="460" t="s">
        <v>125</v>
      </c>
      <c r="AW134" s="382" cm="1">
        <f t="array" ref="AW134">bdRateExtend($G132:$G135,H132:H135,$Z132:$Z135,AA132:AA135)</f>
        <v>1</v>
      </c>
      <c r="AX134" s="403"/>
      <c r="AY134" s="403"/>
      <c r="AZ134" s="403"/>
      <c r="BA134" s="403"/>
      <c r="BB134" s="403" cm="1">
        <f t="array" ref="BB134">bdRateExtend($G132:$G135,L132:L135,$Z132:$Z135,AE132:AE135)</f>
        <v>1</v>
      </c>
      <c r="BC134" s="403"/>
      <c r="BD134" s="403" cm="1">
        <f t="array" ref="BD134">bdRateExtend($G132:$G135,M132:M135,$Z132:$Z135,AF132:AF135)</f>
        <v>1</v>
      </c>
      <c r="BE134" s="403"/>
      <c r="BF134" s="403" cm="1">
        <f t="array" ref="BF134">bdRateExtend($G132:$G135,N132:N135,$Z132:$Z135,AG132:AG135)</f>
        <v>1</v>
      </c>
      <c r="BG134" s="403"/>
      <c r="BH134" s="403" t="e" cm="1">
        <f t="array" ref="BH134">bdRateExtend($G132:$G135,O132:O135,$Z132:$Z135,AH132:AH135)</f>
        <v>#VALUE!</v>
      </c>
      <c r="BI134" s="403"/>
      <c r="BJ134" s="403" t="e" cm="1">
        <f t="array" ref="BJ134">bdRateExtend($G132:$G135,P132:P135,$Z132:$Z135,AI132:AI135)</f>
        <v>#VALUE!</v>
      </c>
      <c r="BK134" s="403"/>
      <c r="BL134" s="403" t="e" cm="1">
        <f t="array" ref="BL134">bdRateExtend($G132:$G135,Q132:Q135,$Z132:$Z135,AJ132:AJ135)</f>
        <v>#VALUE!</v>
      </c>
      <c r="BM134" s="403"/>
      <c r="BN134" s="403" t="e" cm="1">
        <f t="array" ref="BN134">bdRateExtend($G132:$G135,R132:R135,$Z132:$Z135,AK132:AK135)</f>
        <v>#VALUE!</v>
      </c>
      <c r="BO134" s="403"/>
      <c r="BP134" s="403"/>
      <c r="BQ134" s="377"/>
      <c r="BR134" s="377"/>
    </row>
    <row r="135" spans="1:70" ht="17" customHeight="1" thickBot="1" x14ac:dyDescent="0.25">
      <c r="A135" s="387"/>
      <c r="B135" s="391"/>
      <c r="C135" s="394"/>
      <c r="D135" s="397"/>
      <c r="E135" s="400"/>
      <c r="F135" s="22">
        <v>63</v>
      </c>
      <c r="G135" s="37">
        <f>Anchor!B558</f>
        <v>135.19569999999999</v>
      </c>
      <c r="H135" s="38">
        <f>Anchor!C558</f>
        <v>38.677999999999997</v>
      </c>
      <c r="I135" s="38">
        <f>Anchor!D558</f>
        <v>46.195500000000003</v>
      </c>
      <c r="J135" s="38">
        <f>Anchor!E558</f>
        <v>47.238399999999999</v>
      </c>
      <c r="K135" s="38"/>
      <c r="L135" s="38">
        <f>Anchor!F558</f>
        <v>14.864000000000001</v>
      </c>
      <c r="M135" s="38">
        <f>Anchor!G558</f>
        <v>15.4892</v>
      </c>
      <c r="N135" s="38">
        <f>Anchor!H558</f>
        <v>56.146700000000003</v>
      </c>
      <c r="O135" s="38"/>
      <c r="P135" s="38"/>
      <c r="Q135" s="38"/>
      <c r="R135" s="38"/>
      <c r="S135" s="38"/>
      <c r="T135" s="38"/>
      <c r="U135" s="38"/>
      <c r="V135" s="38">
        <f>Anchor!I558</f>
        <v>2902.2</v>
      </c>
      <c r="W135" s="38">
        <f>Anchor!J558</f>
        <v>2.3975</v>
      </c>
      <c r="X135" s="39">
        <f t="shared" si="8"/>
        <v>0.80616666666666659</v>
      </c>
      <c r="Y135" s="15"/>
      <c r="Z135" s="37">
        <f>Test!B558</f>
        <v>0</v>
      </c>
      <c r="AA135" s="38">
        <f>Test!C558</f>
        <v>0</v>
      </c>
      <c r="AB135" s="38">
        <f>Test!D558</f>
        <v>0</v>
      </c>
      <c r="AC135" s="38">
        <f>Test!E558</f>
        <v>0</v>
      </c>
      <c r="AD135" s="38"/>
      <c r="AE135" s="38">
        <f>Test!F558</f>
        <v>0</v>
      </c>
      <c r="AF135" s="38">
        <f>Test!G558</f>
        <v>0</v>
      </c>
      <c r="AG135" s="38">
        <f>Test!H558</f>
        <v>0</v>
      </c>
      <c r="AH135" s="38"/>
      <c r="AI135" s="38"/>
      <c r="AJ135" s="38"/>
      <c r="AK135" s="38"/>
      <c r="AL135" s="38"/>
      <c r="AM135" s="38"/>
      <c r="AN135" s="38"/>
      <c r="AO135" s="38">
        <f>Test!I558</f>
        <v>0</v>
      </c>
      <c r="AP135" s="38">
        <f>Test!J558</f>
        <v>0</v>
      </c>
      <c r="AQ135" s="39">
        <f t="shared" si="9"/>
        <v>0</v>
      </c>
      <c r="AR135" s="50">
        <f t="shared" si="10"/>
        <v>0</v>
      </c>
      <c r="AS135" s="51">
        <f t="shared" si="11"/>
        <v>0</v>
      </c>
      <c r="AT135" s="16"/>
      <c r="AU135" s="16"/>
      <c r="AV135" s="462"/>
      <c r="AW135" s="382"/>
      <c r="AX135" s="403"/>
      <c r="AY135" s="403"/>
      <c r="AZ135" s="403"/>
      <c r="BA135" s="403"/>
      <c r="BB135" s="403"/>
      <c r="BC135" s="403"/>
      <c r="BD135" s="403"/>
      <c r="BE135" s="403"/>
      <c r="BF135" s="403"/>
      <c r="BG135" s="403"/>
      <c r="BH135" s="403"/>
      <c r="BI135" s="403"/>
      <c r="BJ135" s="403"/>
      <c r="BK135" s="403"/>
      <c r="BL135" s="403"/>
      <c r="BM135" s="403"/>
      <c r="BN135" s="403"/>
      <c r="BO135" s="403"/>
      <c r="BP135" s="403"/>
      <c r="BQ135" s="377"/>
      <c r="BR135" s="377"/>
    </row>
    <row r="136" spans="1:70" ht="17" customHeight="1" x14ac:dyDescent="0.2">
      <c r="A136" s="387"/>
      <c r="B136" s="389" t="s">
        <v>2</v>
      </c>
      <c r="C136" s="392" t="s">
        <v>46</v>
      </c>
      <c r="D136" s="395">
        <v>29.97</v>
      </c>
      <c r="E136" s="398">
        <v>10</v>
      </c>
      <c r="F136" s="21">
        <v>23</v>
      </c>
      <c r="G136" s="32">
        <f>Anchor!B559</f>
        <v>52311.8364</v>
      </c>
      <c r="H136" s="33">
        <f>Anchor!C559</f>
        <v>40.073300000000003</v>
      </c>
      <c r="I136" s="33">
        <f>Anchor!D559</f>
        <v>45.665599999999998</v>
      </c>
      <c r="J136" s="33">
        <f>Anchor!E559</f>
        <v>42.9925</v>
      </c>
      <c r="K136" s="33"/>
      <c r="L136" s="33">
        <f>Anchor!F559</f>
        <v>25.6004</v>
      </c>
      <c r="M136" s="33">
        <f>Anchor!G559</f>
        <v>22.194600000000001</v>
      </c>
      <c r="N136" s="33">
        <f>Anchor!H559</f>
        <v>99.976100000000002</v>
      </c>
      <c r="O136" s="33"/>
      <c r="P136" s="33"/>
      <c r="Q136" s="33"/>
      <c r="R136" s="33"/>
      <c r="S136" s="33"/>
      <c r="T136" s="33"/>
      <c r="U136" s="33"/>
      <c r="V136" s="33">
        <f>Anchor!I559</f>
        <v>49337.7</v>
      </c>
      <c r="W136" s="33">
        <f>Anchor!J559</f>
        <v>24.599</v>
      </c>
      <c r="X136" s="34">
        <f t="shared" si="8"/>
        <v>13.704916666666666</v>
      </c>
      <c r="Y136" s="15"/>
      <c r="Z136" s="32">
        <f>Test!B559</f>
        <v>0</v>
      </c>
      <c r="AA136" s="33">
        <f>Test!C559</f>
        <v>0</v>
      </c>
      <c r="AB136" s="33">
        <f>Test!D559</f>
        <v>0</v>
      </c>
      <c r="AC136" s="33">
        <f>Test!E559</f>
        <v>0</v>
      </c>
      <c r="AD136" s="33"/>
      <c r="AE136" s="33">
        <f>Test!F559</f>
        <v>0</v>
      </c>
      <c r="AF136" s="33">
        <f>Test!G559</f>
        <v>0</v>
      </c>
      <c r="AG136" s="33">
        <f>Test!H559</f>
        <v>0</v>
      </c>
      <c r="AH136" s="33"/>
      <c r="AI136" s="33"/>
      <c r="AJ136" s="33"/>
      <c r="AK136" s="33"/>
      <c r="AL136" s="33"/>
      <c r="AM136" s="33"/>
      <c r="AN136" s="33"/>
      <c r="AO136" s="33">
        <f>Test!I559</f>
        <v>0</v>
      </c>
      <c r="AP136" s="33">
        <f>Test!J559</f>
        <v>0</v>
      </c>
      <c r="AQ136" s="34">
        <f t="shared" si="9"/>
        <v>0</v>
      </c>
      <c r="AR136" s="46">
        <f t="shared" si="10"/>
        <v>0</v>
      </c>
      <c r="AS136" s="47">
        <f t="shared" si="11"/>
        <v>0</v>
      </c>
      <c r="AT136" s="16"/>
      <c r="AU136" s="16"/>
      <c r="AV136" s="461" t="s">
        <v>123</v>
      </c>
      <c r="AW136" s="382" cm="1">
        <f t="array" ref="AW136">bdRateExtend($G136:$G139,H136:H139,$Z136:$Z139,AA136:AA139)</f>
        <v>1</v>
      </c>
      <c r="AX136" s="403" cm="1">
        <f t="array" ref="AX136">bdRateExtend($G136:$G141,H136:H141,$Z136:$Z141,AA136:AA141)</f>
        <v>1</v>
      </c>
      <c r="AY136" s="403" cm="1">
        <f t="array" ref="AY136">bdRateExtend($G136:$G141,I136:I141,$Z136:$Z141,AB136:AB141)</f>
        <v>1</v>
      </c>
      <c r="AZ136" s="403" cm="1">
        <f t="array" ref="AZ136">bdRateExtend($G136:$G141,J136:J141,$Z136:$Z141,AC136:AC141)</f>
        <v>1</v>
      </c>
      <c r="BA136" s="403" t="e" cm="1">
        <f t="array" ref="BA136">bdRateExtend($G136:$G141,K136:K141,$Z136:$Z141,AD136:AD141)</f>
        <v>#VALUE!</v>
      </c>
      <c r="BB136" s="403" cm="1">
        <f t="array" ref="BB136">bdRateExtend($G136:$G139,L136:L139,$Z136:$Z139,AE136:AE139)</f>
        <v>1</v>
      </c>
      <c r="BC136" s="403" cm="1">
        <f t="array" ref="BC136">bdRateExtend($G136:$G141,L136:L141,$Z136:$Z141,AE136:AE141)</f>
        <v>1</v>
      </c>
      <c r="BD136" s="403" cm="1">
        <f t="array" ref="BD136">bdRateExtend($G136:$G139,M136:M139,$Z136:$Z139,AF136:AF139)</f>
        <v>1</v>
      </c>
      <c r="BE136" s="403" cm="1">
        <f t="array" ref="BE136">bdRateExtend($G136:$G141,M136:M141,$Z136:$Z141,AF136:AF141)</f>
        <v>1</v>
      </c>
      <c r="BF136" s="403" cm="1">
        <f t="array" ref="BF136">bdRateExtend($G136:$G139,N136:N139,$Z136:$Z139,AG136:AG139)</f>
        <v>1</v>
      </c>
      <c r="BG136" s="403" cm="1">
        <f t="array" ref="BG136">bdRateExtend($G136:$G141,N136:N141,$Z136:$Z141,AG136:AG141)</f>
        <v>1</v>
      </c>
      <c r="BH136" s="403" t="e" cm="1">
        <f t="array" ref="BH136">bdRateExtend($G136:$G139,O136:O139,$Z136:$Z139,AH136:AH139)</f>
        <v>#VALUE!</v>
      </c>
      <c r="BI136" s="403" t="e" cm="1">
        <f t="array" ref="BI136">bdRateExtend($G136:$G141,O136:O141,$Z136:$Z141,AH136:AH141)</f>
        <v>#VALUE!</v>
      </c>
      <c r="BJ136" s="403" t="e" cm="1">
        <f t="array" ref="BJ136">bdRateExtend($G136:$G139,P136:P139,$Z136:$Z139,AI136:AI139)</f>
        <v>#VALUE!</v>
      </c>
      <c r="BK136" s="403" t="e" cm="1">
        <f t="array" ref="BK136">bdRateExtend($G136:$G141,P136:P141,$Z136:$Z141,AI136:AI141)</f>
        <v>#VALUE!</v>
      </c>
      <c r="BL136" s="403" t="e" cm="1">
        <f t="array" ref="BL136">bdRateExtend($G136:$G139,Q136:Q139,$Z136:$Z139,AJ136:AJ139)</f>
        <v>#VALUE!</v>
      </c>
      <c r="BM136" s="403" t="e" cm="1">
        <f t="array" ref="BM136">bdRateExtend($G136:$G141,Q136:Q141,$Z136:$Z141,AJ136:AJ141)</f>
        <v>#VALUE!</v>
      </c>
      <c r="BN136" s="403" t="e" cm="1">
        <f t="array" ref="BN136">bdRateExtend($G136:$G139,R136:R139,$Z136:$Z139,AK136:AK139)</f>
        <v>#VALUE!</v>
      </c>
      <c r="BO136" s="403" t="e" cm="1">
        <f t="array" ref="BO136">bdRateExtend($G136:$G141,R136:R141,$Z136:$Z141,AK136:AK141)</f>
        <v>#VALUE!</v>
      </c>
      <c r="BP136" s="403" t="e" cm="1">
        <f t="array" ref="BP136">bdRateExtend($G136:$G141,S136:S141,$Z136:$Z141,AL136:AL141)</f>
        <v>#VALUE!</v>
      </c>
      <c r="BQ136" s="377" t="e" cm="1">
        <f t="array" ref="BQ136">bdRateExtend($G136:$G141,T136:T141,$Z136:$Z141,AM136:AM141)</f>
        <v>#VALUE!</v>
      </c>
      <c r="BR136" s="377" t="e" cm="1">
        <f t="array" ref="BR136">bdRateExtend($G136:$G141,U136:U141,$Z136:$Z141,AN136:AN141)</f>
        <v>#VALUE!</v>
      </c>
    </row>
    <row r="137" spans="1:70" ht="17" customHeight="1" x14ac:dyDescent="0.2">
      <c r="A137" s="387"/>
      <c r="B137" s="390"/>
      <c r="C137" s="393"/>
      <c r="D137" s="396"/>
      <c r="E137" s="399"/>
      <c r="F137" s="19">
        <v>31</v>
      </c>
      <c r="G137" s="35">
        <f>Anchor!B560</f>
        <v>31152.629099999998</v>
      </c>
      <c r="H137" s="40">
        <f>Anchor!C560</f>
        <v>37.080500000000001</v>
      </c>
      <c r="I137" s="40">
        <f>Anchor!D560</f>
        <v>44.688299999999998</v>
      </c>
      <c r="J137" s="40">
        <f>Anchor!E560</f>
        <v>41.6599</v>
      </c>
      <c r="K137" s="40"/>
      <c r="L137" s="40">
        <f>Anchor!F560</f>
        <v>22.127500000000001</v>
      </c>
      <c r="M137" s="40">
        <f>Anchor!G560</f>
        <v>19.0748</v>
      </c>
      <c r="N137" s="40">
        <f>Anchor!H560</f>
        <v>99.971500000000006</v>
      </c>
      <c r="O137" s="40"/>
      <c r="P137" s="40"/>
      <c r="Q137" s="40"/>
      <c r="R137" s="40"/>
      <c r="S137" s="40"/>
      <c r="T137" s="40"/>
      <c r="U137" s="40"/>
      <c r="V137" s="40">
        <f>Anchor!I560</f>
        <v>56249.599999999999</v>
      </c>
      <c r="W137" s="40">
        <f>Anchor!J560</f>
        <v>20.1557</v>
      </c>
      <c r="X137" s="36">
        <f t="shared" si="8"/>
        <v>15.624888888888888</v>
      </c>
      <c r="Y137" s="15"/>
      <c r="Z137" s="35">
        <f>Test!B560</f>
        <v>0</v>
      </c>
      <c r="AA137" s="40">
        <f>Test!C560</f>
        <v>0</v>
      </c>
      <c r="AB137" s="40">
        <f>Test!D560</f>
        <v>0</v>
      </c>
      <c r="AC137" s="40">
        <f>Test!E560</f>
        <v>0</v>
      </c>
      <c r="AD137" s="40"/>
      <c r="AE137" s="40">
        <f>Test!F560</f>
        <v>0</v>
      </c>
      <c r="AF137" s="40">
        <f>Test!G560</f>
        <v>0</v>
      </c>
      <c r="AG137" s="40">
        <f>Test!H560</f>
        <v>0</v>
      </c>
      <c r="AH137" s="40"/>
      <c r="AI137" s="40"/>
      <c r="AJ137" s="40"/>
      <c r="AK137" s="40"/>
      <c r="AL137" s="40"/>
      <c r="AM137" s="40"/>
      <c r="AN137" s="40"/>
      <c r="AO137" s="40">
        <f>Test!I560</f>
        <v>0</v>
      </c>
      <c r="AP137" s="40">
        <f>Test!J560</f>
        <v>0</v>
      </c>
      <c r="AQ137" s="36">
        <f t="shared" si="9"/>
        <v>0</v>
      </c>
      <c r="AR137" s="48">
        <f t="shared" si="10"/>
        <v>0</v>
      </c>
      <c r="AS137" s="49">
        <f t="shared" si="11"/>
        <v>0</v>
      </c>
      <c r="AT137" s="16"/>
      <c r="AU137" s="16"/>
      <c r="AV137" s="460"/>
      <c r="AW137" s="382"/>
      <c r="AX137" s="403"/>
      <c r="AY137" s="403"/>
      <c r="AZ137" s="403"/>
      <c r="BA137" s="403"/>
      <c r="BB137" s="403"/>
      <c r="BC137" s="403"/>
      <c r="BD137" s="403"/>
      <c r="BE137" s="403"/>
      <c r="BF137" s="403"/>
      <c r="BG137" s="403"/>
      <c r="BH137" s="403"/>
      <c r="BI137" s="403"/>
      <c r="BJ137" s="403"/>
      <c r="BK137" s="403"/>
      <c r="BL137" s="403"/>
      <c r="BM137" s="403"/>
      <c r="BN137" s="403"/>
      <c r="BO137" s="403"/>
      <c r="BP137" s="403"/>
      <c r="BQ137" s="377"/>
      <c r="BR137" s="377"/>
    </row>
    <row r="138" spans="1:70" ht="17" customHeight="1" x14ac:dyDescent="0.2">
      <c r="A138" s="387"/>
      <c r="B138" s="390"/>
      <c r="C138" s="393"/>
      <c r="D138" s="396"/>
      <c r="E138" s="399"/>
      <c r="F138" s="19">
        <v>39</v>
      </c>
      <c r="G138" s="35">
        <f>Anchor!B561</f>
        <v>17072.485199999999</v>
      </c>
      <c r="H138" s="40">
        <f>Anchor!C561</f>
        <v>34.283099999999997</v>
      </c>
      <c r="I138" s="40">
        <f>Anchor!D561</f>
        <v>43.673900000000003</v>
      </c>
      <c r="J138" s="40">
        <f>Anchor!E561</f>
        <v>40.569400000000002</v>
      </c>
      <c r="K138" s="40"/>
      <c r="L138" s="40">
        <f>Anchor!F561</f>
        <v>18.585599999999999</v>
      </c>
      <c r="M138" s="40">
        <f>Anchor!G561</f>
        <v>16.002700000000001</v>
      </c>
      <c r="N138" s="40">
        <f>Anchor!H561</f>
        <v>95.806700000000006</v>
      </c>
      <c r="O138" s="40"/>
      <c r="P138" s="40"/>
      <c r="Q138" s="40"/>
      <c r="R138" s="40"/>
      <c r="S138" s="40"/>
      <c r="T138" s="40"/>
      <c r="U138" s="40"/>
      <c r="V138" s="40">
        <f>Anchor!I561</f>
        <v>70357.8</v>
      </c>
      <c r="W138" s="40">
        <f>Anchor!J561</f>
        <v>15.4061</v>
      </c>
      <c r="X138" s="36">
        <f t="shared" ref="X138:X201" si="12">V138/3600</f>
        <v>19.543833333333335</v>
      </c>
      <c r="Y138" s="15"/>
      <c r="Z138" s="35">
        <f>Test!B561</f>
        <v>0</v>
      </c>
      <c r="AA138" s="40">
        <f>Test!C561</f>
        <v>0</v>
      </c>
      <c r="AB138" s="40">
        <f>Test!D561</f>
        <v>0</v>
      </c>
      <c r="AC138" s="40">
        <f>Test!E561</f>
        <v>0</v>
      </c>
      <c r="AD138" s="40"/>
      <c r="AE138" s="40">
        <f>Test!F561</f>
        <v>0</v>
      </c>
      <c r="AF138" s="40">
        <f>Test!G561</f>
        <v>0</v>
      </c>
      <c r="AG138" s="40">
        <f>Test!H561</f>
        <v>0</v>
      </c>
      <c r="AH138" s="40"/>
      <c r="AI138" s="40"/>
      <c r="AJ138" s="40"/>
      <c r="AK138" s="40"/>
      <c r="AL138" s="40"/>
      <c r="AM138" s="40"/>
      <c r="AN138" s="40"/>
      <c r="AO138" s="40">
        <f>Test!I561</f>
        <v>0</v>
      </c>
      <c r="AP138" s="40">
        <f>Test!J561</f>
        <v>0</v>
      </c>
      <c r="AQ138" s="36">
        <f t="shared" ref="AQ138:AQ201" si="13">AO138/3600</f>
        <v>0</v>
      </c>
      <c r="AR138" s="48">
        <f t="shared" si="10"/>
        <v>0</v>
      </c>
      <c r="AS138" s="49">
        <f t="shared" si="11"/>
        <v>0</v>
      </c>
      <c r="AT138" s="16"/>
      <c r="AU138" s="16"/>
      <c r="AV138" s="460" t="s">
        <v>124</v>
      </c>
      <c r="AW138" s="382" cm="1">
        <f t="array" ref="AW138">bdRateExtend($G137:$G140,H137:H140,$Z137:$Z140,AA137:AA140)</f>
        <v>1</v>
      </c>
      <c r="AX138" s="403"/>
      <c r="AY138" s="403"/>
      <c r="AZ138" s="403"/>
      <c r="BA138" s="403"/>
      <c r="BB138" s="403" cm="1">
        <f t="array" ref="BB138">bdRateExtend($G137:$G140,L137:L140,$Z137:$Z140,AE137:AE140)</f>
        <v>1</v>
      </c>
      <c r="BC138" s="403"/>
      <c r="BD138" s="403" cm="1">
        <f t="array" ref="BD138">bdRateExtend($G137:$G140,M137:M140,$Z137:$Z140,AF137:AF140)</f>
        <v>1</v>
      </c>
      <c r="BE138" s="403"/>
      <c r="BF138" s="403" cm="1">
        <f t="array" ref="BF138">bdRateExtend($G137:$G140,N137:N140,$Z137:$Z140,AG137:AG140)</f>
        <v>1</v>
      </c>
      <c r="BG138" s="403"/>
      <c r="BH138" s="403" t="e" cm="1">
        <f t="array" ref="BH138">bdRateExtend($G137:$G140,O137:O140,$Z137:$Z140,AH137:AH140)</f>
        <v>#VALUE!</v>
      </c>
      <c r="BI138" s="403"/>
      <c r="BJ138" s="403" t="e" cm="1">
        <f t="array" ref="BJ138">bdRateExtend($G137:$G140,P137:P140,$Z137:$Z140,AI137:AI140)</f>
        <v>#VALUE!</v>
      </c>
      <c r="BK138" s="403"/>
      <c r="BL138" s="403" t="e" cm="1">
        <f t="array" ref="BL138">bdRateExtend($G137:$G140,Q137:Q140,$Z137:$Z140,AJ137:AJ140)</f>
        <v>#VALUE!</v>
      </c>
      <c r="BM138" s="403"/>
      <c r="BN138" s="403" t="e" cm="1">
        <f t="array" ref="BN138">bdRateExtend($G137:$G140,R137:R140,$Z137:$Z140,AK137:AK140)</f>
        <v>#VALUE!</v>
      </c>
      <c r="BO138" s="403"/>
      <c r="BP138" s="403"/>
      <c r="BQ138" s="377"/>
      <c r="BR138" s="377"/>
    </row>
    <row r="139" spans="1:70" ht="17" customHeight="1" x14ac:dyDescent="0.2">
      <c r="A139" s="387"/>
      <c r="B139" s="390"/>
      <c r="C139" s="393"/>
      <c r="D139" s="396"/>
      <c r="E139" s="399"/>
      <c r="F139" s="19">
        <v>47</v>
      </c>
      <c r="G139" s="35">
        <f>Anchor!B562</f>
        <v>8940.6208999999999</v>
      </c>
      <c r="H139" s="40">
        <f>Anchor!C562</f>
        <v>31.865500000000001</v>
      </c>
      <c r="I139" s="40">
        <f>Anchor!D562</f>
        <v>42.729199999999999</v>
      </c>
      <c r="J139" s="40">
        <f>Anchor!E562</f>
        <v>39.758400000000002</v>
      </c>
      <c r="K139" s="40"/>
      <c r="L139" s="40">
        <f>Anchor!F562</f>
        <v>15.2951</v>
      </c>
      <c r="M139" s="40">
        <f>Anchor!G562</f>
        <v>13.268599999999999</v>
      </c>
      <c r="N139" s="40">
        <f>Anchor!H562</f>
        <v>84.075500000000005</v>
      </c>
      <c r="O139" s="40"/>
      <c r="P139" s="40"/>
      <c r="Q139" s="40"/>
      <c r="R139" s="40"/>
      <c r="S139" s="40"/>
      <c r="T139" s="40"/>
      <c r="U139" s="40"/>
      <c r="V139" s="40">
        <f>Anchor!I562</f>
        <v>53577.599999999999</v>
      </c>
      <c r="W139" s="40">
        <f>Anchor!J562</f>
        <v>11.782400000000001</v>
      </c>
      <c r="X139" s="36">
        <f t="shared" si="12"/>
        <v>14.882666666666665</v>
      </c>
      <c r="Y139" s="15"/>
      <c r="Z139" s="35">
        <f>Test!B562</f>
        <v>0</v>
      </c>
      <c r="AA139" s="40">
        <f>Test!C562</f>
        <v>0</v>
      </c>
      <c r="AB139" s="40">
        <f>Test!D562</f>
        <v>0</v>
      </c>
      <c r="AC139" s="40">
        <f>Test!E562</f>
        <v>0</v>
      </c>
      <c r="AD139" s="40"/>
      <c r="AE139" s="40">
        <f>Test!F562</f>
        <v>0</v>
      </c>
      <c r="AF139" s="40">
        <f>Test!G562</f>
        <v>0</v>
      </c>
      <c r="AG139" s="40">
        <f>Test!H562</f>
        <v>0</v>
      </c>
      <c r="AH139" s="40"/>
      <c r="AI139" s="40"/>
      <c r="AJ139" s="40"/>
      <c r="AK139" s="40"/>
      <c r="AL139" s="40"/>
      <c r="AM139" s="40"/>
      <c r="AN139" s="40"/>
      <c r="AO139" s="40">
        <f>Test!I562</f>
        <v>0</v>
      </c>
      <c r="AP139" s="40">
        <f>Test!J562</f>
        <v>0</v>
      </c>
      <c r="AQ139" s="36">
        <f t="shared" si="13"/>
        <v>0</v>
      </c>
      <c r="AR139" s="48">
        <f t="shared" si="10"/>
        <v>0</v>
      </c>
      <c r="AS139" s="49">
        <f t="shared" si="11"/>
        <v>0</v>
      </c>
      <c r="AT139" s="16"/>
      <c r="AU139" s="16"/>
      <c r="AV139" s="460"/>
      <c r="AW139" s="382"/>
      <c r="AX139" s="403"/>
      <c r="AY139" s="403"/>
      <c r="AZ139" s="403"/>
      <c r="BA139" s="403"/>
      <c r="BB139" s="403"/>
      <c r="BC139" s="403"/>
      <c r="BD139" s="403"/>
      <c r="BE139" s="403"/>
      <c r="BF139" s="403"/>
      <c r="BG139" s="403"/>
      <c r="BH139" s="403"/>
      <c r="BI139" s="403"/>
      <c r="BJ139" s="403"/>
      <c r="BK139" s="403"/>
      <c r="BL139" s="403"/>
      <c r="BM139" s="403"/>
      <c r="BN139" s="403"/>
      <c r="BO139" s="403"/>
      <c r="BP139" s="403"/>
      <c r="BQ139" s="377"/>
      <c r="BR139" s="377"/>
    </row>
    <row r="140" spans="1:70" ht="17" customHeight="1" x14ac:dyDescent="0.2">
      <c r="A140" s="387"/>
      <c r="B140" s="390"/>
      <c r="C140" s="393"/>
      <c r="D140" s="396"/>
      <c r="E140" s="399"/>
      <c r="F140" s="19">
        <v>55</v>
      </c>
      <c r="G140" s="35">
        <f>Anchor!B563</f>
        <v>4508.7329</v>
      </c>
      <c r="H140" s="40">
        <f>Anchor!C563</f>
        <v>29.797000000000001</v>
      </c>
      <c r="I140" s="40">
        <f>Anchor!D563</f>
        <v>41.787100000000002</v>
      </c>
      <c r="J140" s="40">
        <f>Anchor!E563</f>
        <v>39.085900000000002</v>
      </c>
      <c r="K140" s="40"/>
      <c r="L140" s="40">
        <f>Anchor!F563</f>
        <v>12.3567</v>
      </c>
      <c r="M140" s="40">
        <f>Anchor!G563</f>
        <v>10.928100000000001</v>
      </c>
      <c r="N140" s="40">
        <f>Anchor!H563</f>
        <v>68.058499999999995</v>
      </c>
      <c r="O140" s="40"/>
      <c r="P140" s="40"/>
      <c r="Q140" s="40"/>
      <c r="R140" s="40"/>
      <c r="S140" s="40"/>
      <c r="T140" s="40"/>
      <c r="U140" s="40"/>
      <c r="V140" s="40">
        <f>Anchor!I563</f>
        <v>40693.9</v>
      </c>
      <c r="W140" s="40">
        <f>Anchor!J563</f>
        <v>8.8355999999999995</v>
      </c>
      <c r="X140" s="36">
        <f t="shared" si="12"/>
        <v>11.303861111111111</v>
      </c>
      <c r="Y140" s="15"/>
      <c r="Z140" s="35">
        <f>Test!B563</f>
        <v>0</v>
      </c>
      <c r="AA140" s="40">
        <f>Test!C563</f>
        <v>0</v>
      </c>
      <c r="AB140" s="40">
        <f>Test!D563</f>
        <v>0</v>
      </c>
      <c r="AC140" s="40">
        <f>Test!E563</f>
        <v>0</v>
      </c>
      <c r="AD140" s="40"/>
      <c r="AE140" s="40">
        <f>Test!F563</f>
        <v>0</v>
      </c>
      <c r="AF140" s="40">
        <f>Test!G563</f>
        <v>0</v>
      </c>
      <c r="AG140" s="40">
        <f>Test!H563</f>
        <v>0</v>
      </c>
      <c r="AH140" s="40"/>
      <c r="AI140" s="40"/>
      <c r="AJ140" s="40"/>
      <c r="AK140" s="40"/>
      <c r="AL140" s="40"/>
      <c r="AM140" s="40"/>
      <c r="AN140" s="40"/>
      <c r="AO140" s="40">
        <f>Test!I563</f>
        <v>0</v>
      </c>
      <c r="AP140" s="40">
        <f>Test!J563</f>
        <v>0</v>
      </c>
      <c r="AQ140" s="36">
        <f t="shared" si="13"/>
        <v>0</v>
      </c>
      <c r="AR140" s="48">
        <f t="shared" si="10"/>
        <v>0</v>
      </c>
      <c r="AS140" s="49">
        <f t="shared" si="11"/>
        <v>0</v>
      </c>
      <c r="AT140" s="16"/>
      <c r="AU140" s="16"/>
      <c r="AV140" s="460" t="s">
        <v>125</v>
      </c>
      <c r="AW140" s="382" cm="1">
        <f t="array" ref="AW140">bdRateExtend($G138:$G141,H138:H141,$Z138:$Z141,AA138:AA141)</f>
        <v>1</v>
      </c>
      <c r="AX140" s="403"/>
      <c r="AY140" s="403"/>
      <c r="AZ140" s="403"/>
      <c r="BA140" s="403"/>
      <c r="BB140" s="403" cm="1">
        <f t="array" ref="BB140">bdRateExtend($G138:$G141,L138:L141,$Z138:$Z141,AE138:AE141)</f>
        <v>1</v>
      </c>
      <c r="BC140" s="403"/>
      <c r="BD140" s="403" cm="1">
        <f t="array" ref="BD140">bdRateExtend($G138:$G141,M138:M141,$Z138:$Z141,AF138:AF141)</f>
        <v>1</v>
      </c>
      <c r="BE140" s="403"/>
      <c r="BF140" s="403" cm="1">
        <f t="array" ref="BF140">bdRateExtend($G138:$G141,N138:N141,$Z138:$Z141,AG138:AG141)</f>
        <v>1</v>
      </c>
      <c r="BG140" s="403"/>
      <c r="BH140" s="403" t="e" cm="1">
        <f t="array" ref="BH140">bdRateExtend($G138:$G141,O138:O141,$Z138:$Z141,AH138:AH141)</f>
        <v>#VALUE!</v>
      </c>
      <c r="BI140" s="403"/>
      <c r="BJ140" s="403" t="e" cm="1">
        <f t="array" ref="BJ140">bdRateExtend($G138:$G141,P138:P141,$Z138:$Z141,AI138:AI141)</f>
        <v>#VALUE!</v>
      </c>
      <c r="BK140" s="403"/>
      <c r="BL140" s="403" t="e" cm="1">
        <f t="array" ref="BL140">bdRateExtend($G138:$G141,Q138:Q141,$Z138:$Z141,AJ138:AJ141)</f>
        <v>#VALUE!</v>
      </c>
      <c r="BM140" s="403"/>
      <c r="BN140" s="403" t="e" cm="1">
        <f t="array" ref="BN140">bdRateExtend($G138:$G141,R138:R141,$Z138:$Z141,AK138:AK141)</f>
        <v>#VALUE!</v>
      </c>
      <c r="BO140" s="403"/>
      <c r="BP140" s="403"/>
      <c r="BQ140" s="377"/>
      <c r="BR140" s="377"/>
    </row>
    <row r="141" spans="1:70" ht="17" customHeight="1" thickBot="1" x14ac:dyDescent="0.25">
      <c r="A141" s="387"/>
      <c r="B141" s="391"/>
      <c r="C141" s="394"/>
      <c r="D141" s="397"/>
      <c r="E141" s="400"/>
      <c r="F141" s="22">
        <v>63</v>
      </c>
      <c r="G141" s="37">
        <f>Anchor!B564</f>
        <v>1483.5906</v>
      </c>
      <c r="H141" s="38">
        <f>Anchor!C564</f>
        <v>27.0213</v>
      </c>
      <c r="I141" s="38">
        <f>Anchor!D564</f>
        <v>40.667000000000002</v>
      </c>
      <c r="J141" s="38">
        <f>Anchor!E564</f>
        <v>38.340299999999999</v>
      </c>
      <c r="K141" s="38"/>
      <c r="L141" s="38">
        <f>Anchor!F564</f>
        <v>8.8443000000000005</v>
      </c>
      <c r="M141" s="38">
        <f>Anchor!G564</f>
        <v>8.1893999999999991</v>
      </c>
      <c r="N141" s="38">
        <f>Anchor!H564</f>
        <v>40.262500000000003</v>
      </c>
      <c r="O141" s="38"/>
      <c r="P141" s="38"/>
      <c r="Q141" s="38"/>
      <c r="R141" s="38"/>
      <c r="S141" s="38"/>
      <c r="T141" s="38"/>
      <c r="U141" s="38"/>
      <c r="V141" s="38">
        <f>Anchor!I564</f>
        <v>22016</v>
      </c>
      <c r="W141" s="38">
        <f>Anchor!J564</f>
        <v>5.2900999999999998</v>
      </c>
      <c r="X141" s="39">
        <f t="shared" si="12"/>
        <v>6.1155555555555559</v>
      </c>
      <c r="Y141" s="15"/>
      <c r="Z141" s="37">
        <f>Test!B564</f>
        <v>0</v>
      </c>
      <c r="AA141" s="38">
        <f>Test!C564</f>
        <v>0</v>
      </c>
      <c r="AB141" s="38">
        <f>Test!D564</f>
        <v>0</v>
      </c>
      <c r="AC141" s="38">
        <f>Test!E564</f>
        <v>0</v>
      </c>
      <c r="AD141" s="38"/>
      <c r="AE141" s="38">
        <f>Test!F564</f>
        <v>0</v>
      </c>
      <c r="AF141" s="38">
        <f>Test!G564</f>
        <v>0</v>
      </c>
      <c r="AG141" s="38">
        <f>Test!H564</f>
        <v>0</v>
      </c>
      <c r="AH141" s="38"/>
      <c r="AI141" s="38"/>
      <c r="AJ141" s="38"/>
      <c r="AK141" s="38"/>
      <c r="AL141" s="38"/>
      <c r="AM141" s="38"/>
      <c r="AN141" s="38"/>
      <c r="AO141" s="38">
        <f>Test!I564</f>
        <v>0</v>
      </c>
      <c r="AP141" s="38">
        <f>Test!J564</f>
        <v>0</v>
      </c>
      <c r="AQ141" s="39">
        <f t="shared" si="13"/>
        <v>0</v>
      </c>
      <c r="AR141" s="50">
        <f t="shared" si="10"/>
        <v>0</v>
      </c>
      <c r="AS141" s="51">
        <f t="shared" si="11"/>
        <v>0</v>
      </c>
      <c r="AT141" s="16"/>
      <c r="AU141" s="16"/>
      <c r="AV141" s="462"/>
      <c r="AW141" s="382"/>
      <c r="AX141" s="403"/>
      <c r="AY141" s="403"/>
      <c r="AZ141" s="403"/>
      <c r="BA141" s="403"/>
      <c r="BB141" s="403"/>
      <c r="BC141" s="403"/>
      <c r="BD141" s="403"/>
      <c r="BE141" s="403"/>
      <c r="BF141" s="403"/>
      <c r="BG141" s="403"/>
      <c r="BH141" s="403"/>
      <c r="BI141" s="403"/>
      <c r="BJ141" s="403"/>
      <c r="BK141" s="403"/>
      <c r="BL141" s="403"/>
      <c r="BM141" s="403"/>
      <c r="BN141" s="403"/>
      <c r="BO141" s="403"/>
      <c r="BP141" s="403"/>
      <c r="BQ141" s="377"/>
      <c r="BR141" s="377"/>
    </row>
    <row r="142" spans="1:70" ht="17" customHeight="1" x14ac:dyDescent="0.2">
      <c r="A142" s="387"/>
      <c r="B142" s="389" t="s">
        <v>2</v>
      </c>
      <c r="C142" s="392" t="s">
        <v>139</v>
      </c>
      <c r="D142" s="395">
        <v>30</v>
      </c>
      <c r="E142" s="398">
        <v>8</v>
      </c>
      <c r="F142" s="21">
        <v>23</v>
      </c>
      <c r="G142" s="32">
        <f>Anchor!B565</f>
        <v>60476.6492</v>
      </c>
      <c r="H142" s="33">
        <f>Anchor!C565</f>
        <v>39.005000000000003</v>
      </c>
      <c r="I142" s="33">
        <f>Anchor!D565</f>
        <v>43.233699999999999</v>
      </c>
      <c r="J142" s="33">
        <f>Anchor!E565</f>
        <v>45.693800000000003</v>
      </c>
      <c r="K142" s="33"/>
      <c r="L142" s="33">
        <f>Anchor!F565</f>
        <v>26.968699999999998</v>
      </c>
      <c r="M142" s="33">
        <f>Anchor!G565</f>
        <v>24.5185</v>
      </c>
      <c r="N142" s="33">
        <f>Anchor!H565</f>
        <v>99.977400000000003</v>
      </c>
      <c r="O142" s="33"/>
      <c r="P142" s="33"/>
      <c r="Q142" s="33"/>
      <c r="R142" s="33"/>
      <c r="S142" s="33"/>
      <c r="T142" s="33"/>
      <c r="U142" s="33"/>
      <c r="V142" s="33">
        <f>Anchor!I565</f>
        <v>29453.1</v>
      </c>
      <c r="W142" s="33">
        <f>Anchor!J565</f>
        <v>25.122199999999999</v>
      </c>
      <c r="X142" s="34">
        <f t="shared" si="12"/>
        <v>8.1814166666666654</v>
      </c>
      <c r="Y142" s="15"/>
      <c r="Z142" s="32">
        <f>Test!B565</f>
        <v>0</v>
      </c>
      <c r="AA142" s="33">
        <f>Test!C565</f>
        <v>0</v>
      </c>
      <c r="AB142" s="33">
        <f>Test!D565</f>
        <v>0</v>
      </c>
      <c r="AC142" s="33">
        <f>Test!E565</f>
        <v>0</v>
      </c>
      <c r="AD142" s="33"/>
      <c r="AE142" s="33">
        <f>Test!F565</f>
        <v>0</v>
      </c>
      <c r="AF142" s="33">
        <f>Test!G565</f>
        <v>0</v>
      </c>
      <c r="AG142" s="33">
        <f>Test!H565</f>
        <v>0</v>
      </c>
      <c r="AH142" s="33"/>
      <c r="AI142" s="33"/>
      <c r="AJ142" s="33"/>
      <c r="AK142" s="33"/>
      <c r="AL142" s="33"/>
      <c r="AM142" s="33"/>
      <c r="AN142" s="33"/>
      <c r="AO142" s="33">
        <f>Test!I565</f>
        <v>0</v>
      </c>
      <c r="AP142" s="33">
        <f>Test!J565</f>
        <v>0</v>
      </c>
      <c r="AQ142" s="34">
        <f t="shared" si="13"/>
        <v>0</v>
      </c>
      <c r="AR142" s="46">
        <f t="shared" si="10"/>
        <v>0</v>
      </c>
      <c r="AS142" s="47">
        <f t="shared" si="11"/>
        <v>0</v>
      </c>
      <c r="AT142" s="16"/>
      <c r="AU142" s="16"/>
      <c r="AV142" s="461" t="s">
        <v>123</v>
      </c>
      <c r="AW142" s="382" cm="1">
        <f t="array" ref="AW142">bdRateExtend($G142:$G145,H142:H145,$Z142:$Z145,AA142:AA145)</f>
        <v>1</v>
      </c>
      <c r="AX142" s="403" cm="1">
        <f t="array" ref="AX142">bdRateExtend($G142:$G147,H142:H147,$Z142:$Z147,AA142:AA147)</f>
        <v>1</v>
      </c>
      <c r="AY142" s="403" cm="1">
        <f t="array" ref="AY142">bdRateExtend($G142:$G147,I142:I147,$Z142:$Z147,AB142:AB147)</f>
        <v>1</v>
      </c>
      <c r="AZ142" s="403" cm="1">
        <f t="array" ref="AZ142">bdRateExtend($G142:$G147,J142:J147,$Z142:$Z147,AC142:AC147)</f>
        <v>1</v>
      </c>
      <c r="BA142" s="403" t="e" cm="1">
        <f t="array" ref="BA142">bdRateExtend($G142:$G147,K142:K147,$Z142:$Z147,AD142:AD147)</f>
        <v>#VALUE!</v>
      </c>
      <c r="BB142" s="403" cm="1">
        <f t="array" ref="BB142">bdRateExtend($G142:$G145,L142:L145,$Z142:$Z145,AE142:AE145)</f>
        <v>1</v>
      </c>
      <c r="BC142" s="403" cm="1">
        <f t="array" ref="BC142">bdRateExtend($G142:$G147,L142:L147,$Z142:$Z147,AE142:AE147)</f>
        <v>1</v>
      </c>
      <c r="BD142" s="403" cm="1">
        <f t="array" ref="BD142">bdRateExtend($G142:$G145,M142:M145,$Z142:$Z145,AF142:AF145)</f>
        <v>1</v>
      </c>
      <c r="BE142" s="403" cm="1">
        <f t="array" ref="BE142">bdRateExtend($G142:$G147,M142:M147,$Z142:$Z147,AF142:AF147)</f>
        <v>1</v>
      </c>
      <c r="BF142" s="403" cm="1">
        <f t="array" ref="BF142">bdRateExtend($G142:$G145,N142:N145,$Z142:$Z145,AG142:AG145)</f>
        <v>1</v>
      </c>
      <c r="BG142" s="403" cm="1">
        <f t="array" ref="BG142">bdRateExtend($G142:$G147,N142:N147,$Z142:$Z147,AG142:AG147)</f>
        <v>1</v>
      </c>
      <c r="BH142" s="403" t="e" cm="1">
        <f t="array" ref="BH142">bdRateExtend($G142:$G145,O142:O145,$Z142:$Z145,AH142:AH145)</f>
        <v>#VALUE!</v>
      </c>
      <c r="BI142" s="403" t="e" cm="1">
        <f t="array" ref="BI142">bdRateExtend($G142:$G147,O142:O147,$Z142:$Z147,AH142:AH147)</f>
        <v>#VALUE!</v>
      </c>
      <c r="BJ142" s="403" t="e" cm="1">
        <f t="array" ref="BJ142">bdRateExtend($G142:$G145,P142:P145,$Z142:$Z145,AI142:AI145)</f>
        <v>#VALUE!</v>
      </c>
      <c r="BK142" s="403" t="e" cm="1">
        <f t="array" ref="BK142">bdRateExtend($G142:$G147,P142:P147,$Z142:$Z147,AI142:AI147)</f>
        <v>#VALUE!</v>
      </c>
      <c r="BL142" s="403" t="e" cm="1">
        <f t="array" ref="BL142">bdRateExtend($G142:$G145,Q142:Q145,$Z142:$Z145,AJ142:AJ145)</f>
        <v>#VALUE!</v>
      </c>
      <c r="BM142" s="403" t="e" cm="1">
        <f t="array" ref="BM142">bdRateExtend($G142:$G147,Q142:Q147,$Z142:$Z147,AJ142:AJ147)</f>
        <v>#VALUE!</v>
      </c>
      <c r="BN142" s="403" t="e" cm="1">
        <f t="array" ref="BN142">bdRateExtend($G142:$G145,R142:R145,$Z142:$Z145,AK142:AK145)</f>
        <v>#VALUE!</v>
      </c>
      <c r="BO142" s="403" t="e" cm="1">
        <f t="array" ref="BO142">bdRateExtend($G142:$G147,R142:R147,$Z142:$Z147,AK142:AK147)</f>
        <v>#VALUE!</v>
      </c>
      <c r="BP142" s="403" t="e" cm="1">
        <f t="array" ref="BP142">bdRateExtend($G142:$G147,S142:S147,$Z142:$Z147,AL142:AL147)</f>
        <v>#VALUE!</v>
      </c>
      <c r="BQ142" s="377" t="e" cm="1">
        <f t="array" ref="BQ142">bdRateExtend($G142:$G147,T142:T147,$Z142:$Z147,AM142:AM147)</f>
        <v>#VALUE!</v>
      </c>
      <c r="BR142" s="377" t="e" cm="1">
        <f t="array" ref="BR142">bdRateExtend($G142:$G147,U142:U147,$Z142:$Z147,AN142:AN147)</f>
        <v>#VALUE!</v>
      </c>
    </row>
    <row r="143" spans="1:70" ht="17" customHeight="1" x14ac:dyDescent="0.2">
      <c r="A143" s="387"/>
      <c r="B143" s="390"/>
      <c r="C143" s="393"/>
      <c r="D143" s="396"/>
      <c r="E143" s="399"/>
      <c r="F143" s="19">
        <v>31</v>
      </c>
      <c r="G143" s="35">
        <f>Anchor!B566</f>
        <v>32098.617200000001</v>
      </c>
      <c r="H143" s="40">
        <f>Anchor!C566</f>
        <v>35.628399999999999</v>
      </c>
      <c r="I143" s="40">
        <f>Anchor!D566</f>
        <v>41.5488</v>
      </c>
      <c r="J143" s="40">
        <f>Anchor!E566</f>
        <v>44.435699999999997</v>
      </c>
      <c r="K143" s="40"/>
      <c r="L143" s="40">
        <f>Anchor!F566</f>
        <v>23.599499999999999</v>
      </c>
      <c r="M143" s="40">
        <f>Anchor!G566</f>
        <v>21.4374</v>
      </c>
      <c r="N143" s="40">
        <f>Anchor!H566</f>
        <v>99.974199999999996</v>
      </c>
      <c r="O143" s="40"/>
      <c r="P143" s="40"/>
      <c r="Q143" s="40"/>
      <c r="R143" s="40"/>
      <c r="S143" s="40"/>
      <c r="T143" s="40"/>
      <c r="U143" s="40"/>
      <c r="V143" s="40">
        <f>Anchor!I566</f>
        <v>29188.6</v>
      </c>
      <c r="W143" s="40">
        <f>Anchor!J566</f>
        <v>18.9176</v>
      </c>
      <c r="X143" s="36">
        <f t="shared" si="12"/>
        <v>8.1079444444444437</v>
      </c>
      <c r="Y143" s="15"/>
      <c r="Z143" s="35">
        <f>Test!B566</f>
        <v>0</v>
      </c>
      <c r="AA143" s="40">
        <f>Test!C566</f>
        <v>0</v>
      </c>
      <c r="AB143" s="40">
        <f>Test!D566</f>
        <v>0</v>
      </c>
      <c r="AC143" s="40">
        <f>Test!E566</f>
        <v>0</v>
      </c>
      <c r="AD143" s="40"/>
      <c r="AE143" s="40">
        <f>Test!F566</f>
        <v>0</v>
      </c>
      <c r="AF143" s="40">
        <f>Test!G566</f>
        <v>0</v>
      </c>
      <c r="AG143" s="40">
        <f>Test!H566</f>
        <v>0</v>
      </c>
      <c r="AH143" s="40"/>
      <c r="AI143" s="40"/>
      <c r="AJ143" s="40"/>
      <c r="AK143" s="40"/>
      <c r="AL143" s="40"/>
      <c r="AM143" s="40"/>
      <c r="AN143" s="40"/>
      <c r="AO143" s="40">
        <f>Test!I566</f>
        <v>0</v>
      </c>
      <c r="AP143" s="40">
        <f>Test!J566</f>
        <v>0</v>
      </c>
      <c r="AQ143" s="36">
        <f t="shared" si="13"/>
        <v>0</v>
      </c>
      <c r="AR143" s="48">
        <f t="shared" si="10"/>
        <v>0</v>
      </c>
      <c r="AS143" s="49">
        <f t="shared" si="11"/>
        <v>0</v>
      </c>
      <c r="AT143" s="16"/>
      <c r="AU143" s="16"/>
      <c r="AV143" s="460"/>
      <c r="AW143" s="382"/>
      <c r="AX143" s="403"/>
      <c r="AY143" s="403"/>
      <c r="AZ143" s="403"/>
      <c r="BA143" s="403"/>
      <c r="BB143" s="403"/>
      <c r="BC143" s="403"/>
      <c r="BD143" s="403"/>
      <c r="BE143" s="403"/>
      <c r="BF143" s="403"/>
      <c r="BG143" s="403"/>
      <c r="BH143" s="403"/>
      <c r="BI143" s="403"/>
      <c r="BJ143" s="403"/>
      <c r="BK143" s="403"/>
      <c r="BL143" s="403"/>
      <c r="BM143" s="403"/>
      <c r="BN143" s="403"/>
      <c r="BO143" s="403"/>
      <c r="BP143" s="403"/>
      <c r="BQ143" s="377"/>
      <c r="BR143" s="377"/>
    </row>
    <row r="144" spans="1:70" ht="17" customHeight="1" x14ac:dyDescent="0.2">
      <c r="A144" s="387"/>
      <c r="B144" s="390"/>
      <c r="C144" s="393"/>
      <c r="D144" s="396"/>
      <c r="E144" s="399"/>
      <c r="F144" s="19">
        <v>39</v>
      </c>
      <c r="G144" s="35">
        <f>Anchor!B567</f>
        <v>15009.9342</v>
      </c>
      <c r="H144" s="40">
        <f>Anchor!C567</f>
        <v>32.7102</v>
      </c>
      <c r="I144" s="40">
        <f>Anchor!D567</f>
        <v>39.951500000000003</v>
      </c>
      <c r="J144" s="40">
        <f>Anchor!E567</f>
        <v>43.088200000000001</v>
      </c>
      <c r="K144" s="40"/>
      <c r="L144" s="40">
        <f>Anchor!F567</f>
        <v>20.863800000000001</v>
      </c>
      <c r="M144" s="40">
        <f>Anchor!G567</f>
        <v>18.910399999999999</v>
      </c>
      <c r="N144" s="40">
        <f>Anchor!H567</f>
        <v>99.878200000000007</v>
      </c>
      <c r="O144" s="40"/>
      <c r="P144" s="40"/>
      <c r="Q144" s="40"/>
      <c r="R144" s="40"/>
      <c r="S144" s="40"/>
      <c r="T144" s="40"/>
      <c r="U144" s="40"/>
      <c r="V144" s="40">
        <f>Anchor!I567</f>
        <v>25900.799999999999</v>
      </c>
      <c r="W144" s="40">
        <f>Anchor!J567</f>
        <v>12.5289</v>
      </c>
      <c r="X144" s="36">
        <f t="shared" si="12"/>
        <v>7.1946666666666665</v>
      </c>
      <c r="Y144" s="15"/>
      <c r="Z144" s="35">
        <f>Test!B567</f>
        <v>0</v>
      </c>
      <c r="AA144" s="40">
        <f>Test!C567</f>
        <v>0</v>
      </c>
      <c r="AB144" s="40">
        <f>Test!D567</f>
        <v>0</v>
      </c>
      <c r="AC144" s="40">
        <f>Test!E567</f>
        <v>0</v>
      </c>
      <c r="AD144" s="40"/>
      <c r="AE144" s="40">
        <f>Test!F567</f>
        <v>0</v>
      </c>
      <c r="AF144" s="40">
        <f>Test!G567</f>
        <v>0</v>
      </c>
      <c r="AG144" s="40">
        <f>Test!H567</f>
        <v>0</v>
      </c>
      <c r="AH144" s="40"/>
      <c r="AI144" s="40"/>
      <c r="AJ144" s="40"/>
      <c r="AK144" s="40"/>
      <c r="AL144" s="40"/>
      <c r="AM144" s="40"/>
      <c r="AN144" s="40"/>
      <c r="AO144" s="40">
        <f>Test!I567</f>
        <v>0</v>
      </c>
      <c r="AP144" s="40">
        <f>Test!J567</f>
        <v>0</v>
      </c>
      <c r="AQ144" s="36">
        <f t="shared" si="13"/>
        <v>0</v>
      </c>
      <c r="AR144" s="48">
        <f t="shared" si="10"/>
        <v>0</v>
      </c>
      <c r="AS144" s="49">
        <f t="shared" si="11"/>
        <v>0</v>
      </c>
      <c r="AT144" s="16"/>
      <c r="AU144" s="16"/>
      <c r="AV144" s="460" t="s">
        <v>124</v>
      </c>
      <c r="AW144" s="382" cm="1">
        <f t="array" ref="AW144">bdRateExtend($G143:$G146,H143:H146,$Z143:$Z146,AA143:AA146)</f>
        <v>1</v>
      </c>
      <c r="AX144" s="403"/>
      <c r="AY144" s="403"/>
      <c r="AZ144" s="403"/>
      <c r="BA144" s="403"/>
      <c r="BB144" s="403" cm="1">
        <f t="array" ref="BB144">bdRateExtend($G143:$G146,L143:L146,$Z143:$Z146,AE143:AE146)</f>
        <v>1</v>
      </c>
      <c r="BC144" s="403"/>
      <c r="BD144" s="403" cm="1">
        <f t="array" ref="BD144">bdRateExtend($G143:$G146,M143:M146,$Z143:$Z146,AF143:AF146)</f>
        <v>1</v>
      </c>
      <c r="BE144" s="403"/>
      <c r="BF144" s="403" cm="1">
        <f t="array" ref="BF144">bdRateExtend($G143:$G146,N143:N146,$Z143:$Z146,AG143:AG146)</f>
        <v>1</v>
      </c>
      <c r="BG144" s="403"/>
      <c r="BH144" s="403" t="e" cm="1">
        <f t="array" ref="BH144">bdRateExtend($G143:$G146,O143:O146,$Z143:$Z146,AH143:AH146)</f>
        <v>#VALUE!</v>
      </c>
      <c r="BI144" s="403"/>
      <c r="BJ144" s="403" t="e" cm="1">
        <f t="array" ref="BJ144">bdRateExtend($G143:$G146,P143:P146,$Z143:$Z146,AI143:AI146)</f>
        <v>#VALUE!</v>
      </c>
      <c r="BK144" s="403"/>
      <c r="BL144" s="403" t="e" cm="1">
        <f t="array" ref="BL144">bdRateExtend($G143:$G146,Q143:Q146,$Z143:$Z146,AJ143:AJ146)</f>
        <v>#VALUE!</v>
      </c>
      <c r="BM144" s="403"/>
      <c r="BN144" s="403" t="e" cm="1">
        <f t="array" ref="BN144">bdRateExtend($G143:$G146,R143:R146,$Z143:$Z146,AK143:AK146)</f>
        <v>#VALUE!</v>
      </c>
      <c r="BO144" s="403"/>
      <c r="BP144" s="403"/>
      <c r="BQ144" s="377"/>
      <c r="BR144" s="377"/>
    </row>
    <row r="145" spans="1:70" ht="17" customHeight="1" x14ac:dyDescent="0.2">
      <c r="A145" s="387"/>
      <c r="B145" s="390"/>
      <c r="C145" s="393"/>
      <c r="D145" s="396"/>
      <c r="E145" s="399"/>
      <c r="F145" s="19">
        <v>47</v>
      </c>
      <c r="G145" s="35">
        <f>Anchor!B568</f>
        <v>7539.7920000000004</v>
      </c>
      <c r="H145" s="40">
        <f>Anchor!C568</f>
        <v>30.39</v>
      </c>
      <c r="I145" s="40">
        <f>Anchor!D568</f>
        <v>38.264600000000002</v>
      </c>
      <c r="J145" s="40">
        <f>Anchor!E568</f>
        <v>41.690899999999999</v>
      </c>
      <c r="K145" s="40"/>
      <c r="L145" s="40">
        <f>Anchor!F568</f>
        <v>18.4251</v>
      </c>
      <c r="M145" s="40">
        <f>Anchor!G568</f>
        <v>16.570799999999998</v>
      </c>
      <c r="N145" s="40">
        <f>Anchor!H568</f>
        <v>99.190399999999997</v>
      </c>
      <c r="O145" s="40"/>
      <c r="P145" s="40"/>
      <c r="Q145" s="40"/>
      <c r="R145" s="40"/>
      <c r="S145" s="40"/>
      <c r="T145" s="40"/>
      <c r="U145" s="40"/>
      <c r="V145" s="40">
        <f>Anchor!I568</f>
        <v>20311.599999999999</v>
      </c>
      <c r="W145" s="40">
        <f>Anchor!J568</f>
        <v>9.0643999999999991</v>
      </c>
      <c r="X145" s="36">
        <f t="shared" si="12"/>
        <v>5.6421111111111104</v>
      </c>
      <c r="Y145" s="15"/>
      <c r="Z145" s="35">
        <f>Test!B568</f>
        <v>0</v>
      </c>
      <c r="AA145" s="40">
        <f>Test!C568</f>
        <v>0</v>
      </c>
      <c r="AB145" s="40">
        <f>Test!D568</f>
        <v>0</v>
      </c>
      <c r="AC145" s="40">
        <f>Test!E568</f>
        <v>0</v>
      </c>
      <c r="AD145" s="40"/>
      <c r="AE145" s="40">
        <f>Test!F568</f>
        <v>0</v>
      </c>
      <c r="AF145" s="40">
        <f>Test!G568</f>
        <v>0</v>
      </c>
      <c r="AG145" s="40">
        <f>Test!H568</f>
        <v>0</v>
      </c>
      <c r="AH145" s="40"/>
      <c r="AI145" s="40"/>
      <c r="AJ145" s="40"/>
      <c r="AK145" s="40"/>
      <c r="AL145" s="40"/>
      <c r="AM145" s="40"/>
      <c r="AN145" s="40"/>
      <c r="AO145" s="40">
        <f>Test!I568</f>
        <v>0</v>
      </c>
      <c r="AP145" s="40">
        <f>Test!J568</f>
        <v>0</v>
      </c>
      <c r="AQ145" s="36">
        <f t="shared" si="13"/>
        <v>0</v>
      </c>
      <c r="AR145" s="48">
        <f t="shared" si="10"/>
        <v>0</v>
      </c>
      <c r="AS145" s="49">
        <f t="shared" si="11"/>
        <v>0</v>
      </c>
      <c r="AT145" s="16"/>
      <c r="AU145" s="16"/>
      <c r="AV145" s="460"/>
      <c r="AW145" s="382"/>
      <c r="AX145" s="403"/>
      <c r="AY145" s="403"/>
      <c r="AZ145" s="403"/>
      <c r="BA145" s="403"/>
      <c r="BB145" s="403"/>
      <c r="BC145" s="403"/>
      <c r="BD145" s="403"/>
      <c r="BE145" s="403"/>
      <c r="BF145" s="403"/>
      <c r="BG145" s="403"/>
      <c r="BH145" s="403"/>
      <c r="BI145" s="403"/>
      <c r="BJ145" s="403"/>
      <c r="BK145" s="403"/>
      <c r="BL145" s="403"/>
      <c r="BM145" s="403"/>
      <c r="BN145" s="403"/>
      <c r="BO145" s="403"/>
      <c r="BP145" s="403"/>
      <c r="BQ145" s="377"/>
      <c r="BR145" s="377"/>
    </row>
    <row r="146" spans="1:70" ht="17" customHeight="1" x14ac:dyDescent="0.2">
      <c r="A146" s="387"/>
      <c r="B146" s="390"/>
      <c r="C146" s="393"/>
      <c r="D146" s="396"/>
      <c r="E146" s="399"/>
      <c r="F146" s="19">
        <v>55</v>
      </c>
      <c r="G146" s="35">
        <f>Anchor!B569</f>
        <v>4082.8726000000001</v>
      </c>
      <c r="H146" s="40">
        <f>Anchor!C569</f>
        <v>28.157800000000002</v>
      </c>
      <c r="I146" s="40">
        <f>Anchor!D569</f>
        <v>36.5837</v>
      </c>
      <c r="J146" s="40">
        <f>Anchor!E569</f>
        <v>40.274099999999997</v>
      </c>
      <c r="K146" s="40"/>
      <c r="L146" s="40">
        <f>Anchor!F569</f>
        <v>15.6408</v>
      </c>
      <c r="M146" s="40">
        <f>Anchor!G569</f>
        <v>13.932</v>
      </c>
      <c r="N146" s="40">
        <f>Anchor!H569</f>
        <v>93.152500000000003</v>
      </c>
      <c r="O146" s="40"/>
      <c r="P146" s="40"/>
      <c r="Q146" s="40"/>
      <c r="R146" s="40"/>
      <c r="S146" s="40"/>
      <c r="T146" s="40"/>
      <c r="U146" s="40"/>
      <c r="V146" s="40">
        <f>Anchor!I569</f>
        <v>15560.3</v>
      </c>
      <c r="W146" s="40">
        <f>Anchor!J569</f>
        <v>7.2969999999999997</v>
      </c>
      <c r="X146" s="36">
        <f t="shared" si="12"/>
        <v>4.3223055555555554</v>
      </c>
      <c r="Y146" s="15"/>
      <c r="Z146" s="35">
        <f>Test!B569</f>
        <v>0</v>
      </c>
      <c r="AA146" s="40">
        <f>Test!C569</f>
        <v>0</v>
      </c>
      <c r="AB146" s="40">
        <f>Test!D569</f>
        <v>0</v>
      </c>
      <c r="AC146" s="40">
        <f>Test!E569</f>
        <v>0</v>
      </c>
      <c r="AD146" s="40"/>
      <c r="AE146" s="40">
        <f>Test!F569</f>
        <v>0</v>
      </c>
      <c r="AF146" s="40">
        <f>Test!G569</f>
        <v>0</v>
      </c>
      <c r="AG146" s="40">
        <f>Test!H569</f>
        <v>0</v>
      </c>
      <c r="AH146" s="40"/>
      <c r="AI146" s="40"/>
      <c r="AJ146" s="40"/>
      <c r="AK146" s="40"/>
      <c r="AL146" s="40"/>
      <c r="AM146" s="40"/>
      <c r="AN146" s="40"/>
      <c r="AO146" s="40">
        <f>Test!I569</f>
        <v>0</v>
      </c>
      <c r="AP146" s="40">
        <f>Test!J569</f>
        <v>0</v>
      </c>
      <c r="AQ146" s="36">
        <f t="shared" si="13"/>
        <v>0</v>
      </c>
      <c r="AR146" s="48">
        <f t="shared" si="10"/>
        <v>0</v>
      </c>
      <c r="AS146" s="49">
        <f t="shared" si="11"/>
        <v>0</v>
      </c>
      <c r="AT146" s="16"/>
      <c r="AU146" s="16"/>
      <c r="AV146" s="460" t="s">
        <v>125</v>
      </c>
      <c r="AW146" s="382" cm="1">
        <f t="array" ref="AW146">bdRateExtend($G144:$G147,H144:H147,$Z144:$Z147,AA144:AA147)</f>
        <v>1</v>
      </c>
      <c r="AX146" s="403"/>
      <c r="AY146" s="403"/>
      <c r="AZ146" s="403"/>
      <c r="BA146" s="403"/>
      <c r="BB146" s="403" cm="1">
        <f t="array" ref="BB146">bdRateExtend($G144:$G147,L144:L147,$Z144:$Z147,AE144:AE147)</f>
        <v>1</v>
      </c>
      <c r="BC146" s="403"/>
      <c r="BD146" s="403" cm="1">
        <f t="array" ref="BD146">bdRateExtend($G144:$G147,M144:M147,$Z144:$Z147,AF144:AF147)</f>
        <v>1</v>
      </c>
      <c r="BE146" s="403"/>
      <c r="BF146" s="403" cm="1">
        <f t="array" ref="BF146">bdRateExtend($G144:$G147,N144:N147,$Z144:$Z147,AG144:AG147)</f>
        <v>1</v>
      </c>
      <c r="BG146" s="403"/>
      <c r="BH146" s="403" t="e" cm="1">
        <f t="array" ref="BH146">bdRateExtend($G144:$G147,O144:O147,$Z144:$Z147,AH144:AH147)</f>
        <v>#VALUE!</v>
      </c>
      <c r="BI146" s="403"/>
      <c r="BJ146" s="403" t="e" cm="1">
        <f t="array" ref="BJ146">bdRateExtend($G144:$G147,P144:P147,$Z144:$Z147,AI144:AI147)</f>
        <v>#VALUE!</v>
      </c>
      <c r="BK146" s="403"/>
      <c r="BL146" s="403" t="e" cm="1">
        <f t="array" ref="BL146">bdRateExtend($G144:$G147,Q144:Q147,$Z144:$Z147,AJ144:AJ147)</f>
        <v>#VALUE!</v>
      </c>
      <c r="BM146" s="403"/>
      <c r="BN146" s="403" t="e" cm="1">
        <f t="array" ref="BN146">bdRateExtend($G144:$G147,R144:R147,$Z144:$Z147,AK144:AK147)</f>
        <v>#VALUE!</v>
      </c>
      <c r="BO146" s="403"/>
      <c r="BP146" s="403"/>
      <c r="BQ146" s="377"/>
      <c r="BR146" s="377"/>
    </row>
    <row r="147" spans="1:70" ht="17" customHeight="1" thickBot="1" x14ac:dyDescent="0.25">
      <c r="A147" s="387"/>
      <c r="B147" s="391"/>
      <c r="C147" s="394"/>
      <c r="D147" s="397"/>
      <c r="E147" s="400"/>
      <c r="F147" s="22">
        <v>63</v>
      </c>
      <c r="G147" s="37">
        <f>Anchor!B570</f>
        <v>1880.1342</v>
      </c>
      <c r="H147" s="38">
        <f>Anchor!C570</f>
        <v>25.443300000000001</v>
      </c>
      <c r="I147" s="38">
        <f>Anchor!D570</f>
        <v>34.814700000000002</v>
      </c>
      <c r="J147" s="38">
        <f>Anchor!E570</f>
        <v>38.575400000000002</v>
      </c>
      <c r="K147" s="38"/>
      <c r="L147" s="38">
        <f>Anchor!F570</f>
        <v>12.1371</v>
      </c>
      <c r="M147" s="38">
        <f>Anchor!G570</f>
        <v>10.659000000000001</v>
      </c>
      <c r="N147" s="38">
        <f>Anchor!H570</f>
        <v>77.000200000000007</v>
      </c>
      <c r="O147" s="38"/>
      <c r="P147" s="38"/>
      <c r="Q147" s="38"/>
      <c r="R147" s="38"/>
      <c r="S147" s="38"/>
      <c r="T147" s="38"/>
      <c r="U147" s="38"/>
      <c r="V147" s="38">
        <f>Anchor!I570</f>
        <v>8861.5</v>
      </c>
      <c r="W147" s="38">
        <f>Anchor!J570</f>
        <v>5.0788000000000002</v>
      </c>
      <c r="X147" s="39">
        <f t="shared" si="12"/>
        <v>2.461527777777778</v>
      </c>
      <c r="Y147" s="15"/>
      <c r="Z147" s="37">
        <f>Test!B570</f>
        <v>0</v>
      </c>
      <c r="AA147" s="38">
        <f>Test!C570</f>
        <v>0</v>
      </c>
      <c r="AB147" s="38">
        <f>Test!D570</f>
        <v>0</v>
      </c>
      <c r="AC147" s="38">
        <f>Test!E570</f>
        <v>0</v>
      </c>
      <c r="AD147" s="38"/>
      <c r="AE147" s="38">
        <f>Test!F570</f>
        <v>0</v>
      </c>
      <c r="AF147" s="38">
        <f>Test!G570</f>
        <v>0</v>
      </c>
      <c r="AG147" s="38">
        <f>Test!H570</f>
        <v>0</v>
      </c>
      <c r="AH147" s="38"/>
      <c r="AI147" s="38"/>
      <c r="AJ147" s="38"/>
      <c r="AK147" s="38"/>
      <c r="AL147" s="38"/>
      <c r="AM147" s="38"/>
      <c r="AN147" s="38"/>
      <c r="AO147" s="38">
        <f>Test!I570</f>
        <v>0</v>
      </c>
      <c r="AP147" s="38">
        <f>Test!J570</f>
        <v>0</v>
      </c>
      <c r="AQ147" s="39">
        <f t="shared" si="13"/>
        <v>0</v>
      </c>
      <c r="AR147" s="50">
        <f t="shared" si="10"/>
        <v>0</v>
      </c>
      <c r="AS147" s="51">
        <f t="shared" si="11"/>
        <v>0</v>
      </c>
      <c r="AT147" s="16"/>
      <c r="AU147" s="16"/>
      <c r="AV147" s="462"/>
      <c r="AW147" s="382"/>
      <c r="AX147" s="403"/>
      <c r="AY147" s="403"/>
      <c r="AZ147" s="403"/>
      <c r="BA147" s="403"/>
      <c r="BB147" s="403"/>
      <c r="BC147" s="403"/>
      <c r="BD147" s="403"/>
      <c r="BE147" s="403"/>
      <c r="BF147" s="403"/>
      <c r="BG147" s="403"/>
      <c r="BH147" s="403"/>
      <c r="BI147" s="403"/>
      <c r="BJ147" s="403"/>
      <c r="BK147" s="403"/>
      <c r="BL147" s="403"/>
      <c r="BM147" s="403"/>
      <c r="BN147" s="403"/>
      <c r="BO147" s="403"/>
      <c r="BP147" s="403"/>
      <c r="BQ147" s="377"/>
      <c r="BR147" s="377"/>
    </row>
    <row r="148" spans="1:70" ht="17" customHeight="1" x14ac:dyDescent="0.2">
      <c r="A148" s="387"/>
      <c r="B148" s="389" t="s">
        <v>2</v>
      </c>
      <c r="C148" s="392" t="s">
        <v>47</v>
      </c>
      <c r="D148" s="395">
        <v>59.94</v>
      </c>
      <c r="E148" s="398">
        <v>10</v>
      </c>
      <c r="F148" s="21">
        <v>23</v>
      </c>
      <c r="G148" s="32">
        <f>Anchor!B571</f>
        <v>24471.5802</v>
      </c>
      <c r="H148" s="33">
        <f>Anchor!C571</f>
        <v>42.170099999999998</v>
      </c>
      <c r="I148" s="33">
        <f>Anchor!D571</f>
        <v>47.261200000000002</v>
      </c>
      <c r="J148" s="33">
        <f>Anchor!E571</f>
        <v>49.441899999999997</v>
      </c>
      <c r="K148" s="33"/>
      <c r="L148" s="33">
        <f>Anchor!F571</f>
        <v>28.663599999999999</v>
      </c>
      <c r="M148" s="33">
        <f>Anchor!G571</f>
        <v>24.485700000000001</v>
      </c>
      <c r="N148" s="33">
        <f>Anchor!H571</f>
        <v>99.978099999999998</v>
      </c>
      <c r="O148" s="33"/>
      <c r="P148" s="33"/>
      <c r="Q148" s="33"/>
      <c r="R148" s="33"/>
      <c r="S148" s="33"/>
      <c r="T148" s="33"/>
      <c r="U148" s="33"/>
      <c r="V148" s="33">
        <f>Anchor!I571</f>
        <v>22535.9</v>
      </c>
      <c r="W148" s="33">
        <f>Anchor!J571</f>
        <v>11.1342</v>
      </c>
      <c r="X148" s="34">
        <f t="shared" si="12"/>
        <v>6.2599722222222223</v>
      </c>
      <c r="Y148" s="15"/>
      <c r="Z148" s="32">
        <f>Test!B571</f>
        <v>0</v>
      </c>
      <c r="AA148" s="33">
        <f>Test!C571</f>
        <v>0</v>
      </c>
      <c r="AB148" s="33">
        <f>Test!D571</f>
        <v>0</v>
      </c>
      <c r="AC148" s="33">
        <f>Test!E571</f>
        <v>0</v>
      </c>
      <c r="AD148" s="33"/>
      <c r="AE148" s="33">
        <f>Test!F571</f>
        <v>0</v>
      </c>
      <c r="AF148" s="33">
        <f>Test!G571</f>
        <v>0</v>
      </c>
      <c r="AG148" s="33">
        <f>Test!H571</f>
        <v>0</v>
      </c>
      <c r="AH148" s="33"/>
      <c r="AI148" s="33"/>
      <c r="AJ148" s="33"/>
      <c r="AK148" s="33"/>
      <c r="AL148" s="33"/>
      <c r="AM148" s="33"/>
      <c r="AN148" s="33"/>
      <c r="AO148" s="33">
        <f>Test!I571</f>
        <v>0</v>
      </c>
      <c r="AP148" s="33">
        <f>Test!J571</f>
        <v>0</v>
      </c>
      <c r="AQ148" s="34">
        <f t="shared" si="13"/>
        <v>0</v>
      </c>
      <c r="AR148" s="46">
        <f t="shared" si="10"/>
        <v>0</v>
      </c>
      <c r="AS148" s="47">
        <f t="shared" si="11"/>
        <v>0</v>
      </c>
      <c r="AT148" s="16"/>
      <c r="AU148" s="16"/>
      <c r="AV148" s="461" t="s">
        <v>123</v>
      </c>
      <c r="AW148" s="382" cm="1">
        <f t="array" ref="AW148">bdRateExtend($G148:$G151,H148:H151,$Z148:$Z151,AA148:AA151)</f>
        <v>1</v>
      </c>
      <c r="AX148" s="403" cm="1">
        <f t="array" ref="AX148">bdRateExtend($G148:$G153,H148:H153,$Z148:$Z153,AA148:AA153)</f>
        <v>1</v>
      </c>
      <c r="AY148" s="403" cm="1">
        <f t="array" ref="AY148">bdRateExtend($G148:$G153,I148:I153,$Z148:$Z153,AB148:AB153)</f>
        <v>1</v>
      </c>
      <c r="AZ148" s="403" cm="1">
        <f t="array" ref="AZ148">bdRateExtend($G148:$G153,J148:J153,$Z148:$Z153,AC148:AC153)</f>
        <v>1</v>
      </c>
      <c r="BA148" s="403" t="e" cm="1">
        <f t="array" ref="BA148">bdRateExtend($G148:$G153,K148:K153,$Z148:$Z153,AD148:AD153)</f>
        <v>#VALUE!</v>
      </c>
      <c r="BB148" s="403" cm="1">
        <f t="array" ref="BB148">bdRateExtend($G148:$G151,L148:L151,$Z148:$Z151,AE148:AE151)</f>
        <v>1</v>
      </c>
      <c r="BC148" s="403" cm="1">
        <f t="array" ref="BC148">bdRateExtend($G148:$G153,L148:L153,$Z148:$Z153,AE148:AE153)</f>
        <v>1</v>
      </c>
      <c r="BD148" s="403" cm="1">
        <f t="array" ref="BD148">bdRateExtend($G148:$G151,M148:M151,$Z148:$Z151,AF148:AF151)</f>
        <v>1</v>
      </c>
      <c r="BE148" s="403" cm="1">
        <f t="array" ref="BE148">bdRateExtend($G148:$G153,M148:M153,$Z148:$Z153,AF148:AF153)</f>
        <v>1</v>
      </c>
      <c r="BF148" s="403" cm="1">
        <f t="array" ref="BF148">bdRateExtend($G148:$G151,N148:N151,$Z148:$Z151,AG148:AG151)</f>
        <v>1</v>
      </c>
      <c r="BG148" s="403" cm="1">
        <f t="array" ref="BG148">bdRateExtend($G148:$G153,N148:N153,$Z148:$Z153,AG148:AG153)</f>
        <v>1</v>
      </c>
      <c r="BH148" s="403" t="e" cm="1">
        <f t="array" ref="BH148">bdRateExtend($G148:$G151,O148:O151,$Z148:$Z151,AH148:AH151)</f>
        <v>#VALUE!</v>
      </c>
      <c r="BI148" s="403" t="e" cm="1">
        <f t="array" ref="BI148">bdRateExtend($G148:$G153,O148:O153,$Z148:$Z153,AH148:AH153)</f>
        <v>#VALUE!</v>
      </c>
      <c r="BJ148" s="403" t="e" cm="1">
        <f t="array" ref="BJ148">bdRateExtend($G148:$G151,P148:P151,$Z148:$Z151,AI148:AI151)</f>
        <v>#VALUE!</v>
      </c>
      <c r="BK148" s="403" t="e" cm="1">
        <f t="array" ref="BK148">bdRateExtend($G148:$G153,P148:P153,$Z148:$Z153,AI148:AI153)</f>
        <v>#VALUE!</v>
      </c>
      <c r="BL148" s="403" t="e" cm="1">
        <f t="array" ref="BL148">bdRateExtend($G148:$G151,Q148:Q151,$Z148:$Z151,AJ148:AJ151)</f>
        <v>#VALUE!</v>
      </c>
      <c r="BM148" s="403" t="e" cm="1">
        <f t="array" ref="BM148">bdRateExtend($G148:$G153,Q148:Q153,$Z148:$Z153,AJ148:AJ153)</f>
        <v>#VALUE!</v>
      </c>
      <c r="BN148" s="403" t="e" cm="1">
        <f t="array" ref="BN148">bdRateExtend($G148:$G151,R148:R151,$Z148:$Z151,AK148:AK151)</f>
        <v>#VALUE!</v>
      </c>
      <c r="BO148" s="403" t="e" cm="1">
        <f t="array" ref="BO148">bdRateExtend($G148:$G153,R148:R153,$Z148:$Z153,AK148:AK153)</f>
        <v>#VALUE!</v>
      </c>
      <c r="BP148" s="403" t="e" cm="1">
        <f t="array" ref="BP148">bdRateExtend($G148:$G153,S148:S153,$Z148:$Z153,AL148:AL153)</f>
        <v>#VALUE!</v>
      </c>
      <c r="BQ148" s="377" t="e" cm="1">
        <f t="array" ref="BQ148">bdRateExtend($G148:$G153,T148:T153,$Z148:$Z153,AM148:AM153)</f>
        <v>#VALUE!</v>
      </c>
      <c r="BR148" s="377" t="e" cm="1">
        <f t="array" ref="BR148">bdRateExtend($G148:$G153,U148:U153,$Z148:$Z153,AN148:AN153)</f>
        <v>#VALUE!</v>
      </c>
    </row>
    <row r="149" spans="1:70" ht="17" customHeight="1" x14ac:dyDescent="0.2">
      <c r="A149" s="387"/>
      <c r="B149" s="390"/>
      <c r="C149" s="393"/>
      <c r="D149" s="396"/>
      <c r="E149" s="399"/>
      <c r="F149" s="19">
        <v>31</v>
      </c>
      <c r="G149" s="35">
        <f>Anchor!B572</f>
        <v>14341.5542</v>
      </c>
      <c r="H149" s="40">
        <f>Anchor!C572</f>
        <v>40.338700000000003</v>
      </c>
      <c r="I149" s="40">
        <f>Anchor!D572</f>
        <v>45.967700000000001</v>
      </c>
      <c r="J149" s="40">
        <f>Anchor!E572</f>
        <v>48.367600000000003</v>
      </c>
      <c r="K149" s="40"/>
      <c r="L149" s="40">
        <f>Anchor!F572</f>
        <v>26.615200000000002</v>
      </c>
      <c r="M149" s="40">
        <f>Anchor!G572</f>
        <v>22.701000000000001</v>
      </c>
      <c r="N149" s="40">
        <f>Anchor!H572</f>
        <v>99.975700000000003</v>
      </c>
      <c r="O149" s="40"/>
      <c r="P149" s="40"/>
      <c r="Q149" s="40"/>
      <c r="R149" s="40"/>
      <c r="S149" s="40"/>
      <c r="T149" s="40"/>
      <c r="U149" s="40"/>
      <c r="V149" s="40">
        <f>Anchor!I572</f>
        <v>20631.2</v>
      </c>
      <c r="W149" s="40">
        <f>Anchor!J572</f>
        <v>9.3262999999999998</v>
      </c>
      <c r="X149" s="36">
        <f t="shared" si="12"/>
        <v>5.7308888888888889</v>
      </c>
      <c r="Y149" s="15"/>
      <c r="Z149" s="35">
        <f>Test!B572</f>
        <v>0</v>
      </c>
      <c r="AA149" s="40">
        <f>Test!C572</f>
        <v>0</v>
      </c>
      <c r="AB149" s="40">
        <f>Test!D572</f>
        <v>0</v>
      </c>
      <c r="AC149" s="40">
        <f>Test!E572</f>
        <v>0</v>
      </c>
      <c r="AD149" s="40"/>
      <c r="AE149" s="40">
        <f>Test!F572</f>
        <v>0</v>
      </c>
      <c r="AF149" s="40">
        <f>Test!G572</f>
        <v>0</v>
      </c>
      <c r="AG149" s="40">
        <f>Test!H572</f>
        <v>0</v>
      </c>
      <c r="AH149" s="40"/>
      <c r="AI149" s="40"/>
      <c r="AJ149" s="40"/>
      <c r="AK149" s="40"/>
      <c r="AL149" s="40"/>
      <c r="AM149" s="40"/>
      <c r="AN149" s="40"/>
      <c r="AO149" s="40">
        <f>Test!I572</f>
        <v>0</v>
      </c>
      <c r="AP149" s="40">
        <f>Test!J572</f>
        <v>0</v>
      </c>
      <c r="AQ149" s="36">
        <f t="shared" si="13"/>
        <v>0</v>
      </c>
      <c r="AR149" s="48">
        <f t="shared" si="10"/>
        <v>0</v>
      </c>
      <c r="AS149" s="49">
        <f t="shared" si="11"/>
        <v>0</v>
      </c>
      <c r="AT149" s="16"/>
      <c r="AU149" s="16"/>
      <c r="AV149" s="460"/>
      <c r="AW149" s="382"/>
      <c r="AX149" s="403"/>
      <c r="AY149" s="403"/>
      <c r="AZ149" s="403"/>
      <c r="BA149" s="403"/>
      <c r="BB149" s="403"/>
      <c r="BC149" s="403"/>
      <c r="BD149" s="403"/>
      <c r="BE149" s="403"/>
      <c r="BF149" s="403"/>
      <c r="BG149" s="403"/>
      <c r="BH149" s="403"/>
      <c r="BI149" s="403"/>
      <c r="BJ149" s="403"/>
      <c r="BK149" s="403"/>
      <c r="BL149" s="403"/>
      <c r="BM149" s="403"/>
      <c r="BN149" s="403"/>
      <c r="BO149" s="403"/>
      <c r="BP149" s="403"/>
      <c r="BQ149" s="377"/>
      <c r="BR149" s="377"/>
    </row>
    <row r="150" spans="1:70" ht="17" customHeight="1" x14ac:dyDescent="0.2">
      <c r="A150" s="387"/>
      <c r="B150" s="390"/>
      <c r="C150" s="393"/>
      <c r="D150" s="396"/>
      <c r="E150" s="399"/>
      <c r="F150" s="19">
        <v>39</v>
      </c>
      <c r="G150" s="35">
        <f>Anchor!B573</f>
        <v>8210.8947000000007</v>
      </c>
      <c r="H150" s="40">
        <f>Anchor!C573</f>
        <v>38.3337</v>
      </c>
      <c r="I150" s="40">
        <f>Anchor!D573</f>
        <v>44.423099999999998</v>
      </c>
      <c r="J150" s="40">
        <f>Anchor!E573</f>
        <v>47.0899</v>
      </c>
      <c r="K150" s="40"/>
      <c r="L150" s="40">
        <f>Anchor!F573</f>
        <v>24.192900000000002</v>
      </c>
      <c r="M150" s="40">
        <f>Anchor!G573</f>
        <v>20.665299999999998</v>
      </c>
      <c r="N150" s="40">
        <f>Anchor!H573</f>
        <v>99.97</v>
      </c>
      <c r="O150" s="40"/>
      <c r="P150" s="40"/>
      <c r="Q150" s="40"/>
      <c r="R150" s="40"/>
      <c r="S150" s="40"/>
      <c r="T150" s="40"/>
      <c r="U150" s="40"/>
      <c r="V150" s="40">
        <f>Anchor!I573</f>
        <v>18326.400000000001</v>
      </c>
      <c r="W150" s="40">
        <f>Anchor!J573</f>
        <v>7.5961999999999996</v>
      </c>
      <c r="X150" s="36">
        <f t="shared" si="12"/>
        <v>5.0906666666666673</v>
      </c>
      <c r="Y150" s="15"/>
      <c r="Z150" s="35">
        <f>Test!B573</f>
        <v>0</v>
      </c>
      <c r="AA150" s="40">
        <f>Test!C573</f>
        <v>0</v>
      </c>
      <c r="AB150" s="40">
        <f>Test!D573</f>
        <v>0</v>
      </c>
      <c r="AC150" s="40">
        <f>Test!E573</f>
        <v>0</v>
      </c>
      <c r="AD150" s="40"/>
      <c r="AE150" s="40">
        <f>Test!F573</f>
        <v>0</v>
      </c>
      <c r="AF150" s="40">
        <f>Test!G573</f>
        <v>0</v>
      </c>
      <c r="AG150" s="40">
        <f>Test!H573</f>
        <v>0</v>
      </c>
      <c r="AH150" s="40"/>
      <c r="AI150" s="40"/>
      <c r="AJ150" s="40"/>
      <c r="AK150" s="40"/>
      <c r="AL150" s="40"/>
      <c r="AM150" s="40"/>
      <c r="AN150" s="40"/>
      <c r="AO150" s="40">
        <f>Test!I573</f>
        <v>0</v>
      </c>
      <c r="AP150" s="40">
        <f>Test!J573</f>
        <v>0</v>
      </c>
      <c r="AQ150" s="36">
        <f t="shared" si="13"/>
        <v>0</v>
      </c>
      <c r="AR150" s="48">
        <f t="shared" si="10"/>
        <v>0</v>
      </c>
      <c r="AS150" s="49">
        <f t="shared" si="11"/>
        <v>0</v>
      </c>
      <c r="AT150" s="16"/>
      <c r="AU150" s="16"/>
      <c r="AV150" s="460" t="s">
        <v>124</v>
      </c>
      <c r="AW150" s="382" cm="1">
        <f t="array" ref="AW150">bdRateExtend($G149:$G152,H149:H152,$Z149:$Z152,AA149:AA152)</f>
        <v>1</v>
      </c>
      <c r="AX150" s="403"/>
      <c r="AY150" s="403"/>
      <c r="AZ150" s="403"/>
      <c r="BA150" s="403"/>
      <c r="BB150" s="403" cm="1">
        <f t="array" ref="BB150">bdRateExtend($G149:$G152,L149:L152,$Z149:$Z152,AE149:AE152)</f>
        <v>1</v>
      </c>
      <c r="BC150" s="403"/>
      <c r="BD150" s="403" cm="1">
        <f t="array" ref="BD150">bdRateExtend($G149:$G152,M149:M152,$Z149:$Z152,AF149:AF152)</f>
        <v>1</v>
      </c>
      <c r="BE150" s="403"/>
      <c r="BF150" s="403" cm="1">
        <f t="array" ref="BF150">bdRateExtend($G149:$G152,N149:N152,$Z149:$Z152,AG149:AG152)</f>
        <v>1</v>
      </c>
      <c r="BG150" s="403"/>
      <c r="BH150" s="403" t="e" cm="1">
        <f t="array" ref="BH150">bdRateExtend($G149:$G152,O149:O152,$Z149:$Z152,AH149:AH152)</f>
        <v>#VALUE!</v>
      </c>
      <c r="BI150" s="403"/>
      <c r="BJ150" s="403" t="e" cm="1">
        <f t="array" ref="BJ150">bdRateExtend($G149:$G152,P149:P152,$Z149:$Z152,AI149:AI152)</f>
        <v>#VALUE!</v>
      </c>
      <c r="BK150" s="403"/>
      <c r="BL150" s="403" t="e" cm="1">
        <f t="array" ref="BL150">bdRateExtend($G149:$G152,Q149:Q152,$Z149:$Z152,AJ149:AJ152)</f>
        <v>#VALUE!</v>
      </c>
      <c r="BM150" s="403"/>
      <c r="BN150" s="403" t="e" cm="1">
        <f t="array" ref="BN150">bdRateExtend($G149:$G152,R149:R152,$Z149:$Z152,AK149:AK152)</f>
        <v>#VALUE!</v>
      </c>
      <c r="BO150" s="403"/>
      <c r="BP150" s="403"/>
      <c r="BQ150" s="377"/>
      <c r="BR150" s="377"/>
    </row>
    <row r="151" spans="1:70" ht="17" customHeight="1" x14ac:dyDescent="0.2">
      <c r="A151" s="387"/>
      <c r="B151" s="390"/>
      <c r="C151" s="393"/>
      <c r="D151" s="396"/>
      <c r="E151" s="399"/>
      <c r="F151" s="19">
        <v>47</v>
      </c>
      <c r="G151" s="35">
        <f>Anchor!B574</f>
        <v>4771.7071999999998</v>
      </c>
      <c r="H151" s="40">
        <f>Anchor!C574</f>
        <v>36.339300000000001</v>
      </c>
      <c r="I151" s="40">
        <f>Anchor!D574</f>
        <v>42.705399999999997</v>
      </c>
      <c r="J151" s="40">
        <f>Anchor!E574</f>
        <v>45.759700000000002</v>
      </c>
      <c r="K151" s="40"/>
      <c r="L151" s="40">
        <f>Anchor!F574</f>
        <v>21.8369</v>
      </c>
      <c r="M151" s="40">
        <f>Anchor!G574</f>
        <v>18.791699999999999</v>
      </c>
      <c r="N151" s="40">
        <f>Anchor!H574</f>
        <v>99.957400000000007</v>
      </c>
      <c r="O151" s="40"/>
      <c r="P151" s="40"/>
      <c r="Q151" s="40"/>
      <c r="R151" s="40"/>
      <c r="S151" s="40"/>
      <c r="T151" s="40"/>
      <c r="U151" s="40"/>
      <c r="V151" s="40">
        <f>Anchor!I574</f>
        <v>13341.3</v>
      </c>
      <c r="W151" s="40">
        <f>Anchor!J574</f>
        <v>6.6391</v>
      </c>
      <c r="X151" s="36">
        <f t="shared" si="12"/>
        <v>3.7059166666666665</v>
      </c>
      <c r="Y151" s="15"/>
      <c r="Z151" s="35">
        <f>Test!B574</f>
        <v>0</v>
      </c>
      <c r="AA151" s="40">
        <f>Test!C574</f>
        <v>0</v>
      </c>
      <c r="AB151" s="40">
        <f>Test!D574</f>
        <v>0</v>
      </c>
      <c r="AC151" s="40">
        <f>Test!E574</f>
        <v>0</v>
      </c>
      <c r="AD151" s="40"/>
      <c r="AE151" s="40">
        <f>Test!F574</f>
        <v>0</v>
      </c>
      <c r="AF151" s="40">
        <f>Test!G574</f>
        <v>0</v>
      </c>
      <c r="AG151" s="40">
        <f>Test!H574</f>
        <v>0</v>
      </c>
      <c r="AH151" s="40"/>
      <c r="AI151" s="40"/>
      <c r="AJ151" s="40"/>
      <c r="AK151" s="40"/>
      <c r="AL151" s="40"/>
      <c r="AM151" s="40"/>
      <c r="AN151" s="40"/>
      <c r="AO151" s="40">
        <f>Test!I574</f>
        <v>0</v>
      </c>
      <c r="AP151" s="40">
        <f>Test!J574</f>
        <v>0</v>
      </c>
      <c r="AQ151" s="36">
        <f t="shared" si="13"/>
        <v>0</v>
      </c>
      <c r="AR151" s="48">
        <f t="shared" si="10"/>
        <v>0</v>
      </c>
      <c r="AS151" s="49">
        <f t="shared" si="11"/>
        <v>0</v>
      </c>
      <c r="AT151" s="16"/>
      <c r="AU151" s="16"/>
      <c r="AV151" s="460"/>
      <c r="AW151" s="382"/>
      <c r="AX151" s="403"/>
      <c r="AY151" s="403"/>
      <c r="AZ151" s="403"/>
      <c r="BA151" s="403"/>
      <c r="BB151" s="403"/>
      <c r="BC151" s="403"/>
      <c r="BD151" s="403"/>
      <c r="BE151" s="403"/>
      <c r="BF151" s="403"/>
      <c r="BG151" s="403"/>
      <c r="BH151" s="403"/>
      <c r="BI151" s="403"/>
      <c r="BJ151" s="403"/>
      <c r="BK151" s="403"/>
      <c r="BL151" s="403"/>
      <c r="BM151" s="403"/>
      <c r="BN151" s="403"/>
      <c r="BO151" s="403"/>
      <c r="BP151" s="403"/>
      <c r="BQ151" s="377"/>
      <c r="BR151" s="377"/>
    </row>
    <row r="152" spans="1:70" ht="17" customHeight="1" x14ac:dyDescent="0.2">
      <c r="A152" s="387"/>
      <c r="B152" s="390"/>
      <c r="C152" s="393"/>
      <c r="D152" s="396"/>
      <c r="E152" s="399"/>
      <c r="F152" s="19">
        <v>55</v>
      </c>
      <c r="G152" s="35">
        <f>Anchor!B575</f>
        <v>2886.4742999999999</v>
      </c>
      <c r="H152" s="40">
        <f>Anchor!C575</f>
        <v>34.399000000000001</v>
      </c>
      <c r="I152" s="40">
        <f>Anchor!D575</f>
        <v>40.770899999999997</v>
      </c>
      <c r="J152" s="40">
        <f>Anchor!E575</f>
        <v>44.161799999999999</v>
      </c>
      <c r="K152" s="40"/>
      <c r="L152" s="40">
        <f>Anchor!F575</f>
        <v>19.820799999999998</v>
      </c>
      <c r="M152" s="40">
        <f>Anchor!G575</f>
        <v>17.316199999999998</v>
      </c>
      <c r="N152" s="40">
        <f>Anchor!H575</f>
        <v>99.931799999999996</v>
      </c>
      <c r="O152" s="40"/>
      <c r="P152" s="40"/>
      <c r="Q152" s="40"/>
      <c r="R152" s="40"/>
      <c r="S152" s="40"/>
      <c r="T152" s="40"/>
      <c r="U152" s="40"/>
      <c r="V152" s="40">
        <f>Anchor!I575</f>
        <v>9967.5</v>
      </c>
      <c r="W152" s="40">
        <f>Anchor!J575</f>
        <v>5.7077</v>
      </c>
      <c r="X152" s="36">
        <f t="shared" si="12"/>
        <v>2.7687499999999998</v>
      </c>
      <c r="Y152" s="15"/>
      <c r="Z152" s="35">
        <f>Test!B575</f>
        <v>0</v>
      </c>
      <c r="AA152" s="40">
        <f>Test!C575</f>
        <v>0</v>
      </c>
      <c r="AB152" s="40">
        <f>Test!D575</f>
        <v>0</v>
      </c>
      <c r="AC152" s="40">
        <f>Test!E575</f>
        <v>0</v>
      </c>
      <c r="AD152" s="40"/>
      <c r="AE152" s="40">
        <f>Test!F575</f>
        <v>0</v>
      </c>
      <c r="AF152" s="40">
        <f>Test!G575</f>
        <v>0</v>
      </c>
      <c r="AG152" s="40">
        <f>Test!H575</f>
        <v>0</v>
      </c>
      <c r="AH152" s="40"/>
      <c r="AI152" s="40"/>
      <c r="AJ152" s="40"/>
      <c r="AK152" s="40"/>
      <c r="AL152" s="40"/>
      <c r="AM152" s="40"/>
      <c r="AN152" s="40"/>
      <c r="AO152" s="40">
        <f>Test!I575</f>
        <v>0</v>
      </c>
      <c r="AP152" s="40">
        <f>Test!J575</f>
        <v>0</v>
      </c>
      <c r="AQ152" s="36">
        <f t="shared" si="13"/>
        <v>0</v>
      </c>
      <c r="AR152" s="48">
        <f t="shared" si="10"/>
        <v>0</v>
      </c>
      <c r="AS152" s="49">
        <f t="shared" si="11"/>
        <v>0</v>
      </c>
      <c r="AT152" s="16"/>
      <c r="AU152" s="16"/>
      <c r="AV152" s="460" t="s">
        <v>125</v>
      </c>
      <c r="AW152" s="382" cm="1">
        <f t="array" ref="AW152">bdRateExtend($G150:$G153,H150:H153,$Z150:$Z153,AA150:AA153)</f>
        <v>1</v>
      </c>
      <c r="AX152" s="403"/>
      <c r="AY152" s="403"/>
      <c r="AZ152" s="403"/>
      <c r="BA152" s="403"/>
      <c r="BB152" s="403" cm="1">
        <f t="array" ref="BB152">bdRateExtend($G150:$G153,L150:L153,$Z150:$Z153,AE150:AE153)</f>
        <v>1</v>
      </c>
      <c r="BC152" s="403"/>
      <c r="BD152" s="403" cm="1">
        <f t="array" ref="BD152">bdRateExtend($G150:$G153,M150:M153,$Z150:$Z153,AF150:AF153)</f>
        <v>1</v>
      </c>
      <c r="BE152" s="403"/>
      <c r="BF152" s="403" cm="1">
        <f t="array" ref="BF152">bdRateExtend($G150:$G153,N150:N153,$Z150:$Z153,AG150:AG153)</f>
        <v>1</v>
      </c>
      <c r="BG152" s="403"/>
      <c r="BH152" s="403" t="e" cm="1">
        <f t="array" ref="BH152">bdRateExtend($G150:$G153,O150:O153,$Z150:$Z153,AH150:AH153)</f>
        <v>#VALUE!</v>
      </c>
      <c r="BI152" s="403"/>
      <c r="BJ152" s="403" t="e" cm="1">
        <f t="array" ref="BJ152">bdRateExtend($G150:$G153,P150:P153,$Z150:$Z153,AI150:AI153)</f>
        <v>#VALUE!</v>
      </c>
      <c r="BK152" s="403"/>
      <c r="BL152" s="403" t="e" cm="1">
        <f t="array" ref="BL152">bdRateExtend($G150:$G153,Q150:Q153,$Z150:$Z153,AJ150:AJ153)</f>
        <v>#VALUE!</v>
      </c>
      <c r="BM152" s="403"/>
      <c r="BN152" s="403" t="e" cm="1">
        <f t="array" ref="BN152">bdRateExtend($G150:$G153,R150:R153,$Z150:$Z153,AK150:AK153)</f>
        <v>#VALUE!</v>
      </c>
      <c r="BO152" s="403"/>
      <c r="BP152" s="403"/>
      <c r="BQ152" s="377"/>
      <c r="BR152" s="377"/>
    </row>
    <row r="153" spans="1:70" ht="17" customHeight="1" thickBot="1" x14ac:dyDescent="0.25">
      <c r="A153" s="387"/>
      <c r="B153" s="391"/>
      <c r="C153" s="394"/>
      <c r="D153" s="397"/>
      <c r="E153" s="400"/>
      <c r="F153" s="22">
        <v>63</v>
      </c>
      <c r="G153" s="37">
        <f>Anchor!B576</f>
        <v>1545.1204</v>
      </c>
      <c r="H153" s="38">
        <f>Anchor!C576</f>
        <v>31.507300000000001</v>
      </c>
      <c r="I153" s="38">
        <f>Anchor!D576</f>
        <v>39.057099999999998</v>
      </c>
      <c r="J153" s="38">
        <f>Anchor!E576</f>
        <v>42.057000000000002</v>
      </c>
      <c r="K153" s="38"/>
      <c r="L153" s="38">
        <f>Anchor!F576</f>
        <v>17.1112</v>
      </c>
      <c r="M153" s="38">
        <f>Anchor!G576</f>
        <v>15.3894</v>
      </c>
      <c r="N153" s="38">
        <f>Anchor!H576</f>
        <v>94.384500000000003</v>
      </c>
      <c r="O153" s="38"/>
      <c r="P153" s="38"/>
      <c r="Q153" s="38"/>
      <c r="R153" s="38"/>
      <c r="S153" s="38"/>
      <c r="T153" s="38"/>
      <c r="U153" s="38"/>
      <c r="V153" s="38">
        <f>Anchor!I576</f>
        <v>6703.6</v>
      </c>
      <c r="W153" s="38">
        <f>Anchor!J576</f>
        <v>4.5808999999999997</v>
      </c>
      <c r="X153" s="39">
        <f t="shared" si="12"/>
        <v>1.8621111111111113</v>
      </c>
      <c r="Y153" s="15"/>
      <c r="Z153" s="37">
        <f>Test!B576</f>
        <v>0</v>
      </c>
      <c r="AA153" s="38">
        <f>Test!C576</f>
        <v>0</v>
      </c>
      <c r="AB153" s="38">
        <f>Test!D576</f>
        <v>0</v>
      </c>
      <c r="AC153" s="38">
        <f>Test!E576</f>
        <v>0</v>
      </c>
      <c r="AD153" s="38"/>
      <c r="AE153" s="38">
        <f>Test!F576</f>
        <v>0</v>
      </c>
      <c r="AF153" s="38">
        <f>Test!G576</f>
        <v>0</v>
      </c>
      <c r="AG153" s="38">
        <f>Test!H576</f>
        <v>0</v>
      </c>
      <c r="AH153" s="38"/>
      <c r="AI153" s="38"/>
      <c r="AJ153" s="38"/>
      <c r="AK153" s="38"/>
      <c r="AL153" s="38"/>
      <c r="AM153" s="38"/>
      <c r="AN153" s="38"/>
      <c r="AO153" s="38">
        <f>Test!I576</f>
        <v>0</v>
      </c>
      <c r="AP153" s="38">
        <f>Test!J576</f>
        <v>0</v>
      </c>
      <c r="AQ153" s="39">
        <f t="shared" si="13"/>
        <v>0</v>
      </c>
      <c r="AR153" s="50">
        <f t="shared" si="10"/>
        <v>0</v>
      </c>
      <c r="AS153" s="51">
        <f t="shared" si="11"/>
        <v>0</v>
      </c>
      <c r="AT153" s="16"/>
      <c r="AU153" s="16"/>
      <c r="AV153" s="462"/>
      <c r="AW153" s="382"/>
      <c r="AX153" s="403"/>
      <c r="AY153" s="403"/>
      <c r="AZ153" s="403"/>
      <c r="BA153" s="403"/>
      <c r="BB153" s="403"/>
      <c r="BC153" s="403"/>
      <c r="BD153" s="403"/>
      <c r="BE153" s="403"/>
      <c r="BF153" s="403"/>
      <c r="BG153" s="403"/>
      <c r="BH153" s="403"/>
      <c r="BI153" s="403"/>
      <c r="BJ153" s="403"/>
      <c r="BK153" s="403"/>
      <c r="BL153" s="403"/>
      <c r="BM153" s="403"/>
      <c r="BN153" s="403"/>
      <c r="BO153" s="403"/>
      <c r="BP153" s="403"/>
      <c r="BQ153" s="377"/>
      <c r="BR153" s="377"/>
    </row>
    <row r="154" spans="1:70" ht="17" customHeight="1" x14ac:dyDescent="0.2">
      <c r="A154" s="387"/>
      <c r="B154" s="389" t="s">
        <v>91</v>
      </c>
      <c r="C154" s="392" t="s">
        <v>48</v>
      </c>
      <c r="D154" s="395">
        <v>29.97</v>
      </c>
      <c r="E154" s="398">
        <v>8</v>
      </c>
      <c r="F154" s="21">
        <v>23</v>
      </c>
      <c r="G154" s="32">
        <f>Anchor!B577</f>
        <v>4215.2021000000004</v>
      </c>
      <c r="H154" s="33">
        <f>Anchor!C577</f>
        <v>45.754600000000003</v>
      </c>
      <c r="I154" s="33">
        <f>Anchor!D577</f>
        <v>48.939100000000003</v>
      </c>
      <c r="J154" s="33">
        <f>Anchor!E577</f>
        <v>49.942</v>
      </c>
      <c r="K154" s="33"/>
      <c r="L154" s="33">
        <f>Anchor!F577</f>
        <v>29.290700000000001</v>
      </c>
      <c r="M154" s="33">
        <f>Anchor!G577</f>
        <v>26.994</v>
      </c>
      <c r="N154" s="33">
        <f>Anchor!H577</f>
        <v>98.960499999999996</v>
      </c>
      <c r="O154" s="33"/>
      <c r="P154" s="33"/>
      <c r="Q154" s="33"/>
      <c r="R154" s="33"/>
      <c r="S154" s="33"/>
      <c r="T154" s="33"/>
      <c r="U154" s="33"/>
      <c r="V154" s="33">
        <f>Anchor!I577</f>
        <v>8168.1</v>
      </c>
      <c r="W154" s="33">
        <f>Anchor!J577</f>
        <v>6.9409000000000001</v>
      </c>
      <c r="X154" s="34">
        <f t="shared" si="12"/>
        <v>2.2689166666666667</v>
      </c>
      <c r="Y154" s="15"/>
      <c r="Z154" s="32">
        <f>Test!B577</f>
        <v>0</v>
      </c>
      <c r="AA154" s="33">
        <f>Test!C577</f>
        <v>0</v>
      </c>
      <c r="AB154" s="33">
        <f>Test!D577</f>
        <v>0</v>
      </c>
      <c r="AC154" s="33">
        <f>Test!E577</f>
        <v>0</v>
      </c>
      <c r="AD154" s="33"/>
      <c r="AE154" s="33">
        <f>Test!F577</f>
        <v>0</v>
      </c>
      <c r="AF154" s="33">
        <f>Test!G577</f>
        <v>0</v>
      </c>
      <c r="AG154" s="33">
        <f>Test!H577</f>
        <v>0</v>
      </c>
      <c r="AH154" s="33"/>
      <c r="AI154" s="33"/>
      <c r="AJ154" s="33"/>
      <c r="AK154" s="33"/>
      <c r="AL154" s="33"/>
      <c r="AM154" s="33"/>
      <c r="AN154" s="33"/>
      <c r="AO154" s="33">
        <f>Test!I577</f>
        <v>0</v>
      </c>
      <c r="AP154" s="33">
        <f>Test!J577</f>
        <v>0</v>
      </c>
      <c r="AQ154" s="34">
        <f t="shared" si="13"/>
        <v>0</v>
      </c>
      <c r="AR154" s="46">
        <f t="shared" si="10"/>
        <v>0</v>
      </c>
      <c r="AS154" s="47">
        <f t="shared" si="11"/>
        <v>0</v>
      </c>
      <c r="AT154" s="16"/>
      <c r="AU154" s="16"/>
      <c r="AV154" s="461" t="s">
        <v>123</v>
      </c>
      <c r="AW154" s="382" cm="1">
        <f t="array" ref="AW154">bdRateExtend($G154:$G157,H154:H157,$Z154:$Z157,AA154:AA157)</f>
        <v>1</v>
      </c>
      <c r="AX154" s="403" cm="1">
        <f t="array" ref="AX154">bdRateExtend($G154:$G159,H154:H159,$Z154:$Z159,AA154:AA159)</f>
        <v>1</v>
      </c>
      <c r="AY154" s="403" cm="1">
        <f t="array" ref="AY154">bdRateExtend($G154:$G159,I154:I159,$Z154:$Z159,AB154:AB159)</f>
        <v>1</v>
      </c>
      <c r="AZ154" s="403" cm="1">
        <f t="array" ref="AZ154">bdRateExtend($G154:$G159,J154:J159,$Z154:$Z159,AC154:AC159)</f>
        <v>1</v>
      </c>
      <c r="BA154" s="403" t="e" cm="1">
        <f t="array" ref="BA154">bdRateExtend($G154:$G159,K154:K159,$Z154:$Z159,AD154:AD159)</f>
        <v>#VALUE!</v>
      </c>
      <c r="BB154" s="403" cm="1">
        <f t="array" ref="BB154">bdRateExtend($G154:$G157,L154:L157,$Z154:$Z157,AE154:AE157)</f>
        <v>1</v>
      </c>
      <c r="BC154" s="403" cm="1">
        <f t="array" ref="BC154">bdRateExtend($G154:$G159,L154:L159,$Z154:$Z159,AE154:AE159)</f>
        <v>1</v>
      </c>
      <c r="BD154" s="403" cm="1">
        <f t="array" ref="BD154">bdRateExtend($G154:$G157,M154:M157,$Z154:$Z157,AF154:AF157)</f>
        <v>1</v>
      </c>
      <c r="BE154" s="403" cm="1">
        <f t="array" ref="BE154">bdRateExtend($G154:$G159,M154:M159,$Z154:$Z159,AF154:AF159)</f>
        <v>1</v>
      </c>
      <c r="BF154" s="403" cm="1">
        <f t="array" ref="BF154">bdRateExtend($G154:$G157,N154:N157,$Z154:$Z157,AG154:AG157)</f>
        <v>1</v>
      </c>
      <c r="BG154" s="403" cm="1">
        <f t="array" ref="BG154">bdRateExtend($G154:$G159,N154:N159,$Z154:$Z159,AG154:AG159)</f>
        <v>1</v>
      </c>
      <c r="BH154" s="403" t="e" cm="1">
        <f t="array" ref="BH154">bdRateExtend($G154:$G157,O154:O157,$Z154:$Z157,AH154:AH157)</f>
        <v>#VALUE!</v>
      </c>
      <c r="BI154" s="403" t="e" cm="1">
        <f t="array" ref="BI154">bdRateExtend($G154:$G159,O154:O159,$Z154:$Z159,AH154:AH159)</f>
        <v>#VALUE!</v>
      </c>
      <c r="BJ154" s="403" t="e" cm="1">
        <f t="array" ref="BJ154">bdRateExtend($G154:$G157,P154:P157,$Z154:$Z157,AI154:AI157)</f>
        <v>#VALUE!</v>
      </c>
      <c r="BK154" s="403" t="e" cm="1">
        <f t="array" ref="BK154">bdRateExtend($G154:$G159,P154:P159,$Z154:$Z159,AI154:AI159)</f>
        <v>#VALUE!</v>
      </c>
      <c r="BL154" s="403" t="e" cm="1">
        <f t="array" ref="BL154">bdRateExtend($G154:$G157,Q154:Q157,$Z154:$Z157,AJ154:AJ157)</f>
        <v>#VALUE!</v>
      </c>
      <c r="BM154" s="403" t="e" cm="1">
        <f t="array" ref="BM154">bdRateExtend($G154:$G159,Q154:Q159,$Z154:$Z159,AJ154:AJ159)</f>
        <v>#VALUE!</v>
      </c>
      <c r="BN154" s="403" t="e" cm="1">
        <f t="array" ref="BN154">bdRateExtend($G154:$G157,R154:R157,$Z154:$Z157,AK154:AK157)</f>
        <v>#VALUE!</v>
      </c>
      <c r="BO154" s="403" t="e" cm="1">
        <f t="array" ref="BO154">bdRateExtend($G154:$G159,R154:R159,$Z154:$Z159,AK154:AK159)</f>
        <v>#VALUE!</v>
      </c>
      <c r="BP154" s="403" t="e" cm="1">
        <f t="array" ref="BP154">bdRateExtend($G154:$G159,S154:S159,$Z154:$Z159,AL154:AL159)</f>
        <v>#VALUE!</v>
      </c>
      <c r="BQ154" s="377" t="e" cm="1">
        <f t="array" ref="BQ154">bdRateExtend($G154:$G159,T154:T159,$Z154:$Z159,AM154:AM159)</f>
        <v>#VALUE!</v>
      </c>
      <c r="BR154" s="377" t="e" cm="1">
        <f t="array" ref="BR154">bdRateExtend($G154:$G159,U154:U159,$Z154:$Z159,AN154:AN159)</f>
        <v>#VALUE!</v>
      </c>
    </row>
    <row r="155" spans="1:70" ht="17" customHeight="1" x14ac:dyDescent="0.2">
      <c r="A155" s="387"/>
      <c r="B155" s="390"/>
      <c r="C155" s="393"/>
      <c r="D155" s="396"/>
      <c r="E155" s="399"/>
      <c r="F155" s="19">
        <v>31</v>
      </c>
      <c r="G155" s="35">
        <f>Anchor!B578</f>
        <v>2198.7855</v>
      </c>
      <c r="H155" s="40">
        <f>Anchor!C578</f>
        <v>44.200499999999998</v>
      </c>
      <c r="I155" s="40">
        <f>Anchor!D578</f>
        <v>47.618400000000001</v>
      </c>
      <c r="J155" s="40">
        <f>Anchor!E578</f>
        <v>48.756599999999999</v>
      </c>
      <c r="K155" s="40"/>
      <c r="L155" s="40">
        <f>Anchor!F578</f>
        <v>27.4254</v>
      </c>
      <c r="M155" s="40">
        <f>Anchor!G578</f>
        <v>25.497299999999999</v>
      </c>
      <c r="N155" s="40">
        <f>Anchor!H578</f>
        <v>97.901799999999994</v>
      </c>
      <c r="O155" s="40"/>
      <c r="P155" s="40"/>
      <c r="Q155" s="40"/>
      <c r="R155" s="40"/>
      <c r="S155" s="40"/>
      <c r="T155" s="40"/>
      <c r="U155" s="40"/>
      <c r="V155" s="40">
        <f>Anchor!I578</f>
        <v>6718.9</v>
      </c>
      <c r="W155" s="40">
        <f>Anchor!J578</f>
        <v>5.5536000000000003</v>
      </c>
      <c r="X155" s="36">
        <f t="shared" si="12"/>
        <v>1.8663611111111109</v>
      </c>
      <c r="Y155" s="15"/>
      <c r="Z155" s="35">
        <f>Test!B578</f>
        <v>0</v>
      </c>
      <c r="AA155" s="40">
        <f>Test!C578</f>
        <v>0</v>
      </c>
      <c r="AB155" s="40">
        <f>Test!D578</f>
        <v>0</v>
      </c>
      <c r="AC155" s="40">
        <f>Test!E578</f>
        <v>0</v>
      </c>
      <c r="AD155" s="40"/>
      <c r="AE155" s="40">
        <f>Test!F578</f>
        <v>0</v>
      </c>
      <c r="AF155" s="40">
        <f>Test!G578</f>
        <v>0</v>
      </c>
      <c r="AG155" s="40">
        <f>Test!H578</f>
        <v>0</v>
      </c>
      <c r="AH155" s="40"/>
      <c r="AI155" s="40"/>
      <c r="AJ155" s="40"/>
      <c r="AK155" s="40"/>
      <c r="AL155" s="40"/>
      <c r="AM155" s="40"/>
      <c r="AN155" s="40"/>
      <c r="AO155" s="40">
        <f>Test!I578</f>
        <v>0</v>
      </c>
      <c r="AP155" s="40">
        <f>Test!J578</f>
        <v>0</v>
      </c>
      <c r="AQ155" s="36">
        <f t="shared" si="13"/>
        <v>0</v>
      </c>
      <c r="AR155" s="48">
        <f t="shared" si="10"/>
        <v>0</v>
      </c>
      <c r="AS155" s="49">
        <f t="shared" si="11"/>
        <v>0</v>
      </c>
      <c r="AT155" s="16"/>
      <c r="AU155" s="16"/>
      <c r="AV155" s="460"/>
      <c r="AW155" s="382"/>
      <c r="AX155" s="403"/>
      <c r="AY155" s="403"/>
      <c r="AZ155" s="403"/>
      <c r="BA155" s="403"/>
      <c r="BB155" s="403"/>
      <c r="BC155" s="403"/>
      <c r="BD155" s="403"/>
      <c r="BE155" s="403"/>
      <c r="BF155" s="403"/>
      <c r="BG155" s="403"/>
      <c r="BH155" s="403"/>
      <c r="BI155" s="403"/>
      <c r="BJ155" s="403"/>
      <c r="BK155" s="403"/>
      <c r="BL155" s="403"/>
      <c r="BM155" s="403"/>
      <c r="BN155" s="403"/>
      <c r="BO155" s="403"/>
      <c r="BP155" s="403"/>
      <c r="BQ155" s="377"/>
      <c r="BR155" s="377"/>
    </row>
    <row r="156" spans="1:70" ht="17" customHeight="1" x14ac:dyDescent="0.2">
      <c r="A156" s="387"/>
      <c r="B156" s="390"/>
      <c r="C156" s="393"/>
      <c r="D156" s="396"/>
      <c r="E156" s="399"/>
      <c r="F156" s="19">
        <v>39</v>
      </c>
      <c r="G156" s="35">
        <f>Anchor!B579</f>
        <v>1208.8200999999999</v>
      </c>
      <c r="H156" s="40">
        <f>Anchor!C579</f>
        <v>42.481200000000001</v>
      </c>
      <c r="I156" s="40">
        <f>Anchor!D579</f>
        <v>46.0334</v>
      </c>
      <c r="J156" s="40">
        <f>Anchor!E579</f>
        <v>47.437600000000003</v>
      </c>
      <c r="K156" s="40"/>
      <c r="L156" s="40">
        <f>Anchor!F579</f>
        <v>25.409099999999999</v>
      </c>
      <c r="M156" s="40">
        <f>Anchor!G579</f>
        <v>23.837700000000002</v>
      </c>
      <c r="N156" s="40">
        <f>Anchor!H579</f>
        <v>95.61</v>
      </c>
      <c r="O156" s="40"/>
      <c r="P156" s="40"/>
      <c r="Q156" s="40"/>
      <c r="R156" s="40"/>
      <c r="S156" s="40"/>
      <c r="T156" s="40"/>
      <c r="U156" s="40"/>
      <c r="V156" s="40">
        <f>Anchor!I579</f>
        <v>5733.5</v>
      </c>
      <c r="W156" s="40">
        <f>Anchor!J579</f>
        <v>4.2016999999999998</v>
      </c>
      <c r="X156" s="36">
        <f t="shared" si="12"/>
        <v>1.5926388888888889</v>
      </c>
      <c r="Y156" s="15"/>
      <c r="Z156" s="35">
        <f>Test!B579</f>
        <v>0</v>
      </c>
      <c r="AA156" s="40">
        <f>Test!C579</f>
        <v>0</v>
      </c>
      <c r="AB156" s="40">
        <f>Test!D579</f>
        <v>0</v>
      </c>
      <c r="AC156" s="40">
        <f>Test!E579</f>
        <v>0</v>
      </c>
      <c r="AD156" s="40"/>
      <c r="AE156" s="40">
        <f>Test!F579</f>
        <v>0</v>
      </c>
      <c r="AF156" s="40">
        <f>Test!G579</f>
        <v>0</v>
      </c>
      <c r="AG156" s="40">
        <f>Test!H579</f>
        <v>0</v>
      </c>
      <c r="AH156" s="40"/>
      <c r="AI156" s="40"/>
      <c r="AJ156" s="40"/>
      <c r="AK156" s="40"/>
      <c r="AL156" s="40"/>
      <c r="AM156" s="40"/>
      <c r="AN156" s="40"/>
      <c r="AO156" s="40">
        <f>Test!I579</f>
        <v>0</v>
      </c>
      <c r="AP156" s="40">
        <f>Test!J579</f>
        <v>0</v>
      </c>
      <c r="AQ156" s="36">
        <f t="shared" si="13"/>
        <v>0</v>
      </c>
      <c r="AR156" s="48">
        <f t="shared" si="10"/>
        <v>0</v>
      </c>
      <c r="AS156" s="49">
        <f t="shared" si="11"/>
        <v>0</v>
      </c>
      <c r="AT156" s="16"/>
      <c r="AU156" s="16"/>
      <c r="AV156" s="460" t="s">
        <v>124</v>
      </c>
      <c r="AW156" s="382" cm="1">
        <f t="array" ref="AW156">bdRateExtend($G155:$G158,H155:H158,$Z155:$Z158,AA155:AA158)</f>
        <v>1</v>
      </c>
      <c r="AX156" s="403"/>
      <c r="AY156" s="403"/>
      <c r="AZ156" s="403"/>
      <c r="BA156" s="403"/>
      <c r="BB156" s="403" cm="1">
        <f t="array" ref="BB156">bdRateExtend($G155:$G158,L155:L158,$Z155:$Z158,AE155:AE158)</f>
        <v>1</v>
      </c>
      <c r="BC156" s="403"/>
      <c r="BD156" s="403" cm="1">
        <f t="array" ref="BD156">bdRateExtend($G155:$G158,M155:M158,$Z155:$Z158,AF155:AF158)</f>
        <v>1</v>
      </c>
      <c r="BE156" s="403"/>
      <c r="BF156" s="403" cm="1">
        <f t="array" ref="BF156">bdRateExtend($G155:$G158,N155:N158,$Z155:$Z158,AG155:AG158)</f>
        <v>1</v>
      </c>
      <c r="BG156" s="403"/>
      <c r="BH156" s="403" t="e" cm="1">
        <f t="array" ref="BH156">bdRateExtend($G155:$G158,O155:O158,$Z155:$Z158,AH155:AH158)</f>
        <v>#VALUE!</v>
      </c>
      <c r="BI156" s="403"/>
      <c r="BJ156" s="403" t="e" cm="1">
        <f t="array" ref="BJ156">bdRateExtend($G155:$G158,P155:P158,$Z155:$Z158,AI155:AI158)</f>
        <v>#VALUE!</v>
      </c>
      <c r="BK156" s="403"/>
      <c r="BL156" s="403" t="e" cm="1">
        <f t="array" ref="BL156">bdRateExtend($G155:$G158,Q155:Q158,$Z155:$Z158,AJ155:AJ158)</f>
        <v>#VALUE!</v>
      </c>
      <c r="BM156" s="403"/>
      <c r="BN156" s="403" t="e" cm="1">
        <f t="array" ref="BN156">bdRateExtend($G155:$G158,R155:R158,$Z155:$Z158,AK155:AK158)</f>
        <v>#VALUE!</v>
      </c>
      <c r="BO156" s="403"/>
      <c r="BP156" s="403"/>
      <c r="BQ156" s="377"/>
      <c r="BR156" s="377"/>
    </row>
    <row r="157" spans="1:70" ht="17" customHeight="1" x14ac:dyDescent="0.2">
      <c r="A157" s="387"/>
      <c r="B157" s="390"/>
      <c r="C157" s="393"/>
      <c r="D157" s="396"/>
      <c r="E157" s="399"/>
      <c r="F157" s="19">
        <v>47</v>
      </c>
      <c r="G157" s="35">
        <f>Anchor!B580</f>
        <v>705.99360000000001</v>
      </c>
      <c r="H157" s="40">
        <f>Anchor!C580</f>
        <v>40.501600000000003</v>
      </c>
      <c r="I157" s="40">
        <f>Anchor!D580</f>
        <v>44.181199999999997</v>
      </c>
      <c r="J157" s="40">
        <f>Anchor!E580</f>
        <v>45.846499999999999</v>
      </c>
      <c r="K157" s="40"/>
      <c r="L157" s="40">
        <f>Anchor!F580</f>
        <v>23.079799999999999</v>
      </c>
      <c r="M157" s="40">
        <f>Anchor!G580</f>
        <v>21.860800000000001</v>
      </c>
      <c r="N157" s="40">
        <f>Anchor!H580</f>
        <v>91.528800000000004</v>
      </c>
      <c r="O157" s="40"/>
      <c r="P157" s="40"/>
      <c r="Q157" s="40"/>
      <c r="R157" s="40"/>
      <c r="S157" s="40"/>
      <c r="T157" s="40"/>
      <c r="U157" s="40"/>
      <c r="V157" s="40">
        <f>Anchor!I580</f>
        <v>4058.5</v>
      </c>
      <c r="W157" s="40">
        <f>Anchor!J580</f>
        <v>3.6878000000000002</v>
      </c>
      <c r="X157" s="36">
        <f t="shared" si="12"/>
        <v>1.127361111111111</v>
      </c>
      <c r="Y157" s="15"/>
      <c r="Z157" s="35">
        <f>Test!B580</f>
        <v>0</v>
      </c>
      <c r="AA157" s="40">
        <f>Test!C580</f>
        <v>0</v>
      </c>
      <c r="AB157" s="40">
        <f>Test!D580</f>
        <v>0</v>
      </c>
      <c r="AC157" s="40">
        <f>Test!E580</f>
        <v>0</v>
      </c>
      <c r="AD157" s="40"/>
      <c r="AE157" s="40">
        <f>Test!F580</f>
        <v>0</v>
      </c>
      <c r="AF157" s="40">
        <f>Test!G580</f>
        <v>0</v>
      </c>
      <c r="AG157" s="40">
        <f>Test!H580</f>
        <v>0</v>
      </c>
      <c r="AH157" s="40"/>
      <c r="AI157" s="40"/>
      <c r="AJ157" s="40"/>
      <c r="AK157" s="40"/>
      <c r="AL157" s="40"/>
      <c r="AM157" s="40"/>
      <c r="AN157" s="40"/>
      <c r="AO157" s="40">
        <f>Test!I580</f>
        <v>0</v>
      </c>
      <c r="AP157" s="40">
        <f>Test!J580</f>
        <v>0</v>
      </c>
      <c r="AQ157" s="36">
        <f t="shared" si="13"/>
        <v>0</v>
      </c>
      <c r="AR157" s="48">
        <f t="shared" si="10"/>
        <v>0</v>
      </c>
      <c r="AS157" s="49">
        <f t="shared" si="11"/>
        <v>0</v>
      </c>
      <c r="AT157" s="16"/>
      <c r="AU157" s="16"/>
      <c r="AV157" s="460"/>
      <c r="AW157" s="382"/>
      <c r="AX157" s="403"/>
      <c r="AY157" s="403"/>
      <c r="AZ157" s="403"/>
      <c r="BA157" s="403"/>
      <c r="BB157" s="403"/>
      <c r="BC157" s="403"/>
      <c r="BD157" s="403"/>
      <c r="BE157" s="403"/>
      <c r="BF157" s="403"/>
      <c r="BG157" s="403"/>
      <c r="BH157" s="403"/>
      <c r="BI157" s="403"/>
      <c r="BJ157" s="403"/>
      <c r="BK157" s="403"/>
      <c r="BL157" s="403"/>
      <c r="BM157" s="403"/>
      <c r="BN157" s="403"/>
      <c r="BO157" s="403"/>
      <c r="BP157" s="403"/>
      <c r="BQ157" s="377"/>
      <c r="BR157" s="377"/>
    </row>
    <row r="158" spans="1:70" ht="17" customHeight="1" x14ac:dyDescent="0.2">
      <c r="A158" s="387"/>
      <c r="B158" s="390"/>
      <c r="C158" s="393"/>
      <c r="D158" s="396"/>
      <c r="E158" s="399"/>
      <c r="F158" s="19">
        <v>55</v>
      </c>
      <c r="G158" s="35">
        <f>Anchor!B581</f>
        <v>425.83769999999998</v>
      </c>
      <c r="H158" s="40">
        <f>Anchor!C581</f>
        <v>38.236899999999999</v>
      </c>
      <c r="I158" s="40">
        <f>Anchor!D581</f>
        <v>42.050400000000003</v>
      </c>
      <c r="J158" s="40">
        <f>Anchor!E581</f>
        <v>43.901600000000002</v>
      </c>
      <c r="K158" s="40"/>
      <c r="L158" s="40">
        <f>Anchor!F581</f>
        <v>20.422699999999999</v>
      </c>
      <c r="M158" s="40">
        <f>Anchor!G581</f>
        <v>19.550899999999999</v>
      </c>
      <c r="N158" s="40">
        <f>Anchor!H581</f>
        <v>84.841999999999999</v>
      </c>
      <c r="O158" s="40"/>
      <c r="P158" s="40"/>
      <c r="Q158" s="40"/>
      <c r="R158" s="40"/>
      <c r="S158" s="40"/>
      <c r="T158" s="40"/>
      <c r="U158" s="40"/>
      <c r="V158" s="40">
        <f>Anchor!I581</f>
        <v>3214.1</v>
      </c>
      <c r="W158" s="40">
        <f>Anchor!J581</f>
        <v>3.1212</v>
      </c>
      <c r="X158" s="36">
        <f t="shared" si="12"/>
        <v>0.89280555555555552</v>
      </c>
      <c r="Y158" s="15"/>
      <c r="Z158" s="35">
        <f>Test!B581</f>
        <v>0</v>
      </c>
      <c r="AA158" s="40">
        <f>Test!C581</f>
        <v>0</v>
      </c>
      <c r="AB158" s="40">
        <f>Test!D581</f>
        <v>0</v>
      </c>
      <c r="AC158" s="40">
        <f>Test!E581</f>
        <v>0</v>
      </c>
      <c r="AD158" s="40"/>
      <c r="AE158" s="40">
        <f>Test!F581</f>
        <v>0</v>
      </c>
      <c r="AF158" s="40">
        <f>Test!G581</f>
        <v>0</v>
      </c>
      <c r="AG158" s="40">
        <f>Test!H581</f>
        <v>0</v>
      </c>
      <c r="AH158" s="40"/>
      <c r="AI158" s="40"/>
      <c r="AJ158" s="40"/>
      <c r="AK158" s="40"/>
      <c r="AL158" s="40"/>
      <c r="AM158" s="40"/>
      <c r="AN158" s="40"/>
      <c r="AO158" s="40">
        <f>Test!I581</f>
        <v>0</v>
      </c>
      <c r="AP158" s="40">
        <f>Test!J581</f>
        <v>0</v>
      </c>
      <c r="AQ158" s="36">
        <f t="shared" si="13"/>
        <v>0</v>
      </c>
      <c r="AR158" s="48">
        <f t="shared" si="10"/>
        <v>0</v>
      </c>
      <c r="AS158" s="49">
        <f t="shared" si="11"/>
        <v>0</v>
      </c>
      <c r="AT158" s="16"/>
      <c r="AU158" s="16"/>
      <c r="AV158" s="460" t="s">
        <v>125</v>
      </c>
      <c r="AW158" s="382" cm="1">
        <f t="array" ref="AW158">bdRateExtend($G156:$G159,H156:H159,$Z156:$Z159,AA156:AA159)</f>
        <v>1</v>
      </c>
      <c r="AX158" s="403"/>
      <c r="AY158" s="403"/>
      <c r="AZ158" s="403"/>
      <c r="BA158" s="403"/>
      <c r="BB158" s="403" cm="1">
        <f t="array" ref="BB158">bdRateExtend($G156:$G159,L156:L159,$Z156:$Z159,AE156:AE159)</f>
        <v>1</v>
      </c>
      <c r="BC158" s="403"/>
      <c r="BD158" s="403" cm="1">
        <f t="array" ref="BD158">bdRateExtend($G156:$G159,M156:M159,$Z156:$Z159,AF156:AF159)</f>
        <v>1</v>
      </c>
      <c r="BE158" s="403"/>
      <c r="BF158" s="403" cm="1">
        <f t="array" ref="BF158">bdRateExtend($G156:$G159,N156:N159,$Z156:$Z159,AG156:AG159)</f>
        <v>1</v>
      </c>
      <c r="BG158" s="403"/>
      <c r="BH158" s="403" t="e" cm="1">
        <f t="array" ref="BH158">bdRateExtend($G156:$G159,O156:O159,$Z156:$Z159,AH156:AH159)</f>
        <v>#VALUE!</v>
      </c>
      <c r="BI158" s="403"/>
      <c r="BJ158" s="403" t="e" cm="1">
        <f t="array" ref="BJ158">bdRateExtend($G156:$G159,P156:P159,$Z156:$Z159,AI156:AI159)</f>
        <v>#VALUE!</v>
      </c>
      <c r="BK158" s="403"/>
      <c r="BL158" s="403" t="e" cm="1">
        <f t="array" ref="BL158">bdRateExtend($G156:$G159,Q156:Q159,$Z156:$Z159,AJ156:AJ159)</f>
        <v>#VALUE!</v>
      </c>
      <c r="BM158" s="403"/>
      <c r="BN158" s="403" t="e" cm="1">
        <f t="array" ref="BN158">bdRateExtend($G156:$G159,R156:R159,$Z156:$Z159,AK156:AK159)</f>
        <v>#VALUE!</v>
      </c>
      <c r="BO158" s="403"/>
      <c r="BP158" s="403"/>
      <c r="BQ158" s="377"/>
      <c r="BR158" s="377"/>
    </row>
    <row r="159" spans="1:70" ht="17" customHeight="1" thickBot="1" x14ac:dyDescent="0.25">
      <c r="A159" s="387"/>
      <c r="B159" s="391"/>
      <c r="C159" s="394"/>
      <c r="D159" s="397"/>
      <c r="E159" s="400"/>
      <c r="F159" s="22">
        <v>63</v>
      </c>
      <c r="G159" s="37">
        <f>Anchor!B582</f>
        <v>227.74250000000001</v>
      </c>
      <c r="H159" s="38">
        <f>Anchor!C582</f>
        <v>35.261899999999997</v>
      </c>
      <c r="I159" s="38">
        <f>Anchor!D582</f>
        <v>39.624499999999998</v>
      </c>
      <c r="J159" s="38">
        <f>Anchor!E582</f>
        <v>41.546399999999998</v>
      </c>
      <c r="K159" s="38"/>
      <c r="L159" s="38">
        <f>Anchor!F582</f>
        <v>17.048300000000001</v>
      </c>
      <c r="M159" s="38">
        <f>Anchor!G582</f>
        <v>16.6083</v>
      </c>
      <c r="N159" s="38">
        <f>Anchor!H582</f>
        <v>72.683800000000005</v>
      </c>
      <c r="O159" s="38"/>
      <c r="P159" s="38"/>
      <c r="Q159" s="38"/>
      <c r="R159" s="38"/>
      <c r="S159" s="38"/>
      <c r="T159" s="38"/>
      <c r="U159" s="38"/>
      <c r="V159" s="38">
        <f>Anchor!I582</f>
        <v>2055.5</v>
      </c>
      <c r="W159" s="38">
        <f>Anchor!J582</f>
        <v>2.4422000000000001</v>
      </c>
      <c r="X159" s="39">
        <f t="shared" si="12"/>
        <v>0.57097222222222221</v>
      </c>
      <c r="Y159" s="15"/>
      <c r="Z159" s="37">
        <f>Test!B582</f>
        <v>0</v>
      </c>
      <c r="AA159" s="38">
        <f>Test!C582</f>
        <v>0</v>
      </c>
      <c r="AB159" s="38">
        <f>Test!D582</f>
        <v>0</v>
      </c>
      <c r="AC159" s="38">
        <f>Test!E582</f>
        <v>0</v>
      </c>
      <c r="AD159" s="38"/>
      <c r="AE159" s="38">
        <f>Test!F582</f>
        <v>0</v>
      </c>
      <c r="AF159" s="38">
        <f>Test!G582</f>
        <v>0</v>
      </c>
      <c r="AG159" s="38">
        <f>Test!H582</f>
        <v>0</v>
      </c>
      <c r="AH159" s="38"/>
      <c r="AI159" s="38"/>
      <c r="AJ159" s="38"/>
      <c r="AK159" s="38"/>
      <c r="AL159" s="38"/>
      <c r="AM159" s="38"/>
      <c r="AN159" s="38"/>
      <c r="AO159" s="38">
        <f>Test!I582</f>
        <v>0</v>
      </c>
      <c r="AP159" s="38">
        <f>Test!J582</f>
        <v>0</v>
      </c>
      <c r="AQ159" s="39">
        <f t="shared" si="13"/>
        <v>0</v>
      </c>
      <c r="AR159" s="50">
        <f t="shared" si="10"/>
        <v>0</v>
      </c>
      <c r="AS159" s="51">
        <f t="shared" si="11"/>
        <v>0</v>
      </c>
      <c r="AT159" s="16"/>
      <c r="AU159" s="16"/>
      <c r="AV159" s="462"/>
      <c r="AW159" s="382"/>
      <c r="AX159" s="403"/>
      <c r="AY159" s="403"/>
      <c r="AZ159" s="403"/>
      <c r="BA159" s="403"/>
      <c r="BB159" s="403"/>
      <c r="BC159" s="403"/>
      <c r="BD159" s="403"/>
      <c r="BE159" s="403"/>
      <c r="BF159" s="403"/>
      <c r="BG159" s="403"/>
      <c r="BH159" s="403"/>
      <c r="BI159" s="403"/>
      <c r="BJ159" s="403"/>
      <c r="BK159" s="403"/>
      <c r="BL159" s="403"/>
      <c r="BM159" s="403"/>
      <c r="BN159" s="403"/>
      <c r="BO159" s="403"/>
      <c r="BP159" s="403"/>
      <c r="BQ159" s="377"/>
      <c r="BR159" s="377"/>
    </row>
    <row r="160" spans="1:70" ht="17" customHeight="1" x14ac:dyDescent="0.2">
      <c r="A160" s="387"/>
      <c r="B160" s="389" t="s">
        <v>91</v>
      </c>
      <c r="C160" s="392" t="s">
        <v>49</v>
      </c>
      <c r="D160" s="395">
        <v>59.94</v>
      </c>
      <c r="E160" s="398">
        <v>8</v>
      </c>
      <c r="F160" s="21">
        <v>23</v>
      </c>
      <c r="G160" s="32">
        <f>Anchor!B583</f>
        <v>14682.9061</v>
      </c>
      <c r="H160" s="33">
        <f>Anchor!C583</f>
        <v>46.746400000000001</v>
      </c>
      <c r="I160" s="33">
        <f>Anchor!D583</f>
        <v>49.1051</v>
      </c>
      <c r="J160" s="33">
        <f>Anchor!E583</f>
        <v>49.253700000000002</v>
      </c>
      <c r="K160" s="33"/>
      <c r="L160" s="33">
        <f>Anchor!F583</f>
        <v>26.257300000000001</v>
      </c>
      <c r="M160" s="33">
        <f>Anchor!G583</f>
        <v>25.322199999999999</v>
      </c>
      <c r="N160" s="33">
        <f>Anchor!H583</f>
        <v>99.521199999999993</v>
      </c>
      <c r="O160" s="33"/>
      <c r="P160" s="33"/>
      <c r="Q160" s="33"/>
      <c r="R160" s="33"/>
      <c r="S160" s="33"/>
      <c r="T160" s="33"/>
      <c r="U160" s="33"/>
      <c r="V160" s="33">
        <f>Anchor!I583</f>
        <v>15376.3</v>
      </c>
      <c r="W160" s="33">
        <f>Anchor!J583</f>
        <v>9.5840999999999994</v>
      </c>
      <c r="X160" s="34">
        <f t="shared" si="12"/>
        <v>4.2711944444444443</v>
      </c>
      <c r="Y160" s="15"/>
      <c r="Z160" s="32">
        <f>Test!B583</f>
        <v>0</v>
      </c>
      <c r="AA160" s="33">
        <f>Test!C583</f>
        <v>0</v>
      </c>
      <c r="AB160" s="33">
        <f>Test!D583</f>
        <v>0</v>
      </c>
      <c r="AC160" s="33">
        <f>Test!E583</f>
        <v>0</v>
      </c>
      <c r="AD160" s="33"/>
      <c r="AE160" s="33">
        <f>Test!F583</f>
        <v>0</v>
      </c>
      <c r="AF160" s="33">
        <f>Test!G583</f>
        <v>0</v>
      </c>
      <c r="AG160" s="33">
        <f>Test!H583</f>
        <v>0</v>
      </c>
      <c r="AH160" s="33"/>
      <c r="AI160" s="33"/>
      <c r="AJ160" s="33"/>
      <c r="AK160" s="33"/>
      <c r="AL160" s="33"/>
      <c r="AM160" s="33"/>
      <c r="AN160" s="33"/>
      <c r="AO160" s="33">
        <f>Test!I583</f>
        <v>0</v>
      </c>
      <c r="AP160" s="33">
        <f>Test!J583</f>
        <v>0</v>
      </c>
      <c r="AQ160" s="34">
        <f t="shared" si="13"/>
        <v>0</v>
      </c>
      <c r="AR160" s="46">
        <f t="shared" si="10"/>
        <v>0</v>
      </c>
      <c r="AS160" s="47">
        <f t="shared" si="11"/>
        <v>0</v>
      </c>
      <c r="AT160" s="16"/>
      <c r="AU160" s="16"/>
      <c r="AV160" s="461" t="s">
        <v>123</v>
      </c>
      <c r="AW160" s="382" cm="1">
        <f t="array" ref="AW160">bdRateExtend($G160:$G163,H160:H163,$Z160:$Z163,AA160:AA163)</f>
        <v>1</v>
      </c>
      <c r="AX160" s="403" cm="1">
        <f t="array" ref="AX160">bdRateExtend($G160:$G165,H160:H165,$Z160:$Z165,AA160:AA165)</f>
        <v>1</v>
      </c>
      <c r="AY160" s="403" cm="1">
        <f t="array" ref="AY160">bdRateExtend($G160:$G165,I160:I165,$Z160:$Z165,AB160:AB165)</f>
        <v>1</v>
      </c>
      <c r="AZ160" s="403" cm="1">
        <f t="array" ref="AZ160">bdRateExtend($G160:$G165,J160:J165,$Z160:$Z165,AC160:AC165)</f>
        <v>1</v>
      </c>
      <c r="BA160" s="403" t="e" cm="1">
        <f t="array" ref="BA160">bdRateExtend($G160:$G165,K160:K165,$Z160:$Z165,AD160:AD165)</f>
        <v>#VALUE!</v>
      </c>
      <c r="BB160" s="403" cm="1">
        <f t="array" ref="BB160">bdRateExtend($G160:$G163,L160:L163,$Z160:$Z163,AE160:AE163)</f>
        <v>1</v>
      </c>
      <c r="BC160" s="403" cm="1">
        <f t="array" ref="BC160">bdRateExtend($G160:$G165,L160:L165,$Z160:$Z165,AE160:AE165)</f>
        <v>1</v>
      </c>
      <c r="BD160" s="403" cm="1">
        <f t="array" ref="BD160">bdRateExtend($G160:$G163,M160:M163,$Z160:$Z163,AF160:AF163)</f>
        <v>1</v>
      </c>
      <c r="BE160" s="403" cm="1">
        <f t="array" ref="BE160">bdRateExtend($G160:$G165,M160:M165,$Z160:$Z165,AF160:AF165)</f>
        <v>1</v>
      </c>
      <c r="BF160" s="403" cm="1">
        <f t="array" ref="BF160">bdRateExtend($G160:$G163,N160:N163,$Z160:$Z163,AG160:AG163)</f>
        <v>1</v>
      </c>
      <c r="BG160" s="403" cm="1">
        <f t="array" ref="BG160">bdRateExtend($G160:$G165,N160:N165,$Z160:$Z165,AG160:AG165)</f>
        <v>1</v>
      </c>
      <c r="BH160" s="403" t="e" cm="1">
        <f t="array" ref="BH160">bdRateExtend($G160:$G163,O160:O163,$Z160:$Z163,AH160:AH163)</f>
        <v>#VALUE!</v>
      </c>
      <c r="BI160" s="403" t="e" cm="1">
        <f t="array" ref="BI160">bdRateExtend($G160:$G165,O160:O165,$Z160:$Z165,AH160:AH165)</f>
        <v>#VALUE!</v>
      </c>
      <c r="BJ160" s="403" t="e" cm="1">
        <f t="array" ref="BJ160">bdRateExtend($G160:$G163,P160:P163,$Z160:$Z163,AI160:AI163)</f>
        <v>#VALUE!</v>
      </c>
      <c r="BK160" s="403" t="e" cm="1">
        <f t="array" ref="BK160">bdRateExtend($G160:$G165,P160:P165,$Z160:$Z165,AI160:AI165)</f>
        <v>#VALUE!</v>
      </c>
      <c r="BL160" s="403" t="e" cm="1">
        <f t="array" ref="BL160">bdRateExtend($G160:$G163,Q160:Q163,$Z160:$Z163,AJ160:AJ163)</f>
        <v>#VALUE!</v>
      </c>
      <c r="BM160" s="403" t="e" cm="1">
        <f t="array" ref="BM160">bdRateExtend($G160:$G165,Q160:Q165,$Z160:$Z165,AJ160:AJ165)</f>
        <v>#VALUE!</v>
      </c>
      <c r="BN160" s="403" t="e" cm="1">
        <f t="array" ref="BN160">bdRateExtend($G160:$G163,R160:R163,$Z160:$Z163,AK160:AK163)</f>
        <v>#VALUE!</v>
      </c>
      <c r="BO160" s="403" t="e" cm="1">
        <f t="array" ref="BO160">bdRateExtend($G160:$G165,R160:R165,$Z160:$Z165,AK160:AK165)</f>
        <v>#VALUE!</v>
      </c>
      <c r="BP160" s="403" t="e" cm="1">
        <f t="array" ref="BP160">bdRateExtend($G160:$G165,S160:S165,$Z160:$Z165,AL160:AL165)</f>
        <v>#VALUE!</v>
      </c>
      <c r="BQ160" s="377" t="e" cm="1">
        <f t="array" ref="BQ160">bdRateExtend($G160:$G165,T160:T165,$Z160:$Z165,AM160:AM165)</f>
        <v>#VALUE!</v>
      </c>
      <c r="BR160" s="377" t="e" cm="1">
        <f t="array" ref="BR160">bdRateExtend($G160:$G165,U160:U165,$Z160:$Z165,AN160:AN165)</f>
        <v>#VALUE!</v>
      </c>
    </row>
    <row r="161" spans="1:70" ht="17" customHeight="1" x14ac:dyDescent="0.2">
      <c r="A161" s="387"/>
      <c r="B161" s="390"/>
      <c r="C161" s="393"/>
      <c r="D161" s="396"/>
      <c r="E161" s="399"/>
      <c r="F161" s="19">
        <v>31</v>
      </c>
      <c r="G161" s="35">
        <f>Anchor!B584</f>
        <v>8399.4567999999999</v>
      </c>
      <c r="H161" s="40">
        <f>Anchor!C584</f>
        <v>44.861400000000003</v>
      </c>
      <c r="I161" s="40">
        <f>Anchor!D584</f>
        <v>47.358499999999999</v>
      </c>
      <c r="J161" s="40">
        <f>Anchor!E584</f>
        <v>47.544199999999996</v>
      </c>
      <c r="K161" s="40"/>
      <c r="L161" s="40">
        <f>Anchor!F584</f>
        <v>23.940300000000001</v>
      </c>
      <c r="M161" s="40">
        <f>Anchor!G584</f>
        <v>23.424900000000001</v>
      </c>
      <c r="N161" s="40">
        <f>Anchor!H584</f>
        <v>98.144199999999998</v>
      </c>
      <c r="O161" s="40"/>
      <c r="P161" s="40"/>
      <c r="Q161" s="40"/>
      <c r="R161" s="40"/>
      <c r="S161" s="40"/>
      <c r="T161" s="40"/>
      <c r="U161" s="40"/>
      <c r="V161" s="40">
        <f>Anchor!I584</f>
        <v>14988.9</v>
      </c>
      <c r="W161" s="40">
        <f>Anchor!J584</f>
        <v>7.7279999999999998</v>
      </c>
      <c r="X161" s="36">
        <f t="shared" si="12"/>
        <v>4.1635833333333334</v>
      </c>
      <c r="Y161" s="15"/>
      <c r="Z161" s="35">
        <f>Test!B584</f>
        <v>0</v>
      </c>
      <c r="AA161" s="40">
        <f>Test!C584</f>
        <v>0</v>
      </c>
      <c r="AB161" s="40">
        <f>Test!D584</f>
        <v>0</v>
      </c>
      <c r="AC161" s="40">
        <f>Test!E584</f>
        <v>0</v>
      </c>
      <c r="AD161" s="40"/>
      <c r="AE161" s="40">
        <f>Test!F584</f>
        <v>0</v>
      </c>
      <c r="AF161" s="40">
        <f>Test!G584</f>
        <v>0</v>
      </c>
      <c r="AG161" s="40">
        <f>Test!H584</f>
        <v>0</v>
      </c>
      <c r="AH161" s="40"/>
      <c r="AI161" s="40"/>
      <c r="AJ161" s="40"/>
      <c r="AK161" s="40"/>
      <c r="AL161" s="40"/>
      <c r="AM161" s="40"/>
      <c r="AN161" s="40"/>
      <c r="AO161" s="40">
        <f>Test!I584</f>
        <v>0</v>
      </c>
      <c r="AP161" s="40">
        <f>Test!J584</f>
        <v>0</v>
      </c>
      <c r="AQ161" s="36">
        <f t="shared" si="13"/>
        <v>0</v>
      </c>
      <c r="AR161" s="48">
        <f t="shared" si="10"/>
        <v>0</v>
      </c>
      <c r="AS161" s="49">
        <f t="shared" si="11"/>
        <v>0</v>
      </c>
      <c r="AT161" s="16"/>
      <c r="AU161" s="16"/>
      <c r="AV161" s="460"/>
      <c r="AW161" s="382"/>
      <c r="AX161" s="403"/>
      <c r="AY161" s="403"/>
      <c r="AZ161" s="403"/>
      <c r="BA161" s="403"/>
      <c r="BB161" s="403"/>
      <c r="BC161" s="403"/>
      <c r="BD161" s="403"/>
      <c r="BE161" s="403"/>
      <c r="BF161" s="403"/>
      <c r="BG161" s="403"/>
      <c r="BH161" s="403"/>
      <c r="BI161" s="403"/>
      <c r="BJ161" s="403"/>
      <c r="BK161" s="403"/>
      <c r="BL161" s="403"/>
      <c r="BM161" s="403"/>
      <c r="BN161" s="403"/>
      <c r="BO161" s="403"/>
      <c r="BP161" s="403"/>
      <c r="BQ161" s="377"/>
      <c r="BR161" s="377"/>
    </row>
    <row r="162" spans="1:70" ht="17" customHeight="1" x14ac:dyDescent="0.2">
      <c r="A162" s="387"/>
      <c r="B162" s="390"/>
      <c r="C162" s="393"/>
      <c r="D162" s="396"/>
      <c r="E162" s="399"/>
      <c r="F162" s="19">
        <v>39</v>
      </c>
      <c r="G162" s="35">
        <f>Anchor!B585</f>
        <v>4727.1561000000002</v>
      </c>
      <c r="H162" s="40">
        <f>Anchor!C585</f>
        <v>42.919400000000003</v>
      </c>
      <c r="I162" s="40">
        <f>Anchor!D585</f>
        <v>45.684800000000003</v>
      </c>
      <c r="J162" s="40">
        <f>Anchor!E585</f>
        <v>45.917200000000001</v>
      </c>
      <c r="K162" s="40"/>
      <c r="L162" s="40">
        <f>Anchor!F585</f>
        <v>21.791799999999999</v>
      </c>
      <c r="M162" s="40">
        <f>Anchor!G585</f>
        <v>21.595099999999999</v>
      </c>
      <c r="N162" s="40">
        <f>Anchor!H585</f>
        <v>93.808199999999999</v>
      </c>
      <c r="O162" s="40"/>
      <c r="P162" s="40"/>
      <c r="Q162" s="40"/>
      <c r="R162" s="40"/>
      <c r="S162" s="40"/>
      <c r="T162" s="40"/>
      <c r="U162" s="40"/>
      <c r="V162" s="40">
        <f>Anchor!I585</f>
        <v>11563.9</v>
      </c>
      <c r="W162" s="40">
        <f>Anchor!J585</f>
        <v>6.4690000000000003</v>
      </c>
      <c r="X162" s="36">
        <f t="shared" si="12"/>
        <v>3.2121944444444441</v>
      </c>
      <c r="Y162" s="15"/>
      <c r="Z162" s="35">
        <f>Test!B585</f>
        <v>0</v>
      </c>
      <c r="AA162" s="40">
        <f>Test!C585</f>
        <v>0</v>
      </c>
      <c r="AB162" s="40">
        <f>Test!D585</f>
        <v>0</v>
      </c>
      <c r="AC162" s="40">
        <f>Test!E585</f>
        <v>0</v>
      </c>
      <c r="AD162" s="40"/>
      <c r="AE162" s="40">
        <f>Test!F585</f>
        <v>0</v>
      </c>
      <c r="AF162" s="40">
        <f>Test!G585</f>
        <v>0</v>
      </c>
      <c r="AG162" s="40">
        <f>Test!H585</f>
        <v>0</v>
      </c>
      <c r="AH162" s="40"/>
      <c r="AI162" s="40"/>
      <c r="AJ162" s="40"/>
      <c r="AK162" s="40"/>
      <c r="AL162" s="40"/>
      <c r="AM162" s="40"/>
      <c r="AN162" s="40"/>
      <c r="AO162" s="40">
        <f>Test!I585</f>
        <v>0</v>
      </c>
      <c r="AP162" s="40">
        <f>Test!J585</f>
        <v>0</v>
      </c>
      <c r="AQ162" s="36">
        <f t="shared" si="13"/>
        <v>0</v>
      </c>
      <c r="AR162" s="48">
        <f t="shared" si="10"/>
        <v>0</v>
      </c>
      <c r="AS162" s="49">
        <f t="shared" si="11"/>
        <v>0</v>
      </c>
      <c r="AT162" s="16"/>
      <c r="AU162" s="16"/>
      <c r="AV162" s="460" t="s">
        <v>124</v>
      </c>
      <c r="AW162" s="382" cm="1">
        <f t="array" ref="AW162">bdRateExtend($G161:$G164,H161:H164,$Z161:$Z164,AA161:AA164)</f>
        <v>1</v>
      </c>
      <c r="AX162" s="403"/>
      <c r="AY162" s="403"/>
      <c r="AZ162" s="403"/>
      <c r="BA162" s="403"/>
      <c r="BB162" s="403" cm="1">
        <f t="array" ref="BB162">bdRateExtend($G161:$G164,L161:L164,$Z161:$Z164,AE161:AE164)</f>
        <v>1</v>
      </c>
      <c r="BC162" s="403"/>
      <c r="BD162" s="403" cm="1">
        <f t="array" ref="BD162">bdRateExtend($G161:$G164,M161:M164,$Z161:$Z164,AF161:AF164)</f>
        <v>1</v>
      </c>
      <c r="BE162" s="403"/>
      <c r="BF162" s="403" cm="1">
        <f t="array" ref="BF162">bdRateExtend($G161:$G164,N161:N164,$Z161:$Z164,AG161:AG164)</f>
        <v>1</v>
      </c>
      <c r="BG162" s="403"/>
      <c r="BH162" s="403" t="e" cm="1">
        <f t="array" ref="BH162">bdRateExtend($G161:$G164,O161:O164,$Z161:$Z164,AH161:AH164)</f>
        <v>#VALUE!</v>
      </c>
      <c r="BI162" s="403"/>
      <c r="BJ162" s="403" t="e" cm="1">
        <f t="array" ref="BJ162">bdRateExtend($G161:$G164,P161:P164,$Z161:$Z164,AI161:AI164)</f>
        <v>#VALUE!</v>
      </c>
      <c r="BK162" s="403"/>
      <c r="BL162" s="403" t="e" cm="1">
        <f t="array" ref="BL162">bdRateExtend($G161:$G164,Q161:Q164,$Z161:$Z164,AJ161:AJ164)</f>
        <v>#VALUE!</v>
      </c>
      <c r="BM162" s="403"/>
      <c r="BN162" s="403" t="e" cm="1">
        <f t="array" ref="BN162">bdRateExtend($G161:$G164,R161:R164,$Z161:$Z164,AK161:AK164)</f>
        <v>#VALUE!</v>
      </c>
      <c r="BO162" s="403"/>
      <c r="BP162" s="403"/>
      <c r="BQ162" s="377"/>
      <c r="BR162" s="377"/>
    </row>
    <row r="163" spans="1:70" ht="17" customHeight="1" x14ac:dyDescent="0.2">
      <c r="A163" s="387"/>
      <c r="B163" s="390"/>
      <c r="C163" s="393"/>
      <c r="D163" s="396"/>
      <c r="E163" s="399"/>
      <c r="F163" s="19">
        <v>47</v>
      </c>
      <c r="G163" s="35">
        <f>Anchor!B586</f>
        <v>2725.9679000000001</v>
      </c>
      <c r="H163" s="40">
        <f>Anchor!C586</f>
        <v>40.940199999999997</v>
      </c>
      <c r="I163" s="40">
        <f>Anchor!D586</f>
        <v>44.081499999999998</v>
      </c>
      <c r="J163" s="40">
        <f>Anchor!E586</f>
        <v>44.296199999999999</v>
      </c>
      <c r="K163" s="40"/>
      <c r="L163" s="40">
        <f>Anchor!F586</f>
        <v>19.826699999999999</v>
      </c>
      <c r="M163" s="40">
        <f>Anchor!G586</f>
        <v>19.857500000000002</v>
      </c>
      <c r="N163" s="40">
        <f>Anchor!H586</f>
        <v>86.140100000000004</v>
      </c>
      <c r="O163" s="40"/>
      <c r="P163" s="40"/>
      <c r="Q163" s="40"/>
      <c r="R163" s="40"/>
      <c r="S163" s="40"/>
      <c r="T163" s="40"/>
      <c r="U163" s="40"/>
      <c r="V163" s="40">
        <f>Anchor!I586</f>
        <v>8725</v>
      </c>
      <c r="W163" s="40">
        <f>Anchor!J586</f>
        <v>5.4518000000000004</v>
      </c>
      <c r="X163" s="36">
        <f t="shared" si="12"/>
        <v>2.4236111111111112</v>
      </c>
      <c r="Y163" s="15"/>
      <c r="Z163" s="35">
        <f>Test!B586</f>
        <v>0</v>
      </c>
      <c r="AA163" s="40">
        <f>Test!C586</f>
        <v>0</v>
      </c>
      <c r="AB163" s="40">
        <f>Test!D586</f>
        <v>0</v>
      </c>
      <c r="AC163" s="40">
        <f>Test!E586</f>
        <v>0</v>
      </c>
      <c r="AD163" s="40"/>
      <c r="AE163" s="40">
        <f>Test!F586</f>
        <v>0</v>
      </c>
      <c r="AF163" s="40">
        <f>Test!G586</f>
        <v>0</v>
      </c>
      <c r="AG163" s="40">
        <f>Test!H586</f>
        <v>0</v>
      </c>
      <c r="AH163" s="40"/>
      <c r="AI163" s="40"/>
      <c r="AJ163" s="40"/>
      <c r="AK163" s="40"/>
      <c r="AL163" s="40"/>
      <c r="AM163" s="40"/>
      <c r="AN163" s="40"/>
      <c r="AO163" s="40">
        <f>Test!I586</f>
        <v>0</v>
      </c>
      <c r="AP163" s="40">
        <f>Test!J586</f>
        <v>0</v>
      </c>
      <c r="AQ163" s="36">
        <f t="shared" si="13"/>
        <v>0</v>
      </c>
      <c r="AR163" s="48">
        <f t="shared" si="10"/>
        <v>0</v>
      </c>
      <c r="AS163" s="49">
        <f t="shared" si="11"/>
        <v>0</v>
      </c>
      <c r="AT163" s="16"/>
      <c r="AU163" s="16"/>
      <c r="AV163" s="460"/>
      <c r="AW163" s="382"/>
      <c r="AX163" s="403"/>
      <c r="AY163" s="403"/>
      <c r="AZ163" s="403"/>
      <c r="BA163" s="403"/>
      <c r="BB163" s="403"/>
      <c r="BC163" s="403"/>
      <c r="BD163" s="403"/>
      <c r="BE163" s="403"/>
      <c r="BF163" s="403"/>
      <c r="BG163" s="403"/>
      <c r="BH163" s="403"/>
      <c r="BI163" s="403"/>
      <c r="BJ163" s="403"/>
      <c r="BK163" s="403"/>
      <c r="BL163" s="403"/>
      <c r="BM163" s="403"/>
      <c r="BN163" s="403"/>
      <c r="BO163" s="403"/>
      <c r="BP163" s="403"/>
      <c r="BQ163" s="377"/>
      <c r="BR163" s="377"/>
    </row>
    <row r="164" spans="1:70" ht="17" customHeight="1" x14ac:dyDescent="0.2">
      <c r="A164" s="387"/>
      <c r="B164" s="390"/>
      <c r="C164" s="393"/>
      <c r="D164" s="396"/>
      <c r="E164" s="399"/>
      <c r="F164" s="19">
        <v>55</v>
      </c>
      <c r="G164" s="35">
        <f>Anchor!B587</f>
        <v>1615.3110999999999</v>
      </c>
      <c r="H164" s="40">
        <f>Anchor!C587</f>
        <v>38.8352</v>
      </c>
      <c r="I164" s="40">
        <f>Anchor!D587</f>
        <v>42.475999999999999</v>
      </c>
      <c r="J164" s="40">
        <f>Anchor!E587</f>
        <v>42.629899999999999</v>
      </c>
      <c r="K164" s="40"/>
      <c r="L164" s="40">
        <f>Anchor!F587</f>
        <v>17.827999999999999</v>
      </c>
      <c r="M164" s="40">
        <f>Anchor!G587</f>
        <v>18.057600000000001</v>
      </c>
      <c r="N164" s="40">
        <f>Anchor!H587</f>
        <v>75.651600000000002</v>
      </c>
      <c r="O164" s="40"/>
      <c r="P164" s="40"/>
      <c r="Q164" s="40"/>
      <c r="R164" s="40"/>
      <c r="S164" s="40"/>
      <c r="T164" s="40"/>
      <c r="U164" s="40"/>
      <c r="V164" s="40">
        <f>Anchor!I587</f>
        <v>6837.9</v>
      </c>
      <c r="W164" s="40">
        <f>Anchor!J587</f>
        <v>4.5923999999999996</v>
      </c>
      <c r="X164" s="36">
        <f t="shared" si="12"/>
        <v>1.8994166666666665</v>
      </c>
      <c r="Y164" s="15"/>
      <c r="Z164" s="35">
        <f>Test!B587</f>
        <v>0</v>
      </c>
      <c r="AA164" s="40">
        <f>Test!C587</f>
        <v>0</v>
      </c>
      <c r="AB164" s="40">
        <f>Test!D587</f>
        <v>0</v>
      </c>
      <c r="AC164" s="40">
        <f>Test!E587</f>
        <v>0</v>
      </c>
      <c r="AD164" s="40"/>
      <c r="AE164" s="40">
        <f>Test!F587</f>
        <v>0</v>
      </c>
      <c r="AF164" s="40">
        <f>Test!G587</f>
        <v>0</v>
      </c>
      <c r="AG164" s="40">
        <f>Test!H587</f>
        <v>0</v>
      </c>
      <c r="AH164" s="40"/>
      <c r="AI164" s="40"/>
      <c r="AJ164" s="40"/>
      <c r="AK164" s="40"/>
      <c r="AL164" s="40"/>
      <c r="AM164" s="40"/>
      <c r="AN164" s="40"/>
      <c r="AO164" s="40">
        <f>Test!I587</f>
        <v>0</v>
      </c>
      <c r="AP164" s="40">
        <f>Test!J587</f>
        <v>0</v>
      </c>
      <c r="AQ164" s="36">
        <f t="shared" si="13"/>
        <v>0</v>
      </c>
      <c r="AR164" s="48">
        <f t="shared" si="10"/>
        <v>0</v>
      </c>
      <c r="AS164" s="49">
        <f t="shared" si="11"/>
        <v>0</v>
      </c>
      <c r="AT164" s="16"/>
      <c r="AU164" s="16"/>
      <c r="AV164" s="460" t="s">
        <v>125</v>
      </c>
      <c r="AW164" s="382" cm="1">
        <f t="array" ref="AW164">bdRateExtend($G162:$G165,H162:H165,$Z162:$Z165,AA162:AA165)</f>
        <v>1</v>
      </c>
      <c r="AX164" s="403"/>
      <c r="AY164" s="403"/>
      <c r="AZ164" s="403"/>
      <c r="BA164" s="403"/>
      <c r="BB164" s="403" cm="1">
        <f t="array" ref="BB164">bdRateExtend($G162:$G165,L162:L165,$Z162:$Z165,AE162:AE165)</f>
        <v>1</v>
      </c>
      <c r="BC164" s="403"/>
      <c r="BD164" s="403" cm="1">
        <f t="array" ref="BD164">bdRateExtend($G162:$G165,M162:M165,$Z162:$Z165,AF162:AF165)</f>
        <v>1</v>
      </c>
      <c r="BE164" s="403"/>
      <c r="BF164" s="403" cm="1">
        <f t="array" ref="BF164">bdRateExtend($G162:$G165,N162:N165,$Z162:$Z165,AG162:AG165)</f>
        <v>1</v>
      </c>
      <c r="BG164" s="403"/>
      <c r="BH164" s="403" t="e" cm="1">
        <f t="array" ref="BH164">bdRateExtend($G162:$G165,O162:O165,$Z162:$Z165,AH162:AH165)</f>
        <v>#VALUE!</v>
      </c>
      <c r="BI164" s="403"/>
      <c r="BJ164" s="403" t="e" cm="1">
        <f t="array" ref="BJ164">bdRateExtend($G162:$G165,P162:P165,$Z162:$Z165,AI162:AI165)</f>
        <v>#VALUE!</v>
      </c>
      <c r="BK164" s="403"/>
      <c r="BL164" s="403" t="e" cm="1">
        <f t="array" ref="BL164">bdRateExtend($G162:$G165,Q162:Q165,$Z162:$Z165,AJ162:AJ165)</f>
        <v>#VALUE!</v>
      </c>
      <c r="BM164" s="403"/>
      <c r="BN164" s="403" t="e" cm="1">
        <f t="array" ref="BN164">bdRateExtend($G162:$G165,R162:R165,$Z162:$Z165,AK162:AK165)</f>
        <v>#VALUE!</v>
      </c>
      <c r="BO164" s="403"/>
      <c r="BP164" s="403"/>
      <c r="BQ164" s="377"/>
      <c r="BR164" s="377"/>
    </row>
    <row r="165" spans="1:70" ht="17" customHeight="1" thickBot="1" x14ac:dyDescent="0.25">
      <c r="A165" s="387"/>
      <c r="B165" s="391"/>
      <c r="C165" s="394"/>
      <c r="D165" s="397"/>
      <c r="E165" s="400"/>
      <c r="F165" s="22">
        <v>63</v>
      </c>
      <c r="G165" s="37">
        <f>Anchor!B588</f>
        <v>736.81200000000001</v>
      </c>
      <c r="H165" s="38">
        <f>Anchor!C588</f>
        <v>35.332000000000001</v>
      </c>
      <c r="I165" s="38">
        <f>Anchor!D588</f>
        <v>40.263599999999997</v>
      </c>
      <c r="J165" s="38">
        <f>Anchor!E588</f>
        <v>40.279499999999999</v>
      </c>
      <c r="K165" s="38"/>
      <c r="L165" s="38">
        <f>Anchor!F588</f>
        <v>14.8254</v>
      </c>
      <c r="M165" s="38">
        <f>Anchor!G588</f>
        <v>15.285299999999999</v>
      </c>
      <c r="N165" s="38">
        <f>Anchor!H588</f>
        <v>55.502800000000001</v>
      </c>
      <c r="O165" s="38"/>
      <c r="P165" s="38"/>
      <c r="Q165" s="38"/>
      <c r="R165" s="38"/>
      <c r="S165" s="38"/>
      <c r="T165" s="38"/>
      <c r="U165" s="38"/>
      <c r="V165" s="38">
        <f>Anchor!I588</f>
        <v>4312.8999999999996</v>
      </c>
      <c r="W165" s="38">
        <f>Anchor!J588</f>
        <v>3.1474000000000002</v>
      </c>
      <c r="X165" s="39">
        <f t="shared" si="12"/>
        <v>1.1980277777777777</v>
      </c>
      <c r="Y165" s="15"/>
      <c r="Z165" s="37">
        <f>Test!B588</f>
        <v>0</v>
      </c>
      <c r="AA165" s="38">
        <f>Test!C588</f>
        <v>0</v>
      </c>
      <c r="AB165" s="38">
        <f>Test!D588</f>
        <v>0</v>
      </c>
      <c r="AC165" s="38">
        <f>Test!E588</f>
        <v>0</v>
      </c>
      <c r="AD165" s="38"/>
      <c r="AE165" s="38">
        <f>Test!F588</f>
        <v>0</v>
      </c>
      <c r="AF165" s="38">
        <f>Test!G588</f>
        <v>0</v>
      </c>
      <c r="AG165" s="38">
        <f>Test!H588</f>
        <v>0</v>
      </c>
      <c r="AH165" s="38"/>
      <c r="AI165" s="38"/>
      <c r="AJ165" s="38"/>
      <c r="AK165" s="38"/>
      <c r="AL165" s="38"/>
      <c r="AM165" s="38"/>
      <c r="AN165" s="38"/>
      <c r="AO165" s="38">
        <f>Test!I588</f>
        <v>0</v>
      </c>
      <c r="AP165" s="38">
        <f>Test!J588</f>
        <v>0</v>
      </c>
      <c r="AQ165" s="39">
        <f t="shared" si="13"/>
        <v>0</v>
      </c>
      <c r="AR165" s="50">
        <f t="shared" si="10"/>
        <v>0</v>
      </c>
      <c r="AS165" s="51">
        <f t="shared" si="11"/>
        <v>0</v>
      </c>
      <c r="AT165" s="16"/>
      <c r="AU165" s="16"/>
      <c r="AV165" s="462"/>
      <c r="AW165" s="382"/>
      <c r="AX165" s="403"/>
      <c r="AY165" s="403"/>
      <c r="AZ165" s="403"/>
      <c r="BA165" s="403"/>
      <c r="BB165" s="403"/>
      <c r="BC165" s="403"/>
      <c r="BD165" s="403"/>
      <c r="BE165" s="403"/>
      <c r="BF165" s="403"/>
      <c r="BG165" s="403"/>
      <c r="BH165" s="403"/>
      <c r="BI165" s="403"/>
      <c r="BJ165" s="403"/>
      <c r="BK165" s="403"/>
      <c r="BL165" s="403"/>
      <c r="BM165" s="403"/>
      <c r="BN165" s="403"/>
      <c r="BO165" s="403"/>
      <c r="BP165" s="403"/>
      <c r="BQ165" s="377"/>
      <c r="BR165" s="377"/>
    </row>
    <row r="166" spans="1:70" ht="17" customHeight="1" x14ac:dyDescent="0.2">
      <c r="A166" s="387"/>
      <c r="B166" s="408" t="s">
        <v>2</v>
      </c>
      <c r="C166" s="392" t="s">
        <v>50</v>
      </c>
      <c r="D166" s="395">
        <v>30</v>
      </c>
      <c r="E166" s="398">
        <v>8</v>
      </c>
      <c r="F166" s="21">
        <v>23</v>
      </c>
      <c r="G166" s="32">
        <f>Anchor!B589</f>
        <v>50265.660900000003</v>
      </c>
      <c r="H166" s="33">
        <f>Anchor!C589</f>
        <v>39.112200000000001</v>
      </c>
      <c r="I166" s="33">
        <f>Anchor!D589</f>
        <v>42.697400000000002</v>
      </c>
      <c r="J166" s="33">
        <f>Anchor!E589</f>
        <v>43.097999999999999</v>
      </c>
      <c r="K166" s="33"/>
      <c r="L166" s="33">
        <f>Anchor!F589</f>
        <v>26.042999999999999</v>
      </c>
      <c r="M166" s="33">
        <f>Anchor!G589</f>
        <v>22.292300000000001</v>
      </c>
      <c r="N166" s="33">
        <f>Anchor!H589</f>
        <v>99.976100000000002</v>
      </c>
      <c r="O166" s="33"/>
      <c r="P166" s="33"/>
      <c r="Q166" s="33"/>
      <c r="R166" s="33"/>
      <c r="S166" s="33"/>
      <c r="T166" s="33"/>
      <c r="U166" s="33"/>
      <c r="V166" s="33">
        <f>Anchor!I589</f>
        <v>36185.4</v>
      </c>
      <c r="W166" s="33">
        <f>Anchor!J589</f>
        <v>24.403700000000001</v>
      </c>
      <c r="X166" s="34">
        <f t="shared" si="12"/>
        <v>10.051500000000001</v>
      </c>
      <c r="Y166" s="15"/>
      <c r="Z166" s="32">
        <f>Test!B589</f>
        <v>0</v>
      </c>
      <c r="AA166" s="33">
        <f>Test!C589</f>
        <v>0</v>
      </c>
      <c r="AB166" s="33">
        <f>Test!D589</f>
        <v>0</v>
      </c>
      <c r="AC166" s="33">
        <f>Test!E589</f>
        <v>0</v>
      </c>
      <c r="AD166" s="33"/>
      <c r="AE166" s="33">
        <f>Test!F589</f>
        <v>0</v>
      </c>
      <c r="AF166" s="33">
        <f>Test!G589</f>
        <v>0</v>
      </c>
      <c r="AG166" s="33">
        <f>Test!H589</f>
        <v>0</v>
      </c>
      <c r="AH166" s="33"/>
      <c r="AI166" s="33"/>
      <c r="AJ166" s="33"/>
      <c r="AK166" s="33"/>
      <c r="AL166" s="33"/>
      <c r="AM166" s="33"/>
      <c r="AN166" s="33"/>
      <c r="AO166" s="33">
        <f>Test!I589</f>
        <v>0</v>
      </c>
      <c r="AP166" s="33">
        <f>Test!J589</f>
        <v>0</v>
      </c>
      <c r="AQ166" s="34">
        <f t="shared" si="13"/>
        <v>0</v>
      </c>
      <c r="AR166" s="46">
        <f t="shared" si="10"/>
        <v>0</v>
      </c>
      <c r="AS166" s="47">
        <f t="shared" si="11"/>
        <v>0</v>
      </c>
      <c r="AT166" s="16"/>
      <c r="AU166" s="16"/>
      <c r="AV166" s="461" t="s">
        <v>123</v>
      </c>
      <c r="AW166" s="382" cm="1">
        <f t="array" ref="AW166">bdRateExtend($G166:$G169,H166:H169,$Z166:$Z169,AA166:AA169)</f>
        <v>1</v>
      </c>
      <c r="AX166" s="403" cm="1">
        <f t="array" ref="AX166">bdRateExtend($G166:$G171,H166:H171,$Z166:$Z171,AA166:AA171)</f>
        <v>1</v>
      </c>
      <c r="AY166" s="403" cm="1">
        <f t="array" ref="AY166">bdRateExtend($G166:$G171,I166:I171,$Z166:$Z171,AB166:AB171)</f>
        <v>1</v>
      </c>
      <c r="AZ166" s="403" cm="1">
        <f t="array" ref="AZ166">bdRateExtend($G166:$G171,J166:J171,$Z166:$Z171,AC166:AC171)</f>
        <v>1</v>
      </c>
      <c r="BA166" s="403" t="e" cm="1">
        <f t="array" ref="BA166">bdRateExtend($G166:$G171,K166:K171,$Z166:$Z171,AD166:AD171)</f>
        <v>#VALUE!</v>
      </c>
      <c r="BB166" s="403" cm="1">
        <f t="array" ref="BB166">bdRateExtend($G166:$G169,L166:L169,$Z166:$Z169,AE166:AE169)</f>
        <v>1</v>
      </c>
      <c r="BC166" s="403" cm="1">
        <f t="array" ref="BC166">bdRateExtend($G166:$G171,L166:L171,$Z166:$Z171,AE166:AE171)</f>
        <v>1</v>
      </c>
      <c r="BD166" s="403" cm="1">
        <f t="array" ref="BD166">bdRateExtend($G166:$G169,M166:M169,$Z166:$Z169,AF166:AF169)</f>
        <v>1</v>
      </c>
      <c r="BE166" s="403" cm="1">
        <f t="array" ref="BE166">bdRateExtend($G166:$G171,M166:M171,$Z166:$Z171,AF166:AF171)</f>
        <v>1</v>
      </c>
      <c r="BF166" s="403" cm="1">
        <f t="array" ref="BF166">bdRateExtend($G166:$G169,N166:N169,$Z166:$Z169,AG166:AG169)</f>
        <v>1</v>
      </c>
      <c r="BG166" s="403" cm="1">
        <f t="array" ref="BG166">bdRateExtend($G166:$G171,N166:N171,$Z166:$Z171,AG166:AG171)</f>
        <v>1</v>
      </c>
      <c r="BH166" s="403" t="e" cm="1">
        <f t="array" ref="BH166">bdRateExtend($G166:$G169,O166:O169,$Z166:$Z169,AH166:AH169)</f>
        <v>#VALUE!</v>
      </c>
      <c r="BI166" s="403" t="e" cm="1">
        <f t="array" ref="BI166">bdRateExtend($G166:$G171,O166:O171,$Z166:$Z171,AH166:AH171)</f>
        <v>#VALUE!</v>
      </c>
      <c r="BJ166" s="403" t="e" cm="1">
        <f t="array" ref="BJ166">bdRateExtend($G166:$G169,P166:P169,$Z166:$Z169,AI166:AI169)</f>
        <v>#VALUE!</v>
      </c>
      <c r="BK166" s="403" t="e" cm="1">
        <f t="array" ref="BK166">bdRateExtend($G166:$G171,P166:P171,$Z166:$Z171,AI166:AI171)</f>
        <v>#VALUE!</v>
      </c>
      <c r="BL166" s="403" t="e" cm="1">
        <f t="array" ref="BL166">bdRateExtend($G166:$G169,Q166:Q169,$Z166:$Z169,AJ166:AJ169)</f>
        <v>#VALUE!</v>
      </c>
      <c r="BM166" s="403" t="e" cm="1">
        <f t="array" ref="BM166">bdRateExtend($G166:$G171,Q166:Q171,$Z166:$Z171,AJ166:AJ171)</f>
        <v>#VALUE!</v>
      </c>
      <c r="BN166" s="403" t="e" cm="1">
        <f t="array" ref="BN166">bdRateExtend($G166:$G169,R166:R169,$Z166:$Z169,AK166:AK169)</f>
        <v>#VALUE!</v>
      </c>
      <c r="BO166" s="403" t="e" cm="1">
        <f t="array" ref="BO166">bdRateExtend($G166:$G171,R166:R171,$Z166:$Z171,AK166:AK171)</f>
        <v>#VALUE!</v>
      </c>
      <c r="BP166" s="403" t="e" cm="1">
        <f t="array" ref="BP166">bdRateExtend($G166:$G171,S166:S171,$Z166:$Z171,AL166:AL171)</f>
        <v>#VALUE!</v>
      </c>
      <c r="BQ166" s="377" t="e" cm="1">
        <f t="array" ref="BQ166">bdRateExtend($G166:$G171,T166:T171,$Z166:$Z171,AM166:AM171)</f>
        <v>#VALUE!</v>
      </c>
      <c r="BR166" s="377" t="e" cm="1">
        <f t="array" ref="BR166">bdRateExtend($G166:$G171,U166:U171,$Z166:$Z171,AN166:AN171)</f>
        <v>#VALUE!</v>
      </c>
    </row>
    <row r="167" spans="1:70" ht="17" customHeight="1" x14ac:dyDescent="0.2">
      <c r="A167" s="387"/>
      <c r="B167" s="409"/>
      <c r="C167" s="393"/>
      <c r="D167" s="396"/>
      <c r="E167" s="399"/>
      <c r="F167" s="19">
        <v>31</v>
      </c>
      <c r="G167" s="35">
        <f>Anchor!B590</f>
        <v>24330.797500000001</v>
      </c>
      <c r="H167" s="40">
        <f>Anchor!C590</f>
        <v>36.205599999999997</v>
      </c>
      <c r="I167" s="40">
        <f>Anchor!D590</f>
        <v>40.4437</v>
      </c>
      <c r="J167" s="40">
        <f>Anchor!E590</f>
        <v>41.411099999999998</v>
      </c>
      <c r="K167" s="40"/>
      <c r="L167" s="40">
        <f>Anchor!F590</f>
        <v>22.922799999999999</v>
      </c>
      <c r="M167" s="40">
        <f>Anchor!G590</f>
        <v>19.198</v>
      </c>
      <c r="N167" s="40">
        <f>Anchor!H590</f>
        <v>99.971800000000002</v>
      </c>
      <c r="O167" s="40"/>
      <c r="P167" s="40"/>
      <c r="Q167" s="40"/>
      <c r="R167" s="40"/>
      <c r="S167" s="40"/>
      <c r="T167" s="40"/>
      <c r="U167" s="40"/>
      <c r="V167" s="40">
        <f>Anchor!I590</f>
        <v>37213.800000000003</v>
      </c>
      <c r="W167" s="40">
        <f>Anchor!J590</f>
        <v>17.298400000000001</v>
      </c>
      <c r="X167" s="36">
        <f t="shared" si="12"/>
        <v>10.337166666666667</v>
      </c>
      <c r="Y167" s="15"/>
      <c r="Z167" s="35">
        <f>Test!B590</f>
        <v>0</v>
      </c>
      <c r="AA167" s="40">
        <f>Test!C590</f>
        <v>0</v>
      </c>
      <c r="AB167" s="40">
        <f>Test!D590</f>
        <v>0</v>
      </c>
      <c r="AC167" s="40">
        <f>Test!E590</f>
        <v>0</v>
      </c>
      <c r="AD167" s="40"/>
      <c r="AE167" s="40">
        <f>Test!F590</f>
        <v>0</v>
      </c>
      <c r="AF167" s="40">
        <f>Test!G590</f>
        <v>0</v>
      </c>
      <c r="AG167" s="40">
        <f>Test!H590</f>
        <v>0</v>
      </c>
      <c r="AH167" s="40"/>
      <c r="AI167" s="40"/>
      <c r="AJ167" s="40"/>
      <c r="AK167" s="40"/>
      <c r="AL167" s="40"/>
      <c r="AM167" s="40"/>
      <c r="AN167" s="40"/>
      <c r="AO167" s="40">
        <f>Test!I590</f>
        <v>0</v>
      </c>
      <c r="AP167" s="40">
        <f>Test!J590</f>
        <v>0</v>
      </c>
      <c r="AQ167" s="36">
        <f t="shared" si="13"/>
        <v>0</v>
      </c>
      <c r="AR167" s="48">
        <f t="shared" si="10"/>
        <v>0</v>
      </c>
      <c r="AS167" s="49">
        <f t="shared" si="11"/>
        <v>0</v>
      </c>
      <c r="AT167" s="16"/>
      <c r="AU167" s="16"/>
      <c r="AV167" s="460"/>
      <c r="AW167" s="382"/>
      <c r="AX167" s="403"/>
      <c r="AY167" s="403"/>
      <c r="AZ167" s="403"/>
      <c r="BA167" s="403"/>
      <c r="BB167" s="403"/>
      <c r="BC167" s="403"/>
      <c r="BD167" s="403"/>
      <c r="BE167" s="403"/>
      <c r="BF167" s="403"/>
      <c r="BG167" s="403"/>
      <c r="BH167" s="403"/>
      <c r="BI167" s="403"/>
      <c r="BJ167" s="403"/>
      <c r="BK167" s="403"/>
      <c r="BL167" s="403"/>
      <c r="BM167" s="403"/>
      <c r="BN167" s="403"/>
      <c r="BO167" s="403"/>
      <c r="BP167" s="403"/>
      <c r="BQ167" s="377"/>
      <c r="BR167" s="377"/>
    </row>
    <row r="168" spans="1:70" ht="17" customHeight="1" x14ac:dyDescent="0.2">
      <c r="A168" s="387"/>
      <c r="B168" s="409"/>
      <c r="C168" s="393"/>
      <c r="D168" s="396"/>
      <c r="E168" s="399"/>
      <c r="F168" s="19">
        <v>39</v>
      </c>
      <c r="G168" s="35">
        <f>Anchor!B591</f>
        <v>10160.610500000001</v>
      </c>
      <c r="H168" s="40">
        <f>Anchor!C591</f>
        <v>33.8504</v>
      </c>
      <c r="I168" s="40">
        <f>Anchor!D591</f>
        <v>38.576999999999998</v>
      </c>
      <c r="J168" s="40">
        <f>Anchor!E591</f>
        <v>40.433199999999999</v>
      </c>
      <c r="K168" s="40"/>
      <c r="L168" s="40">
        <f>Anchor!F591</f>
        <v>20.002600000000001</v>
      </c>
      <c r="M168" s="40">
        <f>Anchor!G591</f>
        <v>16.5654</v>
      </c>
      <c r="N168" s="40">
        <f>Anchor!H591</f>
        <v>99.239800000000002</v>
      </c>
      <c r="O168" s="40"/>
      <c r="P168" s="40"/>
      <c r="Q168" s="40"/>
      <c r="R168" s="40"/>
      <c r="S168" s="40"/>
      <c r="T168" s="40"/>
      <c r="U168" s="40"/>
      <c r="V168" s="40">
        <f>Anchor!I591</f>
        <v>31863.7</v>
      </c>
      <c r="W168" s="40">
        <f>Anchor!J591</f>
        <v>11.3011</v>
      </c>
      <c r="X168" s="36">
        <f t="shared" si="12"/>
        <v>8.8510277777777784</v>
      </c>
      <c r="Y168" s="15"/>
      <c r="Z168" s="35">
        <f>Test!B591</f>
        <v>0</v>
      </c>
      <c r="AA168" s="40">
        <f>Test!C591</f>
        <v>0</v>
      </c>
      <c r="AB168" s="40">
        <f>Test!D591</f>
        <v>0</v>
      </c>
      <c r="AC168" s="40">
        <f>Test!E591</f>
        <v>0</v>
      </c>
      <c r="AD168" s="40"/>
      <c r="AE168" s="40">
        <f>Test!F591</f>
        <v>0</v>
      </c>
      <c r="AF168" s="40">
        <f>Test!G591</f>
        <v>0</v>
      </c>
      <c r="AG168" s="40">
        <f>Test!H591</f>
        <v>0</v>
      </c>
      <c r="AH168" s="40"/>
      <c r="AI168" s="40"/>
      <c r="AJ168" s="40"/>
      <c r="AK168" s="40"/>
      <c r="AL168" s="40"/>
      <c r="AM168" s="40"/>
      <c r="AN168" s="40"/>
      <c r="AO168" s="40">
        <f>Test!I591</f>
        <v>0</v>
      </c>
      <c r="AP168" s="40">
        <f>Test!J591</f>
        <v>0</v>
      </c>
      <c r="AQ168" s="36">
        <f t="shared" si="13"/>
        <v>0</v>
      </c>
      <c r="AR168" s="48">
        <f t="shared" si="10"/>
        <v>0</v>
      </c>
      <c r="AS168" s="49">
        <f t="shared" si="11"/>
        <v>0</v>
      </c>
      <c r="AT168" s="16"/>
      <c r="AU168" s="16"/>
      <c r="AV168" s="460" t="s">
        <v>124</v>
      </c>
      <c r="AW168" s="382" cm="1">
        <f t="array" ref="AW168">bdRateExtend($G167:$G170,H167:H170,$Z167:$Z170,AA167:AA170)</f>
        <v>1</v>
      </c>
      <c r="AX168" s="403"/>
      <c r="AY168" s="403"/>
      <c r="AZ168" s="403"/>
      <c r="BA168" s="403"/>
      <c r="BB168" s="403" cm="1">
        <f t="array" ref="BB168">bdRateExtend($G167:$G170,L167:L170,$Z167:$Z170,AE167:AE170)</f>
        <v>1</v>
      </c>
      <c r="BC168" s="403"/>
      <c r="BD168" s="403" cm="1">
        <f t="array" ref="BD168">bdRateExtend($G167:$G170,M167:M170,$Z167:$Z170,AF167:AF170)</f>
        <v>1</v>
      </c>
      <c r="BE168" s="403"/>
      <c r="BF168" s="403" cm="1">
        <f t="array" ref="BF168">bdRateExtend($G167:$G170,N167:N170,$Z167:$Z170,AG167:AG170)</f>
        <v>1</v>
      </c>
      <c r="BG168" s="403"/>
      <c r="BH168" s="403" t="e" cm="1">
        <f t="array" ref="BH168">bdRateExtend($G167:$G170,O167:O170,$Z167:$Z170,AH167:AH170)</f>
        <v>#VALUE!</v>
      </c>
      <c r="BI168" s="403"/>
      <c r="BJ168" s="403" t="e" cm="1">
        <f t="array" ref="BJ168">bdRateExtend($G167:$G170,P167:P170,$Z167:$Z170,AI167:AI170)</f>
        <v>#VALUE!</v>
      </c>
      <c r="BK168" s="403"/>
      <c r="BL168" s="403" t="e" cm="1">
        <f t="array" ref="BL168">bdRateExtend($G167:$G170,Q167:Q170,$Z167:$Z170,AJ167:AJ170)</f>
        <v>#VALUE!</v>
      </c>
      <c r="BM168" s="403"/>
      <c r="BN168" s="403" t="e" cm="1">
        <f t="array" ref="BN168">bdRateExtend($G167:$G170,R167:R170,$Z167:$Z170,AK167:AK170)</f>
        <v>#VALUE!</v>
      </c>
      <c r="BO168" s="403"/>
      <c r="BP168" s="403"/>
      <c r="BQ168" s="377"/>
      <c r="BR168" s="377"/>
    </row>
    <row r="169" spans="1:70" ht="17" customHeight="1" x14ac:dyDescent="0.2">
      <c r="A169" s="387"/>
      <c r="B169" s="409"/>
      <c r="C169" s="393"/>
      <c r="D169" s="396"/>
      <c r="E169" s="399"/>
      <c r="F169" s="19">
        <v>47</v>
      </c>
      <c r="G169" s="35">
        <f>Anchor!B592</f>
        <v>4798.8665000000001</v>
      </c>
      <c r="H169" s="40">
        <f>Anchor!C592</f>
        <v>32.219799999999999</v>
      </c>
      <c r="I169" s="40">
        <f>Anchor!D592</f>
        <v>36.952599999999997</v>
      </c>
      <c r="J169" s="40">
        <f>Anchor!E592</f>
        <v>39.7059</v>
      </c>
      <c r="K169" s="40"/>
      <c r="L169" s="40">
        <f>Anchor!F592</f>
        <v>18.151900000000001</v>
      </c>
      <c r="M169" s="40">
        <f>Anchor!G592</f>
        <v>15.0663</v>
      </c>
      <c r="N169" s="40">
        <f>Anchor!H592</f>
        <v>95.267799999999994</v>
      </c>
      <c r="O169" s="40"/>
      <c r="P169" s="40"/>
      <c r="Q169" s="40"/>
      <c r="R169" s="40"/>
      <c r="S169" s="40"/>
      <c r="T169" s="40"/>
      <c r="U169" s="40"/>
      <c r="V169" s="40">
        <f>Anchor!I592</f>
        <v>19900.2</v>
      </c>
      <c r="W169" s="40">
        <f>Anchor!J592</f>
        <v>8.2453000000000003</v>
      </c>
      <c r="X169" s="36">
        <f t="shared" si="12"/>
        <v>5.5278333333333336</v>
      </c>
      <c r="Y169" s="15"/>
      <c r="Z169" s="35">
        <f>Test!B592</f>
        <v>0</v>
      </c>
      <c r="AA169" s="40">
        <f>Test!C592</f>
        <v>0</v>
      </c>
      <c r="AB169" s="40">
        <f>Test!D592</f>
        <v>0</v>
      </c>
      <c r="AC169" s="40">
        <f>Test!E592</f>
        <v>0</v>
      </c>
      <c r="AD169" s="40"/>
      <c r="AE169" s="40">
        <f>Test!F592</f>
        <v>0</v>
      </c>
      <c r="AF169" s="40">
        <f>Test!G592</f>
        <v>0</v>
      </c>
      <c r="AG169" s="40">
        <f>Test!H592</f>
        <v>0</v>
      </c>
      <c r="AH169" s="40"/>
      <c r="AI169" s="40"/>
      <c r="AJ169" s="40"/>
      <c r="AK169" s="40"/>
      <c r="AL169" s="40"/>
      <c r="AM169" s="40"/>
      <c r="AN169" s="40"/>
      <c r="AO169" s="40">
        <f>Test!I592</f>
        <v>0</v>
      </c>
      <c r="AP169" s="40">
        <f>Test!J592</f>
        <v>0</v>
      </c>
      <c r="AQ169" s="36">
        <f t="shared" si="13"/>
        <v>0</v>
      </c>
      <c r="AR169" s="48">
        <f t="shared" si="10"/>
        <v>0</v>
      </c>
      <c r="AS169" s="49">
        <f t="shared" si="11"/>
        <v>0</v>
      </c>
      <c r="AT169" s="16"/>
      <c r="AU169" s="16"/>
      <c r="AV169" s="460"/>
      <c r="AW169" s="382"/>
      <c r="AX169" s="403"/>
      <c r="AY169" s="403"/>
      <c r="AZ169" s="403"/>
      <c r="BA169" s="403"/>
      <c r="BB169" s="403"/>
      <c r="BC169" s="403"/>
      <c r="BD169" s="403"/>
      <c r="BE169" s="403"/>
      <c r="BF169" s="403"/>
      <c r="BG169" s="403"/>
      <c r="BH169" s="403"/>
      <c r="BI169" s="403"/>
      <c r="BJ169" s="403"/>
      <c r="BK169" s="403"/>
      <c r="BL169" s="403"/>
      <c r="BM169" s="403"/>
      <c r="BN169" s="403"/>
      <c r="BO169" s="403"/>
      <c r="BP169" s="403"/>
      <c r="BQ169" s="377"/>
      <c r="BR169" s="377"/>
    </row>
    <row r="170" spans="1:70" ht="17" customHeight="1" x14ac:dyDescent="0.2">
      <c r="A170" s="387"/>
      <c r="B170" s="409"/>
      <c r="C170" s="393"/>
      <c r="D170" s="396"/>
      <c r="E170" s="399"/>
      <c r="F170" s="19">
        <v>55</v>
      </c>
      <c r="G170" s="35">
        <f>Anchor!B593</f>
        <v>2447.64</v>
      </c>
      <c r="H170" s="40">
        <f>Anchor!C593</f>
        <v>30.629899999999999</v>
      </c>
      <c r="I170" s="40">
        <f>Anchor!D593</f>
        <v>35.385199999999998</v>
      </c>
      <c r="J170" s="40">
        <f>Anchor!E593</f>
        <v>38.967199999999998</v>
      </c>
      <c r="K170" s="40"/>
      <c r="L170" s="40">
        <f>Anchor!F593</f>
        <v>16.1539</v>
      </c>
      <c r="M170" s="40">
        <f>Anchor!G593</f>
        <v>13.5992</v>
      </c>
      <c r="N170" s="40">
        <f>Anchor!H593</f>
        <v>85.372500000000002</v>
      </c>
      <c r="O170" s="40"/>
      <c r="P170" s="40"/>
      <c r="Q170" s="40"/>
      <c r="R170" s="40"/>
      <c r="S170" s="40"/>
      <c r="T170" s="40"/>
      <c r="U170" s="40"/>
      <c r="V170" s="40">
        <f>Anchor!I593</f>
        <v>13275.7</v>
      </c>
      <c r="W170" s="40">
        <f>Anchor!J593</f>
        <v>6.7114000000000003</v>
      </c>
      <c r="X170" s="36">
        <f t="shared" si="12"/>
        <v>3.6876944444444448</v>
      </c>
      <c r="Y170" s="15"/>
      <c r="Z170" s="35">
        <f>Test!B593</f>
        <v>0</v>
      </c>
      <c r="AA170" s="40">
        <f>Test!C593</f>
        <v>0</v>
      </c>
      <c r="AB170" s="40">
        <f>Test!D593</f>
        <v>0</v>
      </c>
      <c r="AC170" s="40">
        <f>Test!E593</f>
        <v>0</v>
      </c>
      <c r="AD170" s="40"/>
      <c r="AE170" s="40">
        <f>Test!F593</f>
        <v>0</v>
      </c>
      <c r="AF170" s="40">
        <f>Test!G593</f>
        <v>0</v>
      </c>
      <c r="AG170" s="40">
        <f>Test!H593</f>
        <v>0</v>
      </c>
      <c r="AH170" s="40"/>
      <c r="AI170" s="40"/>
      <c r="AJ170" s="40"/>
      <c r="AK170" s="40"/>
      <c r="AL170" s="40"/>
      <c r="AM170" s="40"/>
      <c r="AN170" s="40"/>
      <c r="AO170" s="40">
        <f>Test!I593</f>
        <v>0</v>
      </c>
      <c r="AP170" s="40">
        <f>Test!J593</f>
        <v>0</v>
      </c>
      <c r="AQ170" s="36">
        <f t="shared" si="13"/>
        <v>0</v>
      </c>
      <c r="AR170" s="48">
        <f t="shared" si="10"/>
        <v>0</v>
      </c>
      <c r="AS170" s="49">
        <f t="shared" si="11"/>
        <v>0</v>
      </c>
      <c r="AT170" s="16"/>
      <c r="AU170" s="16"/>
      <c r="AV170" s="460" t="s">
        <v>125</v>
      </c>
      <c r="AW170" s="382" cm="1">
        <f t="array" ref="AW170">bdRateExtend($G168:$G171,H168:H171,$Z168:$Z171,AA168:AA171)</f>
        <v>1</v>
      </c>
      <c r="AX170" s="403"/>
      <c r="AY170" s="403"/>
      <c r="AZ170" s="403"/>
      <c r="BA170" s="403"/>
      <c r="BB170" s="403" cm="1">
        <f t="array" ref="BB170">bdRateExtend($G168:$G171,L168:L171,$Z168:$Z171,AE168:AE171)</f>
        <v>1</v>
      </c>
      <c r="BC170" s="403"/>
      <c r="BD170" s="403" cm="1">
        <f t="array" ref="BD170">bdRateExtend($G168:$G171,M168:M171,$Z168:$Z171,AF168:AF171)</f>
        <v>1</v>
      </c>
      <c r="BE170" s="403"/>
      <c r="BF170" s="403" cm="1">
        <f t="array" ref="BF170">bdRateExtend($G168:$G171,N168:N171,$Z168:$Z171,AG168:AG171)</f>
        <v>1</v>
      </c>
      <c r="BG170" s="403"/>
      <c r="BH170" s="403" t="e" cm="1">
        <f t="array" ref="BH170">bdRateExtend($G168:$G171,O168:O171,$Z168:$Z171,AH168:AH171)</f>
        <v>#VALUE!</v>
      </c>
      <c r="BI170" s="403"/>
      <c r="BJ170" s="403" t="e" cm="1">
        <f t="array" ref="BJ170">bdRateExtend($G168:$G171,P168:P171,$Z168:$Z171,AI168:AI171)</f>
        <v>#VALUE!</v>
      </c>
      <c r="BK170" s="403"/>
      <c r="BL170" s="403" t="e" cm="1">
        <f t="array" ref="BL170">bdRateExtend($G168:$G171,Q168:Q171,$Z168:$Z171,AJ168:AJ171)</f>
        <v>#VALUE!</v>
      </c>
      <c r="BM170" s="403"/>
      <c r="BN170" s="403" t="e" cm="1">
        <f t="array" ref="BN170">bdRateExtend($G168:$G171,R168:R171,$Z168:$Z171,AK168:AK171)</f>
        <v>#VALUE!</v>
      </c>
      <c r="BO170" s="403"/>
      <c r="BP170" s="403"/>
      <c r="BQ170" s="377"/>
      <c r="BR170" s="377"/>
    </row>
    <row r="171" spans="1:70" ht="17" customHeight="1" thickBot="1" x14ac:dyDescent="0.25">
      <c r="A171" s="387"/>
      <c r="B171" s="410"/>
      <c r="C171" s="394"/>
      <c r="D171" s="397"/>
      <c r="E171" s="400"/>
      <c r="F171" s="22">
        <v>63</v>
      </c>
      <c r="G171" s="37">
        <f>Anchor!B594</f>
        <v>1009.9938</v>
      </c>
      <c r="H171" s="38">
        <f>Anchor!C594</f>
        <v>28.231000000000002</v>
      </c>
      <c r="I171" s="38">
        <f>Anchor!D594</f>
        <v>33.474899999999998</v>
      </c>
      <c r="J171" s="38">
        <f>Anchor!E594</f>
        <v>37.8872</v>
      </c>
      <c r="K171" s="38"/>
      <c r="L171" s="38">
        <f>Anchor!F594</f>
        <v>13.138299999999999</v>
      </c>
      <c r="M171" s="38">
        <f>Anchor!G594</f>
        <v>11.407</v>
      </c>
      <c r="N171" s="38">
        <f>Anchor!H594</f>
        <v>64.843599999999995</v>
      </c>
      <c r="O171" s="38"/>
      <c r="P171" s="38"/>
      <c r="Q171" s="38"/>
      <c r="R171" s="38"/>
      <c r="S171" s="38"/>
      <c r="T171" s="38"/>
      <c r="U171" s="38"/>
      <c r="V171" s="38">
        <f>Anchor!I594</f>
        <v>6696.6</v>
      </c>
      <c r="W171" s="38">
        <f>Anchor!J594</f>
        <v>4.1992000000000003</v>
      </c>
      <c r="X171" s="39">
        <f t="shared" si="12"/>
        <v>1.8601666666666667</v>
      </c>
      <c r="Y171" s="15"/>
      <c r="Z171" s="37">
        <f>Test!B594</f>
        <v>0</v>
      </c>
      <c r="AA171" s="38">
        <f>Test!C594</f>
        <v>0</v>
      </c>
      <c r="AB171" s="38">
        <f>Test!D594</f>
        <v>0</v>
      </c>
      <c r="AC171" s="38">
        <f>Test!E594</f>
        <v>0</v>
      </c>
      <c r="AD171" s="38"/>
      <c r="AE171" s="38">
        <f>Test!F594</f>
        <v>0</v>
      </c>
      <c r="AF171" s="38">
        <f>Test!G594</f>
        <v>0</v>
      </c>
      <c r="AG171" s="38">
        <f>Test!H594</f>
        <v>0</v>
      </c>
      <c r="AH171" s="38"/>
      <c r="AI171" s="38"/>
      <c r="AJ171" s="38"/>
      <c r="AK171" s="38"/>
      <c r="AL171" s="38"/>
      <c r="AM171" s="38"/>
      <c r="AN171" s="38"/>
      <c r="AO171" s="38">
        <f>Test!I594</f>
        <v>0</v>
      </c>
      <c r="AP171" s="38">
        <f>Test!J594</f>
        <v>0</v>
      </c>
      <c r="AQ171" s="39">
        <f t="shared" si="13"/>
        <v>0</v>
      </c>
      <c r="AR171" s="50">
        <f t="shared" si="10"/>
        <v>0</v>
      </c>
      <c r="AS171" s="51">
        <f t="shared" si="11"/>
        <v>0</v>
      </c>
      <c r="AT171" s="16"/>
      <c r="AU171" s="16"/>
      <c r="AV171" s="462"/>
      <c r="AW171" s="382"/>
      <c r="AX171" s="403"/>
      <c r="AY171" s="403"/>
      <c r="AZ171" s="403"/>
      <c r="BA171" s="403"/>
      <c r="BB171" s="403"/>
      <c r="BC171" s="403"/>
      <c r="BD171" s="403"/>
      <c r="BE171" s="403"/>
      <c r="BF171" s="403"/>
      <c r="BG171" s="403"/>
      <c r="BH171" s="403"/>
      <c r="BI171" s="403"/>
      <c r="BJ171" s="403"/>
      <c r="BK171" s="403"/>
      <c r="BL171" s="403"/>
      <c r="BM171" s="403"/>
      <c r="BN171" s="403"/>
      <c r="BO171" s="403"/>
      <c r="BP171" s="403"/>
      <c r="BQ171" s="377"/>
      <c r="BR171" s="377"/>
    </row>
    <row r="172" spans="1:70" ht="17" customHeight="1" x14ac:dyDescent="0.2">
      <c r="A172" s="387"/>
      <c r="B172" s="411" t="s">
        <v>2</v>
      </c>
      <c r="C172" s="392" t="s">
        <v>51</v>
      </c>
      <c r="D172" s="395">
        <v>30</v>
      </c>
      <c r="E172" s="398">
        <v>8</v>
      </c>
      <c r="F172" s="21">
        <v>23</v>
      </c>
      <c r="G172" s="32">
        <f>Anchor!B595</f>
        <v>6039.7034000000003</v>
      </c>
      <c r="H172" s="33">
        <f>Anchor!C595</f>
        <v>46.095399999999998</v>
      </c>
      <c r="I172" s="33">
        <f>Anchor!D595</f>
        <v>50.779499999999999</v>
      </c>
      <c r="J172" s="33">
        <f>Anchor!E595</f>
        <v>50.577599999999997</v>
      </c>
      <c r="K172" s="33"/>
      <c r="L172" s="33">
        <f>Anchor!F595</f>
        <v>25.724299999999999</v>
      </c>
      <c r="M172" s="33">
        <f>Anchor!G595</f>
        <v>24.415500000000002</v>
      </c>
      <c r="N172" s="33">
        <f>Anchor!H595</f>
        <v>99.938199999999995</v>
      </c>
      <c r="O172" s="33"/>
      <c r="P172" s="33"/>
      <c r="Q172" s="33"/>
      <c r="R172" s="33"/>
      <c r="S172" s="33"/>
      <c r="T172" s="33"/>
      <c r="U172" s="33"/>
      <c r="V172" s="33">
        <f>Anchor!I595</f>
        <v>12498.6</v>
      </c>
      <c r="W172" s="33">
        <f>Anchor!J595</f>
        <v>9.2995000000000001</v>
      </c>
      <c r="X172" s="34">
        <f t="shared" si="12"/>
        <v>3.4718333333333335</v>
      </c>
      <c r="Y172" s="15"/>
      <c r="Z172" s="32">
        <f>Test!B595</f>
        <v>0</v>
      </c>
      <c r="AA172" s="33">
        <f>Test!C595</f>
        <v>0</v>
      </c>
      <c r="AB172" s="33">
        <f>Test!D595</f>
        <v>0</v>
      </c>
      <c r="AC172" s="33">
        <f>Test!E595</f>
        <v>0</v>
      </c>
      <c r="AD172" s="33"/>
      <c r="AE172" s="33">
        <f>Test!F595</f>
        <v>0</v>
      </c>
      <c r="AF172" s="33">
        <f>Test!G595</f>
        <v>0</v>
      </c>
      <c r="AG172" s="33">
        <f>Test!H595</f>
        <v>0</v>
      </c>
      <c r="AH172" s="33"/>
      <c r="AI172" s="33"/>
      <c r="AJ172" s="33"/>
      <c r="AK172" s="33"/>
      <c r="AL172" s="33"/>
      <c r="AM172" s="33"/>
      <c r="AN172" s="33"/>
      <c r="AO172" s="33">
        <f>Test!I595</f>
        <v>0</v>
      </c>
      <c r="AP172" s="33">
        <f>Test!J595</f>
        <v>0</v>
      </c>
      <c r="AQ172" s="34">
        <f t="shared" si="13"/>
        <v>0</v>
      </c>
      <c r="AR172" s="46">
        <f t="shared" si="10"/>
        <v>0</v>
      </c>
      <c r="AS172" s="47">
        <f t="shared" si="11"/>
        <v>0</v>
      </c>
      <c r="AT172" s="16"/>
      <c r="AU172" s="16"/>
      <c r="AV172" s="461" t="s">
        <v>123</v>
      </c>
      <c r="AW172" s="382" cm="1">
        <f t="array" ref="AW172">bdRateExtend($G172:$G175,H172:H175,$Z172:$Z175,AA172:AA175)</f>
        <v>1</v>
      </c>
      <c r="AX172" s="403" cm="1">
        <f t="array" ref="AX172">bdRateExtend($G172:$G177,H172:H177,$Z172:$Z177,AA172:AA177)</f>
        <v>1</v>
      </c>
      <c r="AY172" s="403" cm="1">
        <f t="array" ref="AY172">bdRateExtend($G172:$G177,I172:I177,$Z172:$Z177,AB172:AB177)</f>
        <v>1</v>
      </c>
      <c r="AZ172" s="403" cm="1">
        <f t="array" ref="AZ172">bdRateExtend($G172:$G177,J172:J177,$Z172:$Z177,AC172:AC177)</f>
        <v>1</v>
      </c>
      <c r="BA172" s="403" t="e" cm="1">
        <f t="array" ref="BA172">bdRateExtend($G172:$G177,K172:K177,$Z172:$Z177,AD172:AD177)</f>
        <v>#VALUE!</v>
      </c>
      <c r="BB172" s="403" cm="1">
        <f t="array" ref="BB172">bdRateExtend($G172:$G175,L172:L175,$Z172:$Z175,AE172:AE175)</f>
        <v>1</v>
      </c>
      <c r="BC172" s="403" cm="1">
        <f t="array" ref="BC172">bdRateExtend($G172:$G177,L172:L177,$Z172:$Z177,AE172:AE177)</f>
        <v>1</v>
      </c>
      <c r="BD172" s="403" cm="1">
        <f t="array" ref="BD172">bdRateExtend($G172:$G175,M172:M175,$Z172:$Z175,AF172:AF175)</f>
        <v>1</v>
      </c>
      <c r="BE172" s="403" cm="1">
        <f t="array" ref="BE172">bdRateExtend($G172:$G177,M172:M177,$Z172:$Z177,AF172:AF177)</f>
        <v>1</v>
      </c>
      <c r="BF172" s="403" cm="1">
        <f t="array" ref="BF172">bdRateExtend($G172:$G175,N172:N175,$Z172:$Z175,AG172:AG175)</f>
        <v>1</v>
      </c>
      <c r="BG172" s="403" cm="1">
        <f t="array" ref="BG172">bdRateExtend($G172:$G177,N172:N177,$Z172:$Z177,AG172:AG177)</f>
        <v>1</v>
      </c>
      <c r="BH172" s="403" t="e" cm="1">
        <f t="array" ref="BH172">bdRateExtend($G172:$G175,O172:O175,$Z172:$Z175,AH172:AH175)</f>
        <v>#VALUE!</v>
      </c>
      <c r="BI172" s="403" t="e" cm="1">
        <f t="array" ref="BI172">bdRateExtend($G172:$G177,O172:O177,$Z172:$Z177,AH172:AH177)</f>
        <v>#VALUE!</v>
      </c>
      <c r="BJ172" s="403" t="e" cm="1">
        <f t="array" ref="BJ172">bdRateExtend($G172:$G175,P172:P175,$Z172:$Z175,AI172:AI175)</f>
        <v>#VALUE!</v>
      </c>
      <c r="BK172" s="403" t="e" cm="1">
        <f t="array" ref="BK172">bdRateExtend($G172:$G177,P172:P177,$Z172:$Z177,AI172:AI177)</f>
        <v>#VALUE!</v>
      </c>
      <c r="BL172" s="403" t="e" cm="1">
        <f t="array" ref="BL172">bdRateExtend($G172:$G175,Q172:Q175,$Z172:$Z175,AJ172:AJ175)</f>
        <v>#VALUE!</v>
      </c>
      <c r="BM172" s="403" t="e" cm="1">
        <f t="array" ref="BM172">bdRateExtend($G172:$G177,Q172:Q177,$Z172:$Z177,AJ172:AJ177)</f>
        <v>#VALUE!</v>
      </c>
      <c r="BN172" s="403" t="e" cm="1">
        <f t="array" ref="BN172">bdRateExtend($G172:$G175,R172:R175,$Z172:$Z175,AK172:AK175)</f>
        <v>#VALUE!</v>
      </c>
      <c r="BO172" s="403" t="e" cm="1">
        <f t="array" ref="BO172">bdRateExtend($G172:$G177,R172:R177,$Z172:$Z177,AK172:AK177)</f>
        <v>#VALUE!</v>
      </c>
      <c r="BP172" s="403" t="e" cm="1">
        <f t="array" ref="BP172">bdRateExtend($G172:$G177,S172:S177,$Z172:$Z177,AL172:AL177)</f>
        <v>#VALUE!</v>
      </c>
      <c r="BQ172" s="377" t="e" cm="1">
        <f t="array" ref="BQ172">bdRateExtend($G172:$G177,T172:T177,$Z172:$Z177,AM172:AM177)</f>
        <v>#VALUE!</v>
      </c>
      <c r="BR172" s="377" t="e" cm="1">
        <f t="array" ref="BR172">bdRateExtend($G172:$G177,U172:U177,$Z172:$Z177,AN172:AN177)</f>
        <v>#VALUE!</v>
      </c>
    </row>
    <row r="173" spans="1:70" ht="17" customHeight="1" x14ac:dyDescent="0.2">
      <c r="A173" s="387"/>
      <c r="B173" s="409"/>
      <c r="C173" s="393"/>
      <c r="D173" s="396"/>
      <c r="E173" s="399"/>
      <c r="F173" s="19">
        <v>31</v>
      </c>
      <c r="G173" s="35">
        <f>Anchor!B596</f>
        <v>3581.4571999999998</v>
      </c>
      <c r="H173" s="40">
        <f>Anchor!C596</f>
        <v>44.366100000000003</v>
      </c>
      <c r="I173" s="40">
        <f>Anchor!D596</f>
        <v>49.622399999999999</v>
      </c>
      <c r="J173" s="40">
        <f>Anchor!E596</f>
        <v>49.478499999999997</v>
      </c>
      <c r="K173" s="40"/>
      <c r="L173" s="40">
        <f>Anchor!F596</f>
        <v>23.706800000000001</v>
      </c>
      <c r="M173" s="40">
        <f>Anchor!G596</f>
        <v>22.780899999999999</v>
      </c>
      <c r="N173" s="40">
        <f>Anchor!H596</f>
        <v>99.213300000000004</v>
      </c>
      <c r="O173" s="40"/>
      <c r="P173" s="40"/>
      <c r="Q173" s="40"/>
      <c r="R173" s="40"/>
      <c r="S173" s="40"/>
      <c r="T173" s="40"/>
      <c r="U173" s="40"/>
      <c r="V173" s="40">
        <f>Anchor!I596</f>
        <v>11780.3</v>
      </c>
      <c r="W173" s="40">
        <f>Anchor!J596</f>
        <v>7.9073000000000002</v>
      </c>
      <c r="X173" s="36">
        <f t="shared" si="12"/>
        <v>3.2723055555555551</v>
      </c>
      <c r="Y173" s="15"/>
      <c r="Z173" s="35">
        <f>Test!B596</f>
        <v>0</v>
      </c>
      <c r="AA173" s="40">
        <f>Test!C596</f>
        <v>0</v>
      </c>
      <c r="AB173" s="40">
        <f>Test!D596</f>
        <v>0</v>
      </c>
      <c r="AC173" s="40">
        <f>Test!E596</f>
        <v>0</v>
      </c>
      <c r="AD173" s="40"/>
      <c r="AE173" s="40">
        <f>Test!F596</f>
        <v>0</v>
      </c>
      <c r="AF173" s="40">
        <f>Test!G596</f>
        <v>0</v>
      </c>
      <c r="AG173" s="40">
        <f>Test!H596</f>
        <v>0</v>
      </c>
      <c r="AH173" s="40"/>
      <c r="AI173" s="40"/>
      <c r="AJ173" s="40"/>
      <c r="AK173" s="40"/>
      <c r="AL173" s="40"/>
      <c r="AM173" s="40"/>
      <c r="AN173" s="40"/>
      <c r="AO173" s="40">
        <f>Test!I596</f>
        <v>0</v>
      </c>
      <c r="AP173" s="40">
        <f>Test!J596</f>
        <v>0</v>
      </c>
      <c r="AQ173" s="36">
        <f t="shared" si="13"/>
        <v>0</v>
      </c>
      <c r="AR173" s="48">
        <f t="shared" si="10"/>
        <v>0</v>
      </c>
      <c r="AS173" s="49">
        <f t="shared" si="11"/>
        <v>0</v>
      </c>
      <c r="AT173" s="16"/>
      <c r="AU173" s="16"/>
      <c r="AV173" s="460"/>
      <c r="AW173" s="382"/>
      <c r="AX173" s="403"/>
      <c r="AY173" s="403"/>
      <c r="AZ173" s="403"/>
      <c r="BA173" s="403"/>
      <c r="BB173" s="403"/>
      <c r="BC173" s="403"/>
      <c r="BD173" s="403"/>
      <c r="BE173" s="403"/>
      <c r="BF173" s="403"/>
      <c r="BG173" s="403"/>
      <c r="BH173" s="403"/>
      <c r="BI173" s="403"/>
      <c r="BJ173" s="403"/>
      <c r="BK173" s="403"/>
      <c r="BL173" s="403"/>
      <c r="BM173" s="403"/>
      <c r="BN173" s="403"/>
      <c r="BO173" s="403"/>
      <c r="BP173" s="403"/>
      <c r="BQ173" s="377"/>
      <c r="BR173" s="377"/>
    </row>
    <row r="174" spans="1:70" ht="17" customHeight="1" x14ac:dyDescent="0.2">
      <c r="A174" s="387"/>
      <c r="B174" s="409"/>
      <c r="C174" s="393"/>
      <c r="D174" s="396"/>
      <c r="E174" s="399"/>
      <c r="F174" s="19">
        <v>39</v>
      </c>
      <c r="G174" s="35">
        <f>Anchor!B597</f>
        <v>2139.9931999999999</v>
      </c>
      <c r="H174" s="40">
        <f>Anchor!C597</f>
        <v>42.391300000000001</v>
      </c>
      <c r="I174" s="40">
        <f>Anchor!D597</f>
        <v>48.337499999999999</v>
      </c>
      <c r="J174" s="40">
        <f>Anchor!E597</f>
        <v>48.2483</v>
      </c>
      <c r="K174" s="40"/>
      <c r="L174" s="40">
        <f>Anchor!F597</f>
        <v>21.4758</v>
      </c>
      <c r="M174" s="40">
        <f>Anchor!G597</f>
        <v>20.9176</v>
      </c>
      <c r="N174" s="40">
        <f>Anchor!H597</f>
        <v>96.240300000000005</v>
      </c>
      <c r="O174" s="40"/>
      <c r="P174" s="40"/>
      <c r="Q174" s="40"/>
      <c r="R174" s="40"/>
      <c r="S174" s="40"/>
      <c r="T174" s="40"/>
      <c r="U174" s="40"/>
      <c r="V174" s="40">
        <f>Anchor!I597</f>
        <v>9504.6</v>
      </c>
      <c r="W174" s="40">
        <f>Anchor!J597</f>
        <v>6.7568000000000001</v>
      </c>
      <c r="X174" s="36">
        <f t="shared" si="12"/>
        <v>2.6401666666666666</v>
      </c>
      <c r="Y174" s="15"/>
      <c r="Z174" s="35">
        <f>Test!B597</f>
        <v>0</v>
      </c>
      <c r="AA174" s="40">
        <f>Test!C597</f>
        <v>0</v>
      </c>
      <c r="AB174" s="40">
        <f>Test!D597</f>
        <v>0</v>
      </c>
      <c r="AC174" s="40">
        <f>Test!E597</f>
        <v>0</v>
      </c>
      <c r="AD174" s="40"/>
      <c r="AE174" s="40">
        <f>Test!F597</f>
        <v>0</v>
      </c>
      <c r="AF174" s="40">
        <f>Test!G597</f>
        <v>0</v>
      </c>
      <c r="AG174" s="40">
        <f>Test!H597</f>
        <v>0</v>
      </c>
      <c r="AH174" s="40"/>
      <c r="AI174" s="40"/>
      <c r="AJ174" s="40"/>
      <c r="AK174" s="40"/>
      <c r="AL174" s="40"/>
      <c r="AM174" s="40"/>
      <c r="AN174" s="40"/>
      <c r="AO174" s="40">
        <f>Test!I597</f>
        <v>0</v>
      </c>
      <c r="AP174" s="40">
        <f>Test!J597</f>
        <v>0</v>
      </c>
      <c r="AQ174" s="36">
        <f t="shared" si="13"/>
        <v>0</v>
      </c>
      <c r="AR174" s="48">
        <f t="shared" si="10"/>
        <v>0</v>
      </c>
      <c r="AS174" s="49">
        <f t="shared" si="11"/>
        <v>0</v>
      </c>
      <c r="AT174" s="16"/>
      <c r="AU174" s="16"/>
      <c r="AV174" s="460" t="s">
        <v>124</v>
      </c>
      <c r="AW174" s="382" cm="1">
        <f t="array" ref="AW174">bdRateExtend($G173:$G176,H173:H176,$Z173:$Z176,AA173:AA176)</f>
        <v>1</v>
      </c>
      <c r="AX174" s="403"/>
      <c r="AY174" s="403"/>
      <c r="AZ174" s="403"/>
      <c r="BA174" s="403"/>
      <c r="BB174" s="403" cm="1">
        <f t="array" ref="BB174">bdRateExtend($G173:$G176,L173:L176,$Z173:$Z176,AE173:AE176)</f>
        <v>1</v>
      </c>
      <c r="BC174" s="403"/>
      <c r="BD174" s="403" cm="1">
        <f t="array" ref="BD174">bdRateExtend($G173:$G176,M173:M176,$Z173:$Z176,AF173:AF176)</f>
        <v>1</v>
      </c>
      <c r="BE174" s="403"/>
      <c r="BF174" s="403" cm="1">
        <f t="array" ref="BF174">bdRateExtend($G173:$G176,N173:N176,$Z173:$Z176,AG173:AG176)</f>
        <v>1</v>
      </c>
      <c r="BG174" s="403"/>
      <c r="BH174" s="403" t="e" cm="1">
        <f t="array" ref="BH174">bdRateExtend($G173:$G176,O173:O176,$Z173:$Z176,AH173:AH176)</f>
        <v>#VALUE!</v>
      </c>
      <c r="BI174" s="403"/>
      <c r="BJ174" s="403" t="e" cm="1">
        <f t="array" ref="BJ174">bdRateExtend($G173:$G176,P173:P176,$Z173:$Z176,AI173:AI176)</f>
        <v>#VALUE!</v>
      </c>
      <c r="BK174" s="403"/>
      <c r="BL174" s="403" t="e" cm="1">
        <f t="array" ref="BL174">bdRateExtend($G173:$G176,Q173:Q176,$Z173:$Z176,AJ173:AJ176)</f>
        <v>#VALUE!</v>
      </c>
      <c r="BM174" s="403"/>
      <c r="BN174" s="403" t="e" cm="1">
        <f t="array" ref="BN174">bdRateExtend($G173:$G176,R173:R176,$Z173:$Z176,AK173:AK176)</f>
        <v>#VALUE!</v>
      </c>
      <c r="BO174" s="403"/>
      <c r="BP174" s="403"/>
      <c r="BQ174" s="377"/>
      <c r="BR174" s="377"/>
    </row>
    <row r="175" spans="1:70" ht="17" customHeight="1" x14ac:dyDescent="0.2">
      <c r="A175" s="387"/>
      <c r="B175" s="409"/>
      <c r="C175" s="393"/>
      <c r="D175" s="396"/>
      <c r="E175" s="399"/>
      <c r="F175" s="19">
        <v>47</v>
      </c>
      <c r="G175" s="35">
        <f>Anchor!B598</f>
        <v>1310.9058</v>
      </c>
      <c r="H175" s="40">
        <f>Anchor!C598</f>
        <v>40.255899999999997</v>
      </c>
      <c r="I175" s="40">
        <f>Anchor!D598</f>
        <v>46.812100000000001</v>
      </c>
      <c r="J175" s="40">
        <f>Anchor!E598</f>
        <v>46.791200000000003</v>
      </c>
      <c r="K175" s="40"/>
      <c r="L175" s="40">
        <f>Anchor!F598</f>
        <v>19.1097</v>
      </c>
      <c r="M175" s="40">
        <f>Anchor!G598</f>
        <v>18.875499999999999</v>
      </c>
      <c r="N175" s="40">
        <f>Anchor!H598</f>
        <v>90.541799999999995</v>
      </c>
      <c r="O175" s="40"/>
      <c r="P175" s="40"/>
      <c r="Q175" s="40"/>
      <c r="R175" s="40"/>
      <c r="S175" s="40"/>
      <c r="T175" s="40"/>
      <c r="U175" s="40"/>
      <c r="V175" s="40">
        <f>Anchor!I598</f>
        <v>7636.2</v>
      </c>
      <c r="W175" s="40">
        <f>Anchor!J598</f>
        <v>5.7606000000000002</v>
      </c>
      <c r="X175" s="36">
        <f t="shared" si="12"/>
        <v>2.1211666666666664</v>
      </c>
      <c r="Y175" s="15"/>
      <c r="Z175" s="35">
        <f>Test!B598</f>
        <v>0</v>
      </c>
      <c r="AA175" s="40">
        <f>Test!C598</f>
        <v>0</v>
      </c>
      <c r="AB175" s="40">
        <f>Test!D598</f>
        <v>0</v>
      </c>
      <c r="AC175" s="40">
        <f>Test!E598</f>
        <v>0</v>
      </c>
      <c r="AD175" s="40"/>
      <c r="AE175" s="40">
        <f>Test!F598</f>
        <v>0</v>
      </c>
      <c r="AF175" s="40">
        <f>Test!G598</f>
        <v>0</v>
      </c>
      <c r="AG175" s="40">
        <f>Test!H598</f>
        <v>0</v>
      </c>
      <c r="AH175" s="40"/>
      <c r="AI175" s="40"/>
      <c r="AJ175" s="40"/>
      <c r="AK175" s="40"/>
      <c r="AL175" s="40"/>
      <c r="AM175" s="40"/>
      <c r="AN175" s="40"/>
      <c r="AO175" s="40">
        <f>Test!I598</f>
        <v>0</v>
      </c>
      <c r="AP175" s="40">
        <f>Test!J598</f>
        <v>0</v>
      </c>
      <c r="AQ175" s="36">
        <f t="shared" si="13"/>
        <v>0</v>
      </c>
      <c r="AR175" s="48">
        <f t="shared" si="10"/>
        <v>0</v>
      </c>
      <c r="AS175" s="49">
        <f t="shared" si="11"/>
        <v>0</v>
      </c>
      <c r="AT175" s="16"/>
      <c r="AU175" s="16"/>
      <c r="AV175" s="460"/>
      <c r="AW175" s="382"/>
      <c r="AX175" s="403"/>
      <c r="AY175" s="403"/>
      <c r="AZ175" s="403"/>
      <c r="BA175" s="403"/>
      <c r="BB175" s="403"/>
      <c r="BC175" s="403"/>
      <c r="BD175" s="403"/>
      <c r="BE175" s="403"/>
      <c r="BF175" s="403"/>
      <c r="BG175" s="403"/>
      <c r="BH175" s="403"/>
      <c r="BI175" s="403"/>
      <c r="BJ175" s="403"/>
      <c r="BK175" s="403"/>
      <c r="BL175" s="403"/>
      <c r="BM175" s="403"/>
      <c r="BN175" s="403"/>
      <c r="BO175" s="403"/>
      <c r="BP175" s="403"/>
      <c r="BQ175" s="377"/>
      <c r="BR175" s="377"/>
    </row>
    <row r="176" spans="1:70" ht="17" customHeight="1" x14ac:dyDescent="0.2">
      <c r="A176" s="387"/>
      <c r="B176" s="409"/>
      <c r="C176" s="393"/>
      <c r="D176" s="396"/>
      <c r="E176" s="399"/>
      <c r="F176" s="19">
        <v>55</v>
      </c>
      <c r="G176" s="35">
        <f>Anchor!B599</f>
        <v>816.39880000000005</v>
      </c>
      <c r="H176" s="40">
        <f>Anchor!C599</f>
        <v>38.0077</v>
      </c>
      <c r="I176" s="40">
        <f>Anchor!D599</f>
        <v>45.096800000000002</v>
      </c>
      <c r="J176" s="40">
        <f>Anchor!E599</f>
        <v>45.142699999999998</v>
      </c>
      <c r="K176" s="40"/>
      <c r="L176" s="40">
        <f>Anchor!F599</f>
        <v>16.737500000000001</v>
      </c>
      <c r="M176" s="40">
        <f>Anchor!G599</f>
        <v>16.770199999999999</v>
      </c>
      <c r="N176" s="40">
        <f>Anchor!H599</f>
        <v>82.094899999999996</v>
      </c>
      <c r="O176" s="40"/>
      <c r="P176" s="40"/>
      <c r="Q176" s="40"/>
      <c r="R176" s="40"/>
      <c r="S176" s="40"/>
      <c r="T176" s="40"/>
      <c r="U176" s="40"/>
      <c r="V176" s="40">
        <f>Anchor!I599</f>
        <v>6390.9</v>
      </c>
      <c r="W176" s="40">
        <f>Anchor!J599</f>
        <v>4.8791000000000002</v>
      </c>
      <c r="X176" s="36">
        <f t="shared" si="12"/>
        <v>1.77525</v>
      </c>
      <c r="Y176" s="15"/>
      <c r="Z176" s="35">
        <f>Test!B599</f>
        <v>0</v>
      </c>
      <c r="AA176" s="40">
        <f>Test!C599</f>
        <v>0</v>
      </c>
      <c r="AB176" s="40">
        <f>Test!D599</f>
        <v>0</v>
      </c>
      <c r="AC176" s="40">
        <f>Test!E599</f>
        <v>0</v>
      </c>
      <c r="AD176" s="40"/>
      <c r="AE176" s="40">
        <f>Test!F599</f>
        <v>0</v>
      </c>
      <c r="AF176" s="40">
        <f>Test!G599</f>
        <v>0</v>
      </c>
      <c r="AG176" s="40">
        <f>Test!H599</f>
        <v>0</v>
      </c>
      <c r="AH176" s="40"/>
      <c r="AI176" s="40"/>
      <c r="AJ176" s="40"/>
      <c r="AK176" s="40"/>
      <c r="AL176" s="40"/>
      <c r="AM176" s="40"/>
      <c r="AN176" s="40"/>
      <c r="AO176" s="40">
        <f>Test!I599</f>
        <v>0</v>
      </c>
      <c r="AP176" s="40">
        <f>Test!J599</f>
        <v>0</v>
      </c>
      <c r="AQ176" s="36">
        <f t="shared" si="13"/>
        <v>0</v>
      </c>
      <c r="AR176" s="48">
        <f t="shared" si="10"/>
        <v>0</v>
      </c>
      <c r="AS176" s="49">
        <f t="shared" si="11"/>
        <v>0</v>
      </c>
      <c r="AT176" s="16"/>
      <c r="AU176" s="16"/>
      <c r="AV176" s="460" t="s">
        <v>125</v>
      </c>
      <c r="AW176" s="382" cm="1">
        <f t="array" ref="AW176">bdRateExtend($G174:$G177,H174:H177,$Z174:$Z177,AA174:AA177)</f>
        <v>1</v>
      </c>
      <c r="AX176" s="403"/>
      <c r="AY176" s="403"/>
      <c r="AZ176" s="403"/>
      <c r="BA176" s="403"/>
      <c r="BB176" s="403" cm="1">
        <f t="array" ref="BB176">bdRateExtend($G174:$G177,L174:L177,$Z174:$Z177,AE174:AE177)</f>
        <v>1</v>
      </c>
      <c r="BC176" s="403"/>
      <c r="BD176" s="403" cm="1">
        <f t="array" ref="BD176">bdRateExtend($G174:$G177,M174:M177,$Z174:$Z177,AF174:AF177)</f>
        <v>1</v>
      </c>
      <c r="BE176" s="403"/>
      <c r="BF176" s="403" cm="1">
        <f t="array" ref="BF176">bdRateExtend($G174:$G177,N174:N177,$Z174:$Z177,AG174:AG177)</f>
        <v>1</v>
      </c>
      <c r="BG176" s="403"/>
      <c r="BH176" s="403" t="e" cm="1">
        <f t="array" ref="BH176">bdRateExtend($G174:$G177,O174:O177,$Z174:$Z177,AH174:AH177)</f>
        <v>#VALUE!</v>
      </c>
      <c r="BI176" s="403"/>
      <c r="BJ176" s="403" t="e" cm="1">
        <f t="array" ref="BJ176">bdRateExtend($G174:$G177,P174:P177,$Z174:$Z177,AI174:AI177)</f>
        <v>#VALUE!</v>
      </c>
      <c r="BK176" s="403"/>
      <c r="BL176" s="403" t="e" cm="1">
        <f t="array" ref="BL176">bdRateExtend($G174:$G177,Q174:Q177,$Z174:$Z177,AJ174:AJ177)</f>
        <v>#VALUE!</v>
      </c>
      <c r="BM176" s="403"/>
      <c r="BN176" s="403" t="e" cm="1">
        <f t="array" ref="BN176">bdRateExtend($G174:$G177,R174:R177,$Z174:$Z177,AK174:AK177)</f>
        <v>#VALUE!</v>
      </c>
      <c r="BO176" s="403"/>
      <c r="BP176" s="403"/>
      <c r="BQ176" s="377"/>
      <c r="BR176" s="377"/>
    </row>
    <row r="177" spans="1:70" ht="17" customHeight="1" thickBot="1" x14ac:dyDescent="0.25">
      <c r="A177" s="387"/>
      <c r="B177" s="410"/>
      <c r="C177" s="394"/>
      <c r="D177" s="397"/>
      <c r="E177" s="400"/>
      <c r="F177" s="22">
        <v>63</v>
      </c>
      <c r="G177" s="37">
        <f>Anchor!B600</f>
        <v>399.87139999999999</v>
      </c>
      <c r="H177" s="38">
        <f>Anchor!C600</f>
        <v>34.609299999999998</v>
      </c>
      <c r="I177" s="38">
        <f>Anchor!D600</f>
        <v>42.899099999999997</v>
      </c>
      <c r="J177" s="38">
        <f>Anchor!E600</f>
        <v>42.7652</v>
      </c>
      <c r="K177" s="38"/>
      <c r="L177" s="38">
        <f>Anchor!F600</f>
        <v>13.7225</v>
      </c>
      <c r="M177" s="38">
        <f>Anchor!G600</f>
        <v>14.0206</v>
      </c>
      <c r="N177" s="38">
        <f>Anchor!H600</f>
        <v>65.028899999999993</v>
      </c>
      <c r="O177" s="38"/>
      <c r="P177" s="38"/>
      <c r="Q177" s="38"/>
      <c r="R177" s="38"/>
      <c r="S177" s="38"/>
      <c r="T177" s="38"/>
      <c r="U177" s="38"/>
      <c r="V177" s="38">
        <f>Anchor!I600</f>
        <v>4570.3</v>
      </c>
      <c r="W177" s="38">
        <f>Anchor!J600</f>
        <v>3.2288000000000001</v>
      </c>
      <c r="X177" s="39">
        <f t="shared" si="12"/>
        <v>1.2695277777777778</v>
      </c>
      <c r="Y177" s="15"/>
      <c r="Z177" s="37">
        <f>Test!B600</f>
        <v>0</v>
      </c>
      <c r="AA177" s="38">
        <f>Test!C600</f>
        <v>0</v>
      </c>
      <c r="AB177" s="38">
        <f>Test!D600</f>
        <v>0</v>
      </c>
      <c r="AC177" s="38">
        <f>Test!E600</f>
        <v>0</v>
      </c>
      <c r="AD177" s="38"/>
      <c r="AE177" s="38">
        <f>Test!F600</f>
        <v>0</v>
      </c>
      <c r="AF177" s="38">
        <f>Test!G600</f>
        <v>0</v>
      </c>
      <c r="AG177" s="38">
        <f>Test!H600</f>
        <v>0</v>
      </c>
      <c r="AH177" s="38"/>
      <c r="AI177" s="38"/>
      <c r="AJ177" s="38"/>
      <c r="AK177" s="38"/>
      <c r="AL177" s="38"/>
      <c r="AM177" s="38"/>
      <c r="AN177" s="38"/>
      <c r="AO177" s="38">
        <f>Test!I600</f>
        <v>0</v>
      </c>
      <c r="AP177" s="38">
        <f>Test!J600</f>
        <v>0</v>
      </c>
      <c r="AQ177" s="39">
        <f t="shared" si="13"/>
        <v>0</v>
      </c>
      <c r="AR177" s="50">
        <f t="shared" si="10"/>
        <v>0</v>
      </c>
      <c r="AS177" s="51">
        <f t="shared" si="11"/>
        <v>0</v>
      </c>
      <c r="AT177" s="16"/>
      <c r="AU177" s="16"/>
      <c r="AV177" s="462"/>
      <c r="AW177" s="382"/>
      <c r="AX177" s="403"/>
      <c r="AY177" s="403"/>
      <c r="AZ177" s="403"/>
      <c r="BA177" s="403"/>
      <c r="BB177" s="403"/>
      <c r="BC177" s="403"/>
      <c r="BD177" s="403"/>
      <c r="BE177" s="403"/>
      <c r="BF177" s="403"/>
      <c r="BG177" s="403"/>
      <c r="BH177" s="403"/>
      <c r="BI177" s="403"/>
      <c r="BJ177" s="403"/>
      <c r="BK177" s="403"/>
      <c r="BL177" s="403"/>
      <c r="BM177" s="403"/>
      <c r="BN177" s="403"/>
      <c r="BO177" s="403"/>
      <c r="BP177" s="403"/>
      <c r="BQ177" s="377"/>
      <c r="BR177" s="377"/>
    </row>
    <row r="178" spans="1:70" ht="17" customHeight="1" x14ac:dyDescent="0.2">
      <c r="A178" s="387"/>
      <c r="B178" s="411" t="s">
        <v>2</v>
      </c>
      <c r="C178" s="392" t="s">
        <v>52</v>
      </c>
      <c r="D178" s="395">
        <v>30</v>
      </c>
      <c r="E178" s="398">
        <v>8</v>
      </c>
      <c r="F178" s="21">
        <v>23</v>
      </c>
      <c r="G178" s="32">
        <f>Anchor!B601</f>
        <v>12590.176600000001</v>
      </c>
      <c r="H178" s="33">
        <f>Anchor!C601</f>
        <v>43.260399999999997</v>
      </c>
      <c r="I178" s="33">
        <f>Anchor!D601</f>
        <v>44.892800000000001</v>
      </c>
      <c r="J178" s="33">
        <f>Anchor!E601</f>
        <v>47.327800000000003</v>
      </c>
      <c r="K178" s="33"/>
      <c r="L178" s="33">
        <f>Anchor!F601</f>
        <v>29.8903</v>
      </c>
      <c r="M178" s="33">
        <f>Anchor!G601</f>
        <v>26.798100000000002</v>
      </c>
      <c r="N178" s="33">
        <f>Anchor!H601</f>
        <v>99.954099999999997</v>
      </c>
      <c r="O178" s="33"/>
      <c r="P178" s="33"/>
      <c r="Q178" s="33"/>
      <c r="R178" s="33"/>
      <c r="S178" s="33"/>
      <c r="T178" s="33"/>
      <c r="U178" s="33"/>
      <c r="V178" s="33">
        <f>Anchor!I601</f>
        <v>13624.4</v>
      </c>
      <c r="W178" s="33">
        <f>Anchor!J601</f>
        <v>12.313800000000001</v>
      </c>
      <c r="X178" s="34">
        <f t="shared" si="12"/>
        <v>3.7845555555555555</v>
      </c>
      <c r="Y178" s="15"/>
      <c r="Z178" s="32">
        <f>Test!B601</f>
        <v>0</v>
      </c>
      <c r="AA178" s="33">
        <f>Test!C601</f>
        <v>0</v>
      </c>
      <c r="AB178" s="33">
        <f>Test!D601</f>
        <v>0</v>
      </c>
      <c r="AC178" s="33">
        <f>Test!E601</f>
        <v>0</v>
      </c>
      <c r="AD178" s="33"/>
      <c r="AE178" s="33">
        <f>Test!F601</f>
        <v>0</v>
      </c>
      <c r="AF178" s="33">
        <f>Test!G601</f>
        <v>0</v>
      </c>
      <c r="AG178" s="33">
        <f>Test!H601</f>
        <v>0</v>
      </c>
      <c r="AH178" s="33"/>
      <c r="AI178" s="33"/>
      <c r="AJ178" s="33"/>
      <c r="AK178" s="33"/>
      <c r="AL178" s="33"/>
      <c r="AM178" s="33"/>
      <c r="AN178" s="33"/>
      <c r="AO178" s="33">
        <f>Test!I601</f>
        <v>0</v>
      </c>
      <c r="AP178" s="33">
        <f>Test!J601</f>
        <v>0</v>
      </c>
      <c r="AQ178" s="34">
        <f t="shared" si="13"/>
        <v>0</v>
      </c>
      <c r="AR178" s="46">
        <f t="shared" si="10"/>
        <v>0</v>
      </c>
      <c r="AS178" s="47">
        <f t="shared" si="11"/>
        <v>0</v>
      </c>
      <c r="AT178" s="16"/>
      <c r="AU178" s="16"/>
      <c r="AV178" s="461" t="s">
        <v>123</v>
      </c>
      <c r="AW178" s="382" cm="1">
        <f t="array" ref="AW178">bdRateExtend($G178:$G181,H178:H181,$Z178:$Z181,AA178:AA181)</f>
        <v>1</v>
      </c>
      <c r="AX178" s="403" cm="1">
        <f t="array" ref="AX178">bdRateExtend($G178:$G183,H178:H183,$Z178:$Z183,AA178:AA183)</f>
        <v>1</v>
      </c>
      <c r="AY178" s="403" cm="1">
        <f t="array" ref="AY178">bdRateExtend($G178:$G183,I178:I183,$Z178:$Z183,AB178:AB183)</f>
        <v>1</v>
      </c>
      <c r="AZ178" s="403" cm="1">
        <f t="array" ref="AZ178">bdRateExtend($G178:$G183,J178:J183,$Z178:$Z183,AC178:AC183)</f>
        <v>1</v>
      </c>
      <c r="BA178" s="403" t="e" cm="1">
        <f t="array" ref="BA178">bdRateExtend($G178:$G183,K178:K183,$Z178:$Z183,AD178:AD183)</f>
        <v>#VALUE!</v>
      </c>
      <c r="BB178" s="403" cm="1">
        <f t="array" ref="BB178">bdRateExtend($G178:$G181,L178:L181,$Z178:$Z181,AE178:AE181)</f>
        <v>1</v>
      </c>
      <c r="BC178" s="403" cm="1">
        <f t="array" ref="BC178">bdRateExtend($G178:$G183,L178:L183,$Z178:$Z183,AE178:AE183)</f>
        <v>1</v>
      </c>
      <c r="BD178" s="403" cm="1">
        <f t="array" ref="BD178">bdRateExtend($G178:$G181,M178:M181,$Z178:$Z181,AF178:AF181)</f>
        <v>1</v>
      </c>
      <c r="BE178" s="403" cm="1">
        <f t="array" ref="BE178">bdRateExtend($G178:$G183,M178:M183,$Z178:$Z183,AF178:AF183)</f>
        <v>1</v>
      </c>
      <c r="BF178" s="403" cm="1">
        <f t="array" ref="BF178">bdRateExtend($G178:$G181,N178:N181,$Z178:$Z181,AG178:AG181)</f>
        <v>1</v>
      </c>
      <c r="BG178" s="403" cm="1">
        <f t="array" ref="BG178">bdRateExtend($G178:$G183,N178:N183,$Z178:$Z183,AG178:AG183)</f>
        <v>1</v>
      </c>
      <c r="BH178" s="403" t="e" cm="1">
        <f t="array" ref="BH178">bdRateExtend($G178:$G181,O178:O181,$Z178:$Z181,AH178:AH181)</f>
        <v>#VALUE!</v>
      </c>
      <c r="BI178" s="403" t="e" cm="1">
        <f t="array" ref="BI178">bdRateExtend($G178:$G183,O178:O183,$Z178:$Z183,AH178:AH183)</f>
        <v>#VALUE!</v>
      </c>
      <c r="BJ178" s="403" t="e" cm="1">
        <f t="array" ref="BJ178">bdRateExtend($G178:$G181,P178:P181,$Z178:$Z181,AI178:AI181)</f>
        <v>#VALUE!</v>
      </c>
      <c r="BK178" s="403" t="e" cm="1">
        <f t="array" ref="BK178">bdRateExtend($G178:$G183,P178:P183,$Z178:$Z183,AI178:AI183)</f>
        <v>#VALUE!</v>
      </c>
      <c r="BL178" s="403" t="e" cm="1">
        <f t="array" ref="BL178">bdRateExtend($G178:$G181,Q178:Q181,$Z178:$Z181,AJ178:AJ181)</f>
        <v>#VALUE!</v>
      </c>
      <c r="BM178" s="403" t="e" cm="1">
        <f t="array" ref="BM178">bdRateExtend($G178:$G183,Q178:Q183,$Z178:$Z183,AJ178:AJ183)</f>
        <v>#VALUE!</v>
      </c>
      <c r="BN178" s="403" t="e" cm="1">
        <f t="array" ref="BN178">bdRateExtend($G178:$G181,R178:R181,$Z178:$Z181,AK178:AK181)</f>
        <v>#VALUE!</v>
      </c>
      <c r="BO178" s="403" t="e" cm="1">
        <f t="array" ref="BO178">bdRateExtend($G178:$G183,R178:R183,$Z178:$Z183,AK178:AK183)</f>
        <v>#VALUE!</v>
      </c>
      <c r="BP178" s="403" t="e" cm="1">
        <f t="array" ref="BP178">bdRateExtend($G178:$G183,S178:S183,$Z178:$Z183,AL178:AL183)</f>
        <v>#VALUE!</v>
      </c>
      <c r="BQ178" s="377" t="e" cm="1">
        <f t="array" ref="BQ178">bdRateExtend($G178:$G183,T178:T183,$Z178:$Z183,AM178:AM183)</f>
        <v>#VALUE!</v>
      </c>
      <c r="BR178" s="377" t="e" cm="1">
        <f t="array" ref="BR178">bdRateExtend($G178:$G183,U178:U183,$Z178:$Z183,AN178:AN183)</f>
        <v>#VALUE!</v>
      </c>
    </row>
    <row r="179" spans="1:70" ht="17" customHeight="1" x14ac:dyDescent="0.2">
      <c r="A179" s="387"/>
      <c r="B179" s="409"/>
      <c r="C179" s="393"/>
      <c r="D179" s="396"/>
      <c r="E179" s="399"/>
      <c r="F179" s="19">
        <v>31</v>
      </c>
      <c r="G179" s="35">
        <f>Anchor!B602</f>
        <v>6983.2116999999998</v>
      </c>
      <c r="H179" s="40">
        <f>Anchor!C602</f>
        <v>41.186999999999998</v>
      </c>
      <c r="I179" s="40">
        <f>Anchor!D602</f>
        <v>43.0154</v>
      </c>
      <c r="J179" s="40">
        <f>Anchor!E602</f>
        <v>45.618600000000001</v>
      </c>
      <c r="K179" s="40"/>
      <c r="L179" s="40">
        <f>Anchor!F602</f>
        <v>27.5534</v>
      </c>
      <c r="M179" s="40">
        <f>Anchor!G602</f>
        <v>24.750800000000002</v>
      </c>
      <c r="N179" s="40">
        <f>Anchor!H602</f>
        <v>99.793999999999997</v>
      </c>
      <c r="O179" s="40"/>
      <c r="P179" s="40"/>
      <c r="Q179" s="40"/>
      <c r="R179" s="40"/>
      <c r="S179" s="40"/>
      <c r="T179" s="40"/>
      <c r="U179" s="40"/>
      <c r="V179" s="40">
        <f>Anchor!I602</f>
        <v>11932.5</v>
      </c>
      <c r="W179" s="40">
        <f>Anchor!J602</f>
        <v>9.5861000000000001</v>
      </c>
      <c r="X179" s="36">
        <f t="shared" si="12"/>
        <v>3.3145833333333332</v>
      </c>
      <c r="Y179" s="15"/>
      <c r="Z179" s="35">
        <f>Test!B602</f>
        <v>0</v>
      </c>
      <c r="AA179" s="40">
        <f>Test!C602</f>
        <v>0</v>
      </c>
      <c r="AB179" s="40">
        <f>Test!D602</f>
        <v>0</v>
      </c>
      <c r="AC179" s="40">
        <f>Test!E602</f>
        <v>0</v>
      </c>
      <c r="AD179" s="40"/>
      <c r="AE179" s="40">
        <f>Test!F602</f>
        <v>0</v>
      </c>
      <c r="AF179" s="40">
        <f>Test!G602</f>
        <v>0</v>
      </c>
      <c r="AG179" s="40">
        <f>Test!H602</f>
        <v>0</v>
      </c>
      <c r="AH179" s="40"/>
      <c r="AI179" s="40"/>
      <c r="AJ179" s="40"/>
      <c r="AK179" s="40"/>
      <c r="AL179" s="40"/>
      <c r="AM179" s="40"/>
      <c r="AN179" s="40"/>
      <c r="AO179" s="40">
        <f>Test!I602</f>
        <v>0</v>
      </c>
      <c r="AP179" s="40">
        <f>Test!J602</f>
        <v>0</v>
      </c>
      <c r="AQ179" s="36">
        <f t="shared" si="13"/>
        <v>0</v>
      </c>
      <c r="AR179" s="48">
        <f t="shared" si="10"/>
        <v>0</v>
      </c>
      <c r="AS179" s="49">
        <f t="shared" si="11"/>
        <v>0</v>
      </c>
      <c r="AT179" s="16"/>
      <c r="AU179" s="16"/>
      <c r="AV179" s="460"/>
      <c r="AW179" s="382"/>
      <c r="AX179" s="403"/>
      <c r="AY179" s="403"/>
      <c r="AZ179" s="403"/>
      <c r="BA179" s="403"/>
      <c r="BB179" s="403"/>
      <c r="BC179" s="403"/>
      <c r="BD179" s="403"/>
      <c r="BE179" s="403"/>
      <c r="BF179" s="403"/>
      <c r="BG179" s="403"/>
      <c r="BH179" s="403"/>
      <c r="BI179" s="403"/>
      <c r="BJ179" s="403"/>
      <c r="BK179" s="403"/>
      <c r="BL179" s="403"/>
      <c r="BM179" s="403"/>
      <c r="BN179" s="403"/>
      <c r="BO179" s="403"/>
      <c r="BP179" s="403"/>
      <c r="BQ179" s="377"/>
      <c r="BR179" s="377"/>
    </row>
    <row r="180" spans="1:70" ht="17" customHeight="1" x14ac:dyDescent="0.2">
      <c r="A180" s="387"/>
      <c r="B180" s="409"/>
      <c r="C180" s="393"/>
      <c r="D180" s="396"/>
      <c r="E180" s="399"/>
      <c r="F180" s="19">
        <v>39</v>
      </c>
      <c r="G180" s="35">
        <f>Anchor!B603</f>
        <v>3855.4670999999998</v>
      </c>
      <c r="H180" s="40">
        <f>Anchor!C603</f>
        <v>39.113399999999999</v>
      </c>
      <c r="I180" s="40">
        <f>Anchor!D603</f>
        <v>41.281999999999996</v>
      </c>
      <c r="J180" s="40">
        <f>Anchor!E603</f>
        <v>43.911700000000003</v>
      </c>
      <c r="K180" s="40"/>
      <c r="L180" s="40">
        <f>Anchor!F603</f>
        <v>25.116599999999998</v>
      </c>
      <c r="M180" s="40">
        <f>Anchor!G603</f>
        <v>22.644600000000001</v>
      </c>
      <c r="N180" s="40">
        <f>Anchor!H603</f>
        <v>98.919799999999995</v>
      </c>
      <c r="O180" s="40"/>
      <c r="P180" s="40"/>
      <c r="Q180" s="40"/>
      <c r="R180" s="40"/>
      <c r="S180" s="40"/>
      <c r="T180" s="40"/>
      <c r="U180" s="40"/>
      <c r="V180" s="40">
        <f>Anchor!I603</f>
        <v>11118.4</v>
      </c>
      <c r="W180" s="40">
        <f>Anchor!J603</f>
        <v>7.5034000000000001</v>
      </c>
      <c r="X180" s="36">
        <f t="shared" si="12"/>
        <v>3.0884444444444443</v>
      </c>
      <c r="Y180" s="15"/>
      <c r="Z180" s="35">
        <f>Test!B603</f>
        <v>0</v>
      </c>
      <c r="AA180" s="40">
        <f>Test!C603</f>
        <v>0</v>
      </c>
      <c r="AB180" s="40">
        <f>Test!D603</f>
        <v>0</v>
      </c>
      <c r="AC180" s="40">
        <f>Test!E603</f>
        <v>0</v>
      </c>
      <c r="AD180" s="40"/>
      <c r="AE180" s="40">
        <f>Test!F603</f>
        <v>0</v>
      </c>
      <c r="AF180" s="40">
        <f>Test!G603</f>
        <v>0</v>
      </c>
      <c r="AG180" s="40">
        <f>Test!H603</f>
        <v>0</v>
      </c>
      <c r="AH180" s="40"/>
      <c r="AI180" s="40"/>
      <c r="AJ180" s="40"/>
      <c r="AK180" s="40"/>
      <c r="AL180" s="40"/>
      <c r="AM180" s="40"/>
      <c r="AN180" s="40"/>
      <c r="AO180" s="40">
        <f>Test!I603</f>
        <v>0</v>
      </c>
      <c r="AP180" s="40">
        <f>Test!J603</f>
        <v>0</v>
      </c>
      <c r="AQ180" s="36">
        <f t="shared" si="13"/>
        <v>0</v>
      </c>
      <c r="AR180" s="48">
        <f t="shared" si="10"/>
        <v>0</v>
      </c>
      <c r="AS180" s="49">
        <f t="shared" si="11"/>
        <v>0</v>
      </c>
      <c r="AT180" s="16"/>
      <c r="AU180" s="16"/>
      <c r="AV180" s="460" t="s">
        <v>124</v>
      </c>
      <c r="AW180" s="382" cm="1">
        <f t="array" ref="AW180">bdRateExtend($G179:$G182,H179:H182,$Z179:$Z182,AA179:AA182)</f>
        <v>1</v>
      </c>
      <c r="AX180" s="403"/>
      <c r="AY180" s="403"/>
      <c r="AZ180" s="403"/>
      <c r="BA180" s="403"/>
      <c r="BB180" s="403" cm="1">
        <f t="array" ref="BB180">bdRateExtend($G179:$G182,L179:L182,$Z179:$Z182,AE179:AE182)</f>
        <v>1</v>
      </c>
      <c r="BC180" s="403"/>
      <c r="BD180" s="403" cm="1">
        <f t="array" ref="BD180">bdRateExtend($G179:$G182,M179:M182,$Z179:$Z182,AF179:AF182)</f>
        <v>1</v>
      </c>
      <c r="BE180" s="403"/>
      <c r="BF180" s="403" cm="1">
        <f t="array" ref="BF180">bdRateExtend($G179:$G182,N179:N182,$Z179:$Z182,AG179:AG182)</f>
        <v>1</v>
      </c>
      <c r="BG180" s="403"/>
      <c r="BH180" s="403" t="e" cm="1">
        <f t="array" ref="BH180">bdRateExtend($G179:$G182,O179:O182,$Z179:$Z182,AH179:AH182)</f>
        <v>#VALUE!</v>
      </c>
      <c r="BI180" s="403"/>
      <c r="BJ180" s="403" t="e" cm="1">
        <f t="array" ref="BJ180">bdRateExtend($G179:$G182,P179:P182,$Z179:$Z182,AI179:AI182)</f>
        <v>#VALUE!</v>
      </c>
      <c r="BK180" s="403"/>
      <c r="BL180" s="403" t="e" cm="1">
        <f t="array" ref="BL180">bdRateExtend($G179:$G182,Q179:Q182,$Z179:$Z182,AJ179:AJ182)</f>
        <v>#VALUE!</v>
      </c>
      <c r="BM180" s="403"/>
      <c r="BN180" s="403" t="e" cm="1">
        <f t="array" ref="BN180">bdRateExtend($G179:$G182,R179:R182,$Z179:$Z182,AK179:AK182)</f>
        <v>#VALUE!</v>
      </c>
      <c r="BO180" s="403"/>
      <c r="BP180" s="403"/>
      <c r="BQ180" s="377"/>
      <c r="BR180" s="377"/>
    </row>
    <row r="181" spans="1:70" ht="17" customHeight="1" x14ac:dyDescent="0.2">
      <c r="A181" s="387"/>
      <c r="B181" s="409"/>
      <c r="C181" s="393"/>
      <c r="D181" s="396"/>
      <c r="E181" s="399"/>
      <c r="F181" s="19">
        <v>47</v>
      </c>
      <c r="G181" s="35">
        <f>Anchor!B604</f>
        <v>2230.1502</v>
      </c>
      <c r="H181" s="40">
        <f>Anchor!C604</f>
        <v>36.996600000000001</v>
      </c>
      <c r="I181" s="40">
        <f>Anchor!D604</f>
        <v>39.647199999999998</v>
      </c>
      <c r="J181" s="40">
        <f>Anchor!E604</f>
        <v>42.118000000000002</v>
      </c>
      <c r="K181" s="40"/>
      <c r="L181" s="40">
        <f>Anchor!F604</f>
        <v>22.595400000000001</v>
      </c>
      <c r="M181" s="40">
        <f>Anchor!G604</f>
        <v>20.433399999999999</v>
      </c>
      <c r="N181" s="40">
        <f>Anchor!H604</f>
        <v>95.857299999999995</v>
      </c>
      <c r="O181" s="40"/>
      <c r="P181" s="40"/>
      <c r="Q181" s="40"/>
      <c r="R181" s="40"/>
      <c r="S181" s="40"/>
      <c r="T181" s="40"/>
      <c r="U181" s="40"/>
      <c r="V181" s="40">
        <f>Anchor!I604</f>
        <v>8168.2</v>
      </c>
      <c r="W181" s="40">
        <f>Anchor!J604</f>
        <v>6.2995999999999999</v>
      </c>
      <c r="X181" s="36">
        <f t="shared" si="12"/>
        <v>2.2689444444444442</v>
      </c>
      <c r="Y181" s="15"/>
      <c r="Z181" s="35">
        <f>Test!B604</f>
        <v>0</v>
      </c>
      <c r="AA181" s="40">
        <f>Test!C604</f>
        <v>0</v>
      </c>
      <c r="AB181" s="40">
        <f>Test!D604</f>
        <v>0</v>
      </c>
      <c r="AC181" s="40">
        <f>Test!E604</f>
        <v>0</v>
      </c>
      <c r="AD181" s="40"/>
      <c r="AE181" s="40">
        <f>Test!F604</f>
        <v>0</v>
      </c>
      <c r="AF181" s="40">
        <f>Test!G604</f>
        <v>0</v>
      </c>
      <c r="AG181" s="40">
        <f>Test!H604</f>
        <v>0</v>
      </c>
      <c r="AH181" s="40"/>
      <c r="AI181" s="40"/>
      <c r="AJ181" s="40"/>
      <c r="AK181" s="40"/>
      <c r="AL181" s="40"/>
      <c r="AM181" s="40"/>
      <c r="AN181" s="40"/>
      <c r="AO181" s="40">
        <f>Test!I604</f>
        <v>0</v>
      </c>
      <c r="AP181" s="40">
        <f>Test!J604</f>
        <v>0</v>
      </c>
      <c r="AQ181" s="36">
        <f t="shared" si="13"/>
        <v>0</v>
      </c>
      <c r="AR181" s="48">
        <f t="shared" si="10"/>
        <v>0</v>
      </c>
      <c r="AS181" s="49">
        <f t="shared" si="11"/>
        <v>0</v>
      </c>
      <c r="AT181" s="16"/>
      <c r="AU181" s="16"/>
      <c r="AV181" s="460"/>
      <c r="AW181" s="382"/>
      <c r="AX181" s="403"/>
      <c r="AY181" s="403"/>
      <c r="AZ181" s="403"/>
      <c r="BA181" s="403"/>
      <c r="BB181" s="403"/>
      <c r="BC181" s="403"/>
      <c r="BD181" s="403"/>
      <c r="BE181" s="403"/>
      <c r="BF181" s="403"/>
      <c r="BG181" s="403"/>
      <c r="BH181" s="403"/>
      <c r="BI181" s="403"/>
      <c r="BJ181" s="403"/>
      <c r="BK181" s="403"/>
      <c r="BL181" s="403"/>
      <c r="BM181" s="403"/>
      <c r="BN181" s="403"/>
      <c r="BO181" s="403"/>
      <c r="BP181" s="403"/>
      <c r="BQ181" s="377"/>
      <c r="BR181" s="377"/>
    </row>
    <row r="182" spans="1:70" ht="17" customHeight="1" x14ac:dyDescent="0.2">
      <c r="A182" s="387"/>
      <c r="B182" s="409"/>
      <c r="C182" s="393"/>
      <c r="D182" s="396"/>
      <c r="E182" s="399"/>
      <c r="F182" s="19">
        <v>55</v>
      </c>
      <c r="G182" s="35">
        <f>Anchor!B605</f>
        <v>1317.2030999999999</v>
      </c>
      <c r="H182" s="40">
        <f>Anchor!C605</f>
        <v>34.699100000000001</v>
      </c>
      <c r="I182" s="40">
        <f>Anchor!D605</f>
        <v>37.9405</v>
      </c>
      <c r="J182" s="40">
        <f>Anchor!E605</f>
        <v>40.235900000000001</v>
      </c>
      <c r="K182" s="40"/>
      <c r="L182" s="40">
        <f>Anchor!F605</f>
        <v>19.820599999999999</v>
      </c>
      <c r="M182" s="40">
        <f>Anchor!G605</f>
        <v>17.970099999999999</v>
      </c>
      <c r="N182" s="40">
        <f>Anchor!H605</f>
        <v>88.464699999999993</v>
      </c>
      <c r="O182" s="40"/>
      <c r="P182" s="40"/>
      <c r="Q182" s="40"/>
      <c r="R182" s="40"/>
      <c r="S182" s="40"/>
      <c r="T182" s="40"/>
      <c r="U182" s="40"/>
      <c r="V182" s="40">
        <f>Anchor!I605</f>
        <v>6400.8</v>
      </c>
      <c r="W182" s="40">
        <f>Anchor!J605</f>
        <v>5.2461000000000002</v>
      </c>
      <c r="X182" s="36">
        <f t="shared" si="12"/>
        <v>1.778</v>
      </c>
      <c r="Y182" s="15"/>
      <c r="Z182" s="35">
        <f>Test!B605</f>
        <v>0</v>
      </c>
      <c r="AA182" s="40">
        <f>Test!C605</f>
        <v>0</v>
      </c>
      <c r="AB182" s="40">
        <f>Test!D605</f>
        <v>0</v>
      </c>
      <c r="AC182" s="40">
        <f>Test!E605</f>
        <v>0</v>
      </c>
      <c r="AD182" s="40"/>
      <c r="AE182" s="40">
        <f>Test!F605</f>
        <v>0</v>
      </c>
      <c r="AF182" s="40">
        <f>Test!G605</f>
        <v>0</v>
      </c>
      <c r="AG182" s="40">
        <f>Test!H605</f>
        <v>0</v>
      </c>
      <c r="AH182" s="40"/>
      <c r="AI182" s="40"/>
      <c r="AJ182" s="40"/>
      <c r="AK182" s="40"/>
      <c r="AL182" s="40"/>
      <c r="AM182" s="40"/>
      <c r="AN182" s="40"/>
      <c r="AO182" s="40">
        <f>Test!I605</f>
        <v>0</v>
      </c>
      <c r="AP182" s="40">
        <f>Test!J605</f>
        <v>0</v>
      </c>
      <c r="AQ182" s="36">
        <f t="shared" si="13"/>
        <v>0</v>
      </c>
      <c r="AR182" s="48">
        <f t="shared" si="10"/>
        <v>0</v>
      </c>
      <c r="AS182" s="49">
        <f t="shared" si="11"/>
        <v>0</v>
      </c>
      <c r="AT182" s="16"/>
      <c r="AU182" s="16"/>
      <c r="AV182" s="460" t="s">
        <v>125</v>
      </c>
      <c r="AW182" s="382" cm="1">
        <f t="array" ref="AW182">bdRateExtend($G180:$G183,H180:H183,$Z180:$Z183,AA180:AA183)</f>
        <v>1</v>
      </c>
      <c r="AX182" s="403"/>
      <c r="AY182" s="403"/>
      <c r="AZ182" s="403"/>
      <c r="BA182" s="403"/>
      <c r="BB182" s="403" cm="1">
        <f t="array" ref="BB182">bdRateExtend($G180:$G183,L180:L183,$Z180:$Z183,AE180:AE183)</f>
        <v>1</v>
      </c>
      <c r="BC182" s="403"/>
      <c r="BD182" s="403" cm="1">
        <f t="array" ref="BD182">bdRateExtend($G180:$G183,M180:M183,$Z180:$Z183,AF180:AF183)</f>
        <v>1</v>
      </c>
      <c r="BE182" s="403"/>
      <c r="BF182" s="403" cm="1">
        <f t="array" ref="BF182">bdRateExtend($G180:$G183,N180:N183,$Z180:$Z183,AG180:AG183)</f>
        <v>1</v>
      </c>
      <c r="BG182" s="403"/>
      <c r="BH182" s="403" t="e" cm="1">
        <f t="array" ref="BH182">bdRateExtend($G180:$G183,O180:O183,$Z180:$Z183,AH180:AH183)</f>
        <v>#VALUE!</v>
      </c>
      <c r="BI182" s="403"/>
      <c r="BJ182" s="403" t="e" cm="1">
        <f t="array" ref="BJ182">bdRateExtend($G180:$G183,P180:P183,$Z180:$Z183,AI180:AI183)</f>
        <v>#VALUE!</v>
      </c>
      <c r="BK182" s="403"/>
      <c r="BL182" s="403" t="e" cm="1">
        <f t="array" ref="BL182">bdRateExtend($G180:$G183,Q180:Q183,$Z180:$Z183,AJ180:AJ183)</f>
        <v>#VALUE!</v>
      </c>
      <c r="BM182" s="403"/>
      <c r="BN182" s="403" t="e" cm="1">
        <f t="array" ref="BN182">bdRateExtend($G180:$G183,R180:R183,$Z180:$Z183,AK180:AK183)</f>
        <v>#VALUE!</v>
      </c>
      <c r="BO182" s="403"/>
      <c r="BP182" s="403"/>
      <c r="BQ182" s="377"/>
      <c r="BR182" s="377"/>
    </row>
    <row r="183" spans="1:70" ht="17" customHeight="1" thickBot="1" x14ac:dyDescent="0.25">
      <c r="A183" s="388"/>
      <c r="B183" s="412"/>
      <c r="C183" s="394"/>
      <c r="D183" s="397"/>
      <c r="E183" s="400"/>
      <c r="F183" s="22">
        <v>63</v>
      </c>
      <c r="G183" s="37">
        <f>Anchor!B606</f>
        <v>625.23879999999997</v>
      </c>
      <c r="H183" s="38">
        <f>Anchor!C606</f>
        <v>31.4572</v>
      </c>
      <c r="I183" s="38">
        <f>Anchor!D606</f>
        <v>35.616599999999998</v>
      </c>
      <c r="J183" s="38">
        <f>Anchor!E606</f>
        <v>37.731499999999997</v>
      </c>
      <c r="K183" s="38"/>
      <c r="L183" s="38">
        <f>Anchor!F606</f>
        <v>16.1297</v>
      </c>
      <c r="M183" s="38">
        <f>Anchor!G606</f>
        <v>14.7461</v>
      </c>
      <c r="N183" s="38">
        <f>Anchor!H606</f>
        <v>72.971400000000003</v>
      </c>
      <c r="O183" s="38"/>
      <c r="P183" s="38"/>
      <c r="Q183" s="38"/>
      <c r="R183" s="38"/>
      <c r="S183" s="38"/>
      <c r="T183" s="38"/>
      <c r="U183" s="38"/>
      <c r="V183" s="38">
        <f>Anchor!I606</f>
        <v>4226.8999999999996</v>
      </c>
      <c r="W183" s="38">
        <f>Anchor!J606</f>
        <v>3.6495000000000002</v>
      </c>
      <c r="X183" s="39">
        <f t="shared" si="12"/>
        <v>1.1741388888888888</v>
      </c>
      <c r="Y183" s="15"/>
      <c r="Z183" s="37">
        <f>Test!B606</f>
        <v>0</v>
      </c>
      <c r="AA183" s="38">
        <f>Test!C606</f>
        <v>0</v>
      </c>
      <c r="AB183" s="38">
        <f>Test!D606</f>
        <v>0</v>
      </c>
      <c r="AC183" s="38">
        <f>Test!E606</f>
        <v>0</v>
      </c>
      <c r="AD183" s="38"/>
      <c r="AE183" s="38">
        <f>Test!F606</f>
        <v>0</v>
      </c>
      <c r="AF183" s="38">
        <f>Test!G606</f>
        <v>0</v>
      </c>
      <c r="AG183" s="38">
        <f>Test!H606</f>
        <v>0</v>
      </c>
      <c r="AH183" s="38"/>
      <c r="AI183" s="38"/>
      <c r="AJ183" s="38"/>
      <c r="AK183" s="38"/>
      <c r="AL183" s="38"/>
      <c r="AM183" s="38"/>
      <c r="AN183" s="38"/>
      <c r="AO183" s="38">
        <f>Test!I606</f>
        <v>0</v>
      </c>
      <c r="AP183" s="38">
        <f>Test!J606</f>
        <v>0</v>
      </c>
      <c r="AQ183" s="39">
        <f t="shared" si="13"/>
        <v>0</v>
      </c>
      <c r="AR183" s="50">
        <f t="shared" si="10"/>
        <v>0</v>
      </c>
      <c r="AS183" s="51">
        <f t="shared" si="11"/>
        <v>0</v>
      </c>
      <c r="AT183" s="16"/>
      <c r="AU183" s="16"/>
      <c r="AV183" s="462"/>
      <c r="AW183" s="382"/>
      <c r="AX183" s="403"/>
      <c r="AY183" s="403"/>
      <c r="AZ183" s="403"/>
      <c r="BA183" s="403"/>
      <c r="BB183" s="403"/>
      <c r="BC183" s="403"/>
      <c r="BD183" s="403"/>
      <c r="BE183" s="403"/>
      <c r="BF183" s="403"/>
      <c r="BG183" s="403"/>
      <c r="BH183" s="403"/>
      <c r="BI183" s="403"/>
      <c r="BJ183" s="403"/>
      <c r="BK183" s="403"/>
      <c r="BL183" s="403"/>
      <c r="BM183" s="403"/>
      <c r="BN183" s="403"/>
      <c r="BO183" s="403"/>
      <c r="BP183" s="403"/>
      <c r="BQ183" s="377"/>
      <c r="BR183" s="377"/>
    </row>
    <row r="184" spans="1:70" ht="17" customHeight="1" x14ac:dyDescent="0.2">
      <c r="A184" s="386" t="s">
        <v>108</v>
      </c>
      <c r="B184" s="389" t="s">
        <v>22</v>
      </c>
      <c r="C184" s="392" t="s">
        <v>53</v>
      </c>
      <c r="D184" s="395">
        <v>30</v>
      </c>
      <c r="E184" s="398">
        <v>8</v>
      </c>
      <c r="F184" s="21">
        <v>23</v>
      </c>
      <c r="G184" s="32">
        <f>Anchor!B607</f>
        <v>5000.0105000000003</v>
      </c>
      <c r="H184" s="33">
        <f>Anchor!C607</f>
        <v>43.078499999999998</v>
      </c>
      <c r="I184" s="33">
        <f>Anchor!D607</f>
        <v>48.981699999999996</v>
      </c>
      <c r="J184" s="33">
        <f>Anchor!E607</f>
        <v>47.937600000000003</v>
      </c>
      <c r="K184" s="33"/>
      <c r="L184" s="33">
        <f>Anchor!F607</f>
        <v>23.996400000000001</v>
      </c>
      <c r="M184" s="33">
        <f>Anchor!G607</f>
        <v>23.861899999999999</v>
      </c>
      <c r="N184" s="33">
        <f>Anchor!H607</f>
        <v>97.097399999999993</v>
      </c>
      <c r="O184" s="33"/>
      <c r="P184" s="33"/>
      <c r="Q184" s="33"/>
      <c r="R184" s="33"/>
      <c r="S184" s="33"/>
      <c r="T184" s="33"/>
      <c r="U184" s="33"/>
      <c r="V184" s="33">
        <f>Anchor!I607</f>
        <v>5573.7</v>
      </c>
      <c r="W184" s="33">
        <f>Anchor!J607</f>
        <v>3.3361999999999998</v>
      </c>
      <c r="X184" s="34">
        <f t="shared" si="12"/>
        <v>1.5482499999999999</v>
      </c>
      <c r="Y184" s="15"/>
      <c r="Z184" s="32">
        <f>Test!B607</f>
        <v>0</v>
      </c>
      <c r="AA184" s="33">
        <f>Test!C607</f>
        <v>0</v>
      </c>
      <c r="AB184" s="33">
        <f>Test!D607</f>
        <v>0</v>
      </c>
      <c r="AC184" s="33">
        <f>Test!E607</f>
        <v>0</v>
      </c>
      <c r="AD184" s="33"/>
      <c r="AE184" s="33">
        <f>Test!F607</f>
        <v>0</v>
      </c>
      <c r="AF184" s="33">
        <f>Test!G607</f>
        <v>0</v>
      </c>
      <c r="AG184" s="33">
        <f>Test!H607</f>
        <v>0</v>
      </c>
      <c r="AH184" s="33"/>
      <c r="AI184" s="33"/>
      <c r="AJ184" s="33"/>
      <c r="AK184" s="33"/>
      <c r="AL184" s="33"/>
      <c r="AM184" s="33"/>
      <c r="AN184" s="33"/>
      <c r="AO184" s="33">
        <f>Test!I607</f>
        <v>0</v>
      </c>
      <c r="AP184" s="33">
        <f>Test!J607</f>
        <v>0</v>
      </c>
      <c r="AQ184" s="34">
        <f t="shared" si="13"/>
        <v>0</v>
      </c>
      <c r="AR184" s="46">
        <f t="shared" si="10"/>
        <v>0</v>
      </c>
      <c r="AS184" s="47">
        <f t="shared" si="11"/>
        <v>0</v>
      </c>
      <c r="AT184" s="16"/>
      <c r="AU184" s="16"/>
      <c r="AV184" s="461" t="s">
        <v>123</v>
      </c>
      <c r="AW184" s="382" cm="1">
        <f t="array" ref="AW184">bdRateExtend($G184:$G187,H184:H187,$Z184:$Z187,AA184:AA187)</f>
        <v>1</v>
      </c>
      <c r="AX184" s="403" cm="1">
        <f t="array" ref="AX184">bdRateExtend($G184:$G189,H184:H189,$Z184:$Z189,AA184:AA189)</f>
        <v>1</v>
      </c>
      <c r="AY184" s="403" cm="1">
        <f t="array" ref="AY184">bdRateExtend($G184:$G189,I184:I189,$Z184:$Z189,AB184:AB189)</f>
        <v>1</v>
      </c>
      <c r="AZ184" s="403" cm="1">
        <f t="array" ref="AZ184">bdRateExtend($G184:$G189,J184:J189,$Z184:$Z189,AC184:AC189)</f>
        <v>1</v>
      </c>
      <c r="BA184" s="403" t="e" cm="1">
        <f t="array" ref="BA184">bdRateExtend($G184:$G189,K184:K189,$Z184:$Z189,AD184:AD189)</f>
        <v>#VALUE!</v>
      </c>
      <c r="BB184" s="403" cm="1">
        <f t="array" ref="BB184">bdRateExtend($G184:$G187,L184:L187,$Z184:$Z187,AE184:AE187)</f>
        <v>1</v>
      </c>
      <c r="BC184" s="403" cm="1">
        <f t="array" ref="BC184">bdRateExtend($G184:$G189,L184:L189,$Z184:$Z189,AE184:AE189)</f>
        <v>1</v>
      </c>
      <c r="BD184" s="403" cm="1">
        <f t="array" ref="BD184">bdRateExtend($G184:$G187,M184:M187,$Z184:$Z187,AF184:AF187)</f>
        <v>1</v>
      </c>
      <c r="BE184" s="403" cm="1">
        <f t="array" ref="BE184">bdRateExtend($G184:$G189,M184:M189,$Z184:$Z189,AF184:AF189)</f>
        <v>1</v>
      </c>
      <c r="BF184" s="403" cm="1">
        <f t="array" ref="BF184">bdRateExtend($G184:$G187,N184:N187,$Z184:$Z187,AG184:AG187)</f>
        <v>1</v>
      </c>
      <c r="BG184" s="403" cm="1">
        <f t="array" ref="BG184">bdRateExtend($G184:$G189,N184:N189,$Z184:$Z189,AG184:AG189)</f>
        <v>1</v>
      </c>
      <c r="BH184" s="403" t="e" cm="1">
        <f t="array" ref="BH184">bdRateExtend($G184:$G187,O184:O187,$Z184:$Z187,AH184:AH187)</f>
        <v>#VALUE!</v>
      </c>
      <c r="BI184" s="403" t="e" cm="1">
        <f t="array" ref="BI184">bdRateExtend($G184:$G189,O184:O189,$Z184:$Z189,AH184:AH189)</f>
        <v>#VALUE!</v>
      </c>
      <c r="BJ184" s="403" t="e" cm="1">
        <f t="array" ref="BJ184">bdRateExtend($G184:$G187,P184:P187,$Z184:$Z187,AI184:AI187)</f>
        <v>#VALUE!</v>
      </c>
      <c r="BK184" s="403" t="e" cm="1">
        <f t="array" ref="BK184">bdRateExtend($G184:$G189,P184:P189,$Z184:$Z189,AI184:AI189)</f>
        <v>#VALUE!</v>
      </c>
      <c r="BL184" s="403" t="e" cm="1">
        <f t="array" ref="BL184">bdRateExtend($G184:$G187,Q184:Q187,$Z184:$Z187,AJ184:AJ187)</f>
        <v>#VALUE!</v>
      </c>
      <c r="BM184" s="403" t="e" cm="1">
        <f t="array" ref="BM184">bdRateExtend($G184:$G189,Q184:Q189,$Z184:$Z189,AJ184:AJ189)</f>
        <v>#VALUE!</v>
      </c>
      <c r="BN184" s="403" t="e" cm="1">
        <f t="array" ref="BN184">bdRateExtend($G184:$G187,R184:R187,$Z184:$Z187,AK184:AK187)</f>
        <v>#VALUE!</v>
      </c>
      <c r="BO184" s="403" t="e" cm="1">
        <f t="array" ref="BO184">bdRateExtend($G184:$G189,R184:R189,$Z184:$Z189,AK184:AK189)</f>
        <v>#VALUE!</v>
      </c>
      <c r="BP184" s="403" t="e" cm="1">
        <f t="array" ref="BP184">bdRateExtend($G184:$G189,S184:S189,$Z184:$Z189,AL184:AL189)</f>
        <v>#VALUE!</v>
      </c>
      <c r="BQ184" s="377" t="e" cm="1">
        <f t="array" ref="BQ184">bdRateExtend($G184:$G189,T184:T189,$Z184:$Z189,AM184:AM189)</f>
        <v>#VALUE!</v>
      </c>
      <c r="BR184" s="377" t="e" cm="1">
        <f t="array" ref="BR184">bdRateExtend($G184:$G189,U184:U189,$Z184:$Z189,AN184:AN189)</f>
        <v>#VALUE!</v>
      </c>
    </row>
    <row r="185" spans="1:70" ht="17" customHeight="1" x14ac:dyDescent="0.2">
      <c r="A185" s="387"/>
      <c r="B185" s="390"/>
      <c r="C185" s="393"/>
      <c r="D185" s="396"/>
      <c r="E185" s="399"/>
      <c r="F185" s="19">
        <v>31</v>
      </c>
      <c r="G185" s="35">
        <f>Anchor!B608</f>
        <v>2908.1408999999999</v>
      </c>
      <c r="H185" s="40">
        <f>Anchor!C608</f>
        <v>41.207000000000001</v>
      </c>
      <c r="I185" s="40">
        <f>Anchor!D608</f>
        <v>47.7029</v>
      </c>
      <c r="J185" s="40">
        <f>Anchor!E608</f>
        <v>46.399299999999997</v>
      </c>
      <c r="K185" s="40"/>
      <c r="L185" s="40">
        <f>Anchor!F608</f>
        <v>21.758800000000001</v>
      </c>
      <c r="M185" s="40">
        <f>Anchor!G608</f>
        <v>21.891500000000001</v>
      </c>
      <c r="N185" s="40">
        <f>Anchor!H608</f>
        <v>94.057000000000002</v>
      </c>
      <c r="O185" s="40"/>
      <c r="P185" s="40"/>
      <c r="Q185" s="40"/>
      <c r="R185" s="40"/>
      <c r="S185" s="40"/>
      <c r="T185" s="40"/>
      <c r="U185" s="40"/>
      <c r="V185" s="40">
        <f>Anchor!I608</f>
        <v>3867.4</v>
      </c>
      <c r="W185" s="40">
        <f>Anchor!J608</f>
        <v>2.4914000000000001</v>
      </c>
      <c r="X185" s="36">
        <f t="shared" si="12"/>
        <v>1.0742777777777779</v>
      </c>
      <c r="Y185" s="15"/>
      <c r="Z185" s="35">
        <f>Test!B608</f>
        <v>0</v>
      </c>
      <c r="AA185" s="40">
        <f>Test!C608</f>
        <v>0</v>
      </c>
      <c r="AB185" s="40">
        <f>Test!D608</f>
        <v>0</v>
      </c>
      <c r="AC185" s="40">
        <f>Test!E608</f>
        <v>0</v>
      </c>
      <c r="AD185" s="40"/>
      <c r="AE185" s="40">
        <f>Test!F608</f>
        <v>0</v>
      </c>
      <c r="AF185" s="40">
        <f>Test!G608</f>
        <v>0</v>
      </c>
      <c r="AG185" s="40">
        <f>Test!H608</f>
        <v>0</v>
      </c>
      <c r="AH185" s="40"/>
      <c r="AI185" s="40"/>
      <c r="AJ185" s="40"/>
      <c r="AK185" s="40"/>
      <c r="AL185" s="40"/>
      <c r="AM185" s="40"/>
      <c r="AN185" s="40"/>
      <c r="AO185" s="40">
        <f>Test!I608</f>
        <v>0</v>
      </c>
      <c r="AP185" s="40">
        <f>Test!J608</f>
        <v>0</v>
      </c>
      <c r="AQ185" s="36">
        <f t="shared" si="13"/>
        <v>0</v>
      </c>
      <c r="AR185" s="48">
        <f t="shared" si="10"/>
        <v>0</v>
      </c>
      <c r="AS185" s="49">
        <f t="shared" si="11"/>
        <v>0</v>
      </c>
      <c r="AT185" s="16"/>
      <c r="AU185" s="16"/>
      <c r="AV185" s="460"/>
      <c r="AW185" s="382"/>
      <c r="AX185" s="403"/>
      <c r="AY185" s="403"/>
      <c r="AZ185" s="403"/>
      <c r="BA185" s="403"/>
      <c r="BB185" s="403"/>
      <c r="BC185" s="403"/>
      <c r="BD185" s="403"/>
      <c r="BE185" s="403"/>
      <c r="BF185" s="403"/>
      <c r="BG185" s="403"/>
      <c r="BH185" s="403"/>
      <c r="BI185" s="403"/>
      <c r="BJ185" s="403"/>
      <c r="BK185" s="403"/>
      <c r="BL185" s="403"/>
      <c r="BM185" s="403"/>
      <c r="BN185" s="403"/>
      <c r="BO185" s="403"/>
      <c r="BP185" s="403"/>
      <c r="BQ185" s="377"/>
      <c r="BR185" s="377"/>
    </row>
    <row r="186" spans="1:70" ht="17" customHeight="1" x14ac:dyDescent="0.2">
      <c r="A186" s="387"/>
      <c r="B186" s="390"/>
      <c r="C186" s="393"/>
      <c r="D186" s="396"/>
      <c r="E186" s="399"/>
      <c r="F186" s="19">
        <v>39</v>
      </c>
      <c r="G186" s="35">
        <f>Anchor!B609</f>
        <v>1663.6061999999999</v>
      </c>
      <c r="H186" s="40">
        <f>Anchor!C609</f>
        <v>39.130800000000001</v>
      </c>
      <c r="I186" s="40">
        <f>Anchor!D609</f>
        <v>46.194099999999999</v>
      </c>
      <c r="J186" s="40">
        <f>Anchor!E609</f>
        <v>44.610599999999998</v>
      </c>
      <c r="K186" s="40"/>
      <c r="L186" s="40">
        <f>Anchor!F609</f>
        <v>19.389199999999999</v>
      </c>
      <c r="M186" s="40">
        <f>Anchor!G609</f>
        <v>19.742699999999999</v>
      </c>
      <c r="N186" s="40">
        <f>Anchor!H609</f>
        <v>88.871399999999994</v>
      </c>
      <c r="O186" s="40"/>
      <c r="P186" s="40"/>
      <c r="Q186" s="40"/>
      <c r="R186" s="40"/>
      <c r="S186" s="40"/>
      <c r="T186" s="40"/>
      <c r="U186" s="40"/>
      <c r="V186" s="40">
        <f>Anchor!I609</f>
        <v>3461.2</v>
      </c>
      <c r="W186" s="40">
        <f>Anchor!J609</f>
        <v>2.1665000000000001</v>
      </c>
      <c r="X186" s="36">
        <f t="shared" si="12"/>
        <v>0.96144444444444443</v>
      </c>
      <c r="Y186" s="15"/>
      <c r="Z186" s="35">
        <f>Test!B609</f>
        <v>0</v>
      </c>
      <c r="AA186" s="40">
        <f>Test!C609</f>
        <v>0</v>
      </c>
      <c r="AB186" s="40">
        <f>Test!D609</f>
        <v>0</v>
      </c>
      <c r="AC186" s="40">
        <f>Test!E609</f>
        <v>0</v>
      </c>
      <c r="AD186" s="40"/>
      <c r="AE186" s="40">
        <f>Test!F609</f>
        <v>0</v>
      </c>
      <c r="AF186" s="40">
        <f>Test!G609</f>
        <v>0</v>
      </c>
      <c r="AG186" s="40">
        <f>Test!H609</f>
        <v>0</v>
      </c>
      <c r="AH186" s="40"/>
      <c r="AI186" s="40"/>
      <c r="AJ186" s="40"/>
      <c r="AK186" s="40"/>
      <c r="AL186" s="40"/>
      <c r="AM186" s="40"/>
      <c r="AN186" s="40"/>
      <c r="AO186" s="40">
        <f>Test!I609</f>
        <v>0</v>
      </c>
      <c r="AP186" s="40">
        <f>Test!J609</f>
        <v>0</v>
      </c>
      <c r="AQ186" s="36">
        <f t="shared" si="13"/>
        <v>0</v>
      </c>
      <c r="AR186" s="48">
        <f t="shared" si="10"/>
        <v>0</v>
      </c>
      <c r="AS186" s="49">
        <f t="shared" si="11"/>
        <v>0</v>
      </c>
      <c r="AT186" s="16"/>
      <c r="AU186" s="16"/>
      <c r="AV186" s="460" t="s">
        <v>124</v>
      </c>
      <c r="AW186" s="382" cm="1">
        <f t="array" ref="AW186">bdRateExtend($G185:$G188,H185:H188,$Z185:$Z188,AA185:AA188)</f>
        <v>1</v>
      </c>
      <c r="AX186" s="403"/>
      <c r="AY186" s="403"/>
      <c r="AZ186" s="403"/>
      <c r="BA186" s="403"/>
      <c r="BB186" s="403" cm="1">
        <f t="array" ref="BB186">bdRateExtend($G185:$G188,L185:L188,$Z185:$Z188,AE185:AE188)</f>
        <v>1</v>
      </c>
      <c r="BC186" s="403"/>
      <c r="BD186" s="403" cm="1">
        <f t="array" ref="BD186">bdRateExtend($G185:$G188,M185:M188,$Z185:$Z188,AF185:AF188)</f>
        <v>1</v>
      </c>
      <c r="BE186" s="403"/>
      <c r="BF186" s="403" cm="1">
        <f t="array" ref="BF186">bdRateExtend($G185:$G188,N185:N188,$Z185:$Z188,AG185:AG188)</f>
        <v>1</v>
      </c>
      <c r="BG186" s="403"/>
      <c r="BH186" s="403" t="e" cm="1">
        <f t="array" ref="BH186">bdRateExtend($G185:$G188,O185:O188,$Z185:$Z188,AH185:AH188)</f>
        <v>#VALUE!</v>
      </c>
      <c r="BI186" s="403"/>
      <c r="BJ186" s="403" t="e" cm="1">
        <f t="array" ref="BJ186">bdRateExtend($G185:$G188,P185:P188,$Z185:$Z188,AI185:AI188)</f>
        <v>#VALUE!</v>
      </c>
      <c r="BK186" s="403"/>
      <c r="BL186" s="403" t="e" cm="1">
        <f t="array" ref="BL186">bdRateExtend($G185:$G188,Q185:Q188,$Z185:$Z188,AJ185:AJ188)</f>
        <v>#VALUE!</v>
      </c>
      <c r="BM186" s="403"/>
      <c r="BN186" s="403" t="e" cm="1">
        <f t="array" ref="BN186">bdRateExtend($G185:$G188,R185:R188,$Z185:$Z188,AK185:AK188)</f>
        <v>#VALUE!</v>
      </c>
      <c r="BO186" s="403"/>
      <c r="BP186" s="403"/>
      <c r="BQ186" s="377"/>
      <c r="BR186" s="377"/>
    </row>
    <row r="187" spans="1:70" ht="17" customHeight="1" x14ac:dyDescent="0.2">
      <c r="A187" s="387"/>
      <c r="B187" s="390"/>
      <c r="C187" s="393"/>
      <c r="D187" s="396"/>
      <c r="E187" s="399"/>
      <c r="F187" s="19">
        <v>47</v>
      </c>
      <c r="G187" s="35">
        <f>Anchor!B610</f>
        <v>940.42150000000004</v>
      </c>
      <c r="H187" s="40">
        <f>Anchor!C610</f>
        <v>36.875999999999998</v>
      </c>
      <c r="I187" s="40">
        <f>Anchor!D610</f>
        <v>44.440199999999997</v>
      </c>
      <c r="J187" s="40">
        <f>Anchor!E610</f>
        <v>42.670200000000001</v>
      </c>
      <c r="K187" s="40"/>
      <c r="L187" s="40">
        <f>Anchor!F610</f>
        <v>16.932600000000001</v>
      </c>
      <c r="M187" s="40">
        <f>Anchor!G610</f>
        <v>17.424199999999999</v>
      </c>
      <c r="N187" s="40">
        <f>Anchor!H610</f>
        <v>80.813299999999998</v>
      </c>
      <c r="O187" s="40"/>
      <c r="P187" s="40"/>
      <c r="Q187" s="40"/>
      <c r="R187" s="40"/>
      <c r="S187" s="40"/>
      <c r="T187" s="40"/>
      <c r="U187" s="40"/>
      <c r="V187" s="40">
        <f>Anchor!I610</f>
        <v>2736.2</v>
      </c>
      <c r="W187" s="40">
        <f>Anchor!J610</f>
        <v>1.7045999999999999</v>
      </c>
      <c r="X187" s="36">
        <f t="shared" si="12"/>
        <v>0.76005555555555548</v>
      </c>
      <c r="Y187" s="15"/>
      <c r="Z187" s="35">
        <f>Test!B610</f>
        <v>0</v>
      </c>
      <c r="AA187" s="40">
        <f>Test!C610</f>
        <v>0</v>
      </c>
      <c r="AB187" s="40">
        <f>Test!D610</f>
        <v>0</v>
      </c>
      <c r="AC187" s="40">
        <f>Test!E610</f>
        <v>0</v>
      </c>
      <c r="AD187" s="40"/>
      <c r="AE187" s="40">
        <f>Test!F610</f>
        <v>0</v>
      </c>
      <c r="AF187" s="40">
        <f>Test!G610</f>
        <v>0</v>
      </c>
      <c r="AG187" s="40">
        <f>Test!H610</f>
        <v>0</v>
      </c>
      <c r="AH187" s="40"/>
      <c r="AI187" s="40"/>
      <c r="AJ187" s="40"/>
      <c r="AK187" s="40"/>
      <c r="AL187" s="40"/>
      <c r="AM187" s="40"/>
      <c r="AN187" s="40"/>
      <c r="AO187" s="40">
        <f>Test!I610</f>
        <v>0</v>
      </c>
      <c r="AP187" s="40">
        <f>Test!J610</f>
        <v>0</v>
      </c>
      <c r="AQ187" s="36">
        <f t="shared" si="13"/>
        <v>0</v>
      </c>
      <c r="AR187" s="48">
        <f t="shared" si="10"/>
        <v>0</v>
      </c>
      <c r="AS187" s="49">
        <f t="shared" si="11"/>
        <v>0</v>
      </c>
      <c r="AT187" s="16"/>
      <c r="AU187" s="16"/>
      <c r="AV187" s="460"/>
      <c r="AW187" s="382"/>
      <c r="AX187" s="403"/>
      <c r="AY187" s="403"/>
      <c r="AZ187" s="403"/>
      <c r="BA187" s="403"/>
      <c r="BB187" s="403"/>
      <c r="BC187" s="403"/>
      <c r="BD187" s="403"/>
      <c r="BE187" s="403"/>
      <c r="BF187" s="403"/>
      <c r="BG187" s="403"/>
      <c r="BH187" s="403"/>
      <c r="BI187" s="403"/>
      <c r="BJ187" s="403"/>
      <c r="BK187" s="403"/>
      <c r="BL187" s="403"/>
      <c r="BM187" s="403"/>
      <c r="BN187" s="403"/>
      <c r="BO187" s="403"/>
      <c r="BP187" s="403"/>
      <c r="BQ187" s="377"/>
      <c r="BR187" s="377"/>
    </row>
    <row r="188" spans="1:70" ht="17" customHeight="1" x14ac:dyDescent="0.2">
      <c r="A188" s="387"/>
      <c r="B188" s="390"/>
      <c r="C188" s="393"/>
      <c r="D188" s="396"/>
      <c r="E188" s="399"/>
      <c r="F188" s="19">
        <v>55</v>
      </c>
      <c r="G188" s="35">
        <f>Anchor!B611</f>
        <v>522.32860000000005</v>
      </c>
      <c r="H188" s="40">
        <f>Anchor!C611</f>
        <v>34.480200000000004</v>
      </c>
      <c r="I188" s="40">
        <f>Anchor!D611</f>
        <v>42.667900000000003</v>
      </c>
      <c r="J188" s="40">
        <f>Anchor!E611</f>
        <v>40.7789</v>
      </c>
      <c r="K188" s="40"/>
      <c r="L188" s="40">
        <f>Anchor!F611</f>
        <v>14.4777</v>
      </c>
      <c r="M188" s="40">
        <f>Anchor!G611</f>
        <v>15.021100000000001</v>
      </c>
      <c r="N188" s="40">
        <f>Anchor!H611</f>
        <v>69.882000000000005</v>
      </c>
      <c r="O188" s="40"/>
      <c r="P188" s="40"/>
      <c r="Q188" s="40"/>
      <c r="R188" s="40"/>
      <c r="S188" s="40"/>
      <c r="T188" s="40"/>
      <c r="U188" s="40"/>
      <c r="V188" s="40">
        <f>Anchor!I611</f>
        <v>2104.6999999999998</v>
      </c>
      <c r="W188" s="40">
        <f>Anchor!J611</f>
        <v>1.3888</v>
      </c>
      <c r="X188" s="36">
        <f t="shared" si="12"/>
        <v>0.58463888888888882</v>
      </c>
      <c r="Y188" s="15"/>
      <c r="Z188" s="35">
        <f>Test!B611</f>
        <v>0</v>
      </c>
      <c r="AA188" s="40">
        <f>Test!C611</f>
        <v>0</v>
      </c>
      <c r="AB188" s="40">
        <f>Test!D611</f>
        <v>0</v>
      </c>
      <c r="AC188" s="40">
        <f>Test!E611</f>
        <v>0</v>
      </c>
      <c r="AD188" s="40"/>
      <c r="AE188" s="40">
        <f>Test!F611</f>
        <v>0</v>
      </c>
      <c r="AF188" s="40">
        <f>Test!G611</f>
        <v>0</v>
      </c>
      <c r="AG188" s="40">
        <f>Test!H611</f>
        <v>0</v>
      </c>
      <c r="AH188" s="40"/>
      <c r="AI188" s="40"/>
      <c r="AJ188" s="40"/>
      <c r="AK188" s="40"/>
      <c r="AL188" s="40"/>
      <c r="AM188" s="40"/>
      <c r="AN188" s="40"/>
      <c r="AO188" s="40">
        <f>Test!I611</f>
        <v>0</v>
      </c>
      <c r="AP188" s="40">
        <f>Test!J611</f>
        <v>0</v>
      </c>
      <c r="AQ188" s="36">
        <f t="shared" si="13"/>
        <v>0</v>
      </c>
      <c r="AR188" s="48">
        <f t="shared" si="10"/>
        <v>0</v>
      </c>
      <c r="AS188" s="49">
        <f t="shared" si="11"/>
        <v>0</v>
      </c>
      <c r="AT188" s="16"/>
      <c r="AU188" s="16"/>
      <c r="AV188" s="460" t="s">
        <v>125</v>
      </c>
      <c r="AW188" s="382" cm="1">
        <f t="array" ref="AW188">bdRateExtend($G186:$G189,H186:H189,$Z186:$Z189,AA186:AA189)</f>
        <v>1</v>
      </c>
      <c r="AX188" s="403"/>
      <c r="AY188" s="403"/>
      <c r="AZ188" s="403"/>
      <c r="BA188" s="403"/>
      <c r="BB188" s="403" cm="1">
        <f t="array" ref="BB188">bdRateExtend($G186:$G189,L186:L189,$Z186:$Z189,AE186:AE189)</f>
        <v>1</v>
      </c>
      <c r="BC188" s="403"/>
      <c r="BD188" s="403" cm="1">
        <f t="array" ref="BD188">bdRateExtend($G186:$G189,M186:M189,$Z186:$Z189,AF186:AF189)</f>
        <v>1</v>
      </c>
      <c r="BE188" s="403"/>
      <c r="BF188" s="403" cm="1">
        <f t="array" ref="BF188">bdRateExtend($G186:$G189,N186:N189,$Z186:$Z189,AG186:AG189)</f>
        <v>1</v>
      </c>
      <c r="BG188" s="403"/>
      <c r="BH188" s="403" t="e" cm="1">
        <f t="array" ref="BH188">bdRateExtend($G186:$G189,O186:O189,$Z186:$Z189,AH186:AH189)</f>
        <v>#VALUE!</v>
      </c>
      <c r="BI188" s="403"/>
      <c r="BJ188" s="403" t="e" cm="1">
        <f t="array" ref="BJ188">bdRateExtend($G186:$G189,P186:P189,$Z186:$Z189,AI186:AI189)</f>
        <v>#VALUE!</v>
      </c>
      <c r="BK188" s="403"/>
      <c r="BL188" s="403" t="e" cm="1">
        <f t="array" ref="BL188">bdRateExtend($G186:$G189,Q186:Q189,$Z186:$Z189,AJ186:AJ189)</f>
        <v>#VALUE!</v>
      </c>
      <c r="BM188" s="403"/>
      <c r="BN188" s="403" t="e" cm="1">
        <f t="array" ref="BN188">bdRateExtend($G186:$G189,R186:R189,$Z186:$Z189,AK186:AK189)</f>
        <v>#VALUE!</v>
      </c>
      <c r="BO188" s="403"/>
      <c r="BP188" s="403"/>
      <c r="BQ188" s="377"/>
      <c r="BR188" s="377"/>
    </row>
    <row r="189" spans="1:70" ht="17" customHeight="1" thickBot="1" x14ac:dyDescent="0.25">
      <c r="A189" s="387"/>
      <c r="B189" s="391"/>
      <c r="C189" s="394"/>
      <c r="D189" s="397"/>
      <c r="E189" s="400"/>
      <c r="F189" s="22">
        <v>63</v>
      </c>
      <c r="G189" s="37">
        <f>Anchor!B612</f>
        <v>232.10220000000001</v>
      </c>
      <c r="H189" s="38">
        <f>Anchor!C612</f>
        <v>31.472899999999999</v>
      </c>
      <c r="I189" s="38">
        <f>Anchor!D612</f>
        <v>39.996899999999997</v>
      </c>
      <c r="J189" s="38">
        <f>Anchor!E612</f>
        <v>38.191299999999998</v>
      </c>
      <c r="K189" s="38"/>
      <c r="L189" s="38">
        <f>Anchor!F612</f>
        <v>11.560600000000001</v>
      </c>
      <c r="M189" s="38">
        <f>Anchor!G612</f>
        <v>12.0741</v>
      </c>
      <c r="N189" s="38">
        <f>Anchor!H612</f>
        <v>52.8889</v>
      </c>
      <c r="O189" s="38"/>
      <c r="P189" s="38"/>
      <c r="Q189" s="38"/>
      <c r="R189" s="38"/>
      <c r="S189" s="38"/>
      <c r="T189" s="38"/>
      <c r="U189" s="38"/>
      <c r="V189" s="38">
        <f>Anchor!I612</f>
        <v>1140.0999999999999</v>
      </c>
      <c r="W189" s="38">
        <f>Anchor!J612</f>
        <v>0.89680000000000004</v>
      </c>
      <c r="X189" s="39">
        <f t="shared" si="12"/>
        <v>0.31669444444444445</v>
      </c>
      <c r="Y189" s="15"/>
      <c r="Z189" s="37">
        <f>Test!B612</f>
        <v>0</v>
      </c>
      <c r="AA189" s="38">
        <f>Test!C612</f>
        <v>0</v>
      </c>
      <c r="AB189" s="38">
        <f>Test!D612</f>
        <v>0</v>
      </c>
      <c r="AC189" s="38">
        <f>Test!E612</f>
        <v>0</v>
      </c>
      <c r="AD189" s="38"/>
      <c r="AE189" s="38">
        <f>Test!F612</f>
        <v>0</v>
      </c>
      <c r="AF189" s="38">
        <f>Test!G612</f>
        <v>0</v>
      </c>
      <c r="AG189" s="38">
        <f>Test!H612</f>
        <v>0</v>
      </c>
      <c r="AH189" s="38"/>
      <c r="AI189" s="38"/>
      <c r="AJ189" s="38"/>
      <c r="AK189" s="38"/>
      <c r="AL189" s="38"/>
      <c r="AM189" s="38"/>
      <c r="AN189" s="38"/>
      <c r="AO189" s="38">
        <f>Test!I612</f>
        <v>0</v>
      </c>
      <c r="AP189" s="38">
        <f>Test!J612</f>
        <v>0</v>
      </c>
      <c r="AQ189" s="39">
        <f t="shared" si="13"/>
        <v>0</v>
      </c>
      <c r="AR189" s="50">
        <f t="shared" si="10"/>
        <v>0</v>
      </c>
      <c r="AS189" s="51">
        <f t="shared" si="11"/>
        <v>0</v>
      </c>
      <c r="AT189" s="16"/>
      <c r="AU189" s="16"/>
      <c r="AV189" s="462"/>
      <c r="AW189" s="382"/>
      <c r="AX189" s="403"/>
      <c r="AY189" s="403"/>
      <c r="AZ189" s="403"/>
      <c r="BA189" s="403"/>
      <c r="BB189" s="403"/>
      <c r="BC189" s="403"/>
      <c r="BD189" s="403"/>
      <c r="BE189" s="403"/>
      <c r="BF189" s="403"/>
      <c r="BG189" s="403"/>
      <c r="BH189" s="403"/>
      <c r="BI189" s="403"/>
      <c r="BJ189" s="403"/>
      <c r="BK189" s="403"/>
      <c r="BL189" s="403"/>
      <c r="BM189" s="403"/>
      <c r="BN189" s="403"/>
      <c r="BO189" s="403"/>
      <c r="BP189" s="403"/>
      <c r="BQ189" s="377"/>
      <c r="BR189" s="377"/>
    </row>
    <row r="190" spans="1:70" ht="17" customHeight="1" x14ac:dyDescent="0.2">
      <c r="A190" s="387"/>
      <c r="B190" s="389" t="s">
        <v>22</v>
      </c>
      <c r="C190" s="392" t="s">
        <v>54</v>
      </c>
      <c r="D190" s="395">
        <v>59.94</v>
      </c>
      <c r="E190" s="398">
        <v>10</v>
      </c>
      <c r="F190" s="21">
        <v>23</v>
      </c>
      <c r="G190" s="32">
        <f>Anchor!B613</f>
        <v>10124.345499999999</v>
      </c>
      <c r="H190" s="33">
        <f>Anchor!C613</f>
        <v>41.944299999999998</v>
      </c>
      <c r="I190" s="33">
        <f>Anchor!D613</f>
        <v>46.142899999999997</v>
      </c>
      <c r="J190" s="33">
        <f>Anchor!E613</f>
        <v>44.598599999999998</v>
      </c>
      <c r="K190" s="33"/>
      <c r="L190" s="33">
        <f>Anchor!F613</f>
        <v>26.957699999999999</v>
      </c>
      <c r="M190" s="33">
        <f>Anchor!G613</f>
        <v>25.6264</v>
      </c>
      <c r="N190" s="33">
        <f>Anchor!H613</f>
        <v>99.927099999999996</v>
      </c>
      <c r="O190" s="33"/>
      <c r="P190" s="33"/>
      <c r="Q190" s="33"/>
      <c r="R190" s="33"/>
      <c r="S190" s="33"/>
      <c r="T190" s="33"/>
      <c r="U190" s="33"/>
      <c r="V190" s="33">
        <f>Anchor!I613</f>
        <v>9970.7000000000007</v>
      </c>
      <c r="W190" s="33">
        <f>Anchor!J613</f>
        <v>3.0966999999999998</v>
      </c>
      <c r="X190" s="34">
        <f t="shared" si="12"/>
        <v>2.7696388888888892</v>
      </c>
      <c r="Y190" s="15"/>
      <c r="Z190" s="32">
        <f>Test!B613</f>
        <v>0</v>
      </c>
      <c r="AA190" s="33">
        <f>Test!C613</f>
        <v>0</v>
      </c>
      <c r="AB190" s="33">
        <f>Test!D613</f>
        <v>0</v>
      </c>
      <c r="AC190" s="33">
        <f>Test!E613</f>
        <v>0</v>
      </c>
      <c r="AD190" s="33"/>
      <c r="AE190" s="33">
        <f>Test!F613</f>
        <v>0</v>
      </c>
      <c r="AF190" s="33">
        <f>Test!G613</f>
        <v>0</v>
      </c>
      <c r="AG190" s="33">
        <f>Test!H613</f>
        <v>0</v>
      </c>
      <c r="AH190" s="33"/>
      <c r="AI190" s="33"/>
      <c r="AJ190" s="33"/>
      <c r="AK190" s="33"/>
      <c r="AL190" s="33"/>
      <c r="AM190" s="33"/>
      <c r="AN190" s="33"/>
      <c r="AO190" s="33">
        <f>Test!I613</f>
        <v>0</v>
      </c>
      <c r="AP190" s="33">
        <f>Test!J613</f>
        <v>0</v>
      </c>
      <c r="AQ190" s="34">
        <f t="shared" si="13"/>
        <v>0</v>
      </c>
      <c r="AR190" s="46">
        <f t="shared" si="10"/>
        <v>0</v>
      </c>
      <c r="AS190" s="47">
        <f t="shared" si="11"/>
        <v>0</v>
      </c>
      <c r="AT190" s="16"/>
      <c r="AU190" s="16"/>
      <c r="AV190" s="461" t="s">
        <v>123</v>
      </c>
      <c r="AW190" s="382" cm="1">
        <f t="array" ref="AW190">bdRateExtend($G190:$G193,H190:H193,$Z190:$Z193,AA190:AA193)</f>
        <v>1</v>
      </c>
      <c r="AX190" s="403" cm="1">
        <f t="array" ref="AX190">bdRateExtend($G190:$G195,H190:H195,$Z190:$Z195,AA190:AA195)</f>
        <v>1</v>
      </c>
      <c r="AY190" s="403" cm="1">
        <f t="array" ref="AY190">bdRateExtend($G190:$G195,I190:I195,$Z190:$Z195,AB190:AB195)</f>
        <v>1</v>
      </c>
      <c r="AZ190" s="403" cm="1">
        <f t="array" ref="AZ190">bdRateExtend($G190:$G195,J190:J195,$Z190:$Z195,AC190:AC195)</f>
        <v>1</v>
      </c>
      <c r="BA190" s="403" t="e" cm="1">
        <f t="array" ref="BA190">bdRateExtend($G190:$G195,K190:K195,$Z190:$Z195,AD190:AD195)</f>
        <v>#VALUE!</v>
      </c>
      <c r="BB190" s="403" cm="1">
        <f t="array" ref="BB190">bdRateExtend($G190:$G193,L190:L193,$Z190:$Z193,AE190:AE193)</f>
        <v>1</v>
      </c>
      <c r="BC190" s="403" cm="1">
        <f t="array" ref="BC190">bdRateExtend($G190:$G195,L190:L195,$Z190:$Z195,AE190:AE195)</f>
        <v>1</v>
      </c>
      <c r="BD190" s="403" cm="1">
        <f t="array" ref="BD190">bdRateExtend($G190:$G193,M190:M193,$Z190:$Z193,AF190:AF193)</f>
        <v>1</v>
      </c>
      <c r="BE190" s="403" cm="1">
        <f t="array" ref="BE190">bdRateExtend($G190:$G195,M190:M195,$Z190:$Z195,AF190:AF195)</f>
        <v>1</v>
      </c>
      <c r="BF190" s="403" cm="1">
        <f t="array" ref="BF190">bdRateExtend($G190:$G193,N190:N193,$Z190:$Z193,AG190:AG193)</f>
        <v>1</v>
      </c>
      <c r="BG190" s="403" cm="1">
        <f t="array" ref="BG190">bdRateExtend($G190:$G195,N190:N195,$Z190:$Z195,AG190:AG195)</f>
        <v>1</v>
      </c>
      <c r="BH190" s="403" t="e" cm="1">
        <f t="array" ref="BH190">bdRateExtend($G190:$G193,O190:O193,$Z190:$Z193,AH190:AH193)</f>
        <v>#VALUE!</v>
      </c>
      <c r="BI190" s="403" t="e" cm="1">
        <f t="array" ref="BI190">bdRateExtend($G190:$G195,O190:O195,$Z190:$Z195,AH190:AH195)</f>
        <v>#VALUE!</v>
      </c>
      <c r="BJ190" s="403" t="e" cm="1">
        <f t="array" ref="BJ190">bdRateExtend($G190:$G193,P190:P193,$Z190:$Z193,AI190:AI193)</f>
        <v>#VALUE!</v>
      </c>
      <c r="BK190" s="403" t="e" cm="1">
        <f t="array" ref="BK190">bdRateExtend($G190:$G195,P190:P195,$Z190:$Z195,AI190:AI195)</f>
        <v>#VALUE!</v>
      </c>
      <c r="BL190" s="403" t="e" cm="1">
        <f t="array" ref="BL190">bdRateExtend($G190:$G193,Q190:Q193,$Z190:$Z193,AJ190:AJ193)</f>
        <v>#VALUE!</v>
      </c>
      <c r="BM190" s="403" t="e" cm="1">
        <f t="array" ref="BM190">bdRateExtend($G190:$G195,Q190:Q195,$Z190:$Z195,AJ190:AJ195)</f>
        <v>#VALUE!</v>
      </c>
      <c r="BN190" s="403" t="e" cm="1">
        <f t="array" ref="BN190">bdRateExtend($G190:$G193,R190:R193,$Z190:$Z193,AK190:AK193)</f>
        <v>#VALUE!</v>
      </c>
      <c r="BO190" s="403" t="e" cm="1">
        <f t="array" ref="BO190">bdRateExtend($G190:$G195,R190:R195,$Z190:$Z195,AK190:AK195)</f>
        <v>#VALUE!</v>
      </c>
      <c r="BP190" s="403" t="e" cm="1">
        <f t="array" ref="BP190">bdRateExtend($G190:$G195,S190:S195,$Z190:$Z195,AL190:AL195)</f>
        <v>#VALUE!</v>
      </c>
      <c r="BQ190" s="377" t="e" cm="1">
        <f t="array" ref="BQ190">bdRateExtend($G190:$G195,T190:T195,$Z190:$Z195,AM190:AM195)</f>
        <v>#VALUE!</v>
      </c>
      <c r="BR190" s="377" t="e" cm="1">
        <f t="array" ref="BR190">bdRateExtend($G190:$G195,U190:U195,$Z190:$Z195,AN190:AN195)</f>
        <v>#VALUE!</v>
      </c>
    </row>
    <row r="191" spans="1:70" ht="17" customHeight="1" x14ac:dyDescent="0.2">
      <c r="A191" s="387"/>
      <c r="B191" s="390"/>
      <c r="C191" s="393"/>
      <c r="D191" s="396"/>
      <c r="E191" s="399"/>
      <c r="F191" s="19">
        <v>31</v>
      </c>
      <c r="G191" s="35">
        <f>Anchor!B614</f>
        <v>5748.2128000000002</v>
      </c>
      <c r="H191" s="40">
        <f>Anchor!C614</f>
        <v>39.826700000000002</v>
      </c>
      <c r="I191" s="40">
        <f>Anchor!D614</f>
        <v>44.866799999999998</v>
      </c>
      <c r="J191" s="40">
        <f>Anchor!E614</f>
        <v>43.661999999999999</v>
      </c>
      <c r="K191" s="40"/>
      <c r="L191" s="40">
        <f>Anchor!F614</f>
        <v>24.6647</v>
      </c>
      <c r="M191" s="40">
        <f>Anchor!G614</f>
        <v>23.431999999999999</v>
      </c>
      <c r="N191" s="40">
        <f>Anchor!H614</f>
        <v>99.531000000000006</v>
      </c>
      <c r="O191" s="40"/>
      <c r="P191" s="40"/>
      <c r="Q191" s="40"/>
      <c r="R191" s="40"/>
      <c r="S191" s="40"/>
      <c r="T191" s="40"/>
      <c r="U191" s="40"/>
      <c r="V191" s="40">
        <f>Anchor!I614</f>
        <v>7643.7</v>
      </c>
      <c r="W191" s="40">
        <f>Anchor!J614</f>
        <v>2.3997999999999999</v>
      </c>
      <c r="X191" s="36">
        <f t="shared" si="12"/>
        <v>2.1232500000000001</v>
      </c>
      <c r="Y191" s="15"/>
      <c r="Z191" s="35">
        <f>Test!B614</f>
        <v>0</v>
      </c>
      <c r="AA191" s="40">
        <f>Test!C614</f>
        <v>0</v>
      </c>
      <c r="AB191" s="40">
        <f>Test!D614</f>
        <v>0</v>
      </c>
      <c r="AC191" s="40">
        <f>Test!E614</f>
        <v>0</v>
      </c>
      <c r="AD191" s="40"/>
      <c r="AE191" s="40">
        <f>Test!F614</f>
        <v>0</v>
      </c>
      <c r="AF191" s="40">
        <f>Test!G614</f>
        <v>0</v>
      </c>
      <c r="AG191" s="40">
        <f>Test!H614</f>
        <v>0</v>
      </c>
      <c r="AH191" s="40"/>
      <c r="AI191" s="40"/>
      <c r="AJ191" s="40"/>
      <c r="AK191" s="40"/>
      <c r="AL191" s="40"/>
      <c r="AM191" s="40"/>
      <c r="AN191" s="40"/>
      <c r="AO191" s="40">
        <f>Test!I614</f>
        <v>0</v>
      </c>
      <c r="AP191" s="40">
        <f>Test!J614</f>
        <v>0</v>
      </c>
      <c r="AQ191" s="36">
        <f t="shared" si="13"/>
        <v>0</v>
      </c>
      <c r="AR191" s="48">
        <f t="shared" si="10"/>
        <v>0</v>
      </c>
      <c r="AS191" s="49">
        <f t="shared" si="11"/>
        <v>0</v>
      </c>
      <c r="AT191" s="16"/>
      <c r="AU191" s="16"/>
      <c r="AV191" s="460"/>
      <c r="AW191" s="382"/>
      <c r="AX191" s="403"/>
      <c r="AY191" s="403"/>
      <c r="AZ191" s="403"/>
      <c r="BA191" s="403"/>
      <c r="BB191" s="403"/>
      <c r="BC191" s="403"/>
      <c r="BD191" s="403"/>
      <c r="BE191" s="403"/>
      <c r="BF191" s="403"/>
      <c r="BG191" s="403"/>
      <c r="BH191" s="403"/>
      <c r="BI191" s="403"/>
      <c r="BJ191" s="403"/>
      <c r="BK191" s="403"/>
      <c r="BL191" s="403"/>
      <c r="BM191" s="403"/>
      <c r="BN191" s="403"/>
      <c r="BO191" s="403"/>
      <c r="BP191" s="403"/>
      <c r="BQ191" s="377"/>
      <c r="BR191" s="377"/>
    </row>
    <row r="192" spans="1:70" ht="17" customHeight="1" x14ac:dyDescent="0.2">
      <c r="A192" s="387"/>
      <c r="B192" s="390"/>
      <c r="C192" s="393"/>
      <c r="D192" s="396"/>
      <c r="E192" s="399"/>
      <c r="F192" s="19">
        <v>39</v>
      </c>
      <c r="G192" s="35">
        <f>Anchor!B615</f>
        <v>3146.8980000000001</v>
      </c>
      <c r="H192" s="40">
        <f>Anchor!C615</f>
        <v>37.580800000000004</v>
      </c>
      <c r="I192" s="40">
        <f>Anchor!D615</f>
        <v>43.339599999999997</v>
      </c>
      <c r="J192" s="40">
        <f>Anchor!E615</f>
        <v>42.697499999999998</v>
      </c>
      <c r="K192" s="40"/>
      <c r="L192" s="40">
        <f>Anchor!F615</f>
        <v>21.815300000000001</v>
      </c>
      <c r="M192" s="40">
        <f>Anchor!G615</f>
        <v>20.942599999999999</v>
      </c>
      <c r="N192" s="40">
        <f>Anchor!H615</f>
        <v>97.509600000000006</v>
      </c>
      <c r="O192" s="40"/>
      <c r="P192" s="40"/>
      <c r="Q192" s="40"/>
      <c r="R192" s="40"/>
      <c r="S192" s="40"/>
      <c r="T192" s="40"/>
      <c r="U192" s="40"/>
      <c r="V192" s="40">
        <f>Anchor!I615</f>
        <v>7558.1</v>
      </c>
      <c r="W192" s="40">
        <f>Anchor!J615</f>
        <v>1.9609000000000001</v>
      </c>
      <c r="X192" s="36">
        <f t="shared" si="12"/>
        <v>2.0994722222222224</v>
      </c>
      <c r="Y192" s="15"/>
      <c r="Z192" s="35">
        <f>Test!B615</f>
        <v>0</v>
      </c>
      <c r="AA192" s="40">
        <f>Test!C615</f>
        <v>0</v>
      </c>
      <c r="AB192" s="40">
        <f>Test!D615</f>
        <v>0</v>
      </c>
      <c r="AC192" s="40">
        <f>Test!E615</f>
        <v>0</v>
      </c>
      <c r="AD192" s="40"/>
      <c r="AE192" s="40">
        <f>Test!F615</f>
        <v>0</v>
      </c>
      <c r="AF192" s="40">
        <f>Test!G615</f>
        <v>0</v>
      </c>
      <c r="AG192" s="40">
        <f>Test!H615</f>
        <v>0</v>
      </c>
      <c r="AH192" s="40"/>
      <c r="AI192" s="40"/>
      <c r="AJ192" s="40"/>
      <c r="AK192" s="40"/>
      <c r="AL192" s="40"/>
      <c r="AM192" s="40"/>
      <c r="AN192" s="40"/>
      <c r="AO192" s="40">
        <f>Test!I615</f>
        <v>0</v>
      </c>
      <c r="AP192" s="40">
        <f>Test!J615</f>
        <v>0</v>
      </c>
      <c r="AQ192" s="36">
        <f t="shared" si="13"/>
        <v>0</v>
      </c>
      <c r="AR192" s="48">
        <f t="shared" si="10"/>
        <v>0</v>
      </c>
      <c r="AS192" s="49">
        <f t="shared" si="11"/>
        <v>0</v>
      </c>
      <c r="AT192" s="16"/>
      <c r="AU192" s="16"/>
      <c r="AV192" s="460" t="s">
        <v>124</v>
      </c>
      <c r="AW192" s="382" cm="1">
        <f t="array" ref="AW192">bdRateExtend($G191:$G194,H191:H194,$Z191:$Z194,AA191:AA194)</f>
        <v>1</v>
      </c>
      <c r="AX192" s="403"/>
      <c r="AY192" s="403"/>
      <c r="AZ192" s="403"/>
      <c r="BA192" s="403"/>
      <c r="BB192" s="403" cm="1">
        <f t="array" ref="BB192">bdRateExtend($G191:$G194,L191:L194,$Z191:$Z194,AE191:AE194)</f>
        <v>1</v>
      </c>
      <c r="BC192" s="403"/>
      <c r="BD192" s="403" cm="1">
        <f t="array" ref="BD192">bdRateExtend($G191:$G194,M191:M194,$Z191:$Z194,AF191:AF194)</f>
        <v>1</v>
      </c>
      <c r="BE192" s="403"/>
      <c r="BF192" s="403" cm="1">
        <f t="array" ref="BF192">bdRateExtend($G191:$G194,N191:N194,$Z191:$Z194,AG191:AG194)</f>
        <v>1</v>
      </c>
      <c r="BG192" s="403"/>
      <c r="BH192" s="403" t="e" cm="1">
        <f t="array" ref="BH192">bdRateExtend($G191:$G194,O191:O194,$Z191:$Z194,AH191:AH194)</f>
        <v>#VALUE!</v>
      </c>
      <c r="BI192" s="403"/>
      <c r="BJ192" s="403" t="e" cm="1">
        <f t="array" ref="BJ192">bdRateExtend($G191:$G194,P191:P194,$Z191:$Z194,AI191:AI194)</f>
        <v>#VALUE!</v>
      </c>
      <c r="BK192" s="403"/>
      <c r="BL192" s="403" t="e" cm="1">
        <f t="array" ref="BL192">bdRateExtend($G191:$G194,Q191:Q194,$Z191:$Z194,AJ191:AJ194)</f>
        <v>#VALUE!</v>
      </c>
      <c r="BM192" s="403"/>
      <c r="BN192" s="403" t="e" cm="1">
        <f t="array" ref="BN192">bdRateExtend($G191:$G194,R191:R194,$Z191:$Z194,AK191:AK194)</f>
        <v>#VALUE!</v>
      </c>
      <c r="BO192" s="403"/>
      <c r="BP192" s="403"/>
      <c r="BQ192" s="377"/>
      <c r="BR192" s="377"/>
    </row>
    <row r="193" spans="1:70" ht="17" customHeight="1" x14ac:dyDescent="0.2">
      <c r="A193" s="387"/>
      <c r="B193" s="390"/>
      <c r="C193" s="393"/>
      <c r="D193" s="396"/>
      <c r="E193" s="399"/>
      <c r="F193" s="19">
        <v>47</v>
      </c>
      <c r="G193" s="35">
        <f>Anchor!B616</f>
        <v>1714.0885000000001</v>
      </c>
      <c r="H193" s="40">
        <f>Anchor!C616</f>
        <v>35.285200000000003</v>
      </c>
      <c r="I193" s="40">
        <f>Anchor!D616</f>
        <v>41.672600000000003</v>
      </c>
      <c r="J193" s="40">
        <f>Anchor!E616</f>
        <v>41.589500000000001</v>
      </c>
      <c r="K193" s="40"/>
      <c r="L193" s="40">
        <f>Anchor!F616</f>
        <v>19.354299999999999</v>
      </c>
      <c r="M193" s="40">
        <f>Anchor!G616</f>
        <v>18.818200000000001</v>
      </c>
      <c r="N193" s="40">
        <f>Anchor!H616</f>
        <v>93.560900000000004</v>
      </c>
      <c r="O193" s="40"/>
      <c r="P193" s="40"/>
      <c r="Q193" s="40"/>
      <c r="R193" s="40"/>
      <c r="S193" s="40"/>
      <c r="T193" s="40"/>
      <c r="U193" s="40"/>
      <c r="V193" s="40">
        <f>Anchor!I616</f>
        <v>6222.6</v>
      </c>
      <c r="W193" s="40">
        <f>Anchor!J616</f>
        <v>1.7730999999999999</v>
      </c>
      <c r="X193" s="36">
        <f t="shared" si="12"/>
        <v>1.7285000000000001</v>
      </c>
      <c r="Y193" s="15"/>
      <c r="Z193" s="35">
        <f>Test!B616</f>
        <v>0</v>
      </c>
      <c r="AA193" s="40">
        <f>Test!C616</f>
        <v>0</v>
      </c>
      <c r="AB193" s="40">
        <f>Test!D616</f>
        <v>0</v>
      </c>
      <c r="AC193" s="40">
        <f>Test!E616</f>
        <v>0</v>
      </c>
      <c r="AD193" s="40"/>
      <c r="AE193" s="40">
        <f>Test!F616</f>
        <v>0</v>
      </c>
      <c r="AF193" s="40">
        <f>Test!G616</f>
        <v>0</v>
      </c>
      <c r="AG193" s="40">
        <f>Test!H616</f>
        <v>0</v>
      </c>
      <c r="AH193" s="40"/>
      <c r="AI193" s="40"/>
      <c r="AJ193" s="40"/>
      <c r="AK193" s="40"/>
      <c r="AL193" s="40"/>
      <c r="AM193" s="40"/>
      <c r="AN193" s="40"/>
      <c r="AO193" s="40">
        <f>Test!I616</f>
        <v>0</v>
      </c>
      <c r="AP193" s="40">
        <f>Test!J616</f>
        <v>0</v>
      </c>
      <c r="AQ193" s="36">
        <f t="shared" si="13"/>
        <v>0</v>
      </c>
      <c r="AR193" s="48">
        <f t="shared" si="10"/>
        <v>0</v>
      </c>
      <c r="AS193" s="49">
        <f t="shared" si="11"/>
        <v>0</v>
      </c>
      <c r="AT193" s="16"/>
      <c r="AU193" s="16"/>
      <c r="AV193" s="460"/>
      <c r="AW193" s="382"/>
      <c r="AX193" s="403"/>
      <c r="AY193" s="403"/>
      <c r="AZ193" s="403"/>
      <c r="BA193" s="403"/>
      <c r="BB193" s="403"/>
      <c r="BC193" s="403"/>
      <c r="BD193" s="403"/>
      <c r="BE193" s="403"/>
      <c r="BF193" s="403"/>
      <c r="BG193" s="403"/>
      <c r="BH193" s="403"/>
      <c r="BI193" s="403"/>
      <c r="BJ193" s="403"/>
      <c r="BK193" s="403"/>
      <c r="BL193" s="403"/>
      <c r="BM193" s="403"/>
      <c r="BN193" s="403"/>
      <c r="BO193" s="403"/>
      <c r="BP193" s="403"/>
      <c r="BQ193" s="377"/>
      <c r="BR193" s="377"/>
    </row>
    <row r="194" spans="1:70" ht="17" customHeight="1" x14ac:dyDescent="0.2">
      <c r="A194" s="387"/>
      <c r="B194" s="390"/>
      <c r="C194" s="393"/>
      <c r="D194" s="396"/>
      <c r="E194" s="399"/>
      <c r="F194" s="19">
        <v>55</v>
      </c>
      <c r="G194" s="35">
        <f>Anchor!B617</f>
        <v>931.40120000000002</v>
      </c>
      <c r="H194" s="40">
        <f>Anchor!C617</f>
        <v>32.971899999999998</v>
      </c>
      <c r="I194" s="40">
        <f>Anchor!D617</f>
        <v>39.9831</v>
      </c>
      <c r="J194" s="40">
        <f>Anchor!E617</f>
        <v>40.444000000000003</v>
      </c>
      <c r="K194" s="40"/>
      <c r="L194" s="40">
        <f>Anchor!F617</f>
        <v>17.275099999999998</v>
      </c>
      <c r="M194" s="40">
        <f>Anchor!G617</f>
        <v>16.823499999999999</v>
      </c>
      <c r="N194" s="40">
        <f>Anchor!H617</f>
        <v>86.838899999999995</v>
      </c>
      <c r="O194" s="40"/>
      <c r="P194" s="40"/>
      <c r="Q194" s="40"/>
      <c r="R194" s="40"/>
      <c r="S194" s="40"/>
      <c r="T194" s="40"/>
      <c r="U194" s="40"/>
      <c r="V194" s="40">
        <f>Anchor!I617</f>
        <v>4764.1000000000004</v>
      </c>
      <c r="W194" s="40">
        <f>Anchor!J617</f>
        <v>1.4259999999999999</v>
      </c>
      <c r="X194" s="36">
        <f t="shared" si="12"/>
        <v>1.3233611111111112</v>
      </c>
      <c r="Y194" s="15"/>
      <c r="Z194" s="35">
        <f>Test!B617</f>
        <v>0</v>
      </c>
      <c r="AA194" s="40">
        <f>Test!C617</f>
        <v>0</v>
      </c>
      <c r="AB194" s="40">
        <f>Test!D617</f>
        <v>0</v>
      </c>
      <c r="AC194" s="40">
        <f>Test!E617</f>
        <v>0</v>
      </c>
      <c r="AD194" s="40"/>
      <c r="AE194" s="40">
        <f>Test!F617</f>
        <v>0</v>
      </c>
      <c r="AF194" s="40">
        <f>Test!G617</f>
        <v>0</v>
      </c>
      <c r="AG194" s="40">
        <f>Test!H617</f>
        <v>0</v>
      </c>
      <c r="AH194" s="40"/>
      <c r="AI194" s="40"/>
      <c r="AJ194" s="40"/>
      <c r="AK194" s="40"/>
      <c r="AL194" s="40"/>
      <c r="AM194" s="40"/>
      <c r="AN194" s="40"/>
      <c r="AO194" s="40">
        <f>Test!I617</f>
        <v>0</v>
      </c>
      <c r="AP194" s="40">
        <f>Test!J617</f>
        <v>0</v>
      </c>
      <c r="AQ194" s="36">
        <f t="shared" si="13"/>
        <v>0</v>
      </c>
      <c r="AR194" s="48">
        <f t="shared" si="10"/>
        <v>0</v>
      </c>
      <c r="AS194" s="49">
        <f t="shared" si="11"/>
        <v>0</v>
      </c>
      <c r="AT194" s="16"/>
      <c r="AU194" s="16"/>
      <c r="AV194" s="460" t="s">
        <v>125</v>
      </c>
      <c r="AW194" s="382" cm="1">
        <f t="array" ref="AW194">bdRateExtend($G192:$G195,H192:H195,$Z192:$Z195,AA192:AA195)</f>
        <v>1</v>
      </c>
      <c r="AX194" s="403"/>
      <c r="AY194" s="403"/>
      <c r="AZ194" s="403"/>
      <c r="BA194" s="403"/>
      <c r="BB194" s="403" cm="1">
        <f t="array" ref="BB194">bdRateExtend($G192:$G195,L192:L195,$Z192:$Z195,AE192:AE195)</f>
        <v>1</v>
      </c>
      <c r="BC194" s="403"/>
      <c r="BD194" s="403" cm="1">
        <f t="array" ref="BD194">bdRateExtend($G192:$G195,M192:M195,$Z192:$Z195,AF192:AF195)</f>
        <v>1</v>
      </c>
      <c r="BE194" s="403"/>
      <c r="BF194" s="403" cm="1">
        <f t="array" ref="BF194">bdRateExtend($G192:$G195,N192:N195,$Z192:$Z195,AG192:AG195)</f>
        <v>1</v>
      </c>
      <c r="BG194" s="403"/>
      <c r="BH194" s="403" t="e" cm="1">
        <f t="array" ref="BH194">bdRateExtend($G192:$G195,O192:O195,$Z192:$Z195,AH192:AH195)</f>
        <v>#VALUE!</v>
      </c>
      <c r="BI194" s="403"/>
      <c r="BJ194" s="403" t="e" cm="1">
        <f t="array" ref="BJ194">bdRateExtend($G192:$G195,P192:P195,$Z192:$Z195,AI192:AI195)</f>
        <v>#VALUE!</v>
      </c>
      <c r="BK194" s="403"/>
      <c r="BL194" s="403" t="e" cm="1">
        <f t="array" ref="BL194">bdRateExtend($G192:$G195,Q192:Q195,$Z192:$Z195,AJ192:AJ195)</f>
        <v>#VALUE!</v>
      </c>
      <c r="BM194" s="403"/>
      <c r="BN194" s="403" t="e" cm="1">
        <f t="array" ref="BN194">bdRateExtend($G192:$G195,R192:R195,$Z192:$Z195,AK192:AK195)</f>
        <v>#VALUE!</v>
      </c>
      <c r="BO194" s="403"/>
      <c r="BP194" s="403"/>
      <c r="BQ194" s="377"/>
      <c r="BR194" s="377"/>
    </row>
    <row r="195" spans="1:70" ht="17" customHeight="1" thickBot="1" x14ac:dyDescent="0.25">
      <c r="A195" s="387"/>
      <c r="B195" s="391"/>
      <c r="C195" s="394"/>
      <c r="D195" s="397"/>
      <c r="E195" s="400"/>
      <c r="F195" s="22">
        <v>63</v>
      </c>
      <c r="G195" s="37">
        <f>Anchor!B618</f>
        <v>442.84780000000001</v>
      </c>
      <c r="H195" s="38">
        <f>Anchor!C618</f>
        <v>30.383099999999999</v>
      </c>
      <c r="I195" s="38">
        <f>Anchor!D618</f>
        <v>38.089399999999998</v>
      </c>
      <c r="J195" s="38">
        <f>Anchor!E618</f>
        <v>38.978200000000001</v>
      </c>
      <c r="K195" s="38"/>
      <c r="L195" s="38">
        <f>Anchor!F618</f>
        <v>14.3863</v>
      </c>
      <c r="M195" s="38">
        <f>Anchor!G618</f>
        <v>14.201499999999999</v>
      </c>
      <c r="N195" s="38">
        <f>Anchor!H618</f>
        <v>72.529700000000005</v>
      </c>
      <c r="O195" s="38"/>
      <c r="P195" s="38"/>
      <c r="Q195" s="38"/>
      <c r="R195" s="38"/>
      <c r="S195" s="38"/>
      <c r="T195" s="38"/>
      <c r="U195" s="38"/>
      <c r="V195" s="38">
        <f>Anchor!I618</f>
        <v>2771.9</v>
      </c>
      <c r="W195" s="38">
        <f>Anchor!J618</f>
        <v>1.0033000000000001</v>
      </c>
      <c r="X195" s="39">
        <f t="shared" si="12"/>
        <v>0.76997222222222228</v>
      </c>
      <c r="Y195" s="15"/>
      <c r="Z195" s="37">
        <f>Test!B618</f>
        <v>0</v>
      </c>
      <c r="AA195" s="38">
        <f>Test!C618</f>
        <v>0</v>
      </c>
      <c r="AB195" s="38">
        <f>Test!D618</f>
        <v>0</v>
      </c>
      <c r="AC195" s="38">
        <f>Test!E618</f>
        <v>0</v>
      </c>
      <c r="AD195" s="38"/>
      <c r="AE195" s="38">
        <f>Test!F618</f>
        <v>0</v>
      </c>
      <c r="AF195" s="38">
        <f>Test!G618</f>
        <v>0</v>
      </c>
      <c r="AG195" s="38">
        <f>Test!H618</f>
        <v>0</v>
      </c>
      <c r="AH195" s="38"/>
      <c r="AI195" s="38"/>
      <c r="AJ195" s="38"/>
      <c r="AK195" s="38"/>
      <c r="AL195" s="38"/>
      <c r="AM195" s="38"/>
      <c r="AN195" s="38"/>
      <c r="AO195" s="38">
        <f>Test!I618</f>
        <v>0</v>
      </c>
      <c r="AP195" s="38">
        <f>Test!J618</f>
        <v>0</v>
      </c>
      <c r="AQ195" s="39">
        <f t="shared" si="13"/>
        <v>0</v>
      </c>
      <c r="AR195" s="50">
        <f t="shared" si="10"/>
        <v>0</v>
      </c>
      <c r="AS195" s="51">
        <f t="shared" si="11"/>
        <v>0</v>
      </c>
      <c r="AT195" s="16"/>
      <c r="AU195" s="16"/>
      <c r="AV195" s="462"/>
      <c r="AW195" s="382"/>
      <c r="AX195" s="403"/>
      <c r="AY195" s="403"/>
      <c r="AZ195" s="403"/>
      <c r="BA195" s="403"/>
      <c r="BB195" s="403"/>
      <c r="BC195" s="403"/>
      <c r="BD195" s="403"/>
      <c r="BE195" s="403"/>
      <c r="BF195" s="403"/>
      <c r="BG195" s="403"/>
      <c r="BH195" s="403"/>
      <c r="BI195" s="403"/>
      <c r="BJ195" s="403"/>
      <c r="BK195" s="403"/>
      <c r="BL195" s="403"/>
      <c r="BM195" s="403"/>
      <c r="BN195" s="403"/>
      <c r="BO195" s="403"/>
      <c r="BP195" s="403"/>
      <c r="BQ195" s="377"/>
      <c r="BR195" s="377"/>
    </row>
    <row r="196" spans="1:70" ht="17" customHeight="1" x14ac:dyDescent="0.2">
      <c r="A196" s="387"/>
      <c r="B196" s="389" t="s">
        <v>22</v>
      </c>
      <c r="C196" s="392" t="s">
        <v>55</v>
      </c>
      <c r="D196" s="395">
        <v>60</v>
      </c>
      <c r="E196" s="398">
        <v>8</v>
      </c>
      <c r="F196" s="21">
        <v>23</v>
      </c>
      <c r="G196" s="32">
        <f>Anchor!B619</f>
        <v>2518.1649000000002</v>
      </c>
      <c r="H196" s="33">
        <f>Anchor!C619</f>
        <v>43.592300000000002</v>
      </c>
      <c r="I196" s="33">
        <f>Anchor!D619</f>
        <v>49.0565</v>
      </c>
      <c r="J196" s="33">
        <f>Anchor!E619</f>
        <v>49.774799999999999</v>
      </c>
      <c r="K196" s="33"/>
      <c r="L196" s="33">
        <f>Anchor!F619</f>
        <v>22.718</v>
      </c>
      <c r="M196" s="33">
        <f>Anchor!G619</f>
        <v>22.331499999999998</v>
      </c>
      <c r="N196" s="33">
        <f>Anchor!H619</f>
        <v>96.779200000000003</v>
      </c>
      <c r="O196" s="33"/>
      <c r="P196" s="33"/>
      <c r="Q196" s="33"/>
      <c r="R196" s="33"/>
      <c r="S196" s="33"/>
      <c r="T196" s="33"/>
      <c r="U196" s="33"/>
      <c r="V196" s="33">
        <f>Anchor!I619</f>
        <v>4892.8</v>
      </c>
      <c r="W196" s="33">
        <f>Anchor!J619</f>
        <v>1.4612000000000001</v>
      </c>
      <c r="X196" s="34">
        <f t="shared" si="12"/>
        <v>1.3591111111111112</v>
      </c>
      <c r="Y196" s="15"/>
      <c r="Z196" s="32">
        <f>Test!B619</f>
        <v>0</v>
      </c>
      <c r="AA196" s="33">
        <f>Test!C619</f>
        <v>0</v>
      </c>
      <c r="AB196" s="33">
        <f>Test!D619</f>
        <v>0</v>
      </c>
      <c r="AC196" s="33">
        <f>Test!E619</f>
        <v>0</v>
      </c>
      <c r="AD196" s="33"/>
      <c r="AE196" s="33">
        <f>Test!F619</f>
        <v>0</v>
      </c>
      <c r="AF196" s="33">
        <f>Test!G619</f>
        <v>0</v>
      </c>
      <c r="AG196" s="33">
        <f>Test!H619</f>
        <v>0</v>
      </c>
      <c r="AH196" s="33"/>
      <c r="AI196" s="33"/>
      <c r="AJ196" s="33"/>
      <c r="AK196" s="33"/>
      <c r="AL196" s="33"/>
      <c r="AM196" s="33"/>
      <c r="AN196" s="33"/>
      <c r="AO196" s="33">
        <f>Test!I619</f>
        <v>0</v>
      </c>
      <c r="AP196" s="33">
        <f>Test!J619</f>
        <v>0</v>
      </c>
      <c r="AQ196" s="34">
        <f t="shared" si="13"/>
        <v>0</v>
      </c>
      <c r="AR196" s="46">
        <f t="shared" ref="AR196:AR259" si="14">AO196/V196</f>
        <v>0</v>
      </c>
      <c r="AS196" s="47">
        <f t="shared" ref="AS196:AS259" si="15">AP196/W196</f>
        <v>0</v>
      </c>
      <c r="AT196" s="16"/>
      <c r="AU196" s="16"/>
      <c r="AV196" s="461" t="s">
        <v>123</v>
      </c>
      <c r="AW196" s="382" cm="1">
        <f t="array" ref="AW196">bdRateExtend($G196:$G199,H196:H199,$Z196:$Z199,AA196:AA199)</f>
        <v>1</v>
      </c>
      <c r="AX196" s="403" cm="1">
        <f t="array" ref="AX196">bdRateExtend($G196:$G201,H196:H201,$Z196:$Z201,AA196:AA201)</f>
        <v>1</v>
      </c>
      <c r="AY196" s="403" cm="1">
        <f t="array" ref="AY196">bdRateExtend($G196:$G201,I196:I201,$Z196:$Z201,AB196:AB201)</f>
        <v>1</v>
      </c>
      <c r="AZ196" s="403" cm="1">
        <f t="array" ref="AZ196">bdRateExtend($G196:$G201,J196:J201,$Z196:$Z201,AC196:AC201)</f>
        <v>1</v>
      </c>
      <c r="BA196" s="403" t="e" cm="1">
        <f t="array" ref="BA196">bdRateExtend($G196:$G201,K196:K201,$Z196:$Z201,AD196:AD201)</f>
        <v>#VALUE!</v>
      </c>
      <c r="BB196" s="403" cm="1">
        <f t="array" ref="BB196">bdRateExtend($G196:$G199,L196:L199,$Z196:$Z199,AE196:AE199)</f>
        <v>1</v>
      </c>
      <c r="BC196" s="403" cm="1">
        <f t="array" ref="BC196">bdRateExtend($G196:$G201,L196:L201,$Z196:$Z201,AE196:AE201)</f>
        <v>1</v>
      </c>
      <c r="BD196" s="403" cm="1">
        <f t="array" ref="BD196">bdRateExtend($G196:$G199,M196:M199,$Z196:$Z199,AF196:AF199)</f>
        <v>1</v>
      </c>
      <c r="BE196" s="403" cm="1">
        <f t="array" ref="BE196">bdRateExtend($G196:$G201,M196:M201,$Z196:$Z201,AF196:AF201)</f>
        <v>1</v>
      </c>
      <c r="BF196" s="403" cm="1">
        <f t="array" ref="BF196">bdRateExtend($G196:$G199,N196:N199,$Z196:$Z199,AG196:AG199)</f>
        <v>1</v>
      </c>
      <c r="BG196" s="403" cm="1">
        <f t="array" ref="BG196">bdRateExtend($G196:$G201,N196:N201,$Z196:$Z201,AG196:AG201)</f>
        <v>1</v>
      </c>
      <c r="BH196" s="403" t="e" cm="1">
        <f t="array" ref="BH196">bdRateExtend($G196:$G199,O196:O199,$Z196:$Z199,AH196:AH199)</f>
        <v>#VALUE!</v>
      </c>
      <c r="BI196" s="403" t="e" cm="1">
        <f t="array" ref="BI196">bdRateExtend($G196:$G201,O196:O201,$Z196:$Z201,AH196:AH201)</f>
        <v>#VALUE!</v>
      </c>
      <c r="BJ196" s="403" t="e" cm="1">
        <f t="array" ref="BJ196">bdRateExtend($G196:$G199,P196:P199,$Z196:$Z199,AI196:AI199)</f>
        <v>#VALUE!</v>
      </c>
      <c r="BK196" s="403" t="e" cm="1">
        <f t="array" ref="BK196">bdRateExtend($G196:$G201,P196:P201,$Z196:$Z201,AI196:AI201)</f>
        <v>#VALUE!</v>
      </c>
      <c r="BL196" s="403" t="e" cm="1">
        <f t="array" ref="BL196">bdRateExtend($G196:$G199,Q196:Q199,$Z196:$Z199,AJ196:AJ199)</f>
        <v>#VALUE!</v>
      </c>
      <c r="BM196" s="403" t="e" cm="1">
        <f t="array" ref="BM196">bdRateExtend($G196:$G201,Q196:Q201,$Z196:$Z201,AJ196:AJ201)</f>
        <v>#VALUE!</v>
      </c>
      <c r="BN196" s="403" t="e" cm="1">
        <f t="array" ref="BN196">bdRateExtend($G196:$G199,R196:R199,$Z196:$Z199,AK196:AK199)</f>
        <v>#VALUE!</v>
      </c>
      <c r="BO196" s="403" t="e" cm="1">
        <f t="array" ref="BO196">bdRateExtend($G196:$G201,R196:R201,$Z196:$Z201,AK196:AK201)</f>
        <v>#VALUE!</v>
      </c>
      <c r="BP196" s="403" t="e" cm="1">
        <f t="array" ref="BP196">bdRateExtend($G196:$G201,S196:S201,$Z196:$Z201,AL196:AL201)</f>
        <v>#VALUE!</v>
      </c>
      <c r="BQ196" s="377" t="e" cm="1">
        <f t="array" ref="BQ196">bdRateExtend($G196:$G201,T196:T201,$Z196:$Z201,AM196:AM201)</f>
        <v>#VALUE!</v>
      </c>
      <c r="BR196" s="377" t="e" cm="1">
        <f t="array" ref="BR196">bdRateExtend($G196:$G201,U196:U201,$Z196:$Z201,AN196:AN201)</f>
        <v>#VALUE!</v>
      </c>
    </row>
    <row r="197" spans="1:70" ht="17" customHeight="1" x14ac:dyDescent="0.2">
      <c r="A197" s="387"/>
      <c r="B197" s="390"/>
      <c r="C197" s="393"/>
      <c r="D197" s="396"/>
      <c r="E197" s="399"/>
      <c r="F197" s="19">
        <v>31</v>
      </c>
      <c r="G197" s="35">
        <f>Anchor!B620</f>
        <v>1132.2276999999999</v>
      </c>
      <c r="H197" s="40">
        <f>Anchor!C620</f>
        <v>42.7438</v>
      </c>
      <c r="I197" s="40">
        <f>Anchor!D620</f>
        <v>48.5</v>
      </c>
      <c r="J197" s="40">
        <f>Anchor!E620</f>
        <v>49.210900000000002</v>
      </c>
      <c r="K197" s="40"/>
      <c r="L197" s="40">
        <f>Anchor!F620</f>
        <v>21.921399999999998</v>
      </c>
      <c r="M197" s="40">
        <f>Anchor!G620</f>
        <v>21.640699999999999</v>
      </c>
      <c r="N197" s="40">
        <f>Anchor!H620</f>
        <v>95.993799999999993</v>
      </c>
      <c r="O197" s="40"/>
      <c r="P197" s="40"/>
      <c r="Q197" s="40"/>
      <c r="R197" s="40"/>
      <c r="S197" s="40"/>
      <c r="T197" s="40"/>
      <c r="U197" s="40"/>
      <c r="V197" s="40">
        <f>Anchor!I620</f>
        <v>2467.6999999999998</v>
      </c>
      <c r="W197" s="40">
        <f>Anchor!J620</f>
        <v>1.0079</v>
      </c>
      <c r="X197" s="36">
        <f t="shared" si="12"/>
        <v>0.68547222222222215</v>
      </c>
      <c r="Y197" s="15"/>
      <c r="Z197" s="35">
        <f>Test!B620</f>
        <v>0</v>
      </c>
      <c r="AA197" s="40">
        <f>Test!C620</f>
        <v>0</v>
      </c>
      <c r="AB197" s="40">
        <f>Test!D620</f>
        <v>0</v>
      </c>
      <c r="AC197" s="40">
        <f>Test!E620</f>
        <v>0</v>
      </c>
      <c r="AD197" s="40"/>
      <c r="AE197" s="40">
        <f>Test!F620</f>
        <v>0</v>
      </c>
      <c r="AF197" s="40">
        <f>Test!G620</f>
        <v>0</v>
      </c>
      <c r="AG197" s="40">
        <f>Test!H620</f>
        <v>0</v>
      </c>
      <c r="AH197" s="40"/>
      <c r="AI197" s="40"/>
      <c r="AJ197" s="40"/>
      <c r="AK197" s="40"/>
      <c r="AL197" s="40"/>
      <c r="AM197" s="40"/>
      <c r="AN197" s="40"/>
      <c r="AO197" s="40">
        <f>Test!I620</f>
        <v>0</v>
      </c>
      <c r="AP197" s="40">
        <f>Test!J620</f>
        <v>0</v>
      </c>
      <c r="AQ197" s="36">
        <f t="shared" si="13"/>
        <v>0</v>
      </c>
      <c r="AR197" s="48">
        <f t="shared" si="14"/>
        <v>0</v>
      </c>
      <c r="AS197" s="49">
        <f t="shared" si="15"/>
        <v>0</v>
      </c>
      <c r="AT197" s="16"/>
      <c r="AU197" s="16"/>
      <c r="AV197" s="460"/>
      <c r="AW197" s="382"/>
      <c r="AX197" s="403"/>
      <c r="AY197" s="403"/>
      <c r="AZ197" s="403"/>
      <c r="BA197" s="403"/>
      <c r="BB197" s="403"/>
      <c r="BC197" s="403"/>
      <c r="BD197" s="403"/>
      <c r="BE197" s="403"/>
      <c r="BF197" s="403"/>
      <c r="BG197" s="403"/>
      <c r="BH197" s="403"/>
      <c r="BI197" s="403"/>
      <c r="BJ197" s="403"/>
      <c r="BK197" s="403"/>
      <c r="BL197" s="403"/>
      <c r="BM197" s="403"/>
      <c r="BN197" s="403"/>
      <c r="BO197" s="403"/>
      <c r="BP197" s="403"/>
      <c r="BQ197" s="377"/>
      <c r="BR197" s="377"/>
    </row>
    <row r="198" spans="1:70" ht="17" customHeight="1" x14ac:dyDescent="0.2">
      <c r="A198" s="387"/>
      <c r="B198" s="390"/>
      <c r="C198" s="393"/>
      <c r="D198" s="396"/>
      <c r="E198" s="399"/>
      <c r="F198" s="19">
        <v>39</v>
      </c>
      <c r="G198" s="35">
        <f>Anchor!B621</f>
        <v>566.18949999999995</v>
      </c>
      <c r="H198" s="40">
        <f>Anchor!C621</f>
        <v>41.807099999999998</v>
      </c>
      <c r="I198" s="40">
        <f>Anchor!D621</f>
        <v>47.706400000000002</v>
      </c>
      <c r="J198" s="40">
        <f>Anchor!E621</f>
        <v>48.347900000000003</v>
      </c>
      <c r="K198" s="40"/>
      <c r="L198" s="40">
        <f>Anchor!F621</f>
        <v>20.998200000000001</v>
      </c>
      <c r="M198" s="40">
        <f>Anchor!G621</f>
        <v>20.849900000000002</v>
      </c>
      <c r="N198" s="40">
        <f>Anchor!H621</f>
        <v>94.741900000000001</v>
      </c>
      <c r="O198" s="40"/>
      <c r="P198" s="40"/>
      <c r="Q198" s="40"/>
      <c r="R198" s="40"/>
      <c r="S198" s="40"/>
      <c r="T198" s="40"/>
      <c r="U198" s="40"/>
      <c r="V198" s="40">
        <f>Anchor!I621</f>
        <v>1878</v>
      </c>
      <c r="W198" s="40">
        <f>Anchor!J621</f>
        <v>0.82689999999999997</v>
      </c>
      <c r="X198" s="36">
        <f t="shared" si="12"/>
        <v>0.52166666666666661</v>
      </c>
      <c r="Y198" s="15"/>
      <c r="Z198" s="35">
        <f>Test!B621</f>
        <v>0</v>
      </c>
      <c r="AA198" s="40">
        <f>Test!C621</f>
        <v>0</v>
      </c>
      <c r="AB198" s="40">
        <f>Test!D621</f>
        <v>0</v>
      </c>
      <c r="AC198" s="40">
        <f>Test!E621</f>
        <v>0</v>
      </c>
      <c r="AD198" s="40"/>
      <c r="AE198" s="40">
        <f>Test!F621</f>
        <v>0</v>
      </c>
      <c r="AF198" s="40">
        <f>Test!G621</f>
        <v>0</v>
      </c>
      <c r="AG198" s="40">
        <f>Test!H621</f>
        <v>0</v>
      </c>
      <c r="AH198" s="40"/>
      <c r="AI198" s="40"/>
      <c r="AJ198" s="40"/>
      <c r="AK198" s="40"/>
      <c r="AL198" s="40"/>
      <c r="AM198" s="40"/>
      <c r="AN198" s="40"/>
      <c r="AO198" s="40">
        <f>Test!I621</f>
        <v>0</v>
      </c>
      <c r="AP198" s="40">
        <f>Test!J621</f>
        <v>0</v>
      </c>
      <c r="AQ198" s="36">
        <f t="shared" si="13"/>
        <v>0</v>
      </c>
      <c r="AR198" s="48">
        <f t="shared" si="14"/>
        <v>0</v>
      </c>
      <c r="AS198" s="49">
        <f t="shared" si="15"/>
        <v>0</v>
      </c>
      <c r="AT198" s="16"/>
      <c r="AU198" s="16"/>
      <c r="AV198" s="460" t="s">
        <v>124</v>
      </c>
      <c r="AW198" s="382" cm="1">
        <f t="array" ref="AW198">bdRateExtend($G197:$G200,H197:H200,$Z197:$Z200,AA197:AA200)</f>
        <v>1</v>
      </c>
      <c r="AX198" s="403"/>
      <c r="AY198" s="403"/>
      <c r="AZ198" s="403"/>
      <c r="BA198" s="403"/>
      <c r="BB198" s="403" cm="1">
        <f t="array" ref="BB198">bdRateExtend($G197:$G200,L197:L200,$Z197:$Z200,AE197:AE200)</f>
        <v>1</v>
      </c>
      <c r="BC198" s="403"/>
      <c r="BD198" s="403" cm="1">
        <f t="array" ref="BD198">bdRateExtend($G197:$G200,M197:M200,$Z197:$Z200,AF197:AF200)</f>
        <v>1</v>
      </c>
      <c r="BE198" s="403"/>
      <c r="BF198" s="403" cm="1">
        <f t="array" ref="BF198">bdRateExtend($G197:$G200,N197:N200,$Z197:$Z200,AG197:AG200)</f>
        <v>1</v>
      </c>
      <c r="BG198" s="403"/>
      <c r="BH198" s="403" t="e" cm="1">
        <f t="array" ref="BH198">bdRateExtend($G197:$G200,O197:O200,$Z197:$Z200,AH197:AH200)</f>
        <v>#VALUE!</v>
      </c>
      <c r="BI198" s="403"/>
      <c r="BJ198" s="403" t="e" cm="1">
        <f t="array" ref="BJ198">bdRateExtend($G197:$G200,P197:P200,$Z197:$Z200,AI197:AI200)</f>
        <v>#VALUE!</v>
      </c>
      <c r="BK198" s="403"/>
      <c r="BL198" s="403" t="e" cm="1">
        <f t="array" ref="BL198">bdRateExtend($G197:$G200,Q197:Q200,$Z197:$Z200,AJ197:AJ200)</f>
        <v>#VALUE!</v>
      </c>
      <c r="BM198" s="403"/>
      <c r="BN198" s="403" t="e" cm="1">
        <f t="array" ref="BN198">bdRateExtend($G197:$G200,R197:R200,$Z197:$Z200,AK197:AK200)</f>
        <v>#VALUE!</v>
      </c>
      <c r="BO198" s="403"/>
      <c r="BP198" s="403"/>
      <c r="BQ198" s="377"/>
      <c r="BR198" s="377"/>
    </row>
    <row r="199" spans="1:70" ht="17" customHeight="1" x14ac:dyDescent="0.2">
      <c r="A199" s="387"/>
      <c r="B199" s="390"/>
      <c r="C199" s="393"/>
      <c r="D199" s="396"/>
      <c r="E199" s="399"/>
      <c r="F199" s="19">
        <v>47</v>
      </c>
      <c r="G199" s="35">
        <f>Anchor!B622</f>
        <v>321.44490000000002</v>
      </c>
      <c r="H199" s="40">
        <f>Anchor!C622</f>
        <v>40.584200000000003</v>
      </c>
      <c r="I199" s="40">
        <f>Anchor!D622</f>
        <v>46.428100000000001</v>
      </c>
      <c r="J199" s="40">
        <f>Anchor!E622</f>
        <v>47.077500000000001</v>
      </c>
      <c r="K199" s="40"/>
      <c r="L199" s="40">
        <f>Anchor!F622</f>
        <v>19.816500000000001</v>
      </c>
      <c r="M199" s="40">
        <f>Anchor!G622</f>
        <v>19.818200000000001</v>
      </c>
      <c r="N199" s="40">
        <f>Anchor!H622</f>
        <v>92.444400000000002</v>
      </c>
      <c r="O199" s="40"/>
      <c r="P199" s="40"/>
      <c r="Q199" s="40"/>
      <c r="R199" s="40"/>
      <c r="S199" s="40"/>
      <c r="T199" s="40"/>
      <c r="U199" s="40"/>
      <c r="V199" s="40">
        <f>Anchor!I622</f>
        <v>1234.4000000000001</v>
      </c>
      <c r="W199" s="40">
        <f>Anchor!J622</f>
        <v>0.68710000000000004</v>
      </c>
      <c r="X199" s="36">
        <f t="shared" si="12"/>
        <v>0.34288888888888891</v>
      </c>
      <c r="Y199" s="15"/>
      <c r="Z199" s="35">
        <f>Test!B622</f>
        <v>0</v>
      </c>
      <c r="AA199" s="40">
        <f>Test!C622</f>
        <v>0</v>
      </c>
      <c r="AB199" s="40">
        <f>Test!D622</f>
        <v>0</v>
      </c>
      <c r="AC199" s="40">
        <f>Test!E622</f>
        <v>0</v>
      </c>
      <c r="AD199" s="40"/>
      <c r="AE199" s="40">
        <f>Test!F622</f>
        <v>0</v>
      </c>
      <c r="AF199" s="40">
        <f>Test!G622</f>
        <v>0</v>
      </c>
      <c r="AG199" s="40">
        <f>Test!H622</f>
        <v>0</v>
      </c>
      <c r="AH199" s="40"/>
      <c r="AI199" s="40"/>
      <c r="AJ199" s="40"/>
      <c r="AK199" s="40"/>
      <c r="AL199" s="40"/>
      <c r="AM199" s="40"/>
      <c r="AN199" s="40"/>
      <c r="AO199" s="40">
        <f>Test!I622</f>
        <v>0</v>
      </c>
      <c r="AP199" s="40">
        <f>Test!J622</f>
        <v>0</v>
      </c>
      <c r="AQ199" s="36">
        <f t="shared" si="13"/>
        <v>0</v>
      </c>
      <c r="AR199" s="48">
        <f t="shared" si="14"/>
        <v>0</v>
      </c>
      <c r="AS199" s="49">
        <f t="shared" si="15"/>
        <v>0</v>
      </c>
      <c r="AT199" s="16"/>
      <c r="AU199" s="16"/>
      <c r="AV199" s="460"/>
      <c r="AW199" s="382"/>
      <c r="AX199" s="403"/>
      <c r="AY199" s="403"/>
      <c r="AZ199" s="403"/>
      <c r="BA199" s="403"/>
      <c r="BB199" s="403"/>
      <c r="BC199" s="403"/>
      <c r="BD199" s="403"/>
      <c r="BE199" s="403"/>
      <c r="BF199" s="403"/>
      <c r="BG199" s="403"/>
      <c r="BH199" s="403"/>
      <c r="BI199" s="403"/>
      <c r="BJ199" s="403"/>
      <c r="BK199" s="403"/>
      <c r="BL199" s="403"/>
      <c r="BM199" s="403"/>
      <c r="BN199" s="403"/>
      <c r="BO199" s="403"/>
      <c r="BP199" s="403"/>
      <c r="BQ199" s="377"/>
      <c r="BR199" s="377"/>
    </row>
    <row r="200" spans="1:70" ht="17" customHeight="1" x14ac:dyDescent="0.2">
      <c r="A200" s="387"/>
      <c r="B200" s="390"/>
      <c r="C200" s="393"/>
      <c r="D200" s="396"/>
      <c r="E200" s="399"/>
      <c r="F200" s="19">
        <v>55</v>
      </c>
      <c r="G200" s="35">
        <f>Anchor!B623</f>
        <v>192.29910000000001</v>
      </c>
      <c r="H200" s="40">
        <f>Anchor!C623</f>
        <v>38.951500000000003</v>
      </c>
      <c r="I200" s="40">
        <f>Anchor!D623</f>
        <v>44.895800000000001</v>
      </c>
      <c r="J200" s="40">
        <f>Anchor!E623</f>
        <v>45.382199999999997</v>
      </c>
      <c r="K200" s="40"/>
      <c r="L200" s="40">
        <f>Anchor!F623</f>
        <v>18.323399999999999</v>
      </c>
      <c r="M200" s="40">
        <f>Anchor!G623</f>
        <v>18.432200000000002</v>
      </c>
      <c r="N200" s="40">
        <f>Anchor!H623</f>
        <v>88.137200000000007</v>
      </c>
      <c r="O200" s="40"/>
      <c r="P200" s="40"/>
      <c r="Q200" s="40"/>
      <c r="R200" s="40"/>
      <c r="S200" s="40"/>
      <c r="T200" s="40"/>
      <c r="U200" s="40"/>
      <c r="V200" s="40">
        <f>Anchor!I623</f>
        <v>813.5</v>
      </c>
      <c r="W200" s="40">
        <f>Anchor!J623</f>
        <v>0.6573</v>
      </c>
      <c r="X200" s="36">
        <f t="shared" si="12"/>
        <v>0.22597222222222221</v>
      </c>
      <c r="Y200" s="15"/>
      <c r="Z200" s="35">
        <f>Test!B623</f>
        <v>0</v>
      </c>
      <c r="AA200" s="40">
        <f>Test!C623</f>
        <v>0</v>
      </c>
      <c r="AB200" s="40">
        <f>Test!D623</f>
        <v>0</v>
      </c>
      <c r="AC200" s="40">
        <f>Test!E623</f>
        <v>0</v>
      </c>
      <c r="AD200" s="40"/>
      <c r="AE200" s="40">
        <f>Test!F623</f>
        <v>0</v>
      </c>
      <c r="AF200" s="40">
        <f>Test!G623</f>
        <v>0</v>
      </c>
      <c r="AG200" s="40">
        <f>Test!H623</f>
        <v>0</v>
      </c>
      <c r="AH200" s="40"/>
      <c r="AI200" s="40"/>
      <c r="AJ200" s="40"/>
      <c r="AK200" s="40"/>
      <c r="AL200" s="40"/>
      <c r="AM200" s="40"/>
      <c r="AN200" s="40"/>
      <c r="AO200" s="40">
        <f>Test!I623</f>
        <v>0</v>
      </c>
      <c r="AP200" s="40">
        <f>Test!J623</f>
        <v>0</v>
      </c>
      <c r="AQ200" s="36">
        <f t="shared" si="13"/>
        <v>0</v>
      </c>
      <c r="AR200" s="48">
        <f t="shared" si="14"/>
        <v>0</v>
      </c>
      <c r="AS200" s="49">
        <f t="shared" si="15"/>
        <v>0</v>
      </c>
      <c r="AT200" s="16"/>
      <c r="AU200" s="16"/>
      <c r="AV200" s="460" t="s">
        <v>125</v>
      </c>
      <c r="AW200" s="382" cm="1">
        <f t="array" ref="AW200">bdRateExtend($G198:$G201,H198:H201,$Z198:$Z201,AA198:AA201)</f>
        <v>1</v>
      </c>
      <c r="AX200" s="403"/>
      <c r="AY200" s="403"/>
      <c r="AZ200" s="403"/>
      <c r="BA200" s="403"/>
      <c r="BB200" s="403" cm="1">
        <f t="array" ref="BB200">bdRateExtend($G198:$G201,L198:L201,$Z198:$Z201,AE198:AE201)</f>
        <v>1</v>
      </c>
      <c r="BC200" s="403"/>
      <c r="BD200" s="403" cm="1">
        <f t="array" ref="BD200">bdRateExtend($G198:$G201,M198:M201,$Z198:$Z201,AF198:AF201)</f>
        <v>1</v>
      </c>
      <c r="BE200" s="403"/>
      <c r="BF200" s="403" cm="1">
        <f t="array" ref="BF200">bdRateExtend($G198:$G201,N198:N201,$Z198:$Z201,AG198:AG201)</f>
        <v>1</v>
      </c>
      <c r="BG200" s="403"/>
      <c r="BH200" s="403" t="e" cm="1">
        <f t="array" ref="BH200">bdRateExtend($G198:$G201,O198:O201,$Z198:$Z201,AH198:AH201)</f>
        <v>#VALUE!</v>
      </c>
      <c r="BI200" s="403"/>
      <c r="BJ200" s="403" t="e" cm="1">
        <f t="array" ref="BJ200">bdRateExtend($G198:$G201,P198:P201,$Z198:$Z201,AI198:AI201)</f>
        <v>#VALUE!</v>
      </c>
      <c r="BK200" s="403"/>
      <c r="BL200" s="403" t="e" cm="1">
        <f t="array" ref="BL200">bdRateExtend($G198:$G201,Q198:Q201,$Z198:$Z201,AJ198:AJ201)</f>
        <v>#VALUE!</v>
      </c>
      <c r="BM200" s="403"/>
      <c r="BN200" s="403" t="e" cm="1">
        <f t="array" ref="BN200">bdRateExtend($G198:$G201,R198:R201,$Z198:$Z201,AK198:AK201)</f>
        <v>#VALUE!</v>
      </c>
      <c r="BO200" s="403"/>
      <c r="BP200" s="403"/>
      <c r="BQ200" s="377"/>
      <c r="BR200" s="377"/>
    </row>
    <row r="201" spans="1:70" ht="17" customHeight="1" thickBot="1" x14ac:dyDescent="0.25">
      <c r="A201" s="387"/>
      <c r="B201" s="391"/>
      <c r="C201" s="394"/>
      <c r="D201" s="397"/>
      <c r="E201" s="400"/>
      <c r="F201" s="22">
        <v>63</v>
      </c>
      <c r="G201" s="37">
        <f>Anchor!B624</f>
        <v>109.872</v>
      </c>
      <c r="H201" s="38">
        <f>Anchor!C624</f>
        <v>36.678199999999997</v>
      </c>
      <c r="I201" s="38">
        <f>Anchor!D624</f>
        <v>42.800400000000003</v>
      </c>
      <c r="J201" s="38">
        <f>Anchor!E624</f>
        <v>43.506700000000002</v>
      </c>
      <c r="K201" s="38"/>
      <c r="L201" s="38">
        <f>Anchor!F624</f>
        <v>16.360900000000001</v>
      </c>
      <c r="M201" s="38">
        <f>Anchor!G624</f>
        <v>16.5427</v>
      </c>
      <c r="N201" s="38">
        <f>Anchor!H624</f>
        <v>80.087999999999994</v>
      </c>
      <c r="O201" s="38"/>
      <c r="P201" s="38"/>
      <c r="Q201" s="38"/>
      <c r="R201" s="38"/>
      <c r="S201" s="38"/>
      <c r="T201" s="38"/>
      <c r="U201" s="38"/>
      <c r="V201" s="38">
        <f>Anchor!I624</f>
        <v>479.7</v>
      </c>
      <c r="W201" s="38">
        <f>Anchor!J624</f>
        <v>0.51139999999999997</v>
      </c>
      <c r="X201" s="39">
        <f t="shared" si="12"/>
        <v>0.13325000000000001</v>
      </c>
      <c r="Y201" s="15"/>
      <c r="Z201" s="37">
        <f>Test!B624</f>
        <v>0</v>
      </c>
      <c r="AA201" s="38">
        <f>Test!C624</f>
        <v>0</v>
      </c>
      <c r="AB201" s="38">
        <f>Test!D624</f>
        <v>0</v>
      </c>
      <c r="AC201" s="38">
        <f>Test!E624</f>
        <v>0</v>
      </c>
      <c r="AD201" s="38"/>
      <c r="AE201" s="38">
        <f>Test!F624</f>
        <v>0</v>
      </c>
      <c r="AF201" s="38">
        <f>Test!G624</f>
        <v>0</v>
      </c>
      <c r="AG201" s="38">
        <f>Test!H624</f>
        <v>0</v>
      </c>
      <c r="AH201" s="38"/>
      <c r="AI201" s="38"/>
      <c r="AJ201" s="38"/>
      <c r="AK201" s="38"/>
      <c r="AL201" s="38"/>
      <c r="AM201" s="38"/>
      <c r="AN201" s="38"/>
      <c r="AO201" s="38">
        <f>Test!I624</f>
        <v>0</v>
      </c>
      <c r="AP201" s="38">
        <f>Test!J624</f>
        <v>0</v>
      </c>
      <c r="AQ201" s="39">
        <f t="shared" si="13"/>
        <v>0</v>
      </c>
      <c r="AR201" s="50">
        <f t="shared" si="14"/>
        <v>0</v>
      </c>
      <c r="AS201" s="51">
        <f t="shared" si="15"/>
        <v>0</v>
      </c>
      <c r="AT201" s="16"/>
      <c r="AU201" s="16"/>
      <c r="AV201" s="462"/>
      <c r="AW201" s="382"/>
      <c r="AX201" s="403"/>
      <c r="AY201" s="403"/>
      <c r="AZ201" s="403"/>
      <c r="BA201" s="403"/>
      <c r="BB201" s="403"/>
      <c r="BC201" s="403"/>
      <c r="BD201" s="403"/>
      <c r="BE201" s="403"/>
      <c r="BF201" s="403"/>
      <c r="BG201" s="403"/>
      <c r="BH201" s="403"/>
      <c r="BI201" s="403"/>
      <c r="BJ201" s="403"/>
      <c r="BK201" s="403"/>
      <c r="BL201" s="403"/>
      <c r="BM201" s="403"/>
      <c r="BN201" s="403"/>
      <c r="BO201" s="403"/>
      <c r="BP201" s="403"/>
      <c r="BQ201" s="377"/>
      <c r="BR201" s="377"/>
    </row>
    <row r="202" spans="1:70" ht="17" customHeight="1" x14ac:dyDescent="0.2">
      <c r="A202" s="387"/>
      <c r="B202" s="389" t="s">
        <v>22</v>
      </c>
      <c r="C202" s="392" t="s">
        <v>56</v>
      </c>
      <c r="D202" s="395">
        <v>60</v>
      </c>
      <c r="E202" s="398">
        <v>8</v>
      </c>
      <c r="F202" s="21">
        <v>23</v>
      </c>
      <c r="G202" s="32">
        <f>Anchor!B625</f>
        <v>2691.9692</v>
      </c>
      <c r="H202" s="33">
        <f>Anchor!C625</f>
        <v>44.133600000000001</v>
      </c>
      <c r="I202" s="33">
        <f>Anchor!D625</f>
        <v>48.651299999999999</v>
      </c>
      <c r="J202" s="33">
        <f>Anchor!E625</f>
        <v>49.594999999999999</v>
      </c>
      <c r="K202" s="33"/>
      <c r="L202" s="33">
        <f>Anchor!F625</f>
        <v>23.573699999999999</v>
      </c>
      <c r="M202" s="33">
        <f>Anchor!G625</f>
        <v>23.081399999999999</v>
      </c>
      <c r="N202" s="33">
        <f>Anchor!H625</f>
        <v>96.854900000000001</v>
      </c>
      <c r="O202" s="33"/>
      <c r="P202" s="33"/>
      <c r="Q202" s="33"/>
      <c r="R202" s="33"/>
      <c r="S202" s="33"/>
      <c r="T202" s="33"/>
      <c r="U202" s="33"/>
      <c r="V202" s="33">
        <f>Anchor!I625</f>
        <v>4272.2</v>
      </c>
      <c r="W202" s="33">
        <f>Anchor!J625</f>
        <v>1.4968999999999999</v>
      </c>
      <c r="X202" s="34">
        <f t="shared" ref="X202:X265" si="16">V202/3600</f>
        <v>1.1867222222222222</v>
      </c>
      <c r="Y202" s="15"/>
      <c r="Z202" s="32">
        <f>Test!B625</f>
        <v>0</v>
      </c>
      <c r="AA202" s="33">
        <f>Test!C625</f>
        <v>0</v>
      </c>
      <c r="AB202" s="33">
        <f>Test!D625</f>
        <v>0</v>
      </c>
      <c r="AC202" s="33">
        <f>Test!E625</f>
        <v>0</v>
      </c>
      <c r="AD202" s="33"/>
      <c r="AE202" s="33">
        <f>Test!F625</f>
        <v>0</v>
      </c>
      <c r="AF202" s="33">
        <f>Test!G625</f>
        <v>0</v>
      </c>
      <c r="AG202" s="33">
        <f>Test!H625</f>
        <v>0</v>
      </c>
      <c r="AH202" s="33"/>
      <c r="AI202" s="33"/>
      <c r="AJ202" s="33"/>
      <c r="AK202" s="33"/>
      <c r="AL202" s="33"/>
      <c r="AM202" s="33"/>
      <c r="AN202" s="33"/>
      <c r="AO202" s="33">
        <f>Test!I625</f>
        <v>0</v>
      </c>
      <c r="AP202" s="33">
        <f>Test!J625</f>
        <v>0</v>
      </c>
      <c r="AQ202" s="34">
        <f t="shared" ref="AQ202:AQ265" si="17">AO202/3600</f>
        <v>0</v>
      </c>
      <c r="AR202" s="46">
        <f t="shared" si="14"/>
        <v>0</v>
      </c>
      <c r="AS202" s="47">
        <f t="shared" si="15"/>
        <v>0</v>
      </c>
      <c r="AT202" s="16"/>
      <c r="AU202" s="16"/>
      <c r="AV202" s="461" t="s">
        <v>123</v>
      </c>
      <c r="AW202" s="382" cm="1">
        <f t="array" ref="AW202">bdRateExtend($G202:$G205,H202:H205,$Z202:$Z205,AA202:AA205)</f>
        <v>1</v>
      </c>
      <c r="AX202" s="403" cm="1">
        <f t="array" ref="AX202">bdRateExtend($G202:$G207,H202:H207,$Z202:$Z207,AA202:AA207)</f>
        <v>1</v>
      </c>
      <c r="AY202" s="403" cm="1">
        <f t="array" ref="AY202">bdRateExtend($G202:$G207,I202:I207,$Z202:$Z207,AB202:AB207)</f>
        <v>1</v>
      </c>
      <c r="AZ202" s="403" cm="1">
        <f t="array" ref="AZ202">bdRateExtend($G202:$G207,J202:J207,$Z202:$Z207,AC202:AC207)</f>
        <v>1</v>
      </c>
      <c r="BA202" s="403" t="e" cm="1">
        <f t="array" ref="BA202">bdRateExtend($G202:$G207,K202:K207,$Z202:$Z207,AD202:AD207)</f>
        <v>#VALUE!</v>
      </c>
      <c r="BB202" s="403" cm="1">
        <f t="array" ref="BB202">bdRateExtend($G202:$G205,L202:L205,$Z202:$Z205,AE202:AE205)</f>
        <v>1</v>
      </c>
      <c r="BC202" s="403" cm="1">
        <f t="array" ref="BC202">bdRateExtend($G202:$G207,L202:L207,$Z202:$Z207,AE202:AE207)</f>
        <v>1</v>
      </c>
      <c r="BD202" s="403" cm="1">
        <f t="array" ref="BD202">bdRateExtend($G202:$G205,M202:M205,$Z202:$Z205,AF202:AF205)</f>
        <v>1</v>
      </c>
      <c r="BE202" s="403" cm="1">
        <f t="array" ref="BE202">bdRateExtend($G202:$G207,M202:M207,$Z202:$Z207,AF202:AF207)</f>
        <v>1</v>
      </c>
      <c r="BF202" s="403" cm="1">
        <f t="array" ref="BF202">bdRateExtend($G202:$G205,N202:N205,$Z202:$Z205,AG202:AG205)</f>
        <v>1</v>
      </c>
      <c r="BG202" s="403" cm="1">
        <f t="array" ref="BG202">bdRateExtend($G202:$G207,N202:N207,$Z202:$Z207,AG202:AG207)</f>
        <v>1</v>
      </c>
      <c r="BH202" s="403" t="e" cm="1">
        <f t="array" ref="BH202">bdRateExtend($G202:$G205,O202:O205,$Z202:$Z205,AH202:AH205)</f>
        <v>#VALUE!</v>
      </c>
      <c r="BI202" s="403" t="e" cm="1">
        <f t="array" ref="BI202">bdRateExtend($G202:$G207,O202:O207,$Z202:$Z207,AH202:AH207)</f>
        <v>#VALUE!</v>
      </c>
      <c r="BJ202" s="403" t="e" cm="1">
        <f t="array" ref="BJ202">bdRateExtend($G202:$G205,P202:P205,$Z202:$Z205,AI202:AI205)</f>
        <v>#VALUE!</v>
      </c>
      <c r="BK202" s="403" t="e" cm="1">
        <f t="array" ref="BK202">bdRateExtend($G202:$G207,P202:P207,$Z202:$Z207,AI202:AI207)</f>
        <v>#VALUE!</v>
      </c>
      <c r="BL202" s="403" t="e" cm="1">
        <f t="array" ref="BL202">bdRateExtend($G202:$G205,Q202:Q205,$Z202:$Z205,AJ202:AJ205)</f>
        <v>#VALUE!</v>
      </c>
      <c r="BM202" s="403" t="e" cm="1">
        <f t="array" ref="BM202">bdRateExtend($G202:$G207,Q202:Q207,$Z202:$Z207,AJ202:AJ207)</f>
        <v>#VALUE!</v>
      </c>
      <c r="BN202" s="403" t="e" cm="1">
        <f t="array" ref="BN202">bdRateExtend($G202:$G205,R202:R205,$Z202:$Z205,AK202:AK205)</f>
        <v>#VALUE!</v>
      </c>
      <c r="BO202" s="403" t="e" cm="1">
        <f t="array" ref="BO202">bdRateExtend($G202:$G207,R202:R207,$Z202:$Z207,AK202:AK207)</f>
        <v>#VALUE!</v>
      </c>
      <c r="BP202" s="403" t="e" cm="1">
        <f t="array" ref="BP202">bdRateExtend($G202:$G207,S202:S207,$Z202:$Z207,AL202:AL207)</f>
        <v>#VALUE!</v>
      </c>
      <c r="BQ202" s="377" t="e" cm="1">
        <f t="array" ref="BQ202">bdRateExtend($G202:$G207,T202:T207,$Z202:$Z207,AM202:AM207)</f>
        <v>#VALUE!</v>
      </c>
      <c r="BR202" s="377" t="e" cm="1">
        <f t="array" ref="BR202">bdRateExtend($G202:$G207,U202:U207,$Z202:$Z207,AN202:AN207)</f>
        <v>#VALUE!</v>
      </c>
    </row>
    <row r="203" spans="1:70" ht="17" customHeight="1" x14ac:dyDescent="0.2">
      <c r="A203" s="387"/>
      <c r="B203" s="390"/>
      <c r="C203" s="393"/>
      <c r="D203" s="396"/>
      <c r="E203" s="399"/>
      <c r="F203" s="19">
        <v>31</v>
      </c>
      <c r="G203" s="35">
        <f>Anchor!B626</f>
        <v>1324.2793999999999</v>
      </c>
      <c r="H203" s="40">
        <f>Anchor!C626</f>
        <v>43.139600000000002</v>
      </c>
      <c r="I203" s="40">
        <f>Anchor!D626</f>
        <v>47.973999999999997</v>
      </c>
      <c r="J203" s="40">
        <f>Anchor!E626</f>
        <v>48.906100000000002</v>
      </c>
      <c r="K203" s="40"/>
      <c r="L203" s="40">
        <f>Anchor!F626</f>
        <v>22.5169</v>
      </c>
      <c r="M203" s="40">
        <f>Anchor!G626</f>
        <v>22.218299999999999</v>
      </c>
      <c r="N203" s="40">
        <f>Anchor!H626</f>
        <v>95.995900000000006</v>
      </c>
      <c r="O203" s="40"/>
      <c r="P203" s="40"/>
      <c r="Q203" s="40"/>
      <c r="R203" s="40"/>
      <c r="S203" s="40"/>
      <c r="T203" s="40"/>
      <c r="U203" s="40"/>
      <c r="V203" s="40">
        <f>Anchor!I626</f>
        <v>2483.6</v>
      </c>
      <c r="W203" s="40">
        <f>Anchor!J626</f>
        <v>1.1976</v>
      </c>
      <c r="X203" s="36">
        <f t="shared" si="16"/>
        <v>0.68988888888888888</v>
      </c>
      <c r="Y203" s="15"/>
      <c r="Z203" s="35">
        <f>Test!B626</f>
        <v>0</v>
      </c>
      <c r="AA203" s="40">
        <f>Test!C626</f>
        <v>0</v>
      </c>
      <c r="AB203" s="40">
        <f>Test!D626</f>
        <v>0</v>
      </c>
      <c r="AC203" s="40">
        <f>Test!E626</f>
        <v>0</v>
      </c>
      <c r="AD203" s="40"/>
      <c r="AE203" s="40">
        <f>Test!F626</f>
        <v>0</v>
      </c>
      <c r="AF203" s="40">
        <f>Test!G626</f>
        <v>0</v>
      </c>
      <c r="AG203" s="40">
        <f>Test!H626</f>
        <v>0</v>
      </c>
      <c r="AH203" s="40"/>
      <c r="AI203" s="40"/>
      <c r="AJ203" s="40"/>
      <c r="AK203" s="40"/>
      <c r="AL203" s="40"/>
      <c r="AM203" s="40"/>
      <c r="AN203" s="40"/>
      <c r="AO203" s="40">
        <f>Test!I626</f>
        <v>0</v>
      </c>
      <c r="AP203" s="40">
        <f>Test!J626</f>
        <v>0</v>
      </c>
      <c r="AQ203" s="36">
        <f t="shared" si="17"/>
        <v>0</v>
      </c>
      <c r="AR203" s="48">
        <f t="shared" si="14"/>
        <v>0</v>
      </c>
      <c r="AS203" s="49">
        <f t="shared" si="15"/>
        <v>0</v>
      </c>
      <c r="AT203" s="16"/>
      <c r="AU203" s="16"/>
      <c r="AV203" s="460"/>
      <c r="AW203" s="382"/>
      <c r="AX203" s="403"/>
      <c r="AY203" s="403"/>
      <c r="AZ203" s="403"/>
      <c r="BA203" s="403"/>
      <c r="BB203" s="403"/>
      <c r="BC203" s="403"/>
      <c r="BD203" s="403"/>
      <c r="BE203" s="403"/>
      <c r="BF203" s="403"/>
      <c r="BG203" s="403"/>
      <c r="BH203" s="403"/>
      <c r="BI203" s="403"/>
      <c r="BJ203" s="403"/>
      <c r="BK203" s="403"/>
      <c r="BL203" s="403"/>
      <c r="BM203" s="403"/>
      <c r="BN203" s="403"/>
      <c r="BO203" s="403"/>
      <c r="BP203" s="403"/>
      <c r="BQ203" s="377"/>
      <c r="BR203" s="377"/>
    </row>
    <row r="204" spans="1:70" ht="17" customHeight="1" x14ac:dyDescent="0.2">
      <c r="A204" s="387"/>
      <c r="B204" s="390"/>
      <c r="C204" s="393"/>
      <c r="D204" s="396"/>
      <c r="E204" s="399"/>
      <c r="F204" s="19">
        <v>39</v>
      </c>
      <c r="G204" s="35">
        <f>Anchor!B627</f>
        <v>718.91079999999999</v>
      </c>
      <c r="H204" s="40">
        <f>Anchor!C627</f>
        <v>42.002000000000002</v>
      </c>
      <c r="I204" s="40">
        <f>Anchor!D627</f>
        <v>46.9895</v>
      </c>
      <c r="J204" s="40">
        <f>Anchor!E627</f>
        <v>47.9377</v>
      </c>
      <c r="K204" s="40"/>
      <c r="L204" s="40">
        <f>Anchor!F627</f>
        <v>21.235099999999999</v>
      </c>
      <c r="M204" s="40">
        <f>Anchor!G627</f>
        <v>21.1753</v>
      </c>
      <c r="N204" s="40">
        <f>Anchor!H627</f>
        <v>94.622600000000006</v>
      </c>
      <c r="O204" s="40"/>
      <c r="P204" s="40"/>
      <c r="Q204" s="40"/>
      <c r="R204" s="40"/>
      <c r="S204" s="40"/>
      <c r="T204" s="40"/>
      <c r="U204" s="40"/>
      <c r="V204" s="40">
        <f>Anchor!I627</f>
        <v>1990.3</v>
      </c>
      <c r="W204" s="40">
        <f>Anchor!J627</f>
        <v>0.94989999999999997</v>
      </c>
      <c r="X204" s="36">
        <f t="shared" si="16"/>
        <v>0.55286111111111114</v>
      </c>
      <c r="Y204" s="15"/>
      <c r="Z204" s="35">
        <f>Test!B627</f>
        <v>0</v>
      </c>
      <c r="AA204" s="40">
        <f>Test!C627</f>
        <v>0</v>
      </c>
      <c r="AB204" s="40">
        <f>Test!D627</f>
        <v>0</v>
      </c>
      <c r="AC204" s="40">
        <f>Test!E627</f>
        <v>0</v>
      </c>
      <c r="AD204" s="40"/>
      <c r="AE204" s="40">
        <f>Test!F627</f>
        <v>0</v>
      </c>
      <c r="AF204" s="40">
        <f>Test!G627</f>
        <v>0</v>
      </c>
      <c r="AG204" s="40">
        <f>Test!H627</f>
        <v>0</v>
      </c>
      <c r="AH204" s="40"/>
      <c r="AI204" s="40"/>
      <c r="AJ204" s="40"/>
      <c r="AK204" s="40"/>
      <c r="AL204" s="40"/>
      <c r="AM204" s="40"/>
      <c r="AN204" s="40"/>
      <c r="AO204" s="40">
        <f>Test!I627</f>
        <v>0</v>
      </c>
      <c r="AP204" s="40">
        <f>Test!J627</f>
        <v>0</v>
      </c>
      <c r="AQ204" s="36">
        <f t="shared" si="17"/>
        <v>0</v>
      </c>
      <c r="AR204" s="48">
        <f t="shared" si="14"/>
        <v>0</v>
      </c>
      <c r="AS204" s="49">
        <f t="shared" si="15"/>
        <v>0</v>
      </c>
      <c r="AT204" s="16"/>
      <c r="AU204" s="16"/>
      <c r="AV204" s="460" t="s">
        <v>124</v>
      </c>
      <c r="AW204" s="382" cm="1">
        <f t="array" ref="AW204">bdRateExtend($G203:$G206,H203:H206,$Z203:$Z206,AA203:AA206)</f>
        <v>1</v>
      </c>
      <c r="AX204" s="403"/>
      <c r="AY204" s="403"/>
      <c r="AZ204" s="403"/>
      <c r="BA204" s="403"/>
      <c r="BB204" s="403" cm="1">
        <f t="array" ref="BB204">bdRateExtend($G203:$G206,L203:L206,$Z203:$Z206,AE203:AE206)</f>
        <v>1</v>
      </c>
      <c r="BC204" s="403"/>
      <c r="BD204" s="403" cm="1">
        <f t="array" ref="BD204">bdRateExtend($G203:$G206,M203:M206,$Z203:$Z206,AF203:AF206)</f>
        <v>1</v>
      </c>
      <c r="BE204" s="403"/>
      <c r="BF204" s="403" cm="1">
        <f t="array" ref="BF204">bdRateExtend($G203:$G206,N203:N206,$Z203:$Z206,AG203:AG206)</f>
        <v>1</v>
      </c>
      <c r="BG204" s="403"/>
      <c r="BH204" s="403" t="e" cm="1">
        <f t="array" ref="BH204">bdRateExtend($G203:$G206,O203:O206,$Z203:$Z206,AH203:AH206)</f>
        <v>#VALUE!</v>
      </c>
      <c r="BI204" s="403"/>
      <c r="BJ204" s="403" t="e" cm="1">
        <f t="array" ref="BJ204">bdRateExtend($G203:$G206,P203:P206,$Z203:$Z206,AI203:AI206)</f>
        <v>#VALUE!</v>
      </c>
      <c r="BK204" s="403"/>
      <c r="BL204" s="403" t="e" cm="1">
        <f t="array" ref="BL204">bdRateExtend($G203:$G206,Q203:Q206,$Z203:$Z206,AJ203:AJ206)</f>
        <v>#VALUE!</v>
      </c>
      <c r="BM204" s="403"/>
      <c r="BN204" s="403" t="e" cm="1">
        <f t="array" ref="BN204">bdRateExtend($G203:$G206,R203:R206,$Z203:$Z206,AK203:AK206)</f>
        <v>#VALUE!</v>
      </c>
      <c r="BO204" s="403"/>
      <c r="BP204" s="403"/>
      <c r="BQ204" s="377"/>
      <c r="BR204" s="377"/>
    </row>
    <row r="205" spans="1:70" ht="17" customHeight="1" x14ac:dyDescent="0.2">
      <c r="A205" s="387"/>
      <c r="B205" s="390"/>
      <c r="C205" s="393"/>
      <c r="D205" s="396"/>
      <c r="E205" s="399"/>
      <c r="F205" s="19">
        <v>47</v>
      </c>
      <c r="G205" s="35">
        <f>Anchor!B628</f>
        <v>416.4923</v>
      </c>
      <c r="H205" s="40">
        <f>Anchor!C628</f>
        <v>40.454900000000002</v>
      </c>
      <c r="I205" s="40">
        <f>Anchor!D628</f>
        <v>45.493200000000002</v>
      </c>
      <c r="J205" s="40">
        <f>Anchor!E628</f>
        <v>46.584200000000003</v>
      </c>
      <c r="K205" s="40"/>
      <c r="L205" s="40">
        <f>Anchor!F628</f>
        <v>19.581600000000002</v>
      </c>
      <c r="M205" s="40">
        <f>Anchor!G628</f>
        <v>19.790099999999999</v>
      </c>
      <c r="N205" s="40">
        <f>Anchor!H628</f>
        <v>91.9482</v>
      </c>
      <c r="O205" s="40"/>
      <c r="P205" s="40"/>
      <c r="Q205" s="40"/>
      <c r="R205" s="40"/>
      <c r="S205" s="40"/>
      <c r="T205" s="40"/>
      <c r="U205" s="40"/>
      <c r="V205" s="40">
        <f>Anchor!I628</f>
        <v>1299.8</v>
      </c>
      <c r="W205" s="40">
        <f>Anchor!J628</f>
        <v>0.77629999999999999</v>
      </c>
      <c r="X205" s="36">
        <f t="shared" si="16"/>
        <v>0.36105555555555552</v>
      </c>
      <c r="Y205" s="15"/>
      <c r="Z205" s="35">
        <f>Test!B628</f>
        <v>0</v>
      </c>
      <c r="AA205" s="40">
        <f>Test!C628</f>
        <v>0</v>
      </c>
      <c r="AB205" s="40">
        <f>Test!D628</f>
        <v>0</v>
      </c>
      <c r="AC205" s="40">
        <f>Test!E628</f>
        <v>0</v>
      </c>
      <c r="AD205" s="40"/>
      <c r="AE205" s="40">
        <f>Test!F628</f>
        <v>0</v>
      </c>
      <c r="AF205" s="40">
        <f>Test!G628</f>
        <v>0</v>
      </c>
      <c r="AG205" s="40">
        <f>Test!H628</f>
        <v>0</v>
      </c>
      <c r="AH205" s="40"/>
      <c r="AI205" s="40"/>
      <c r="AJ205" s="40"/>
      <c r="AK205" s="40"/>
      <c r="AL205" s="40"/>
      <c r="AM205" s="40"/>
      <c r="AN205" s="40"/>
      <c r="AO205" s="40">
        <f>Test!I628</f>
        <v>0</v>
      </c>
      <c r="AP205" s="40">
        <f>Test!J628</f>
        <v>0</v>
      </c>
      <c r="AQ205" s="36">
        <f t="shared" si="17"/>
        <v>0</v>
      </c>
      <c r="AR205" s="48">
        <f t="shared" si="14"/>
        <v>0</v>
      </c>
      <c r="AS205" s="49">
        <f t="shared" si="15"/>
        <v>0</v>
      </c>
      <c r="AT205" s="16"/>
      <c r="AU205" s="16"/>
      <c r="AV205" s="460"/>
      <c r="AW205" s="382"/>
      <c r="AX205" s="403"/>
      <c r="AY205" s="403"/>
      <c r="AZ205" s="403"/>
      <c r="BA205" s="403"/>
      <c r="BB205" s="403"/>
      <c r="BC205" s="403"/>
      <c r="BD205" s="403"/>
      <c r="BE205" s="403"/>
      <c r="BF205" s="403"/>
      <c r="BG205" s="403"/>
      <c r="BH205" s="403"/>
      <c r="BI205" s="403"/>
      <c r="BJ205" s="403"/>
      <c r="BK205" s="403"/>
      <c r="BL205" s="403"/>
      <c r="BM205" s="403"/>
      <c r="BN205" s="403"/>
      <c r="BO205" s="403"/>
      <c r="BP205" s="403"/>
      <c r="BQ205" s="377"/>
      <c r="BR205" s="377"/>
    </row>
    <row r="206" spans="1:70" ht="17" customHeight="1" x14ac:dyDescent="0.2">
      <c r="A206" s="387"/>
      <c r="B206" s="390"/>
      <c r="C206" s="393"/>
      <c r="D206" s="396"/>
      <c r="E206" s="399"/>
      <c r="F206" s="19">
        <v>55</v>
      </c>
      <c r="G206" s="35">
        <f>Anchor!B629</f>
        <v>250.59690000000001</v>
      </c>
      <c r="H206" s="40">
        <f>Anchor!C629</f>
        <v>38.546399999999998</v>
      </c>
      <c r="I206" s="40">
        <f>Anchor!D629</f>
        <v>43.761499999999998</v>
      </c>
      <c r="J206" s="40">
        <f>Anchor!E629</f>
        <v>44.850299999999997</v>
      </c>
      <c r="K206" s="40"/>
      <c r="L206" s="40">
        <f>Anchor!F629</f>
        <v>17.637499999999999</v>
      </c>
      <c r="M206" s="40">
        <f>Anchor!G629</f>
        <v>18.108000000000001</v>
      </c>
      <c r="N206" s="40">
        <f>Anchor!H629</f>
        <v>87.186700000000002</v>
      </c>
      <c r="O206" s="40"/>
      <c r="P206" s="40"/>
      <c r="Q206" s="40"/>
      <c r="R206" s="40"/>
      <c r="S206" s="40"/>
      <c r="T206" s="40"/>
      <c r="U206" s="40"/>
      <c r="V206" s="40">
        <f>Anchor!I629</f>
        <v>906.5</v>
      </c>
      <c r="W206" s="40">
        <f>Anchor!J629</f>
        <v>0.66290000000000004</v>
      </c>
      <c r="X206" s="36">
        <f t="shared" si="16"/>
        <v>0.25180555555555556</v>
      </c>
      <c r="Y206" s="15"/>
      <c r="Z206" s="35">
        <f>Test!B629</f>
        <v>0</v>
      </c>
      <c r="AA206" s="40">
        <f>Test!C629</f>
        <v>0</v>
      </c>
      <c r="AB206" s="40">
        <f>Test!D629</f>
        <v>0</v>
      </c>
      <c r="AC206" s="40">
        <f>Test!E629</f>
        <v>0</v>
      </c>
      <c r="AD206" s="40"/>
      <c r="AE206" s="40">
        <f>Test!F629</f>
        <v>0</v>
      </c>
      <c r="AF206" s="40">
        <f>Test!G629</f>
        <v>0</v>
      </c>
      <c r="AG206" s="40">
        <f>Test!H629</f>
        <v>0</v>
      </c>
      <c r="AH206" s="40"/>
      <c r="AI206" s="40"/>
      <c r="AJ206" s="40"/>
      <c r="AK206" s="40"/>
      <c r="AL206" s="40"/>
      <c r="AM206" s="40"/>
      <c r="AN206" s="40"/>
      <c r="AO206" s="40">
        <f>Test!I629</f>
        <v>0</v>
      </c>
      <c r="AP206" s="40">
        <f>Test!J629</f>
        <v>0</v>
      </c>
      <c r="AQ206" s="36">
        <f t="shared" si="17"/>
        <v>0</v>
      </c>
      <c r="AR206" s="48">
        <f t="shared" si="14"/>
        <v>0</v>
      </c>
      <c r="AS206" s="49">
        <f t="shared" si="15"/>
        <v>0</v>
      </c>
      <c r="AT206" s="16"/>
      <c r="AU206" s="16"/>
      <c r="AV206" s="460" t="s">
        <v>125</v>
      </c>
      <c r="AW206" s="382" cm="1">
        <f t="array" ref="AW206">bdRateExtend($G204:$G207,H204:H207,$Z204:$Z207,AA204:AA207)</f>
        <v>1</v>
      </c>
      <c r="AX206" s="403"/>
      <c r="AY206" s="403"/>
      <c r="AZ206" s="403"/>
      <c r="BA206" s="403"/>
      <c r="BB206" s="403" cm="1">
        <f t="array" ref="BB206">bdRateExtend($G204:$G207,L204:L207,$Z204:$Z207,AE204:AE207)</f>
        <v>1</v>
      </c>
      <c r="BC206" s="403"/>
      <c r="BD206" s="403" cm="1">
        <f t="array" ref="BD206">bdRateExtend($G204:$G207,M204:M207,$Z204:$Z207,AF204:AF207)</f>
        <v>1</v>
      </c>
      <c r="BE206" s="403"/>
      <c r="BF206" s="403" cm="1">
        <f t="array" ref="BF206">bdRateExtend($G204:$G207,N204:N207,$Z204:$Z207,AG204:AG207)</f>
        <v>1</v>
      </c>
      <c r="BG206" s="403"/>
      <c r="BH206" s="403" t="e" cm="1">
        <f t="array" ref="BH206">bdRateExtend($G204:$G207,O204:O207,$Z204:$Z207,AH204:AH207)</f>
        <v>#VALUE!</v>
      </c>
      <c r="BI206" s="403"/>
      <c r="BJ206" s="403" t="e" cm="1">
        <f t="array" ref="BJ206">bdRateExtend($G204:$G207,P204:P207,$Z204:$Z207,AI204:AI207)</f>
        <v>#VALUE!</v>
      </c>
      <c r="BK206" s="403"/>
      <c r="BL206" s="403" t="e" cm="1">
        <f t="array" ref="BL206">bdRateExtend($G204:$G207,Q204:Q207,$Z204:$Z207,AJ204:AJ207)</f>
        <v>#VALUE!</v>
      </c>
      <c r="BM206" s="403"/>
      <c r="BN206" s="403" t="e" cm="1">
        <f t="array" ref="BN206">bdRateExtend($G204:$G207,R204:R207,$Z204:$Z207,AK204:AK207)</f>
        <v>#VALUE!</v>
      </c>
      <c r="BO206" s="403"/>
      <c r="BP206" s="403"/>
      <c r="BQ206" s="377"/>
      <c r="BR206" s="377"/>
    </row>
    <row r="207" spans="1:70" ht="17" customHeight="1" thickBot="1" x14ac:dyDescent="0.25">
      <c r="A207" s="387"/>
      <c r="B207" s="391"/>
      <c r="C207" s="394"/>
      <c r="D207" s="397"/>
      <c r="E207" s="400"/>
      <c r="F207" s="22">
        <v>63</v>
      </c>
      <c r="G207" s="37">
        <f>Anchor!B630</f>
        <v>142.61539999999999</v>
      </c>
      <c r="H207" s="38">
        <f>Anchor!C630</f>
        <v>36.034100000000002</v>
      </c>
      <c r="I207" s="38">
        <f>Anchor!D630</f>
        <v>41.756399999999999</v>
      </c>
      <c r="J207" s="38">
        <f>Anchor!E630</f>
        <v>42.793100000000003</v>
      </c>
      <c r="K207" s="38"/>
      <c r="L207" s="38">
        <f>Anchor!F630</f>
        <v>15.3264</v>
      </c>
      <c r="M207" s="38">
        <f>Anchor!G630</f>
        <v>15.997199999999999</v>
      </c>
      <c r="N207" s="38">
        <f>Anchor!H630</f>
        <v>78.337599999999995</v>
      </c>
      <c r="O207" s="38"/>
      <c r="P207" s="38"/>
      <c r="Q207" s="38"/>
      <c r="R207" s="38"/>
      <c r="S207" s="38"/>
      <c r="T207" s="38"/>
      <c r="U207" s="38"/>
      <c r="V207" s="38">
        <f>Anchor!I630</f>
        <v>538.79999999999995</v>
      </c>
      <c r="W207" s="38">
        <f>Anchor!J630</f>
        <v>0.56320000000000003</v>
      </c>
      <c r="X207" s="39">
        <f t="shared" si="16"/>
        <v>0.14966666666666664</v>
      </c>
      <c r="Y207" s="15"/>
      <c r="Z207" s="37">
        <f>Test!B630</f>
        <v>0</v>
      </c>
      <c r="AA207" s="38">
        <f>Test!C630</f>
        <v>0</v>
      </c>
      <c r="AB207" s="38">
        <f>Test!D630</f>
        <v>0</v>
      </c>
      <c r="AC207" s="38">
        <f>Test!E630</f>
        <v>0</v>
      </c>
      <c r="AD207" s="38"/>
      <c r="AE207" s="38">
        <f>Test!F630</f>
        <v>0</v>
      </c>
      <c r="AF207" s="38">
        <f>Test!G630</f>
        <v>0</v>
      </c>
      <c r="AG207" s="38">
        <f>Test!H630</f>
        <v>0</v>
      </c>
      <c r="AH207" s="38"/>
      <c r="AI207" s="38"/>
      <c r="AJ207" s="38"/>
      <c r="AK207" s="38"/>
      <c r="AL207" s="38"/>
      <c r="AM207" s="38"/>
      <c r="AN207" s="38"/>
      <c r="AO207" s="38">
        <f>Test!I630</f>
        <v>0</v>
      </c>
      <c r="AP207" s="38">
        <f>Test!J630</f>
        <v>0</v>
      </c>
      <c r="AQ207" s="39">
        <f t="shared" si="17"/>
        <v>0</v>
      </c>
      <c r="AR207" s="50">
        <f t="shared" si="14"/>
        <v>0</v>
      </c>
      <c r="AS207" s="51">
        <f t="shared" si="15"/>
        <v>0</v>
      </c>
      <c r="AT207" s="16"/>
      <c r="AU207" s="16"/>
      <c r="AV207" s="462"/>
      <c r="AW207" s="382"/>
      <c r="AX207" s="403"/>
      <c r="AY207" s="403"/>
      <c r="AZ207" s="403"/>
      <c r="BA207" s="403"/>
      <c r="BB207" s="403"/>
      <c r="BC207" s="403"/>
      <c r="BD207" s="403"/>
      <c r="BE207" s="403"/>
      <c r="BF207" s="403"/>
      <c r="BG207" s="403"/>
      <c r="BH207" s="403"/>
      <c r="BI207" s="403"/>
      <c r="BJ207" s="403"/>
      <c r="BK207" s="403"/>
      <c r="BL207" s="403"/>
      <c r="BM207" s="403"/>
      <c r="BN207" s="403"/>
      <c r="BO207" s="403"/>
      <c r="BP207" s="403"/>
      <c r="BQ207" s="377"/>
      <c r="BR207" s="377"/>
    </row>
    <row r="208" spans="1:70" ht="17" customHeight="1" x14ac:dyDescent="0.2">
      <c r="A208" s="387"/>
      <c r="B208" s="389" t="s">
        <v>22</v>
      </c>
      <c r="C208" s="392" t="s">
        <v>57</v>
      </c>
      <c r="D208" s="395">
        <v>59.94</v>
      </c>
      <c r="E208" s="398">
        <v>10</v>
      </c>
      <c r="F208" s="21">
        <v>23</v>
      </c>
      <c r="G208" s="32">
        <f>Anchor!B631</f>
        <v>6682.6571000000004</v>
      </c>
      <c r="H208" s="33">
        <f>Anchor!C631</f>
        <v>44.530099999999997</v>
      </c>
      <c r="I208" s="33">
        <f>Anchor!D631</f>
        <v>46.797199999999997</v>
      </c>
      <c r="J208" s="33">
        <f>Anchor!E631</f>
        <v>46.857900000000001</v>
      </c>
      <c r="K208" s="33"/>
      <c r="L208" s="33">
        <f>Anchor!F631</f>
        <v>26.892399999999999</v>
      </c>
      <c r="M208" s="33">
        <f>Anchor!G631</f>
        <v>26.130199999999999</v>
      </c>
      <c r="N208" s="33">
        <f>Anchor!H631</f>
        <v>99.974999999999994</v>
      </c>
      <c r="O208" s="33"/>
      <c r="P208" s="33"/>
      <c r="Q208" s="33"/>
      <c r="R208" s="33"/>
      <c r="S208" s="33"/>
      <c r="T208" s="33"/>
      <c r="U208" s="33"/>
      <c r="V208" s="33">
        <f>Anchor!I631</f>
        <v>9949.9</v>
      </c>
      <c r="W208" s="33">
        <f>Anchor!J631</f>
        <v>2.9378000000000002</v>
      </c>
      <c r="X208" s="34">
        <f t="shared" si="16"/>
        <v>2.7638611111111109</v>
      </c>
      <c r="Y208" s="15"/>
      <c r="Z208" s="32">
        <f>Test!B631</f>
        <v>0</v>
      </c>
      <c r="AA208" s="33">
        <f>Test!C631</f>
        <v>0</v>
      </c>
      <c r="AB208" s="33">
        <f>Test!D631</f>
        <v>0</v>
      </c>
      <c r="AC208" s="33">
        <f>Test!E631</f>
        <v>0</v>
      </c>
      <c r="AD208" s="33"/>
      <c r="AE208" s="33">
        <f>Test!F631</f>
        <v>0</v>
      </c>
      <c r="AF208" s="33">
        <f>Test!G631</f>
        <v>0</v>
      </c>
      <c r="AG208" s="33">
        <f>Test!H631</f>
        <v>0</v>
      </c>
      <c r="AH208" s="33"/>
      <c r="AI208" s="33"/>
      <c r="AJ208" s="33"/>
      <c r="AK208" s="33"/>
      <c r="AL208" s="33"/>
      <c r="AM208" s="33"/>
      <c r="AN208" s="33"/>
      <c r="AO208" s="33">
        <f>Test!I631</f>
        <v>0</v>
      </c>
      <c r="AP208" s="33">
        <f>Test!J631</f>
        <v>0</v>
      </c>
      <c r="AQ208" s="34">
        <f t="shared" si="17"/>
        <v>0</v>
      </c>
      <c r="AR208" s="46">
        <f t="shared" si="14"/>
        <v>0</v>
      </c>
      <c r="AS208" s="47">
        <f t="shared" si="15"/>
        <v>0</v>
      </c>
      <c r="AT208" s="16"/>
      <c r="AU208" s="16"/>
      <c r="AV208" s="461" t="s">
        <v>123</v>
      </c>
      <c r="AW208" s="382" cm="1">
        <f t="array" ref="AW208">bdRateExtend($G208:$G211,H208:H211,$Z208:$Z211,AA208:AA211)</f>
        <v>1</v>
      </c>
      <c r="AX208" s="403" cm="1">
        <f t="array" ref="AX208">bdRateExtend($G208:$G213,H208:H213,$Z208:$Z213,AA208:AA213)</f>
        <v>1</v>
      </c>
      <c r="AY208" s="403" cm="1">
        <f t="array" ref="AY208">bdRateExtend($G208:$G213,I208:I213,$Z208:$Z213,AB208:AB213)</f>
        <v>1</v>
      </c>
      <c r="AZ208" s="403" cm="1">
        <f t="array" ref="AZ208">bdRateExtend($G208:$G213,J208:J213,$Z208:$Z213,AC208:AC213)</f>
        <v>1</v>
      </c>
      <c r="BA208" s="403" t="e" cm="1">
        <f t="array" ref="BA208">bdRateExtend($G208:$G213,K208:K213,$Z208:$Z213,AD208:AD213)</f>
        <v>#VALUE!</v>
      </c>
      <c r="BB208" s="403" cm="1">
        <f t="array" ref="BB208">bdRateExtend($G208:$G211,L208:L211,$Z208:$Z211,AE208:AE211)</f>
        <v>1</v>
      </c>
      <c r="BC208" s="403" cm="1">
        <f t="array" ref="BC208">bdRateExtend($G208:$G213,L208:L213,$Z208:$Z213,AE208:AE213)</f>
        <v>1</v>
      </c>
      <c r="BD208" s="403" cm="1">
        <f t="array" ref="BD208">bdRateExtend($G208:$G211,M208:M211,$Z208:$Z211,AF208:AF211)</f>
        <v>1</v>
      </c>
      <c r="BE208" s="403" cm="1">
        <f t="array" ref="BE208">bdRateExtend($G208:$G213,M208:M213,$Z208:$Z213,AF208:AF213)</f>
        <v>1</v>
      </c>
      <c r="BF208" s="403" cm="1">
        <f t="array" ref="BF208">bdRateExtend($G208:$G211,N208:N211,$Z208:$Z211,AG208:AG211)</f>
        <v>1</v>
      </c>
      <c r="BG208" s="403" cm="1">
        <f t="array" ref="BG208">bdRateExtend($G208:$G213,N208:N213,$Z208:$Z213,AG208:AG213)</f>
        <v>1</v>
      </c>
      <c r="BH208" s="403" t="e" cm="1">
        <f t="array" ref="BH208">bdRateExtend($G208:$G211,O208:O211,$Z208:$Z211,AH208:AH211)</f>
        <v>#VALUE!</v>
      </c>
      <c r="BI208" s="403" t="e" cm="1">
        <f t="array" ref="BI208">bdRateExtend($G208:$G213,O208:O213,$Z208:$Z213,AH208:AH213)</f>
        <v>#VALUE!</v>
      </c>
      <c r="BJ208" s="403" t="e" cm="1">
        <f t="array" ref="BJ208">bdRateExtend($G208:$G211,P208:P211,$Z208:$Z211,AI208:AI211)</f>
        <v>#VALUE!</v>
      </c>
      <c r="BK208" s="403" t="e" cm="1">
        <f t="array" ref="BK208">bdRateExtend($G208:$G213,P208:P213,$Z208:$Z213,AI208:AI213)</f>
        <v>#VALUE!</v>
      </c>
      <c r="BL208" s="403" t="e" cm="1">
        <f t="array" ref="BL208">bdRateExtend($G208:$G211,Q208:Q211,$Z208:$Z211,AJ208:AJ211)</f>
        <v>#VALUE!</v>
      </c>
      <c r="BM208" s="403" t="e" cm="1">
        <f t="array" ref="BM208">bdRateExtend($G208:$G213,Q208:Q213,$Z208:$Z213,AJ208:AJ213)</f>
        <v>#VALUE!</v>
      </c>
      <c r="BN208" s="403" t="e" cm="1">
        <f t="array" ref="BN208">bdRateExtend($G208:$G211,R208:R211,$Z208:$Z211,AK208:AK211)</f>
        <v>#VALUE!</v>
      </c>
      <c r="BO208" s="403" t="e" cm="1">
        <f t="array" ref="BO208">bdRateExtend($G208:$G213,R208:R213,$Z208:$Z213,AK208:AK213)</f>
        <v>#VALUE!</v>
      </c>
      <c r="BP208" s="403" t="e" cm="1">
        <f t="array" ref="BP208">bdRateExtend($G208:$G213,S208:S213,$Z208:$Z213,AL208:AL213)</f>
        <v>#VALUE!</v>
      </c>
      <c r="BQ208" s="377" t="e" cm="1">
        <f t="array" ref="BQ208">bdRateExtend($G208:$G213,T208:T213,$Z208:$Z213,AM208:AM213)</f>
        <v>#VALUE!</v>
      </c>
      <c r="BR208" s="377" t="e" cm="1">
        <f t="array" ref="BR208">bdRateExtend($G208:$G213,U208:U213,$Z208:$Z213,AN208:AN213)</f>
        <v>#VALUE!</v>
      </c>
    </row>
    <row r="209" spans="1:70" ht="17" customHeight="1" x14ac:dyDescent="0.2">
      <c r="A209" s="387"/>
      <c r="B209" s="390"/>
      <c r="C209" s="393"/>
      <c r="D209" s="396"/>
      <c r="E209" s="399"/>
      <c r="F209" s="19">
        <v>31</v>
      </c>
      <c r="G209" s="35">
        <f>Anchor!B632</f>
        <v>3935.6936000000001</v>
      </c>
      <c r="H209" s="40">
        <f>Anchor!C632</f>
        <v>42.488300000000002</v>
      </c>
      <c r="I209" s="40">
        <f>Anchor!D632</f>
        <v>45.171199999999999</v>
      </c>
      <c r="J209" s="40">
        <f>Anchor!E632</f>
        <v>45.5289</v>
      </c>
      <c r="K209" s="40"/>
      <c r="L209" s="40">
        <f>Anchor!F632</f>
        <v>24.66</v>
      </c>
      <c r="M209" s="40">
        <f>Anchor!G632</f>
        <v>24.090900000000001</v>
      </c>
      <c r="N209" s="40">
        <f>Anchor!H632</f>
        <v>99.971800000000002</v>
      </c>
      <c r="O209" s="40"/>
      <c r="P209" s="40"/>
      <c r="Q209" s="40"/>
      <c r="R209" s="40"/>
      <c r="S209" s="40"/>
      <c r="T209" s="40"/>
      <c r="U209" s="40"/>
      <c r="V209" s="40">
        <f>Anchor!I632</f>
        <v>7633.1</v>
      </c>
      <c r="W209" s="40">
        <f>Anchor!J632</f>
        <v>2.4889999999999999</v>
      </c>
      <c r="X209" s="36">
        <f t="shared" si="16"/>
        <v>2.1203055555555554</v>
      </c>
      <c r="Y209" s="15"/>
      <c r="Z209" s="35">
        <f>Test!B632</f>
        <v>0</v>
      </c>
      <c r="AA209" s="40">
        <f>Test!C632</f>
        <v>0</v>
      </c>
      <c r="AB209" s="40">
        <f>Test!D632</f>
        <v>0</v>
      </c>
      <c r="AC209" s="40">
        <f>Test!E632</f>
        <v>0</v>
      </c>
      <c r="AD209" s="40"/>
      <c r="AE209" s="40">
        <f>Test!F632</f>
        <v>0</v>
      </c>
      <c r="AF209" s="40">
        <f>Test!G632</f>
        <v>0</v>
      </c>
      <c r="AG209" s="40">
        <f>Test!H632</f>
        <v>0</v>
      </c>
      <c r="AH209" s="40"/>
      <c r="AI209" s="40"/>
      <c r="AJ209" s="40"/>
      <c r="AK209" s="40"/>
      <c r="AL209" s="40"/>
      <c r="AM209" s="40"/>
      <c r="AN209" s="40"/>
      <c r="AO209" s="40">
        <f>Test!I632</f>
        <v>0</v>
      </c>
      <c r="AP209" s="40">
        <f>Test!J632</f>
        <v>0</v>
      </c>
      <c r="AQ209" s="36">
        <f t="shared" si="17"/>
        <v>0</v>
      </c>
      <c r="AR209" s="48">
        <f t="shared" si="14"/>
        <v>0</v>
      </c>
      <c r="AS209" s="49">
        <f t="shared" si="15"/>
        <v>0</v>
      </c>
      <c r="AT209" s="16"/>
      <c r="AU209" s="16"/>
      <c r="AV209" s="460"/>
      <c r="AW209" s="382"/>
      <c r="AX209" s="403"/>
      <c r="AY209" s="403"/>
      <c r="AZ209" s="403"/>
      <c r="BA209" s="403"/>
      <c r="BB209" s="403"/>
      <c r="BC209" s="403"/>
      <c r="BD209" s="403"/>
      <c r="BE209" s="403"/>
      <c r="BF209" s="403"/>
      <c r="BG209" s="403"/>
      <c r="BH209" s="403"/>
      <c r="BI209" s="403"/>
      <c r="BJ209" s="403"/>
      <c r="BK209" s="403"/>
      <c r="BL209" s="403"/>
      <c r="BM209" s="403"/>
      <c r="BN209" s="403"/>
      <c r="BO209" s="403"/>
      <c r="BP209" s="403"/>
      <c r="BQ209" s="377"/>
      <c r="BR209" s="377"/>
    </row>
    <row r="210" spans="1:70" ht="17" customHeight="1" x14ac:dyDescent="0.2">
      <c r="A210" s="387"/>
      <c r="B210" s="390"/>
      <c r="C210" s="393"/>
      <c r="D210" s="396"/>
      <c r="E210" s="399"/>
      <c r="F210" s="19">
        <v>39</v>
      </c>
      <c r="G210" s="35">
        <f>Anchor!B633</f>
        <v>2283.7840999999999</v>
      </c>
      <c r="H210" s="40">
        <f>Anchor!C633</f>
        <v>40.258800000000001</v>
      </c>
      <c r="I210" s="40">
        <f>Anchor!D633</f>
        <v>43.247599999999998</v>
      </c>
      <c r="J210" s="40">
        <f>Anchor!E633</f>
        <v>44.011099999999999</v>
      </c>
      <c r="K210" s="40"/>
      <c r="L210" s="40">
        <f>Anchor!F633</f>
        <v>22.1187</v>
      </c>
      <c r="M210" s="40">
        <f>Anchor!G633</f>
        <v>21.7562</v>
      </c>
      <c r="N210" s="40">
        <f>Anchor!H633</f>
        <v>98.880300000000005</v>
      </c>
      <c r="O210" s="40"/>
      <c r="P210" s="40"/>
      <c r="Q210" s="40"/>
      <c r="R210" s="40"/>
      <c r="S210" s="40"/>
      <c r="T210" s="40"/>
      <c r="U210" s="40"/>
      <c r="V210" s="40">
        <f>Anchor!I633</f>
        <v>6369.7</v>
      </c>
      <c r="W210" s="40">
        <f>Anchor!J633</f>
        <v>2.1486999999999998</v>
      </c>
      <c r="X210" s="36">
        <f t="shared" si="16"/>
        <v>1.7693611111111112</v>
      </c>
      <c r="Y210" s="15"/>
      <c r="Z210" s="35">
        <f>Test!B633</f>
        <v>0</v>
      </c>
      <c r="AA210" s="40">
        <f>Test!C633</f>
        <v>0</v>
      </c>
      <c r="AB210" s="40">
        <f>Test!D633</f>
        <v>0</v>
      </c>
      <c r="AC210" s="40">
        <f>Test!E633</f>
        <v>0</v>
      </c>
      <c r="AD210" s="40"/>
      <c r="AE210" s="40">
        <f>Test!F633</f>
        <v>0</v>
      </c>
      <c r="AF210" s="40">
        <f>Test!G633</f>
        <v>0</v>
      </c>
      <c r="AG210" s="40">
        <f>Test!H633</f>
        <v>0</v>
      </c>
      <c r="AH210" s="40"/>
      <c r="AI210" s="40"/>
      <c r="AJ210" s="40"/>
      <c r="AK210" s="40"/>
      <c r="AL210" s="40"/>
      <c r="AM210" s="40"/>
      <c r="AN210" s="40"/>
      <c r="AO210" s="40">
        <f>Test!I633</f>
        <v>0</v>
      </c>
      <c r="AP210" s="40">
        <f>Test!J633</f>
        <v>0</v>
      </c>
      <c r="AQ210" s="36">
        <f t="shared" si="17"/>
        <v>0</v>
      </c>
      <c r="AR210" s="48">
        <f t="shared" si="14"/>
        <v>0</v>
      </c>
      <c r="AS210" s="49">
        <f t="shared" si="15"/>
        <v>0</v>
      </c>
      <c r="AT210" s="16"/>
      <c r="AU210" s="16"/>
      <c r="AV210" s="460" t="s">
        <v>124</v>
      </c>
      <c r="AW210" s="382" cm="1">
        <f t="array" ref="AW210">bdRateExtend($G209:$G212,H209:H212,$Z209:$Z212,AA209:AA212)</f>
        <v>1</v>
      </c>
      <c r="AX210" s="403"/>
      <c r="AY210" s="403"/>
      <c r="AZ210" s="403"/>
      <c r="BA210" s="403"/>
      <c r="BB210" s="403" cm="1">
        <f t="array" ref="BB210">bdRateExtend($G209:$G212,L209:L212,$Z209:$Z212,AE209:AE212)</f>
        <v>1</v>
      </c>
      <c r="BC210" s="403"/>
      <c r="BD210" s="403" cm="1">
        <f t="array" ref="BD210">bdRateExtend($G209:$G212,M209:M212,$Z209:$Z212,AF209:AF212)</f>
        <v>1</v>
      </c>
      <c r="BE210" s="403"/>
      <c r="BF210" s="403" cm="1">
        <f t="array" ref="BF210">bdRateExtend($G209:$G212,N209:N212,$Z209:$Z212,AG209:AG212)</f>
        <v>1</v>
      </c>
      <c r="BG210" s="403"/>
      <c r="BH210" s="403" t="e" cm="1">
        <f t="array" ref="BH210">bdRateExtend($G209:$G212,O209:O212,$Z209:$Z212,AH209:AH212)</f>
        <v>#VALUE!</v>
      </c>
      <c r="BI210" s="403"/>
      <c r="BJ210" s="403" t="e" cm="1">
        <f t="array" ref="BJ210">bdRateExtend($G209:$G212,P209:P212,$Z209:$Z212,AI209:AI212)</f>
        <v>#VALUE!</v>
      </c>
      <c r="BK210" s="403"/>
      <c r="BL210" s="403" t="e" cm="1">
        <f t="array" ref="BL210">bdRateExtend($G209:$G212,Q209:Q212,$Z209:$Z212,AJ209:AJ212)</f>
        <v>#VALUE!</v>
      </c>
      <c r="BM210" s="403"/>
      <c r="BN210" s="403" t="e" cm="1">
        <f t="array" ref="BN210">bdRateExtend($G209:$G212,R209:R212,$Z209:$Z212,AK209:AK212)</f>
        <v>#VALUE!</v>
      </c>
      <c r="BO210" s="403"/>
      <c r="BP210" s="403"/>
      <c r="BQ210" s="377"/>
      <c r="BR210" s="377"/>
    </row>
    <row r="211" spans="1:70" ht="17" customHeight="1" x14ac:dyDescent="0.2">
      <c r="A211" s="387"/>
      <c r="B211" s="390"/>
      <c r="C211" s="393"/>
      <c r="D211" s="396"/>
      <c r="E211" s="399"/>
      <c r="F211" s="19">
        <v>47</v>
      </c>
      <c r="G211" s="35">
        <f>Anchor!B634</f>
        <v>1345.9204</v>
      </c>
      <c r="H211" s="40">
        <f>Anchor!C634</f>
        <v>37.919499999999999</v>
      </c>
      <c r="I211" s="40">
        <f>Anchor!D634</f>
        <v>41.188499999999998</v>
      </c>
      <c r="J211" s="40">
        <f>Anchor!E634</f>
        <v>42.3887</v>
      </c>
      <c r="K211" s="40"/>
      <c r="L211" s="40">
        <f>Anchor!F634</f>
        <v>19.347799999999999</v>
      </c>
      <c r="M211" s="40">
        <f>Anchor!G634</f>
        <v>19.216899999999999</v>
      </c>
      <c r="N211" s="40">
        <f>Anchor!H634</f>
        <v>93.272800000000004</v>
      </c>
      <c r="O211" s="40"/>
      <c r="P211" s="40"/>
      <c r="Q211" s="40"/>
      <c r="R211" s="40"/>
      <c r="S211" s="40"/>
      <c r="T211" s="40"/>
      <c r="U211" s="40"/>
      <c r="V211" s="40">
        <f>Anchor!I634</f>
        <v>5558.7</v>
      </c>
      <c r="W211" s="40">
        <f>Anchor!J634</f>
        <v>1.9460999999999999</v>
      </c>
      <c r="X211" s="36">
        <f t="shared" si="16"/>
        <v>1.5440833333333333</v>
      </c>
      <c r="Y211" s="15"/>
      <c r="Z211" s="35">
        <f>Test!B634</f>
        <v>0</v>
      </c>
      <c r="AA211" s="40">
        <f>Test!C634</f>
        <v>0</v>
      </c>
      <c r="AB211" s="40">
        <f>Test!D634</f>
        <v>0</v>
      </c>
      <c r="AC211" s="40">
        <f>Test!E634</f>
        <v>0</v>
      </c>
      <c r="AD211" s="40"/>
      <c r="AE211" s="40">
        <f>Test!F634</f>
        <v>0</v>
      </c>
      <c r="AF211" s="40">
        <f>Test!G634</f>
        <v>0</v>
      </c>
      <c r="AG211" s="40">
        <f>Test!H634</f>
        <v>0</v>
      </c>
      <c r="AH211" s="40"/>
      <c r="AI211" s="40"/>
      <c r="AJ211" s="40"/>
      <c r="AK211" s="40"/>
      <c r="AL211" s="40"/>
      <c r="AM211" s="40"/>
      <c r="AN211" s="40"/>
      <c r="AO211" s="40">
        <f>Test!I634</f>
        <v>0</v>
      </c>
      <c r="AP211" s="40">
        <f>Test!J634</f>
        <v>0</v>
      </c>
      <c r="AQ211" s="36">
        <f t="shared" si="17"/>
        <v>0</v>
      </c>
      <c r="AR211" s="48">
        <f t="shared" si="14"/>
        <v>0</v>
      </c>
      <c r="AS211" s="49">
        <f t="shared" si="15"/>
        <v>0</v>
      </c>
      <c r="AT211" s="16"/>
      <c r="AU211" s="16"/>
      <c r="AV211" s="460"/>
      <c r="AW211" s="382"/>
      <c r="AX211" s="403"/>
      <c r="AY211" s="403"/>
      <c r="AZ211" s="403"/>
      <c r="BA211" s="403"/>
      <c r="BB211" s="403"/>
      <c r="BC211" s="403"/>
      <c r="BD211" s="403"/>
      <c r="BE211" s="403"/>
      <c r="BF211" s="403"/>
      <c r="BG211" s="403"/>
      <c r="BH211" s="403"/>
      <c r="BI211" s="403"/>
      <c r="BJ211" s="403"/>
      <c r="BK211" s="403"/>
      <c r="BL211" s="403"/>
      <c r="BM211" s="403"/>
      <c r="BN211" s="403"/>
      <c r="BO211" s="403"/>
      <c r="BP211" s="403"/>
      <c r="BQ211" s="377"/>
      <c r="BR211" s="377"/>
    </row>
    <row r="212" spans="1:70" ht="17" customHeight="1" x14ac:dyDescent="0.2">
      <c r="A212" s="387"/>
      <c r="B212" s="390"/>
      <c r="C212" s="393"/>
      <c r="D212" s="396"/>
      <c r="E212" s="399"/>
      <c r="F212" s="19">
        <v>55</v>
      </c>
      <c r="G212" s="35">
        <f>Anchor!B635</f>
        <v>798.17579999999998</v>
      </c>
      <c r="H212" s="40">
        <f>Anchor!C635</f>
        <v>35.582599999999999</v>
      </c>
      <c r="I212" s="40">
        <f>Anchor!D635</f>
        <v>39.074399999999997</v>
      </c>
      <c r="J212" s="40">
        <f>Anchor!E635</f>
        <v>40.683100000000003</v>
      </c>
      <c r="K212" s="40"/>
      <c r="L212" s="40">
        <f>Anchor!F635</f>
        <v>16.468599999999999</v>
      </c>
      <c r="M212" s="40">
        <f>Anchor!G635</f>
        <v>16.6126</v>
      </c>
      <c r="N212" s="40">
        <f>Anchor!H635</f>
        <v>83.715199999999996</v>
      </c>
      <c r="O212" s="40"/>
      <c r="P212" s="40"/>
      <c r="Q212" s="40"/>
      <c r="R212" s="40"/>
      <c r="S212" s="40"/>
      <c r="T212" s="40"/>
      <c r="U212" s="40"/>
      <c r="V212" s="40">
        <f>Anchor!I635</f>
        <v>4703.5</v>
      </c>
      <c r="W212" s="40">
        <f>Anchor!J635</f>
        <v>1.6335999999999999</v>
      </c>
      <c r="X212" s="36">
        <f t="shared" si="16"/>
        <v>1.3065277777777777</v>
      </c>
      <c r="Y212" s="15"/>
      <c r="Z212" s="35">
        <f>Test!B635</f>
        <v>0</v>
      </c>
      <c r="AA212" s="40">
        <f>Test!C635</f>
        <v>0</v>
      </c>
      <c r="AB212" s="40">
        <f>Test!D635</f>
        <v>0</v>
      </c>
      <c r="AC212" s="40">
        <f>Test!E635</f>
        <v>0</v>
      </c>
      <c r="AD212" s="40"/>
      <c r="AE212" s="40">
        <f>Test!F635</f>
        <v>0</v>
      </c>
      <c r="AF212" s="40">
        <f>Test!G635</f>
        <v>0</v>
      </c>
      <c r="AG212" s="40">
        <f>Test!H635</f>
        <v>0</v>
      </c>
      <c r="AH212" s="40"/>
      <c r="AI212" s="40"/>
      <c r="AJ212" s="40"/>
      <c r="AK212" s="40"/>
      <c r="AL212" s="40"/>
      <c r="AM212" s="40"/>
      <c r="AN212" s="40"/>
      <c r="AO212" s="40">
        <f>Test!I635</f>
        <v>0</v>
      </c>
      <c r="AP212" s="40">
        <f>Test!J635</f>
        <v>0</v>
      </c>
      <c r="AQ212" s="36">
        <f t="shared" si="17"/>
        <v>0</v>
      </c>
      <c r="AR212" s="48">
        <f t="shared" si="14"/>
        <v>0</v>
      </c>
      <c r="AS212" s="49">
        <f t="shared" si="15"/>
        <v>0</v>
      </c>
      <c r="AT212" s="16"/>
      <c r="AU212" s="16"/>
      <c r="AV212" s="460" t="s">
        <v>125</v>
      </c>
      <c r="AW212" s="382" cm="1">
        <f t="array" ref="AW212">bdRateExtend($G210:$G213,H210:H213,$Z210:$Z213,AA210:AA213)</f>
        <v>1</v>
      </c>
      <c r="AX212" s="403"/>
      <c r="AY212" s="403"/>
      <c r="AZ212" s="403"/>
      <c r="BA212" s="403"/>
      <c r="BB212" s="403" cm="1">
        <f t="array" ref="BB212">bdRateExtend($G210:$G213,L210:L213,$Z210:$Z213,AE210:AE213)</f>
        <v>1</v>
      </c>
      <c r="BC212" s="403"/>
      <c r="BD212" s="403" cm="1">
        <f t="array" ref="BD212">bdRateExtend($G210:$G213,M210:M213,$Z210:$Z213,AF210:AF213)</f>
        <v>1</v>
      </c>
      <c r="BE212" s="403"/>
      <c r="BF212" s="403" cm="1">
        <f t="array" ref="BF212">bdRateExtend($G210:$G213,N210:N213,$Z210:$Z213,AG210:AG213)</f>
        <v>1</v>
      </c>
      <c r="BG212" s="403"/>
      <c r="BH212" s="403" t="e" cm="1">
        <f t="array" ref="BH212">bdRateExtend($G210:$G213,O210:O213,$Z210:$Z213,AH210:AH213)</f>
        <v>#VALUE!</v>
      </c>
      <c r="BI212" s="403"/>
      <c r="BJ212" s="403" t="e" cm="1">
        <f t="array" ref="BJ212">bdRateExtend($G210:$G213,P210:P213,$Z210:$Z213,AI210:AI213)</f>
        <v>#VALUE!</v>
      </c>
      <c r="BK212" s="403"/>
      <c r="BL212" s="403" t="e" cm="1">
        <f t="array" ref="BL212">bdRateExtend($G210:$G213,Q210:Q213,$Z210:$Z213,AJ210:AJ213)</f>
        <v>#VALUE!</v>
      </c>
      <c r="BM212" s="403"/>
      <c r="BN212" s="403" t="e" cm="1">
        <f t="array" ref="BN212">bdRateExtend($G210:$G213,R210:R213,$Z210:$Z213,AK210:AK213)</f>
        <v>#VALUE!</v>
      </c>
      <c r="BO212" s="403"/>
      <c r="BP212" s="403"/>
      <c r="BQ212" s="377"/>
      <c r="BR212" s="377"/>
    </row>
    <row r="213" spans="1:70" ht="17" customHeight="1" thickBot="1" x14ac:dyDescent="0.25">
      <c r="A213" s="387"/>
      <c r="B213" s="391"/>
      <c r="C213" s="394"/>
      <c r="D213" s="397"/>
      <c r="E213" s="400"/>
      <c r="F213" s="22">
        <v>63</v>
      </c>
      <c r="G213" s="37">
        <f>Anchor!B636</f>
        <v>386.45620000000002</v>
      </c>
      <c r="H213" s="38">
        <f>Anchor!C636</f>
        <v>32.621699999999997</v>
      </c>
      <c r="I213" s="38">
        <f>Anchor!D636</f>
        <v>36.700299999999999</v>
      </c>
      <c r="J213" s="38">
        <f>Anchor!E636</f>
        <v>38.924999999999997</v>
      </c>
      <c r="K213" s="38"/>
      <c r="L213" s="38">
        <f>Anchor!F636</f>
        <v>13.111800000000001</v>
      </c>
      <c r="M213" s="38">
        <f>Anchor!G636</f>
        <v>13.6175</v>
      </c>
      <c r="N213" s="38">
        <f>Anchor!H636</f>
        <v>63.659599999999998</v>
      </c>
      <c r="O213" s="38"/>
      <c r="P213" s="38"/>
      <c r="Q213" s="38"/>
      <c r="R213" s="38"/>
      <c r="S213" s="38"/>
      <c r="T213" s="38"/>
      <c r="U213" s="38"/>
      <c r="V213" s="38">
        <f>Anchor!I636</f>
        <v>3089.8</v>
      </c>
      <c r="W213" s="38">
        <f>Anchor!J636</f>
        <v>1.1004</v>
      </c>
      <c r="X213" s="39">
        <f t="shared" si="16"/>
        <v>0.85827777777777781</v>
      </c>
      <c r="Y213" s="15"/>
      <c r="Z213" s="37">
        <f>Test!B636</f>
        <v>0</v>
      </c>
      <c r="AA213" s="38">
        <f>Test!C636</f>
        <v>0</v>
      </c>
      <c r="AB213" s="38">
        <f>Test!D636</f>
        <v>0</v>
      </c>
      <c r="AC213" s="38">
        <f>Test!E636</f>
        <v>0</v>
      </c>
      <c r="AD213" s="38"/>
      <c r="AE213" s="38">
        <f>Test!F636</f>
        <v>0</v>
      </c>
      <c r="AF213" s="38">
        <f>Test!G636</f>
        <v>0</v>
      </c>
      <c r="AG213" s="38">
        <f>Test!H636</f>
        <v>0</v>
      </c>
      <c r="AH213" s="38"/>
      <c r="AI213" s="38"/>
      <c r="AJ213" s="38"/>
      <c r="AK213" s="38"/>
      <c r="AL213" s="38"/>
      <c r="AM213" s="38"/>
      <c r="AN213" s="38"/>
      <c r="AO213" s="38">
        <f>Test!I636</f>
        <v>0</v>
      </c>
      <c r="AP213" s="38">
        <f>Test!J636</f>
        <v>0</v>
      </c>
      <c r="AQ213" s="39">
        <f t="shared" si="17"/>
        <v>0</v>
      </c>
      <c r="AR213" s="50">
        <f t="shared" si="14"/>
        <v>0</v>
      </c>
      <c r="AS213" s="51">
        <f t="shared" si="15"/>
        <v>0</v>
      </c>
      <c r="AT213" s="16"/>
      <c r="AU213" s="16"/>
      <c r="AV213" s="462"/>
      <c r="AW213" s="382"/>
      <c r="AX213" s="403"/>
      <c r="AY213" s="403"/>
      <c r="AZ213" s="403"/>
      <c r="BA213" s="403"/>
      <c r="BB213" s="403"/>
      <c r="BC213" s="403"/>
      <c r="BD213" s="403"/>
      <c r="BE213" s="403"/>
      <c r="BF213" s="403"/>
      <c r="BG213" s="403"/>
      <c r="BH213" s="403"/>
      <c r="BI213" s="403"/>
      <c r="BJ213" s="403"/>
      <c r="BK213" s="403"/>
      <c r="BL213" s="403"/>
      <c r="BM213" s="403"/>
      <c r="BN213" s="403"/>
      <c r="BO213" s="403"/>
      <c r="BP213" s="403"/>
      <c r="BQ213" s="377"/>
      <c r="BR213" s="377"/>
    </row>
    <row r="214" spans="1:70" ht="17" customHeight="1" x14ac:dyDescent="0.2">
      <c r="A214" s="387"/>
      <c r="B214" s="389" t="s">
        <v>22</v>
      </c>
      <c r="C214" s="392" t="s">
        <v>58</v>
      </c>
      <c r="D214" s="395">
        <v>60</v>
      </c>
      <c r="E214" s="398">
        <v>8</v>
      </c>
      <c r="F214" s="21">
        <v>23</v>
      </c>
      <c r="G214" s="32">
        <f>Anchor!B637</f>
        <v>3515.2246</v>
      </c>
      <c r="H214" s="33">
        <f>Anchor!C637</f>
        <v>44.297800000000002</v>
      </c>
      <c r="I214" s="33">
        <f>Anchor!D637</f>
        <v>49.5032</v>
      </c>
      <c r="J214" s="33">
        <f>Anchor!E637</f>
        <v>49.633200000000002</v>
      </c>
      <c r="K214" s="33"/>
      <c r="L214" s="33">
        <f>Anchor!F637</f>
        <v>25.2989</v>
      </c>
      <c r="M214" s="33">
        <f>Anchor!G637</f>
        <v>24.644200000000001</v>
      </c>
      <c r="N214" s="33">
        <f>Anchor!H637</f>
        <v>96.270499999999998</v>
      </c>
      <c r="O214" s="33"/>
      <c r="P214" s="33"/>
      <c r="Q214" s="33"/>
      <c r="R214" s="33"/>
      <c r="S214" s="33"/>
      <c r="T214" s="33"/>
      <c r="U214" s="33"/>
      <c r="V214" s="33">
        <f>Anchor!I637</f>
        <v>4400.3999999999996</v>
      </c>
      <c r="W214" s="33">
        <f>Anchor!J637</f>
        <v>1.6091</v>
      </c>
      <c r="X214" s="34">
        <f t="shared" si="16"/>
        <v>1.2223333333333333</v>
      </c>
      <c r="Y214" s="15"/>
      <c r="Z214" s="32">
        <f>Test!B637</f>
        <v>0</v>
      </c>
      <c r="AA214" s="33">
        <f>Test!C637</f>
        <v>0</v>
      </c>
      <c r="AB214" s="33">
        <f>Test!D637</f>
        <v>0</v>
      </c>
      <c r="AC214" s="33">
        <f>Test!E637</f>
        <v>0</v>
      </c>
      <c r="AD214" s="33"/>
      <c r="AE214" s="33">
        <f>Test!F637</f>
        <v>0</v>
      </c>
      <c r="AF214" s="33">
        <f>Test!G637</f>
        <v>0</v>
      </c>
      <c r="AG214" s="33">
        <f>Test!H637</f>
        <v>0</v>
      </c>
      <c r="AH214" s="33"/>
      <c r="AI214" s="33"/>
      <c r="AJ214" s="33"/>
      <c r="AK214" s="33"/>
      <c r="AL214" s="33"/>
      <c r="AM214" s="33"/>
      <c r="AN214" s="33"/>
      <c r="AO214" s="33">
        <f>Test!I637</f>
        <v>0</v>
      </c>
      <c r="AP214" s="33">
        <f>Test!J637</f>
        <v>0</v>
      </c>
      <c r="AQ214" s="34">
        <f t="shared" si="17"/>
        <v>0</v>
      </c>
      <c r="AR214" s="46">
        <f t="shared" si="14"/>
        <v>0</v>
      </c>
      <c r="AS214" s="47">
        <f t="shared" si="15"/>
        <v>0</v>
      </c>
      <c r="AT214" s="16"/>
      <c r="AU214" s="16"/>
      <c r="AV214" s="461" t="s">
        <v>123</v>
      </c>
      <c r="AW214" s="382" cm="1">
        <f t="array" ref="AW214">bdRateExtend($G214:$G217,H214:H217,$Z214:$Z217,AA214:AA217)</f>
        <v>1</v>
      </c>
      <c r="AX214" s="403" cm="1">
        <f t="array" ref="AX214">bdRateExtend($G214:$G219,H214:H219,$Z214:$Z219,AA214:AA219)</f>
        <v>1</v>
      </c>
      <c r="AY214" s="403" cm="1">
        <f t="array" ref="AY214">bdRateExtend($G214:$G219,I214:I219,$Z214:$Z219,AB214:AB219)</f>
        <v>1</v>
      </c>
      <c r="AZ214" s="403" cm="1">
        <f t="array" ref="AZ214">bdRateExtend($G214:$G219,J214:J219,$Z214:$Z219,AC214:AC219)</f>
        <v>1</v>
      </c>
      <c r="BA214" s="403" t="e" cm="1">
        <f t="array" ref="BA214">bdRateExtend($G214:$G219,K214:K219,$Z214:$Z219,AD214:AD219)</f>
        <v>#VALUE!</v>
      </c>
      <c r="BB214" s="403" cm="1">
        <f t="array" ref="BB214">bdRateExtend($G214:$G217,L214:L217,$Z214:$Z217,AE214:AE217)</f>
        <v>1</v>
      </c>
      <c r="BC214" s="403" cm="1">
        <f t="array" ref="BC214">bdRateExtend($G214:$G219,L214:L219,$Z214:$Z219,AE214:AE219)</f>
        <v>1</v>
      </c>
      <c r="BD214" s="403" cm="1">
        <f t="array" ref="BD214">bdRateExtend($G214:$G217,M214:M217,$Z214:$Z217,AF214:AF217)</f>
        <v>1</v>
      </c>
      <c r="BE214" s="403" cm="1">
        <f t="array" ref="BE214">bdRateExtend($G214:$G219,M214:M219,$Z214:$Z219,AF214:AF219)</f>
        <v>1</v>
      </c>
      <c r="BF214" s="403" cm="1">
        <f t="array" ref="BF214">bdRateExtend($G214:$G217,N214:N217,$Z214:$Z217,AG214:AG217)</f>
        <v>1</v>
      </c>
      <c r="BG214" s="403" cm="1">
        <f t="array" ref="BG214">bdRateExtend($G214:$G219,N214:N219,$Z214:$Z219,AG214:AG219)</f>
        <v>1</v>
      </c>
      <c r="BH214" s="403" t="e" cm="1">
        <f t="array" ref="BH214">bdRateExtend($G214:$G217,O214:O217,$Z214:$Z217,AH214:AH217)</f>
        <v>#VALUE!</v>
      </c>
      <c r="BI214" s="403" t="e" cm="1">
        <f t="array" ref="BI214">bdRateExtend($G214:$G219,O214:O219,$Z214:$Z219,AH214:AH219)</f>
        <v>#VALUE!</v>
      </c>
      <c r="BJ214" s="403" t="e" cm="1">
        <f t="array" ref="BJ214">bdRateExtend($G214:$G217,P214:P217,$Z214:$Z217,AI214:AI217)</f>
        <v>#VALUE!</v>
      </c>
      <c r="BK214" s="403" t="e" cm="1">
        <f t="array" ref="BK214">bdRateExtend($G214:$G219,P214:P219,$Z214:$Z219,AI214:AI219)</f>
        <v>#VALUE!</v>
      </c>
      <c r="BL214" s="403" t="e" cm="1">
        <f t="array" ref="BL214">bdRateExtend($G214:$G217,Q214:Q217,$Z214:$Z217,AJ214:AJ217)</f>
        <v>#VALUE!</v>
      </c>
      <c r="BM214" s="403" t="e" cm="1">
        <f t="array" ref="BM214">bdRateExtend($G214:$G219,Q214:Q219,$Z214:$Z219,AJ214:AJ219)</f>
        <v>#VALUE!</v>
      </c>
      <c r="BN214" s="403" t="e" cm="1">
        <f t="array" ref="BN214">bdRateExtend($G214:$G217,R214:R217,$Z214:$Z217,AK214:AK217)</f>
        <v>#VALUE!</v>
      </c>
      <c r="BO214" s="403" t="e" cm="1">
        <f t="array" ref="BO214">bdRateExtend($G214:$G219,R214:R219,$Z214:$Z219,AK214:AK219)</f>
        <v>#VALUE!</v>
      </c>
      <c r="BP214" s="403" t="e" cm="1">
        <f t="array" ref="BP214">bdRateExtend($G214:$G219,S214:S219,$Z214:$Z219,AL214:AL219)</f>
        <v>#VALUE!</v>
      </c>
      <c r="BQ214" s="377" t="e" cm="1">
        <f t="array" ref="BQ214">bdRateExtend($G214:$G219,T214:T219,$Z214:$Z219,AM214:AM219)</f>
        <v>#VALUE!</v>
      </c>
      <c r="BR214" s="377" t="e" cm="1">
        <f t="array" ref="BR214">bdRateExtend($G214:$G219,U214:U219,$Z214:$Z219,AN214:AN219)</f>
        <v>#VALUE!</v>
      </c>
    </row>
    <row r="215" spans="1:70" ht="17" customHeight="1" x14ac:dyDescent="0.2">
      <c r="A215" s="387"/>
      <c r="B215" s="390"/>
      <c r="C215" s="393"/>
      <c r="D215" s="396"/>
      <c r="E215" s="399"/>
      <c r="F215" s="19">
        <v>31</v>
      </c>
      <c r="G215" s="35">
        <f>Anchor!B638</f>
        <v>1666.6966</v>
      </c>
      <c r="H215" s="40">
        <f>Anchor!C638</f>
        <v>43.076900000000002</v>
      </c>
      <c r="I215" s="40">
        <f>Anchor!D638</f>
        <v>48.912599999999998</v>
      </c>
      <c r="J215" s="40">
        <f>Anchor!E638</f>
        <v>48.875900000000001</v>
      </c>
      <c r="K215" s="40"/>
      <c r="L215" s="40">
        <f>Anchor!F638</f>
        <v>24.057400000000001</v>
      </c>
      <c r="M215" s="40">
        <f>Anchor!G638</f>
        <v>23.657499999999999</v>
      </c>
      <c r="N215" s="40">
        <f>Anchor!H638</f>
        <v>94.982600000000005</v>
      </c>
      <c r="O215" s="40"/>
      <c r="P215" s="40"/>
      <c r="Q215" s="40"/>
      <c r="R215" s="40"/>
      <c r="S215" s="40"/>
      <c r="T215" s="40"/>
      <c r="U215" s="40"/>
      <c r="V215" s="40">
        <f>Anchor!I638</f>
        <v>2573.8000000000002</v>
      </c>
      <c r="W215" s="40">
        <f>Anchor!J638</f>
        <v>1.1851</v>
      </c>
      <c r="X215" s="36">
        <f t="shared" si="16"/>
        <v>0.71494444444444449</v>
      </c>
      <c r="Y215" s="15"/>
      <c r="Z215" s="35">
        <f>Test!B638</f>
        <v>0</v>
      </c>
      <c r="AA215" s="40">
        <f>Test!C638</f>
        <v>0</v>
      </c>
      <c r="AB215" s="40">
        <f>Test!D638</f>
        <v>0</v>
      </c>
      <c r="AC215" s="40">
        <f>Test!E638</f>
        <v>0</v>
      </c>
      <c r="AD215" s="40"/>
      <c r="AE215" s="40">
        <f>Test!F638</f>
        <v>0</v>
      </c>
      <c r="AF215" s="40">
        <f>Test!G638</f>
        <v>0</v>
      </c>
      <c r="AG215" s="40">
        <f>Test!H638</f>
        <v>0</v>
      </c>
      <c r="AH215" s="40"/>
      <c r="AI215" s="40"/>
      <c r="AJ215" s="40"/>
      <c r="AK215" s="40"/>
      <c r="AL215" s="40"/>
      <c r="AM215" s="40"/>
      <c r="AN215" s="40"/>
      <c r="AO215" s="40">
        <f>Test!I638</f>
        <v>0</v>
      </c>
      <c r="AP215" s="40">
        <f>Test!J638</f>
        <v>0</v>
      </c>
      <c r="AQ215" s="36">
        <f t="shared" si="17"/>
        <v>0</v>
      </c>
      <c r="AR215" s="48">
        <f t="shared" si="14"/>
        <v>0</v>
      </c>
      <c r="AS215" s="49">
        <f t="shared" si="15"/>
        <v>0</v>
      </c>
      <c r="AT215" s="16"/>
      <c r="AU215" s="16"/>
      <c r="AV215" s="460"/>
      <c r="AW215" s="382"/>
      <c r="AX215" s="403"/>
      <c r="AY215" s="403"/>
      <c r="AZ215" s="403"/>
      <c r="BA215" s="403"/>
      <c r="BB215" s="403"/>
      <c r="BC215" s="403"/>
      <c r="BD215" s="403"/>
      <c r="BE215" s="403"/>
      <c r="BF215" s="403"/>
      <c r="BG215" s="403"/>
      <c r="BH215" s="403"/>
      <c r="BI215" s="403"/>
      <c r="BJ215" s="403"/>
      <c r="BK215" s="403"/>
      <c r="BL215" s="403"/>
      <c r="BM215" s="403"/>
      <c r="BN215" s="403"/>
      <c r="BO215" s="403"/>
      <c r="BP215" s="403"/>
      <c r="BQ215" s="377"/>
      <c r="BR215" s="377"/>
    </row>
    <row r="216" spans="1:70" ht="17" customHeight="1" x14ac:dyDescent="0.2">
      <c r="A216" s="387"/>
      <c r="B216" s="390"/>
      <c r="C216" s="393"/>
      <c r="D216" s="396"/>
      <c r="E216" s="399"/>
      <c r="F216" s="19">
        <v>39</v>
      </c>
      <c r="G216" s="35">
        <f>Anchor!B639</f>
        <v>888.56489999999997</v>
      </c>
      <c r="H216" s="40">
        <f>Anchor!C639</f>
        <v>41.831200000000003</v>
      </c>
      <c r="I216" s="40">
        <f>Anchor!D639</f>
        <v>48.220500000000001</v>
      </c>
      <c r="J216" s="40">
        <f>Anchor!E639</f>
        <v>47.878300000000003</v>
      </c>
      <c r="K216" s="40"/>
      <c r="L216" s="40">
        <f>Anchor!F639</f>
        <v>22.706900000000001</v>
      </c>
      <c r="M216" s="40">
        <f>Anchor!G639</f>
        <v>22.573</v>
      </c>
      <c r="N216" s="40">
        <f>Anchor!H639</f>
        <v>92.968800000000002</v>
      </c>
      <c r="O216" s="40"/>
      <c r="P216" s="40"/>
      <c r="Q216" s="40"/>
      <c r="R216" s="40"/>
      <c r="S216" s="40"/>
      <c r="T216" s="40"/>
      <c r="U216" s="40"/>
      <c r="V216" s="40">
        <f>Anchor!I639</f>
        <v>1992.7</v>
      </c>
      <c r="W216" s="40">
        <f>Anchor!J639</f>
        <v>1.1196999999999999</v>
      </c>
      <c r="X216" s="36">
        <f t="shared" si="16"/>
        <v>0.55352777777777784</v>
      </c>
      <c r="Y216" s="15"/>
      <c r="Z216" s="35">
        <f>Test!B639</f>
        <v>0</v>
      </c>
      <c r="AA216" s="40">
        <f>Test!C639</f>
        <v>0</v>
      </c>
      <c r="AB216" s="40">
        <f>Test!D639</f>
        <v>0</v>
      </c>
      <c r="AC216" s="40">
        <f>Test!E639</f>
        <v>0</v>
      </c>
      <c r="AD216" s="40"/>
      <c r="AE216" s="40">
        <f>Test!F639</f>
        <v>0</v>
      </c>
      <c r="AF216" s="40">
        <f>Test!G639</f>
        <v>0</v>
      </c>
      <c r="AG216" s="40">
        <f>Test!H639</f>
        <v>0</v>
      </c>
      <c r="AH216" s="40"/>
      <c r="AI216" s="40"/>
      <c r="AJ216" s="40"/>
      <c r="AK216" s="40"/>
      <c r="AL216" s="40"/>
      <c r="AM216" s="40"/>
      <c r="AN216" s="40"/>
      <c r="AO216" s="40">
        <f>Test!I639</f>
        <v>0</v>
      </c>
      <c r="AP216" s="40">
        <f>Test!J639</f>
        <v>0</v>
      </c>
      <c r="AQ216" s="36">
        <f t="shared" si="17"/>
        <v>0</v>
      </c>
      <c r="AR216" s="48">
        <f t="shared" si="14"/>
        <v>0</v>
      </c>
      <c r="AS216" s="49">
        <f t="shared" si="15"/>
        <v>0</v>
      </c>
      <c r="AT216" s="16"/>
      <c r="AU216" s="16"/>
      <c r="AV216" s="460" t="s">
        <v>124</v>
      </c>
      <c r="AW216" s="382" cm="1">
        <f t="array" ref="AW216">bdRateExtend($G215:$G218,H215:H218,$Z215:$Z218,AA215:AA218)</f>
        <v>1</v>
      </c>
      <c r="AX216" s="403"/>
      <c r="AY216" s="403"/>
      <c r="AZ216" s="403"/>
      <c r="BA216" s="403"/>
      <c r="BB216" s="403" cm="1">
        <f t="array" ref="BB216">bdRateExtend($G215:$G218,L215:L218,$Z215:$Z218,AE215:AE218)</f>
        <v>1</v>
      </c>
      <c r="BC216" s="403"/>
      <c r="BD216" s="403" cm="1">
        <f t="array" ref="BD216">bdRateExtend($G215:$G218,M215:M218,$Z215:$Z218,AF215:AF218)</f>
        <v>1</v>
      </c>
      <c r="BE216" s="403"/>
      <c r="BF216" s="403" cm="1">
        <f t="array" ref="BF216">bdRateExtend($G215:$G218,N215:N218,$Z215:$Z218,AG215:AG218)</f>
        <v>1</v>
      </c>
      <c r="BG216" s="403"/>
      <c r="BH216" s="403" t="e" cm="1">
        <f t="array" ref="BH216">bdRateExtend($G215:$G218,O215:O218,$Z215:$Z218,AH215:AH218)</f>
        <v>#VALUE!</v>
      </c>
      <c r="BI216" s="403"/>
      <c r="BJ216" s="403" t="e" cm="1">
        <f t="array" ref="BJ216">bdRateExtend($G215:$G218,P215:P218,$Z215:$Z218,AI215:AI218)</f>
        <v>#VALUE!</v>
      </c>
      <c r="BK216" s="403"/>
      <c r="BL216" s="403" t="e" cm="1">
        <f t="array" ref="BL216">bdRateExtend($G215:$G218,Q215:Q218,$Z215:$Z218,AJ215:AJ218)</f>
        <v>#VALUE!</v>
      </c>
      <c r="BM216" s="403"/>
      <c r="BN216" s="403" t="e" cm="1">
        <f t="array" ref="BN216">bdRateExtend($G215:$G218,R215:R218,$Z215:$Z218,AK215:AK218)</f>
        <v>#VALUE!</v>
      </c>
      <c r="BO216" s="403"/>
      <c r="BP216" s="403"/>
      <c r="BQ216" s="377"/>
      <c r="BR216" s="377"/>
    </row>
    <row r="217" spans="1:70" ht="17" customHeight="1" x14ac:dyDescent="0.2">
      <c r="A217" s="387"/>
      <c r="B217" s="390"/>
      <c r="C217" s="393"/>
      <c r="D217" s="396"/>
      <c r="E217" s="399"/>
      <c r="F217" s="19">
        <v>47</v>
      </c>
      <c r="G217" s="35">
        <f>Anchor!B640</f>
        <v>525.24919999999997</v>
      </c>
      <c r="H217" s="40">
        <f>Anchor!C640</f>
        <v>40.186399999999999</v>
      </c>
      <c r="I217" s="40">
        <f>Anchor!D640</f>
        <v>47.1494</v>
      </c>
      <c r="J217" s="40">
        <f>Anchor!E640</f>
        <v>46.4024</v>
      </c>
      <c r="K217" s="40"/>
      <c r="L217" s="40">
        <f>Anchor!F640</f>
        <v>20.935400000000001</v>
      </c>
      <c r="M217" s="40">
        <f>Anchor!G640</f>
        <v>21.0761</v>
      </c>
      <c r="N217" s="40">
        <f>Anchor!H640</f>
        <v>89.305000000000007</v>
      </c>
      <c r="O217" s="40"/>
      <c r="P217" s="40"/>
      <c r="Q217" s="40"/>
      <c r="R217" s="40"/>
      <c r="S217" s="40"/>
      <c r="T217" s="40"/>
      <c r="U217" s="40"/>
      <c r="V217" s="40">
        <f>Anchor!I640</f>
        <v>1344.4</v>
      </c>
      <c r="W217" s="40">
        <f>Anchor!J640</f>
        <v>0.96079999999999999</v>
      </c>
      <c r="X217" s="36">
        <f t="shared" si="16"/>
        <v>0.37344444444444447</v>
      </c>
      <c r="Y217" s="15"/>
      <c r="Z217" s="35">
        <f>Test!B640</f>
        <v>0</v>
      </c>
      <c r="AA217" s="40">
        <f>Test!C640</f>
        <v>0</v>
      </c>
      <c r="AB217" s="40">
        <f>Test!D640</f>
        <v>0</v>
      </c>
      <c r="AC217" s="40">
        <f>Test!E640</f>
        <v>0</v>
      </c>
      <c r="AD217" s="40"/>
      <c r="AE217" s="40">
        <f>Test!F640</f>
        <v>0</v>
      </c>
      <c r="AF217" s="40">
        <f>Test!G640</f>
        <v>0</v>
      </c>
      <c r="AG217" s="40">
        <f>Test!H640</f>
        <v>0</v>
      </c>
      <c r="AH217" s="40"/>
      <c r="AI217" s="40"/>
      <c r="AJ217" s="40"/>
      <c r="AK217" s="40"/>
      <c r="AL217" s="40"/>
      <c r="AM217" s="40"/>
      <c r="AN217" s="40"/>
      <c r="AO217" s="40">
        <f>Test!I640</f>
        <v>0</v>
      </c>
      <c r="AP217" s="40">
        <f>Test!J640</f>
        <v>0</v>
      </c>
      <c r="AQ217" s="36">
        <f t="shared" si="17"/>
        <v>0</v>
      </c>
      <c r="AR217" s="48">
        <f t="shared" si="14"/>
        <v>0</v>
      </c>
      <c r="AS217" s="49">
        <f t="shared" si="15"/>
        <v>0</v>
      </c>
      <c r="AT217" s="16"/>
      <c r="AU217" s="16"/>
      <c r="AV217" s="460"/>
      <c r="AW217" s="382"/>
      <c r="AX217" s="403"/>
      <c r="AY217" s="403"/>
      <c r="AZ217" s="403"/>
      <c r="BA217" s="403"/>
      <c r="BB217" s="403"/>
      <c r="BC217" s="403"/>
      <c r="BD217" s="403"/>
      <c r="BE217" s="403"/>
      <c r="BF217" s="403"/>
      <c r="BG217" s="403"/>
      <c r="BH217" s="403"/>
      <c r="BI217" s="403"/>
      <c r="BJ217" s="403"/>
      <c r="BK217" s="403"/>
      <c r="BL217" s="403"/>
      <c r="BM217" s="403"/>
      <c r="BN217" s="403"/>
      <c r="BO217" s="403"/>
      <c r="BP217" s="403"/>
      <c r="BQ217" s="377"/>
      <c r="BR217" s="377"/>
    </row>
    <row r="218" spans="1:70" ht="17" customHeight="1" x14ac:dyDescent="0.2">
      <c r="A218" s="387"/>
      <c r="B218" s="390"/>
      <c r="C218" s="393"/>
      <c r="D218" s="396"/>
      <c r="E218" s="399"/>
      <c r="F218" s="19">
        <v>55</v>
      </c>
      <c r="G218" s="35">
        <f>Anchor!B641</f>
        <v>326.68430000000001</v>
      </c>
      <c r="H218" s="40">
        <f>Anchor!C641</f>
        <v>38.090000000000003</v>
      </c>
      <c r="I218" s="40">
        <f>Anchor!D641</f>
        <v>45.863799999999998</v>
      </c>
      <c r="J218" s="40">
        <f>Anchor!E641</f>
        <v>44.588000000000001</v>
      </c>
      <c r="K218" s="40"/>
      <c r="L218" s="40">
        <f>Anchor!F641</f>
        <v>18.805</v>
      </c>
      <c r="M218" s="40">
        <f>Anchor!G641</f>
        <v>19.178899999999999</v>
      </c>
      <c r="N218" s="40">
        <f>Anchor!H641</f>
        <v>83.312399999999997</v>
      </c>
      <c r="O218" s="40"/>
      <c r="P218" s="40"/>
      <c r="Q218" s="40"/>
      <c r="R218" s="40"/>
      <c r="S218" s="40"/>
      <c r="T218" s="40"/>
      <c r="U218" s="40"/>
      <c r="V218" s="40">
        <f>Anchor!I641</f>
        <v>1028.2</v>
      </c>
      <c r="W218" s="40">
        <f>Anchor!J641</f>
        <v>0.95540000000000003</v>
      </c>
      <c r="X218" s="36">
        <f t="shared" si="16"/>
        <v>0.28561111111111115</v>
      </c>
      <c r="Y218" s="15"/>
      <c r="Z218" s="35">
        <f>Test!B641</f>
        <v>0</v>
      </c>
      <c r="AA218" s="40">
        <f>Test!C641</f>
        <v>0</v>
      </c>
      <c r="AB218" s="40">
        <f>Test!D641</f>
        <v>0</v>
      </c>
      <c r="AC218" s="40">
        <f>Test!E641</f>
        <v>0</v>
      </c>
      <c r="AD218" s="40"/>
      <c r="AE218" s="40">
        <f>Test!F641</f>
        <v>0</v>
      </c>
      <c r="AF218" s="40">
        <f>Test!G641</f>
        <v>0</v>
      </c>
      <c r="AG218" s="40">
        <f>Test!H641</f>
        <v>0</v>
      </c>
      <c r="AH218" s="40"/>
      <c r="AI218" s="40"/>
      <c r="AJ218" s="40"/>
      <c r="AK218" s="40"/>
      <c r="AL218" s="40"/>
      <c r="AM218" s="40"/>
      <c r="AN218" s="40"/>
      <c r="AO218" s="40">
        <f>Test!I641</f>
        <v>0</v>
      </c>
      <c r="AP218" s="40">
        <f>Test!J641</f>
        <v>0</v>
      </c>
      <c r="AQ218" s="36">
        <f t="shared" si="17"/>
        <v>0</v>
      </c>
      <c r="AR218" s="48">
        <f t="shared" si="14"/>
        <v>0</v>
      </c>
      <c r="AS218" s="49">
        <f t="shared" si="15"/>
        <v>0</v>
      </c>
      <c r="AT218" s="16"/>
      <c r="AU218" s="16"/>
      <c r="AV218" s="460" t="s">
        <v>125</v>
      </c>
      <c r="AW218" s="382" cm="1">
        <f t="array" ref="AW218">bdRateExtend($G216:$G219,H216:H219,$Z216:$Z219,AA216:AA219)</f>
        <v>1</v>
      </c>
      <c r="AX218" s="403"/>
      <c r="AY218" s="403"/>
      <c r="AZ218" s="403"/>
      <c r="BA218" s="403"/>
      <c r="BB218" s="403" cm="1">
        <f t="array" ref="BB218">bdRateExtend($G216:$G219,L216:L219,$Z216:$Z219,AE216:AE219)</f>
        <v>1</v>
      </c>
      <c r="BC218" s="403"/>
      <c r="BD218" s="403" cm="1">
        <f t="array" ref="BD218">bdRateExtend($G216:$G219,M216:M219,$Z216:$Z219,AF216:AF219)</f>
        <v>1</v>
      </c>
      <c r="BE218" s="403"/>
      <c r="BF218" s="403" cm="1">
        <f t="array" ref="BF218">bdRateExtend($G216:$G219,N216:N219,$Z216:$Z219,AG216:AG219)</f>
        <v>1</v>
      </c>
      <c r="BG218" s="403"/>
      <c r="BH218" s="403" t="e" cm="1">
        <f t="array" ref="BH218">bdRateExtend($G216:$G219,O216:O219,$Z216:$Z219,AH216:AH219)</f>
        <v>#VALUE!</v>
      </c>
      <c r="BI218" s="403"/>
      <c r="BJ218" s="403" t="e" cm="1">
        <f t="array" ref="BJ218">bdRateExtend($G216:$G219,P216:P219,$Z216:$Z219,AI216:AI219)</f>
        <v>#VALUE!</v>
      </c>
      <c r="BK218" s="403"/>
      <c r="BL218" s="403" t="e" cm="1">
        <f t="array" ref="BL218">bdRateExtend($G216:$G219,Q216:Q219,$Z216:$Z219,AJ216:AJ219)</f>
        <v>#VALUE!</v>
      </c>
      <c r="BM218" s="403"/>
      <c r="BN218" s="403" t="e" cm="1">
        <f t="array" ref="BN218">bdRateExtend($G216:$G219,R216:R219,$Z216:$Z219,AK216:AK219)</f>
        <v>#VALUE!</v>
      </c>
      <c r="BO218" s="403"/>
      <c r="BP218" s="403"/>
      <c r="BQ218" s="377"/>
      <c r="BR218" s="377"/>
    </row>
    <row r="219" spans="1:70" ht="17" customHeight="1" thickBot="1" x14ac:dyDescent="0.25">
      <c r="A219" s="387"/>
      <c r="B219" s="391"/>
      <c r="C219" s="394"/>
      <c r="D219" s="397"/>
      <c r="E219" s="400"/>
      <c r="F219" s="22">
        <v>63</v>
      </c>
      <c r="G219" s="37">
        <f>Anchor!B642</f>
        <v>181.9015</v>
      </c>
      <c r="H219" s="38">
        <f>Anchor!C642</f>
        <v>35.148400000000002</v>
      </c>
      <c r="I219" s="38">
        <f>Anchor!D642</f>
        <v>44.411099999999998</v>
      </c>
      <c r="J219" s="38">
        <f>Anchor!E642</f>
        <v>42.257300000000001</v>
      </c>
      <c r="K219" s="38"/>
      <c r="L219" s="38">
        <f>Anchor!F642</f>
        <v>15.952</v>
      </c>
      <c r="M219" s="38">
        <f>Anchor!G642</f>
        <v>16.502500000000001</v>
      </c>
      <c r="N219" s="38">
        <f>Anchor!H642</f>
        <v>71.345299999999995</v>
      </c>
      <c r="O219" s="38"/>
      <c r="P219" s="38"/>
      <c r="Q219" s="38"/>
      <c r="R219" s="38"/>
      <c r="S219" s="38"/>
      <c r="T219" s="38"/>
      <c r="U219" s="38"/>
      <c r="V219" s="38">
        <f>Anchor!I642</f>
        <v>644.79999999999995</v>
      </c>
      <c r="W219" s="38">
        <f>Anchor!J642</f>
        <v>0.60209999999999997</v>
      </c>
      <c r="X219" s="39">
        <f t="shared" si="16"/>
        <v>0.17911111111111111</v>
      </c>
      <c r="Y219" s="15"/>
      <c r="Z219" s="37">
        <f>Test!B642</f>
        <v>0</v>
      </c>
      <c r="AA219" s="38">
        <f>Test!C642</f>
        <v>0</v>
      </c>
      <c r="AB219" s="38">
        <f>Test!D642</f>
        <v>0</v>
      </c>
      <c r="AC219" s="38">
        <f>Test!E642</f>
        <v>0</v>
      </c>
      <c r="AD219" s="38"/>
      <c r="AE219" s="38">
        <f>Test!F642</f>
        <v>0</v>
      </c>
      <c r="AF219" s="38">
        <f>Test!G642</f>
        <v>0</v>
      </c>
      <c r="AG219" s="38">
        <f>Test!H642</f>
        <v>0</v>
      </c>
      <c r="AH219" s="38"/>
      <c r="AI219" s="38"/>
      <c r="AJ219" s="38"/>
      <c r="AK219" s="38"/>
      <c r="AL219" s="38"/>
      <c r="AM219" s="38"/>
      <c r="AN219" s="38"/>
      <c r="AO219" s="38">
        <f>Test!I642</f>
        <v>0</v>
      </c>
      <c r="AP219" s="38">
        <f>Test!J642</f>
        <v>0</v>
      </c>
      <c r="AQ219" s="39">
        <f t="shared" si="17"/>
        <v>0</v>
      </c>
      <c r="AR219" s="50">
        <f t="shared" si="14"/>
        <v>0</v>
      </c>
      <c r="AS219" s="51">
        <f t="shared" si="15"/>
        <v>0</v>
      </c>
      <c r="AT219" s="16"/>
      <c r="AU219" s="16"/>
      <c r="AV219" s="462"/>
      <c r="AW219" s="382"/>
      <c r="AX219" s="403"/>
      <c r="AY219" s="403"/>
      <c r="AZ219" s="403"/>
      <c r="BA219" s="403"/>
      <c r="BB219" s="403"/>
      <c r="BC219" s="403"/>
      <c r="BD219" s="403"/>
      <c r="BE219" s="403"/>
      <c r="BF219" s="403"/>
      <c r="BG219" s="403"/>
      <c r="BH219" s="403"/>
      <c r="BI219" s="403"/>
      <c r="BJ219" s="403"/>
      <c r="BK219" s="403"/>
      <c r="BL219" s="403"/>
      <c r="BM219" s="403"/>
      <c r="BN219" s="403"/>
      <c r="BO219" s="403"/>
      <c r="BP219" s="403"/>
      <c r="BQ219" s="377"/>
      <c r="BR219" s="377"/>
    </row>
    <row r="220" spans="1:70" ht="17" customHeight="1" x14ac:dyDescent="0.2">
      <c r="A220" s="387"/>
      <c r="B220" s="389" t="s">
        <v>22</v>
      </c>
      <c r="C220" s="392" t="s">
        <v>59</v>
      </c>
      <c r="D220" s="395">
        <v>60</v>
      </c>
      <c r="E220" s="398">
        <v>8</v>
      </c>
      <c r="F220" s="21">
        <v>23</v>
      </c>
      <c r="G220" s="32">
        <f>Anchor!B643</f>
        <v>3634.5194000000001</v>
      </c>
      <c r="H220" s="33">
        <f>Anchor!C643</f>
        <v>43.806899999999999</v>
      </c>
      <c r="I220" s="33">
        <f>Anchor!D643</f>
        <v>49.475999999999999</v>
      </c>
      <c r="J220" s="33">
        <f>Anchor!E643</f>
        <v>49.760199999999998</v>
      </c>
      <c r="K220" s="33"/>
      <c r="L220" s="33">
        <f>Anchor!F643</f>
        <v>24.325600000000001</v>
      </c>
      <c r="M220" s="33">
        <f>Anchor!G643</f>
        <v>23.5898</v>
      </c>
      <c r="N220" s="33">
        <f>Anchor!H643</f>
        <v>97.145099999999999</v>
      </c>
      <c r="O220" s="33"/>
      <c r="P220" s="33"/>
      <c r="Q220" s="33"/>
      <c r="R220" s="33"/>
      <c r="S220" s="33"/>
      <c r="T220" s="33"/>
      <c r="U220" s="33"/>
      <c r="V220" s="33">
        <f>Anchor!I643</f>
        <v>5202</v>
      </c>
      <c r="W220" s="33">
        <f>Anchor!J643</f>
        <v>1.764</v>
      </c>
      <c r="X220" s="34">
        <f t="shared" si="16"/>
        <v>1.4450000000000001</v>
      </c>
      <c r="Y220" s="15"/>
      <c r="Z220" s="32">
        <f>Test!B643</f>
        <v>0</v>
      </c>
      <c r="AA220" s="33">
        <f>Test!C643</f>
        <v>0</v>
      </c>
      <c r="AB220" s="33">
        <f>Test!D643</f>
        <v>0</v>
      </c>
      <c r="AC220" s="33">
        <f>Test!E643</f>
        <v>0</v>
      </c>
      <c r="AD220" s="33"/>
      <c r="AE220" s="33">
        <f>Test!F643</f>
        <v>0</v>
      </c>
      <c r="AF220" s="33">
        <f>Test!G643</f>
        <v>0</v>
      </c>
      <c r="AG220" s="33">
        <f>Test!H643</f>
        <v>0</v>
      </c>
      <c r="AH220" s="33"/>
      <c r="AI220" s="33"/>
      <c r="AJ220" s="33"/>
      <c r="AK220" s="33"/>
      <c r="AL220" s="33"/>
      <c r="AM220" s="33"/>
      <c r="AN220" s="33"/>
      <c r="AO220" s="33">
        <f>Test!I643</f>
        <v>0</v>
      </c>
      <c r="AP220" s="33">
        <f>Test!J643</f>
        <v>0</v>
      </c>
      <c r="AQ220" s="34">
        <f t="shared" si="17"/>
        <v>0</v>
      </c>
      <c r="AR220" s="46">
        <f t="shared" si="14"/>
        <v>0</v>
      </c>
      <c r="AS220" s="47">
        <f t="shared" si="15"/>
        <v>0</v>
      </c>
      <c r="AT220" s="16"/>
      <c r="AU220" s="16"/>
      <c r="AV220" s="461" t="s">
        <v>123</v>
      </c>
      <c r="AW220" s="382" cm="1">
        <f t="array" ref="AW220">bdRateExtend($G220:$G223,H220:H223,$Z220:$Z223,AA220:AA223)</f>
        <v>1</v>
      </c>
      <c r="AX220" s="403" cm="1">
        <f t="array" ref="AX220">bdRateExtend($G220:$G225,H220:H225,$Z220:$Z225,AA220:AA225)</f>
        <v>1</v>
      </c>
      <c r="AY220" s="403" cm="1">
        <f t="array" ref="AY220">bdRateExtend($G220:$G225,I220:I225,$Z220:$Z225,AB220:AB225)</f>
        <v>1</v>
      </c>
      <c r="AZ220" s="403" cm="1">
        <f t="array" ref="AZ220">bdRateExtend($G220:$G225,J220:J225,$Z220:$Z225,AC220:AC225)</f>
        <v>1</v>
      </c>
      <c r="BA220" s="403" t="e" cm="1">
        <f t="array" ref="BA220">bdRateExtend($G220:$G225,K220:K225,$Z220:$Z225,AD220:AD225)</f>
        <v>#VALUE!</v>
      </c>
      <c r="BB220" s="403" cm="1">
        <f t="array" ref="BB220">bdRateExtend($G220:$G223,L220:L223,$Z220:$Z223,AE220:AE223)</f>
        <v>1</v>
      </c>
      <c r="BC220" s="403" cm="1">
        <f t="array" ref="BC220">bdRateExtend($G220:$G225,L220:L225,$Z220:$Z225,AE220:AE225)</f>
        <v>1</v>
      </c>
      <c r="BD220" s="403" cm="1">
        <f t="array" ref="BD220">bdRateExtend($G220:$G223,M220:M223,$Z220:$Z223,AF220:AF223)</f>
        <v>1</v>
      </c>
      <c r="BE220" s="403" cm="1">
        <f t="array" ref="BE220">bdRateExtend($G220:$G225,M220:M225,$Z220:$Z225,AF220:AF225)</f>
        <v>1</v>
      </c>
      <c r="BF220" s="403" cm="1">
        <f t="array" ref="BF220">bdRateExtend($G220:$G223,N220:N223,$Z220:$Z223,AG220:AG223)</f>
        <v>1</v>
      </c>
      <c r="BG220" s="403" cm="1">
        <f t="array" ref="BG220">bdRateExtend($G220:$G225,N220:N225,$Z220:$Z225,AG220:AG225)</f>
        <v>1</v>
      </c>
      <c r="BH220" s="403" t="e" cm="1">
        <f t="array" ref="BH220">bdRateExtend($G220:$G223,O220:O223,$Z220:$Z223,AH220:AH223)</f>
        <v>#VALUE!</v>
      </c>
      <c r="BI220" s="403" t="e" cm="1">
        <f t="array" ref="BI220">bdRateExtend($G220:$G225,O220:O225,$Z220:$Z225,AH220:AH225)</f>
        <v>#VALUE!</v>
      </c>
      <c r="BJ220" s="403" t="e" cm="1">
        <f t="array" ref="BJ220">bdRateExtend($G220:$G223,P220:P223,$Z220:$Z223,AI220:AI223)</f>
        <v>#VALUE!</v>
      </c>
      <c r="BK220" s="403" t="e" cm="1">
        <f t="array" ref="BK220">bdRateExtend($G220:$G225,P220:P225,$Z220:$Z225,AI220:AI225)</f>
        <v>#VALUE!</v>
      </c>
      <c r="BL220" s="403" t="e" cm="1">
        <f t="array" ref="BL220">bdRateExtend($G220:$G223,Q220:Q223,$Z220:$Z223,AJ220:AJ223)</f>
        <v>#VALUE!</v>
      </c>
      <c r="BM220" s="403" t="e" cm="1">
        <f t="array" ref="BM220">bdRateExtend($G220:$G225,Q220:Q225,$Z220:$Z225,AJ220:AJ225)</f>
        <v>#VALUE!</v>
      </c>
      <c r="BN220" s="403" t="e" cm="1">
        <f t="array" ref="BN220">bdRateExtend($G220:$G223,R220:R223,$Z220:$Z223,AK220:AK223)</f>
        <v>#VALUE!</v>
      </c>
      <c r="BO220" s="403" t="e" cm="1">
        <f t="array" ref="BO220">bdRateExtend($G220:$G225,R220:R225,$Z220:$Z225,AK220:AK225)</f>
        <v>#VALUE!</v>
      </c>
      <c r="BP220" s="403" t="e" cm="1">
        <f t="array" ref="BP220">bdRateExtend($G220:$G225,S220:S225,$Z220:$Z225,AL220:AL225)</f>
        <v>#VALUE!</v>
      </c>
      <c r="BQ220" s="377" t="e" cm="1">
        <f t="array" ref="BQ220">bdRateExtend($G220:$G225,T220:T225,$Z220:$Z225,AM220:AM225)</f>
        <v>#VALUE!</v>
      </c>
      <c r="BR220" s="377" t="e" cm="1">
        <f t="array" ref="BR220">bdRateExtend($G220:$G225,U220:U225,$Z220:$Z225,AN220:AN225)</f>
        <v>#VALUE!</v>
      </c>
    </row>
    <row r="221" spans="1:70" ht="17" customHeight="1" x14ac:dyDescent="0.2">
      <c r="A221" s="387"/>
      <c r="B221" s="390"/>
      <c r="C221" s="393"/>
      <c r="D221" s="396"/>
      <c r="E221" s="399"/>
      <c r="F221" s="19">
        <v>31</v>
      </c>
      <c r="G221" s="35">
        <f>Anchor!B644</f>
        <v>1740.8603000000001</v>
      </c>
      <c r="H221" s="40">
        <f>Anchor!C644</f>
        <v>42.587000000000003</v>
      </c>
      <c r="I221" s="40">
        <f>Anchor!D644</f>
        <v>48.869300000000003</v>
      </c>
      <c r="J221" s="40">
        <f>Anchor!E644</f>
        <v>49.153100000000002</v>
      </c>
      <c r="K221" s="40"/>
      <c r="L221" s="40">
        <f>Anchor!F644</f>
        <v>22.909500000000001</v>
      </c>
      <c r="M221" s="40">
        <f>Anchor!G644</f>
        <v>22.387</v>
      </c>
      <c r="N221" s="40">
        <f>Anchor!H644</f>
        <v>96.020300000000006</v>
      </c>
      <c r="O221" s="40"/>
      <c r="P221" s="40"/>
      <c r="Q221" s="40"/>
      <c r="R221" s="40"/>
      <c r="S221" s="40"/>
      <c r="T221" s="40"/>
      <c r="U221" s="40"/>
      <c r="V221" s="40">
        <f>Anchor!I644</f>
        <v>2940.5</v>
      </c>
      <c r="W221" s="40">
        <f>Anchor!J644</f>
        <v>1.4362999999999999</v>
      </c>
      <c r="X221" s="36">
        <f t="shared" si="16"/>
        <v>0.81680555555555556</v>
      </c>
      <c r="Y221" s="15"/>
      <c r="Z221" s="35">
        <f>Test!B644</f>
        <v>0</v>
      </c>
      <c r="AA221" s="40">
        <f>Test!C644</f>
        <v>0</v>
      </c>
      <c r="AB221" s="40">
        <f>Test!D644</f>
        <v>0</v>
      </c>
      <c r="AC221" s="40">
        <f>Test!E644</f>
        <v>0</v>
      </c>
      <c r="AD221" s="40"/>
      <c r="AE221" s="40">
        <f>Test!F644</f>
        <v>0</v>
      </c>
      <c r="AF221" s="40">
        <f>Test!G644</f>
        <v>0</v>
      </c>
      <c r="AG221" s="40">
        <f>Test!H644</f>
        <v>0</v>
      </c>
      <c r="AH221" s="40"/>
      <c r="AI221" s="40"/>
      <c r="AJ221" s="40"/>
      <c r="AK221" s="40"/>
      <c r="AL221" s="40"/>
      <c r="AM221" s="40"/>
      <c r="AN221" s="40"/>
      <c r="AO221" s="40">
        <f>Test!I644</f>
        <v>0</v>
      </c>
      <c r="AP221" s="40">
        <f>Test!J644</f>
        <v>0</v>
      </c>
      <c r="AQ221" s="36">
        <f t="shared" si="17"/>
        <v>0</v>
      </c>
      <c r="AR221" s="48">
        <f t="shared" si="14"/>
        <v>0</v>
      </c>
      <c r="AS221" s="49">
        <f t="shared" si="15"/>
        <v>0</v>
      </c>
      <c r="AT221" s="16"/>
      <c r="AU221" s="16"/>
      <c r="AV221" s="460"/>
      <c r="AW221" s="382"/>
      <c r="AX221" s="403"/>
      <c r="AY221" s="403"/>
      <c r="AZ221" s="403"/>
      <c r="BA221" s="403"/>
      <c r="BB221" s="403"/>
      <c r="BC221" s="403"/>
      <c r="BD221" s="403"/>
      <c r="BE221" s="403"/>
      <c r="BF221" s="403"/>
      <c r="BG221" s="403"/>
      <c r="BH221" s="403"/>
      <c r="BI221" s="403"/>
      <c r="BJ221" s="403"/>
      <c r="BK221" s="403"/>
      <c r="BL221" s="403"/>
      <c r="BM221" s="403"/>
      <c r="BN221" s="403"/>
      <c r="BO221" s="403"/>
      <c r="BP221" s="403"/>
      <c r="BQ221" s="377"/>
      <c r="BR221" s="377"/>
    </row>
    <row r="222" spans="1:70" ht="17" customHeight="1" x14ac:dyDescent="0.2">
      <c r="A222" s="387"/>
      <c r="B222" s="390"/>
      <c r="C222" s="393"/>
      <c r="D222" s="396"/>
      <c r="E222" s="399"/>
      <c r="F222" s="19">
        <v>39</v>
      </c>
      <c r="G222" s="35">
        <f>Anchor!B645</f>
        <v>931.12620000000004</v>
      </c>
      <c r="H222" s="40">
        <f>Anchor!C645</f>
        <v>41.259799999999998</v>
      </c>
      <c r="I222" s="40">
        <f>Anchor!D645</f>
        <v>48.026299999999999</v>
      </c>
      <c r="J222" s="40">
        <f>Anchor!E645</f>
        <v>48.286999999999999</v>
      </c>
      <c r="K222" s="40"/>
      <c r="L222" s="40">
        <f>Anchor!F645</f>
        <v>21.183800000000002</v>
      </c>
      <c r="M222" s="40">
        <f>Anchor!G645</f>
        <v>20.952999999999999</v>
      </c>
      <c r="N222" s="40">
        <f>Anchor!H645</f>
        <v>94.175299999999993</v>
      </c>
      <c r="O222" s="40"/>
      <c r="P222" s="40"/>
      <c r="Q222" s="40"/>
      <c r="R222" s="40"/>
      <c r="S222" s="40"/>
      <c r="T222" s="40"/>
      <c r="U222" s="40"/>
      <c r="V222" s="40">
        <f>Anchor!I645</f>
        <v>2265.9</v>
      </c>
      <c r="W222" s="40">
        <f>Anchor!J645</f>
        <v>1.2391000000000001</v>
      </c>
      <c r="X222" s="36">
        <f t="shared" si="16"/>
        <v>0.62941666666666674</v>
      </c>
      <c r="Y222" s="15"/>
      <c r="Z222" s="35">
        <f>Test!B645</f>
        <v>0</v>
      </c>
      <c r="AA222" s="40">
        <f>Test!C645</f>
        <v>0</v>
      </c>
      <c r="AB222" s="40">
        <f>Test!D645</f>
        <v>0</v>
      </c>
      <c r="AC222" s="40">
        <f>Test!E645</f>
        <v>0</v>
      </c>
      <c r="AD222" s="40"/>
      <c r="AE222" s="40">
        <f>Test!F645</f>
        <v>0</v>
      </c>
      <c r="AF222" s="40">
        <f>Test!G645</f>
        <v>0</v>
      </c>
      <c r="AG222" s="40">
        <f>Test!H645</f>
        <v>0</v>
      </c>
      <c r="AH222" s="40"/>
      <c r="AI222" s="40"/>
      <c r="AJ222" s="40"/>
      <c r="AK222" s="40"/>
      <c r="AL222" s="40"/>
      <c r="AM222" s="40"/>
      <c r="AN222" s="40"/>
      <c r="AO222" s="40">
        <f>Test!I645</f>
        <v>0</v>
      </c>
      <c r="AP222" s="40">
        <f>Test!J645</f>
        <v>0</v>
      </c>
      <c r="AQ222" s="36">
        <f t="shared" si="17"/>
        <v>0</v>
      </c>
      <c r="AR222" s="48">
        <f t="shared" si="14"/>
        <v>0</v>
      </c>
      <c r="AS222" s="49">
        <f t="shared" si="15"/>
        <v>0</v>
      </c>
      <c r="AT222" s="16"/>
      <c r="AU222" s="16"/>
      <c r="AV222" s="460" t="s">
        <v>124</v>
      </c>
      <c r="AW222" s="382" cm="1">
        <f t="array" ref="AW222">bdRateExtend($G221:$G224,H221:H224,$Z221:$Z224,AA221:AA224)</f>
        <v>1</v>
      </c>
      <c r="AX222" s="403"/>
      <c r="AY222" s="403"/>
      <c r="AZ222" s="403"/>
      <c r="BA222" s="403"/>
      <c r="BB222" s="403" cm="1">
        <f t="array" ref="BB222">bdRateExtend($G221:$G224,L221:L224,$Z221:$Z224,AE221:AE224)</f>
        <v>1</v>
      </c>
      <c r="BC222" s="403"/>
      <c r="BD222" s="403" cm="1">
        <f t="array" ref="BD222">bdRateExtend($G221:$G224,M221:M224,$Z221:$Z224,AF221:AF224)</f>
        <v>1</v>
      </c>
      <c r="BE222" s="403"/>
      <c r="BF222" s="403" cm="1">
        <f t="array" ref="BF222">bdRateExtend($G221:$G224,N221:N224,$Z221:$Z224,AG221:AG224)</f>
        <v>1</v>
      </c>
      <c r="BG222" s="403"/>
      <c r="BH222" s="403" t="e" cm="1">
        <f t="array" ref="BH222">bdRateExtend($G221:$G224,O221:O224,$Z221:$Z224,AH221:AH224)</f>
        <v>#VALUE!</v>
      </c>
      <c r="BI222" s="403"/>
      <c r="BJ222" s="403" t="e" cm="1">
        <f t="array" ref="BJ222">bdRateExtend($G221:$G224,P221:P224,$Z221:$Z224,AI221:AI224)</f>
        <v>#VALUE!</v>
      </c>
      <c r="BK222" s="403"/>
      <c r="BL222" s="403" t="e" cm="1">
        <f t="array" ref="BL222">bdRateExtend($G221:$G224,Q221:Q224,$Z221:$Z224,AJ221:AJ224)</f>
        <v>#VALUE!</v>
      </c>
      <c r="BM222" s="403"/>
      <c r="BN222" s="403" t="e" cm="1">
        <f t="array" ref="BN222">bdRateExtend($G221:$G224,R221:R224,$Z221:$Z224,AK221:AK224)</f>
        <v>#VALUE!</v>
      </c>
      <c r="BO222" s="403"/>
      <c r="BP222" s="403"/>
      <c r="BQ222" s="377"/>
      <c r="BR222" s="377"/>
    </row>
    <row r="223" spans="1:70" ht="17" customHeight="1" x14ac:dyDescent="0.2">
      <c r="A223" s="387"/>
      <c r="B223" s="390"/>
      <c r="C223" s="393"/>
      <c r="D223" s="396"/>
      <c r="E223" s="399"/>
      <c r="F223" s="19">
        <v>47</v>
      </c>
      <c r="G223" s="35">
        <f>Anchor!B646</f>
        <v>525.5557</v>
      </c>
      <c r="H223" s="40">
        <f>Anchor!C646</f>
        <v>39.616100000000003</v>
      </c>
      <c r="I223" s="40">
        <f>Anchor!D646</f>
        <v>46.765599999999999</v>
      </c>
      <c r="J223" s="40">
        <f>Anchor!E646</f>
        <v>46.916800000000002</v>
      </c>
      <c r="K223" s="40"/>
      <c r="L223" s="40">
        <f>Anchor!F646</f>
        <v>18.979500000000002</v>
      </c>
      <c r="M223" s="40">
        <f>Anchor!G646</f>
        <v>19.131</v>
      </c>
      <c r="N223" s="40">
        <f>Anchor!H646</f>
        <v>90.954400000000007</v>
      </c>
      <c r="O223" s="40"/>
      <c r="P223" s="40"/>
      <c r="Q223" s="40"/>
      <c r="R223" s="40"/>
      <c r="S223" s="40"/>
      <c r="T223" s="40"/>
      <c r="U223" s="40"/>
      <c r="V223" s="40">
        <f>Anchor!I646</f>
        <v>1419.8</v>
      </c>
      <c r="W223" s="40">
        <f>Anchor!J646</f>
        <v>0.89870000000000005</v>
      </c>
      <c r="X223" s="36">
        <f t="shared" si="16"/>
        <v>0.3943888888888889</v>
      </c>
      <c r="Y223" s="15"/>
      <c r="Z223" s="35">
        <f>Test!B646</f>
        <v>0</v>
      </c>
      <c r="AA223" s="40">
        <f>Test!C646</f>
        <v>0</v>
      </c>
      <c r="AB223" s="40">
        <f>Test!D646</f>
        <v>0</v>
      </c>
      <c r="AC223" s="40">
        <f>Test!E646</f>
        <v>0</v>
      </c>
      <c r="AD223" s="40"/>
      <c r="AE223" s="40">
        <f>Test!F646</f>
        <v>0</v>
      </c>
      <c r="AF223" s="40">
        <f>Test!G646</f>
        <v>0</v>
      </c>
      <c r="AG223" s="40">
        <f>Test!H646</f>
        <v>0</v>
      </c>
      <c r="AH223" s="40"/>
      <c r="AI223" s="40"/>
      <c r="AJ223" s="40"/>
      <c r="AK223" s="40"/>
      <c r="AL223" s="40"/>
      <c r="AM223" s="40"/>
      <c r="AN223" s="40"/>
      <c r="AO223" s="40">
        <f>Test!I646</f>
        <v>0</v>
      </c>
      <c r="AP223" s="40">
        <f>Test!J646</f>
        <v>0</v>
      </c>
      <c r="AQ223" s="36">
        <f t="shared" si="17"/>
        <v>0</v>
      </c>
      <c r="AR223" s="48">
        <f t="shared" si="14"/>
        <v>0</v>
      </c>
      <c r="AS223" s="49">
        <f t="shared" si="15"/>
        <v>0</v>
      </c>
      <c r="AT223" s="16"/>
      <c r="AU223" s="16"/>
      <c r="AV223" s="460"/>
      <c r="AW223" s="382"/>
      <c r="AX223" s="403"/>
      <c r="AY223" s="403"/>
      <c r="AZ223" s="403"/>
      <c r="BA223" s="403"/>
      <c r="BB223" s="403"/>
      <c r="BC223" s="403"/>
      <c r="BD223" s="403"/>
      <c r="BE223" s="403"/>
      <c r="BF223" s="403"/>
      <c r="BG223" s="403"/>
      <c r="BH223" s="403"/>
      <c r="BI223" s="403"/>
      <c r="BJ223" s="403"/>
      <c r="BK223" s="403"/>
      <c r="BL223" s="403"/>
      <c r="BM223" s="403"/>
      <c r="BN223" s="403"/>
      <c r="BO223" s="403"/>
      <c r="BP223" s="403"/>
      <c r="BQ223" s="377"/>
      <c r="BR223" s="377"/>
    </row>
    <row r="224" spans="1:70" ht="17" customHeight="1" x14ac:dyDescent="0.2">
      <c r="A224" s="387"/>
      <c r="B224" s="390"/>
      <c r="C224" s="393"/>
      <c r="D224" s="396"/>
      <c r="E224" s="399"/>
      <c r="F224" s="19">
        <v>55</v>
      </c>
      <c r="G224" s="35">
        <f>Anchor!B647</f>
        <v>309.0942</v>
      </c>
      <c r="H224" s="40">
        <f>Anchor!C647</f>
        <v>37.676000000000002</v>
      </c>
      <c r="I224" s="40">
        <f>Anchor!D647</f>
        <v>45.178100000000001</v>
      </c>
      <c r="J224" s="40">
        <f>Anchor!E647</f>
        <v>45.206899999999997</v>
      </c>
      <c r="K224" s="40"/>
      <c r="L224" s="40">
        <f>Anchor!F647</f>
        <v>16.587</v>
      </c>
      <c r="M224" s="40">
        <f>Anchor!G647</f>
        <v>17.089400000000001</v>
      </c>
      <c r="N224" s="40">
        <f>Anchor!H647</f>
        <v>85.206599999999995</v>
      </c>
      <c r="O224" s="40"/>
      <c r="P224" s="40"/>
      <c r="Q224" s="40"/>
      <c r="R224" s="40"/>
      <c r="S224" s="40"/>
      <c r="T224" s="40"/>
      <c r="U224" s="40"/>
      <c r="V224" s="40">
        <f>Anchor!I647</f>
        <v>1033.9000000000001</v>
      </c>
      <c r="W224" s="40">
        <f>Anchor!J647</f>
        <v>0.7671</v>
      </c>
      <c r="X224" s="36">
        <f t="shared" si="16"/>
        <v>0.28719444444444447</v>
      </c>
      <c r="Y224" s="15"/>
      <c r="Z224" s="35">
        <f>Test!B647</f>
        <v>0</v>
      </c>
      <c r="AA224" s="40">
        <f>Test!C647</f>
        <v>0</v>
      </c>
      <c r="AB224" s="40">
        <f>Test!D647</f>
        <v>0</v>
      </c>
      <c r="AC224" s="40">
        <f>Test!E647</f>
        <v>0</v>
      </c>
      <c r="AD224" s="40"/>
      <c r="AE224" s="40">
        <f>Test!F647</f>
        <v>0</v>
      </c>
      <c r="AF224" s="40">
        <f>Test!G647</f>
        <v>0</v>
      </c>
      <c r="AG224" s="40">
        <f>Test!H647</f>
        <v>0</v>
      </c>
      <c r="AH224" s="40"/>
      <c r="AI224" s="40"/>
      <c r="AJ224" s="40"/>
      <c r="AK224" s="40"/>
      <c r="AL224" s="40"/>
      <c r="AM224" s="40"/>
      <c r="AN224" s="40"/>
      <c r="AO224" s="40">
        <f>Test!I647</f>
        <v>0</v>
      </c>
      <c r="AP224" s="40">
        <f>Test!J647</f>
        <v>0</v>
      </c>
      <c r="AQ224" s="36">
        <f t="shared" si="17"/>
        <v>0</v>
      </c>
      <c r="AR224" s="48">
        <f t="shared" si="14"/>
        <v>0</v>
      </c>
      <c r="AS224" s="49">
        <f t="shared" si="15"/>
        <v>0</v>
      </c>
      <c r="AT224" s="16"/>
      <c r="AU224" s="16"/>
      <c r="AV224" s="460" t="s">
        <v>125</v>
      </c>
      <c r="AW224" s="382" cm="1">
        <f t="array" ref="AW224">bdRateExtend($G222:$G225,H222:H225,$Z222:$Z225,AA222:AA225)</f>
        <v>1</v>
      </c>
      <c r="AX224" s="403"/>
      <c r="AY224" s="403"/>
      <c r="AZ224" s="403"/>
      <c r="BA224" s="403"/>
      <c r="BB224" s="403" cm="1">
        <f t="array" ref="BB224">bdRateExtend($G222:$G225,L222:L225,$Z222:$Z225,AE222:AE225)</f>
        <v>1</v>
      </c>
      <c r="BC224" s="403"/>
      <c r="BD224" s="403" cm="1">
        <f t="array" ref="BD224">bdRateExtend($G222:$G225,M222:M225,$Z222:$Z225,AF222:AF225)</f>
        <v>1</v>
      </c>
      <c r="BE224" s="403"/>
      <c r="BF224" s="403" cm="1">
        <f t="array" ref="BF224">bdRateExtend($G222:$G225,N222:N225,$Z222:$Z225,AG222:AG225)</f>
        <v>1</v>
      </c>
      <c r="BG224" s="403"/>
      <c r="BH224" s="403" t="e" cm="1">
        <f t="array" ref="BH224">bdRateExtend($G222:$G225,O222:O225,$Z222:$Z225,AH222:AH225)</f>
        <v>#VALUE!</v>
      </c>
      <c r="BI224" s="403"/>
      <c r="BJ224" s="403" t="e" cm="1">
        <f t="array" ref="BJ224">bdRateExtend($G222:$G225,P222:P225,$Z222:$Z225,AI222:AI225)</f>
        <v>#VALUE!</v>
      </c>
      <c r="BK224" s="403"/>
      <c r="BL224" s="403" t="e" cm="1">
        <f t="array" ref="BL224">bdRateExtend($G222:$G225,Q222:Q225,$Z222:$Z225,AJ222:AJ225)</f>
        <v>#VALUE!</v>
      </c>
      <c r="BM224" s="403"/>
      <c r="BN224" s="403" t="e" cm="1">
        <f t="array" ref="BN224">bdRateExtend($G222:$G225,R222:R225,$Z222:$Z225,AK222:AK225)</f>
        <v>#VALUE!</v>
      </c>
      <c r="BO224" s="403"/>
      <c r="BP224" s="403"/>
      <c r="BQ224" s="377"/>
      <c r="BR224" s="377"/>
    </row>
    <row r="225" spans="1:70" ht="17" customHeight="1" thickBot="1" x14ac:dyDescent="0.25">
      <c r="A225" s="387"/>
      <c r="B225" s="391"/>
      <c r="C225" s="394"/>
      <c r="D225" s="397"/>
      <c r="E225" s="400"/>
      <c r="F225" s="22">
        <v>63</v>
      </c>
      <c r="G225" s="37">
        <f>Anchor!B648</f>
        <v>165.49289999999999</v>
      </c>
      <c r="H225" s="38">
        <f>Anchor!C648</f>
        <v>35.207500000000003</v>
      </c>
      <c r="I225" s="38">
        <f>Anchor!D648</f>
        <v>43.202500000000001</v>
      </c>
      <c r="J225" s="38">
        <f>Anchor!E648</f>
        <v>43.034799999999997</v>
      </c>
      <c r="K225" s="38"/>
      <c r="L225" s="38">
        <f>Anchor!F648</f>
        <v>14.0923</v>
      </c>
      <c r="M225" s="38">
        <f>Anchor!G648</f>
        <v>14.8483</v>
      </c>
      <c r="N225" s="38">
        <f>Anchor!H648</f>
        <v>75.111500000000007</v>
      </c>
      <c r="O225" s="38"/>
      <c r="P225" s="38"/>
      <c r="Q225" s="38"/>
      <c r="R225" s="38"/>
      <c r="S225" s="38"/>
      <c r="T225" s="38"/>
      <c r="U225" s="38"/>
      <c r="V225" s="38">
        <f>Anchor!I648</f>
        <v>632.1</v>
      </c>
      <c r="W225" s="38">
        <f>Anchor!J648</f>
        <v>0.71430000000000005</v>
      </c>
      <c r="X225" s="39">
        <f t="shared" si="16"/>
        <v>0.17558333333333334</v>
      </c>
      <c r="Y225" s="15"/>
      <c r="Z225" s="37">
        <f>Test!B648</f>
        <v>0</v>
      </c>
      <c r="AA225" s="38">
        <f>Test!C648</f>
        <v>0</v>
      </c>
      <c r="AB225" s="38">
        <f>Test!D648</f>
        <v>0</v>
      </c>
      <c r="AC225" s="38">
        <f>Test!E648</f>
        <v>0</v>
      </c>
      <c r="AD225" s="38"/>
      <c r="AE225" s="38">
        <f>Test!F648</f>
        <v>0</v>
      </c>
      <c r="AF225" s="38">
        <f>Test!G648</f>
        <v>0</v>
      </c>
      <c r="AG225" s="38">
        <f>Test!H648</f>
        <v>0</v>
      </c>
      <c r="AH225" s="38"/>
      <c r="AI225" s="38"/>
      <c r="AJ225" s="38"/>
      <c r="AK225" s="38"/>
      <c r="AL225" s="38"/>
      <c r="AM225" s="38"/>
      <c r="AN225" s="38"/>
      <c r="AO225" s="38">
        <f>Test!I648</f>
        <v>0</v>
      </c>
      <c r="AP225" s="38">
        <f>Test!J648</f>
        <v>0</v>
      </c>
      <c r="AQ225" s="39">
        <f t="shared" si="17"/>
        <v>0</v>
      </c>
      <c r="AR225" s="50">
        <f t="shared" si="14"/>
        <v>0</v>
      </c>
      <c r="AS225" s="51">
        <f t="shared" si="15"/>
        <v>0</v>
      </c>
      <c r="AT225" s="16"/>
      <c r="AU225" s="16"/>
      <c r="AV225" s="462"/>
      <c r="AW225" s="382"/>
      <c r="AX225" s="403"/>
      <c r="AY225" s="403"/>
      <c r="AZ225" s="403"/>
      <c r="BA225" s="403"/>
      <c r="BB225" s="403"/>
      <c r="BC225" s="403"/>
      <c r="BD225" s="403"/>
      <c r="BE225" s="403"/>
      <c r="BF225" s="403"/>
      <c r="BG225" s="403"/>
      <c r="BH225" s="403"/>
      <c r="BI225" s="403"/>
      <c r="BJ225" s="403"/>
      <c r="BK225" s="403"/>
      <c r="BL225" s="403"/>
      <c r="BM225" s="403"/>
      <c r="BN225" s="403"/>
      <c r="BO225" s="403"/>
      <c r="BP225" s="403"/>
      <c r="BQ225" s="377"/>
      <c r="BR225" s="377"/>
    </row>
    <row r="226" spans="1:70" ht="17" customHeight="1" x14ac:dyDescent="0.2">
      <c r="A226" s="387"/>
      <c r="B226" s="389" t="s">
        <v>22</v>
      </c>
      <c r="C226" s="392" t="s">
        <v>60</v>
      </c>
      <c r="D226" s="395">
        <v>30</v>
      </c>
      <c r="E226" s="398">
        <v>8</v>
      </c>
      <c r="F226" s="21">
        <v>23</v>
      </c>
      <c r="G226" s="32">
        <f>Anchor!B649</f>
        <v>10755.712600000001</v>
      </c>
      <c r="H226" s="33">
        <f>Anchor!C649</f>
        <v>42.5488</v>
      </c>
      <c r="I226" s="33">
        <f>Anchor!D649</f>
        <v>48.954999999999998</v>
      </c>
      <c r="J226" s="33">
        <f>Anchor!E649</f>
        <v>50.899500000000003</v>
      </c>
      <c r="K226" s="33"/>
      <c r="L226" s="33">
        <f>Anchor!F649</f>
        <v>25.3142</v>
      </c>
      <c r="M226" s="33">
        <f>Anchor!G649</f>
        <v>24.294</v>
      </c>
      <c r="N226" s="33">
        <f>Anchor!H649</f>
        <v>99.978999999999999</v>
      </c>
      <c r="O226" s="33"/>
      <c r="P226" s="33"/>
      <c r="Q226" s="33"/>
      <c r="R226" s="33"/>
      <c r="S226" s="33"/>
      <c r="T226" s="33"/>
      <c r="U226" s="33"/>
      <c r="V226" s="33">
        <f>Anchor!I649</f>
        <v>8861.6</v>
      </c>
      <c r="W226" s="33">
        <f>Anchor!J649</f>
        <v>4.5431999999999997</v>
      </c>
      <c r="X226" s="34">
        <f t="shared" si="16"/>
        <v>2.4615555555555555</v>
      </c>
      <c r="Y226" s="15"/>
      <c r="Z226" s="32">
        <f>Test!B649</f>
        <v>0</v>
      </c>
      <c r="AA226" s="33">
        <f>Test!C649</f>
        <v>0</v>
      </c>
      <c r="AB226" s="33">
        <f>Test!D649</f>
        <v>0</v>
      </c>
      <c r="AC226" s="33">
        <f>Test!E649</f>
        <v>0</v>
      </c>
      <c r="AD226" s="33"/>
      <c r="AE226" s="33">
        <f>Test!F649</f>
        <v>0</v>
      </c>
      <c r="AF226" s="33">
        <f>Test!G649</f>
        <v>0</v>
      </c>
      <c r="AG226" s="33">
        <f>Test!H649</f>
        <v>0</v>
      </c>
      <c r="AH226" s="33"/>
      <c r="AI226" s="33"/>
      <c r="AJ226" s="33"/>
      <c r="AK226" s="33"/>
      <c r="AL226" s="33"/>
      <c r="AM226" s="33"/>
      <c r="AN226" s="33"/>
      <c r="AO226" s="33">
        <f>Test!I649</f>
        <v>0</v>
      </c>
      <c r="AP226" s="33">
        <f>Test!J649</f>
        <v>0</v>
      </c>
      <c r="AQ226" s="34">
        <f t="shared" si="17"/>
        <v>0</v>
      </c>
      <c r="AR226" s="46">
        <f t="shared" si="14"/>
        <v>0</v>
      </c>
      <c r="AS226" s="47">
        <f t="shared" si="15"/>
        <v>0</v>
      </c>
      <c r="AT226" s="16"/>
      <c r="AU226" s="16"/>
      <c r="AV226" s="461" t="s">
        <v>123</v>
      </c>
      <c r="AW226" s="382" cm="1">
        <f t="array" ref="AW226">bdRateExtend($G226:$G229,H226:H229,$Z226:$Z229,AA226:AA229)</f>
        <v>1</v>
      </c>
      <c r="AX226" s="403" cm="1">
        <f t="array" ref="AX226">bdRateExtend($G226:$G231,H226:H231,$Z226:$Z231,AA226:AA231)</f>
        <v>1</v>
      </c>
      <c r="AY226" s="403" cm="1">
        <f t="array" ref="AY226">bdRateExtend($G226:$G231,I226:I231,$Z226:$Z231,AB226:AB231)</f>
        <v>1</v>
      </c>
      <c r="AZ226" s="403" cm="1">
        <f t="array" ref="AZ226">bdRateExtend($G226:$G231,J226:J231,$Z226:$Z231,AC226:AC231)</f>
        <v>1</v>
      </c>
      <c r="BA226" s="403" t="e" cm="1">
        <f t="array" ref="BA226">bdRateExtend($G226:$G231,K226:K231,$Z226:$Z231,AD226:AD231)</f>
        <v>#VALUE!</v>
      </c>
      <c r="BB226" s="403" cm="1">
        <f t="array" ref="BB226">bdRateExtend($G226:$G229,L226:L229,$Z226:$Z229,AE226:AE229)</f>
        <v>1</v>
      </c>
      <c r="BC226" s="403" cm="1">
        <f t="array" ref="BC226">bdRateExtend($G226:$G231,L226:L231,$Z226:$Z231,AE226:AE231)</f>
        <v>1</v>
      </c>
      <c r="BD226" s="403" cm="1">
        <f t="array" ref="BD226">bdRateExtend($G226:$G229,M226:M229,$Z226:$Z229,AF226:AF229)</f>
        <v>1</v>
      </c>
      <c r="BE226" s="403" cm="1">
        <f t="array" ref="BE226">bdRateExtend($G226:$G231,M226:M231,$Z226:$Z231,AF226:AF231)</f>
        <v>1</v>
      </c>
      <c r="BF226" s="403" cm="1">
        <f t="array" ref="BF226">bdRateExtend($G226:$G229,N226:N229,$Z226:$Z229,AG226:AG229)</f>
        <v>1</v>
      </c>
      <c r="BG226" s="403" cm="1">
        <f t="array" ref="BG226">bdRateExtend($G226:$G231,N226:N231,$Z226:$Z231,AG226:AG231)</f>
        <v>1</v>
      </c>
      <c r="BH226" s="403" t="e" cm="1">
        <f t="array" ref="BH226">bdRateExtend($G226:$G229,O226:O229,$Z226:$Z229,AH226:AH229)</f>
        <v>#VALUE!</v>
      </c>
      <c r="BI226" s="403" t="e" cm="1">
        <f t="array" ref="BI226">bdRateExtend($G226:$G231,O226:O231,$Z226:$Z231,AH226:AH231)</f>
        <v>#VALUE!</v>
      </c>
      <c r="BJ226" s="403" t="e" cm="1">
        <f t="array" ref="BJ226">bdRateExtend($G226:$G229,P226:P229,$Z226:$Z229,AI226:AI229)</f>
        <v>#VALUE!</v>
      </c>
      <c r="BK226" s="403" t="e" cm="1">
        <f t="array" ref="BK226">bdRateExtend($G226:$G231,P226:P231,$Z226:$Z231,AI226:AI231)</f>
        <v>#VALUE!</v>
      </c>
      <c r="BL226" s="403" t="e" cm="1">
        <f t="array" ref="BL226">bdRateExtend($G226:$G229,Q226:Q229,$Z226:$Z229,AJ226:AJ229)</f>
        <v>#VALUE!</v>
      </c>
      <c r="BM226" s="403" t="e" cm="1">
        <f t="array" ref="BM226">bdRateExtend($G226:$G231,Q226:Q231,$Z226:$Z231,AJ226:AJ231)</f>
        <v>#VALUE!</v>
      </c>
      <c r="BN226" s="403" t="e" cm="1">
        <f t="array" ref="BN226">bdRateExtend($G226:$G229,R226:R229,$Z226:$Z229,AK226:AK229)</f>
        <v>#VALUE!</v>
      </c>
      <c r="BO226" s="403" t="e" cm="1">
        <f t="array" ref="BO226">bdRateExtend($G226:$G231,R226:R231,$Z226:$Z231,AK226:AK231)</f>
        <v>#VALUE!</v>
      </c>
      <c r="BP226" s="403" t="e" cm="1">
        <f t="array" ref="BP226">bdRateExtend($G226:$G231,S226:S231,$Z226:$Z231,AL226:AL231)</f>
        <v>#VALUE!</v>
      </c>
      <c r="BQ226" s="377" t="e" cm="1">
        <f t="array" ref="BQ226">bdRateExtend($G226:$G231,T226:T231,$Z226:$Z231,AM226:AM231)</f>
        <v>#VALUE!</v>
      </c>
      <c r="BR226" s="377" t="e" cm="1">
        <f t="array" ref="BR226">bdRateExtend($G226:$G231,U226:U231,$Z226:$Z231,AN226:AN231)</f>
        <v>#VALUE!</v>
      </c>
    </row>
    <row r="227" spans="1:70" ht="17" customHeight="1" x14ac:dyDescent="0.2">
      <c r="A227" s="387"/>
      <c r="B227" s="390"/>
      <c r="C227" s="393"/>
      <c r="D227" s="396"/>
      <c r="E227" s="399"/>
      <c r="F227" s="19">
        <v>31</v>
      </c>
      <c r="G227" s="35">
        <f>Anchor!B650</f>
        <v>6617.2375000000002</v>
      </c>
      <c r="H227" s="40">
        <f>Anchor!C650</f>
        <v>40.020299999999999</v>
      </c>
      <c r="I227" s="40">
        <f>Anchor!D650</f>
        <v>47.443100000000001</v>
      </c>
      <c r="J227" s="40">
        <f>Anchor!E650</f>
        <v>49.800600000000003</v>
      </c>
      <c r="K227" s="40"/>
      <c r="L227" s="40">
        <f>Anchor!F650</f>
        <v>22.139199999999999</v>
      </c>
      <c r="M227" s="40">
        <f>Anchor!G650</f>
        <v>21.5395</v>
      </c>
      <c r="N227" s="40">
        <f>Anchor!H650</f>
        <v>99.977099999999993</v>
      </c>
      <c r="O227" s="40"/>
      <c r="P227" s="40"/>
      <c r="Q227" s="40"/>
      <c r="R227" s="40"/>
      <c r="S227" s="40"/>
      <c r="T227" s="40"/>
      <c r="U227" s="40"/>
      <c r="V227" s="40">
        <f>Anchor!I650</f>
        <v>7510.4</v>
      </c>
      <c r="W227" s="40">
        <f>Anchor!J650</f>
        <v>3.8050000000000002</v>
      </c>
      <c r="X227" s="36">
        <f t="shared" si="16"/>
        <v>2.0862222222222222</v>
      </c>
      <c r="Y227" s="15"/>
      <c r="Z227" s="35">
        <f>Test!B650</f>
        <v>0</v>
      </c>
      <c r="AA227" s="40">
        <f>Test!C650</f>
        <v>0</v>
      </c>
      <c r="AB227" s="40">
        <f>Test!D650</f>
        <v>0</v>
      </c>
      <c r="AC227" s="40">
        <f>Test!E650</f>
        <v>0</v>
      </c>
      <c r="AD227" s="40"/>
      <c r="AE227" s="40">
        <f>Test!F650</f>
        <v>0</v>
      </c>
      <c r="AF227" s="40">
        <f>Test!G650</f>
        <v>0</v>
      </c>
      <c r="AG227" s="40">
        <f>Test!H650</f>
        <v>0</v>
      </c>
      <c r="AH227" s="40"/>
      <c r="AI227" s="40"/>
      <c r="AJ227" s="40"/>
      <c r="AK227" s="40"/>
      <c r="AL227" s="40"/>
      <c r="AM227" s="40"/>
      <c r="AN227" s="40"/>
      <c r="AO227" s="40">
        <f>Test!I650</f>
        <v>0</v>
      </c>
      <c r="AP227" s="40">
        <f>Test!J650</f>
        <v>0</v>
      </c>
      <c r="AQ227" s="36">
        <f t="shared" si="17"/>
        <v>0</v>
      </c>
      <c r="AR227" s="48">
        <f t="shared" si="14"/>
        <v>0</v>
      </c>
      <c r="AS227" s="49">
        <f t="shared" si="15"/>
        <v>0</v>
      </c>
      <c r="AT227" s="16"/>
      <c r="AU227" s="16"/>
      <c r="AV227" s="460"/>
      <c r="AW227" s="382"/>
      <c r="AX227" s="403"/>
      <c r="AY227" s="403"/>
      <c r="AZ227" s="403"/>
      <c r="BA227" s="403"/>
      <c r="BB227" s="403"/>
      <c r="BC227" s="403"/>
      <c r="BD227" s="403"/>
      <c r="BE227" s="403"/>
      <c r="BF227" s="403"/>
      <c r="BG227" s="403"/>
      <c r="BH227" s="403"/>
      <c r="BI227" s="403"/>
      <c r="BJ227" s="403"/>
      <c r="BK227" s="403"/>
      <c r="BL227" s="403"/>
      <c r="BM227" s="403"/>
      <c r="BN227" s="403"/>
      <c r="BO227" s="403"/>
      <c r="BP227" s="403"/>
      <c r="BQ227" s="377"/>
      <c r="BR227" s="377"/>
    </row>
    <row r="228" spans="1:70" ht="17" customHeight="1" x14ac:dyDescent="0.2">
      <c r="A228" s="387"/>
      <c r="B228" s="390"/>
      <c r="C228" s="393"/>
      <c r="D228" s="396"/>
      <c r="E228" s="399"/>
      <c r="F228" s="19">
        <v>39</v>
      </c>
      <c r="G228" s="35">
        <f>Anchor!B651</f>
        <v>3750.4375</v>
      </c>
      <c r="H228" s="40">
        <f>Anchor!C651</f>
        <v>37.379199999999997</v>
      </c>
      <c r="I228" s="40">
        <f>Anchor!D651</f>
        <v>45.794199999999996</v>
      </c>
      <c r="J228" s="40">
        <f>Anchor!E651</f>
        <v>48.561199999999999</v>
      </c>
      <c r="K228" s="40"/>
      <c r="L228" s="40">
        <f>Anchor!F651</f>
        <v>18.719200000000001</v>
      </c>
      <c r="M228" s="40">
        <f>Anchor!G651</f>
        <v>18.580500000000001</v>
      </c>
      <c r="N228" s="40">
        <f>Anchor!H651</f>
        <v>99.971699999999998</v>
      </c>
      <c r="O228" s="40"/>
      <c r="P228" s="40"/>
      <c r="Q228" s="40"/>
      <c r="R228" s="40"/>
      <c r="S228" s="40"/>
      <c r="T228" s="40"/>
      <c r="U228" s="40"/>
      <c r="V228" s="40">
        <f>Anchor!I651</f>
        <v>7102.5</v>
      </c>
      <c r="W228" s="40">
        <f>Anchor!J651</f>
        <v>3.1505999999999998</v>
      </c>
      <c r="X228" s="36">
        <f t="shared" si="16"/>
        <v>1.9729166666666667</v>
      </c>
      <c r="Y228" s="15"/>
      <c r="Z228" s="35">
        <f>Test!B651</f>
        <v>0</v>
      </c>
      <c r="AA228" s="40">
        <f>Test!C651</f>
        <v>0</v>
      </c>
      <c r="AB228" s="40">
        <f>Test!D651</f>
        <v>0</v>
      </c>
      <c r="AC228" s="40">
        <f>Test!E651</f>
        <v>0</v>
      </c>
      <c r="AD228" s="40"/>
      <c r="AE228" s="40">
        <f>Test!F651</f>
        <v>0</v>
      </c>
      <c r="AF228" s="40">
        <f>Test!G651</f>
        <v>0</v>
      </c>
      <c r="AG228" s="40">
        <f>Test!H651</f>
        <v>0</v>
      </c>
      <c r="AH228" s="40"/>
      <c r="AI228" s="40"/>
      <c r="AJ228" s="40"/>
      <c r="AK228" s="40"/>
      <c r="AL228" s="40"/>
      <c r="AM228" s="40"/>
      <c r="AN228" s="40"/>
      <c r="AO228" s="40">
        <f>Test!I651</f>
        <v>0</v>
      </c>
      <c r="AP228" s="40">
        <f>Test!J651</f>
        <v>0</v>
      </c>
      <c r="AQ228" s="36">
        <f t="shared" si="17"/>
        <v>0</v>
      </c>
      <c r="AR228" s="48">
        <f t="shared" si="14"/>
        <v>0</v>
      </c>
      <c r="AS228" s="49">
        <f t="shared" si="15"/>
        <v>0</v>
      </c>
      <c r="AT228" s="16"/>
      <c r="AU228" s="16"/>
      <c r="AV228" s="460" t="s">
        <v>124</v>
      </c>
      <c r="AW228" s="382" cm="1">
        <f t="array" ref="AW228">bdRateExtend($G227:$G230,H227:H230,$Z227:$Z230,AA227:AA230)</f>
        <v>1</v>
      </c>
      <c r="AX228" s="403"/>
      <c r="AY228" s="403"/>
      <c r="AZ228" s="403"/>
      <c r="BA228" s="403"/>
      <c r="BB228" s="403" cm="1">
        <f t="array" ref="BB228">bdRateExtend($G227:$G230,L227:L230,$Z227:$Z230,AE227:AE230)</f>
        <v>1</v>
      </c>
      <c r="BC228" s="403"/>
      <c r="BD228" s="403" cm="1">
        <f t="array" ref="BD228">bdRateExtend($G227:$G230,M227:M230,$Z227:$Z230,AF227:AF230)</f>
        <v>1</v>
      </c>
      <c r="BE228" s="403"/>
      <c r="BF228" s="403" cm="1">
        <f t="array" ref="BF228">bdRateExtend($G227:$G230,N227:N230,$Z227:$Z230,AG227:AG230)</f>
        <v>1</v>
      </c>
      <c r="BG228" s="403"/>
      <c r="BH228" s="403" t="e" cm="1">
        <f t="array" ref="BH228">bdRateExtend($G227:$G230,O227:O230,$Z227:$Z230,AH227:AH230)</f>
        <v>#VALUE!</v>
      </c>
      <c r="BI228" s="403"/>
      <c r="BJ228" s="403" t="e" cm="1">
        <f t="array" ref="BJ228">bdRateExtend($G227:$G230,P227:P230,$Z227:$Z230,AI227:AI230)</f>
        <v>#VALUE!</v>
      </c>
      <c r="BK228" s="403"/>
      <c r="BL228" s="403" t="e" cm="1">
        <f t="array" ref="BL228">bdRateExtend($G227:$G230,Q227:Q230,$Z227:$Z230,AJ227:AJ230)</f>
        <v>#VALUE!</v>
      </c>
      <c r="BM228" s="403"/>
      <c r="BN228" s="403" t="e" cm="1">
        <f t="array" ref="BN228">bdRateExtend($G227:$G230,R227:R230,$Z227:$Z230,AK227:AK230)</f>
        <v>#VALUE!</v>
      </c>
      <c r="BO228" s="403"/>
      <c r="BP228" s="403"/>
      <c r="BQ228" s="377"/>
      <c r="BR228" s="377"/>
    </row>
    <row r="229" spans="1:70" ht="17" customHeight="1" x14ac:dyDescent="0.2">
      <c r="A229" s="387"/>
      <c r="B229" s="390"/>
      <c r="C229" s="393"/>
      <c r="D229" s="396"/>
      <c r="E229" s="399"/>
      <c r="F229" s="19">
        <v>47</v>
      </c>
      <c r="G229" s="35">
        <f>Anchor!B652</f>
        <v>2023.2129</v>
      </c>
      <c r="H229" s="40">
        <f>Anchor!C652</f>
        <v>34.875100000000003</v>
      </c>
      <c r="I229" s="40">
        <f>Anchor!D652</f>
        <v>44.259700000000002</v>
      </c>
      <c r="J229" s="40">
        <f>Anchor!E652</f>
        <v>47.286299999999997</v>
      </c>
      <c r="K229" s="40"/>
      <c r="L229" s="40">
        <f>Anchor!F652</f>
        <v>15.442399999999999</v>
      </c>
      <c r="M229" s="40">
        <f>Anchor!G652</f>
        <v>15.7239</v>
      </c>
      <c r="N229" s="40">
        <f>Anchor!H652</f>
        <v>96.377499999999998</v>
      </c>
      <c r="O229" s="40"/>
      <c r="P229" s="40"/>
      <c r="Q229" s="40"/>
      <c r="R229" s="40"/>
      <c r="S229" s="40"/>
      <c r="T229" s="40"/>
      <c r="U229" s="40"/>
      <c r="V229" s="40">
        <f>Anchor!I652</f>
        <v>5622</v>
      </c>
      <c r="W229" s="40">
        <f>Anchor!J652</f>
        <v>2.6031</v>
      </c>
      <c r="X229" s="36">
        <f t="shared" si="16"/>
        <v>1.5616666666666668</v>
      </c>
      <c r="Y229" s="15"/>
      <c r="Z229" s="35">
        <f>Test!B652</f>
        <v>0</v>
      </c>
      <c r="AA229" s="40">
        <f>Test!C652</f>
        <v>0</v>
      </c>
      <c r="AB229" s="40">
        <f>Test!D652</f>
        <v>0</v>
      </c>
      <c r="AC229" s="40">
        <f>Test!E652</f>
        <v>0</v>
      </c>
      <c r="AD229" s="40"/>
      <c r="AE229" s="40">
        <f>Test!F652</f>
        <v>0</v>
      </c>
      <c r="AF229" s="40">
        <f>Test!G652</f>
        <v>0</v>
      </c>
      <c r="AG229" s="40">
        <f>Test!H652</f>
        <v>0</v>
      </c>
      <c r="AH229" s="40"/>
      <c r="AI229" s="40"/>
      <c r="AJ229" s="40"/>
      <c r="AK229" s="40"/>
      <c r="AL229" s="40"/>
      <c r="AM229" s="40"/>
      <c r="AN229" s="40"/>
      <c r="AO229" s="40">
        <f>Test!I652</f>
        <v>0</v>
      </c>
      <c r="AP229" s="40">
        <f>Test!J652</f>
        <v>0</v>
      </c>
      <c r="AQ229" s="36">
        <f t="shared" si="17"/>
        <v>0</v>
      </c>
      <c r="AR229" s="48">
        <f t="shared" si="14"/>
        <v>0</v>
      </c>
      <c r="AS229" s="49">
        <f t="shared" si="15"/>
        <v>0</v>
      </c>
      <c r="AT229" s="16"/>
      <c r="AU229" s="16"/>
      <c r="AV229" s="460"/>
      <c r="AW229" s="382"/>
      <c r="AX229" s="403"/>
      <c r="AY229" s="403"/>
      <c r="AZ229" s="403"/>
      <c r="BA229" s="403"/>
      <c r="BB229" s="403"/>
      <c r="BC229" s="403"/>
      <c r="BD229" s="403"/>
      <c r="BE229" s="403"/>
      <c r="BF229" s="403"/>
      <c r="BG229" s="403"/>
      <c r="BH229" s="403"/>
      <c r="BI229" s="403"/>
      <c r="BJ229" s="403"/>
      <c r="BK229" s="403"/>
      <c r="BL229" s="403"/>
      <c r="BM229" s="403"/>
      <c r="BN229" s="403"/>
      <c r="BO229" s="403"/>
      <c r="BP229" s="403"/>
      <c r="BQ229" s="377"/>
      <c r="BR229" s="377"/>
    </row>
    <row r="230" spans="1:70" ht="17" customHeight="1" x14ac:dyDescent="0.2">
      <c r="A230" s="387"/>
      <c r="B230" s="390"/>
      <c r="C230" s="393"/>
      <c r="D230" s="396"/>
      <c r="E230" s="399"/>
      <c r="F230" s="19">
        <v>55</v>
      </c>
      <c r="G230" s="35">
        <f>Anchor!B653</f>
        <v>1031.9168999999999</v>
      </c>
      <c r="H230" s="40">
        <f>Anchor!C653</f>
        <v>32.558500000000002</v>
      </c>
      <c r="I230" s="40">
        <f>Anchor!D653</f>
        <v>42.763199999999998</v>
      </c>
      <c r="J230" s="40">
        <f>Anchor!E653</f>
        <v>45.995800000000003</v>
      </c>
      <c r="K230" s="40"/>
      <c r="L230" s="40">
        <f>Anchor!F653</f>
        <v>12.4495</v>
      </c>
      <c r="M230" s="40">
        <f>Anchor!G653</f>
        <v>13.058199999999999</v>
      </c>
      <c r="N230" s="40">
        <f>Anchor!H653</f>
        <v>86.918300000000002</v>
      </c>
      <c r="O230" s="40"/>
      <c r="P230" s="40"/>
      <c r="Q230" s="40"/>
      <c r="R230" s="40"/>
      <c r="S230" s="40"/>
      <c r="T230" s="40"/>
      <c r="U230" s="40"/>
      <c r="V230" s="40">
        <f>Anchor!I653</f>
        <v>4567.3</v>
      </c>
      <c r="W230" s="40">
        <f>Anchor!J653</f>
        <v>2.0998999999999999</v>
      </c>
      <c r="X230" s="36">
        <f t="shared" si="16"/>
        <v>1.2686944444444446</v>
      </c>
      <c r="Y230" s="15"/>
      <c r="Z230" s="35">
        <f>Test!B653</f>
        <v>0</v>
      </c>
      <c r="AA230" s="40">
        <f>Test!C653</f>
        <v>0</v>
      </c>
      <c r="AB230" s="40">
        <f>Test!D653</f>
        <v>0</v>
      </c>
      <c r="AC230" s="40">
        <f>Test!E653</f>
        <v>0</v>
      </c>
      <c r="AD230" s="40"/>
      <c r="AE230" s="40">
        <f>Test!F653</f>
        <v>0</v>
      </c>
      <c r="AF230" s="40">
        <f>Test!G653</f>
        <v>0</v>
      </c>
      <c r="AG230" s="40">
        <f>Test!H653</f>
        <v>0</v>
      </c>
      <c r="AH230" s="40"/>
      <c r="AI230" s="40"/>
      <c r="AJ230" s="40"/>
      <c r="AK230" s="40"/>
      <c r="AL230" s="40"/>
      <c r="AM230" s="40"/>
      <c r="AN230" s="40"/>
      <c r="AO230" s="40">
        <f>Test!I653</f>
        <v>0</v>
      </c>
      <c r="AP230" s="40">
        <f>Test!J653</f>
        <v>0</v>
      </c>
      <c r="AQ230" s="36">
        <f t="shared" si="17"/>
        <v>0</v>
      </c>
      <c r="AR230" s="48">
        <f t="shared" si="14"/>
        <v>0</v>
      </c>
      <c r="AS230" s="49">
        <f t="shared" si="15"/>
        <v>0</v>
      </c>
      <c r="AT230" s="16"/>
      <c r="AU230" s="16"/>
      <c r="AV230" s="460" t="s">
        <v>125</v>
      </c>
      <c r="AW230" s="382" cm="1">
        <f t="array" ref="AW230">bdRateExtend($G228:$G231,H228:H231,$Z228:$Z231,AA228:AA231)</f>
        <v>1</v>
      </c>
      <c r="AX230" s="403"/>
      <c r="AY230" s="403"/>
      <c r="AZ230" s="403"/>
      <c r="BA230" s="403"/>
      <c r="BB230" s="403" cm="1">
        <f t="array" ref="BB230">bdRateExtend($G228:$G231,L228:L231,$Z228:$Z231,AE228:AE231)</f>
        <v>1</v>
      </c>
      <c r="BC230" s="403"/>
      <c r="BD230" s="403" cm="1">
        <f t="array" ref="BD230">bdRateExtend($G228:$G231,M228:M231,$Z228:$Z231,AF228:AF231)</f>
        <v>1</v>
      </c>
      <c r="BE230" s="403"/>
      <c r="BF230" s="403" cm="1">
        <f t="array" ref="BF230">bdRateExtend($G228:$G231,N228:N231,$Z228:$Z231,AG228:AG231)</f>
        <v>1</v>
      </c>
      <c r="BG230" s="403"/>
      <c r="BH230" s="403" t="e" cm="1">
        <f t="array" ref="BH230">bdRateExtend($G228:$G231,O228:O231,$Z228:$Z231,AH228:AH231)</f>
        <v>#VALUE!</v>
      </c>
      <c r="BI230" s="403"/>
      <c r="BJ230" s="403" t="e" cm="1">
        <f t="array" ref="BJ230">bdRateExtend($G228:$G231,P228:P231,$Z228:$Z231,AI228:AI231)</f>
        <v>#VALUE!</v>
      </c>
      <c r="BK230" s="403"/>
      <c r="BL230" s="403" t="e" cm="1">
        <f t="array" ref="BL230">bdRateExtend($G228:$G231,Q228:Q231,$Z228:$Z231,AJ228:AJ231)</f>
        <v>#VALUE!</v>
      </c>
      <c r="BM230" s="403"/>
      <c r="BN230" s="403" t="e" cm="1">
        <f t="array" ref="BN230">bdRateExtend($G228:$G231,R228:R231,$Z228:$Z231,AK228:AK231)</f>
        <v>#VALUE!</v>
      </c>
      <c r="BO230" s="403"/>
      <c r="BP230" s="403"/>
      <c r="BQ230" s="377"/>
      <c r="BR230" s="377"/>
    </row>
    <row r="231" spans="1:70" ht="17" customHeight="1" thickBot="1" x14ac:dyDescent="0.25">
      <c r="A231" s="387"/>
      <c r="B231" s="391"/>
      <c r="C231" s="394"/>
      <c r="D231" s="397"/>
      <c r="E231" s="400"/>
      <c r="F231" s="22">
        <v>63</v>
      </c>
      <c r="G231" s="37">
        <f>Anchor!B654</f>
        <v>351.32679999999999</v>
      </c>
      <c r="H231" s="38">
        <f>Anchor!C654</f>
        <v>29.565000000000001</v>
      </c>
      <c r="I231" s="38">
        <f>Anchor!D654</f>
        <v>40.860599999999998</v>
      </c>
      <c r="J231" s="38">
        <f>Anchor!E654</f>
        <v>44.311</v>
      </c>
      <c r="K231" s="38"/>
      <c r="L231" s="38">
        <f>Anchor!F654</f>
        <v>8.8402999999999992</v>
      </c>
      <c r="M231" s="38">
        <f>Anchor!G654</f>
        <v>9.6464999999999996</v>
      </c>
      <c r="N231" s="38">
        <f>Anchor!H654</f>
        <v>71.053600000000003</v>
      </c>
      <c r="O231" s="38"/>
      <c r="P231" s="38"/>
      <c r="Q231" s="38"/>
      <c r="R231" s="38"/>
      <c r="S231" s="38"/>
      <c r="T231" s="38"/>
      <c r="U231" s="38"/>
      <c r="V231" s="38">
        <f>Anchor!I654</f>
        <v>2418.5</v>
      </c>
      <c r="W231" s="38">
        <f>Anchor!J654</f>
        <v>1.2857000000000001</v>
      </c>
      <c r="X231" s="39">
        <f t="shared" si="16"/>
        <v>0.67180555555555554</v>
      </c>
      <c r="Y231" s="15"/>
      <c r="Z231" s="37">
        <f>Test!B654</f>
        <v>0</v>
      </c>
      <c r="AA231" s="38">
        <f>Test!C654</f>
        <v>0</v>
      </c>
      <c r="AB231" s="38">
        <f>Test!D654</f>
        <v>0</v>
      </c>
      <c r="AC231" s="38">
        <f>Test!E654</f>
        <v>0</v>
      </c>
      <c r="AD231" s="38"/>
      <c r="AE231" s="38">
        <f>Test!F654</f>
        <v>0</v>
      </c>
      <c r="AF231" s="38">
        <f>Test!G654</f>
        <v>0</v>
      </c>
      <c r="AG231" s="38">
        <f>Test!H654</f>
        <v>0</v>
      </c>
      <c r="AH231" s="38"/>
      <c r="AI231" s="38"/>
      <c r="AJ231" s="38"/>
      <c r="AK231" s="38"/>
      <c r="AL231" s="38"/>
      <c r="AM231" s="38"/>
      <c r="AN231" s="38"/>
      <c r="AO231" s="38">
        <f>Test!I654</f>
        <v>0</v>
      </c>
      <c r="AP231" s="38">
        <f>Test!J654</f>
        <v>0</v>
      </c>
      <c r="AQ231" s="39">
        <f t="shared" si="17"/>
        <v>0</v>
      </c>
      <c r="AR231" s="50">
        <f t="shared" si="14"/>
        <v>0</v>
      </c>
      <c r="AS231" s="51">
        <f t="shared" si="15"/>
        <v>0</v>
      </c>
      <c r="AT231" s="16"/>
      <c r="AU231" s="16"/>
      <c r="AV231" s="462"/>
      <c r="AW231" s="382"/>
      <c r="AX231" s="403"/>
      <c r="AY231" s="403"/>
      <c r="AZ231" s="403"/>
      <c r="BA231" s="403"/>
      <c r="BB231" s="403"/>
      <c r="BC231" s="403"/>
      <c r="BD231" s="403"/>
      <c r="BE231" s="403"/>
      <c r="BF231" s="403"/>
      <c r="BG231" s="403"/>
      <c r="BH231" s="403"/>
      <c r="BI231" s="403"/>
      <c r="BJ231" s="403"/>
      <c r="BK231" s="403"/>
      <c r="BL231" s="403"/>
      <c r="BM231" s="403"/>
      <c r="BN231" s="403"/>
      <c r="BO231" s="403"/>
      <c r="BP231" s="403"/>
      <c r="BQ231" s="377"/>
      <c r="BR231" s="377"/>
    </row>
    <row r="232" spans="1:70" ht="17" customHeight="1" x14ac:dyDescent="0.2">
      <c r="A232" s="386" t="s">
        <v>107</v>
      </c>
      <c r="B232" s="389" t="s">
        <v>23</v>
      </c>
      <c r="C232" s="392" t="s">
        <v>61</v>
      </c>
      <c r="D232" s="395">
        <v>25</v>
      </c>
      <c r="E232" s="398">
        <v>8</v>
      </c>
      <c r="F232" s="21">
        <v>23</v>
      </c>
      <c r="G232" s="32">
        <f>Anchor!B655</f>
        <v>1085.0815</v>
      </c>
      <c r="H232" s="33">
        <f>Anchor!C655</f>
        <v>42.965699999999998</v>
      </c>
      <c r="I232" s="33">
        <f>Anchor!D655</f>
        <v>44.444200000000002</v>
      </c>
      <c r="J232" s="33">
        <f>Anchor!E655</f>
        <v>46.140500000000003</v>
      </c>
      <c r="K232" s="33"/>
      <c r="L232" s="33">
        <f>Anchor!F655</f>
        <v>20.6892</v>
      </c>
      <c r="M232" s="33">
        <f>Anchor!G655</f>
        <v>27.976600000000001</v>
      </c>
      <c r="N232" s="33">
        <f>Anchor!H655</f>
        <v>98.668000000000006</v>
      </c>
      <c r="O232" s="33"/>
      <c r="P232" s="33"/>
      <c r="Q232" s="33"/>
      <c r="R232" s="33"/>
      <c r="S232" s="33"/>
      <c r="T232" s="33"/>
      <c r="U232" s="33"/>
      <c r="V232" s="33">
        <f>Anchor!I655</f>
        <v>1373.9</v>
      </c>
      <c r="W232" s="33">
        <f>Anchor!J655</f>
        <v>0.83309999999999995</v>
      </c>
      <c r="X232" s="34">
        <f t="shared" si="16"/>
        <v>0.38163888888888892</v>
      </c>
      <c r="Y232" s="15"/>
      <c r="Z232" s="32">
        <f>Test!B655</f>
        <v>0</v>
      </c>
      <c r="AA232" s="33">
        <f>Test!C655</f>
        <v>0</v>
      </c>
      <c r="AB232" s="33">
        <f>Test!D655</f>
        <v>0</v>
      </c>
      <c r="AC232" s="33">
        <f>Test!E655</f>
        <v>0</v>
      </c>
      <c r="AD232" s="33"/>
      <c r="AE232" s="33">
        <f>Test!F655</f>
        <v>0</v>
      </c>
      <c r="AF232" s="33">
        <f>Test!G655</f>
        <v>0</v>
      </c>
      <c r="AG232" s="33">
        <f>Test!H655</f>
        <v>0</v>
      </c>
      <c r="AH232" s="33"/>
      <c r="AI232" s="33"/>
      <c r="AJ232" s="33"/>
      <c r="AK232" s="33"/>
      <c r="AL232" s="33"/>
      <c r="AM232" s="33"/>
      <c r="AN232" s="33"/>
      <c r="AO232" s="33">
        <f>Test!I655</f>
        <v>0</v>
      </c>
      <c r="AP232" s="33">
        <f>Test!J655</f>
        <v>0</v>
      </c>
      <c r="AQ232" s="34">
        <f t="shared" si="17"/>
        <v>0</v>
      </c>
      <c r="AR232" s="46">
        <f t="shared" si="14"/>
        <v>0</v>
      </c>
      <c r="AS232" s="47">
        <f t="shared" si="15"/>
        <v>0</v>
      </c>
      <c r="AT232" s="16"/>
      <c r="AU232" s="16"/>
      <c r="AV232" s="461" t="s">
        <v>123</v>
      </c>
      <c r="AW232" s="382" cm="1">
        <f t="array" ref="AW232">bdRateExtend($G232:$G235,H232:H235,$Z232:$Z235,AA232:AA235)</f>
        <v>1</v>
      </c>
      <c r="AX232" s="403" cm="1">
        <f t="array" ref="AX232">bdRateExtend($G232:$G237,H232:H237,$Z232:$Z237,AA232:AA237)</f>
        <v>1</v>
      </c>
      <c r="AY232" s="403" cm="1">
        <f t="array" ref="AY232">bdRateExtend($G232:$G237,I232:I237,$Z232:$Z237,AB232:AB237)</f>
        <v>1</v>
      </c>
      <c r="AZ232" s="403" cm="1">
        <f t="array" ref="AZ232">bdRateExtend($G232:$G237,J232:J237,$Z232:$Z237,AC232:AC237)</f>
        <v>1</v>
      </c>
      <c r="BA232" s="403" t="e" cm="1">
        <f t="array" ref="BA232">bdRateExtend($G232:$G237,K232:K237,$Z232:$Z237,AD232:AD237)</f>
        <v>#VALUE!</v>
      </c>
      <c r="BB232" s="403" cm="1">
        <f t="array" ref="BB232">bdRateExtend($G232:$G235,L232:L235,$Z232:$Z235,AE232:AE235)</f>
        <v>1</v>
      </c>
      <c r="BC232" s="403" cm="1">
        <f t="array" ref="BC232">bdRateExtend($G232:$G237,L232:L237,$Z232:$Z237,AE232:AE237)</f>
        <v>1</v>
      </c>
      <c r="BD232" s="403" cm="1">
        <f t="array" ref="BD232">bdRateExtend($G232:$G235,M232:M235,$Z232:$Z235,AF232:AF235)</f>
        <v>1</v>
      </c>
      <c r="BE232" s="403" cm="1">
        <f t="array" ref="BE232">bdRateExtend($G232:$G237,M232:M237,$Z232:$Z237,AF232:AF237)</f>
        <v>1</v>
      </c>
      <c r="BF232" s="403" cm="1">
        <f t="array" ref="BF232">bdRateExtend($G232:$G235,N232:N235,$Z232:$Z235,AG232:AG235)</f>
        <v>1</v>
      </c>
      <c r="BG232" s="403" cm="1">
        <f t="array" ref="BG232">bdRateExtend($G232:$G237,N232:N237,$Z232:$Z237,AG232:AG237)</f>
        <v>1</v>
      </c>
      <c r="BH232" s="403" t="e" cm="1">
        <f t="array" ref="BH232">bdRateExtend($G232:$G235,O232:O235,$Z232:$Z235,AH232:AH235)</f>
        <v>#VALUE!</v>
      </c>
      <c r="BI232" s="403" t="e" cm="1">
        <f t="array" ref="BI232">bdRateExtend($G232:$G237,O232:O237,$Z232:$Z237,AH232:AH237)</f>
        <v>#VALUE!</v>
      </c>
      <c r="BJ232" s="403" t="e" cm="1">
        <f t="array" ref="BJ232">bdRateExtend($G232:$G235,P232:P235,$Z232:$Z235,AI232:AI235)</f>
        <v>#VALUE!</v>
      </c>
      <c r="BK232" s="403" t="e" cm="1">
        <f t="array" ref="BK232">bdRateExtend($G232:$G237,P232:P237,$Z232:$Z237,AI232:AI237)</f>
        <v>#VALUE!</v>
      </c>
      <c r="BL232" s="403" t="e" cm="1">
        <f t="array" ref="BL232">bdRateExtend($G232:$G235,Q232:Q235,$Z232:$Z235,AJ232:AJ235)</f>
        <v>#VALUE!</v>
      </c>
      <c r="BM232" s="403" t="e" cm="1">
        <f t="array" ref="BM232">bdRateExtend($G232:$G237,Q232:Q237,$Z232:$Z237,AJ232:AJ237)</f>
        <v>#VALUE!</v>
      </c>
      <c r="BN232" s="403" t="e" cm="1">
        <f t="array" ref="BN232">bdRateExtend($G232:$G235,R232:R235,$Z232:$Z235,AK232:AK235)</f>
        <v>#VALUE!</v>
      </c>
      <c r="BO232" s="403" t="e" cm="1">
        <f t="array" ref="BO232">bdRateExtend($G232:$G237,R232:R237,$Z232:$Z237,AK232:AK237)</f>
        <v>#VALUE!</v>
      </c>
      <c r="BP232" s="403" t="e" cm="1">
        <f t="array" ref="BP232">bdRateExtend($G232:$G237,S232:S237,$Z232:$Z237,AL232:AL237)</f>
        <v>#VALUE!</v>
      </c>
      <c r="BQ232" s="377" t="e" cm="1">
        <f t="array" ref="BQ232">bdRateExtend($G232:$G237,T232:T237,$Z232:$Z237,AM232:AM237)</f>
        <v>#VALUE!</v>
      </c>
      <c r="BR232" s="377" t="e" cm="1">
        <f t="array" ref="BR232">bdRateExtend($G232:$G237,U232:U237,$Z232:$Z237,AN232:AN237)</f>
        <v>#VALUE!</v>
      </c>
    </row>
    <row r="233" spans="1:70" ht="17" customHeight="1" x14ac:dyDescent="0.2">
      <c r="A233" s="387"/>
      <c r="B233" s="390"/>
      <c r="C233" s="393"/>
      <c r="D233" s="396"/>
      <c r="E233" s="399"/>
      <c r="F233" s="19">
        <v>31</v>
      </c>
      <c r="G233" s="35">
        <f>Anchor!B656</f>
        <v>645.11689999999999</v>
      </c>
      <c r="H233" s="40">
        <f>Anchor!C656</f>
        <v>40.637</v>
      </c>
      <c r="I233" s="40">
        <f>Anchor!D656</f>
        <v>42.583100000000002</v>
      </c>
      <c r="J233" s="40">
        <f>Anchor!E656</f>
        <v>44.182099999999998</v>
      </c>
      <c r="K233" s="40"/>
      <c r="L233" s="40">
        <f>Anchor!F656</f>
        <v>19.2546</v>
      </c>
      <c r="M233" s="40">
        <f>Anchor!G656</f>
        <v>26.326699999999999</v>
      </c>
      <c r="N233" s="40">
        <f>Anchor!H656</f>
        <v>98.219399999999993</v>
      </c>
      <c r="O233" s="40"/>
      <c r="P233" s="40"/>
      <c r="Q233" s="40"/>
      <c r="R233" s="40"/>
      <c r="S233" s="40"/>
      <c r="T233" s="40"/>
      <c r="U233" s="40"/>
      <c r="V233" s="40">
        <f>Anchor!I656</f>
        <v>1081.9000000000001</v>
      </c>
      <c r="W233" s="40">
        <f>Anchor!J656</f>
        <v>0.66990000000000005</v>
      </c>
      <c r="X233" s="36">
        <f t="shared" si="16"/>
        <v>0.30052777777777778</v>
      </c>
      <c r="Y233" s="15"/>
      <c r="Z233" s="35">
        <f>Test!B656</f>
        <v>0</v>
      </c>
      <c r="AA233" s="40">
        <f>Test!C656</f>
        <v>0</v>
      </c>
      <c r="AB233" s="40">
        <f>Test!D656</f>
        <v>0</v>
      </c>
      <c r="AC233" s="40">
        <f>Test!E656</f>
        <v>0</v>
      </c>
      <c r="AD233" s="40"/>
      <c r="AE233" s="40">
        <f>Test!F656</f>
        <v>0</v>
      </c>
      <c r="AF233" s="40">
        <f>Test!G656</f>
        <v>0</v>
      </c>
      <c r="AG233" s="40">
        <f>Test!H656</f>
        <v>0</v>
      </c>
      <c r="AH233" s="40"/>
      <c r="AI233" s="40"/>
      <c r="AJ233" s="40"/>
      <c r="AK233" s="40"/>
      <c r="AL233" s="40"/>
      <c r="AM233" s="40"/>
      <c r="AN233" s="40"/>
      <c r="AO233" s="40">
        <f>Test!I656</f>
        <v>0</v>
      </c>
      <c r="AP233" s="40">
        <f>Test!J656</f>
        <v>0</v>
      </c>
      <c r="AQ233" s="36">
        <f t="shared" si="17"/>
        <v>0</v>
      </c>
      <c r="AR233" s="48">
        <f t="shared" si="14"/>
        <v>0</v>
      </c>
      <c r="AS233" s="49">
        <f t="shared" si="15"/>
        <v>0</v>
      </c>
      <c r="AT233" s="16"/>
      <c r="AU233" s="16"/>
      <c r="AV233" s="460"/>
      <c r="AW233" s="382"/>
      <c r="AX233" s="403"/>
      <c r="AY233" s="403"/>
      <c r="AZ233" s="403"/>
      <c r="BA233" s="403"/>
      <c r="BB233" s="403"/>
      <c r="BC233" s="403"/>
      <c r="BD233" s="403"/>
      <c r="BE233" s="403"/>
      <c r="BF233" s="403"/>
      <c r="BG233" s="403"/>
      <c r="BH233" s="403"/>
      <c r="BI233" s="403"/>
      <c r="BJ233" s="403"/>
      <c r="BK233" s="403"/>
      <c r="BL233" s="403"/>
      <c r="BM233" s="403"/>
      <c r="BN233" s="403"/>
      <c r="BO233" s="403"/>
      <c r="BP233" s="403"/>
      <c r="BQ233" s="377"/>
      <c r="BR233" s="377"/>
    </row>
    <row r="234" spans="1:70" ht="17" customHeight="1" x14ac:dyDescent="0.2">
      <c r="A234" s="387"/>
      <c r="B234" s="390"/>
      <c r="C234" s="393"/>
      <c r="D234" s="396"/>
      <c r="E234" s="399"/>
      <c r="F234" s="19">
        <v>39</v>
      </c>
      <c r="G234" s="35">
        <f>Anchor!B657</f>
        <v>382.17079999999999</v>
      </c>
      <c r="H234" s="40">
        <f>Anchor!C657</f>
        <v>38.247199999999999</v>
      </c>
      <c r="I234" s="40">
        <f>Anchor!D657</f>
        <v>40.143799999999999</v>
      </c>
      <c r="J234" s="40">
        <f>Anchor!E657</f>
        <v>41.855200000000004</v>
      </c>
      <c r="K234" s="40"/>
      <c r="L234" s="40">
        <f>Anchor!F657</f>
        <v>17.5593</v>
      </c>
      <c r="M234" s="40">
        <f>Anchor!G657</f>
        <v>24.4115</v>
      </c>
      <c r="N234" s="40">
        <f>Anchor!H657</f>
        <v>97.369900000000001</v>
      </c>
      <c r="O234" s="40"/>
      <c r="P234" s="40"/>
      <c r="Q234" s="40"/>
      <c r="R234" s="40"/>
      <c r="S234" s="40"/>
      <c r="T234" s="40"/>
      <c r="U234" s="40"/>
      <c r="V234" s="40">
        <f>Anchor!I657</f>
        <v>803.1</v>
      </c>
      <c r="W234" s="40">
        <f>Anchor!J657</f>
        <v>0.58299999999999996</v>
      </c>
      <c r="X234" s="36">
        <f t="shared" si="16"/>
        <v>0.22308333333333333</v>
      </c>
      <c r="Y234" s="15"/>
      <c r="Z234" s="35">
        <f>Test!B657</f>
        <v>0</v>
      </c>
      <c r="AA234" s="40">
        <f>Test!C657</f>
        <v>0</v>
      </c>
      <c r="AB234" s="40">
        <f>Test!D657</f>
        <v>0</v>
      </c>
      <c r="AC234" s="40">
        <f>Test!E657</f>
        <v>0</v>
      </c>
      <c r="AD234" s="40"/>
      <c r="AE234" s="40">
        <f>Test!F657</f>
        <v>0</v>
      </c>
      <c r="AF234" s="40">
        <f>Test!G657</f>
        <v>0</v>
      </c>
      <c r="AG234" s="40">
        <f>Test!H657</f>
        <v>0</v>
      </c>
      <c r="AH234" s="40"/>
      <c r="AI234" s="40"/>
      <c r="AJ234" s="40"/>
      <c r="AK234" s="40"/>
      <c r="AL234" s="40"/>
      <c r="AM234" s="40"/>
      <c r="AN234" s="40"/>
      <c r="AO234" s="40">
        <f>Test!I657</f>
        <v>0</v>
      </c>
      <c r="AP234" s="40">
        <f>Test!J657</f>
        <v>0</v>
      </c>
      <c r="AQ234" s="36">
        <f t="shared" si="17"/>
        <v>0</v>
      </c>
      <c r="AR234" s="48">
        <f t="shared" si="14"/>
        <v>0</v>
      </c>
      <c r="AS234" s="49">
        <f t="shared" si="15"/>
        <v>0</v>
      </c>
      <c r="AT234" s="16"/>
      <c r="AU234" s="16"/>
      <c r="AV234" s="460" t="s">
        <v>124</v>
      </c>
      <c r="AW234" s="382" cm="1">
        <f t="array" ref="AW234">bdRateExtend($G233:$G236,H233:H236,$Z233:$Z236,AA233:AA236)</f>
        <v>1</v>
      </c>
      <c r="AX234" s="403"/>
      <c r="AY234" s="403"/>
      <c r="AZ234" s="403"/>
      <c r="BA234" s="403"/>
      <c r="BB234" s="403" cm="1">
        <f t="array" ref="BB234">bdRateExtend($G233:$G236,L233:L236,$Z233:$Z236,AE233:AE236)</f>
        <v>1</v>
      </c>
      <c r="BC234" s="403"/>
      <c r="BD234" s="403" cm="1">
        <f t="array" ref="BD234">bdRateExtend($G233:$G236,M233:M236,$Z233:$Z236,AF233:AF236)</f>
        <v>1</v>
      </c>
      <c r="BE234" s="403"/>
      <c r="BF234" s="403" cm="1">
        <f t="array" ref="BF234">bdRateExtend($G233:$G236,N233:N236,$Z233:$Z236,AG233:AG236)</f>
        <v>1</v>
      </c>
      <c r="BG234" s="403"/>
      <c r="BH234" s="403" t="e" cm="1">
        <f t="array" ref="BH234">bdRateExtend($G233:$G236,O233:O236,$Z233:$Z236,AH233:AH236)</f>
        <v>#VALUE!</v>
      </c>
      <c r="BI234" s="403"/>
      <c r="BJ234" s="403" t="e" cm="1">
        <f t="array" ref="BJ234">bdRateExtend($G233:$G236,P233:P236,$Z233:$Z236,AI233:AI236)</f>
        <v>#VALUE!</v>
      </c>
      <c r="BK234" s="403"/>
      <c r="BL234" s="403" t="e" cm="1">
        <f t="array" ref="BL234">bdRateExtend($G233:$G236,Q233:Q236,$Z233:$Z236,AJ233:AJ236)</f>
        <v>#VALUE!</v>
      </c>
      <c r="BM234" s="403"/>
      <c r="BN234" s="403" t="e" cm="1">
        <f t="array" ref="BN234">bdRateExtend($G233:$G236,R233:R236,$Z233:$Z236,AK233:AK236)</f>
        <v>#VALUE!</v>
      </c>
      <c r="BO234" s="403"/>
      <c r="BP234" s="403"/>
      <c r="BQ234" s="377"/>
      <c r="BR234" s="377"/>
    </row>
    <row r="235" spans="1:70" ht="17" customHeight="1" x14ac:dyDescent="0.2">
      <c r="A235" s="387"/>
      <c r="B235" s="390"/>
      <c r="C235" s="393"/>
      <c r="D235" s="396"/>
      <c r="E235" s="399"/>
      <c r="F235" s="19">
        <v>47</v>
      </c>
      <c r="G235" s="35">
        <f>Anchor!B658</f>
        <v>219.48</v>
      </c>
      <c r="H235" s="40">
        <f>Anchor!C658</f>
        <v>35.634300000000003</v>
      </c>
      <c r="I235" s="40">
        <f>Anchor!D658</f>
        <v>37.311399999999999</v>
      </c>
      <c r="J235" s="40">
        <f>Anchor!E658</f>
        <v>39.364600000000003</v>
      </c>
      <c r="K235" s="40"/>
      <c r="L235" s="40">
        <f>Anchor!F658</f>
        <v>15.510999999999999</v>
      </c>
      <c r="M235" s="40">
        <f>Anchor!G658</f>
        <v>21.995000000000001</v>
      </c>
      <c r="N235" s="40">
        <f>Anchor!H658</f>
        <v>94.742099999999994</v>
      </c>
      <c r="O235" s="40"/>
      <c r="P235" s="40"/>
      <c r="Q235" s="40"/>
      <c r="R235" s="40"/>
      <c r="S235" s="40"/>
      <c r="T235" s="40"/>
      <c r="U235" s="40"/>
      <c r="V235" s="40">
        <f>Anchor!I658</f>
        <v>602.9</v>
      </c>
      <c r="W235" s="40">
        <f>Anchor!J658</f>
        <v>0.51380000000000003</v>
      </c>
      <c r="X235" s="36">
        <f t="shared" si="16"/>
        <v>0.16747222222222222</v>
      </c>
      <c r="Y235" s="15"/>
      <c r="Z235" s="35">
        <f>Test!B658</f>
        <v>0</v>
      </c>
      <c r="AA235" s="40">
        <f>Test!C658</f>
        <v>0</v>
      </c>
      <c r="AB235" s="40">
        <f>Test!D658</f>
        <v>0</v>
      </c>
      <c r="AC235" s="40">
        <f>Test!E658</f>
        <v>0</v>
      </c>
      <c r="AD235" s="40"/>
      <c r="AE235" s="40">
        <f>Test!F658</f>
        <v>0</v>
      </c>
      <c r="AF235" s="40">
        <f>Test!G658</f>
        <v>0</v>
      </c>
      <c r="AG235" s="40">
        <f>Test!H658</f>
        <v>0</v>
      </c>
      <c r="AH235" s="40"/>
      <c r="AI235" s="40"/>
      <c r="AJ235" s="40"/>
      <c r="AK235" s="40"/>
      <c r="AL235" s="40"/>
      <c r="AM235" s="40"/>
      <c r="AN235" s="40"/>
      <c r="AO235" s="40">
        <f>Test!I658</f>
        <v>0</v>
      </c>
      <c r="AP235" s="40">
        <f>Test!J658</f>
        <v>0</v>
      </c>
      <c r="AQ235" s="36">
        <f t="shared" si="17"/>
        <v>0</v>
      </c>
      <c r="AR235" s="48">
        <f t="shared" si="14"/>
        <v>0</v>
      </c>
      <c r="AS235" s="49">
        <f t="shared" si="15"/>
        <v>0</v>
      </c>
      <c r="AT235" s="16"/>
      <c r="AU235" s="16"/>
      <c r="AV235" s="460"/>
      <c r="AW235" s="382"/>
      <c r="AX235" s="403"/>
      <c r="AY235" s="403"/>
      <c r="AZ235" s="403"/>
      <c r="BA235" s="403"/>
      <c r="BB235" s="403"/>
      <c r="BC235" s="403"/>
      <c r="BD235" s="403"/>
      <c r="BE235" s="403"/>
      <c r="BF235" s="403"/>
      <c r="BG235" s="403"/>
      <c r="BH235" s="403"/>
      <c r="BI235" s="403"/>
      <c r="BJ235" s="403"/>
      <c r="BK235" s="403"/>
      <c r="BL235" s="403"/>
      <c r="BM235" s="403"/>
      <c r="BN235" s="403"/>
      <c r="BO235" s="403"/>
      <c r="BP235" s="403"/>
      <c r="BQ235" s="377"/>
      <c r="BR235" s="377"/>
    </row>
    <row r="236" spans="1:70" ht="17" customHeight="1" x14ac:dyDescent="0.2">
      <c r="A236" s="387"/>
      <c r="B236" s="390"/>
      <c r="C236" s="393"/>
      <c r="D236" s="396"/>
      <c r="E236" s="399"/>
      <c r="F236" s="19">
        <v>55</v>
      </c>
      <c r="G236" s="35">
        <f>Anchor!B659</f>
        <v>126.0308</v>
      </c>
      <c r="H236" s="40">
        <f>Anchor!C659</f>
        <v>32.9176</v>
      </c>
      <c r="I236" s="40">
        <f>Anchor!D659</f>
        <v>34.917499999999997</v>
      </c>
      <c r="J236" s="40">
        <f>Anchor!E659</f>
        <v>37.376399999999997</v>
      </c>
      <c r="K236" s="40"/>
      <c r="L236" s="40">
        <f>Anchor!F659</f>
        <v>13.3687</v>
      </c>
      <c r="M236" s="40">
        <f>Anchor!G659</f>
        <v>19.465900000000001</v>
      </c>
      <c r="N236" s="40">
        <f>Anchor!H659</f>
        <v>88.012</v>
      </c>
      <c r="O236" s="40"/>
      <c r="P236" s="40"/>
      <c r="Q236" s="40"/>
      <c r="R236" s="40"/>
      <c r="S236" s="40"/>
      <c r="T236" s="40"/>
      <c r="U236" s="40"/>
      <c r="V236" s="40">
        <f>Anchor!I659</f>
        <v>483</v>
      </c>
      <c r="W236" s="40">
        <f>Anchor!J659</f>
        <v>0.4778</v>
      </c>
      <c r="X236" s="36">
        <f t="shared" si="16"/>
        <v>0.13416666666666666</v>
      </c>
      <c r="Y236" s="15"/>
      <c r="Z236" s="35">
        <f>Test!B659</f>
        <v>0</v>
      </c>
      <c r="AA236" s="40">
        <f>Test!C659</f>
        <v>0</v>
      </c>
      <c r="AB236" s="40">
        <f>Test!D659</f>
        <v>0</v>
      </c>
      <c r="AC236" s="40">
        <f>Test!E659</f>
        <v>0</v>
      </c>
      <c r="AD236" s="40"/>
      <c r="AE236" s="40">
        <f>Test!F659</f>
        <v>0</v>
      </c>
      <c r="AF236" s="40">
        <f>Test!G659</f>
        <v>0</v>
      </c>
      <c r="AG236" s="40">
        <f>Test!H659</f>
        <v>0</v>
      </c>
      <c r="AH236" s="40"/>
      <c r="AI236" s="40"/>
      <c r="AJ236" s="40"/>
      <c r="AK236" s="40"/>
      <c r="AL236" s="40"/>
      <c r="AM236" s="40"/>
      <c r="AN236" s="40"/>
      <c r="AO236" s="40">
        <f>Test!I659</f>
        <v>0</v>
      </c>
      <c r="AP236" s="40">
        <f>Test!J659</f>
        <v>0</v>
      </c>
      <c r="AQ236" s="36">
        <f t="shared" si="17"/>
        <v>0</v>
      </c>
      <c r="AR236" s="48">
        <f t="shared" si="14"/>
        <v>0</v>
      </c>
      <c r="AS236" s="49">
        <f t="shared" si="15"/>
        <v>0</v>
      </c>
      <c r="AT236" s="16"/>
      <c r="AU236" s="16"/>
      <c r="AV236" s="460" t="s">
        <v>125</v>
      </c>
      <c r="AW236" s="382" cm="1">
        <f t="array" ref="AW236">bdRateExtend($G234:$G237,H234:H237,$Z234:$Z237,AA234:AA237)</f>
        <v>1</v>
      </c>
      <c r="AX236" s="403"/>
      <c r="AY236" s="403"/>
      <c r="AZ236" s="403"/>
      <c r="BA236" s="403"/>
      <c r="BB236" s="403" cm="1">
        <f t="array" ref="BB236">bdRateExtend($G234:$G237,L234:L237,$Z234:$Z237,AE234:AE237)</f>
        <v>1</v>
      </c>
      <c r="BC236" s="403"/>
      <c r="BD236" s="403" cm="1">
        <f t="array" ref="BD236">bdRateExtend($G234:$G237,M234:M237,$Z234:$Z237,AF234:AF237)</f>
        <v>1</v>
      </c>
      <c r="BE236" s="403"/>
      <c r="BF236" s="403" cm="1">
        <f t="array" ref="BF236">bdRateExtend($G234:$G237,N234:N237,$Z234:$Z237,AG234:AG237)</f>
        <v>1</v>
      </c>
      <c r="BG236" s="403"/>
      <c r="BH236" s="403" t="e" cm="1">
        <f t="array" ref="BH236">bdRateExtend($G234:$G237,O234:O237,$Z234:$Z237,AH234:AH237)</f>
        <v>#VALUE!</v>
      </c>
      <c r="BI236" s="403"/>
      <c r="BJ236" s="403" t="e" cm="1">
        <f t="array" ref="BJ236">bdRateExtend($G234:$G237,P234:P237,$Z234:$Z237,AI234:AI237)</f>
        <v>#VALUE!</v>
      </c>
      <c r="BK236" s="403"/>
      <c r="BL236" s="403" t="e" cm="1">
        <f t="array" ref="BL236">bdRateExtend($G234:$G237,Q234:Q237,$Z234:$Z237,AJ234:AJ237)</f>
        <v>#VALUE!</v>
      </c>
      <c r="BM236" s="403"/>
      <c r="BN236" s="403" t="e" cm="1">
        <f t="array" ref="BN236">bdRateExtend($G234:$G237,R234:R237,$Z234:$Z237,AK234:AK237)</f>
        <v>#VALUE!</v>
      </c>
      <c r="BO236" s="403"/>
      <c r="BP236" s="403"/>
      <c r="BQ236" s="377"/>
      <c r="BR236" s="377"/>
    </row>
    <row r="237" spans="1:70" ht="17" customHeight="1" thickBot="1" x14ac:dyDescent="0.25">
      <c r="A237" s="387"/>
      <c r="B237" s="391"/>
      <c r="C237" s="394"/>
      <c r="D237" s="397"/>
      <c r="E237" s="400"/>
      <c r="F237" s="22">
        <v>63</v>
      </c>
      <c r="G237" s="37">
        <f>Anchor!B660</f>
        <v>69.049199999999999</v>
      </c>
      <c r="H237" s="38">
        <f>Anchor!C660</f>
        <v>29.8384</v>
      </c>
      <c r="I237" s="38">
        <f>Anchor!D660</f>
        <v>33.392299999999999</v>
      </c>
      <c r="J237" s="38">
        <f>Anchor!E660</f>
        <v>36.276699999999998</v>
      </c>
      <c r="K237" s="38"/>
      <c r="L237" s="38">
        <f>Anchor!F660</f>
        <v>11.0581</v>
      </c>
      <c r="M237" s="38">
        <f>Anchor!G660</f>
        <v>16.621099999999998</v>
      </c>
      <c r="N237" s="38">
        <f>Anchor!H660</f>
        <v>76.2971</v>
      </c>
      <c r="O237" s="38"/>
      <c r="P237" s="38"/>
      <c r="Q237" s="38"/>
      <c r="R237" s="38"/>
      <c r="S237" s="38"/>
      <c r="T237" s="38"/>
      <c r="U237" s="38"/>
      <c r="V237" s="38">
        <f>Anchor!I660</f>
        <v>301.39999999999998</v>
      </c>
      <c r="W237" s="38">
        <f>Anchor!J660</f>
        <v>0.40639999999999998</v>
      </c>
      <c r="X237" s="39">
        <f t="shared" si="16"/>
        <v>8.3722222222222212E-2</v>
      </c>
      <c r="Y237" s="15"/>
      <c r="Z237" s="37">
        <f>Test!B660</f>
        <v>0</v>
      </c>
      <c r="AA237" s="38">
        <f>Test!C660</f>
        <v>0</v>
      </c>
      <c r="AB237" s="38">
        <f>Test!D660</f>
        <v>0</v>
      </c>
      <c r="AC237" s="38">
        <f>Test!E660</f>
        <v>0</v>
      </c>
      <c r="AD237" s="38"/>
      <c r="AE237" s="38">
        <f>Test!F660</f>
        <v>0</v>
      </c>
      <c r="AF237" s="38">
        <f>Test!G660</f>
        <v>0</v>
      </c>
      <c r="AG237" s="38">
        <f>Test!H660</f>
        <v>0</v>
      </c>
      <c r="AH237" s="38"/>
      <c r="AI237" s="38"/>
      <c r="AJ237" s="38"/>
      <c r="AK237" s="38"/>
      <c r="AL237" s="38"/>
      <c r="AM237" s="38"/>
      <c r="AN237" s="38"/>
      <c r="AO237" s="38">
        <f>Test!I660</f>
        <v>0</v>
      </c>
      <c r="AP237" s="38">
        <f>Test!J660</f>
        <v>0</v>
      </c>
      <c r="AQ237" s="39">
        <f t="shared" si="17"/>
        <v>0</v>
      </c>
      <c r="AR237" s="50">
        <f t="shared" si="14"/>
        <v>0</v>
      </c>
      <c r="AS237" s="51">
        <f t="shared" si="15"/>
        <v>0</v>
      </c>
      <c r="AT237" s="16"/>
      <c r="AU237" s="16"/>
      <c r="AV237" s="462"/>
      <c r="AW237" s="382"/>
      <c r="AX237" s="403"/>
      <c r="AY237" s="403"/>
      <c r="AZ237" s="403"/>
      <c r="BA237" s="403"/>
      <c r="BB237" s="403"/>
      <c r="BC237" s="403"/>
      <c r="BD237" s="403"/>
      <c r="BE237" s="403"/>
      <c r="BF237" s="403"/>
      <c r="BG237" s="403"/>
      <c r="BH237" s="403"/>
      <c r="BI237" s="403"/>
      <c r="BJ237" s="403"/>
      <c r="BK237" s="403"/>
      <c r="BL237" s="403"/>
      <c r="BM237" s="403"/>
      <c r="BN237" s="403"/>
      <c r="BO237" s="403"/>
      <c r="BP237" s="403"/>
      <c r="BQ237" s="377"/>
      <c r="BR237" s="377"/>
    </row>
    <row r="238" spans="1:70" ht="17" customHeight="1" x14ac:dyDescent="0.2">
      <c r="A238" s="387"/>
      <c r="B238" s="389" t="s">
        <v>23</v>
      </c>
      <c r="C238" s="392" t="s">
        <v>62</v>
      </c>
      <c r="D238" s="395">
        <v>29.97</v>
      </c>
      <c r="E238" s="398">
        <v>8</v>
      </c>
      <c r="F238" s="21">
        <v>23</v>
      </c>
      <c r="G238" s="32">
        <f>Anchor!B661</f>
        <v>7635.6643999999997</v>
      </c>
      <c r="H238" s="33">
        <f>Anchor!C661</f>
        <v>40.113700000000001</v>
      </c>
      <c r="I238" s="33">
        <f>Anchor!D661</f>
        <v>43.701900000000002</v>
      </c>
      <c r="J238" s="33">
        <f>Anchor!E661</f>
        <v>48.125700000000002</v>
      </c>
      <c r="K238" s="33"/>
      <c r="L238" s="33">
        <f>Anchor!F661</f>
        <v>14.354900000000001</v>
      </c>
      <c r="M238" s="33">
        <f>Anchor!G661</f>
        <v>21.227799999999998</v>
      </c>
      <c r="N238" s="33">
        <f>Anchor!H661</f>
        <v>99.975300000000004</v>
      </c>
      <c r="O238" s="33"/>
      <c r="P238" s="33"/>
      <c r="Q238" s="33"/>
      <c r="R238" s="33"/>
      <c r="S238" s="33"/>
      <c r="T238" s="33"/>
      <c r="U238" s="33"/>
      <c r="V238" s="33">
        <f>Anchor!I661</f>
        <v>5788.8</v>
      </c>
      <c r="W238" s="33">
        <f>Anchor!J661</f>
        <v>2.2538</v>
      </c>
      <c r="X238" s="34">
        <f t="shared" si="16"/>
        <v>1.6080000000000001</v>
      </c>
      <c r="Y238" s="15"/>
      <c r="Z238" s="32">
        <f>Test!B661</f>
        <v>0</v>
      </c>
      <c r="AA238" s="33">
        <f>Test!C661</f>
        <v>0</v>
      </c>
      <c r="AB238" s="33">
        <f>Test!D661</f>
        <v>0</v>
      </c>
      <c r="AC238" s="33">
        <f>Test!E661</f>
        <v>0</v>
      </c>
      <c r="AD238" s="33"/>
      <c r="AE238" s="33">
        <f>Test!F661</f>
        <v>0</v>
      </c>
      <c r="AF238" s="33">
        <f>Test!G661</f>
        <v>0</v>
      </c>
      <c r="AG238" s="33">
        <f>Test!H661</f>
        <v>0</v>
      </c>
      <c r="AH238" s="33"/>
      <c r="AI238" s="33"/>
      <c r="AJ238" s="33"/>
      <c r="AK238" s="33"/>
      <c r="AL238" s="33"/>
      <c r="AM238" s="33"/>
      <c r="AN238" s="33"/>
      <c r="AO238" s="33">
        <f>Test!I661</f>
        <v>0</v>
      </c>
      <c r="AP238" s="33">
        <f>Test!J661</f>
        <v>0</v>
      </c>
      <c r="AQ238" s="34">
        <f t="shared" si="17"/>
        <v>0</v>
      </c>
      <c r="AR238" s="46">
        <f t="shared" si="14"/>
        <v>0</v>
      </c>
      <c r="AS238" s="47">
        <f t="shared" si="15"/>
        <v>0</v>
      </c>
      <c r="AT238" s="16"/>
      <c r="AU238" s="16"/>
      <c r="AV238" s="461" t="s">
        <v>123</v>
      </c>
      <c r="AW238" s="382" cm="1">
        <f t="array" ref="AW238">bdRateExtend($G238:$G241,H238:H241,$Z238:$Z241,AA238:AA241)</f>
        <v>1</v>
      </c>
      <c r="AX238" s="403" cm="1">
        <f t="array" ref="AX238">bdRateExtend($G238:$G243,H238:H243,$Z238:$Z243,AA238:AA243)</f>
        <v>1</v>
      </c>
      <c r="AY238" s="403" cm="1">
        <f t="array" ref="AY238">bdRateExtend($G238:$G243,I238:I243,$Z238:$Z243,AB238:AB243)</f>
        <v>1</v>
      </c>
      <c r="AZ238" s="403" cm="1">
        <f t="array" ref="AZ238">bdRateExtend($G238:$G243,J238:J243,$Z238:$Z243,AC238:AC243)</f>
        <v>1</v>
      </c>
      <c r="BA238" s="403" t="e" cm="1">
        <f t="array" ref="BA238">bdRateExtend($G238:$G243,K238:K243,$Z238:$Z243,AD238:AD243)</f>
        <v>#VALUE!</v>
      </c>
      <c r="BB238" s="403" cm="1">
        <f t="array" ref="BB238">bdRateExtend($G238:$G241,L238:L241,$Z238:$Z241,AE238:AE241)</f>
        <v>1</v>
      </c>
      <c r="BC238" s="403" cm="1">
        <f t="array" ref="BC238">bdRateExtend($G238:$G243,L238:L243,$Z238:$Z243,AE238:AE243)</f>
        <v>1</v>
      </c>
      <c r="BD238" s="403" cm="1">
        <f t="array" ref="BD238">bdRateExtend($G238:$G241,M238:M241,$Z238:$Z241,AF238:AF241)</f>
        <v>1</v>
      </c>
      <c r="BE238" s="403" cm="1">
        <f t="array" ref="BE238">bdRateExtend($G238:$G243,M238:M243,$Z238:$Z243,AF238:AF243)</f>
        <v>1</v>
      </c>
      <c r="BF238" s="403" cm="1">
        <f t="array" ref="BF238">bdRateExtend($G238:$G241,N238:N241,$Z238:$Z241,AG238:AG241)</f>
        <v>1</v>
      </c>
      <c r="BG238" s="403" cm="1">
        <f t="array" ref="BG238">bdRateExtend($G238:$G243,N238:N243,$Z238:$Z243,AG238:AG243)</f>
        <v>1</v>
      </c>
      <c r="BH238" s="403" t="e" cm="1">
        <f t="array" ref="BH238">bdRateExtend($G238:$G241,O238:O241,$Z238:$Z241,AH238:AH241)</f>
        <v>#VALUE!</v>
      </c>
      <c r="BI238" s="403" t="e" cm="1">
        <f t="array" ref="BI238">bdRateExtend($G238:$G243,O238:O243,$Z238:$Z243,AH238:AH243)</f>
        <v>#VALUE!</v>
      </c>
      <c r="BJ238" s="403" t="e" cm="1">
        <f t="array" ref="BJ238">bdRateExtend($G238:$G241,P238:P241,$Z238:$Z241,AI238:AI241)</f>
        <v>#VALUE!</v>
      </c>
      <c r="BK238" s="403" t="e" cm="1">
        <f t="array" ref="BK238">bdRateExtend($G238:$G243,P238:P243,$Z238:$Z243,AI238:AI243)</f>
        <v>#VALUE!</v>
      </c>
      <c r="BL238" s="403" t="e" cm="1">
        <f t="array" ref="BL238">bdRateExtend($G238:$G241,Q238:Q241,$Z238:$Z241,AJ238:AJ241)</f>
        <v>#VALUE!</v>
      </c>
      <c r="BM238" s="403" t="e" cm="1">
        <f t="array" ref="BM238">bdRateExtend($G238:$G243,Q238:Q243,$Z238:$Z243,AJ238:AJ243)</f>
        <v>#VALUE!</v>
      </c>
      <c r="BN238" s="403" t="e" cm="1">
        <f t="array" ref="BN238">bdRateExtend($G238:$G241,R238:R241,$Z238:$Z241,AK238:AK241)</f>
        <v>#VALUE!</v>
      </c>
      <c r="BO238" s="403" t="e" cm="1">
        <f t="array" ref="BO238">bdRateExtend($G238:$G243,R238:R243,$Z238:$Z243,AK238:AK243)</f>
        <v>#VALUE!</v>
      </c>
      <c r="BP238" s="403" t="e" cm="1">
        <f t="array" ref="BP238">bdRateExtend($G238:$G243,S238:S243,$Z238:$Z243,AL238:AL243)</f>
        <v>#VALUE!</v>
      </c>
      <c r="BQ238" s="377" t="e" cm="1">
        <f t="array" ref="BQ238">bdRateExtend($G238:$G243,T238:T243,$Z238:$Z243,AM238:AM243)</f>
        <v>#VALUE!</v>
      </c>
      <c r="BR238" s="377" t="e" cm="1">
        <f t="array" ref="BR238">bdRateExtend($G238:$G243,U238:U243,$Z238:$Z243,AN238:AN243)</f>
        <v>#VALUE!</v>
      </c>
    </row>
    <row r="239" spans="1:70" ht="17" customHeight="1" x14ac:dyDescent="0.2">
      <c r="A239" s="387"/>
      <c r="B239" s="390"/>
      <c r="C239" s="393"/>
      <c r="D239" s="396"/>
      <c r="E239" s="399"/>
      <c r="F239" s="19">
        <v>31</v>
      </c>
      <c r="G239" s="35">
        <f>Anchor!B662</f>
        <v>5013.7394000000004</v>
      </c>
      <c r="H239" s="40">
        <f>Anchor!C662</f>
        <v>36.856699999999996</v>
      </c>
      <c r="I239" s="40">
        <f>Anchor!D662</f>
        <v>41.82</v>
      </c>
      <c r="J239" s="40">
        <f>Anchor!E662</f>
        <v>47.278700000000001</v>
      </c>
      <c r="K239" s="40"/>
      <c r="L239" s="40">
        <f>Anchor!F662</f>
        <v>12.047700000000001</v>
      </c>
      <c r="M239" s="40">
        <f>Anchor!G662</f>
        <v>18.423100000000002</v>
      </c>
      <c r="N239" s="40">
        <f>Anchor!H662</f>
        <v>99.5184</v>
      </c>
      <c r="O239" s="40"/>
      <c r="P239" s="40"/>
      <c r="Q239" s="40"/>
      <c r="R239" s="40"/>
      <c r="S239" s="40"/>
      <c r="T239" s="40"/>
      <c r="U239" s="40"/>
      <c r="V239" s="40">
        <f>Anchor!I662</f>
        <v>5011.1000000000004</v>
      </c>
      <c r="W239" s="40">
        <f>Anchor!J662</f>
        <v>1.7899</v>
      </c>
      <c r="X239" s="36">
        <f t="shared" si="16"/>
        <v>1.3919722222222224</v>
      </c>
      <c r="Y239" s="15"/>
      <c r="Z239" s="35">
        <f>Test!B662</f>
        <v>0</v>
      </c>
      <c r="AA239" s="40">
        <f>Test!C662</f>
        <v>0</v>
      </c>
      <c r="AB239" s="40">
        <f>Test!D662</f>
        <v>0</v>
      </c>
      <c r="AC239" s="40">
        <f>Test!E662</f>
        <v>0</v>
      </c>
      <c r="AD239" s="40"/>
      <c r="AE239" s="40">
        <f>Test!F662</f>
        <v>0</v>
      </c>
      <c r="AF239" s="40">
        <f>Test!G662</f>
        <v>0</v>
      </c>
      <c r="AG239" s="40">
        <f>Test!H662</f>
        <v>0</v>
      </c>
      <c r="AH239" s="40"/>
      <c r="AI239" s="40"/>
      <c r="AJ239" s="40"/>
      <c r="AK239" s="40"/>
      <c r="AL239" s="40"/>
      <c r="AM239" s="40"/>
      <c r="AN239" s="40"/>
      <c r="AO239" s="40">
        <f>Test!I662</f>
        <v>0</v>
      </c>
      <c r="AP239" s="40">
        <f>Test!J662</f>
        <v>0</v>
      </c>
      <c r="AQ239" s="36">
        <f t="shared" si="17"/>
        <v>0</v>
      </c>
      <c r="AR239" s="48">
        <f t="shared" si="14"/>
        <v>0</v>
      </c>
      <c r="AS239" s="49">
        <f t="shared" si="15"/>
        <v>0</v>
      </c>
      <c r="AT239" s="16"/>
      <c r="AU239" s="16"/>
      <c r="AV239" s="460"/>
      <c r="AW239" s="382"/>
      <c r="AX239" s="403"/>
      <c r="AY239" s="403"/>
      <c r="AZ239" s="403"/>
      <c r="BA239" s="403"/>
      <c r="BB239" s="403"/>
      <c r="BC239" s="403"/>
      <c r="BD239" s="403"/>
      <c r="BE239" s="403"/>
      <c r="BF239" s="403"/>
      <c r="BG239" s="403"/>
      <c r="BH239" s="403"/>
      <c r="BI239" s="403"/>
      <c r="BJ239" s="403"/>
      <c r="BK239" s="403"/>
      <c r="BL239" s="403"/>
      <c r="BM239" s="403"/>
      <c r="BN239" s="403"/>
      <c r="BO239" s="403"/>
      <c r="BP239" s="403"/>
      <c r="BQ239" s="377"/>
      <c r="BR239" s="377"/>
    </row>
    <row r="240" spans="1:70" ht="17" customHeight="1" x14ac:dyDescent="0.2">
      <c r="A240" s="387"/>
      <c r="B240" s="390"/>
      <c r="C240" s="393"/>
      <c r="D240" s="396"/>
      <c r="E240" s="399"/>
      <c r="F240" s="19">
        <v>39</v>
      </c>
      <c r="G240" s="35">
        <f>Anchor!B663</f>
        <v>2917.7094999999999</v>
      </c>
      <c r="H240" s="40">
        <f>Anchor!C663</f>
        <v>33.541600000000003</v>
      </c>
      <c r="I240" s="40">
        <f>Anchor!D663</f>
        <v>40.222799999999999</v>
      </c>
      <c r="J240" s="40">
        <f>Anchor!E663</f>
        <v>46.485500000000002</v>
      </c>
      <c r="K240" s="40"/>
      <c r="L240" s="40">
        <f>Anchor!F663</f>
        <v>9.7935999999999996</v>
      </c>
      <c r="M240" s="40">
        <f>Anchor!G663</f>
        <v>15.647</v>
      </c>
      <c r="N240" s="40">
        <f>Anchor!H663</f>
        <v>91.756</v>
      </c>
      <c r="O240" s="40"/>
      <c r="P240" s="40"/>
      <c r="Q240" s="40"/>
      <c r="R240" s="40"/>
      <c r="S240" s="40"/>
      <c r="T240" s="40"/>
      <c r="U240" s="40"/>
      <c r="V240" s="40">
        <f>Anchor!I663</f>
        <v>4067.2</v>
      </c>
      <c r="W240" s="40">
        <f>Anchor!J663</f>
        <v>1.4235</v>
      </c>
      <c r="X240" s="36">
        <f t="shared" si="16"/>
        <v>1.1297777777777778</v>
      </c>
      <c r="Y240" s="15"/>
      <c r="Z240" s="35">
        <f>Test!B663</f>
        <v>0</v>
      </c>
      <c r="AA240" s="40">
        <f>Test!C663</f>
        <v>0</v>
      </c>
      <c r="AB240" s="40">
        <f>Test!D663</f>
        <v>0</v>
      </c>
      <c r="AC240" s="40">
        <f>Test!E663</f>
        <v>0</v>
      </c>
      <c r="AD240" s="40"/>
      <c r="AE240" s="40">
        <f>Test!F663</f>
        <v>0</v>
      </c>
      <c r="AF240" s="40">
        <f>Test!G663</f>
        <v>0</v>
      </c>
      <c r="AG240" s="40">
        <f>Test!H663</f>
        <v>0</v>
      </c>
      <c r="AH240" s="40"/>
      <c r="AI240" s="40"/>
      <c r="AJ240" s="40"/>
      <c r="AK240" s="40"/>
      <c r="AL240" s="40"/>
      <c r="AM240" s="40"/>
      <c r="AN240" s="40"/>
      <c r="AO240" s="40">
        <f>Test!I663</f>
        <v>0</v>
      </c>
      <c r="AP240" s="40">
        <f>Test!J663</f>
        <v>0</v>
      </c>
      <c r="AQ240" s="36">
        <f t="shared" si="17"/>
        <v>0</v>
      </c>
      <c r="AR240" s="48">
        <f t="shared" si="14"/>
        <v>0</v>
      </c>
      <c r="AS240" s="49">
        <f t="shared" si="15"/>
        <v>0</v>
      </c>
      <c r="AT240" s="16"/>
      <c r="AU240" s="16"/>
      <c r="AV240" s="460" t="s">
        <v>124</v>
      </c>
      <c r="AW240" s="382" cm="1">
        <f t="array" ref="AW240">bdRateExtend($G239:$G242,H239:H242,$Z239:$Z242,AA239:AA242)</f>
        <v>1</v>
      </c>
      <c r="AX240" s="403"/>
      <c r="AY240" s="403"/>
      <c r="AZ240" s="403"/>
      <c r="BA240" s="403"/>
      <c r="BB240" s="403" cm="1">
        <f t="array" ref="BB240">bdRateExtend($G239:$G242,L239:L242,$Z239:$Z242,AE239:AE242)</f>
        <v>1</v>
      </c>
      <c r="BC240" s="403"/>
      <c r="BD240" s="403" cm="1">
        <f t="array" ref="BD240">bdRateExtend($G239:$G242,M239:M242,$Z239:$Z242,AF239:AF242)</f>
        <v>1</v>
      </c>
      <c r="BE240" s="403"/>
      <c r="BF240" s="403" cm="1">
        <f t="array" ref="BF240">bdRateExtend($G239:$G242,N239:N242,$Z239:$Z242,AG239:AG242)</f>
        <v>1</v>
      </c>
      <c r="BG240" s="403"/>
      <c r="BH240" s="403" t="e" cm="1">
        <f t="array" ref="BH240">bdRateExtend($G239:$G242,O239:O242,$Z239:$Z242,AH239:AH242)</f>
        <v>#VALUE!</v>
      </c>
      <c r="BI240" s="403"/>
      <c r="BJ240" s="403" t="e" cm="1">
        <f t="array" ref="BJ240">bdRateExtend($G239:$G242,P239:P242,$Z239:$Z242,AI239:AI242)</f>
        <v>#VALUE!</v>
      </c>
      <c r="BK240" s="403"/>
      <c r="BL240" s="403" t="e" cm="1">
        <f t="array" ref="BL240">bdRateExtend($G239:$G242,Q239:Q242,$Z239:$Z242,AJ239:AJ242)</f>
        <v>#VALUE!</v>
      </c>
      <c r="BM240" s="403"/>
      <c r="BN240" s="403" t="e" cm="1">
        <f t="array" ref="BN240">bdRateExtend($G239:$G242,R239:R242,$Z239:$Z242,AK239:AK242)</f>
        <v>#VALUE!</v>
      </c>
      <c r="BO240" s="403"/>
      <c r="BP240" s="403"/>
      <c r="BQ240" s="377"/>
      <c r="BR240" s="377"/>
    </row>
    <row r="241" spans="1:70" ht="17" customHeight="1" x14ac:dyDescent="0.2">
      <c r="A241" s="387"/>
      <c r="B241" s="390"/>
      <c r="C241" s="393"/>
      <c r="D241" s="396"/>
      <c r="E241" s="399"/>
      <c r="F241" s="19">
        <v>47</v>
      </c>
      <c r="G241" s="35">
        <f>Anchor!B664</f>
        <v>1494.1493</v>
      </c>
      <c r="H241" s="40">
        <f>Anchor!C664</f>
        <v>30.591000000000001</v>
      </c>
      <c r="I241" s="40">
        <f>Anchor!D664</f>
        <v>39.094700000000003</v>
      </c>
      <c r="J241" s="40">
        <f>Anchor!E664</f>
        <v>45.703800000000001</v>
      </c>
      <c r="K241" s="40"/>
      <c r="L241" s="40">
        <f>Anchor!F664</f>
        <v>7.8232999999999997</v>
      </c>
      <c r="M241" s="40">
        <f>Anchor!G664</f>
        <v>13.103199999999999</v>
      </c>
      <c r="N241" s="40">
        <f>Anchor!H664</f>
        <v>76.716899999999995</v>
      </c>
      <c r="O241" s="40"/>
      <c r="P241" s="40"/>
      <c r="Q241" s="40"/>
      <c r="R241" s="40"/>
      <c r="S241" s="40"/>
      <c r="T241" s="40"/>
      <c r="U241" s="40"/>
      <c r="V241" s="40">
        <f>Anchor!I664</f>
        <v>3036.8</v>
      </c>
      <c r="W241" s="40">
        <f>Anchor!J664</f>
        <v>1.1492</v>
      </c>
      <c r="X241" s="36">
        <f t="shared" si="16"/>
        <v>0.84355555555555561</v>
      </c>
      <c r="Y241" s="15"/>
      <c r="Z241" s="35">
        <f>Test!B664</f>
        <v>0</v>
      </c>
      <c r="AA241" s="40">
        <f>Test!C664</f>
        <v>0</v>
      </c>
      <c r="AB241" s="40">
        <f>Test!D664</f>
        <v>0</v>
      </c>
      <c r="AC241" s="40">
        <f>Test!E664</f>
        <v>0</v>
      </c>
      <c r="AD241" s="40"/>
      <c r="AE241" s="40">
        <f>Test!F664</f>
        <v>0</v>
      </c>
      <c r="AF241" s="40">
        <f>Test!G664</f>
        <v>0</v>
      </c>
      <c r="AG241" s="40">
        <f>Test!H664</f>
        <v>0</v>
      </c>
      <c r="AH241" s="40"/>
      <c r="AI241" s="40"/>
      <c r="AJ241" s="40"/>
      <c r="AK241" s="40"/>
      <c r="AL241" s="40"/>
      <c r="AM241" s="40"/>
      <c r="AN241" s="40"/>
      <c r="AO241" s="40">
        <f>Test!I664</f>
        <v>0</v>
      </c>
      <c r="AP241" s="40">
        <f>Test!J664</f>
        <v>0</v>
      </c>
      <c r="AQ241" s="36">
        <f t="shared" si="17"/>
        <v>0</v>
      </c>
      <c r="AR241" s="48">
        <f t="shared" si="14"/>
        <v>0</v>
      </c>
      <c r="AS241" s="49">
        <f t="shared" si="15"/>
        <v>0</v>
      </c>
      <c r="AT241" s="16"/>
      <c r="AU241" s="16"/>
      <c r="AV241" s="460"/>
      <c r="AW241" s="382"/>
      <c r="AX241" s="403"/>
      <c r="AY241" s="403"/>
      <c r="AZ241" s="403"/>
      <c r="BA241" s="403"/>
      <c r="BB241" s="403"/>
      <c r="BC241" s="403"/>
      <c r="BD241" s="403"/>
      <c r="BE241" s="403"/>
      <c r="BF241" s="403"/>
      <c r="BG241" s="403"/>
      <c r="BH241" s="403"/>
      <c r="BI241" s="403"/>
      <c r="BJ241" s="403"/>
      <c r="BK241" s="403"/>
      <c r="BL241" s="403"/>
      <c r="BM241" s="403"/>
      <c r="BN241" s="403"/>
      <c r="BO241" s="403"/>
      <c r="BP241" s="403"/>
      <c r="BQ241" s="377"/>
      <c r="BR241" s="377"/>
    </row>
    <row r="242" spans="1:70" ht="17" customHeight="1" x14ac:dyDescent="0.2">
      <c r="A242" s="387"/>
      <c r="B242" s="390"/>
      <c r="C242" s="393"/>
      <c r="D242" s="396"/>
      <c r="E242" s="399"/>
      <c r="F242" s="19">
        <v>55</v>
      </c>
      <c r="G242" s="35">
        <f>Anchor!B665</f>
        <v>646.78399999999999</v>
      </c>
      <c r="H242" s="40">
        <f>Anchor!C665</f>
        <v>28.1998</v>
      </c>
      <c r="I242" s="40">
        <f>Anchor!D665</f>
        <v>38.175600000000003</v>
      </c>
      <c r="J242" s="40">
        <f>Anchor!E665</f>
        <v>45.028199999999998</v>
      </c>
      <c r="K242" s="40"/>
      <c r="L242" s="40">
        <f>Anchor!F665</f>
        <v>6.2545000000000002</v>
      </c>
      <c r="M242" s="40">
        <f>Anchor!G665</f>
        <v>10.788399999999999</v>
      </c>
      <c r="N242" s="40">
        <f>Anchor!H665</f>
        <v>56.753</v>
      </c>
      <c r="O242" s="40"/>
      <c r="P242" s="40"/>
      <c r="Q242" s="40"/>
      <c r="R242" s="40"/>
      <c r="S242" s="40"/>
      <c r="T242" s="40"/>
      <c r="U242" s="40"/>
      <c r="V242" s="40">
        <f>Anchor!I665</f>
        <v>2120.9</v>
      </c>
      <c r="W242" s="40">
        <f>Anchor!J665</f>
        <v>0.80330000000000001</v>
      </c>
      <c r="X242" s="36">
        <f t="shared" si="16"/>
        <v>0.58913888888888888</v>
      </c>
      <c r="Y242" s="15"/>
      <c r="Z242" s="35">
        <f>Test!B665</f>
        <v>0</v>
      </c>
      <c r="AA242" s="40">
        <f>Test!C665</f>
        <v>0</v>
      </c>
      <c r="AB242" s="40">
        <f>Test!D665</f>
        <v>0</v>
      </c>
      <c r="AC242" s="40">
        <f>Test!E665</f>
        <v>0</v>
      </c>
      <c r="AD242" s="40"/>
      <c r="AE242" s="40">
        <f>Test!F665</f>
        <v>0</v>
      </c>
      <c r="AF242" s="40">
        <f>Test!G665</f>
        <v>0</v>
      </c>
      <c r="AG242" s="40">
        <f>Test!H665</f>
        <v>0</v>
      </c>
      <c r="AH242" s="40"/>
      <c r="AI242" s="40"/>
      <c r="AJ242" s="40"/>
      <c r="AK242" s="40"/>
      <c r="AL242" s="40"/>
      <c r="AM242" s="40"/>
      <c r="AN242" s="40"/>
      <c r="AO242" s="40">
        <f>Test!I665</f>
        <v>0</v>
      </c>
      <c r="AP242" s="40">
        <f>Test!J665</f>
        <v>0</v>
      </c>
      <c r="AQ242" s="36">
        <f t="shared" si="17"/>
        <v>0</v>
      </c>
      <c r="AR242" s="48">
        <f t="shared" si="14"/>
        <v>0</v>
      </c>
      <c r="AS242" s="49">
        <f t="shared" si="15"/>
        <v>0</v>
      </c>
      <c r="AT242" s="16"/>
      <c r="AU242" s="16"/>
      <c r="AV242" s="460" t="s">
        <v>125</v>
      </c>
      <c r="AW242" s="382" cm="1">
        <f t="array" ref="AW242">bdRateExtend($G240:$G243,H240:H243,$Z240:$Z243,AA240:AA243)</f>
        <v>1</v>
      </c>
      <c r="AX242" s="403"/>
      <c r="AY242" s="403"/>
      <c r="AZ242" s="403"/>
      <c r="BA242" s="403"/>
      <c r="BB242" s="403" cm="1">
        <f t="array" ref="BB242">bdRateExtend($G240:$G243,L240:L243,$Z240:$Z243,AE240:AE243)</f>
        <v>1</v>
      </c>
      <c r="BC242" s="403"/>
      <c r="BD242" s="403" cm="1">
        <f t="array" ref="BD242">bdRateExtend($G240:$G243,M240:M243,$Z240:$Z243,AF240:AF243)</f>
        <v>1</v>
      </c>
      <c r="BE242" s="403"/>
      <c r="BF242" s="403" cm="1">
        <f t="array" ref="BF242">bdRateExtend($G240:$G243,N240:N243,$Z240:$Z243,AG240:AG243)</f>
        <v>1</v>
      </c>
      <c r="BG242" s="403"/>
      <c r="BH242" s="403" t="e" cm="1">
        <f t="array" ref="BH242">bdRateExtend($G240:$G243,O240:O243,$Z240:$Z243,AH240:AH243)</f>
        <v>#VALUE!</v>
      </c>
      <c r="BI242" s="403"/>
      <c r="BJ242" s="403" t="e" cm="1">
        <f t="array" ref="BJ242">bdRateExtend($G240:$G243,P240:P243,$Z240:$Z243,AI240:AI243)</f>
        <v>#VALUE!</v>
      </c>
      <c r="BK242" s="403"/>
      <c r="BL242" s="403" t="e" cm="1">
        <f t="array" ref="BL242">bdRateExtend($G240:$G243,Q240:Q243,$Z240:$Z243,AJ240:AJ243)</f>
        <v>#VALUE!</v>
      </c>
      <c r="BM242" s="403"/>
      <c r="BN242" s="403" t="e" cm="1">
        <f t="array" ref="BN242">bdRateExtend($G240:$G243,R240:R243,$Z240:$Z243,AK240:AK243)</f>
        <v>#VALUE!</v>
      </c>
      <c r="BO242" s="403"/>
      <c r="BP242" s="403"/>
      <c r="BQ242" s="377"/>
      <c r="BR242" s="377"/>
    </row>
    <row r="243" spans="1:70" ht="17" customHeight="1" thickBot="1" x14ac:dyDescent="0.25">
      <c r="A243" s="387"/>
      <c r="B243" s="391"/>
      <c r="C243" s="394"/>
      <c r="D243" s="397"/>
      <c r="E243" s="400"/>
      <c r="F243" s="22">
        <v>63</v>
      </c>
      <c r="G243" s="37">
        <f>Anchor!B666</f>
        <v>164.31120000000001</v>
      </c>
      <c r="H243" s="38">
        <f>Anchor!C666</f>
        <v>25.7744</v>
      </c>
      <c r="I243" s="38">
        <f>Anchor!D666</f>
        <v>36.8474</v>
      </c>
      <c r="J243" s="38">
        <f>Anchor!E666</f>
        <v>43.235799999999998</v>
      </c>
      <c r="K243" s="38"/>
      <c r="L243" s="38">
        <f>Anchor!F666</f>
        <v>4.9048999999999996</v>
      </c>
      <c r="M243" s="38">
        <f>Anchor!G666</f>
        <v>7.8163</v>
      </c>
      <c r="N243" s="38">
        <f>Anchor!H666</f>
        <v>22.801200000000001</v>
      </c>
      <c r="O243" s="38"/>
      <c r="P243" s="38"/>
      <c r="Q243" s="38"/>
      <c r="R243" s="38"/>
      <c r="S243" s="38"/>
      <c r="T243" s="38"/>
      <c r="U243" s="38"/>
      <c r="V243" s="38">
        <f>Anchor!I666</f>
        <v>756.7</v>
      </c>
      <c r="W243" s="38">
        <f>Anchor!J666</f>
        <v>0.44700000000000001</v>
      </c>
      <c r="X243" s="39">
        <f t="shared" si="16"/>
        <v>0.21019444444444446</v>
      </c>
      <c r="Y243" s="15"/>
      <c r="Z243" s="37">
        <f>Test!B666</f>
        <v>0</v>
      </c>
      <c r="AA243" s="38">
        <f>Test!C666</f>
        <v>0</v>
      </c>
      <c r="AB243" s="38">
        <f>Test!D666</f>
        <v>0</v>
      </c>
      <c r="AC243" s="38">
        <f>Test!E666</f>
        <v>0</v>
      </c>
      <c r="AD243" s="38"/>
      <c r="AE243" s="38">
        <f>Test!F666</f>
        <v>0</v>
      </c>
      <c r="AF243" s="38">
        <f>Test!G666</f>
        <v>0</v>
      </c>
      <c r="AG243" s="38">
        <f>Test!H666</f>
        <v>0</v>
      </c>
      <c r="AH243" s="38"/>
      <c r="AI243" s="38"/>
      <c r="AJ243" s="38"/>
      <c r="AK243" s="38"/>
      <c r="AL243" s="38"/>
      <c r="AM243" s="38"/>
      <c r="AN243" s="38"/>
      <c r="AO243" s="38">
        <f>Test!I666</f>
        <v>0</v>
      </c>
      <c r="AP243" s="38">
        <f>Test!J666</f>
        <v>0</v>
      </c>
      <c r="AQ243" s="39">
        <f t="shared" si="17"/>
        <v>0</v>
      </c>
      <c r="AR243" s="50">
        <f t="shared" si="14"/>
        <v>0</v>
      </c>
      <c r="AS243" s="51">
        <f t="shared" si="15"/>
        <v>0</v>
      </c>
      <c r="AT243" s="16"/>
      <c r="AU243" s="16"/>
      <c r="AV243" s="462"/>
      <c r="AW243" s="382"/>
      <c r="AX243" s="403"/>
      <c r="AY243" s="403"/>
      <c r="AZ243" s="403"/>
      <c r="BA243" s="403"/>
      <c r="BB243" s="403"/>
      <c r="BC243" s="403"/>
      <c r="BD243" s="403"/>
      <c r="BE243" s="403"/>
      <c r="BF243" s="403"/>
      <c r="BG243" s="403"/>
      <c r="BH243" s="403"/>
      <c r="BI243" s="403"/>
      <c r="BJ243" s="403"/>
      <c r="BK243" s="403"/>
      <c r="BL243" s="403"/>
      <c r="BM243" s="403"/>
      <c r="BN243" s="403"/>
      <c r="BO243" s="403"/>
      <c r="BP243" s="403"/>
      <c r="BQ243" s="377"/>
      <c r="BR243" s="377"/>
    </row>
    <row r="244" spans="1:70" ht="17" customHeight="1" x14ac:dyDescent="0.2">
      <c r="A244" s="387"/>
      <c r="B244" s="389" t="s">
        <v>23</v>
      </c>
      <c r="C244" s="392" t="s">
        <v>63</v>
      </c>
      <c r="D244" s="395">
        <v>29.97</v>
      </c>
      <c r="E244" s="398">
        <v>8</v>
      </c>
      <c r="F244" s="21">
        <v>23</v>
      </c>
      <c r="G244" s="32">
        <f>Anchor!B667</f>
        <v>705.56939999999997</v>
      </c>
      <c r="H244" s="33">
        <f>Anchor!C667</f>
        <v>42.291800000000002</v>
      </c>
      <c r="I244" s="33">
        <f>Anchor!D667</f>
        <v>48.555500000000002</v>
      </c>
      <c r="J244" s="33">
        <f>Anchor!E667</f>
        <v>49.1877</v>
      </c>
      <c r="K244" s="33"/>
      <c r="L244" s="33">
        <f>Anchor!F667</f>
        <v>20.424099999999999</v>
      </c>
      <c r="M244" s="33">
        <f>Anchor!G667</f>
        <v>27.358899999999998</v>
      </c>
      <c r="N244" s="33">
        <f>Anchor!H667</f>
        <v>95.779899999999998</v>
      </c>
      <c r="O244" s="33"/>
      <c r="P244" s="33"/>
      <c r="Q244" s="33"/>
      <c r="R244" s="33"/>
      <c r="S244" s="33"/>
      <c r="T244" s="33"/>
      <c r="U244" s="33"/>
      <c r="V244" s="33">
        <f>Anchor!I667</f>
        <v>1530.9</v>
      </c>
      <c r="W244" s="33">
        <f>Anchor!J667</f>
        <v>0.30559999999999998</v>
      </c>
      <c r="X244" s="34">
        <f t="shared" si="16"/>
        <v>0.42525000000000002</v>
      </c>
      <c r="Y244" s="15"/>
      <c r="Z244" s="32">
        <f>Test!B667</f>
        <v>0</v>
      </c>
      <c r="AA244" s="33">
        <f>Test!C667</f>
        <v>0</v>
      </c>
      <c r="AB244" s="33">
        <f>Test!D667</f>
        <v>0</v>
      </c>
      <c r="AC244" s="33">
        <f>Test!E667</f>
        <v>0</v>
      </c>
      <c r="AD244" s="33"/>
      <c r="AE244" s="33">
        <f>Test!F667</f>
        <v>0</v>
      </c>
      <c r="AF244" s="33">
        <f>Test!G667</f>
        <v>0</v>
      </c>
      <c r="AG244" s="33">
        <f>Test!H667</f>
        <v>0</v>
      </c>
      <c r="AH244" s="33"/>
      <c r="AI244" s="33"/>
      <c r="AJ244" s="33"/>
      <c r="AK244" s="33"/>
      <c r="AL244" s="33"/>
      <c r="AM244" s="33"/>
      <c r="AN244" s="33"/>
      <c r="AO244" s="33">
        <f>Test!I667</f>
        <v>0</v>
      </c>
      <c r="AP244" s="33">
        <f>Test!J667</f>
        <v>0</v>
      </c>
      <c r="AQ244" s="34">
        <f t="shared" si="17"/>
        <v>0</v>
      </c>
      <c r="AR244" s="46">
        <f t="shared" si="14"/>
        <v>0</v>
      </c>
      <c r="AS244" s="47">
        <f t="shared" si="15"/>
        <v>0</v>
      </c>
      <c r="AT244" s="16"/>
      <c r="AU244" s="16"/>
      <c r="AV244" s="461" t="s">
        <v>123</v>
      </c>
      <c r="AW244" s="382" cm="1">
        <f t="array" ref="AW244">bdRateExtend($G244:$G247,H244:H247,$Z244:$Z247,AA244:AA247)</f>
        <v>1</v>
      </c>
      <c r="AX244" s="403" cm="1">
        <f t="array" ref="AX244">bdRateExtend($G244:$G249,H244:H249,$Z244:$Z249,AA244:AA249)</f>
        <v>1</v>
      </c>
      <c r="AY244" s="403" cm="1">
        <f t="array" ref="AY244">bdRateExtend($G244:$G249,I244:I249,$Z244:$Z249,AB244:AB249)</f>
        <v>1</v>
      </c>
      <c r="AZ244" s="403" cm="1">
        <f t="array" ref="AZ244">bdRateExtend($G244:$G249,J244:J249,$Z244:$Z249,AC244:AC249)</f>
        <v>1</v>
      </c>
      <c r="BA244" s="403" t="e" cm="1">
        <f t="array" ref="BA244">bdRateExtend($G244:$G249,K244:K249,$Z244:$Z249,AD244:AD249)</f>
        <v>#VALUE!</v>
      </c>
      <c r="BB244" s="403" cm="1">
        <f t="array" ref="BB244">bdRateExtend($G244:$G247,L244:L247,$Z244:$Z247,AE244:AE247)</f>
        <v>1</v>
      </c>
      <c r="BC244" s="403" cm="1">
        <f t="array" ref="BC244">bdRateExtend($G244:$G249,L244:L249,$Z244:$Z249,AE244:AE249)</f>
        <v>1</v>
      </c>
      <c r="BD244" s="403" cm="1">
        <f t="array" ref="BD244">bdRateExtend($G244:$G247,M244:M247,$Z244:$Z247,AF244:AF247)</f>
        <v>1</v>
      </c>
      <c r="BE244" s="403" cm="1">
        <f t="array" ref="BE244">bdRateExtend($G244:$G249,M244:M249,$Z244:$Z249,AF244:AF249)</f>
        <v>1</v>
      </c>
      <c r="BF244" s="403" cm="1">
        <f t="array" ref="BF244">bdRateExtend($G244:$G247,N244:N247,$Z244:$Z247,AG244:AG247)</f>
        <v>1</v>
      </c>
      <c r="BG244" s="403" cm="1">
        <f t="array" ref="BG244">bdRateExtend($G244:$G249,N244:N249,$Z244:$Z249,AG244:AG249)</f>
        <v>1</v>
      </c>
      <c r="BH244" s="403" t="e" cm="1">
        <f t="array" ref="BH244">bdRateExtend($G244:$G247,O244:O247,$Z244:$Z247,AH244:AH247)</f>
        <v>#VALUE!</v>
      </c>
      <c r="BI244" s="403" t="e" cm="1">
        <f t="array" ref="BI244">bdRateExtend($G244:$G249,O244:O249,$Z244:$Z249,AH244:AH249)</f>
        <v>#VALUE!</v>
      </c>
      <c r="BJ244" s="403" t="e" cm="1">
        <f t="array" ref="BJ244">bdRateExtend($G244:$G247,P244:P247,$Z244:$Z247,AI244:AI247)</f>
        <v>#VALUE!</v>
      </c>
      <c r="BK244" s="403" t="e" cm="1">
        <f t="array" ref="BK244">bdRateExtend($G244:$G249,P244:P249,$Z244:$Z249,AI244:AI249)</f>
        <v>#VALUE!</v>
      </c>
      <c r="BL244" s="403" t="e" cm="1">
        <f t="array" ref="BL244">bdRateExtend($G244:$G247,Q244:Q247,$Z244:$Z247,AJ244:AJ247)</f>
        <v>#VALUE!</v>
      </c>
      <c r="BM244" s="403" t="e" cm="1">
        <f t="array" ref="BM244">bdRateExtend($G244:$G249,Q244:Q249,$Z244:$Z249,AJ244:AJ249)</f>
        <v>#VALUE!</v>
      </c>
      <c r="BN244" s="403" t="e" cm="1">
        <f t="array" ref="BN244">bdRateExtend($G244:$G247,R244:R247,$Z244:$Z247,AK244:AK247)</f>
        <v>#VALUE!</v>
      </c>
      <c r="BO244" s="403" t="e" cm="1">
        <f t="array" ref="BO244">bdRateExtend($G244:$G249,R244:R249,$Z244:$Z249,AK244:AK249)</f>
        <v>#VALUE!</v>
      </c>
      <c r="BP244" s="403" t="e" cm="1">
        <f t="array" ref="BP244">bdRateExtend($G244:$G249,S244:S249,$Z244:$Z249,AL244:AL249)</f>
        <v>#VALUE!</v>
      </c>
      <c r="BQ244" s="377" t="e" cm="1">
        <f t="array" ref="BQ244">bdRateExtend($G244:$G249,T244:T249,$Z244:$Z249,AM244:AM249)</f>
        <v>#VALUE!</v>
      </c>
      <c r="BR244" s="377" t="e" cm="1">
        <f t="array" ref="BR244">bdRateExtend($G244:$G249,U244:U249,$Z244:$Z249,AN244:AN249)</f>
        <v>#VALUE!</v>
      </c>
    </row>
    <row r="245" spans="1:70" ht="17" customHeight="1" x14ac:dyDescent="0.2">
      <c r="A245" s="387"/>
      <c r="B245" s="390"/>
      <c r="C245" s="393"/>
      <c r="D245" s="396"/>
      <c r="E245" s="399"/>
      <c r="F245" s="19">
        <v>31</v>
      </c>
      <c r="G245" s="35">
        <f>Anchor!B668</f>
        <v>408.25599999999997</v>
      </c>
      <c r="H245" s="40">
        <f>Anchor!C668</f>
        <v>40.560600000000001</v>
      </c>
      <c r="I245" s="40">
        <f>Anchor!D668</f>
        <v>47.318100000000001</v>
      </c>
      <c r="J245" s="40">
        <f>Anchor!E668</f>
        <v>48.008899999999997</v>
      </c>
      <c r="K245" s="40"/>
      <c r="L245" s="40">
        <f>Anchor!F668</f>
        <v>19.0337</v>
      </c>
      <c r="M245" s="40">
        <f>Anchor!G668</f>
        <v>26.040299999999998</v>
      </c>
      <c r="N245" s="40">
        <f>Anchor!H668</f>
        <v>94.912999999999997</v>
      </c>
      <c r="O245" s="40"/>
      <c r="P245" s="40"/>
      <c r="Q245" s="40"/>
      <c r="R245" s="40"/>
      <c r="S245" s="40"/>
      <c r="T245" s="40"/>
      <c r="U245" s="40"/>
      <c r="V245" s="40">
        <f>Anchor!I668</f>
        <v>987.7</v>
      </c>
      <c r="W245" s="40">
        <f>Anchor!J668</f>
        <v>0.1933</v>
      </c>
      <c r="X245" s="36">
        <f t="shared" si="16"/>
        <v>0.27436111111111111</v>
      </c>
      <c r="Y245" s="15"/>
      <c r="Z245" s="35">
        <f>Test!B668</f>
        <v>0</v>
      </c>
      <c r="AA245" s="40">
        <f>Test!C668</f>
        <v>0</v>
      </c>
      <c r="AB245" s="40">
        <f>Test!D668</f>
        <v>0</v>
      </c>
      <c r="AC245" s="40">
        <f>Test!E668</f>
        <v>0</v>
      </c>
      <c r="AD245" s="40"/>
      <c r="AE245" s="40">
        <f>Test!F668</f>
        <v>0</v>
      </c>
      <c r="AF245" s="40">
        <f>Test!G668</f>
        <v>0</v>
      </c>
      <c r="AG245" s="40">
        <f>Test!H668</f>
        <v>0</v>
      </c>
      <c r="AH245" s="40"/>
      <c r="AI245" s="40"/>
      <c r="AJ245" s="40"/>
      <c r="AK245" s="40"/>
      <c r="AL245" s="40"/>
      <c r="AM245" s="40"/>
      <c r="AN245" s="40"/>
      <c r="AO245" s="40">
        <f>Test!I668</f>
        <v>0</v>
      </c>
      <c r="AP245" s="40">
        <f>Test!J668</f>
        <v>0</v>
      </c>
      <c r="AQ245" s="36">
        <f t="shared" si="17"/>
        <v>0</v>
      </c>
      <c r="AR245" s="48">
        <f t="shared" si="14"/>
        <v>0</v>
      </c>
      <c r="AS245" s="49">
        <f t="shared" si="15"/>
        <v>0</v>
      </c>
      <c r="AT245" s="16"/>
      <c r="AU245" s="16"/>
      <c r="AV245" s="460"/>
      <c r="AW245" s="382"/>
      <c r="AX245" s="403"/>
      <c r="AY245" s="403"/>
      <c r="AZ245" s="403"/>
      <c r="BA245" s="403"/>
      <c r="BB245" s="403"/>
      <c r="BC245" s="403"/>
      <c r="BD245" s="403"/>
      <c r="BE245" s="403"/>
      <c r="BF245" s="403"/>
      <c r="BG245" s="403"/>
      <c r="BH245" s="403"/>
      <c r="BI245" s="403"/>
      <c r="BJ245" s="403"/>
      <c r="BK245" s="403"/>
      <c r="BL245" s="403"/>
      <c r="BM245" s="403"/>
      <c r="BN245" s="403"/>
      <c r="BO245" s="403"/>
      <c r="BP245" s="403"/>
      <c r="BQ245" s="377"/>
      <c r="BR245" s="377"/>
    </row>
    <row r="246" spans="1:70" ht="17" customHeight="1" x14ac:dyDescent="0.2">
      <c r="A246" s="387"/>
      <c r="B246" s="390"/>
      <c r="C246" s="393"/>
      <c r="D246" s="396"/>
      <c r="E246" s="399"/>
      <c r="F246" s="19">
        <v>39</v>
      </c>
      <c r="G246" s="35">
        <f>Anchor!B669</f>
        <v>255.25030000000001</v>
      </c>
      <c r="H246" s="40">
        <f>Anchor!C669</f>
        <v>38.430599999999998</v>
      </c>
      <c r="I246" s="40">
        <f>Anchor!D669</f>
        <v>45.4739</v>
      </c>
      <c r="J246" s="40">
        <f>Anchor!E669</f>
        <v>46.389699999999998</v>
      </c>
      <c r="K246" s="40"/>
      <c r="L246" s="40">
        <f>Anchor!F669</f>
        <v>17.250699999999998</v>
      </c>
      <c r="M246" s="40">
        <f>Anchor!G669</f>
        <v>24.353000000000002</v>
      </c>
      <c r="N246" s="40">
        <f>Anchor!H669</f>
        <v>93.448700000000002</v>
      </c>
      <c r="O246" s="40"/>
      <c r="P246" s="40"/>
      <c r="Q246" s="40"/>
      <c r="R246" s="40"/>
      <c r="S246" s="40"/>
      <c r="T246" s="40"/>
      <c r="U246" s="40"/>
      <c r="V246" s="40">
        <f>Anchor!I669</f>
        <v>643.4</v>
      </c>
      <c r="W246" s="40">
        <f>Anchor!J669</f>
        <v>0.14910000000000001</v>
      </c>
      <c r="X246" s="36">
        <f t="shared" si="16"/>
        <v>0.17872222222222223</v>
      </c>
      <c r="Y246" s="15"/>
      <c r="Z246" s="35">
        <f>Test!B669</f>
        <v>0</v>
      </c>
      <c r="AA246" s="40">
        <f>Test!C669</f>
        <v>0</v>
      </c>
      <c r="AB246" s="40">
        <f>Test!D669</f>
        <v>0</v>
      </c>
      <c r="AC246" s="40">
        <f>Test!E669</f>
        <v>0</v>
      </c>
      <c r="AD246" s="40"/>
      <c r="AE246" s="40">
        <f>Test!F669</f>
        <v>0</v>
      </c>
      <c r="AF246" s="40">
        <f>Test!G669</f>
        <v>0</v>
      </c>
      <c r="AG246" s="40">
        <f>Test!H669</f>
        <v>0</v>
      </c>
      <c r="AH246" s="40"/>
      <c r="AI246" s="40"/>
      <c r="AJ246" s="40"/>
      <c r="AK246" s="40"/>
      <c r="AL246" s="40"/>
      <c r="AM246" s="40"/>
      <c r="AN246" s="40"/>
      <c r="AO246" s="40">
        <f>Test!I669</f>
        <v>0</v>
      </c>
      <c r="AP246" s="40">
        <f>Test!J669</f>
        <v>0</v>
      </c>
      <c r="AQ246" s="36">
        <f t="shared" si="17"/>
        <v>0</v>
      </c>
      <c r="AR246" s="48">
        <f t="shared" si="14"/>
        <v>0</v>
      </c>
      <c r="AS246" s="49">
        <f t="shared" si="15"/>
        <v>0</v>
      </c>
      <c r="AT246" s="16"/>
      <c r="AU246" s="16"/>
      <c r="AV246" s="460" t="s">
        <v>124</v>
      </c>
      <c r="AW246" s="382" cm="1">
        <f t="array" ref="AW246">bdRateExtend($G245:$G248,H245:H248,$Z245:$Z248,AA245:AA248)</f>
        <v>1</v>
      </c>
      <c r="AX246" s="403"/>
      <c r="AY246" s="403"/>
      <c r="AZ246" s="403"/>
      <c r="BA246" s="403"/>
      <c r="BB246" s="403" cm="1">
        <f t="array" ref="BB246">bdRateExtend($G245:$G248,L245:L248,$Z245:$Z248,AE245:AE248)</f>
        <v>1</v>
      </c>
      <c r="BC246" s="403"/>
      <c r="BD246" s="403" cm="1">
        <f t="array" ref="BD246">bdRateExtend($G245:$G248,M245:M248,$Z245:$Z248,AF245:AF248)</f>
        <v>1</v>
      </c>
      <c r="BE246" s="403"/>
      <c r="BF246" s="403" cm="1">
        <f t="array" ref="BF246">bdRateExtend($G245:$G248,N245:N248,$Z245:$Z248,AG245:AG248)</f>
        <v>1</v>
      </c>
      <c r="BG246" s="403"/>
      <c r="BH246" s="403" t="e" cm="1">
        <f t="array" ref="BH246">bdRateExtend($G245:$G248,O245:O248,$Z245:$Z248,AH245:AH248)</f>
        <v>#VALUE!</v>
      </c>
      <c r="BI246" s="403"/>
      <c r="BJ246" s="403" t="e" cm="1">
        <f t="array" ref="BJ246">bdRateExtend($G245:$G248,P245:P248,$Z245:$Z248,AI245:AI248)</f>
        <v>#VALUE!</v>
      </c>
      <c r="BK246" s="403"/>
      <c r="BL246" s="403" t="e" cm="1">
        <f t="array" ref="BL246">bdRateExtend($G245:$G248,Q245:Q248,$Z245:$Z248,AJ245:AJ248)</f>
        <v>#VALUE!</v>
      </c>
      <c r="BM246" s="403"/>
      <c r="BN246" s="403" t="e" cm="1">
        <f t="array" ref="BN246">bdRateExtend($G245:$G248,R245:R248,$Z245:$Z248,AK245:AK248)</f>
        <v>#VALUE!</v>
      </c>
      <c r="BO246" s="403"/>
      <c r="BP246" s="403"/>
      <c r="BQ246" s="377"/>
      <c r="BR246" s="377"/>
    </row>
    <row r="247" spans="1:70" ht="17" customHeight="1" x14ac:dyDescent="0.2">
      <c r="A247" s="387"/>
      <c r="B247" s="390"/>
      <c r="C247" s="393"/>
      <c r="D247" s="396"/>
      <c r="E247" s="399"/>
      <c r="F247" s="19">
        <v>47</v>
      </c>
      <c r="G247" s="35">
        <f>Anchor!B670</f>
        <v>164.66159999999999</v>
      </c>
      <c r="H247" s="40">
        <f>Anchor!C670</f>
        <v>35.860500000000002</v>
      </c>
      <c r="I247" s="40">
        <f>Anchor!D670</f>
        <v>43.448300000000003</v>
      </c>
      <c r="J247" s="40">
        <f>Anchor!E670</f>
        <v>44.622999999999998</v>
      </c>
      <c r="K247" s="40"/>
      <c r="L247" s="40">
        <f>Anchor!F670</f>
        <v>14.830500000000001</v>
      </c>
      <c r="M247" s="40">
        <f>Anchor!G670</f>
        <v>21.9314</v>
      </c>
      <c r="N247" s="40">
        <f>Anchor!H670</f>
        <v>90.841200000000001</v>
      </c>
      <c r="O247" s="40"/>
      <c r="P247" s="40"/>
      <c r="Q247" s="40"/>
      <c r="R247" s="40"/>
      <c r="S247" s="40"/>
      <c r="T247" s="40"/>
      <c r="U247" s="40"/>
      <c r="V247" s="40">
        <f>Anchor!I670</f>
        <v>425.5</v>
      </c>
      <c r="W247" s="40">
        <f>Anchor!J670</f>
        <v>0.13700000000000001</v>
      </c>
      <c r="X247" s="36">
        <f t="shared" si="16"/>
        <v>0.11819444444444445</v>
      </c>
      <c r="Y247" s="15"/>
      <c r="Z247" s="35">
        <f>Test!B670</f>
        <v>0</v>
      </c>
      <c r="AA247" s="40">
        <f>Test!C670</f>
        <v>0</v>
      </c>
      <c r="AB247" s="40">
        <f>Test!D670</f>
        <v>0</v>
      </c>
      <c r="AC247" s="40">
        <f>Test!E670</f>
        <v>0</v>
      </c>
      <c r="AD247" s="40"/>
      <c r="AE247" s="40">
        <f>Test!F670</f>
        <v>0</v>
      </c>
      <c r="AF247" s="40">
        <f>Test!G670</f>
        <v>0</v>
      </c>
      <c r="AG247" s="40">
        <f>Test!H670</f>
        <v>0</v>
      </c>
      <c r="AH247" s="40"/>
      <c r="AI247" s="40"/>
      <c r="AJ247" s="40"/>
      <c r="AK247" s="40"/>
      <c r="AL247" s="40"/>
      <c r="AM247" s="40"/>
      <c r="AN247" s="40"/>
      <c r="AO247" s="40">
        <f>Test!I670</f>
        <v>0</v>
      </c>
      <c r="AP247" s="40">
        <f>Test!J670</f>
        <v>0</v>
      </c>
      <c r="AQ247" s="36">
        <f t="shared" si="17"/>
        <v>0</v>
      </c>
      <c r="AR247" s="48">
        <f t="shared" si="14"/>
        <v>0</v>
      </c>
      <c r="AS247" s="49">
        <f t="shared" si="15"/>
        <v>0</v>
      </c>
      <c r="AT247" s="16"/>
      <c r="AU247" s="16"/>
      <c r="AV247" s="460"/>
      <c r="AW247" s="382"/>
      <c r="AX247" s="403"/>
      <c r="AY247" s="403"/>
      <c r="AZ247" s="403"/>
      <c r="BA247" s="403"/>
      <c r="BB247" s="403"/>
      <c r="BC247" s="403"/>
      <c r="BD247" s="403"/>
      <c r="BE247" s="403"/>
      <c r="BF247" s="403"/>
      <c r="BG247" s="403"/>
      <c r="BH247" s="403"/>
      <c r="BI247" s="403"/>
      <c r="BJ247" s="403"/>
      <c r="BK247" s="403"/>
      <c r="BL247" s="403"/>
      <c r="BM247" s="403"/>
      <c r="BN247" s="403"/>
      <c r="BO247" s="403"/>
      <c r="BP247" s="403"/>
      <c r="BQ247" s="377"/>
      <c r="BR247" s="377"/>
    </row>
    <row r="248" spans="1:70" ht="17" customHeight="1" x14ac:dyDescent="0.2">
      <c r="A248" s="387"/>
      <c r="B248" s="390"/>
      <c r="C248" s="393"/>
      <c r="D248" s="396"/>
      <c r="E248" s="399"/>
      <c r="F248" s="19">
        <v>55</v>
      </c>
      <c r="G248" s="35">
        <f>Anchor!B671</f>
        <v>106.79649999999999</v>
      </c>
      <c r="H248" s="40">
        <f>Anchor!C671</f>
        <v>32.878799999999998</v>
      </c>
      <c r="I248" s="40">
        <f>Anchor!D671</f>
        <v>41.761800000000001</v>
      </c>
      <c r="J248" s="40">
        <f>Anchor!E671</f>
        <v>43.3568</v>
      </c>
      <c r="K248" s="40"/>
      <c r="L248" s="40">
        <f>Anchor!F671</f>
        <v>12.167</v>
      </c>
      <c r="M248" s="40">
        <f>Anchor!G671</f>
        <v>18.991599999999998</v>
      </c>
      <c r="N248" s="40">
        <f>Anchor!H671</f>
        <v>85.472800000000007</v>
      </c>
      <c r="O248" s="40"/>
      <c r="P248" s="40"/>
      <c r="Q248" s="40"/>
      <c r="R248" s="40"/>
      <c r="S248" s="40"/>
      <c r="T248" s="40"/>
      <c r="U248" s="40"/>
      <c r="V248" s="40">
        <f>Anchor!I671</f>
        <v>366.5</v>
      </c>
      <c r="W248" s="40">
        <f>Anchor!J671</f>
        <v>0.1308</v>
      </c>
      <c r="X248" s="36">
        <f t="shared" si="16"/>
        <v>0.10180555555555555</v>
      </c>
      <c r="Y248" s="15"/>
      <c r="Z248" s="35">
        <f>Test!B671</f>
        <v>0</v>
      </c>
      <c r="AA248" s="40">
        <f>Test!C671</f>
        <v>0</v>
      </c>
      <c r="AB248" s="40">
        <f>Test!D671</f>
        <v>0</v>
      </c>
      <c r="AC248" s="40">
        <f>Test!E671</f>
        <v>0</v>
      </c>
      <c r="AD248" s="40"/>
      <c r="AE248" s="40">
        <f>Test!F671</f>
        <v>0</v>
      </c>
      <c r="AF248" s="40">
        <f>Test!G671</f>
        <v>0</v>
      </c>
      <c r="AG248" s="40">
        <f>Test!H671</f>
        <v>0</v>
      </c>
      <c r="AH248" s="40"/>
      <c r="AI248" s="40"/>
      <c r="AJ248" s="40"/>
      <c r="AK248" s="40"/>
      <c r="AL248" s="40"/>
      <c r="AM248" s="40"/>
      <c r="AN248" s="40"/>
      <c r="AO248" s="40">
        <f>Test!I671</f>
        <v>0</v>
      </c>
      <c r="AP248" s="40">
        <f>Test!J671</f>
        <v>0</v>
      </c>
      <c r="AQ248" s="36">
        <f t="shared" si="17"/>
        <v>0</v>
      </c>
      <c r="AR248" s="48">
        <f t="shared" si="14"/>
        <v>0</v>
      </c>
      <c r="AS248" s="49">
        <f t="shared" si="15"/>
        <v>0</v>
      </c>
      <c r="AT248" s="16"/>
      <c r="AU248" s="16"/>
      <c r="AV248" s="460" t="s">
        <v>125</v>
      </c>
      <c r="AW248" s="382" cm="1">
        <f t="array" ref="AW248">bdRateExtend($G246:$G249,H246:H249,$Z246:$Z249,AA246:AA249)</f>
        <v>1</v>
      </c>
      <c r="AX248" s="403"/>
      <c r="AY248" s="403"/>
      <c r="AZ248" s="403"/>
      <c r="BA248" s="403"/>
      <c r="BB248" s="403" cm="1">
        <f t="array" ref="BB248">bdRateExtend($G246:$G249,L246:L249,$Z246:$Z249,AE246:AE249)</f>
        <v>1</v>
      </c>
      <c r="BC248" s="403"/>
      <c r="BD248" s="403" cm="1">
        <f t="array" ref="BD248">bdRateExtend($G246:$G249,M246:M249,$Z246:$Z249,AF246:AF249)</f>
        <v>1</v>
      </c>
      <c r="BE248" s="403"/>
      <c r="BF248" s="403" cm="1">
        <f t="array" ref="BF248">bdRateExtend($G246:$G249,N246:N249,$Z246:$Z249,AG246:AG249)</f>
        <v>1</v>
      </c>
      <c r="BG248" s="403"/>
      <c r="BH248" s="403" t="e" cm="1">
        <f t="array" ref="BH248">bdRateExtend($G246:$G249,O246:O249,$Z246:$Z249,AH246:AH249)</f>
        <v>#VALUE!</v>
      </c>
      <c r="BI248" s="403"/>
      <c r="BJ248" s="403" t="e" cm="1">
        <f t="array" ref="BJ248">bdRateExtend($G246:$G249,P246:P249,$Z246:$Z249,AI246:AI249)</f>
        <v>#VALUE!</v>
      </c>
      <c r="BK248" s="403"/>
      <c r="BL248" s="403" t="e" cm="1">
        <f t="array" ref="BL248">bdRateExtend($G246:$G249,Q246:Q249,$Z246:$Z249,AJ246:AJ249)</f>
        <v>#VALUE!</v>
      </c>
      <c r="BM248" s="403"/>
      <c r="BN248" s="403" t="e" cm="1">
        <f t="array" ref="BN248">bdRateExtend($G246:$G249,R246:R249,$Z246:$Z249,AK246:AK249)</f>
        <v>#VALUE!</v>
      </c>
      <c r="BO248" s="403"/>
      <c r="BP248" s="403"/>
      <c r="BQ248" s="377"/>
      <c r="BR248" s="377"/>
    </row>
    <row r="249" spans="1:70" ht="17" customHeight="1" thickBot="1" x14ac:dyDescent="0.25">
      <c r="A249" s="387"/>
      <c r="B249" s="391"/>
      <c r="C249" s="394"/>
      <c r="D249" s="397"/>
      <c r="E249" s="400"/>
      <c r="F249" s="22">
        <v>63</v>
      </c>
      <c r="G249" s="37">
        <f>Anchor!B672</f>
        <v>63.600999999999999</v>
      </c>
      <c r="H249" s="38">
        <f>Anchor!C672</f>
        <v>29.344899999999999</v>
      </c>
      <c r="I249" s="38">
        <f>Anchor!D672</f>
        <v>40.444699999999997</v>
      </c>
      <c r="J249" s="38">
        <f>Anchor!E672</f>
        <v>42.420499999999997</v>
      </c>
      <c r="K249" s="38"/>
      <c r="L249" s="38">
        <f>Anchor!F672</f>
        <v>9.6115999999999993</v>
      </c>
      <c r="M249" s="38">
        <f>Anchor!G672</f>
        <v>15.8081</v>
      </c>
      <c r="N249" s="38">
        <f>Anchor!H672</f>
        <v>75.035499999999999</v>
      </c>
      <c r="O249" s="38"/>
      <c r="P249" s="38"/>
      <c r="Q249" s="38"/>
      <c r="R249" s="38"/>
      <c r="S249" s="38"/>
      <c r="T249" s="38"/>
      <c r="U249" s="38"/>
      <c r="V249" s="38">
        <f>Anchor!I672</f>
        <v>255.3</v>
      </c>
      <c r="W249" s="38">
        <f>Anchor!J672</f>
        <v>0.1099</v>
      </c>
      <c r="X249" s="39">
        <f t="shared" si="16"/>
        <v>7.091666666666667E-2</v>
      </c>
      <c r="Y249" s="15"/>
      <c r="Z249" s="37">
        <f>Test!B672</f>
        <v>0</v>
      </c>
      <c r="AA249" s="38">
        <f>Test!C672</f>
        <v>0</v>
      </c>
      <c r="AB249" s="38">
        <f>Test!D672</f>
        <v>0</v>
      </c>
      <c r="AC249" s="38">
        <f>Test!E672</f>
        <v>0</v>
      </c>
      <c r="AD249" s="38"/>
      <c r="AE249" s="38">
        <f>Test!F672</f>
        <v>0</v>
      </c>
      <c r="AF249" s="38">
        <f>Test!G672</f>
        <v>0</v>
      </c>
      <c r="AG249" s="38">
        <f>Test!H672</f>
        <v>0</v>
      </c>
      <c r="AH249" s="38"/>
      <c r="AI249" s="38"/>
      <c r="AJ249" s="38"/>
      <c r="AK249" s="38"/>
      <c r="AL249" s="38"/>
      <c r="AM249" s="38"/>
      <c r="AN249" s="38"/>
      <c r="AO249" s="38">
        <f>Test!I672</f>
        <v>0</v>
      </c>
      <c r="AP249" s="38">
        <f>Test!J672</f>
        <v>0</v>
      </c>
      <c r="AQ249" s="39">
        <f t="shared" si="17"/>
        <v>0</v>
      </c>
      <c r="AR249" s="50">
        <f t="shared" si="14"/>
        <v>0</v>
      </c>
      <c r="AS249" s="51">
        <f t="shared" si="15"/>
        <v>0</v>
      </c>
      <c r="AT249" s="16"/>
      <c r="AU249" s="16"/>
      <c r="AV249" s="462"/>
      <c r="AW249" s="382"/>
      <c r="AX249" s="403"/>
      <c r="AY249" s="403"/>
      <c r="AZ249" s="403"/>
      <c r="BA249" s="403"/>
      <c r="BB249" s="403"/>
      <c r="BC249" s="403"/>
      <c r="BD249" s="403"/>
      <c r="BE249" s="403"/>
      <c r="BF249" s="403"/>
      <c r="BG249" s="403"/>
      <c r="BH249" s="403"/>
      <c r="BI249" s="403"/>
      <c r="BJ249" s="403"/>
      <c r="BK249" s="403"/>
      <c r="BL249" s="403"/>
      <c r="BM249" s="403"/>
      <c r="BN249" s="403"/>
      <c r="BO249" s="403"/>
      <c r="BP249" s="403"/>
      <c r="BQ249" s="377"/>
      <c r="BR249" s="377"/>
    </row>
    <row r="250" spans="1:70" ht="17" customHeight="1" x14ac:dyDescent="0.2">
      <c r="A250" s="387"/>
      <c r="B250" s="389" t="s">
        <v>23</v>
      </c>
      <c r="C250" s="392" t="s">
        <v>64</v>
      </c>
      <c r="D250" s="395">
        <v>29.97</v>
      </c>
      <c r="E250" s="398">
        <v>8</v>
      </c>
      <c r="F250" s="21">
        <v>23</v>
      </c>
      <c r="G250" s="32">
        <f>Anchor!B673</f>
        <v>391.7955</v>
      </c>
      <c r="H250" s="33">
        <f>Anchor!C673</f>
        <v>46.418599999999998</v>
      </c>
      <c r="I250" s="33">
        <f>Anchor!D673</f>
        <v>49.3795</v>
      </c>
      <c r="J250" s="33">
        <f>Anchor!E673</f>
        <v>50.900399999999998</v>
      </c>
      <c r="K250" s="33"/>
      <c r="L250" s="33">
        <f>Anchor!F673</f>
        <v>19.183499999999999</v>
      </c>
      <c r="M250" s="33">
        <f>Anchor!G673</f>
        <v>25.972100000000001</v>
      </c>
      <c r="N250" s="33">
        <f>Anchor!H673</f>
        <v>97.969099999999997</v>
      </c>
      <c r="O250" s="33"/>
      <c r="P250" s="33"/>
      <c r="Q250" s="33"/>
      <c r="R250" s="33"/>
      <c r="S250" s="33"/>
      <c r="T250" s="33"/>
      <c r="U250" s="33"/>
      <c r="V250" s="33">
        <f>Anchor!I673</f>
        <v>713</v>
      </c>
      <c r="W250" s="33">
        <f>Anchor!J673</f>
        <v>0.46539999999999998</v>
      </c>
      <c r="X250" s="34">
        <f t="shared" si="16"/>
        <v>0.19805555555555557</v>
      </c>
      <c r="Y250" s="15"/>
      <c r="Z250" s="32">
        <f>Test!B673</f>
        <v>0</v>
      </c>
      <c r="AA250" s="33">
        <f>Test!C673</f>
        <v>0</v>
      </c>
      <c r="AB250" s="33">
        <f>Test!D673</f>
        <v>0</v>
      </c>
      <c r="AC250" s="33">
        <f>Test!E673</f>
        <v>0</v>
      </c>
      <c r="AD250" s="33"/>
      <c r="AE250" s="33">
        <f>Test!F673</f>
        <v>0</v>
      </c>
      <c r="AF250" s="33">
        <f>Test!G673</f>
        <v>0</v>
      </c>
      <c r="AG250" s="33">
        <f>Test!H673</f>
        <v>0</v>
      </c>
      <c r="AH250" s="33"/>
      <c r="AI250" s="33"/>
      <c r="AJ250" s="33"/>
      <c r="AK250" s="33"/>
      <c r="AL250" s="33"/>
      <c r="AM250" s="33"/>
      <c r="AN250" s="33"/>
      <c r="AO250" s="33">
        <f>Test!I673</f>
        <v>0</v>
      </c>
      <c r="AP250" s="33">
        <f>Test!J673</f>
        <v>0</v>
      </c>
      <c r="AQ250" s="34">
        <f t="shared" si="17"/>
        <v>0</v>
      </c>
      <c r="AR250" s="46">
        <f t="shared" si="14"/>
        <v>0</v>
      </c>
      <c r="AS250" s="47">
        <f t="shared" si="15"/>
        <v>0</v>
      </c>
      <c r="AT250" s="16"/>
      <c r="AU250" s="16"/>
      <c r="AV250" s="461" t="s">
        <v>123</v>
      </c>
      <c r="AW250" s="382" cm="1">
        <f t="array" ref="AW250">bdRateExtend($G250:$G253,H250:H253,$Z250:$Z253,AA250:AA253)</f>
        <v>1</v>
      </c>
      <c r="AX250" s="403" cm="1">
        <f t="array" ref="AX250">bdRateExtend($G250:$G255,H250:H255,$Z250:$Z255,AA250:AA255)</f>
        <v>1</v>
      </c>
      <c r="AY250" s="403" cm="1">
        <f t="array" ref="AY250">bdRateExtend($G250:$G255,I250:I255,$Z250:$Z255,AB250:AB255)</f>
        <v>1</v>
      </c>
      <c r="AZ250" s="403" cm="1">
        <f t="array" ref="AZ250">bdRateExtend($G250:$G255,J250:J255,$Z250:$Z255,AC250:AC255)</f>
        <v>1</v>
      </c>
      <c r="BA250" s="403" t="e" cm="1">
        <f t="array" ref="BA250">bdRateExtend($G250:$G255,K250:K255,$Z250:$Z255,AD250:AD255)</f>
        <v>#VALUE!</v>
      </c>
      <c r="BB250" s="403" cm="1">
        <f t="array" ref="BB250">bdRateExtend($G250:$G253,L250:L253,$Z250:$Z253,AE250:AE253)</f>
        <v>1</v>
      </c>
      <c r="BC250" s="403" cm="1">
        <f t="array" ref="BC250">bdRateExtend($G250:$G255,L250:L255,$Z250:$Z255,AE250:AE255)</f>
        <v>1</v>
      </c>
      <c r="BD250" s="403" cm="1">
        <f t="array" ref="BD250">bdRateExtend($G250:$G253,M250:M253,$Z250:$Z253,AF250:AF253)</f>
        <v>1</v>
      </c>
      <c r="BE250" s="403" cm="1">
        <f t="array" ref="BE250">bdRateExtend($G250:$G255,M250:M255,$Z250:$Z255,AF250:AF255)</f>
        <v>1</v>
      </c>
      <c r="BF250" s="403" cm="1">
        <f t="array" ref="BF250">bdRateExtend($G250:$G253,N250:N253,$Z250:$Z253,AG250:AG253)</f>
        <v>1</v>
      </c>
      <c r="BG250" s="403" cm="1">
        <f t="array" ref="BG250">bdRateExtend($G250:$G255,N250:N255,$Z250:$Z255,AG250:AG255)</f>
        <v>1</v>
      </c>
      <c r="BH250" s="403" t="e" cm="1">
        <f t="array" ref="BH250">bdRateExtend($G250:$G253,O250:O253,$Z250:$Z253,AH250:AH253)</f>
        <v>#VALUE!</v>
      </c>
      <c r="BI250" s="403" t="e" cm="1">
        <f t="array" ref="BI250">bdRateExtend($G250:$G255,O250:O255,$Z250:$Z255,AH250:AH255)</f>
        <v>#VALUE!</v>
      </c>
      <c r="BJ250" s="403" t="e" cm="1">
        <f t="array" ref="BJ250">bdRateExtend($G250:$G253,P250:P253,$Z250:$Z253,AI250:AI253)</f>
        <v>#VALUE!</v>
      </c>
      <c r="BK250" s="403" t="e" cm="1">
        <f t="array" ref="BK250">bdRateExtend($G250:$G255,P250:P255,$Z250:$Z255,AI250:AI255)</f>
        <v>#VALUE!</v>
      </c>
      <c r="BL250" s="403" t="e" cm="1">
        <f t="array" ref="BL250">bdRateExtend($G250:$G253,Q250:Q253,$Z250:$Z253,AJ250:AJ253)</f>
        <v>#VALUE!</v>
      </c>
      <c r="BM250" s="403" t="e" cm="1">
        <f t="array" ref="BM250">bdRateExtend($G250:$G255,Q250:Q255,$Z250:$Z255,AJ250:AJ255)</f>
        <v>#VALUE!</v>
      </c>
      <c r="BN250" s="403" t="e" cm="1">
        <f t="array" ref="BN250">bdRateExtend($G250:$G253,R250:R253,$Z250:$Z253,AK250:AK253)</f>
        <v>#VALUE!</v>
      </c>
      <c r="BO250" s="403" t="e" cm="1">
        <f t="array" ref="BO250">bdRateExtend($G250:$G255,R250:R255,$Z250:$Z255,AK250:AK255)</f>
        <v>#VALUE!</v>
      </c>
      <c r="BP250" s="403" t="e" cm="1">
        <f t="array" ref="BP250">bdRateExtend($G250:$G255,S250:S255,$Z250:$Z255,AL250:AL255)</f>
        <v>#VALUE!</v>
      </c>
      <c r="BQ250" s="377" t="e" cm="1">
        <f t="array" ref="BQ250">bdRateExtend($G250:$G255,T250:T255,$Z250:$Z255,AM250:AM255)</f>
        <v>#VALUE!</v>
      </c>
      <c r="BR250" s="377" t="e" cm="1">
        <f t="array" ref="BR250">bdRateExtend($G250:$G255,U250:U255,$Z250:$Z255,AN250:AN255)</f>
        <v>#VALUE!</v>
      </c>
    </row>
    <row r="251" spans="1:70" ht="17" customHeight="1" x14ac:dyDescent="0.2">
      <c r="A251" s="387"/>
      <c r="B251" s="390"/>
      <c r="C251" s="393"/>
      <c r="D251" s="396"/>
      <c r="E251" s="399"/>
      <c r="F251" s="19">
        <v>31</v>
      </c>
      <c r="G251" s="35">
        <f>Anchor!B674</f>
        <v>229.05189999999999</v>
      </c>
      <c r="H251" s="40">
        <f>Anchor!C674</f>
        <v>44.927</v>
      </c>
      <c r="I251" s="40">
        <f>Anchor!D674</f>
        <v>48.230600000000003</v>
      </c>
      <c r="J251" s="40">
        <f>Anchor!E674</f>
        <v>49.902099999999997</v>
      </c>
      <c r="K251" s="40"/>
      <c r="L251" s="40">
        <f>Anchor!F674</f>
        <v>18.369700000000002</v>
      </c>
      <c r="M251" s="40">
        <f>Anchor!G674</f>
        <v>24.626100000000001</v>
      </c>
      <c r="N251" s="40">
        <f>Anchor!H674</f>
        <v>96.973600000000005</v>
      </c>
      <c r="O251" s="40"/>
      <c r="P251" s="40"/>
      <c r="Q251" s="40"/>
      <c r="R251" s="40"/>
      <c r="S251" s="40"/>
      <c r="T251" s="40"/>
      <c r="U251" s="40"/>
      <c r="V251" s="40">
        <f>Anchor!I674</f>
        <v>493.7</v>
      </c>
      <c r="W251" s="40">
        <f>Anchor!J674</f>
        <v>0.41439999999999999</v>
      </c>
      <c r="X251" s="36">
        <f t="shared" si="16"/>
        <v>0.13713888888888889</v>
      </c>
      <c r="Y251" s="15"/>
      <c r="Z251" s="35">
        <f>Test!B674</f>
        <v>0</v>
      </c>
      <c r="AA251" s="40">
        <f>Test!C674</f>
        <v>0</v>
      </c>
      <c r="AB251" s="40">
        <f>Test!D674</f>
        <v>0</v>
      </c>
      <c r="AC251" s="40">
        <f>Test!E674</f>
        <v>0</v>
      </c>
      <c r="AD251" s="40"/>
      <c r="AE251" s="40">
        <f>Test!F674</f>
        <v>0</v>
      </c>
      <c r="AF251" s="40">
        <f>Test!G674</f>
        <v>0</v>
      </c>
      <c r="AG251" s="40">
        <f>Test!H674</f>
        <v>0</v>
      </c>
      <c r="AH251" s="40"/>
      <c r="AI251" s="40"/>
      <c r="AJ251" s="40"/>
      <c r="AK251" s="40"/>
      <c r="AL251" s="40"/>
      <c r="AM251" s="40"/>
      <c r="AN251" s="40"/>
      <c r="AO251" s="40">
        <f>Test!I674</f>
        <v>0</v>
      </c>
      <c r="AP251" s="40">
        <f>Test!J674</f>
        <v>0</v>
      </c>
      <c r="AQ251" s="36">
        <f t="shared" si="17"/>
        <v>0</v>
      </c>
      <c r="AR251" s="48">
        <f t="shared" si="14"/>
        <v>0</v>
      </c>
      <c r="AS251" s="49">
        <f t="shared" si="15"/>
        <v>0</v>
      </c>
      <c r="AT251" s="16"/>
      <c r="AU251" s="16"/>
      <c r="AV251" s="460"/>
      <c r="AW251" s="382"/>
      <c r="AX251" s="403"/>
      <c r="AY251" s="403"/>
      <c r="AZ251" s="403"/>
      <c r="BA251" s="403"/>
      <c r="BB251" s="403"/>
      <c r="BC251" s="403"/>
      <c r="BD251" s="403"/>
      <c r="BE251" s="403"/>
      <c r="BF251" s="403"/>
      <c r="BG251" s="403"/>
      <c r="BH251" s="403"/>
      <c r="BI251" s="403"/>
      <c r="BJ251" s="403"/>
      <c r="BK251" s="403"/>
      <c r="BL251" s="403"/>
      <c r="BM251" s="403"/>
      <c r="BN251" s="403"/>
      <c r="BO251" s="403"/>
      <c r="BP251" s="403"/>
      <c r="BQ251" s="377"/>
      <c r="BR251" s="377"/>
    </row>
    <row r="252" spans="1:70" ht="17" customHeight="1" x14ac:dyDescent="0.2">
      <c r="A252" s="387"/>
      <c r="B252" s="390"/>
      <c r="C252" s="393"/>
      <c r="D252" s="396"/>
      <c r="E252" s="399"/>
      <c r="F252" s="19">
        <v>39</v>
      </c>
      <c r="G252" s="35">
        <f>Anchor!B675</f>
        <v>138.41159999999999</v>
      </c>
      <c r="H252" s="40">
        <f>Anchor!C675</f>
        <v>43.199800000000003</v>
      </c>
      <c r="I252" s="40">
        <f>Anchor!D675</f>
        <v>46.7712</v>
      </c>
      <c r="J252" s="40">
        <f>Anchor!E675</f>
        <v>48.620100000000001</v>
      </c>
      <c r="K252" s="40"/>
      <c r="L252" s="40">
        <f>Anchor!F675</f>
        <v>17.4514</v>
      </c>
      <c r="M252" s="40">
        <f>Anchor!G675</f>
        <v>22.986799999999999</v>
      </c>
      <c r="N252" s="40">
        <f>Anchor!H675</f>
        <v>94.741200000000006</v>
      </c>
      <c r="O252" s="40"/>
      <c r="P252" s="40"/>
      <c r="Q252" s="40"/>
      <c r="R252" s="40"/>
      <c r="S252" s="40"/>
      <c r="T252" s="40"/>
      <c r="U252" s="40"/>
      <c r="V252" s="40">
        <f>Anchor!I675</f>
        <v>329.9</v>
      </c>
      <c r="W252" s="40">
        <f>Anchor!J675</f>
        <v>0.36070000000000002</v>
      </c>
      <c r="X252" s="36">
        <f t="shared" si="16"/>
        <v>9.1638888888888881E-2</v>
      </c>
      <c r="Y252" s="15"/>
      <c r="Z252" s="35">
        <f>Test!B675</f>
        <v>0</v>
      </c>
      <c r="AA252" s="40">
        <f>Test!C675</f>
        <v>0</v>
      </c>
      <c r="AB252" s="40">
        <f>Test!D675</f>
        <v>0</v>
      </c>
      <c r="AC252" s="40">
        <f>Test!E675</f>
        <v>0</v>
      </c>
      <c r="AD252" s="40"/>
      <c r="AE252" s="40">
        <f>Test!F675</f>
        <v>0</v>
      </c>
      <c r="AF252" s="40">
        <f>Test!G675</f>
        <v>0</v>
      </c>
      <c r="AG252" s="40">
        <f>Test!H675</f>
        <v>0</v>
      </c>
      <c r="AH252" s="40"/>
      <c r="AI252" s="40"/>
      <c r="AJ252" s="40"/>
      <c r="AK252" s="40"/>
      <c r="AL252" s="40"/>
      <c r="AM252" s="40"/>
      <c r="AN252" s="40"/>
      <c r="AO252" s="40">
        <f>Test!I675</f>
        <v>0</v>
      </c>
      <c r="AP252" s="40">
        <f>Test!J675</f>
        <v>0</v>
      </c>
      <c r="AQ252" s="36">
        <f t="shared" si="17"/>
        <v>0</v>
      </c>
      <c r="AR252" s="48">
        <f t="shared" si="14"/>
        <v>0</v>
      </c>
      <c r="AS252" s="49">
        <f t="shared" si="15"/>
        <v>0</v>
      </c>
      <c r="AT252" s="16"/>
      <c r="AU252" s="16"/>
      <c r="AV252" s="460" t="s">
        <v>124</v>
      </c>
      <c r="AW252" s="382" cm="1">
        <f t="array" ref="AW252">bdRateExtend($G251:$G254,H251:H254,$Z251:$Z254,AA251:AA254)</f>
        <v>1</v>
      </c>
      <c r="AX252" s="403"/>
      <c r="AY252" s="403"/>
      <c r="AZ252" s="403"/>
      <c r="BA252" s="403"/>
      <c r="BB252" s="403" cm="1">
        <f t="array" ref="BB252">bdRateExtend($G251:$G254,L251:L254,$Z251:$Z254,AE251:AE254)</f>
        <v>1</v>
      </c>
      <c r="BC252" s="403"/>
      <c r="BD252" s="403" cm="1">
        <f t="array" ref="BD252">bdRateExtend($G251:$G254,M251:M254,$Z251:$Z254,AF251:AF254)</f>
        <v>1</v>
      </c>
      <c r="BE252" s="403"/>
      <c r="BF252" s="403" cm="1">
        <f t="array" ref="BF252">bdRateExtend($G251:$G254,N251:N254,$Z251:$Z254,AG251:AG254)</f>
        <v>1</v>
      </c>
      <c r="BG252" s="403"/>
      <c r="BH252" s="403" t="e" cm="1">
        <f t="array" ref="BH252">bdRateExtend($G251:$G254,O251:O254,$Z251:$Z254,AH251:AH254)</f>
        <v>#VALUE!</v>
      </c>
      <c r="BI252" s="403"/>
      <c r="BJ252" s="403" t="e" cm="1">
        <f t="array" ref="BJ252">bdRateExtend($G251:$G254,P251:P254,$Z251:$Z254,AI251:AI254)</f>
        <v>#VALUE!</v>
      </c>
      <c r="BK252" s="403"/>
      <c r="BL252" s="403" t="e" cm="1">
        <f t="array" ref="BL252">bdRateExtend($G251:$G254,Q251:Q254,$Z251:$Z254,AJ251:AJ254)</f>
        <v>#VALUE!</v>
      </c>
      <c r="BM252" s="403"/>
      <c r="BN252" s="403" t="e" cm="1">
        <f t="array" ref="BN252">bdRateExtend($G251:$G254,R251:R254,$Z251:$Z254,AK251:AK254)</f>
        <v>#VALUE!</v>
      </c>
      <c r="BO252" s="403"/>
      <c r="BP252" s="403"/>
      <c r="BQ252" s="377"/>
      <c r="BR252" s="377"/>
    </row>
    <row r="253" spans="1:70" ht="17" customHeight="1" x14ac:dyDescent="0.2">
      <c r="A253" s="387"/>
      <c r="B253" s="390"/>
      <c r="C253" s="393"/>
      <c r="D253" s="396"/>
      <c r="E253" s="399"/>
      <c r="F253" s="19">
        <v>47</v>
      </c>
      <c r="G253" s="35">
        <f>Anchor!B676</f>
        <v>85.022599999999997</v>
      </c>
      <c r="H253" s="40">
        <f>Anchor!C676</f>
        <v>41.132399999999997</v>
      </c>
      <c r="I253" s="40">
        <f>Anchor!D676</f>
        <v>44.8902</v>
      </c>
      <c r="J253" s="40">
        <f>Anchor!E676</f>
        <v>47.085900000000002</v>
      </c>
      <c r="K253" s="40"/>
      <c r="L253" s="40">
        <f>Anchor!F676</f>
        <v>16.345300000000002</v>
      </c>
      <c r="M253" s="40">
        <f>Anchor!G676</f>
        <v>21.0532</v>
      </c>
      <c r="N253" s="40">
        <f>Anchor!H676</f>
        <v>89.772800000000004</v>
      </c>
      <c r="O253" s="40"/>
      <c r="P253" s="40"/>
      <c r="Q253" s="40"/>
      <c r="R253" s="40"/>
      <c r="S253" s="40"/>
      <c r="T253" s="40"/>
      <c r="U253" s="40"/>
      <c r="V253" s="40">
        <f>Anchor!I676</f>
        <v>242.1</v>
      </c>
      <c r="W253" s="40">
        <f>Anchor!J676</f>
        <v>0.29880000000000001</v>
      </c>
      <c r="X253" s="36">
        <f t="shared" si="16"/>
        <v>6.7250000000000004E-2</v>
      </c>
      <c r="Y253" s="15"/>
      <c r="Z253" s="35">
        <f>Test!B676</f>
        <v>0</v>
      </c>
      <c r="AA253" s="40">
        <f>Test!C676</f>
        <v>0</v>
      </c>
      <c r="AB253" s="40">
        <f>Test!D676</f>
        <v>0</v>
      </c>
      <c r="AC253" s="40">
        <f>Test!E676</f>
        <v>0</v>
      </c>
      <c r="AD253" s="40"/>
      <c r="AE253" s="40">
        <f>Test!F676</f>
        <v>0</v>
      </c>
      <c r="AF253" s="40">
        <f>Test!G676</f>
        <v>0</v>
      </c>
      <c r="AG253" s="40">
        <f>Test!H676</f>
        <v>0</v>
      </c>
      <c r="AH253" s="40"/>
      <c r="AI253" s="40"/>
      <c r="AJ253" s="40"/>
      <c r="AK253" s="40"/>
      <c r="AL253" s="40"/>
      <c r="AM253" s="40"/>
      <c r="AN253" s="40"/>
      <c r="AO253" s="40">
        <f>Test!I676</f>
        <v>0</v>
      </c>
      <c r="AP253" s="40">
        <f>Test!J676</f>
        <v>0</v>
      </c>
      <c r="AQ253" s="36">
        <f t="shared" si="17"/>
        <v>0</v>
      </c>
      <c r="AR253" s="48">
        <f t="shared" si="14"/>
        <v>0</v>
      </c>
      <c r="AS253" s="49">
        <f t="shared" si="15"/>
        <v>0</v>
      </c>
      <c r="AT253" s="16"/>
      <c r="AU253" s="16"/>
      <c r="AV253" s="460"/>
      <c r="AW253" s="382"/>
      <c r="AX253" s="403"/>
      <c r="AY253" s="403"/>
      <c r="AZ253" s="403"/>
      <c r="BA253" s="403"/>
      <c r="BB253" s="403"/>
      <c r="BC253" s="403"/>
      <c r="BD253" s="403"/>
      <c r="BE253" s="403"/>
      <c r="BF253" s="403"/>
      <c r="BG253" s="403"/>
      <c r="BH253" s="403"/>
      <c r="BI253" s="403"/>
      <c r="BJ253" s="403"/>
      <c r="BK253" s="403"/>
      <c r="BL253" s="403"/>
      <c r="BM253" s="403"/>
      <c r="BN253" s="403"/>
      <c r="BO253" s="403"/>
      <c r="BP253" s="403"/>
      <c r="BQ253" s="377"/>
      <c r="BR253" s="377"/>
    </row>
    <row r="254" spans="1:70" ht="17" customHeight="1" x14ac:dyDescent="0.2">
      <c r="A254" s="387"/>
      <c r="B254" s="390"/>
      <c r="C254" s="393"/>
      <c r="D254" s="396"/>
      <c r="E254" s="399"/>
      <c r="F254" s="19">
        <v>55</v>
      </c>
      <c r="G254" s="35">
        <f>Anchor!B677</f>
        <v>53.263599999999997</v>
      </c>
      <c r="H254" s="40">
        <f>Anchor!C677</f>
        <v>38.821300000000001</v>
      </c>
      <c r="I254" s="40">
        <f>Anchor!D677</f>
        <v>42.9801</v>
      </c>
      <c r="J254" s="40">
        <f>Anchor!E677</f>
        <v>45.621899999999997</v>
      </c>
      <c r="K254" s="40"/>
      <c r="L254" s="40">
        <f>Anchor!F677</f>
        <v>15.086</v>
      </c>
      <c r="M254" s="40">
        <f>Anchor!G677</f>
        <v>18.9453</v>
      </c>
      <c r="N254" s="40">
        <f>Anchor!H677</f>
        <v>81.263000000000005</v>
      </c>
      <c r="O254" s="40"/>
      <c r="P254" s="40"/>
      <c r="Q254" s="40"/>
      <c r="R254" s="40"/>
      <c r="S254" s="40"/>
      <c r="T254" s="40"/>
      <c r="U254" s="40"/>
      <c r="V254" s="40">
        <f>Anchor!I677</f>
        <v>184.7</v>
      </c>
      <c r="W254" s="40">
        <f>Anchor!J677</f>
        <v>0.24229999999999999</v>
      </c>
      <c r="X254" s="36">
        <f t="shared" si="16"/>
        <v>5.1305555555555556E-2</v>
      </c>
      <c r="Y254" s="15"/>
      <c r="Z254" s="35">
        <f>Test!B677</f>
        <v>0</v>
      </c>
      <c r="AA254" s="40">
        <f>Test!C677</f>
        <v>0</v>
      </c>
      <c r="AB254" s="40">
        <f>Test!D677</f>
        <v>0</v>
      </c>
      <c r="AC254" s="40">
        <f>Test!E677</f>
        <v>0</v>
      </c>
      <c r="AD254" s="40"/>
      <c r="AE254" s="40">
        <f>Test!F677</f>
        <v>0</v>
      </c>
      <c r="AF254" s="40">
        <f>Test!G677</f>
        <v>0</v>
      </c>
      <c r="AG254" s="40">
        <f>Test!H677</f>
        <v>0</v>
      </c>
      <c r="AH254" s="40"/>
      <c r="AI254" s="40"/>
      <c r="AJ254" s="40"/>
      <c r="AK254" s="40"/>
      <c r="AL254" s="40"/>
      <c r="AM254" s="40"/>
      <c r="AN254" s="40"/>
      <c r="AO254" s="40">
        <f>Test!I677</f>
        <v>0</v>
      </c>
      <c r="AP254" s="40">
        <f>Test!J677</f>
        <v>0</v>
      </c>
      <c r="AQ254" s="36">
        <f t="shared" si="17"/>
        <v>0</v>
      </c>
      <c r="AR254" s="48">
        <f t="shared" si="14"/>
        <v>0</v>
      </c>
      <c r="AS254" s="49">
        <f t="shared" si="15"/>
        <v>0</v>
      </c>
      <c r="AT254" s="16"/>
      <c r="AU254" s="16"/>
      <c r="AV254" s="460" t="s">
        <v>125</v>
      </c>
      <c r="AW254" s="382" cm="1">
        <f t="array" ref="AW254">bdRateExtend($G252:$G255,H252:H255,$Z252:$Z255,AA252:AA255)</f>
        <v>1</v>
      </c>
      <c r="AX254" s="403"/>
      <c r="AY254" s="403"/>
      <c r="AZ254" s="403"/>
      <c r="BA254" s="403"/>
      <c r="BB254" s="403" cm="1">
        <f t="array" ref="BB254">bdRateExtend($G252:$G255,L252:L255,$Z252:$Z255,AE252:AE255)</f>
        <v>1</v>
      </c>
      <c r="BC254" s="403"/>
      <c r="BD254" s="403" cm="1">
        <f t="array" ref="BD254">bdRateExtend($G252:$G255,M252:M255,$Z252:$Z255,AF252:AF255)</f>
        <v>1</v>
      </c>
      <c r="BE254" s="403"/>
      <c r="BF254" s="403" cm="1">
        <f t="array" ref="BF254">bdRateExtend($G252:$G255,N252:N255,$Z252:$Z255,AG252:AG255)</f>
        <v>1</v>
      </c>
      <c r="BG254" s="403"/>
      <c r="BH254" s="403" t="e" cm="1">
        <f t="array" ref="BH254">bdRateExtend($G252:$G255,O252:O255,$Z252:$Z255,AH252:AH255)</f>
        <v>#VALUE!</v>
      </c>
      <c r="BI254" s="403"/>
      <c r="BJ254" s="403" t="e" cm="1">
        <f t="array" ref="BJ254">bdRateExtend($G252:$G255,P252:P255,$Z252:$Z255,AI252:AI255)</f>
        <v>#VALUE!</v>
      </c>
      <c r="BK254" s="403"/>
      <c r="BL254" s="403" t="e" cm="1">
        <f t="array" ref="BL254">bdRateExtend($G252:$G255,Q252:Q255,$Z252:$Z255,AJ252:AJ255)</f>
        <v>#VALUE!</v>
      </c>
      <c r="BM254" s="403"/>
      <c r="BN254" s="403" t="e" cm="1">
        <f t="array" ref="BN254">bdRateExtend($G252:$G255,R252:R255,$Z252:$Z255,AK252:AK255)</f>
        <v>#VALUE!</v>
      </c>
      <c r="BO254" s="403"/>
      <c r="BP254" s="403"/>
      <c r="BQ254" s="377"/>
      <c r="BR254" s="377"/>
    </row>
    <row r="255" spans="1:70" ht="17" customHeight="1" thickBot="1" x14ac:dyDescent="0.25">
      <c r="A255" s="387"/>
      <c r="B255" s="391"/>
      <c r="C255" s="394"/>
      <c r="D255" s="397"/>
      <c r="E255" s="400"/>
      <c r="F255" s="22">
        <v>63</v>
      </c>
      <c r="G255" s="37">
        <f>Anchor!B678</f>
        <v>29.971800000000002</v>
      </c>
      <c r="H255" s="38">
        <f>Anchor!C678</f>
        <v>35.977699999999999</v>
      </c>
      <c r="I255" s="38">
        <f>Anchor!D678</f>
        <v>41.146099999999997</v>
      </c>
      <c r="J255" s="38">
        <f>Anchor!E678</f>
        <v>43.575499999999998</v>
      </c>
      <c r="K255" s="38"/>
      <c r="L255" s="38">
        <f>Anchor!F678</f>
        <v>13.572800000000001</v>
      </c>
      <c r="M255" s="38">
        <f>Anchor!G678</f>
        <v>16.363099999999999</v>
      </c>
      <c r="N255" s="38">
        <f>Anchor!H678</f>
        <v>67.2286</v>
      </c>
      <c r="O255" s="38"/>
      <c r="P255" s="38"/>
      <c r="Q255" s="38"/>
      <c r="R255" s="38"/>
      <c r="S255" s="38"/>
      <c r="T255" s="38"/>
      <c r="U255" s="38"/>
      <c r="V255" s="38">
        <f>Anchor!I678</f>
        <v>119.5</v>
      </c>
      <c r="W255" s="38">
        <f>Anchor!J678</f>
        <v>0.18160000000000001</v>
      </c>
      <c r="X255" s="39">
        <f t="shared" si="16"/>
        <v>3.3194444444444443E-2</v>
      </c>
      <c r="Y255" s="15"/>
      <c r="Z255" s="37">
        <f>Test!B678</f>
        <v>0</v>
      </c>
      <c r="AA255" s="38">
        <f>Test!C678</f>
        <v>0</v>
      </c>
      <c r="AB255" s="38">
        <f>Test!D678</f>
        <v>0</v>
      </c>
      <c r="AC255" s="38">
        <f>Test!E678</f>
        <v>0</v>
      </c>
      <c r="AD255" s="38"/>
      <c r="AE255" s="38">
        <f>Test!F678</f>
        <v>0</v>
      </c>
      <c r="AF255" s="38">
        <f>Test!G678</f>
        <v>0</v>
      </c>
      <c r="AG255" s="38">
        <f>Test!H678</f>
        <v>0</v>
      </c>
      <c r="AH255" s="38"/>
      <c r="AI255" s="38"/>
      <c r="AJ255" s="38"/>
      <c r="AK255" s="38"/>
      <c r="AL255" s="38"/>
      <c r="AM255" s="38"/>
      <c r="AN255" s="38"/>
      <c r="AO255" s="38">
        <f>Test!I678</f>
        <v>0</v>
      </c>
      <c r="AP255" s="38">
        <f>Test!J678</f>
        <v>0</v>
      </c>
      <c r="AQ255" s="39">
        <f t="shared" si="17"/>
        <v>0</v>
      </c>
      <c r="AR255" s="50">
        <f t="shared" si="14"/>
        <v>0</v>
      </c>
      <c r="AS255" s="51">
        <f t="shared" si="15"/>
        <v>0</v>
      </c>
      <c r="AT255" s="16"/>
      <c r="AU255" s="16"/>
      <c r="AV255" s="462"/>
      <c r="AW255" s="382"/>
      <c r="AX255" s="403"/>
      <c r="AY255" s="403"/>
      <c r="AZ255" s="403"/>
      <c r="BA255" s="403"/>
      <c r="BB255" s="403"/>
      <c r="BC255" s="403"/>
      <c r="BD255" s="403"/>
      <c r="BE255" s="403"/>
      <c r="BF255" s="403"/>
      <c r="BG255" s="403"/>
      <c r="BH255" s="403"/>
      <c r="BI255" s="403"/>
      <c r="BJ255" s="403"/>
      <c r="BK255" s="403"/>
      <c r="BL255" s="403"/>
      <c r="BM255" s="403"/>
      <c r="BN255" s="403"/>
      <c r="BO255" s="403"/>
      <c r="BP255" s="403"/>
      <c r="BQ255" s="377"/>
      <c r="BR255" s="377"/>
    </row>
    <row r="256" spans="1:70" ht="17" customHeight="1" x14ac:dyDescent="0.2">
      <c r="A256" s="387"/>
      <c r="B256" s="389" t="s">
        <v>23</v>
      </c>
      <c r="C256" s="392" t="s">
        <v>65</v>
      </c>
      <c r="D256" s="395">
        <v>59.94</v>
      </c>
      <c r="E256" s="398">
        <v>8</v>
      </c>
      <c r="F256" s="21">
        <v>23</v>
      </c>
      <c r="G256" s="32">
        <f>Anchor!B679</f>
        <v>1828.0002999999999</v>
      </c>
      <c r="H256" s="33">
        <f>Anchor!C679</f>
        <v>40.707599999999999</v>
      </c>
      <c r="I256" s="33">
        <f>Anchor!D679</f>
        <v>46.298499999999997</v>
      </c>
      <c r="J256" s="33">
        <f>Anchor!E679</f>
        <v>45.745399999999997</v>
      </c>
      <c r="K256" s="33"/>
      <c r="L256" s="33">
        <f>Anchor!F679</f>
        <v>15.8591</v>
      </c>
      <c r="M256" s="33">
        <f>Anchor!G679</f>
        <v>24.996200000000002</v>
      </c>
      <c r="N256" s="33">
        <f>Anchor!H679</f>
        <v>99.974199999999996</v>
      </c>
      <c r="O256" s="33"/>
      <c r="P256" s="33"/>
      <c r="Q256" s="33"/>
      <c r="R256" s="33"/>
      <c r="S256" s="33"/>
      <c r="T256" s="33"/>
      <c r="U256" s="33"/>
      <c r="V256" s="33">
        <f>Anchor!I679</f>
        <v>2668.7</v>
      </c>
      <c r="W256" s="33">
        <f>Anchor!J679</f>
        <v>0.61670000000000003</v>
      </c>
      <c r="X256" s="34">
        <f t="shared" si="16"/>
        <v>0.74130555555555555</v>
      </c>
      <c r="Y256" s="15"/>
      <c r="Z256" s="32">
        <f>Test!B679</f>
        <v>0</v>
      </c>
      <c r="AA256" s="33">
        <f>Test!C679</f>
        <v>0</v>
      </c>
      <c r="AB256" s="33">
        <f>Test!D679</f>
        <v>0</v>
      </c>
      <c r="AC256" s="33">
        <f>Test!E679</f>
        <v>0</v>
      </c>
      <c r="AD256" s="33"/>
      <c r="AE256" s="33">
        <f>Test!F679</f>
        <v>0</v>
      </c>
      <c r="AF256" s="33">
        <f>Test!G679</f>
        <v>0</v>
      </c>
      <c r="AG256" s="33">
        <f>Test!H679</f>
        <v>0</v>
      </c>
      <c r="AH256" s="33"/>
      <c r="AI256" s="33"/>
      <c r="AJ256" s="33"/>
      <c r="AK256" s="33"/>
      <c r="AL256" s="33"/>
      <c r="AM256" s="33"/>
      <c r="AN256" s="33"/>
      <c r="AO256" s="33">
        <f>Test!I679</f>
        <v>0</v>
      </c>
      <c r="AP256" s="33">
        <f>Test!J679</f>
        <v>0</v>
      </c>
      <c r="AQ256" s="34">
        <f t="shared" si="17"/>
        <v>0</v>
      </c>
      <c r="AR256" s="46">
        <f t="shared" si="14"/>
        <v>0</v>
      </c>
      <c r="AS256" s="47">
        <f t="shared" si="15"/>
        <v>0</v>
      </c>
      <c r="AT256" s="16"/>
      <c r="AU256" s="16"/>
      <c r="AV256" s="461" t="s">
        <v>123</v>
      </c>
      <c r="AW256" s="382" cm="1">
        <f t="array" ref="AW256">bdRateExtend($G256:$G259,H256:H259,$Z256:$Z259,AA256:AA259)</f>
        <v>1</v>
      </c>
      <c r="AX256" s="403" cm="1">
        <f t="array" ref="AX256">bdRateExtend($G256:$G261,H256:H261,$Z256:$Z261,AA256:AA261)</f>
        <v>1</v>
      </c>
      <c r="AY256" s="403" cm="1">
        <f t="array" ref="AY256">bdRateExtend($G256:$G261,I256:I261,$Z256:$Z261,AB256:AB261)</f>
        <v>1</v>
      </c>
      <c r="AZ256" s="403" cm="1">
        <f t="array" ref="AZ256">bdRateExtend($G256:$G261,J256:J261,$Z256:$Z261,AC256:AC261)</f>
        <v>1</v>
      </c>
      <c r="BA256" s="403" t="e" cm="1">
        <f t="array" ref="BA256">bdRateExtend($G256:$G261,K256:K261,$Z256:$Z261,AD256:AD261)</f>
        <v>#VALUE!</v>
      </c>
      <c r="BB256" s="403" cm="1">
        <f t="array" ref="BB256">bdRateExtend($G256:$G259,L256:L259,$Z256:$Z259,AE256:AE259)</f>
        <v>1</v>
      </c>
      <c r="BC256" s="403" cm="1">
        <f t="array" ref="BC256">bdRateExtend($G256:$G261,L256:L261,$Z256:$Z261,AE256:AE261)</f>
        <v>1</v>
      </c>
      <c r="BD256" s="403" cm="1">
        <f t="array" ref="BD256">bdRateExtend($G256:$G259,M256:M259,$Z256:$Z259,AF256:AF259)</f>
        <v>1</v>
      </c>
      <c r="BE256" s="403" cm="1">
        <f t="array" ref="BE256">bdRateExtend($G256:$G261,M256:M261,$Z256:$Z261,AF256:AF261)</f>
        <v>1</v>
      </c>
      <c r="BF256" s="403" cm="1">
        <f t="array" ref="BF256">bdRateExtend($G256:$G259,N256:N259,$Z256:$Z259,AG256:AG259)</f>
        <v>1</v>
      </c>
      <c r="BG256" s="403" cm="1">
        <f t="array" ref="BG256">bdRateExtend($G256:$G261,N256:N261,$Z256:$Z261,AG256:AG261)</f>
        <v>1</v>
      </c>
      <c r="BH256" s="403" t="e" cm="1">
        <f t="array" ref="BH256">bdRateExtend($G256:$G259,O256:O259,$Z256:$Z259,AH256:AH259)</f>
        <v>#VALUE!</v>
      </c>
      <c r="BI256" s="403" t="e" cm="1">
        <f t="array" ref="BI256">bdRateExtend($G256:$G261,O256:O261,$Z256:$Z261,AH256:AH261)</f>
        <v>#VALUE!</v>
      </c>
      <c r="BJ256" s="403" t="e" cm="1">
        <f t="array" ref="BJ256">bdRateExtend($G256:$G259,P256:P259,$Z256:$Z259,AI256:AI259)</f>
        <v>#VALUE!</v>
      </c>
      <c r="BK256" s="403" t="e" cm="1">
        <f t="array" ref="BK256">bdRateExtend($G256:$G261,P256:P261,$Z256:$Z261,AI256:AI261)</f>
        <v>#VALUE!</v>
      </c>
      <c r="BL256" s="403" t="e" cm="1">
        <f t="array" ref="BL256">bdRateExtend($G256:$G259,Q256:Q259,$Z256:$Z259,AJ256:AJ259)</f>
        <v>#VALUE!</v>
      </c>
      <c r="BM256" s="403" t="e" cm="1">
        <f t="array" ref="BM256">bdRateExtend($G256:$G261,Q256:Q261,$Z256:$Z261,AJ256:AJ261)</f>
        <v>#VALUE!</v>
      </c>
      <c r="BN256" s="403" t="e" cm="1">
        <f t="array" ref="BN256">bdRateExtend($G256:$G259,R256:R259,$Z256:$Z259,AK256:AK259)</f>
        <v>#VALUE!</v>
      </c>
      <c r="BO256" s="403" t="e" cm="1">
        <f t="array" ref="BO256">bdRateExtend($G256:$G261,R256:R261,$Z256:$Z261,AK256:AK261)</f>
        <v>#VALUE!</v>
      </c>
      <c r="BP256" s="403" t="e" cm="1">
        <f t="array" ref="BP256">bdRateExtend($G256:$G261,S256:S261,$Z256:$Z261,AL256:AL261)</f>
        <v>#VALUE!</v>
      </c>
      <c r="BQ256" s="377" t="e" cm="1">
        <f t="array" ref="BQ256">bdRateExtend($G256:$G261,T256:T261,$Z256:$Z261,AM256:AM261)</f>
        <v>#VALUE!</v>
      </c>
      <c r="BR256" s="377" t="e" cm="1">
        <f t="array" ref="BR256">bdRateExtend($G256:$G261,U256:U261,$Z256:$Z261,AN256:AN261)</f>
        <v>#VALUE!</v>
      </c>
    </row>
    <row r="257" spans="1:70" ht="17" customHeight="1" x14ac:dyDescent="0.2">
      <c r="A257" s="387"/>
      <c r="B257" s="390"/>
      <c r="C257" s="393"/>
      <c r="D257" s="396"/>
      <c r="E257" s="399"/>
      <c r="F257" s="19">
        <v>31</v>
      </c>
      <c r="G257" s="35">
        <f>Anchor!B680</f>
        <v>1011.4737</v>
      </c>
      <c r="H257" s="40">
        <f>Anchor!C680</f>
        <v>39.254100000000001</v>
      </c>
      <c r="I257" s="40">
        <f>Anchor!D680</f>
        <v>44.888199999999998</v>
      </c>
      <c r="J257" s="40">
        <f>Anchor!E680</f>
        <v>44.5854</v>
      </c>
      <c r="K257" s="40"/>
      <c r="L257" s="40">
        <f>Anchor!F680</f>
        <v>14.789199999999999</v>
      </c>
      <c r="M257" s="40">
        <f>Anchor!G680</f>
        <v>23.5838</v>
      </c>
      <c r="N257" s="40">
        <f>Anchor!H680</f>
        <v>99.824200000000005</v>
      </c>
      <c r="O257" s="40"/>
      <c r="P257" s="40"/>
      <c r="Q257" s="40"/>
      <c r="R257" s="40"/>
      <c r="S257" s="40"/>
      <c r="T257" s="40"/>
      <c r="U257" s="40"/>
      <c r="V257" s="40">
        <f>Anchor!I680</f>
        <v>1503.8</v>
      </c>
      <c r="W257" s="40">
        <f>Anchor!J680</f>
        <v>0.45350000000000001</v>
      </c>
      <c r="X257" s="36">
        <f t="shared" si="16"/>
        <v>0.41772222222222222</v>
      </c>
      <c r="Y257" s="15"/>
      <c r="Z257" s="35">
        <f>Test!B680</f>
        <v>0</v>
      </c>
      <c r="AA257" s="40">
        <f>Test!C680</f>
        <v>0</v>
      </c>
      <c r="AB257" s="40">
        <f>Test!D680</f>
        <v>0</v>
      </c>
      <c r="AC257" s="40">
        <f>Test!E680</f>
        <v>0</v>
      </c>
      <c r="AD257" s="40"/>
      <c r="AE257" s="40">
        <f>Test!F680</f>
        <v>0</v>
      </c>
      <c r="AF257" s="40">
        <f>Test!G680</f>
        <v>0</v>
      </c>
      <c r="AG257" s="40">
        <f>Test!H680</f>
        <v>0</v>
      </c>
      <c r="AH257" s="40"/>
      <c r="AI257" s="40"/>
      <c r="AJ257" s="40"/>
      <c r="AK257" s="40"/>
      <c r="AL257" s="40"/>
      <c r="AM257" s="40"/>
      <c r="AN257" s="40"/>
      <c r="AO257" s="40">
        <f>Test!I680</f>
        <v>0</v>
      </c>
      <c r="AP257" s="40">
        <f>Test!J680</f>
        <v>0</v>
      </c>
      <c r="AQ257" s="36">
        <f t="shared" si="17"/>
        <v>0</v>
      </c>
      <c r="AR257" s="48">
        <f t="shared" si="14"/>
        <v>0</v>
      </c>
      <c r="AS257" s="49">
        <f t="shared" si="15"/>
        <v>0</v>
      </c>
      <c r="AT257" s="16"/>
      <c r="AU257" s="16"/>
      <c r="AV257" s="460"/>
      <c r="AW257" s="382"/>
      <c r="AX257" s="403"/>
      <c r="AY257" s="403"/>
      <c r="AZ257" s="403"/>
      <c r="BA257" s="403"/>
      <c r="BB257" s="403"/>
      <c r="BC257" s="403"/>
      <c r="BD257" s="403"/>
      <c r="BE257" s="403"/>
      <c r="BF257" s="403"/>
      <c r="BG257" s="403"/>
      <c r="BH257" s="403"/>
      <c r="BI257" s="403"/>
      <c r="BJ257" s="403"/>
      <c r="BK257" s="403"/>
      <c r="BL257" s="403"/>
      <c r="BM257" s="403"/>
      <c r="BN257" s="403"/>
      <c r="BO257" s="403"/>
      <c r="BP257" s="403"/>
      <c r="BQ257" s="377"/>
      <c r="BR257" s="377"/>
    </row>
    <row r="258" spans="1:70" ht="17" customHeight="1" x14ac:dyDescent="0.2">
      <c r="A258" s="387"/>
      <c r="B258" s="390"/>
      <c r="C258" s="393"/>
      <c r="D258" s="396"/>
      <c r="E258" s="399"/>
      <c r="F258" s="19">
        <v>39</v>
      </c>
      <c r="G258" s="35">
        <f>Anchor!B681</f>
        <v>562.56179999999995</v>
      </c>
      <c r="H258" s="40">
        <f>Anchor!C681</f>
        <v>37.640799999999999</v>
      </c>
      <c r="I258" s="40">
        <f>Anchor!D681</f>
        <v>42.9756</v>
      </c>
      <c r="J258" s="40">
        <f>Anchor!E681</f>
        <v>43.007899999999999</v>
      </c>
      <c r="K258" s="40"/>
      <c r="L258" s="40">
        <f>Anchor!F681</f>
        <v>13.639799999999999</v>
      </c>
      <c r="M258" s="40">
        <f>Anchor!G681</f>
        <v>22.018999999999998</v>
      </c>
      <c r="N258" s="40">
        <f>Anchor!H681</f>
        <v>98.603999999999999</v>
      </c>
      <c r="O258" s="40"/>
      <c r="P258" s="40"/>
      <c r="Q258" s="40"/>
      <c r="R258" s="40"/>
      <c r="S258" s="40"/>
      <c r="T258" s="40"/>
      <c r="U258" s="40"/>
      <c r="V258" s="40">
        <f>Anchor!I681</f>
        <v>836.9</v>
      </c>
      <c r="W258" s="40">
        <f>Anchor!J681</f>
        <v>0.33300000000000002</v>
      </c>
      <c r="X258" s="36">
        <f t="shared" si="16"/>
        <v>0.23247222222222222</v>
      </c>
      <c r="Y258" s="15"/>
      <c r="Z258" s="35">
        <f>Test!B681</f>
        <v>0</v>
      </c>
      <c r="AA258" s="40">
        <f>Test!C681</f>
        <v>0</v>
      </c>
      <c r="AB258" s="40">
        <f>Test!D681</f>
        <v>0</v>
      </c>
      <c r="AC258" s="40">
        <f>Test!E681</f>
        <v>0</v>
      </c>
      <c r="AD258" s="40"/>
      <c r="AE258" s="40">
        <f>Test!F681</f>
        <v>0</v>
      </c>
      <c r="AF258" s="40">
        <f>Test!G681</f>
        <v>0</v>
      </c>
      <c r="AG258" s="40">
        <f>Test!H681</f>
        <v>0</v>
      </c>
      <c r="AH258" s="40"/>
      <c r="AI258" s="40"/>
      <c r="AJ258" s="40"/>
      <c r="AK258" s="40"/>
      <c r="AL258" s="40"/>
      <c r="AM258" s="40"/>
      <c r="AN258" s="40"/>
      <c r="AO258" s="40">
        <f>Test!I681</f>
        <v>0</v>
      </c>
      <c r="AP258" s="40">
        <f>Test!J681</f>
        <v>0</v>
      </c>
      <c r="AQ258" s="36">
        <f t="shared" si="17"/>
        <v>0</v>
      </c>
      <c r="AR258" s="48">
        <f t="shared" si="14"/>
        <v>0</v>
      </c>
      <c r="AS258" s="49">
        <f t="shared" si="15"/>
        <v>0</v>
      </c>
      <c r="AT258" s="16"/>
      <c r="AU258" s="16"/>
      <c r="AV258" s="460" t="s">
        <v>124</v>
      </c>
      <c r="AW258" s="382" cm="1">
        <f t="array" ref="AW258">bdRateExtend($G257:$G260,H257:H260,$Z257:$Z260,AA257:AA260)</f>
        <v>1</v>
      </c>
      <c r="AX258" s="403"/>
      <c r="AY258" s="403"/>
      <c r="AZ258" s="403"/>
      <c r="BA258" s="403"/>
      <c r="BB258" s="403" cm="1">
        <f t="array" ref="BB258">bdRateExtend($G257:$G260,L257:L260,$Z257:$Z260,AE257:AE260)</f>
        <v>1</v>
      </c>
      <c r="BC258" s="403"/>
      <c r="BD258" s="403" cm="1">
        <f t="array" ref="BD258">bdRateExtend($G257:$G260,M257:M260,$Z257:$Z260,AF257:AF260)</f>
        <v>1</v>
      </c>
      <c r="BE258" s="403"/>
      <c r="BF258" s="403" cm="1">
        <f t="array" ref="BF258">bdRateExtend($G257:$G260,N257:N260,$Z257:$Z260,AG257:AG260)</f>
        <v>1</v>
      </c>
      <c r="BG258" s="403"/>
      <c r="BH258" s="403" t="e" cm="1">
        <f t="array" ref="BH258">bdRateExtend($G257:$G260,O257:O260,$Z257:$Z260,AH257:AH260)</f>
        <v>#VALUE!</v>
      </c>
      <c r="BI258" s="403"/>
      <c r="BJ258" s="403" t="e" cm="1">
        <f t="array" ref="BJ258">bdRateExtend($G257:$G260,P257:P260,$Z257:$Z260,AI257:AI260)</f>
        <v>#VALUE!</v>
      </c>
      <c r="BK258" s="403"/>
      <c r="BL258" s="403" t="e" cm="1">
        <f t="array" ref="BL258">bdRateExtend($G257:$G260,Q257:Q260,$Z257:$Z260,AJ257:AJ260)</f>
        <v>#VALUE!</v>
      </c>
      <c r="BM258" s="403"/>
      <c r="BN258" s="403" t="e" cm="1">
        <f t="array" ref="BN258">bdRateExtend($G257:$G260,R257:R260,$Z257:$Z260,AK257:AK260)</f>
        <v>#VALUE!</v>
      </c>
      <c r="BO258" s="403"/>
      <c r="BP258" s="403"/>
      <c r="BQ258" s="377"/>
      <c r="BR258" s="377"/>
    </row>
    <row r="259" spans="1:70" ht="17" customHeight="1" x14ac:dyDescent="0.2">
      <c r="A259" s="387"/>
      <c r="B259" s="390"/>
      <c r="C259" s="393"/>
      <c r="D259" s="396"/>
      <c r="E259" s="399"/>
      <c r="F259" s="19">
        <v>47</v>
      </c>
      <c r="G259" s="35">
        <f>Anchor!B682</f>
        <v>330.6585</v>
      </c>
      <c r="H259" s="40">
        <f>Anchor!C682</f>
        <v>35.627600000000001</v>
      </c>
      <c r="I259" s="40">
        <f>Anchor!D682</f>
        <v>40.792499999999997</v>
      </c>
      <c r="J259" s="40">
        <f>Anchor!E682</f>
        <v>41.097200000000001</v>
      </c>
      <c r="K259" s="40"/>
      <c r="L259" s="40">
        <f>Anchor!F682</f>
        <v>12.2066</v>
      </c>
      <c r="M259" s="40">
        <f>Anchor!G682</f>
        <v>20.090399999999999</v>
      </c>
      <c r="N259" s="40">
        <f>Anchor!H682</f>
        <v>95.276200000000003</v>
      </c>
      <c r="O259" s="40"/>
      <c r="P259" s="40"/>
      <c r="Q259" s="40"/>
      <c r="R259" s="40"/>
      <c r="S259" s="40"/>
      <c r="T259" s="40"/>
      <c r="U259" s="40"/>
      <c r="V259" s="40">
        <f>Anchor!I682</f>
        <v>560.1</v>
      </c>
      <c r="W259" s="40">
        <f>Anchor!J682</f>
        <v>0.2898</v>
      </c>
      <c r="X259" s="36">
        <f t="shared" si="16"/>
        <v>0.15558333333333335</v>
      </c>
      <c r="Y259" s="15"/>
      <c r="Z259" s="35">
        <f>Test!B682</f>
        <v>0</v>
      </c>
      <c r="AA259" s="40">
        <f>Test!C682</f>
        <v>0</v>
      </c>
      <c r="AB259" s="40">
        <f>Test!D682</f>
        <v>0</v>
      </c>
      <c r="AC259" s="40">
        <f>Test!E682</f>
        <v>0</v>
      </c>
      <c r="AD259" s="40"/>
      <c r="AE259" s="40">
        <f>Test!F682</f>
        <v>0</v>
      </c>
      <c r="AF259" s="40">
        <f>Test!G682</f>
        <v>0</v>
      </c>
      <c r="AG259" s="40">
        <f>Test!H682</f>
        <v>0</v>
      </c>
      <c r="AH259" s="40"/>
      <c r="AI259" s="40"/>
      <c r="AJ259" s="40"/>
      <c r="AK259" s="40"/>
      <c r="AL259" s="40"/>
      <c r="AM259" s="40"/>
      <c r="AN259" s="40"/>
      <c r="AO259" s="40">
        <f>Test!I682</f>
        <v>0</v>
      </c>
      <c r="AP259" s="40">
        <f>Test!J682</f>
        <v>0</v>
      </c>
      <c r="AQ259" s="36">
        <f t="shared" si="17"/>
        <v>0</v>
      </c>
      <c r="AR259" s="48">
        <f t="shared" si="14"/>
        <v>0</v>
      </c>
      <c r="AS259" s="49">
        <f t="shared" si="15"/>
        <v>0</v>
      </c>
      <c r="AT259" s="16"/>
      <c r="AU259" s="16"/>
      <c r="AV259" s="460"/>
      <c r="AW259" s="382"/>
      <c r="AX259" s="403"/>
      <c r="AY259" s="403"/>
      <c r="AZ259" s="403"/>
      <c r="BA259" s="403"/>
      <c r="BB259" s="403"/>
      <c r="BC259" s="403"/>
      <c r="BD259" s="403"/>
      <c r="BE259" s="403"/>
      <c r="BF259" s="403"/>
      <c r="BG259" s="403"/>
      <c r="BH259" s="403"/>
      <c r="BI259" s="403"/>
      <c r="BJ259" s="403"/>
      <c r="BK259" s="403"/>
      <c r="BL259" s="403"/>
      <c r="BM259" s="403"/>
      <c r="BN259" s="403"/>
      <c r="BO259" s="403"/>
      <c r="BP259" s="403"/>
      <c r="BQ259" s="377"/>
      <c r="BR259" s="377"/>
    </row>
    <row r="260" spans="1:70" ht="17" customHeight="1" x14ac:dyDescent="0.2">
      <c r="A260" s="387"/>
      <c r="B260" s="390"/>
      <c r="C260" s="393"/>
      <c r="D260" s="396"/>
      <c r="E260" s="399"/>
      <c r="F260" s="19">
        <v>55</v>
      </c>
      <c r="G260" s="35">
        <f>Anchor!B683</f>
        <v>196.92779999999999</v>
      </c>
      <c r="H260" s="40">
        <f>Anchor!C683</f>
        <v>33.087600000000002</v>
      </c>
      <c r="I260" s="40">
        <f>Anchor!D683</f>
        <v>38.976700000000001</v>
      </c>
      <c r="J260" s="40">
        <f>Anchor!E683</f>
        <v>39.3521</v>
      </c>
      <c r="K260" s="40"/>
      <c r="L260" s="40">
        <f>Anchor!F683</f>
        <v>10.2911</v>
      </c>
      <c r="M260" s="40">
        <f>Anchor!G683</f>
        <v>17.559699999999999</v>
      </c>
      <c r="N260" s="40">
        <f>Anchor!H683</f>
        <v>88.679900000000004</v>
      </c>
      <c r="O260" s="40"/>
      <c r="P260" s="40"/>
      <c r="Q260" s="40"/>
      <c r="R260" s="40"/>
      <c r="S260" s="40"/>
      <c r="T260" s="40"/>
      <c r="U260" s="40"/>
      <c r="V260" s="40">
        <f>Anchor!I683</f>
        <v>465.1</v>
      </c>
      <c r="W260" s="40">
        <f>Anchor!J683</f>
        <v>0.25190000000000001</v>
      </c>
      <c r="X260" s="36">
        <f t="shared" si="16"/>
        <v>0.12919444444444445</v>
      </c>
      <c r="Y260" s="15"/>
      <c r="Z260" s="35">
        <f>Test!B683</f>
        <v>0</v>
      </c>
      <c r="AA260" s="40">
        <f>Test!C683</f>
        <v>0</v>
      </c>
      <c r="AB260" s="40">
        <f>Test!D683</f>
        <v>0</v>
      </c>
      <c r="AC260" s="40">
        <f>Test!E683</f>
        <v>0</v>
      </c>
      <c r="AD260" s="40"/>
      <c r="AE260" s="40">
        <f>Test!F683</f>
        <v>0</v>
      </c>
      <c r="AF260" s="40">
        <f>Test!G683</f>
        <v>0</v>
      </c>
      <c r="AG260" s="40">
        <f>Test!H683</f>
        <v>0</v>
      </c>
      <c r="AH260" s="40"/>
      <c r="AI260" s="40"/>
      <c r="AJ260" s="40"/>
      <c r="AK260" s="40"/>
      <c r="AL260" s="40"/>
      <c r="AM260" s="40"/>
      <c r="AN260" s="40"/>
      <c r="AO260" s="40">
        <f>Test!I683</f>
        <v>0</v>
      </c>
      <c r="AP260" s="40">
        <f>Test!J683</f>
        <v>0</v>
      </c>
      <c r="AQ260" s="36">
        <f t="shared" si="17"/>
        <v>0</v>
      </c>
      <c r="AR260" s="48">
        <f t="shared" ref="AR260:AR323" si="18">AO260/V260</f>
        <v>0</v>
      </c>
      <c r="AS260" s="49">
        <f t="shared" ref="AS260:AS323" si="19">AP260/W260</f>
        <v>0</v>
      </c>
      <c r="AT260" s="16"/>
      <c r="AU260" s="16"/>
      <c r="AV260" s="460" t="s">
        <v>125</v>
      </c>
      <c r="AW260" s="382" cm="1">
        <f t="array" ref="AW260">bdRateExtend($G258:$G261,H258:H261,$Z258:$Z261,AA258:AA261)</f>
        <v>1</v>
      </c>
      <c r="AX260" s="403"/>
      <c r="AY260" s="403"/>
      <c r="AZ260" s="403"/>
      <c r="BA260" s="403"/>
      <c r="BB260" s="403" cm="1">
        <f t="array" ref="BB260">bdRateExtend($G258:$G261,L258:L261,$Z258:$Z261,AE258:AE261)</f>
        <v>1</v>
      </c>
      <c r="BC260" s="403"/>
      <c r="BD260" s="403" cm="1">
        <f t="array" ref="BD260">bdRateExtend($G258:$G261,M258:M261,$Z258:$Z261,AF258:AF261)</f>
        <v>1</v>
      </c>
      <c r="BE260" s="403"/>
      <c r="BF260" s="403" cm="1">
        <f t="array" ref="BF260">bdRateExtend($G258:$G261,N258:N261,$Z258:$Z261,AG258:AG261)</f>
        <v>1</v>
      </c>
      <c r="BG260" s="403"/>
      <c r="BH260" s="403" t="e" cm="1">
        <f t="array" ref="BH260">bdRateExtend($G258:$G261,O258:O261,$Z258:$Z261,AH258:AH261)</f>
        <v>#VALUE!</v>
      </c>
      <c r="BI260" s="403"/>
      <c r="BJ260" s="403" t="e" cm="1">
        <f t="array" ref="BJ260">bdRateExtend($G258:$G261,P258:P261,$Z258:$Z261,AI258:AI261)</f>
        <v>#VALUE!</v>
      </c>
      <c r="BK260" s="403"/>
      <c r="BL260" s="403" t="e" cm="1">
        <f t="array" ref="BL260">bdRateExtend($G258:$G261,Q258:Q261,$Z258:$Z261,AJ258:AJ261)</f>
        <v>#VALUE!</v>
      </c>
      <c r="BM260" s="403"/>
      <c r="BN260" s="403" t="e" cm="1">
        <f t="array" ref="BN260">bdRateExtend($G258:$G261,R258:R261,$Z258:$Z261,AK258:AK261)</f>
        <v>#VALUE!</v>
      </c>
      <c r="BO260" s="403"/>
      <c r="BP260" s="403"/>
      <c r="BQ260" s="377"/>
      <c r="BR260" s="377"/>
    </row>
    <row r="261" spans="1:70" ht="17" customHeight="1" thickBot="1" x14ac:dyDescent="0.25">
      <c r="A261" s="387"/>
      <c r="B261" s="391"/>
      <c r="C261" s="394"/>
      <c r="D261" s="397"/>
      <c r="E261" s="400"/>
      <c r="F261" s="22">
        <v>63</v>
      </c>
      <c r="G261" s="37">
        <f>Anchor!B684</f>
        <v>109.4265</v>
      </c>
      <c r="H261" s="38">
        <f>Anchor!C684</f>
        <v>30.103999999999999</v>
      </c>
      <c r="I261" s="38">
        <f>Anchor!D684</f>
        <v>37.366500000000002</v>
      </c>
      <c r="J261" s="38">
        <f>Anchor!E684</f>
        <v>37.440899999999999</v>
      </c>
      <c r="K261" s="38"/>
      <c r="L261" s="38">
        <f>Anchor!F684</f>
        <v>8.0081000000000007</v>
      </c>
      <c r="M261" s="38">
        <f>Anchor!G684</f>
        <v>14.4107</v>
      </c>
      <c r="N261" s="38">
        <f>Anchor!H684</f>
        <v>74.883399999999995</v>
      </c>
      <c r="O261" s="38"/>
      <c r="P261" s="38"/>
      <c r="Q261" s="38"/>
      <c r="R261" s="38"/>
      <c r="S261" s="38"/>
      <c r="T261" s="38"/>
      <c r="U261" s="38"/>
      <c r="V261" s="38">
        <f>Anchor!I684</f>
        <v>295.3</v>
      </c>
      <c r="W261" s="38">
        <f>Anchor!J684</f>
        <v>0.25059999999999999</v>
      </c>
      <c r="X261" s="39">
        <f t="shared" si="16"/>
        <v>8.2027777777777783E-2</v>
      </c>
      <c r="Y261" s="15"/>
      <c r="Z261" s="37">
        <f>Test!B684</f>
        <v>0</v>
      </c>
      <c r="AA261" s="38">
        <f>Test!C684</f>
        <v>0</v>
      </c>
      <c r="AB261" s="38">
        <f>Test!D684</f>
        <v>0</v>
      </c>
      <c r="AC261" s="38">
        <f>Test!E684</f>
        <v>0</v>
      </c>
      <c r="AD261" s="38"/>
      <c r="AE261" s="38">
        <f>Test!F684</f>
        <v>0</v>
      </c>
      <c r="AF261" s="38">
        <f>Test!G684</f>
        <v>0</v>
      </c>
      <c r="AG261" s="38">
        <f>Test!H684</f>
        <v>0</v>
      </c>
      <c r="AH261" s="38"/>
      <c r="AI261" s="38"/>
      <c r="AJ261" s="38"/>
      <c r="AK261" s="38"/>
      <c r="AL261" s="38"/>
      <c r="AM261" s="38"/>
      <c r="AN261" s="38"/>
      <c r="AO261" s="38">
        <f>Test!I684</f>
        <v>0</v>
      </c>
      <c r="AP261" s="38">
        <f>Test!J684</f>
        <v>0</v>
      </c>
      <c r="AQ261" s="39">
        <f t="shared" si="17"/>
        <v>0</v>
      </c>
      <c r="AR261" s="50">
        <f t="shared" si="18"/>
        <v>0</v>
      </c>
      <c r="AS261" s="51">
        <f t="shared" si="19"/>
        <v>0</v>
      </c>
      <c r="AT261" s="16"/>
      <c r="AU261" s="16"/>
      <c r="AV261" s="462"/>
      <c r="AW261" s="382"/>
      <c r="AX261" s="403"/>
      <c r="AY261" s="403"/>
      <c r="AZ261" s="403"/>
      <c r="BA261" s="403"/>
      <c r="BB261" s="403"/>
      <c r="BC261" s="403"/>
      <c r="BD261" s="403"/>
      <c r="BE261" s="403"/>
      <c r="BF261" s="403"/>
      <c r="BG261" s="403"/>
      <c r="BH261" s="403"/>
      <c r="BI261" s="403"/>
      <c r="BJ261" s="403"/>
      <c r="BK261" s="403"/>
      <c r="BL261" s="403"/>
      <c r="BM261" s="403"/>
      <c r="BN261" s="403"/>
      <c r="BO261" s="403"/>
      <c r="BP261" s="403"/>
      <c r="BQ261" s="377"/>
      <c r="BR261" s="377"/>
    </row>
    <row r="262" spans="1:70" ht="17" customHeight="1" x14ac:dyDescent="0.2">
      <c r="A262" s="387"/>
      <c r="B262" s="389" t="s">
        <v>23</v>
      </c>
      <c r="C262" s="392" t="s">
        <v>66</v>
      </c>
      <c r="D262" s="395">
        <v>29.97</v>
      </c>
      <c r="E262" s="398">
        <v>8</v>
      </c>
      <c r="F262" s="21">
        <v>23</v>
      </c>
      <c r="G262" s="32">
        <f>Anchor!B685</f>
        <v>1142.4213999999999</v>
      </c>
      <c r="H262" s="33">
        <f>Anchor!C685</f>
        <v>42.181899999999999</v>
      </c>
      <c r="I262" s="33">
        <f>Anchor!D685</f>
        <v>48.066000000000003</v>
      </c>
      <c r="J262" s="33">
        <f>Anchor!E685</f>
        <v>47.940100000000001</v>
      </c>
      <c r="K262" s="33"/>
      <c r="L262" s="33">
        <f>Anchor!F685</f>
        <v>16.151900000000001</v>
      </c>
      <c r="M262" s="33">
        <f>Anchor!G685</f>
        <v>24.593900000000001</v>
      </c>
      <c r="N262" s="33">
        <f>Anchor!H685</f>
        <v>98.145799999999994</v>
      </c>
      <c r="O262" s="33"/>
      <c r="P262" s="33"/>
      <c r="Q262" s="33"/>
      <c r="R262" s="33"/>
      <c r="S262" s="33"/>
      <c r="T262" s="33"/>
      <c r="U262" s="33"/>
      <c r="V262" s="33">
        <f>Anchor!I685</f>
        <v>1744.1</v>
      </c>
      <c r="W262" s="33">
        <f>Anchor!J685</f>
        <v>0.74239999999999995</v>
      </c>
      <c r="X262" s="34">
        <f t="shared" si="16"/>
        <v>0.48447222222222219</v>
      </c>
      <c r="Y262" s="15"/>
      <c r="Z262" s="32">
        <f>Test!B685</f>
        <v>0</v>
      </c>
      <c r="AA262" s="33">
        <f>Test!C685</f>
        <v>0</v>
      </c>
      <c r="AB262" s="33">
        <f>Test!D685</f>
        <v>0</v>
      </c>
      <c r="AC262" s="33">
        <f>Test!E685</f>
        <v>0</v>
      </c>
      <c r="AD262" s="33"/>
      <c r="AE262" s="33">
        <f>Test!F685</f>
        <v>0</v>
      </c>
      <c r="AF262" s="33">
        <f>Test!G685</f>
        <v>0</v>
      </c>
      <c r="AG262" s="33">
        <f>Test!H685</f>
        <v>0</v>
      </c>
      <c r="AH262" s="33"/>
      <c r="AI262" s="33"/>
      <c r="AJ262" s="33"/>
      <c r="AK262" s="33"/>
      <c r="AL262" s="33"/>
      <c r="AM262" s="33"/>
      <c r="AN262" s="33"/>
      <c r="AO262" s="33">
        <f>Test!I685</f>
        <v>0</v>
      </c>
      <c r="AP262" s="33">
        <f>Test!J685</f>
        <v>0</v>
      </c>
      <c r="AQ262" s="34">
        <f t="shared" si="17"/>
        <v>0</v>
      </c>
      <c r="AR262" s="46">
        <f t="shared" si="18"/>
        <v>0</v>
      </c>
      <c r="AS262" s="47">
        <f t="shared" si="19"/>
        <v>0</v>
      </c>
      <c r="AT262" s="16"/>
      <c r="AU262" s="16"/>
      <c r="AV262" s="461" t="s">
        <v>123</v>
      </c>
      <c r="AW262" s="382" cm="1">
        <f t="array" ref="AW262">bdRateExtend($G262:$G265,H262:H265,$Z262:$Z265,AA262:AA265)</f>
        <v>1</v>
      </c>
      <c r="AX262" s="403" cm="1">
        <f t="array" ref="AX262">bdRateExtend($G262:$G267,H262:H267,$Z262:$Z267,AA262:AA267)</f>
        <v>1</v>
      </c>
      <c r="AY262" s="403" cm="1">
        <f t="array" ref="AY262">bdRateExtend($G262:$G267,I262:I267,$Z262:$Z267,AB262:AB267)</f>
        <v>1</v>
      </c>
      <c r="AZ262" s="403" cm="1">
        <f t="array" ref="AZ262">bdRateExtend($G262:$G267,J262:J267,$Z262:$Z267,AC262:AC267)</f>
        <v>1</v>
      </c>
      <c r="BA262" s="403" t="e" cm="1">
        <f t="array" ref="BA262">bdRateExtend($G262:$G267,K262:K267,$Z262:$Z267,AD262:AD267)</f>
        <v>#VALUE!</v>
      </c>
      <c r="BB262" s="403" cm="1">
        <f t="array" ref="BB262">bdRateExtend($G262:$G265,L262:L265,$Z262:$Z265,AE262:AE265)</f>
        <v>1</v>
      </c>
      <c r="BC262" s="403" cm="1">
        <f t="array" ref="BC262">bdRateExtend($G262:$G267,L262:L267,$Z262:$Z267,AE262:AE267)</f>
        <v>1</v>
      </c>
      <c r="BD262" s="403" cm="1">
        <f t="array" ref="BD262">bdRateExtend($G262:$G265,M262:M265,$Z262:$Z265,AF262:AF265)</f>
        <v>1</v>
      </c>
      <c r="BE262" s="403" cm="1">
        <f t="array" ref="BE262">bdRateExtend($G262:$G267,M262:M267,$Z262:$Z267,AF262:AF267)</f>
        <v>1</v>
      </c>
      <c r="BF262" s="403" cm="1">
        <f t="array" ref="BF262">bdRateExtend($G262:$G265,N262:N265,$Z262:$Z265,AG262:AG265)</f>
        <v>1</v>
      </c>
      <c r="BG262" s="403" cm="1">
        <f t="array" ref="BG262">bdRateExtend($G262:$G267,N262:N267,$Z262:$Z267,AG262:AG267)</f>
        <v>1</v>
      </c>
      <c r="BH262" s="403" t="e" cm="1">
        <f t="array" ref="BH262">bdRateExtend($G262:$G265,O262:O265,$Z262:$Z265,AH262:AH265)</f>
        <v>#VALUE!</v>
      </c>
      <c r="BI262" s="403" t="e" cm="1">
        <f t="array" ref="BI262">bdRateExtend($G262:$G267,O262:O267,$Z262:$Z267,AH262:AH267)</f>
        <v>#VALUE!</v>
      </c>
      <c r="BJ262" s="403" t="e" cm="1">
        <f t="array" ref="BJ262">bdRateExtend($G262:$G265,P262:P265,$Z262:$Z265,AI262:AI265)</f>
        <v>#VALUE!</v>
      </c>
      <c r="BK262" s="403" t="e" cm="1">
        <f t="array" ref="BK262">bdRateExtend($G262:$G267,P262:P267,$Z262:$Z267,AI262:AI267)</f>
        <v>#VALUE!</v>
      </c>
      <c r="BL262" s="403" t="e" cm="1">
        <f t="array" ref="BL262">bdRateExtend($G262:$G265,Q262:Q265,$Z262:$Z265,AJ262:AJ265)</f>
        <v>#VALUE!</v>
      </c>
      <c r="BM262" s="403" t="e" cm="1">
        <f t="array" ref="BM262">bdRateExtend($G262:$G267,Q262:Q267,$Z262:$Z267,AJ262:AJ267)</f>
        <v>#VALUE!</v>
      </c>
      <c r="BN262" s="403" t="e" cm="1">
        <f t="array" ref="BN262">bdRateExtend($G262:$G265,R262:R265,$Z262:$Z265,AK262:AK265)</f>
        <v>#VALUE!</v>
      </c>
      <c r="BO262" s="403" t="e" cm="1">
        <f t="array" ref="BO262">bdRateExtend($G262:$G267,R262:R267,$Z262:$Z267,AK262:AK267)</f>
        <v>#VALUE!</v>
      </c>
      <c r="BP262" s="403" t="e" cm="1">
        <f t="array" ref="BP262">bdRateExtend($G262:$G267,S262:S267,$Z262:$Z267,AL262:AL267)</f>
        <v>#VALUE!</v>
      </c>
      <c r="BQ262" s="377" t="e" cm="1">
        <f t="array" ref="BQ262">bdRateExtend($G262:$G267,T262:T267,$Z262:$Z267,AM262:AM267)</f>
        <v>#VALUE!</v>
      </c>
      <c r="BR262" s="377" t="e" cm="1">
        <f t="array" ref="BR262">bdRateExtend($G262:$G267,U262:U267,$Z262:$Z267,AN262:AN267)</f>
        <v>#VALUE!</v>
      </c>
    </row>
    <row r="263" spans="1:70" ht="17" customHeight="1" x14ac:dyDescent="0.2">
      <c r="A263" s="387"/>
      <c r="B263" s="390"/>
      <c r="C263" s="393"/>
      <c r="D263" s="396"/>
      <c r="E263" s="399"/>
      <c r="F263" s="19">
        <v>31</v>
      </c>
      <c r="G263" s="35">
        <f>Anchor!B686</f>
        <v>694.09230000000002</v>
      </c>
      <c r="H263" s="40">
        <f>Anchor!C686</f>
        <v>40.298099999999998</v>
      </c>
      <c r="I263" s="40">
        <f>Anchor!D686</f>
        <v>46.906500000000001</v>
      </c>
      <c r="J263" s="40">
        <f>Anchor!E686</f>
        <v>46.692799999999998</v>
      </c>
      <c r="K263" s="40"/>
      <c r="L263" s="40">
        <f>Anchor!F686</f>
        <v>14.645300000000001</v>
      </c>
      <c r="M263" s="40">
        <f>Anchor!G686</f>
        <v>22.8658</v>
      </c>
      <c r="N263" s="40">
        <f>Anchor!H686</f>
        <v>96.884699999999995</v>
      </c>
      <c r="O263" s="40"/>
      <c r="P263" s="40"/>
      <c r="Q263" s="40"/>
      <c r="R263" s="40"/>
      <c r="S263" s="40"/>
      <c r="T263" s="40"/>
      <c r="U263" s="40"/>
      <c r="V263" s="40">
        <f>Anchor!I686</f>
        <v>1194.9000000000001</v>
      </c>
      <c r="W263" s="40">
        <f>Anchor!J686</f>
        <v>0.54610000000000003</v>
      </c>
      <c r="X263" s="36">
        <f t="shared" si="16"/>
        <v>0.33191666666666669</v>
      </c>
      <c r="Y263" s="15"/>
      <c r="Z263" s="35">
        <f>Test!B686</f>
        <v>0</v>
      </c>
      <c r="AA263" s="40">
        <f>Test!C686</f>
        <v>0</v>
      </c>
      <c r="AB263" s="40">
        <f>Test!D686</f>
        <v>0</v>
      </c>
      <c r="AC263" s="40">
        <f>Test!E686</f>
        <v>0</v>
      </c>
      <c r="AD263" s="40"/>
      <c r="AE263" s="40">
        <f>Test!F686</f>
        <v>0</v>
      </c>
      <c r="AF263" s="40">
        <f>Test!G686</f>
        <v>0</v>
      </c>
      <c r="AG263" s="40">
        <f>Test!H686</f>
        <v>0</v>
      </c>
      <c r="AH263" s="40"/>
      <c r="AI263" s="40"/>
      <c r="AJ263" s="40"/>
      <c r="AK263" s="40"/>
      <c r="AL263" s="40"/>
      <c r="AM263" s="40"/>
      <c r="AN263" s="40"/>
      <c r="AO263" s="40">
        <f>Test!I686</f>
        <v>0</v>
      </c>
      <c r="AP263" s="40">
        <f>Test!J686</f>
        <v>0</v>
      </c>
      <c r="AQ263" s="36">
        <f t="shared" si="17"/>
        <v>0</v>
      </c>
      <c r="AR263" s="48">
        <f t="shared" si="18"/>
        <v>0</v>
      </c>
      <c r="AS263" s="49">
        <f t="shared" si="19"/>
        <v>0</v>
      </c>
      <c r="AT263" s="16"/>
      <c r="AU263" s="16"/>
      <c r="AV263" s="460"/>
      <c r="AW263" s="382"/>
      <c r="AX263" s="403"/>
      <c r="AY263" s="403"/>
      <c r="AZ263" s="403"/>
      <c r="BA263" s="403"/>
      <c r="BB263" s="403"/>
      <c r="BC263" s="403"/>
      <c r="BD263" s="403"/>
      <c r="BE263" s="403"/>
      <c r="BF263" s="403"/>
      <c r="BG263" s="403"/>
      <c r="BH263" s="403"/>
      <c r="BI263" s="403"/>
      <c r="BJ263" s="403"/>
      <c r="BK263" s="403"/>
      <c r="BL263" s="403"/>
      <c r="BM263" s="403"/>
      <c r="BN263" s="403"/>
      <c r="BO263" s="403"/>
      <c r="BP263" s="403"/>
      <c r="BQ263" s="377"/>
      <c r="BR263" s="377"/>
    </row>
    <row r="264" spans="1:70" ht="17" customHeight="1" x14ac:dyDescent="0.2">
      <c r="A264" s="387"/>
      <c r="B264" s="390"/>
      <c r="C264" s="393"/>
      <c r="D264" s="396"/>
      <c r="E264" s="399"/>
      <c r="F264" s="19">
        <v>39</v>
      </c>
      <c r="G264" s="35">
        <f>Anchor!B687</f>
        <v>406.33789999999999</v>
      </c>
      <c r="H264" s="40">
        <f>Anchor!C687</f>
        <v>37.938000000000002</v>
      </c>
      <c r="I264" s="40">
        <f>Anchor!D687</f>
        <v>45.388399999999997</v>
      </c>
      <c r="J264" s="40">
        <f>Anchor!E687</f>
        <v>45.207299999999996</v>
      </c>
      <c r="K264" s="40"/>
      <c r="L264" s="40">
        <f>Anchor!F687</f>
        <v>12.353400000000001</v>
      </c>
      <c r="M264" s="40">
        <f>Anchor!G687</f>
        <v>20.2043</v>
      </c>
      <c r="N264" s="40">
        <f>Anchor!H687</f>
        <v>94.256200000000007</v>
      </c>
      <c r="O264" s="40"/>
      <c r="P264" s="40"/>
      <c r="Q264" s="40"/>
      <c r="R264" s="40"/>
      <c r="S264" s="40"/>
      <c r="T264" s="40"/>
      <c r="U264" s="40"/>
      <c r="V264" s="40">
        <f>Anchor!I687</f>
        <v>890.1</v>
      </c>
      <c r="W264" s="40">
        <f>Anchor!J687</f>
        <v>0.44230000000000003</v>
      </c>
      <c r="X264" s="36">
        <f t="shared" si="16"/>
        <v>0.24725</v>
      </c>
      <c r="Y264" s="15"/>
      <c r="Z264" s="35">
        <f>Test!B687</f>
        <v>0</v>
      </c>
      <c r="AA264" s="40">
        <f>Test!C687</f>
        <v>0</v>
      </c>
      <c r="AB264" s="40">
        <f>Test!D687</f>
        <v>0</v>
      </c>
      <c r="AC264" s="40">
        <f>Test!E687</f>
        <v>0</v>
      </c>
      <c r="AD264" s="40"/>
      <c r="AE264" s="40">
        <f>Test!F687</f>
        <v>0</v>
      </c>
      <c r="AF264" s="40">
        <f>Test!G687</f>
        <v>0</v>
      </c>
      <c r="AG264" s="40">
        <f>Test!H687</f>
        <v>0</v>
      </c>
      <c r="AH264" s="40"/>
      <c r="AI264" s="40"/>
      <c r="AJ264" s="40"/>
      <c r="AK264" s="40"/>
      <c r="AL264" s="40"/>
      <c r="AM264" s="40"/>
      <c r="AN264" s="40"/>
      <c r="AO264" s="40">
        <f>Test!I687</f>
        <v>0</v>
      </c>
      <c r="AP264" s="40">
        <f>Test!J687</f>
        <v>0</v>
      </c>
      <c r="AQ264" s="36">
        <f t="shared" si="17"/>
        <v>0</v>
      </c>
      <c r="AR264" s="48">
        <f t="shared" si="18"/>
        <v>0</v>
      </c>
      <c r="AS264" s="49">
        <f t="shared" si="19"/>
        <v>0</v>
      </c>
      <c r="AT264" s="16"/>
      <c r="AU264" s="16"/>
      <c r="AV264" s="460" t="s">
        <v>124</v>
      </c>
      <c r="AW264" s="382" cm="1">
        <f t="array" ref="AW264">bdRateExtend($G263:$G266,H263:H266,$Z263:$Z266,AA263:AA266)</f>
        <v>1</v>
      </c>
      <c r="AX264" s="403"/>
      <c r="AY264" s="403"/>
      <c r="AZ264" s="403"/>
      <c r="BA264" s="403"/>
      <c r="BB264" s="403" cm="1">
        <f t="array" ref="BB264">bdRateExtend($G263:$G266,L263:L266,$Z263:$Z266,AE263:AE266)</f>
        <v>1</v>
      </c>
      <c r="BC264" s="403"/>
      <c r="BD264" s="403" cm="1">
        <f t="array" ref="BD264">bdRateExtend($G263:$G266,M263:M266,$Z263:$Z266,AF263:AF266)</f>
        <v>1</v>
      </c>
      <c r="BE264" s="403"/>
      <c r="BF264" s="403" cm="1">
        <f t="array" ref="BF264">bdRateExtend($G263:$G266,N263:N266,$Z263:$Z266,AG263:AG266)</f>
        <v>1</v>
      </c>
      <c r="BG264" s="403"/>
      <c r="BH264" s="403" t="e" cm="1">
        <f t="array" ref="BH264">bdRateExtend($G263:$G266,O263:O266,$Z263:$Z266,AH263:AH266)</f>
        <v>#VALUE!</v>
      </c>
      <c r="BI264" s="403"/>
      <c r="BJ264" s="403" t="e" cm="1">
        <f t="array" ref="BJ264">bdRateExtend($G263:$G266,P263:P266,$Z263:$Z266,AI263:AI266)</f>
        <v>#VALUE!</v>
      </c>
      <c r="BK264" s="403"/>
      <c r="BL264" s="403" t="e" cm="1">
        <f t="array" ref="BL264">bdRateExtend($G263:$G266,Q263:Q266,$Z263:$Z266,AJ263:AJ266)</f>
        <v>#VALUE!</v>
      </c>
      <c r="BM264" s="403"/>
      <c r="BN264" s="403" t="e" cm="1">
        <f t="array" ref="BN264">bdRateExtend($G263:$G266,R263:R266,$Z263:$Z266,AK263:AK266)</f>
        <v>#VALUE!</v>
      </c>
      <c r="BO264" s="403"/>
      <c r="BP264" s="403"/>
      <c r="BQ264" s="377"/>
      <c r="BR264" s="377"/>
    </row>
    <row r="265" spans="1:70" ht="17" customHeight="1" x14ac:dyDescent="0.2">
      <c r="A265" s="387"/>
      <c r="B265" s="390"/>
      <c r="C265" s="393"/>
      <c r="D265" s="396"/>
      <c r="E265" s="399"/>
      <c r="F265" s="19">
        <v>47</v>
      </c>
      <c r="G265" s="35">
        <f>Anchor!B688</f>
        <v>223.39179999999999</v>
      </c>
      <c r="H265" s="40">
        <f>Anchor!C688</f>
        <v>35.270299999999999</v>
      </c>
      <c r="I265" s="40">
        <f>Anchor!D688</f>
        <v>43.909500000000001</v>
      </c>
      <c r="J265" s="40">
        <f>Anchor!E688</f>
        <v>43.542999999999999</v>
      </c>
      <c r="K265" s="40"/>
      <c r="L265" s="40">
        <f>Anchor!F688</f>
        <v>9.5333000000000006</v>
      </c>
      <c r="M265" s="40">
        <f>Anchor!G688</f>
        <v>16.595700000000001</v>
      </c>
      <c r="N265" s="40">
        <f>Anchor!H688</f>
        <v>88.992999999999995</v>
      </c>
      <c r="O265" s="40"/>
      <c r="P265" s="40"/>
      <c r="Q265" s="40"/>
      <c r="R265" s="40"/>
      <c r="S265" s="40"/>
      <c r="T265" s="40"/>
      <c r="U265" s="40"/>
      <c r="V265" s="40">
        <f>Anchor!I688</f>
        <v>685.7</v>
      </c>
      <c r="W265" s="40">
        <f>Anchor!J688</f>
        <v>0.3755</v>
      </c>
      <c r="X265" s="36">
        <f t="shared" si="16"/>
        <v>0.19047222222222224</v>
      </c>
      <c r="Y265" s="15"/>
      <c r="Z265" s="35">
        <f>Test!B688</f>
        <v>0</v>
      </c>
      <c r="AA265" s="40">
        <f>Test!C688</f>
        <v>0</v>
      </c>
      <c r="AB265" s="40">
        <f>Test!D688</f>
        <v>0</v>
      </c>
      <c r="AC265" s="40">
        <f>Test!E688</f>
        <v>0</v>
      </c>
      <c r="AD265" s="40"/>
      <c r="AE265" s="40">
        <f>Test!F688</f>
        <v>0</v>
      </c>
      <c r="AF265" s="40">
        <f>Test!G688</f>
        <v>0</v>
      </c>
      <c r="AG265" s="40">
        <f>Test!H688</f>
        <v>0</v>
      </c>
      <c r="AH265" s="40"/>
      <c r="AI265" s="40"/>
      <c r="AJ265" s="40"/>
      <c r="AK265" s="40"/>
      <c r="AL265" s="40"/>
      <c r="AM265" s="40"/>
      <c r="AN265" s="40"/>
      <c r="AO265" s="40">
        <f>Test!I688</f>
        <v>0</v>
      </c>
      <c r="AP265" s="40">
        <f>Test!J688</f>
        <v>0</v>
      </c>
      <c r="AQ265" s="36">
        <f t="shared" si="17"/>
        <v>0</v>
      </c>
      <c r="AR265" s="48">
        <f t="shared" si="18"/>
        <v>0</v>
      </c>
      <c r="AS265" s="49">
        <f t="shared" si="19"/>
        <v>0</v>
      </c>
      <c r="AT265" s="16"/>
      <c r="AU265" s="16"/>
      <c r="AV265" s="460"/>
      <c r="AW265" s="382"/>
      <c r="AX265" s="403"/>
      <c r="AY265" s="403"/>
      <c r="AZ265" s="403"/>
      <c r="BA265" s="403"/>
      <c r="BB265" s="403"/>
      <c r="BC265" s="403"/>
      <c r="BD265" s="403"/>
      <c r="BE265" s="403"/>
      <c r="BF265" s="403"/>
      <c r="BG265" s="403"/>
      <c r="BH265" s="403"/>
      <c r="BI265" s="403"/>
      <c r="BJ265" s="403"/>
      <c r="BK265" s="403"/>
      <c r="BL265" s="403"/>
      <c r="BM265" s="403"/>
      <c r="BN265" s="403"/>
      <c r="BO265" s="403"/>
      <c r="BP265" s="403"/>
      <c r="BQ265" s="377"/>
      <c r="BR265" s="377"/>
    </row>
    <row r="266" spans="1:70" ht="17" customHeight="1" x14ac:dyDescent="0.2">
      <c r="A266" s="387"/>
      <c r="B266" s="390"/>
      <c r="C266" s="393"/>
      <c r="D266" s="396"/>
      <c r="E266" s="399"/>
      <c r="F266" s="19">
        <v>55</v>
      </c>
      <c r="G266" s="35">
        <f>Anchor!B689</f>
        <v>121.7649</v>
      </c>
      <c r="H266" s="40">
        <f>Anchor!C689</f>
        <v>32.884700000000002</v>
      </c>
      <c r="I266" s="40">
        <f>Anchor!D689</f>
        <v>42.587600000000002</v>
      </c>
      <c r="J266" s="40">
        <f>Anchor!E689</f>
        <v>41.861199999999997</v>
      </c>
      <c r="K266" s="40"/>
      <c r="L266" s="40">
        <f>Anchor!F689</f>
        <v>7.3311000000000002</v>
      </c>
      <c r="M266" s="40">
        <f>Anchor!G689</f>
        <v>13.1044</v>
      </c>
      <c r="N266" s="40">
        <f>Anchor!H689</f>
        <v>79.268600000000006</v>
      </c>
      <c r="O266" s="40"/>
      <c r="P266" s="40"/>
      <c r="Q266" s="40"/>
      <c r="R266" s="40"/>
      <c r="S266" s="40"/>
      <c r="T266" s="40"/>
      <c r="U266" s="40"/>
      <c r="V266" s="40">
        <f>Anchor!I689</f>
        <v>509.5</v>
      </c>
      <c r="W266" s="40">
        <f>Anchor!J689</f>
        <v>0.31109999999999999</v>
      </c>
      <c r="X266" s="36">
        <f t="shared" ref="X266:X329" si="20">V266/3600</f>
        <v>0.14152777777777778</v>
      </c>
      <c r="Y266" s="15"/>
      <c r="Z266" s="35">
        <f>Test!B689</f>
        <v>0</v>
      </c>
      <c r="AA266" s="40">
        <f>Test!C689</f>
        <v>0</v>
      </c>
      <c r="AB266" s="40">
        <f>Test!D689</f>
        <v>0</v>
      </c>
      <c r="AC266" s="40">
        <f>Test!E689</f>
        <v>0</v>
      </c>
      <c r="AD266" s="40"/>
      <c r="AE266" s="40">
        <f>Test!F689</f>
        <v>0</v>
      </c>
      <c r="AF266" s="40">
        <f>Test!G689</f>
        <v>0</v>
      </c>
      <c r="AG266" s="40">
        <f>Test!H689</f>
        <v>0</v>
      </c>
      <c r="AH266" s="40"/>
      <c r="AI266" s="40"/>
      <c r="AJ266" s="40"/>
      <c r="AK266" s="40"/>
      <c r="AL266" s="40"/>
      <c r="AM266" s="40"/>
      <c r="AN266" s="40"/>
      <c r="AO266" s="40">
        <f>Test!I689</f>
        <v>0</v>
      </c>
      <c r="AP266" s="40">
        <f>Test!J689</f>
        <v>0</v>
      </c>
      <c r="AQ266" s="36">
        <f t="shared" ref="AQ266:AQ329" si="21">AO266/3600</f>
        <v>0</v>
      </c>
      <c r="AR266" s="48">
        <f t="shared" si="18"/>
        <v>0</v>
      </c>
      <c r="AS266" s="49">
        <f t="shared" si="19"/>
        <v>0</v>
      </c>
      <c r="AT266" s="16"/>
      <c r="AU266" s="16"/>
      <c r="AV266" s="460" t="s">
        <v>125</v>
      </c>
      <c r="AW266" s="382" cm="1">
        <f t="array" ref="AW266">bdRateExtend($G264:$G267,H264:H267,$Z264:$Z267,AA264:AA267)</f>
        <v>1</v>
      </c>
      <c r="AX266" s="403"/>
      <c r="AY266" s="403"/>
      <c r="AZ266" s="403"/>
      <c r="BA266" s="403"/>
      <c r="BB266" s="403" cm="1">
        <f t="array" ref="BB266">bdRateExtend($G264:$G267,L264:L267,$Z264:$Z267,AE264:AE267)</f>
        <v>1</v>
      </c>
      <c r="BC266" s="403"/>
      <c r="BD266" s="403" cm="1">
        <f t="array" ref="BD266">bdRateExtend($G264:$G267,M264:M267,$Z264:$Z267,AF264:AF267)</f>
        <v>1</v>
      </c>
      <c r="BE266" s="403"/>
      <c r="BF266" s="403" cm="1">
        <f t="array" ref="BF266">bdRateExtend($G264:$G267,N264:N267,$Z264:$Z267,AG264:AG267)</f>
        <v>1</v>
      </c>
      <c r="BG266" s="403"/>
      <c r="BH266" s="403" t="e" cm="1">
        <f t="array" ref="BH266">bdRateExtend($G264:$G267,O264:O267,$Z264:$Z267,AH264:AH267)</f>
        <v>#VALUE!</v>
      </c>
      <c r="BI266" s="403"/>
      <c r="BJ266" s="403" t="e" cm="1">
        <f t="array" ref="BJ266">bdRateExtend($G264:$G267,P264:P267,$Z264:$Z267,AI264:AI267)</f>
        <v>#VALUE!</v>
      </c>
      <c r="BK266" s="403"/>
      <c r="BL266" s="403" t="e" cm="1">
        <f t="array" ref="BL266">bdRateExtend($G264:$G267,Q264:Q267,$Z264:$Z267,AJ264:AJ267)</f>
        <v>#VALUE!</v>
      </c>
      <c r="BM266" s="403"/>
      <c r="BN266" s="403" t="e" cm="1">
        <f t="array" ref="BN266">bdRateExtend($G264:$G267,R264:R267,$Z264:$Z267,AK264:AK267)</f>
        <v>#VALUE!</v>
      </c>
      <c r="BO266" s="403"/>
      <c r="BP266" s="403"/>
      <c r="BQ266" s="377"/>
      <c r="BR266" s="377"/>
    </row>
    <row r="267" spans="1:70" ht="17" customHeight="1" thickBot="1" x14ac:dyDescent="0.25">
      <c r="A267" s="388"/>
      <c r="B267" s="391"/>
      <c r="C267" s="394"/>
      <c r="D267" s="397"/>
      <c r="E267" s="400"/>
      <c r="F267" s="22">
        <v>63</v>
      </c>
      <c r="G267" s="37">
        <f>Anchor!B690</f>
        <v>56.67</v>
      </c>
      <c r="H267" s="38">
        <f>Anchor!C690</f>
        <v>30.458600000000001</v>
      </c>
      <c r="I267" s="38">
        <f>Anchor!D690</f>
        <v>40.906199999999998</v>
      </c>
      <c r="J267" s="38">
        <f>Anchor!E690</f>
        <v>39.944800000000001</v>
      </c>
      <c r="K267" s="38"/>
      <c r="L267" s="38">
        <f>Anchor!F690</f>
        <v>6.0446999999999997</v>
      </c>
      <c r="M267" s="38">
        <f>Anchor!G690</f>
        <v>10.3081</v>
      </c>
      <c r="N267" s="38">
        <f>Anchor!H690</f>
        <v>60.462299999999999</v>
      </c>
      <c r="O267" s="38"/>
      <c r="P267" s="38"/>
      <c r="Q267" s="38"/>
      <c r="R267" s="38"/>
      <c r="S267" s="38"/>
      <c r="T267" s="38"/>
      <c r="U267" s="38"/>
      <c r="V267" s="38">
        <f>Anchor!I690</f>
        <v>291.2</v>
      </c>
      <c r="W267" s="38">
        <f>Anchor!J690</f>
        <v>0.20269999999999999</v>
      </c>
      <c r="X267" s="39">
        <f t="shared" si="20"/>
        <v>8.0888888888888885E-2</v>
      </c>
      <c r="Y267" s="15"/>
      <c r="Z267" s="37">
        <f>Test!B690</f>
        <v>0</v>
      </c>
      <c r="AA267" s="38">
        <f>Test!C690</f>
        <v>0</v>
      </c>
      <c r="AB267" s="38">
        <f>Test!D690</f>
        <v>0</v>
      </c>
      <c r="AC267" s="38">
        <f>Test!E690</f>
        <v>0</v>
      </c>
      <c r="AD267" s="38"/>
      <c r="AE267" s="38">
        <f>Test!F690</f>
        <v>0</v>
      </c>
      <c r="AF267" s="38">
        <f>Test!G690</f>
        <v>0</v>
      </c>
      <c r="AG267" s="38">
        <f>Test!H690</f>
        <v>0</v>
      </c>
      <c r="AH267" s="38"/>
      <c r="AI267" s="38"/>
      <c r="AJ267" s="38"/>
      <c r="AK267" s="38"/>
      <c r="AL267" s="38"/>
      <c r="AM267" s="38"/>
      <c r="AN267" s="38"/>
      <c r="AO267" s="38">
        <f>Test!I690</f>
        <v>0</v>
      </c>
      <c r="AP267" s="38">
        <f>Test!J690</f>
        <v>0</v>
      </c>
      <c r="AQ267" s="39">
        <f t="shared" si="21"/>
        <v>0</v>
      </c>
      <c r="AR267" s="50">
        <f t="shared" si="18"/>
        <v>0</v>
      </c>
      <c r="AS267" s="51">
        <f t="shared" si="19"/>
        <v>0</v>
      </c>
      <c r="AT267" s="16"/>
      <c r="AU267" s="16"/>
      <c r="AV267" s="462"/>
      <c r="AW267" s="382"/>
      <c r="AX267" s="403"/>
      <c r="AY267" s="403"/>
      <c r="AZ267" s="403"/>
      <c r="BA267" s="403"/>
      <c r="BB267" s="403"/>
      <c r="BC267" s="403"/>
      <c r="BD267" s="403"/>
      <c r="BE267" s="403"/>
      <c r="BF267" s="403"/>
      <c r="BG267" s="403"/>
      <c r="BH267" s="403"/>
      <c r="BI267" s="403"/>
      <c r="BJ267" s="403"/>
      <c r="BK267" s="403"/>
      <c r="BL267" s="403"/>
      <c r="BM267" s="403"/>
      <c r="BN267" s="403"/>
      <c r="BO267" s="403"/>
      <c r="BP267" s="403"/>
      <c r="BQ267" s="377"/>
      <c r="BR267" s="377"/>
    </row>
    <row r="268" spans="1:70" ht="17" customHeight="1" x14ac:dyDescent="0.2">
      <c r="A268" s="386" t="s">
        <v>106</v>
      </c>
      <c r="B268" s="389" t="s">
        <v>4</v>
      </c>
      <c r="C268" s="392" t="s">
        <v>67</v>
      </c>
      <c r="D268" s="395">
        <v>60</v>
      </c>
      <c r="E268" s="398">
        <v>8</v>
      </c>
      <c r="F268" s="21">
        <v>23</v>
      </c>
      <c r="G268" s="32">
        <f>Anchor!B691</f>
        <v>798.05909999999994</v>
      </c>
      <c r="H268" s="33">
        <f>Anchor!C691</f>
        <v>44.844999999999999</v>
      </c>
      <c r="I268" s="33">
        <f>Anchor!D691</f>
        <v>47.823500000000003</v>
      </c>
      <c r="J268" s="33">
        <f>Anchor!E691</f>
        <v>48.970300000000002</v>
      </c>
      <c r="K268" s="33"/>
      <c r="L268" s="33">
        <f>Anchor!F691</f>
        <v>20.804200000000002</v>
      </c>
      <c r="M268" s="33">
        <f>Anchor!G691</f>
        <v>29.4544</v>
      </c>
      <c r="N268" s="33">
        <f>Anchor!H691</f>
        <v>97.199799999999996</v>
      </c>
      <c r="O268" s="33"/>
      <c r="P268" s="33"/>
      <c r="Q268" s="33"/>
      <c r="R268" s="33"/>
      <c r="S268" s="33"/>
      <c r="T268" s="33"/>
      <c r="U268" s="33"/>
      <c r="V268" s="33">
        <f>Anchor!I691</f>
        <v>479.5</v>
      </c>
      <c r="W268" s="33">
        <f>Anchor!J691</f>
        <v>0.27400000000000002</v>
      </c>
      <c r="X268" s="34">
        <f t="shared" si="20"/>
        <v>0.13319444444444445</v>
      </c>
      <c r="Y268" s="15"/>
      <c r="Z268" s="32">
        <f>Test!B691</f>
        <v>0</v>
      </c>
      <c r="AA268" s="33">
        <f>Test!C691</f>
        <v>0</v>
      </c>
      <c r="AB268" s="33">
        <f>Test!D691</f>
        <v>0</v>
      </c>
      <c r="AC268" s="33">
        <f>Test!E691</f>
        <v>0</v>
      </c>
      <c r="AD268" s="33"/>
      <c r="AE268" s="33">
        <f>Test!F691</f>
        <v>0</v>
      </c>
      <c r="AF268" s="33">
        <f>Test!G691</f>
        <v>0</v>
      </c>
      <c r="AG268" s="33">
        <f>Test!H691</f>
        <v>0</v>
      </c>
      <c r="AH268" s="33"/>
      <c r="AI268" s="33"/>
      <c r="AJ268" s="33"/>
      <c r="AK268" s="33"/>
      <c r="AL268" s="33"/>
      <c r="AM268" s="33"/>
      <c r="AN268" s="33"/>
      <c r="AO268" s="33">
        <f>Test!I691</f>
        <v>0</v>
      </c>
      <c r="AP268" s="33">
        <f>Test!J691</f>
        <v>0</v>
      </c>
      <c r="AQ268" s="34">
        <f t="shared" si="21"/>
        <v>0</v>
      </c>
      <c r="AR268" s="46">
        <f t="shared" si="18"/>
        <v>0</v>
      </c>
      <c r="AS268" s="47">
        <f t="shared" si="19"/>
        <v>0</v>
      </c>
      <c r="AT268" s="16"/>
      <c r="AU268" s="16"/>
      <c r="AV268" s="461" t="s">
        <v>123</v>
      </c>
      <c r="AW268" s="382" cm="1">
        <f t="array" ref="AW268">bdRateExtend($G268:$G271,H268:H271,$Z268:$Z271,AA268:AA271)</f>
        <v>1</v>
      </c>
      <c r="AX268" s="403" cm="1">
        <f t="array" ref="AX268">bdRateExtend($G268:$G273,H268:H273,$Z268:$Z273,AA268:AA273)</f>
        <v>1</v>
      </c>
      <c r="AY268" s="403" cm="1">
        <f t="array" ref="AY268">bdRateExtend($G268:$G273,I268:I273,$Z268:$Z273,AB268:AB273)</f>
        <v>1</v>
      </c>
      <c r="AZ268" s="403" cm="1">
        <f t="array" ref="AZ268">bdRateExtend($G268:$G273,J268:J273,$Z268:$Z273,AC268:AC273)</f>
        <v>1</v>
      </c>
      <c r="BA268" s="403" t="e" cm="1">
        <f t="array" ref="BA268">bdRateExtend($G268:$G273,K268:K273,$Z268:$Z273,AD268:AD273)</f>
        <v>#VALUE!</v>
      </c>
      <c r="BB268" s="403" cm="1">
        <f t="array" ref="BB268">bdRateExtend($G268:$G271,L268:L271,$Z268:$Z271,AE268:AE271)</f>
        <v>1</v>
      </c>
      <c r="BC268" s="403" cm="1">
        <f t="array" ref="BC268">bdRateExtend($G268:$G273,L268:L273,$Z268:$Z273,AE268:AE273)</f>
        <v>1</v>
      </c>
      <c r="BD268" s="403" cm="1">
        <f t="array" ref="BD268">bdRateExtend($G268:$G271,M268:M271,$Z268:$Z271,AF268:AF271)</f>
        <v>1</v>
      </c>
      <c r="BE268" s="403" cm="1">
        <f t="array" ref="BE268">bdRateExtend($G268:$G273,M268:M273,$Z268:$Z273,AF268:AF273)</f>
        <v>1</v>
      </c>
      <c r="BF268" s="403" cm="1">
        <f t="array" ref="BF268">bdRateExtend($G268:$G271,N268:N271,$Z268:$Z271,AG268:AG271)</f>
        <v>1</v>
      </c>
      <c r="BG268" s="403" cm="1">
        <f t="array" ref="BG268">bdRateExtend($G268:$G273,N268:N273,$Z268:$Z273,AG268:AG273)</f>
        <v>1</v>
      </c>
      <c r="BH268" s="403" t="e" cm="1">
        <f t="array" ref="BH268">bdRateExtend($G268:$G271,O268:O271,$Z268:$Z271,AH268:AH271)</f>
        <v>#VALUE!</v>
      </c>
      <c r="BI268" s="403" t="e" cm="1">
        <f t="array" ref="BI268">bdRateExtend($G268:$G273,O268:O273,$Z268:$Z273,AH268:AH273)</f>
        <v>#VALUE!</v>
      </c>
      <c r="BJ268" s="403" t="e" cm="1">
        <f t="array" ref="BJ268">bdRateExtend($G268:$G271,P268:P271,$Z268:$Z271,AI268:AI271)</f>
        <v>#VALUE!</v>
      </c>
      <c r="BK268" s="403" t="e" cm="1">
        <f t="array" ref="BK268">bdRateExtend($G268:$G273,P268:P273,$Z268:$Z273,AI268:AI273)</f>
        <v>#VALUE!</v>
      </c>
      <c r="BL268" s="403" t="e" cm="1">
        <f t="array" ref="BL268">bdRateExtend($G268:$G271,Q268:Q271,$Z268:$Z271,AJ268:AJ271)</f>
        <v>#VALUE!</v>
      </c>
      <c r="BM268" s="403" t="e" cm="1">
        <f t="array" ref="BM268">bdRateExtend($G268:$G273,Q268:Q273,$Z268:$Z273,AJ268:AJ273)</f>
        <v>#VALUE!</v>
      </c>
      <c r="BN268" s="403" t="e" cm="1">
        <f t="array" ref="BN268">bdRateExtend($G268:$G271,R268:R271,$Z268:$Z271,AK268:AK271)</f>
        <v>#VALUE!</v>
      </c>
      <c r="BO268" s="403" t="e" cm="1">
        <f t="array" ref="BO268">bdRateExtend($G268:$G273,R268:R273,$Z268:$Z273,AK268:AK273)</f>
        <v>#VALUE!</v>
      </c>
      <c r="BP268" s="403" t="e" cm="1">
        <f t="array" ref="BP268">bdRateExtend($G268:$G273,S268:S273,$Z268:$Z273,AL268:AL273)</f>
        <v>#VALUE!</v>
      </c>
      <c r="BQ268" s="377" t="e" cm="1">
        <f t="array" ref="BQ268">bdRateExtend($G268:$G273,T268:T273,$Z268:$Z273,AM268:AM273)</f>
        <v>#VALUE!</v>
      </c>
      <c r="BR268" s="377" t="e" cm="1">
        <f t="array" ref="BR268">bdRateExtend($G268:$G273,U268:U273,$Z268:$Z273,AN268:AN273)</f>
        <v>#VALUE!</v>
      </c>
    </row>
    <row r="269" spans="1:70" ht="17" customHeight="1" x14ac:dyDescent="0.2">
      <c r="A269" s="387"/>
      <c r="B269" s="390"/>
      <c r="C269" s="393"/>
      <c r="D269" s="396"/>
      <c r="E269" s="399"/>
      <c r="F269" s="19">
        <v>31</v>
      </c>
      <c r="G269" s="35">
        <f>Anchor!B692</f>
        <v>521.31320000000005</v>
      </c>
      <c r="H269" s="40">
        <f>Anchor!C692</f>
        <v>42.799399999999999</v>
      </c>
      <c r="I269" s="40">
        <f>Anchor!D692</f>
        <v>46.370199999999997</v>
      </c>
      <c r="J269" s="40">
        <f>Anchor!E692</f>
        <v>47.348599999999998</v>
      </c>
      <c r="K269" s="40"/>
      <c r="L269" s="40">
        <f>Anchor!F692</f>
        <v>19.483699999999999</v>
      </c>
      <c r="M269" s="40">
        <f>Anchor!G692</f>
        <v>27.837</v>
      </c>
      <c r="N269" s="40">
        <f>Anchor!H692</f>
        <v>96.367800000000003</v>
      </c>
      <c r="O269" s="40"/>
      <c r="P269" s="40"/>
      <c r="Q269" s="40"/>
      <c r="R269" s="40"/>
      <c r="S269" s="40"/>
      <c r="T269" s="40"/>
      <c r="U269" s="40"/>
      <c r="V269" s="40">
        <f>Anchor!I692</f>
        <v>372.6</v>
      </c>
      <c r="W269" s="40">
        <f>Anchor!J692</f>
        <v>0.2107</v>
      </c>
      <c r="X269" s="36">
        <f t="shared" si="20"/>
        <v>0.10350000000000001</v>
      </c>
      <c r="Y269" s="15"/>
      <c r="Z269" s="35">
        <f>Test!B692</f>
        <v>0</v>
      </c>
      <c r="AA269" s="40">
        <f>Test!C692</f>
        <v>0</v>
      </c>
      <c r="AB269" s="40">
        <f>Test!D692</f>
        <v>0</v>
      </c>
      <c r="AC269" s="40">
        <f>Test!E692</f>
        <v>0</v>
      </c>
      <c r="AD269" s="40"/>
      <c r="AE269" s="40">
        <f>Test!F692</f>
        <v>0</v>
      </c>
      <c r="AF269" s="40">
        <f>Test!G692</f>
        <v>0</v>
      </c>
      <c r="AG269" s="40">
        <f>Test!H692</f>
        <v>0</v>
      </c>
      <c r="AH269" s="40"/>
      <c r="AI269" s="40"/>
      <c r="AJ269" s="40"/>
      <c r="AK269" s="40"/>
      <c r="AL269" s="40"/>
      <c r="AM269" s="40"/>
      <c r="AN269" s="40"/>
      <c r="AO269" s="40">
        <f>Test!I692</f>
        <v>0</v>
      </c>
      <c r="AP269" s="40">
        <f>Test!J692</f>
        <v>0</v>
      </c>
      <c r="AQ269" s="36">
        <f t="shared" si="21"/>
        <v>0</v>
      </c>
      <c r="AR269" s="48">
        <f t="shared" si="18"/>
        <v>0</v>
      </c>
      <c r="AS269" s="49">
        <f t="shared" si="19"/>
        <v>0</v>
      </c>
      <c r="AT269" s="16"/>
      <c r="AU269" s="16"/>
      <c r="AV269" s="460"/>
      <c r="AW269" s="382"/>
      <c r="AX269" s="403"/>
      <c r="AY269" s="403"/>
      <c r="AZ269" s="403"/>
      <c r="BA269" s="403"/>
      <c r="BB269" s="403"/>
      <c r="BC269" s="403"/>
      <c r="BD269" s="403"/>
      <c r="BE269" s="403"/>
      <c r="BF269" s="403"/>
      <c r="BG269" s="403"/>
      <c r="BH269" s="403"/>
      <c r="BI269" s="403"/>
      <c r="BJ269" s="403"/>
      <c r="BK269" s="403"/>
      <c r="BL269" s="403"/>
      <c r="BM269" s="403"/>
      <c r="BN269" s="403"/>
      <c r="BO269" s="403"/>
      <c r="BP269" s="403"/>
      <c r="BQ269" s="377"/>
      <c r="BR269" s="377"/>
    </row>
    <row r="270" spans="1:70" ht="17" customHeight="1" x14ac:dyDescent="0.2">
      <c r="A270" s="387"/>
      <c r="B270" s="390"/>
      <c r="C270" s="393"/>
      <c r="D270" s="396"/>
      <c r="E270" s="399"/>
      <c r="F270" s="19">
        <v>39</v>
      </c>
      <c r="G270" s="35">
        <f>Anchor!B693</f>
        <v>335.89659999999998</v>
      </c>
      <c r="H270" s="40">
        <f>Anchor!C693</f>
        <v>40.2318</v>
      </c>
      <c r="I270" s="40">
        <f>Anchor!D693</f>
        <v>44.400799999999997</v>
      </c>
      <c r="J270" s="40">
        <f>Anchor!E693</f>
        <v>45.296300000000002</v>
      </c>
      <c r="K270" s="40"/>
      <c r="L270" s="40">
        <f>Anchor!F693</f>
        <v>17.621700000000001</v>
      </c>
      <c r="M270" s="40">
        <f>Anchor!G693</f>
        <v>25.6264</v>
      </c>
      <c r="N270" s="40">
        <f>Anchor!H693</f>
        <v>94.825500000000005</v>
      </c>
      <c r="O270" s="40"/>
      <c r="P270" s="40"/>
      <c r="Q270" s="40"/>
      <c r="R270" s="40"/>
      <c r="S270" s="40"/>
      <c r="T270" s="40"/>
      <c r="U270" s="40"/>
      <c r="V270" s="40">
        <f>Anchor!I693</f>
        <v>285.2</v>
      </c>
      <c r="W270" s="40">
        <f>Anchor!J693</f>
        <v>0.2097</v>
      </c>
      <c r="X270" s="36">
        <f t="shared" si="20"/>
        <v>7.9222222222222222E-2</v>
      </c>
      <c r="Y270" s="15"/>
      <c r="Z270" s="35">
        <f>Test!B693</f>
        <v>0</v>
      </c>
      <c r="AA270" s="40">
        <f>Test!C693</f>
        <v>0</v>
      </c>
      <c r="AB270" s="40">
        <f>Test!D693</f>
        <v>0</v>
      </c>
      <c r="AC270" s="40">
        <f>Test!E693</f>
        <v>0</v>
      </c>
      <c r="AD270" s="40"/>
      <c r="AE270" s="40">
        <f>Test!F693</f>
        <v>0</v>
      </c>
      <c r="AF270" s="40">
        <f>Test!G693</f>
        <v>0</v>
      </c>
      <c r="AG270" s="40">
        <f>Test!H693</f>
        <v>0</v>
      </c>
      <c r="AH270" s="40"/>
      <c r="AI270" s="40"/>
      <c r="AJ270" s="40"/>
      <c r="AK270" s="40"/>
      <c r="AL270" s="40"/>
      <c r="AM270" s="40"/>
      <c r="AN270" s="40"/>
      <c r="AO270" s="40">
        <f>Test!I693</f>
        <v>0</v>
      </c>
      <c r="AP270" s="40">
        <f>Test!J693</f>
        <v>0</v>
      </c>
      <c r="AQ270" s="36">
        <f t="shared" si="21"/>
        <v>0</v>
      </c>
      <c r="AR270" s="48">
        <f t="shared" si="18"/>
        <v>0</v>
      </c>
      <c r="AS270" s="49">
        <f t="shared" si="19"/>
        <v>0</v>
      </c>
      <c r="AT270" s="16"/>
      <c r="AU270" s="16"/>
      <c r="AV270" s="460" t="s">
        <v>124</v>
      </c>
      <c r="AW270" s="382" cm="1">
        <f t="array" ref="AW270">bdRateExtend($G269:$G272,H269:H272,$Z269:$Z272,AA269:AA272)</f>
        <v>1</v>
      </c>
      <c r="AX270" s="403"/>
      <c r="AY270" s="403"/>
      <c r="AZ270" s="403"/>
      <c r="BA270" s="403"/>
      <c r="BB270" s="403" cm="1">
        <f t="array" ref="BB270">bdRateExtend($G269:$G272,L269:L272,$Z269:$Z272,AE269:AE272)</f>
        <v>1</v>
      </c>
      <c r="BC270" s="403"/>
      <c r="BD270" s="403" cm="1">
        <f t="array" ref="BD270">bdRateExtend($G269:$G272,M269:M272,$Z269:$Z272,AF269:AF272)</f>
        <v>1</v>
      </c>
      <c r="BE270" s="403"/>
      <c r="BF270" s="403" cm="1">
        <f t="array" ref="BF270">bdRateExtend($G269:$G272,N269:N272,$Z269:$Z272,AG269:AG272)</f>
        <v>1</v>
      </c>
      <c r="BG270" s="403"/>
      <c r="BH270" s="403" t="e" cm="1">
        <f t="array" ref="BH270">bdRateExtend($G269:$G272,O269:O272,$Z269:$Z272,AH269:AH272)</f>
        <v>#VALUE!</v>
      </c>
      <c r="BI270" s="403"/>
      <c r="BJ270" s="403" t="e" cm="1">
        <f t="array" ref="BJ270">bdRateExtend($G269:$G272,P269:P272,$Z269:$Z272,AI269:AI272)</f>
        <v>#VALUE!</v>
      </c>
      <c r="BK270" s="403"/>
      <c r="BL270" s="403" t="e" cm="1">
        <f t="array" ref="BL270">bdRateExtend($G269:$G272,Q269:Q272,$Z269:$Z272,AJ269:AJ272)</f>
        <v>#VALUE!</v>
      </c>
      <c r="BM270" s="403"/>
      <c r="BN270" s="403" t="e" cm="1">
        <f t="array" ref="BN270">bdRateExtend($G269:$G272,R269:R272,$Z269:$Z272,AK269:AK272)</f>
        <v>#VALUE!</v>
      </c>
      <c r="BO270" s="403"/>
      <c r="BP270" s="403"/>
      <c r="BQ270" s="377"/>
      <c r="BR270" s="377"/>
    </row>
    <row r="271" spans="1:70" ht="17" customHeight="1" x14ac:dyDescent="0.2">
      <c r="A271" s="387"/>
      <c r="B271" s="390"/>
      <c r="C271" s="393"/>
      <c r="D271" s="396"/>
      <c r="E271" s="399"/>
      <c r="F271" s="19">
        <v>47</v>
      </c>
      <c r="G271" s="35">
        <f>Anchor!B694</f>
        <v>213.024</v>
      </c>
      <c r="H271" s="40">
        <f>Anchor!C694</f>
        <v>37.309600000000003</v>
      </c>
      <c r="I271" s="40">
        <f>Anchor!D694</f>
        <v>42.261400000000002</v>
      </c>
      <c r="J271" s="40">
        <f>Anchor!E694</f>
        <v>43.057299999999998</v>
      </c>
      <c r="K271" s="40"/>
      <c r="L271" s="40">
        <f>Anchor!F694</f>
        <v>15.332100000000001</v>
      </c>
      <c r="M271" s="40">
        <f>Anchor!G694</f>
        <v>22.841799999999999</v>
      </c>
      <c r="N271" s="40">
        <f>Anchor!H694</f>
        <v>91.992699999999999</v>
      </c>
      <c r="O271" s="40"/>
      <c r="P271" s="40"/>
      <c r="Q271" s="40"/>
      <c r="R271" s="40"/>
      <c r="S271" s="40"/>
      <c r="T271" s="40"/>
      <c r="U271" s="40"/>
      <c r="V271" s="40">
        <f>Anchor!I694</f>
        <v>219.6</v>
      </c>
      <c r="W271" s="40">
        <f>Anchor!J694</f>
        <v>0.17080000000000001</v>
      </c>
      <c r="X271" s="36">
        <f t="shared" si="20"/>
        <v>6.0999999999999999E-2</v>
      </c>
      <c r="Y271" s="15"/>
      <c r="Z271" s="35">
        <f>Test!B694</f>
        <v>0</v>
      </c>
      <c r="AA271" s="40">
        <f>Test!C694</f>
        <v>0</v>
      </c>
      <c r="AB271" s="40">
        <f>Test!D694</f>
        <v>0</v>
      </c>
      <c r="AC271" s="40">
        <f>Test!E694</f>
        <v>0</v>
      </c>
      <c r="AD271" s="40"/>
      <c r="AE271" s="40">
        <f>Test!F694</f>
        <v>0</v>
      </c>
      <c r="AF271" s="40">
        <f>Test!G694</f>
        <v>0</v>
      </c>
      <c r="AG271" s="40">
        <f>Test!H694</f>
        <v>0</v>
      </c>
      <c r="AH271" s="40"/>
      <c r="AI271" s="40"/>
      <c r="AJ271" s="40"/>
      <c r="AK271" s="40"/>
      <c r="AL271" s="40"/>
      <c r="AM271" s="40"/>
      <c r="AN271" s="40"/>
      <c r="AO271" s="40">
        <f>Test!I694</f>
        <v>0</v>
      </c>
      <c r="AP271" s="40">
        <f>Test!J694</f>
        <v>0</v>
      </c>
      <c r="AQ271" s="36">
        <f t="shared" si="21"/>
        <v>0</v>
      </c>
      <c r="AR271" s="48">
        <f t="shared" si="18"/>
        <v>0</v>
      </c>
      <c r="AS271" s="49">
        <f t="shared" si="19"/>
        <v>0</v>
      </c>
      <c r="AT271" s="16"/>
      <c r="AU271" s="16"/>
      <c r="AV271" s="460"/>
      <c r="AW271" s="382"/>
      <c r="AX271" s="403"/>
      <c r="AY271" s="403"/>
      <c r="AZ271" s="403"/>
      <c r="BA271" s="403"/>
      <c r="BB271" s="403"/>
      <c r="BC271" s="403"/>
      <c r="BD271" s="403"/>
      <c r="BE271" s="403"/>
      <c r="BF271" s="403"/>
      <c r="BG271" s="403"/>
      <c r="BH271" s="403"/>
      <c r="BI271" s="403"/>
      <c r="BJ271" s="403"/>
      <c r="BK271" s="403"/>
      <c r="BL271" s="403"/>
      <c r="BM271" s="403"/>
      <c r="BN271" s="403"/>
      <c r="BO271" s="403"/>
      <c r="BP271" s="403"/>
      <c r="BQ271" s="377"/>
      <c r="BR271" s="377"/>
    </row>
    <row r="272" spans="1:70" ht="17" customHeight="1" x14ac:dyDescent="0.2">
      <c r="A272" s="387"/>
      <c r="B272" s="390"/>
      <c r="C272" s="393"/>
      <c r="D272" s="396"/>
      <c r="E272" s="399"/>
      <c r="F272" s="19">
        <v>55</v>
      </c>
      <c r="G272" s="35">
        <f>Anchor!B695</f>
        <v>134.22649999999999</v>
      </c>
      <c r="H272" s="40">
        <f>Anchor!C695</f>
        <v>34.231400000000001</v>
      </c>
      <c r="I272" s="40">
        <f>Anchor!D695</f>
        <v>40.308999999999997</v>
      </c>
      <c r="J272" s="40">
        <f>Anchor!E695</f>
        <v>40.801099999999998</v>
      </c>
      <c r="K272" s="40"/>
      <c r="L272" s="40">
        <f>Anchor!F695</f>
        <v>12.777900000000001</v>
      </c>
      <c r="M272" s="40">
        <f>Anchor!G695</f>
        <v>19.744800000000001</v>
      </c>
      <c r="N272" s="40">
        <f>Anchor!H695</f>
        <v>86.320599999999999</v>
      </c>
      <c r="O272" s="40"/>
      <c r="P272" s="40"/>
      <c r="Q272" s="40"/>
      <c r="R272" s="40"/>
      <c r="S272" s="40"/>
      <c r="T272" s="40"/>
      <c r="U272" s="40"/>
      <c r="V272" s="40">
        <f>Anchor!I695</f>
        <v>170.3</v>
      </c>
      <c r="W272" s="40">
        <f>Anchor!J695</f>
        <v>0.1431</v>
      </c>
      <c r="X272" s="36">
        <f t="shared" si="20"/>
        <v>4.7305555555555559E-2</v>
      </c>
      <c r="Y272" s="15"/>
      <c r="Z272" s="35">
        <f>Test!B695</f>
        <v>0</v>
      </c>
      <c r="AA272" s="40">
        <f>Test!C695</f>
        <v>0</v>
      </c>
      <c r="AB272" s="40">
        <f>Test!D695</f>
        <v>0</v>
      </c>
      <c r="AC272" s="40">
        <f>Test!E695</f>
        <v>0</v>
      </c>
      <c r="AD272" s="40"/>
      <c r="AE272" s="40">
        <f>Test!F695</f>
        <v>0</v>
      </c>
      <c r="AF272" s="40">
        <f>Test!G695</f>
        <v>0</v>
      </c>
      <c r="AG272" s="40">
        <f>Test!H695</f>
        <v>0</v>
      </c>
      <c r="AH272" s="40"/>
      <c r="AI272" s="40"/>
      <c r="AJ272" s="40"/>
      <c r="AK272" s="40"/>
      <c r="AL272" s="40"/>
      <c r="AM272" s="40"/>
      <c r="AN272" s="40"/>
      <c r="AO272" s="40">
        <f>Test!I695</f>
        <v>0</v>
      </c>
      <c r="AP272" s="40">
        <f>Test!J695</f>
        <v>0</v>
      </c>
      <c r="AQ272" s="36">
        <f t="shared" si="21"/>
        <v>0</v>
      </c>
      <c r="AR272" s="48">
        <f t="shared" si="18"/>
        <v>0</v>
      </c>
      <c r="AS272" s="49">
        <f t="shared" si="19"/>
        <v>0</v>
      </c>
      <c r="AT272" s="16"/>
      <c r="AU272" s="16"/>
      <c r="AV272" s="460" t="s">
        <v>125</v>
      </c>
      <c r="AW272" s="382" cm="1">
        <f t="array" ref="AW272">bdRateExtend($G270:$G273,H270:H273,$Z270:$Z273,AA270:AA273)</f>
        <v>1</v>
      </c>
      <c r="AX272" s="403"/>
      <c r="AY272" s="403"/>
      <c r="AZ272" s="403"/>
      <c r="BA272" s="403"/>
      <c r="BB272" s="403" cm="1">
        <f t="array" ref="BB272">bdRateExtend($G270:$G273,L270:L273,$Z270:$Z273,AE270:AE273)</f>
        <v>1</v>
      </c>
      <c r="BC272" s="403"/>
      <c r="BD272" s="403" cm="1">
        <f t="array" ref="BD272">bdRateExtend($G270:$G273,M270:M273,$Z270:$Z273,AF270:AF273)</f>
        <v>1</v>
      </c>
      <c r="BE272" s="403"/>
      <c r="BF272" s="403" cm="1">
        <f t="array" ref="BF272">bdRateExtend($G270:$G273,N270:N273,$Z270:$Z273,AG270:AG273)</f>
        <v>1</v>
      </c>
      <c r="BG272" s="403"/>
      <c r="BH272" s="403" t="e" cm="1">
        <f t="array" ref="BH272">bdRateExtend($G270:$G273,O270:O273,$Z270:$Z273,AH270:AH273)</f>
        <v>#VALUE!</v>
      </c>
      <c r="BI272" s="403"/>
      <c r="BJ272" s="403" t="e" cm="1">
        <f t="array" ref="BJ272">bdRateExtend($G270:$G273,P270:P273,$Z270:$Z273,AI270:AI273)</f>
        <v>#VALUE!</v>
      </c>
      <c r="BK272" s="403"/>
      <c r="BL272" s="403" t="e" cm="1">
        <f t="array" ref="BL272">bdRateExtend($G270:$G273,Q270:Q273,$Z270:$Z273,AJ270:AJ273)</f>
        <v>#VALUE!</v>
      </c>
      <c r="BM272" s="403"/>
      <c r="BN272" s="403" t="e" cm="1">
        <f t="array" ref="BN272">bdRateExtend($G270:$G273,R270:R273,$Z270:$Z273,AK270:AK273)</f>
        <v>#VALUE!</v>
      </c>
      <c r="BO272" s="403"/>
      <c r="BP272" s="403"/>
      <c r="BQ272" s="377"/>
      <c r="BR272" s="377"/>
    </row>
    <row r="273" spans="1:70" ht="17" customHeight="1" thickBot="1" x14ac:dyDescent="0.25">
      <c r="A273" s="387"/>
      <c r="B273" s="391"/>
      <c r="C273" s="394"/>
      <c r="D273" s="397"/>
      <c r="E273" s="400"/>
      <c r="F273" s="22">
        <v>63</v>
      </c>
      <c r="G273" s="37">
        <f>Anchor!B696</f>
        <v>74.436899999999994</v>
      </c>
      <c r="H273" s="38">
        <f>Anchor!C696</f>
        <v>30.712900000000001</v>
      </c>
      <c r="I273" s="38">
        <f>Anchor!D696</f>
        <v>37.954700000000003</v>
      </c>
      <c r="J273" s="38">
        <f>Anchor!E696</f>
        <v>38.627200000000002</v>
      </c>
      <c r="K273" s="38"/>
      <c r="L273" s="38">
        <f>Anchor!F696</f>
        <v>10.018000000000001</v>
      </c>
      <c r="M273" s="38">
        <f>Anchor!G696</f>
        <v>16.003799999999998</v>
      </c>
      <c r="N273" s="38">
        <f>Anchor!H696</f>
        <v>75.647800000000004</v>
      </c>
      <c r="O273" s="38"/>
      <c r="P273" s="38"/>
      <c r="Q273" s="38"/>
      <c r="R273" s="38"/>
      <c r="S273" s="38"/>
      <c r="T273" s="38"/>
      <c r="U273" s="38"/>
      <c r="V273" s="38">
        <f>Anchor!I696</f>
        <v>114.1</v>
      </c>
      <c r="W273" s="38">
        <f>Anchor!J696</f>
        <v>0.1263</v>
      </c>
      <c r="X273" s="39">
        <f t="shared" si="20"/>
        <v>3.1694444444444442E-2</v>
      </c>
      <c r="Y273" s="15"/>
      <c r="Z273" s="37">
        <f>Test!B696</f>
        <v>0</v>
      </c>
      <c r="AA273" s="38">
        <f>Test!C696</f>
        <v>0</v>
      </c>
      <c r="AB273" s="38">
        <f>Test!D696</f>
        <v>0</v>
      </c>
      <c r="AC273" s="38">
        <f>Test!E696</f>
        <v>0</v>
      </c>
      <c r="AD273" s="38"/>
      <c r="AE273" s="38">
        <f>Test!F696</f>
        <v>0</v>
      </c>
      <c r="AF273" s="38">
        <f>Test!G696</f>
        <v>0</v>
      </c>
      <c r="AG273" s="38">
        <f>Test!H696</f>
        <v>0</v>
      </c>
      <c r="AH273" s="38"/>
      <c r="AI273" s="38"/>
      <c r="AJ273" s="38"/>
      <c r="AK273" s="38"/>
      <c r="AL273" s="38"/>
      <c r="AM273" s="38"/>
      <c r="AN273" s="38"/>
      <c r="AO273" s="38">
        <f>Test!I696</f>
        <v>0</v>
      </c>
      <c r="AP273" s="38">
        <f>Test!J696</f>
        <v>0</v>
      </c>
      <c r="AQ273" s="39">
        <f t="shared" si="21"/>
        <v>0</v>
      </c>
      <c r="AR273" s="50">
        <f t="shared" si="18"/>
        <v>0</v>
      </c>
      <c r="AS273" s="51">
        <f t="shared" si="19"/>
        <v>0</v>
      </c>
      <c r="AT273" s="16"/>
      <c r="AU273" s="16"/>
      <c r="AV273" s="462"/>
      <c r="AW273" s="382"/>
      <c r="AX273" s="403"/>
      <c r="AY273" s="403"/>
      <c r="AZ273" s="403"/>
      <c r="BA273" s="403"/>
      <c r="BB273" s="403"/>
      <c r="BC273" s="403"/>
      <c r="BD273" s="403"/>
      <c r="BE273" s="403"/>
      <c r="BF273" s="403"/>
      <c r="BG273" s="403"/>
      <c r="BH273" s="403"/>
      <c r="BI273" s="403"/>
      <c r="BJ273" s="403"/>
      <c r="BK273" s="403"/>
      <c r="BL273" s="403"/>
      <c r="BM273" s="403"/>
      <c r="BN273" s="403"/>
      <c r="BO273" s="403"/>
      <c r="BP273" s="403"/>
      <c r="BQ273" s="377"/>
      <c r="BR273" s="377"/>
    </row>
    <row r="274" spans="1:70" ht="17" customHeight="1" x14ac:dyDescent="0.2">
      <c r="A274" s="387"/>
      <c r="B274" s="389" t="s">
        <v>4</v>
      </c>
      <c r="C274" s="392" t="s">
        <v>68</v>
      </c>
      <c r="D274" s="395">
        <v>50</v>
      </c>
      <c r="E274" s="398">
        <v>8</v>
      </c>
      <c r="F274" s="21">
        <v>23</v>
      </c>
      <c r="G274" s="32">
        <f>Anchor!B697</f>
        <v>5345.7938000000004</v>
      </c>
      <c r="H274" s="33">
        <f>Anchor!C697</f>
        <v>39.192300000000003</v>
      </c>
      <c r="I274" s="33">
        <f>Anchor!D697</f>
        <v>42.008400000000002</v>
      </c>
      <c r="J274" s="33">
        <f>Anchor!E697</f>
        <v>44.216500000000003</v>
      </c>
      <c r="K274" s="33"/>
      <c r="L274" s="33">
        <f>Anchor!F697</f>
        <v>17.396999999999998</v>
      </c>
      <c r="M274" s="33">
        <f>Anchor!G697</f>
        <v>25.857399999999998</v>
      </c>
      <c r="N274" s="33">
        <f>Anchor!H697</f>
        <v>99.806299999999993</v>
      </c>
      <c r="O274" s="33"/>
      <c r="P274" s="33"/>
      <c r="Q274" s="33"/>
      <c r="R274" s="33"/>
      <c r="S274" s="33"/>
      <c r="T274" s="33"/>
      <c r="U274" s="33"/>
      <c r="V274" s="33">
        <f>Anchor!I697</f>
        <v>2376.6</v>
      </c>
      <c r="W274" s="33">
        <f>Anchor!J697</f>
        <v>1.0746</v>
      </c>
      <c r="X274" s="34">
        <f t="shared" si="20"/>
        <v>0.66016666666666668</v>
      </c>
      <c r="Y274" s="15"/>
      <c r="Z274" s="32">
        <f>Test!B697</f>
        <v>0</v>
      </c>
      <c r="AA274" s="33">
        <f>Test!C697</f>
        <v>0</v>
      </c>
      <c r="AB274" s="33">
        <f>Test!D697</f>
        <v>0</v>
      </c>
      <c r="AC274" s="33">
        <f>Test!E697</f>
        <v>0</v>
      </c>
      <c r="AD274" s="33"/>
      <c r="AE274" s="33">
        <f>Test!F697</f>
        <v>0</v>
      </c>
      <c r="AF274" s="33">
        <f>Test!G697</f>
        <v>0</v>
      </c>
      <c r="AG274" s="33">
        <f>Test!H697</f>
        <v>0</v>
      </c>
      <c r="AH274" s="33"/>
      <c r="AI274" s="33"/>
      <c r="AJ274" s="33"/>
      <c r="AK274" s="33"/>
      <c r="AL274" s="33"/>
      <c r="AM274" s="33"/>
      <c r="AN274" s="33"/>
      <c r="AO274" s="33">
        <f>Test!I697</f>
        <v>0</v>
      </c>
      <c r="AP274" s="33">
        <f>Test!J697</f>
        <v>0</v>
      </c>
      <c r="AQ274" s="34">
        <f t="shared" si="21"/>
        <v>0</v>
      </c>
      <c r="AR274" s="46">
        <f t="shared" si="18"/>
        <v>0</v>
      </c>
      <c r="AS274" s="47">
        <f t="shared" si="19"/>
        <v>0</v>
      </c>
      <c r="AT274" s="16"/>
      <c r="AU274" s="16"/>
      <c r="AV274" s="461" t="s">
        <v>123</v>
      </c>
      <c r="AW274" s="382" cm="1">
        <f t="array" ref="AW274">bdRateExtend($G274:$G277,H274:H277,$Z274:$Z277,AA274:AA277)</f>
        <v>1</v>
      </c>
      <c r="AX274" s="403" cm="1">
        <f t="array" ref="AX274">bdRateExtend($G274:$G279,H274:H279,$Z274:$Z279,AA274:AA279)</f>
        <v>1</v>
      </c>
      <c r="AY274" s="403" cm="1">
        <f t="array" ref="AY274">bdRateExtend($G274:$G279,I274:I279,$Z274:$Z279,AB274:AB279)</f>
        <v>1</v>
      </c>
      <c r="AZ274" s="403" cm="1">
        <f t="array" ref="AZ274">bdRateExtend($G274:$G279,J274:J279,$Z274:$Z279,AC274:AC279)</f>
        <v>1</v>
      </c>
      <c r="BA274" s="403" t="e" cm="1">
        <f t="array" ref="BA274">bdRateExtend($G274:$G279,K274:K279,$Z274:$Z279,AD274:AD279)</f>
        <v>#VALUE!</v>
      </c>
      <c r="BB274" s="403" cm="1">
        <f t="array" ref="BB274">bdRateExtend($G274:$G277,L274:L277,$Z274:$Z277,AE274:AE277)</f>
        <v>1</v>
      </c>
      <c r="BC274" s="403" cm="1">
        <f t="array" ref="BC274">bdRateExtend($G274:$G279,L274:L279,$Z274:$Z279,AE274:AE279)</f>
        <v>1</v>
      </c>
      <c r="BD274" s="403" cm="1">
        <f t="array" ref="BD274">bdRateExtend($G274:$G277,M274:M277,$Z274:$Z277,AF274:AF277)</f>
        <v>1</v>
      </c>
      <c r="BE274" s="403" cm="1">
        <f t="array" ref="BE274">bdRateExtend($G274:$G279,M274:M279,$Z274:$Z279,AF274:AF279)</f>
        <v>1</v>
      </c>
      <c r="BF274" s="403" cm="1">
        <f t="array" ref="BF274">bdRateExtend($G274:$G277,N274:N277,$Z274:$Z277,AG274:AG277)</f>
        <v>1</v>
      </c>
      <c r="BG274" s="403" cm="1">
        <f t="array" ref="BG274">bdRateExtend($G274:$G279,N274:N279,$Z274:$Z279,AG274:AG279)</f>
        <v>1</v>
      </c>
      <c r="BH274" s="403" t="e" cm="1">
        <f t="array" ref="BH274">bdRateExtend($G274:$G277,O274:O277,$Z274:$Z277,AH274:AH277)</f>
        <v>#VALUE!</v>
      </c>
      <c r="BI274" s="403" t="e" cm="1">
        <f t="array" ref="BI274">bdRateExtend($G274:$G279,O274:O279,$Z274:$Z279,AH274:AH279)</f>
        <v>#VALUE!</v>
      </c>
      <c r="BJ274" s="403" t="e" cm="1">
        <f t="array" ref="BJ274">bdRateExtend($G274:$G277,P274:P277,$Z274:$Z277,AI274:AI277)</f>
        <v>#VALUE!</v>
      </c>
      <c r="BK274" s="403" t="e" cm="1">
        <f t="array" ref="BK274">bdRateExtend($G274:$G279,P274:P279,$Z274:$Z279,AI274:AI279)</f>
        <v>#VALUE!</v>
      </c>
      <c r="BL274" s="403" t="e" cm="1">
        <f t="array" ref="BL274">bdRateExtend($G274:$G277,Q274:Q277,$Z274:$Z277,AJ274:AJ277)</f>
        <v>#VALUE!</v>
      </c>
      <c r="BM274" s="403" t="e" cm="1">
        <f t="array" ref="BM274">bdRateExtend($G274:$G279,Q274:Q279,$Z274:$Z279,AJ274:AJ279)</f>
        <v>#VALUE!</v>
      </c>
      <c r="BN274" s="403" t="e" cm="1">
        <f t="array" ref="BN274">bdRateExtend($G274:$G277,R274:R277,$Z274:$Z277,AK274:AK277)</f>
        <v>#VALUE!</v>
      </c>
      <c r="BO274" s="403" t="e" cm="1">
        <f t="array" ref="BO274">bdRateExtend($G274:$G279,R274:R279,$Z274:$Z279,AK274:AK279)</f>
        <v>#VALUE!</v>
      </c>
      <c r="BP274" s="403" t="e" cm="1">
        <f t="array" ref="BP274">bdRateExtend($G274:$G279,S274:S279,$Z274:$Z279,AL274:AL279)</f>
        <v>#VALUE!</v>
      </c>
      <c r="BQ274" s="377" t="e" cm="1">
        <f t="array" ref="BQ274">bdRateExtend($G274:$G279,T274:T279,$Z274:$Z279,AM274:AM279)</f>
        <v>#VALUE!</v>
      </c>
      <c r="BR274" s="377" t="e" cm="1">
        <f t="array" ref="BR274">bdRateExtend($G274:$G279,U274:U279,$Z274:$Z279,AN274:AN279)</f>
        <v>#VALUE!</v>
      </c>
    </row>
    <row r="275" spans="1:70" ht="17" customHeight="1" x14ac:dyDescent="0.2">
      <c r="A275" s="387"/>
      <c r="B275" s="390"/>
      <c r="C275" s="393"/>
      <c r="D275" s="396"/>
      <c r="E275" s="399"/>
      <c r="F275" s="19">
        <v>31</v>
      </c>
      <c r="G275" s="35">
        <f>Anchor!B698</f>
        <v>3174.7384999999999</v>
      </c>
      <c r="H275" s="40">
        <f>Anchor!C698</f>
        <v>35.992199999999997</v>
      </c>
      <c r="I275" s="40">
        <f>Anchor!D698</f>
        <v>39.656300000000002</v>
      </c>
      <c r="J275" s="40">
        <f>Anchor!E698</f>
        <v>42.270499999999998</v>
      </c>
      <c r="K275" s="40"/>
      <c r="L275" s="40">
        <f>Anchor!F698</f>
        <v>14.7766</v>
      </c>
      <c r="M275" s="40">
        <f>Anchor!G698</f>
        <v>22.995000000000001</v>
      </c>
      <c r="N275" s="40">
        <f>Anchor!H698</f>
        <v>98.801100000000005</v>
      </c>
      <c r="O275" s="40"/>
      <c r="P275" s="40"/>
      <c r="Q275" s="40"/>
      <c r="R275" s="40"/>
      <c r="S275" s="40"/>
      <c r="T275" s="40"/>
      <c r="U275" s="40"/>
      <c r="V275" s="40">
        <f>Anchor!I698</f>
        <v>2071.6999999999998</v>
      </c>
      <c r="W275" s="40">
        <f>Anchor!J698</f>
        <v>0.79830000000000001</v>
      </c>
      <c r="X275" s="36">
        <f t="shared" si="20"/>
        <v>0.57547222222222216</v>
      </c>
      <c r="Y275" s="15"/>
      <c r="Z275" s="35">
        <f>Test!B698</f>
        <v>0</v>
      </c>
      <c r="AA275" s="40">
        <f>Test!C698</f>
        <v>0</v>
      </c>
      <c r="AB275" s="40">
        <f>Test!D698</f>
        <v>0</v>
      </c>
      <c r="AC275" s="40">
        <f>Test!E698</f>
        <v>0</v>
      </c>
      <c r="AD275" s="40"/>
      <c r="AE275" s="40">
        <f>Test!F698</f>
        <v>0</v>
      </c>
      <c r="AF275" s="40">
        <f>Test!G698</f>
        <v>0</v>
      </c>
      <c r="AG275" s="40">
        <f>Test!H698</f>
        <v>0</v>
      </c>
      <c r="AH275" s="40"/>
      <c r="AI275" s="40"/>
      <c r="AJ275" s="40"/>
      <c r="AK275" s="40"/>
      <c r="AL275" s="40"/>
      <c r="AM275" s="40"/>
      <c r="AN275" s="40"/>
      <c r="AO275" s="40">
        <f>Test!I698</f>
        <v>0</v>
      </c>
      <c r="AP275" s="40">
        <f>Test!J698</f>
        <v>0</v>
      </c>
      <c r="AQ275" s="36">
        <f t="shared" si="21"/>
        <v>0</v>
      </c>
      <c r="AR275" s="48">
        <f t="shared" si="18"/>
        <v>0</v>
      </c>
      <c r="AS275" s="49">
        <f t="shared" si="19"/>
        <v>0</v>
      </c>
      <c r="AT275" s="16"/>
      <c r="AU275" s="16"/>
      <c r="AV275" s="460"/>
      <c r="AW275" s="382"/>
      <c r="AX275" s="403"/>
      <c r="AY275" s="403"/>
      <c r="AZ275" s="403"/>
      <c r="BA275" s="403"/>
      <c r="BB275" s="403"/>
      <c r="BC275" s="403"/>
      <c r="BD275" s="403"/>
      <c r="BE275" s="403"/>
      <c r="BF275" s="403"/>
      <c r="BG275" s="403"/>
      <c r="BH275" s="403"/>
      <c r="BI275" s="403"/>
      <c r="BJ275" s="403"/>
      <c r="BK275" s="403"/>
      <c r="BL275" s="403"/>
      <c r="BM275" s="403"/>
      <c r="BN275" s="403"/>
      <c r="BO275" s="403"/>
      <c r="BP275" s="403"/>
      <c r="BQ275" s="377"/>
      <c r="BR275" s="377"/>
    </row>
    <row r="276" spans="1:70" ht="17" customHeight="1" x14ac:dyDescent="0.2">
      <c r="A276" s="387"/>
      <c r="B276" s="390"/>
      <c r="C276" s="393"/>
      <c r="D276" s="396"/>
      <c r="E276" s="399"/>
      <c r="F276" s="19">
        <v>39</v>
      </c>
      <c r="G276" s="35">
        <f>Anchor!B699</f>
        <v>1733.1353999999999</v>
      </c>
      <c r="H276" s="40">
        <f>Anchor!C699</f>
        <v>32.835999999999999</v>
      </c>
      <c r="I276" s="40">
        <f>Anchor!D699</f>
        <v>37.334000000000003</v>
      </c>
      <c r="J276" s="40">
        <f>Anchor!E699</f>
        <v>40.389800000000001</v>
      </c>
      <c r="K276" s="40"/>
      <c r="L276" s="40">
        <f>Anchor!F699</f>
        <v>12.091200000000001</v>
      </c>
      <c r="M276" s="40">
        <f>Anchor!G699</f>
        <v>19.928599999999999</v>
      </c>
      <c r="N276" s="40">
        <f>Anchor!H699</f>
        <v>94.9178</v>
      </c>
      <c r="O276" s="40"/>
      <c r="P276" s="40"/>
      <c r="Q276" s="40"/>
      <c r="R276" s="40"/>
      <c r="S276" s="40"/>
      <c r="T276" s="40"/>
      <c r="U276" s="40"/>
      <c r="V276" s="40">
        <f>Anchor!I699</f>
        <v>1745.7</v>
      </c>
      <c r="W276" s="40">
        <f>Anchor!J699</f>
        <v>0.59840000000000004</v>
      </c>
      <c r="X276" s="36">
        <f t="shared" si="20"/>
        <v>0.48491666666666666</v>
      </c>
      <c r="Y276" s="15"/>
      <c r="Z276" s="35">
        <f>Test!B699</f>
        <v>0</v>
      </c>
      <c r="AA276" s="40">
        <f>Test!C699</f>
        <v>0</v>
      </c>
      <c r="AB276" s="40">
        <f>Test!D699</f>
        <v>0</v>
      </c>
      <c r="AC276" s="40">
        <f>Test!E699</f>
        <v>0</v>
      </c>
      <c r="AD276" s="40"/>
      <c r="AE276" s="40">
        <f>Test!F699</f>
        <v>0</v>
      </c>
      <c r="AF276" s="40">
        <f>Test!G699</f>
        <v>0</v>
      </c>
      <c r="AG276" s="40">
        <f>Test!H699</f>
        <v>0</v>
      </c>
      <c r="AH276" s="40"/>
      <c r="AI276" s="40"/>
      <c r="AJ276" s="40"/>
      <c r="AK276" s="40"/>
      <c r="AL276" s="40"/>
      <c r="AM276" s="40"/>
      <c r="AN276" s="40"/>
      <c r="AO276" s="40">
        <f>Test!I699</f>
        <v>0</v>
      </c>
      <c r="AP276" s="40">
        <f>Test!J699</f>
        <v>0</v>
      </c>
      <c r="AQ276" s="36">
        <f t="shared" si="21"/>
        <v>0</v>
      </c>
      <c r="AR276" s="48">
        <f t="shared" si="18"/>
        <v>0</v>
      </c>
      <c r="AS276" s="49">
        <f t="shared" si="19"/>
        <v>0</v>
      </c>
      <c r="AT276" s="16"/>
      <c r="AU276" s="16"/>
      <c r="AV276" s="460" t="s">
        <v>124</v>
      </c>
      <c r="AW276" s="382" cm="1">
        <f t="array" ref="AW276">bdRateExtend($G275:$G278,H275:H278,$Z275:$Z278,AA275:AA278)</f>
        <v>1</v>
      </c>
      <c r="AX276" s="403"/>
      <c r="AY276" s="403"/>
      <c r="AZ276" s="403"/>
      <c r="BA276" s="403"/>
      <c r="BB276" s="403" cm="1">
        <f t="array" ref="BB276">bdRateExtend($G275:$G278,L275:L278,$Z275:$Z278,AE275:AE278)</f>
        <v>1</v>
      </c>
      <c r="BC276" s="403"/>
      <c r="BD276" s="403" cm="1">
        <f t="array" ref="BD276">bdRateExtend($G275:$G278,M275:M278,$Z275:$Z278,AF275:AF278)</f>
        <v>1</v>
      </c>
      <c r="BE276" s="403"/>
      <c r="BF276" s="403" cm="1">
        <f t="array" ref="BF276">bdRateExtend($G275:$G278,N275:N278,$Z275:$Z278,AG275:AG278)</f>
        <v>1</v>
      </c>
      <c r="BG276" s="403"/>
      <c r="BH276" s="403" t="e" cm="1">
        <f t="array" ref="BH276">bdRateExtend($G275:$G278,O275:O278,$Z275:$Z278,AH275:AH278)</f>
        <v>#VALUE!</v>
      </c>
      <c r="BI276" s="403"/>
      <c r="BJ276" s="403" t="e" cm="1">
        <f t="array" ref="BJ276">bdRateExtend($G275:$G278,P275:P278,$Z275:$Z278,AI275:AI278)</f>
        <v>#VALUE!</v>
      </c>
      <c r="BK276" s="403"/>
      <c r="BL276" s="403" t="e" cm="1">
        <f t="array" ref="BL276">bdRateExtend($G275:$G278,Q275:Q278,$Z275:$Z278,AJ275:AJ278)</f>
        <v>#VALUE!</v>
      </c>
      <c r="BM276" s="403"/>
      <c r="BN276" s="403" t="e" cm="1">
        <f t="array" ref="BN276">bdRateExtend($G275:$G278,R275:R278,$Z275:$Z278,AK275:AK278)</f>
        <v>#VALUE!</v>
      </c>
      <c r="BO276" s="403"/>
      <c r="BP276" s="403"/>
      <c r="BQ276" s="377"/>
      <c r="BR276" s="377"/>
    </row>
    <row r="277" spans="1:70" ht="17" customHeight="1" x14ac:dyDescent="0.2">
      <c r="A277" s="387"/>
      <c r="B277" s="390"/>
      <c r="C277" s="393"/>
      <c r="D277" s="396"/>
      <c r="E277" s="399"/>
      <c r="F277" s="19">
        <v>47</v>
      </c>
      <c r="G277" s="35">
        <f>Anchor!B700</f>
        <v>912.29539999999997</v>
      </c>
      <c r="H277" s="40">
        <f>Anchor!C700</f>
        <v>29.9636</v>
      </c>
      <c r="I277" s="40">
        <f>Anchor!D700</f>
        <v>35.240299999999998</v>
      </c>
      <c r="J277" s="40">
        <f>Anchor!E700</f>
        <v>38.991900000000001</v>
      </c>
      <c r="K277" s="40"/>
      <c r="L277" s="40">
        <f>Anchor!F700</f>
        <v>9.4754000000000005</v>
      </c>
      <c r="M277" s="40">
        <f>Anchor!G700</f>
        <v>16.7776</v>
      </c>
      <c r="N277" s="40">
        <f>Anchor!H700</f>
        <v>87.407499999999999</v>
      </c>
      <c r="O277" s="40"/>
      <c r="P277" s="40"/>
      <c r="Q277" s="40"/>
      <c r="R277" s="40"/>
      <c r="S277" s="40"/>
      <c r="T277" s="40"/>
      <c r="U277" s="40"/>
      <c r="V277" s="40">
        <f>Anchor!I700</f>
        <v>1426.2</v>
      </c>
      <c r="W277" s="40">
        <f>Anchor!J700</f>
        <v>0.43669999999999998</v>
      </c>
      <c r="X277" s="36">
        <f t="shared" si="20"/>
        <v>0.39616666666666667</v>
      </c>
      <c r="Y277" s="15"/>
      <c r="Z277" s="35">
        <f>Test!B700</f>
        <v>0</v>
      </c>
      <c r="AA277" s="40">
        <f>Test!C700</f>
        <v>0</v>
      </c>
      <c r="AB277" s="40">
        <f>Test!D700</f>
        <v>0</v>
      </c>
      <c r="AC277" s="40">
        <f>Test!E700</f>
        <v>0</v>
      </c>
      <c r="AD277" s="40"/>
      <c r="AE277" s="40">
        <f>Test!F700</f>
        <v>0</v>
      </c>
      <c r="AF277" s="40">
        <f>Test!G700</f>
        <v>0</v>
      </c>
      <c r="AG277" s="40">
        <f>Test!H700</f>
        <v>0</v>
      </c>
      <c r="AH277" s="40"/>
      <c r="AI277" s="40"/>
      <c r="AJ277" s="40"/>
      <c r="AK277" s="40"/>
      <c r="AL277" s="40"/>
      <c r="AM277" s="40"/>
      <c r="AN277" s="40"/>
      <c r="AO277" s="40">
        <f>Test!I700</f>
        <v>0</v>
      </c>
      <c r="AP277" s="40">
        <f>Test!J700</f>
        <v>0</v>
      </c>
      <c r="AQ277" s="36">
        <f t="shared" si="21"/>
        <v>0</v>
      </c>
      <c r="AR277" s="48">
        <f t="shared" si="18"/>
        <v>0</v>
      </c>
      <c r="AS277" s="49">
        <f t="shared" si="19"/>
        <v>0</v>
      </c>
      <c r="AT277" s="16"/>
      <c r="AU277" s="16"/>
      <c r="AV277" s="460"/>
      <c r="AW277" s="382"/>
      <c r="AX277" s="403"/>
      <c r="AY277" s="403"/>
      <c r="AZ277" s="403"/>
      <c r="BA277" s="403"/>
      <c r="BB277" s="403"/>
      <c r="BC277" s="403"/>
      <c r="BD277" s="403"/>
      <c r="BE277" s="403"/>
      <c r="BF277" s="403"/>
      <c r="BG277" s="403"/>
      <c r="BH277" s="403"/>
      <c r="BI277" s="403"/>
      <c r="BJ277" s="403"/>
      <c r="BK277" s="403"/>
      <c r="BL277" s="403"/>
      <c r="BM277" s="403"/>
      <c r="BN277" s="403"/>
      <c r="BO277" s="403"/>
      <c r="BP277" s="403"/>
      <c r="BQ277" s="377"/>
      <c r="BR277" s="377"/>
    </row>
    <row r="278" spans="1:70" ht="17" customHeight="1" x14ac:dyDescent="0.2">
      <c r="A278" s="387"/>
      <c r="B278" s="390"/>
      <c r="C278" s="393"/>
      <c r="D278" s="396"/>
      <c r="E278" s="399"/>
      <c r="F278" s="19">
        <v>55</v>
      </c>
      <c r="G278" s="35">
        <f>Anchor!B701</f>
        <v>461.12</v>
      </c>
      <c r="H278" s="40">
        <f>Anchor!C701</f>
        <v>27.442399999999999</v>
      </c>
      <c r="I278" s="40">
        <f>Anchor!D701</f>
        <v>33.783700000000003</v>
      </c>
      <c r="J278" s="40">
        <f>Anchor!E701</f>
        <v>37.956099999999999</v>
      </c>
      <c r="K278" s="40"/>
      <c r="L278" s="40">
        <f>Anchor!F701</f>
        <v>7.2137000000000002</v>
      </c>
      <c r="M278" s="40">
        <f>Anchor!G701</f>
        <v>13.738</v>
      </c>
      <c r="N278" s="40">
        <f>Anchor!H701</f>
        <v>75.483099999999993</v>
      </c>
      <c r="O278" s="40"/>
      <c r="P278" s="40"/>
      <c r="Q278" s="40"/>
      <c r="R278" s="40"/>
      <c r="S278" s="40"/>
      <c r="T278" s="40"/>
      <c r="U278" s="40"/>
      <c r="V278" s="40">
        <f>Anchor!I701</f>
        <v>1024.5</v>
      </c>
      <c r="W278" s="40">
        <f>Anchor!J701</f>
        <v>0.33450000000000002</v>
      </c>
      <c r="X278" s="36">
        <f t="shared" si="20"/>
        <v>0.28458333333333335</v>
      </c>
      <c r="Y278" s="15"/>
      <c r="Z278" s="35">
        <f>Test!B701</f>
        <v>0</v>
      </c>
      <c r="AA278" s="40">
        <f>Test!C701</f>
        <v>0</v>
      </c>
      <c r="AB278" s="40">
        <f>Test!D701</f>
        <v>0</v>
      </c>
      <c r="AC278" s="40">
        <f>Test!E701</f>
        <v>0</v>
      </c>
      <c r="AD278" s="40"/>
      <c r="AE278" s="40">
        <f>Test!F701</f>
        <v>0</v>
      </c>
      <c r="AF278" s="40">
        <f>Test!G701</f>
        <v>0</v>
      </c>
      <c r="AG278" s="40">
        <f>Test!H701</f>
        <v>0</v>
      </c>
      <c r="AH278" s="40"/>
      <c r="AI278" s="40"/>
      <c r="AJ278" s="40"/>
      <c r="AK278" s="40"/>
      <c r="AL278" s="40"/>
      <c r="AM278" s="40"/>
      <c r="AN278" s="40"/>
      <c r="AO278" s="40">
        <f>Test!I701</f>
        <v>0</v>
      </c>
      <c r="AP278" s="40">
        <f>Test!J701</f>
        <v>0</v>
      </c>
      <c r="AQ278" s="36">
        <f t="shared" si="21"/>
        <v>0</v>
      </c>
      <c r="AR278" s="48">
        <f t="shared" si="18"/>
        <v>0</v>
      </c>
      <c r="AS278" s="49">
        <f t="shared" si="19"/>
        <v>0</v>
      </c>
      <c r="AT278" s="16"/>
      <c r="AU278" s="16"/>
      <c r="AV278" s="460" t="s">
        <v>125</v>
      </c>
      <c r="AW278" s="382" cm="1">
        <f t="array" ref="AW278">bdRateExtend($G276:$G279,H276:H279,$Z276:$Z279,AA276:AA279)</f>
        <v>1</v>
      </c>
      <c r="AX278" s="403"/>
      <c r="AY278" s="403"/>
      <c r="AZ278" s="403"/>
      <c r="BA278" s="403"/>
      <c r="BB278" s="403" cm="1">
        <f t="array" ref="BB278">bdRateExtend($G276:$G279,L276:L279,$Z276:$Z279,AE276:AE279)</f>
        <v>1</v>
      </c>
      <c r="BC278" s="403"/>
      <c r="BD278" s="403" cm="1">
        <f t="array" ref="BD278">bdRateExtend($G276:$G279,M276:M279,$Z276:$Z279,AF276:AF279)</f>
        <v>1</v>
      </c>
      <c r="BE278" s="403"/>
      <c r="BF278" s="403" cm="1">
        <f t="array" ref="BF278">bdRateExtend($G276:$G279,N276:N279,$Z276:$Z279,AG276:AG279)</f>
        <v>1</v>
      </c>
      <c r="BG278" s="403"/>
      <c r="BH278" s="403" t="e" cm="1">
        <f t="array" ref="BH278">bdRateExtend($G276:$G279,O276:O279,$Z276:$Z279,AH276:AH279)</f>
        <v>#VALUE!</v>
      </c>
      <c r="BI278" s="403"/>
      <c r="BJ278" s="403" t="e" cm="1">
        <f t="array" ref="BJ278">bdRateExtend($G276:$G279,P276:P279,$Z276:$Z279,AI276:AI279)</f>
        <v>#VALUE!</v>
      </c>
      <c r="BK278" s="403"/>
      <c r="BL278" s="403" t="e" cm="1">
        <f t="array" ref="BL278">bdRateExtend($G276:$G279,Q276:Q279,$Z276:$Z279,AJ276:AJ279)</f>
        <v>#VALUE!</v>
      </c>
      <c r="BM278" s="403"/>
      <c r="BN278" s="403" t="e" cm="1">
        <f t="array" ref="BN278">bdRateExtend($G276:$G279,R276:R279,$Z276:$Z279,AK276:AK279)</f>
        <v>#VALUE!</v>
      </c>
      <c r="BO278" s="403"/>
      <c r="BP278" s="403"/>
      <c r="BQ278" s="377"/>
      <c r="BR278" s="377"/>
    </row>
    <row r="279" spans="1:70" ht="17" customHeight="1" thickBot="1" x14ac:dyDescent="0.25">
      <c r="A279" s="387"/>
      <c r="B279" s="391"/>
      <c r="C279" s="394"/>
      <c r="D279" s="397"/>
      <c r="E279" s="400"/>
      <c r="F279" s="22">
        <v>63</v>
      </c>
      <c r="G279" s="37">
        <f>Anchor!B702</f>
        <v>182.76310000000001</v>
      </c>
      <c r="H279" s="38">
        <f>Anchor!C702</f>
        <v>24.779</v>
      </c>
      <c r="I279" s="38">
        <f>Anchor!D702</f>
        <v>32.582700000000003</v>
      </c>
      <c r="J279" s="38">
        <f>Anchor!E702</f>
        <v>37.024999999999999</v>
      </c>
      <c r="K279" s="38"/>
      <c r="L279" s="38">
        <f>Anchor!F702</f>
        <v>5.0538999999999996</v>
      </c>
      <c r="M279" s="38">
        <f>Anchor!G702</f>
        <v>10.4217</v>
      </c>
      <c r="N279" s="38">
        <f>Anchor!H702</f>
        <v>53.589500000000001</v>
      </c>
      <c r="O279" s="38"/>
      <c r="P279" s="38"/>
      <c r="Q279" s="38"/>
      <c r="R279" s="38"/>
      <c r="S279" s="38"/>
      <c r="T279" s="38"/>
      <c r="U279" s="38"/>
      <c r="V279" s="38">
        <f>Anchor!I702</f>
        <v>406.1</v>
      </c>
      <c r="W279" s="38">
        <f>Anchor!J702</f>
        <v>0.2195</v>
      </c>
      <c r="X279" s="39">
        <f t="shared" si="20"/>
        <v>0.11280555555555556</v>
      </c>
      <c r="Y279" s="15"/>
      <c r="Z279" s="37">
        <f>Test!B702</f>
        <v>0</v>
      </c>
      <c r="AA279" s="38">
        <f>Test!C702</f>
        <v>0</v>
      </c>
      <c r="AB279" s="38">
        <f>Test!D702</f>
        <v>0</v>
      </c>
      <c r="AC279" s="38">
        <f>Test!E702</f>
        <v>0</v>
      </c>
      <c r="AD279" s="38"/>
      <c r="AE279" s="38">
        <f>Test!F702</f>
        <v>0</v>
      </c>
      <c r="AF279" s="38">
        <f>Test!G702</f>
        <v>0</v>
      </c>
      <c r="AG279" s="38">
        <f>Test!H702</f>
        <v>0</v>
      </c>
      <c r="AH279" s="38"/>
      <c r="AI279" s="38"/>
      <c r="AJ279" s="38"/>
      <c r="AK279" s="38"/>
      <c r="AL279" s="38"/>
      <c r="AM279" s="38"/>
      <c r="AN279" s="38"/>
      <c r="AO279" s="38">
        <f>Test!I702</f>
        <v>0</v>
      </c>
      <c r="AP279" s="38">
        <f>Test!J702</f>
        <v>0</v>
      </c>
      <c r="AQ279" s="39">
        <f t="shared" si="21"/>
        <v>0</v>
      </c>
      <c r="AR279" s="50">
        <f t="shared" si="18"/>
        <v>0</v>
      </c>
      <c r="AS279" s="51">
        <f t="shared" si="19"/>
        <v>0</v>
      </c>
      <c r="AT279" s="16"/>
      <c r="AU279" s="16"/>
      <c r="AV279" s="462"/>
      <c r="AW279" s="382"/>
      <c r="AX279" s="403"/>
      <c r="AY279" s="403"/>
      <c r="AZ279" s="403"/>
      <c r="BA279" s="403"/>
      <c r="BB279" s="403"/>
      <c r="BC279" s="403"/>
      <c r="BD279" s="403"/>
      <c r="BE279" s="403"/>
      <c r="BF279" s="403"/>
      <c r="BG279" s="403"/>
      <c r="BH279" s="403"/>
      <c r="BI279" s="403"/>
      <c r="BJ279" s="403"/>
      <c r="BK279" s="403"/>
      <c r="BL279" s="403"/>
      <c r="BM279" s="403"/>
      <c r="BN279" s="403"/>
      <c r="BO279" s="403"/>
      <c r="BP279" s="403"/>
      <c r="BQ279" s="377"/>
      <c r="BR279" s="377"/>
    </row>
    <row r="280" spans="1:70" ht="17" customHeight="1" x14ac:dyDescent="0.2">
      <c r="A280" s="387"/>
      <c r="B280" s="389" t="s">
        <v>4</v>
      </c>
      <c r="C280" s="392" t="s">
        <v>69</v>
      </c>
      <c r="D280" s="395">
        <v>59.94</v>
      </c>
      <c r="E280" s="398">
        <v>10</v>
      </c>
      <c r="F280" s="21">
        <v>23</v>
      </c>
      <c r="G280" s="32">
        <f>Anchor!B703</f>
        <v>2910.8265999999999</v>
      </c>
      <c r="H280" s="33">
        <f>Anchor!C703</f>
        <v>41.456099999999999</v>
      </c>
      <c r="I280" s="33">
        <f>Anchor!D703</f>
        <v>49.828099999999999</v>
      </c>
      <c r="J280" s="33">
        <f>Anchor!E703</f>
        <v>47.928800000000003</v>
      </c>
      <c r="K280" s="33"/>
      <c r="L280" s="33">
        <f>Anchor!F703</f>
        <v>17.864100000000001</v>
      </c>
      <c r="M280" s="33">
        <f>Anchor!G703</f>
        <v>24.917400000000001</v>
      </c>
      <c r="N280" s="33">
        <f>Anchor!H703</f>
        <v>97.176299999999998</v>
      </c>
      <c r="O280" s="33"/>
      <c r="P280" s="33"/>
      <c r="Q280" s="33"/>
      <c r="R280" s="33"/>
      <c r="S280" s="33"/>
      <c r="T280" s="33"/>
      <c r="U280" s="33"/>
      <c r="V280" s="33">
        <f>Anchor!I703</f>
        <v>2268.8000000000002</v>
      </c>
      <c r="W280" s="33">
        <f>Anchor!J703</f>
        <v>0.63490000000000002</v>
      </c>
      <c r="X280" s="34">
        <f t="shared" si="20"/>
        <v>0.63022222222222224</v>
      </c>
      <c r="Y280" s="15"/>
      <c r="Z280" s="32">
        <f>Test!B703</f>
        <v>0</v>
      </c>
      <c r="AA280" s="33">
        <f>Test!C703</f>
        <v>0</v>
      </c>
      <c r="AB280" s="33">
        <f>Test!D703</f>
        <v>0</v>
      </c>
      <c r="AC280" s="33">
        <f>Test!E703</f>
        <v>0</v>
      </c>
      <c r="AD280" s="33"/>
      <c r="AE280" s="33">
        <f>Test!F703</f>
        <v>0</v>
      </c>
      <c r="AF280" s="33">
        <f>Test!G703</f>
        <v>0</v>
      </c>
      <c r="AG280" s="33">
        <f>Test!H703</f>
        <v>0</v>
      </c>
      <c r="AH280" s="33"/>
      <c r="AI280" s="33"/>
      <c r="AJ280" s="33"/>
      <c r="AK280" s="33"/>
      <c r="AL280" s="33"/>
      <c r="AM280" s="33"/>
      <c r="AN280" s="33"/>
      <c r="AO280" s="33">
        <f>Test!I703</f>
        <v>0</v>
      </c>
      <c r="AP280" s="33">
        <f>Test!J703</f>
        <v>0</v>
      </c>
      <c r="AQ280" s="34">
        <f t="shared" si="21"/>
        <v>0</v>
      </c>
      <c r="AR280" s="46">
        <f t="shared" si="18"/>
        <v>0</v>
      </c>
      <c r="AS280" s="47">
        <f t="shared" si="19"/>
        <v>0</v>
      </c>
      <c r="AT280" s="16"/>
      <c r="AU280" s="16"/>
      <c r="AV280" s="461" t="s">
        <v>123</v>
      </c>
      <c r="AW280" s="382" cm="1">
        <f t="array" ref="AW280">bdRateExtend($G280:$G283,H280:H283,$Z280:$Z283,AA280:AA283)</f>
        <v>1</v>
      </c>
      <c r="AX280" s="403" cm="1">
        <f t="array" ref="AX280">bdRateExtend($G280:$G285,H280:H285,$Z280:$Z285,AA280:AA285)</f>
        <v>1</v>
      </c>
      <c r="AY280" s="403" cm="1">
        <f t="array" ref="AY280">bdRateExtend($G280:$G285,I280:I285,$Z280:$Z285,AB280:AB285)</f>
        <v>1</v>
      </c>
      <c r="AZ280" s="403" cm="1">
        <f t="array" ref="AZ280">bdRateExtend($G280:$G285,J280:J285,$Z280:$Z285,AC280:AC285)</f>
        <v>1</v>
      </c>
      <c r="BA280" s="403" t="e" cm="1">
        <f t="array" ref="BA280">bdRateExtend($G280:$G285,K280:K285,$Z280:$Z285,AD280:AD285)</f>
        <v>#VALUE!</v>
      </c>
      <c r="BB280" s="403" cm="1">
        <f t="array" ref="BB280">bdRateExtend($G280:$G283,L280:L283,$Z280:$Z283,AE280:AE283)</f>
        <v>1</v>
      </c>
      <c r="BC280" s="403" cm="1">
        <f t="array" ref="BC280">bdRateExtend($G280:$G285,L280:L285,$Z280:$Z285,AE280:AE285)</f>
        <v>1</v>
      </c>
      <c r="BD280" s="403" cm="1">
        <f t="array" ref="BD280">bdRateExtend($G280:$G283,M280:M283,$Z280:$Z283,AF280:AF283)</f>
        <v>1</v>
      </c>
      <c r="BE280" s="403" cm="1">
        <f t="array" ref="BE280">bdRateExtend($G280:$G285,M280:M285,$Z280:$Z285,AF280:AF285)</f>
        <v>1</v>
      </c>
      <c r="BF280" s="403" cm="1">
        <f t="array" ref="BF280">bdRateExtend($G280:$G283,N280:N283,$Z280:$Z283,AG280:AG283)</f>
        <v>1</v>
      </c>
      <c r="BG280" s="403" cm="1">
        <f t="array" ref="BG280">bdRateExtend($G280:$G285,N280:N285,$Z280:$Z285,AG280:AG285)</f>
        <v>1</v>
      </c>
      <c r="BH280" s="403" t="e" cm="1">
        <f t="array" ref="BH280">bdRateExtend($G280:$G283,O280:O283,$Z280:$Z283,AH280:AH283)</f>
        <v>#VALUE!</v>
      </c>
      <c r="BI280" s="403" t="e" cm="1">
        <f t="array" ref="BI280">bdRateExtend($G280:$G285,O280:O285,$Z280:$Z285,AH280:AH285)</f>
        <v>#VALUE!</v>
      </c>
      <c r="BJ280" s="403" t="e" cm="1">
        <f t="array" ref="BJ280">bdRateExtend($G280:$G283,P280:P283,$Z280:$Z283,AI280:AI283)</f>
        <v>#VALUE!</v>
      </c>
      <c r="BK280" s="403" t="e" cm="1">
        <f t="array" ref="BK280">bdRateExtend($G280:$G285,P280:P285,$Z280:$Z285,AI280:AI285)</f>
        <v>#VALUE!</v>
      </c>
      <c r="BL280" s="403" t="e" cm="1">
        <f t="array" ref="BL280">bdRateExtend($G280:$G283,Q280:Q283,$Z280:$Z283,AJ280:AJ283)</f>
        <v>#VALUE!</v>
      </c>
      <c r="BM280" s="403" t="e" cm="1">
        <f t="array" ref="BM280">bdRateExtend($G280:$G285,Q280:Q285,$Z280:$Z285,AJ280:AJ285)</f>
        <v>#VALUE!</v>
      </c>
      <c r="BN280" s="403" t="e" cm="1">
        <f t="array" ref="BN280">bdRateExtend($G280:$G283,R280:R283,$Z280:$Z283,AK280:AK283)</f>
        <v>#VALUE!</v>
      </c>
      <c r="BO280" s="403" t="e" cm="1">
        <f t="array" ref="BO280">bdRateExtend($G280:$G285,R280:R285,$Z280:$Z285,AK280:AK285)</f>
        <v>#VALUE!</v>
      </c>
      <c r="BP280" s="403" t="e" cm="1">
        <f t="array" ref="BP280">bdRateExtend($G280:$G285,S280:S285,$Z280:$Z285,AL280:AL285)</f>
        <v>#VALUE!</v>
      </c>
      <c r="BQ280" s="377" t="e" cm="1">
        <f t="array" ref="BQ280">bdRateExtend($G280:$G285,T280:T285,$Z280:$Z285,AM280:AM285)</f>
        <v>#VALUE!</v>
      </c>
      <c r="BR280" s="377" t="e" cm="1">
        <f t="array" ref="BR280">bdRateExtend($G280:$G285,U280:U285,$Z280:$Z285,AN280:AN285)</f>
        <v>#VALUE!</v>
      </c>
    </row>
    <row r="281" spans="1:70" ht="17" customHeight="1" x14ac:dyDescent="0.2">
      <c r="A281" s="387"/>
      <c r="B281" s="390"/>
      <c r="C281" s="393"/>
      <c r="D281" s="396"/>
      <c r="E281" s="399"/>
      <c r="F281" s="19">
        <v>31</v>
      </c>
      <c r="G281" s="35">
        <f>Anchor!B704</f>
        <v>1654.2592</v>
      </c>
      <c r="H281" s="40">
        <f>Anchor!C704</f>
        <v>38.630099999999999</v>
      </c>
      <c r="I281" s="40">
        <f>Anchor!D704</f>
        <v>48.3613</v>
      </c>
      <c r="J281" s="40">
        <f>Anchor!E704</f>
        <v>46.371699999999997</v>
      </c>
      <c r="K281" s="40"/>
      <c r="L281" s="40">
        <f>Anchor!F704</f>
        <v>15.4915</v>
      </c>
      <c r="M281" s="40">
        <f>Anchor!G704</f>
        <v>22.1572</v>
      </c>
      <c r="N281" s="40">
        <f>Anchor!H704</f>
        <v>94.592500000000001</v>
      </c>
      <c r="O281" s="40"/>
      <c r="P281" s="40"/>
      <c r="Q281" s="40"/>
      <c r="R281" s="40"/>
      <c r="S281" s="40"/>
      <c r="T281" s="40"/>
      <c r="U281" s="40"/>
      <c r="V281" s="40">
        <f>Anchor!I704</f>
        <v>1737.7</v>
      </c>
      <c r="W281" s="40">
        <f>Anchor!J704</f>
        <v>0.49680000000000002</v>
      </c>
      <c r="X281" s="36">
        <f t="shared" si="20"/>
        <v>0.48269444444444448</v>
      </c>
      <c r="Y281" s="15"/>
      <c r="Z281" s="35">
        <f>Test!B704</f>
        <v>0</v>
      </c>
      <c r="AA281" s="40">
        <f>Test!C704</f>
        <v>0</v>
      </c>
      <c r="AB281" s="40">
        <f>Test!D704</f>
        <v>0</v>
      </c>
      <c r="AC281" s="40">
        <f>Test!E704</f>
        <v>0</v>
      </c>
      <c r="AD281" s="40"/>
      <c r="AE281" s="40">
        <f>Test!F704</f>
        <v>0</v>
      </c>
      <c r="AF281" s="40">
        <f>Test!G704</f>
        <v>0</v>
      </c>
      <c r="AG281" s="40">
        <f>Test!H704</f>
        <v>0</v>
      </c>
      <c r="AH281" s="40"/>
      <c r="AI281" s="40"/>
      <c r="AJ281" s="40"/>
      <c r="AK281" s="40"/>
      <c r="AL281" s="40"/>
      <c r="AM281" s="40"/>
      <c r="AN281" s="40"/>
      <c r="AO281" s="40">
        <f>Test!I704</f>
        <v>0</v>
      </c>
      <c r="AP281" s="40">
        <f>Test!J704</f>
        <v>0</v>
      </c>
      <c r="AQ281" s="36">
        <f t="shared" si="21"/>
        <v>0</v>
      </c>
      <c r="AR281" s="48">
        <f t="shared" si="18"/>
        <v>0</v>
      </c>
      <c r="AS281" s="49">
        <f t="shared" si="19"/>
        <v>0</v>
      </c>
      <c r="AT281" s="16"/>
      <c r="AU281" s="16"/>
      <c r="AV281" s="460"/>
      <c r="AW281" s="382"/>
      <c r="AX281" s="403"/>
      <c r="AY281" s="403"/>
      <c r="AZ281" s="403"/>
      <c r="BA281" s="403"/>
      <c r="BB281" s="403"/>
      <c r="BC281" s="403"/>
      <c r="BD281" s="403"/>
      <c r="BE281" s="403"/>
      <c r="BF281" s="403"/>
      <c r="BG281" s="403"/>
      <c r="BH281" s="403"/>
      <c r="BI281" s="403"/>
      <c r="BJ281" s="403"/>
      <c r="BK281" s="403"/>
      <c r="BL281" s="403"/>
      <c r="BM281" s="403"/>
      <c r="BN281" s="403"/>
      <c r="BO281" s="403"/>
      <c r="BP281" s="403"/>
      <c r="BQ281" s="377"/>
      <c r="BR281" s="377"/>
    </row>
    <row r="282" spans="1:70" ht="17" customHeight="1" x14ac:dyDescent="0.2">
      <c r="A282" s="387"/>
      <c r="B282" s="390"/>
      <c r="C282" s="393"/>
      <c r="D282" s="396"/>
      <c r="E282" s="399"/>
      <c r="F282" s="19">
        <v>39</v>
      </c>
      <c r="G282" s="35">
        <f>Anchor!B705</f>
        <v>870.16650000000004</v>
      </c>
      <c r="H282" s="40">
        <f>Anchor!C705</f>
        <v>35.998800000000003</v>
      </c>
      <c r="I282" s="40">
        <f>Anchor!D705</f>
        <v>46.621299999999998</v>
      </c>
      <c r="J282" s="40">
        <f>Anchor!E705</f>
        <v>44.568199999999997</v>
      </c>
      <c r="K282" s="40"/>
      <c r="L282" s="40">
        <f>Anchor!F705</f>
        <v>13.057600000000001</v>
      </c>
      <c r="M282" s="40">
        <f>Anchor!G705</f>
        <v>19.389500000000002</v>
      </c>
      <c r="N282" s="40">
        <f>Anchor!H705</f>
        <v>90.393500000000003</v>
      </c>
      <c r="O282" s="40"/>
      <c r="P282" s="40"/>
      <c r="Q282" s="40"/>
      <c r="R282" s="40"/>
      <c r="S282" s="40"/>
      <c r="T282" s="40"/>
      <c r="U282" s="40"/>
      <c r="V282" s="40">
        <f>Anchor!I705</f>
        <v>1330.9</v>
      </c>
      <c r="W282" s="40">
        <f>Anchor!J705</f>
        <v>0.38769999999999999</v>
      </c>
      <c r="X282" s="36">
        <f t="shared" si="20"/>
        <v>0.36969444444444449</v>
      </c>
      <c r="Y282" s="15"/>
      <c r="Z282" s="35">
        <f>Test!B705</f>
        <v>0</v>
      </c>
      <c r="AA282" s="40">
        <f>Test!C705</f>
        <v>0</v>
      </c>
      <c r="AB282" s="40">
        <f>Test!D705</f>
        <v>0</v>
      </c>
      <c r="AC282" s="40">
        <f>Test!E705</f>
        <v>0</v>
      </c>
      <c r="AD282" s="40"/>
      <c r="AE282" s="40">
        <f>Test!F705</f>
        <v>0</v>
      </c>
      <c r="AF282" s="40">
        <f>Test!G705</f>
        <v>0</v>
      </c>
      <c r="AG282" s="40">
        <f>Test!H705</f>
        <v>0</v>
      </c>
      <c r="AH282" s="40"/>
      <c r="AI282" s="40"/>
      <c r="AJ282" s="40"/>
      <c r="AK282" s="40"/>
      <c r="AL282" s="40"/>
      <c r="AM282" s="40"/>
      <c r="AN282" s="40"/>
      <c r="AO282" s="40">
        <f>Test!I705</f>
        <v>0</v>
      </c>
      <c r="AP282" s="40">
        <f>Test!J705</f>
        <v>0</v>
      </c>
      <c r="AQ282" s="36">
        <f t="shared" si="21"/>
        <v>0</v>
      </c>
      <c r="AR282" s="48">
        <f t="shared" si="18"/>
        <v>0</v>
      </c>
      <c r="AS282" s="49">
        <f t="shared" si="19"/>
        <v>0</v>
      </c>
      <c r="AT282" s="16"/>
      <c r="AU282" s="16"/>
      <c r="AV282" s="460" t="s">
        <v>124</v>
      </c>
      <c r="AW282" s="382" cm="1">
        <f t="array" ref="AW282">bdRateExtend($G281:$G284,H281:H284,$Z281:$Z284,AA281:AA284)</f>
        <v>1</v>
      </c>
      <c r="AX282" s="403"/>
      <c r="AY282" s="403"/>
      <c r="AZ282" s="403"/>
      <c r="BA282" s="403"/>
      <c r="BB282" s="403" cm="1">
        <f t="array" ref="BB282">bdRateExtend($G281:$G284,L281:L284,$Z281:$Z284,AE281:AE284)</f>
        <v>1</v>
      </c>
      <c r="BC282" s="403"/>
      <c r="BD282" s="403" cm="1">
        <f t="array" ref="BD282">bdRateExtend($G281:$G284,M281:M284,$Z281:$Z284,AF281:AF284)</f>
        <v>1</v>
      </c>
      <c r="BE282" s="403"/>
      <c r="BF282" s="403" cm="1">
        <f t="array" ref="BF282">bdRateExtend($G281:$G284,N281:N284,$Z281:$Z284,AG281:AG284)</f>
        <v>1</v>
      </c>
      <c r="BG282" s="403"/>
      <c r="BH282" s="403" t="e" cm="1">
        <f t="array" ref="BH282">bdRateExtend($G281:$G284,O281:O284,$Z281:$Z284,AH281:AH284)</f>
        <v>#VALUE!</v>
      </c>
      <c r="BI282" s="403"/>
      <c r="BJ282" s="403" t="e" cm="1">
        <f t="array" ref="BJ282">bdRateExtend($G281:$G284,P281:P284,$Z281:$Z284,AI281:AI284)</f>
        <v>#VALUE!</v>
      </c>
      <c r="BK282" s="403"/>
      <c r="BL282" s="403" t="e" cm="1">
        <f t="array" ref="BL282">bdRateExtend($G281:$G284,Q281:Q284,$Z281:$Z284,AJ281:AJ284)</f>
        <v>#VALUE!</v>
      </c>
      <c r="BM282" s="403"/>
      <c r="BN282" s="403" t="e" cm="1">
        <f t="array" ref="BN282">bdRateExtend($G281:$G284,R281:R284,$Z281:$Z284,AK281:AK284)</f>
        <v>#VALUE!</v>
      </c>
      <c r="BO282" s="403"/>
      <c r="BP282" s="403"/>
      <c r="BQ282" s="377"/>
      <c r="BR282" s="377"/>
    </row>
    <row r="283" spans="1:70" ht="17" customHeight="1" x14ac:dyDescent="0.2">
      <c r="A283" s="387"/>
      <c r="B283" s="390"/>
      <c r="C283" s="393"/>
      <c r="D283" s="396"/>
      <c r="E283" s="399"/>
      <c r="F283" s="19">
        <v>47</v>
      </c>
      <c r="G283" s="35">
        <f>Anchor!B706</f>
        <v>445.13839999999999</v>
      </c>
      <c r="H283" s="40">
        <f>Anchor!C706</f>
        <v>33.610999999999997</v>
      </c>
      <c r="I283" s="40">
        <f>Anchor!D706</f>
        <v>45.022100000000002</v>
      </c>
      <c r="J283" s="40">
        <f>Anchor!E706</f>
        <v>42.619599999999998</v>
      </c>
      <c r="K283" s="40"/>
      <c r="L283" s="40">
        <f>Anchor!F706</f>
        <v>10.696400000000001</v>
      </c>
      <c r="M283" s="40">
        <f>Anchor!G706</f>
        <v>16.601500000000001</v>
      </c>
      <c r="N283" s="40">
        <f>Anchor!H706</f>
        <v>83.659000000000006</v>
      </c>
      <c r="O283" s="40"/>
      <c r="P283" s="40"/>
      <c r="Q283" s="40"/>
      <c r="R283" s="40"/>
      <c r="S283" s="40"/>
      <c r="T283" s="40"/>
      <c r="U283" s="40"/>
      <c r="V283" s="40">
        <f>Anchor!I706</f>
        <v>996.5</v>
      </c>
      <c r="W283" s="40">
        <f>Anchor!J706</f>
        <v>0.31979999999999997</v>
      </c>
      <c r="X283" s="36">
        <f t="shared" si="20"/>
        <v>0.27680555555555558</v>
      </c>
      <c r="Y283" s="15"/>
      <c r="Z283" s="35">
        <f>Test!B706</f>
        <v>0</v>
      </c>
      <c r="AA283" s="40">
        <f>Test!C706</f>
        <v>0</v>
      </c>
      <c r="AB283" s="40">
        <f>Test!D706</f>
        <v>0</v>
      </c>
      <c r="AC283" s="40">
        <f>Test!E706</f>
        <v>0</v>
      </c>
      <c r="AD283" s="40"/>
      <c r="AE283" s="40">
        <f>Test!F706</f>
        <v>0</v>
      </c>
      <c r="AF283" s="40">
        <f>Test!G706</f>
        <v>0</v>
      </c>
      <c r="AG283" s="40">
        <f>Test!H706</f>
        <v>0</v>
      </c>
      <c r="AH283" s="40"/>
      <c r="AI283" s="40"/>
      <c r="AJ283" s="40"/>
      <c r="AK283" s="40"/>
      <c r="AL283" s="40"/>
      <c r="AM283" s="40"/>
      <c r="AN283" s="40"/>
      <c r="AO283" s="40">
        <f>Test!I706</f>
        <v>0</v>
      </c>
      <c r="AP283" s="40">
        <f>Test!J706</f>
        <v>0</v>
      </c>
      <c r="AQ283" s="36">
        <f t="shared" si="21"/>
        <v>0</v>
      </c>
      <c r="AR283" s="48">
        <f t="shared" si="18"/>
        <v>0</v>
      </c>
      <c r="AS283" s="49">
        <f t="shared" si="19"/>
        <v>0</v>
      </c>
      <c r="AT283" s="16"/>
      <c r="AU283" s="16"/>
      <c r="AV283" s="460"/>
      <c r="AW283" s="382"/>
      <c r="AX283" s="403"/>
      <c r="AY283" s="403"/>
      <c r="AZ283" s="403"/>
      <c r="BA283" s="403"/>
      <c r="BB283" s="403"/>
      <c r="BC283" s="403"/>
      <c r="BD283" s="403"/>
      <c r="BE283" s="403"/>
      <c r="BF283" s="403"/>
      <c r="BG283" s="403"/>
      <c r="BH283" s="403"/>
      <c r="BI283" s="403"/>
      <c r="BJ283" s="403"/>
      <c r="BK283" s="403"/>
      <c r="BL283" s="403"/>
      <c r="BM283" s="403"/>
      <c r="BN283" s="403"/>
      <c r="BO283" s="403"/>
      <c r="BP283" s="403"/>
      <c r="BQ283" s="377"/>
      <c r="BR283" s="377"/>
    </row>
    <row r="284" spans="1:70" ht="17" customHeight="1" x14ac:dyDescent="0.2">
      <c r="A284" s="387"/>
      <c r="B284" s="390"/>
      <c r="C284" s="393"/>
      <c r="D284" s="396"/>
      <c r="E284" s="399"/>
      <c r="F284" s="19">
        <v>55</v>
      </c>
      <c r="G284" s="35">
        <f>Anchor!B707</f>
        <v>223.75139999999999</v>
      </c>
      <c r="H284" s="40">
        <f>Anchor!C707</f>
        <v>31.503900000000002</v>
      </c>
      <c r="I284" s="40">
        <f>Anchor!D707</f>
        <v>43.244</v>
      </c>
      <c r="J284" s="40">
        <f>Anchor!E707</f>
        <v>40.843000000000004</v>
      </c>
      <c r="K284" s="40"/>
      <c r="L284" s="40">
        <f>Anchor!F707</f>
        <v>8.8828999999999994</v>
      </c>
      <c r="M284" s="40">
        <f>Anchor!G707</f>
        <v>14.122199999999999</v>
      </c>
      <c r="N284" s="40">
        <f>Anchor!H707</f>
        <v>73.441400000000002</v>
      </c>
      <c r="O284" s="40"/>
      <c r="P284" s="40"/>
      <c r="Q284" s="40"/>
      <c r="R284" s="40"/>
      <c r="S284" s="40"/>
      <c r="T284" s="40"/>
      <c r="U284" s="40"/>
      <c r="V284" s="40">
        <f>Anchor!I707</f>
        <v>689.4</v>
      </c>
      <c r="W284" s="40">
        <f>Anchor!J707</f>
        <v>0.23400000000000001</v>
      </c>
      <c r="X284" s="36">
        <f t="shared" si="20"/>
        <v>0.1915</v>
      </c>
      <c r="Y284" s="15"/>
      <c r="Z284" s="35">
        <f>Test!B707</f>
        <v>0</v>
      </c>
      <c r="AA284" s="40">
        <f>Test!C707</f>
        <v>0</v>
      </c>
      <c r="AB284" s="40">
        <f>Test!D707</f>
        <v>0</v>
      </c>
      <c r="AC284" s="40">
        <f>Test!E707</f>
        <v>0</v>
      </c>
      <c r="AD284" s="40"/>
      <c r="AE284" s="40">
        <f>Test!F707</f>
        <v>0</v>
      </c>
      <c r="AF284" s="40">
        <f>Test!G707</f>
        <v>0</v>
      </c>
      <c r="AG284" s="40">
        <f>Test!H707</f>
        <v>0</v>
      </c>
      <c r="AH284" s="40"/>
      <c r="AI284" s="40"/>
      <c r="AJ284" s="40"/>
      <c r="AK284" s="40"/>
      <c r="AL284" s="40"/>
      <c r="AM284" s="40"/>
      <c r="AN284" s="40"/>
      <c r="AO284" s="40">
        <f>Test!I707</f>
        <v>0</v>
      </c>
      <c r="AP284" s="40">
        <f>Test!J707</f>
        <v>0</v>
      </c>
      <c r="AQ284" s="36">
        <f t="shared" si="21"/>
        <v>0</v>
      </c>
      <c r="AR284" s="48">
        <f t="shared" si="18"/>
        <v>0</v>
      </c>
      <c r="AS284" s="49">
        <f t="shared" si="19"/>
        <v>0</v>
      </c>
      <c r="AT284" s="16"/>
      <c r="AU284" s="16"/>
      <c r="AV284" s="460" t="s">
        <v>125</v>
      </c>
      <c r="AW284" s="382" cm="1">
        <f t="array" ref="AW284">bdRateExtend($G282:$G285,H282:H285,$Z282:$Z285,AA282:AA285)</f>
        <v>1</v>
      </c>
      <c r="AX284" s="403"/>
      <c r="AY284" s="403"/>
      <c r="AZ284" s="403"/>
      <c r="BA284" s="403"/>
      <c r="BB284" s="403" cm="1">
        <f t="array" ref="BB284">bdRateExtend($G282:$G285,L282:L285,$Z282:$Z285,AE282:AE285)</f>
        <v>1</v>
      </c>
      <c r="BC284" s="403"/>
      <c r="BD284" s="403" cm="1">
        <f t="array" ref="BD284">bdRateExtend($G282:$G285,M282:M285,$Z282:$Z285,AF282:AF285)</f>
        <v>1</v>
      </c>
      <c r="BE284" s="403"/>
      <c r="BF284" s="403" cm="1">
        <f t="array" ref="BF284">bdRateExtend($G282:$G285,N282:N285,$Z282:$Z285,AG282:AG285)</f>
        <v>1</v>
      </c>
      <c r="BG284" s="403"/>
      <c r="BH284" s="403" t="e" cm="1">
        <f t="array" ref="BH284">bdRateExtend($G282:$G285,O282:O285,$Z282:$Z285,AH282:AH285)</f>
        <v>#VALUE!</v>
      </c>
      <c r="BI284" s="403"/>
      <c r="BJ284" s="403" t="e" cm="1">
        <f t="array" ref="BJ284">bdRateExtend($G282:$G285,P282:P285,$Z282:$Z285,AI282:AI285)</f>
        <v>#VALUE!</v>
      </c>
      <c r="BK284" s="403"/>
      <c r="BL284" s="403" t="e" cm="1">
        <f t="array" ref="BL284">bdRateExtend($G282:$G285,Q282:Q285,$Z282:$Z285,AJ282:AJ285)</f>
        <v>#VALUE!</v>
      </c>
      <c r="BM284" s="403"/>
      <c r="BN284" s="403" t="e" cm="1">
        <f t="array" ref="BN284">bdRateExtend($G282:$G285,R282:R285,$Z282:$Z285,AK282:AK285)</f>
        <v>#VALUE!</v>
      </c>
      <c r="BO284" s="403"/>
      <c r="BP284" s="403"/>
      <c r="BQ284" s="377"/>
      <c r="BR284" s="377"/>
    </row>
    <row r="285" spans="1:70" ht="17" customHeight="1" thickBot="1" x14ac:dyDescent="0.25">
      <c r="A285" s="387"/>
      <c r="B285" s="391"/>
      <c r="C285" s="394"/>
      <c r="D285" s="397"/>
      <c r="E285" s="400"/>
      <c r="F285" s="22">
        <v>63</v>
      </c>
      <c r="G285" s="37">
        <f>Anchor!B708</f>
        <v>90.994500000000002</v>
      </c>
      <c r="H285" s="38">
        <f>Anchor!C708</f>
        <v>29.039899999999999</v>
      </c>
      <c r="I285" s="38">
        <f>Anchor!D708</f>
        <v>41.577100000000002</v>
      </c>
      <c r="J285" s="38">
        <f>Anchor!E708</f>
        <v>39.359499999999997</v>
      </c>
      <c r="K285" s="38"/>
      <c r="L285" s="38">
        <f>Anchor!F708</f>
        <v>7.0533000000000001</v>
      </c>
      <c r="M285" s="38">
        <f>Anchor!G708</f>
        <v>11.4633</v>
      </c>
      <c r="N285" s="38">
        <f>Anchor!H708</f>
        <v>56.5032</v>
      </c>
      <c r="O285" s="38"/>
      <c r="P285" s="38"/>
      <c r="Q285" s="38"/>
      <c r="R285" s="38"/>
      <c r="S285" s="38"/>
      <c r="T285" s="38"/>
      <c r="U285" s="38"/>
      <c r="V285" s="38">
        <f>Anchor!I708</f>
        <v>374</v>
      </c>
      <c r="W285" s="38">
        <f>Anchor!J708</f>
        <v>0.13730000000000001</v>
      </c>
      <c r="X285" s="39">
        <f t="shared" si="20"/>
        <v>0.10388888888888889</v>
      </c>
      <c r="Y285" s="15"/>
      <c r="Z285" s="37">
        <f>Test!B708</f>
        <v>0</v>
      </c>
      <c r="AA285" s="38">
        <f>Test!C708</f>
        <v>0</v>
      </c>
      <c r="AB285" s="38">
        <f>Test!D708</f>
        <v>0</v>
      </c>
      <c r="AC285" s="38">
        <f>Test!E708</f>
        <v>0</v>
      </c>
      <c r="AD285" s="38"/>
      <c r="AE285" s="38">
        <f>Test!F708</f>
        <v>0</v>
      </c>
      <c r="AF285" s="38">
        <f>Test!G708</f>
        <v>0</v>
      </c>
      <c r="AG285" s="38">
        <f>Test!H708</f>
        <v>0</v>
      </c>
      <c r="AH285" s="38"/>
      <c r="AI285" s="38"/>
      <c r="AJ285" s="38"/>
      <c r="AK285" s="38"/>
      <c r="AL285" s="38"/>
      <c r="AM285" s="38"/>
      <c r="AN285" s="38"/>
      <c r="AO285" s="38">
        <f>Test!I708</f>
        <v>0</v>
      </c>
      <c r="AP285" s="38">
        <f>Test!J708</f>
        <v>0</v>
      </c>
      <c r="AQ285" s="39">
        <f t="shared" si="21"/>
        <v>0</v>
      </c>
      <c r="AR285" s="50">
        <f t="shared" si="18"/>
        <v>0</v>
      </c>
      <c r="AS285" s="51">
        <f t="shared" si="19"/>
        <v>0</v>
      </c>
      <c r="AT285" s="16"/>
      <c r="AU285" s="16"/>
      <c r="AV285" s="462"/>
      <c r="AW285" s="382"/>
      <c r="AX285" s="403"/>
      <c r="AY285" s="403"/>
      <c r="AZ285" s="403"/>
      <c r="BA285" s="403"/>
      <c r="BB285" s="403"/>
      <c r="BC285" s="403"/>
      <c r="BD285" s="403"/>
      <c r="BE285" s="403"/>
      <c r="BF285" s="403"/>
      <c r="BG285" s="403"/>
      <c r="BH285" s="403"/>
      <c r="BI285" s="403"/>
      <c r="BJ285" s="403"/>
      <c r="BK285" s="403"/>
      <c r="BL285" s="403"/>
      <c r="BM285" s="403"/>
      <c r="BN285" s="403"/>
      <c r="BO285" s="403"/>
      <c r="BP285" s="403"/>
      <c r="BQ285" s="377"/>
      <c r="BR285" s="377"/>
    </row>
    <row r="286" spans="1:70" ht="17" customHeight="1" x14ac:dyDescent="0.2">
      <c r="A286" s="387"/>
      <c r="B286" s="389" t="s">
        <v>92</v>
      </c>
      <c r="C286" s="392" t="s">
        <v>70</v>
      </c>
      <c r="D286" s="395">
        <v>29.97</v>
      </c>
      <c r="E286" s="398">
        <v>8</v>
      </c>
      <c r="F286" s="21">
        <v>23</v>
      </c>
      <c r="G286" s="32">
        <f>Anchor!B709</f>
        <v>1034.0425</v>
      </c>
      <c r="H286" s="33">
        <f>Anchor!C709</f>
        <v>42.349400000000003</v>
      </c>
      <c r="I286" s="33">
        <f>Anchor!D709</f>
        <v>51.696399999999997</v>
      </c>
      <c r="J286" s="33">
        <f>Anchor!E709</f>
        <v>51.522199999999998</v>
      </c>
      <c r="K286" s="33"/>
      <c r="L286" s="33">
        <f>Anchor!F709</f>
        <v>17.0185</v>
      </c>
      <c r="M286" s="33">
        <f>Anchor!G709</f>
        <v>24.269400000000001</v>
      </c>
      <c r="N286" s="33">
        <f>Anchor!H709</f>
        <v>98.991600000000005</v>
      </c>
      <c r="O286" s="33"/>
      <c r="P286" s="33"/>
      <c r="Q286" s="33"/>
      <c r="R286" s="33"/>
      <c r="S286" s="33"/>
      <c r="T286" s="33"/>
      <c r="U286" s="33"/>
      <c r="V286" s="33">
        <f>Anchor!I709</f>
        <v>1116</v>
      </c>
      <c r="W286" s="33">
        <f>Anchor!J709</f>
        <v>0.59330000000000005</v>
      </c>
      <c r="X286" s="34">
        <f t="shared" si="20"/>
        <v>0.31</v>
      </c>
      <c r="Y286" s="15"/>
      <c r="Z286" s="32">
        <f>Test!B709</f>
        <v>0</v>
      </c>
      <c r="AA286" s="33">
        <f>Test!C709</f>
        <v>0</v>
      </c>
      <c r="AB286" s="33">
        <f>Test!D709</f>
        <v>0</v>
      </c>
      <c r="AC286" s="33">
        <f>Test!E709</f>
        <v>0</v>
      </c>
      <c r="AD286" s="33"/>
      <c r="AE286" s="33">
        <f>Test!F709</f>
        <v>0</v>
      </c>
      <c r="AF286" s="33">
        <f>Test!G709</f>
        <v>0</v>
      </c>
      <c r="AG286" s="33">
        <f>Test!H709</f>
        <v>0</v>
      </c>
      <c r="AH286" s="33"/>
      <c r="AI286" s="33"/>
      <c r="AJ286" s="33"/>
      <c r="AK286" s="33"/>
      <c r="AL286" s="33"/>
      <c r="AM286" s="33"/>
      <c r="AN286" s="33"/>
      <c r="AO286" s="33">
        <f>Test!I709</f>
        <v>0</v>
      </c>
      <c r="AP286" s="33">
        <f>Test!J709</f>
        <v>0</v>
      </c>
      <c r="AQ286" s="34">
        <f t="shared" si="21"/>
        <v>0</v>
      </c>
      <c r="AR286" s="46">
        <f t="shared" si="18"/>
        <v>0</v>
      </c>
      <c r="AS286" s="47">
        <f t="shared" si="19"/>
        <v>0</v>
      </c>
      <c r="AT286" s="16"/>
      <c r="AU286" s="16"/>
      <c r="AV286" s="461" t="s">
        <v>123</v>
      </c>
      <c r="AW286" s="382" cm="1">
        <f t="array" ref="AW286">bdRateExtend($G286:$G289,H286:H289,$Z286:$Z289,AA286:AA289)</f>
        <v>1</v>
      </c>
      <c r="AX286" s="403" cm="1">
        <f t="array" ref="AX286">bdRateExtend($G286:$G291,H286:H291,$Z286:$Z291,AA286:AA291)</f>
        <v>1</v>
      </c>
      <c r="AY286" s="403" cm="1">
        <f t="array" ref="AY286">bdRateExtend($G286:$G291,I286:I291,$Z286:$Z291,AB286:AB291)</f>
        <v>1</v>
      </c>
      <c r="AZ286" s="403" cm="1">
        <f t="array" ref="AZ286">bdRateExtend($G286:$G291,J286:J291,$Z286:$Z291,AC286:AC291)</f>
        <v>1</v>
      </c>
      <c r="BA286" s="403" t="e" cm="1">
        <f t="array" ref="BA286">bdRateExtend($G286:$G291,K286:K291,$Z286:$Z291,AD286:AD291)</f>
        <v>#VALUE!</v>
      </c>
      <c r="BB286" s="403" cm="1">
        <f t="array" ref="BB286">bdRateExtend($G286:$G289,L286:L289,$Z286:$Z289,AE286:AE289)</f>
        <v>1</v>
      </c>
      <c r="BC286" s="403" cm="1">
        <f t="array" ref="BC286">bdRateExtend($G286:$G291,L286:L291,$Z286:$Z291,AE286:AE291)</f>
        <v>1</v>
      </c>
      <c r="BD286" s="403" cm="1">
        <f t="array" ref="BD286">bdRateExtend($G286:$G289,M286:M289,$Z286:$Z289,AF286:AF289)</f>
        <v>1</v>
      </c>
      <c r="BE286" s="403" cm="1">
        <f t="array" ref="BE286">bdRateExtend($G286:$G291,M286:M291,$Z286:$Z291,AF286:AF291)</f>
        <v>1</v>
      </c>
      <c r="BF286" s="403" cm="1">
        <f t="array" ref="BF286">bdRateExtend($G286:$G289,N286:N289,$Z286:$Z289,AG286:AG289)</f>
        <v>1</v>
      </c>
      <c r="BG286" s="403" cm="1">
        <f t="array" ref="BG286">bdRateExtend($G286:$G291,N286:N291,$Z286:$Z291,AG286:AG291)</f>
        <v>1</v>
      </c>
      <c r="BH286" s="403" t="e" cm="1">
        <f t="array" ref="BH286">bdRateExtend($G286:$G289,O286:O289,$Z286:$Z289,AH286:AH289)</f>
        <v>#VALUE!</v>
      </c>
      <c r="BI286" s="403" t="e" cm="1">
        <f t="array" ref="BI286">bdRateExtend($G286:$G291,O286:O291,$Z286:$Z291,AH286:AH291)</f>
        <v>#VALUE!</v>
      </c>
      <c r="BJ286" s="403" t="e" cm="1">
        <f t="array" ref="BJ286">bdRateExtend($G286:$G289,P286:P289,$Z286:$Z289,AI286:AI289)</f>
        <v>#VALUE!</v>
      </c>
      <c r="BK286" s="403" t="e" cm="1">
        <f t="array" ref="BK286">bdRateExtend($G286:$G291,P286:P291,$Z286:$Z291,AI286:AI291)</f>
        <v>#VALUE!</v>
      </c>
      <c r="BL286" s="403" t="e" cm="1">
        <f t="array" ref="BL286">bdRateExtend($G286:$G289,Q286:Q289,$Z286:$Z289,AJ286:AJ289)</f>
        <v>#VALUE!</v>
      </c>
      <c r="BM286" s="403" t="e" cm="1">
        <f t="array" ref="BM286">bdRateExtend($G286:$G291,Q286:Q291,$Z286:$Z291,AJ286:AJ291)</f>
        <v>#VALUE!</v>
      </c>
      <c r="BN286" s="403" t="e" cm="1">
        <f t="array" ref="BN286">bdRateExtend($G286:$G289,R286:R289,$Z286:$Z289,AK286:AK289)</f>
        <v>#VALUE!</v>
      </c>
      <c r="BO286" s="403" t="e" cm="1">
        <f t="array" ref="BO286">bdRateExtend($G286:$G291,R286:R291,$Z286:$Z291,AK286:AK291)</f>
        <v>#VALUE!</v>
      </c>
      <c r="BP286" s="403" t="e" cm="1">
        <f t="array" ref="BP286">bdRateExtend($G286:$G291,S286:S291,$Z286:$Z291,AL286:AL291)</f>
        <v>#VALUE!</v>
      </c>
      <c r="BQ286" s="377" t="e" cm="1">
        <f t="array" ref="BQ286">bdRateExtend($G286:$G291,T286:T291,$Z286:$Z291,AM286:AM291)</f>
        <v>#VALUE!</v>
      </c>
      <c r="BR286" s="377" t="e" cm="1">
        <f t="array" ref="BR286">bdRateExtend($G286:$G291,U286:U291,$Z286:$Z291,AN286:AN291)</f>
        <v>#VALUE!</v>
      </c>
    </row>
    <row r="287" spans="1:70" ht="17" customHeight="1" x14ac:dyDescent="0.2">
      <c r="A287" s="387"/>
      <c r="B287" s="390"/>
      <c r="C287" s="393"/>
      <c r="D287" s="396"/>
      <c r="E287" s="399"/>
      <c r="F287" s="19">
        <v>31</v>
      </c>
      <c r="G287" s="35">
        <f>Anchor!B710</f>
        <v>588.16999999999996</v>
      </c>
      <c r="H287" s="40">
        <f>Anchor!C710</f>
        <v>39.755200000000002</v>
      </c>
      <c r="I287" s="40">
        <f>Anchor!D710</f>
        <v>50.238199999999999</v>
      </c>
      <c r="J287" s="40">
        <f>Anchor!E710</f>
        <v>50.388100000000001</v>
      </c>
      <c r="K287" s="40"/>
      <c r="L287" s="40">
        <f>Anchor!F710</f>
        <v>14.8102</v>
      </c>
      <c r="M287" s="40">
        <f>Anchor!G710</f>
        <v>21.822900000000001</v>
      </c>
      <c r="N287" s="40">
        <f>Anchor!H710</f>
        <v>97.634799999999998</v>
      </c>
      <c r="O287" s="40"/>
      <c r="P287" s="40"/>
      <c r="Q287" s="40"/>
      <c r="R287" s="40"/>
      <c r="S287" s="40"/>
      <c r="T287" s="40"/>
      <c r="U287" s="40"/>
      <c r="V287" s="40">
        <f>Anchor!I710</f>
        <v>882.9</v>
      </c>
      <c r="W287" s="40">
        <f>Anchor!J710</f>
        <v>0.53220000000000001</v>
      </c>
      <c r="X287" s="36">
        <f t="shared" si="20"/>
        <v>0.24525</v>
      </c>
      <c r="Y287" s="15"/>
      <c r="Z287" s="35">
        <f>Test!B710</f>
        <v>0</v>
      </c>
      <c r="AA287" s="40">
        <f>Test!C710</f>
        <v>0</v>
      </c>
      <c r="AB287" s="40">
        <f>Test!D710</f>
        <v>0</v>
      </c>
      <c r="AC287" s="40">
        <f>Test!E710</f>
        <v>0</v>
      </c>
      <c r="AD287" s="40"/>
      <c r="AE287" s="40">
        <f>Test!F710</f>
        <v>0</v>
      </c>
      <c r="AF287" s="40">
        <f>Test!G710</f>
        <v>0</v>
      </c>
      <c r="AG287" s="40">
        <f>Test!H710</f>
        <v>0</v>
      </c>
      <c r="AH287" s="40"/>
      <c r="AI287" s="40"/>
      <c r="AJ287" s="40"/>
      <c r="AK287" s="40"/>
      <c r="AL287" s="40"/>
      <c r="AM287" s="40"/>
      <c r="AN287" s="40"/>
      <c r="AO287" s="40">
        <f>Test!I710</f>
        <v>0</v>
      </c>
      <c r="AP287" s="40">
        <f>Test!J710</f>
        <v>0</v>
      </c>
      <c r="AQ287" s="36">
        <f t="shared" si="21"/>
        <v>0</v>
      </c>
      <c r="AR287" s="48">
        <f t="shared" si="18"/>
        <v>0</v>
      </c>
      <c r="AS287" s="49">
        <f t="shared" si="19"/>
        <v>0</v>
      </c>
      <c r="AT287" s="16"/>
      <c r="AU287" s="16"/>
      <c r="AV287" s="460"/>
      <c r="AW287" s="382"/>
      <c r="AX287" s="403"/>
      <c r="AY287" s="403"/>
      <c r="AZ287" s="403"/>
      <c r="BA287" s="403"/>
      <c r="BB287" s="403"/>
      <c r="BC287" s="403"/>
      <c r="BD287" s="403"/>
      <c r="BE287" s="403"/>
      <c r="BF287" s="403"/>
      <c r="BG287" s="403"/>
      <c r="BH287" s="403"/>
      <c r="BI287" s="403"/>
      <c r="BJ287" s="403"/>
      <c r="BK287" s="403"/>
      <c r="BL287" s="403"/>
      <c r="BM287" s="403"/>
      <c r="BN287" s="403"/>
      <c r="BO287" s="403"/>
      <c r="BP287" s="403"/>
      <c r="BQ287" s="377"/>
      <c r="BR287" s="377"/>
    </row>
    <row r="288" spans="1:70" ht="17" customHeight="1" x14ac:dyDescent="0.2">
      <c r="A288" s="387"/>
      <c r="B288" s="390"/>
      <c r="C288" s="393"/>
      <c r="D288" s="396"/>
      <c r="E288" s="399"/>
      <c r="F288" s="19">
        <v>39</v>
      </c>
      <c r="G288" s="35">
        <f>Anchor!B711</f>
        <v>328.63170000000002</v>
      </c>
      <c r="H288" s="40">
        <f>Anchor!C711</f>
        <v>37.288699999999999</v>
      </c>
      <c r="I288" s="40">
        <f>Anchor!D711</f>
        <v>48.701599999999999</v>
      </c>
      <c r="J288" s="40">
        <f>Anchor!E711</f>
        <v>48.854799999999997</v>
      </c>
      <c r="K288" s="40"/>
      <c r="L288" s="40">
        <f>Anchor!F711</f>
        <v>12.586399999999999</v>
      </c>
      <c r="M288" s="40">
        <f>Anchor!G711</f>
        <v>19.157800000000002</v>
      </c>
      <c r="N288" s="40">
        <f>Anchor!H711</f>
        <v>94.468299999999999</v>
      </c>
      <c r="O288" s="40"/>
      <c r="P288" s="40"/>
      <c r="Q288" s="40"/>
      <c r="R288" s="40"/>
      <c r="S288" s="40"/>
      <c r="T288" s="40"/>
      <c r="U288" s="40"/>
      <c r="V288" s="40">
        <f>Anchor!I711</f>
        <v>719.3</v>
      </c>
      <c r="W288" s="40">
        <f>Anchor!J711</f>
        <v>0.3997</v>
      </c>
      <c r="X288" s="36">
        <f t="shared" si="20"/>
        <v>0.19980555555555554</v>
      </c>
      <c r="Y288" s="15"/>
      <c r="Z288" s="35">
        <f>Test!B711</f>
        <v>0</v>
      </c>
      <c r="AA288" s="40">
        <f>Test!C711</f>
        <v>0</v>
      </c>
      <c r="AB288" s="40">
        <f>Test!D711</f>
        <v>0</v>
      </c>
      <c r="AC288" s="40">
        <f>Test!E711</f>
        <v>0</v>
      </c>
      <c r="AD288" s="40"/>
      <c r="AE288" s="40">
        <f>Test!F711</f>
        <v>0</v>
      </c>
      <c r="AF288" s="40">
        <f>Test!G711</f>
        <v>0</v>
      </c>
      <c r="AG288" s="40">
        <f>Test!H711</f>
        <v>0</v>
      </c>
      <c r="AH288" s="40"/>
      <c r="AI288" s="40"/>
      <c r="AJ288" s="40"/>
      <c r="AK288" s="40"/>
      <c r="AL288" s="40"/>
      <c r="AM288" s="40"/>
      <c r="AN288" s="40"/>
      <c r="AO288" s="40">
        <f>Test!I711</f>
        <v>0</v>
      </c>
      <c r="AP288" s="40">
        <f>Test!J711</f>
        <v>0</v>
      </c>
      <c r="AQ288" s="36">
        <f t="shared" si="21"/>
        <v>0</v>
      </c>
      <c r="AR288" s="48">
        <f t="shared" si="18"/>
        <v>0</v>
      </c>
      <c r="AS288" s="49">
        <f t="shared" si="19"/>
        <v>0</v>
      </c>
      <c r="AT288" s="16"/>
      <c r="AU288" s="16"/>
      <c r="AV288" s="460" t="s">
        <v>124</v>
      </c>
      <c r="AW288" s="382" cm="1">
        <f t="array" ref="AW288">bdRateExtend($G287:$G290,H287:H290,$Z287:$Z290,AA287:AA290)</f>
        <v>1</v>
      </c>
      <c r="AX288" s="403"/>
      <c r="AY288" s="403"/>
      <c r="AZ288" s="403"/>
      <c r="BA288" s="403"/>
      <c r="BB288" s="403" cm="1">
        <f t="array" ref="BB288">bdRateExtend($G287:$G290,L287:L290,$Z287:$Z290,AE287:AE290)</f>
        <v>1</v>
      </c>
      <c r="BC288" s="403"/>
      <c r="BD288" s="403" cm="1">
        <f t="array" ref="BD288">bdRateExtend($G287:$G290,M287:M290,$Z287:$Z290,AF287:AF290)</f>
        <v>1</v>
      </c>
      <c r="BE288" s="403"/>
      <c r="BF288" s="403" cm="1">
        <f t="array" ref="BF288">bdRateExtend($G287:$G290,N287:N290,$Z287:$Z290,AG287:AG290)</f>
        <v>1</v>
      </c>
      <c r="BG288" s="403"/>
      <c r="BH288" s="403" t="e" cm="1">
        <f t="array" ref="BH288">bdRateExtend($G287:$G290,O287:O290,$Z287:$Z290,AH287:AH290)</f>
        <v>#VALUE!</v>
      </c>
      <c r="BI288" s="403"/>
      <c r="BJ288" s="403" t="e" cm="1">
        <f t="array" ref="BJ288">bdRateExtend($G287:$G290,P287:P290,$Z287:$Z290,AI287:AI290)</f>
        <v>#VALUE!</v>
      </c>
      <c r="BK288" s="403"/>
      <c r="BL288" s="403" t="e" cm="1">
        <f t="array" ref="BL288">bdRateExtend($G287:$G290,Q287:Q290,$Z287:$Z290,AJ287:AJ290)</f>
        <v>#VALUE!</v>
      </c>
      <c r="BM288" s="403"/>
      <c r="BN288" s="403" t="e" cm="1">
        <f t="array" ref="BN288">bdRateExtend($G287:$G290,R287:R290,$Z287:$Z290,AK287:AK290)</f>
        <v>#VALUE!</v>
      </c>
      <c r="BO288" s="403"/>
      <c r="BP288" s="403"/>
      <c r="BQ288" s="377"/>
      <c r="BR288" s="377"/>
    </row>
    <row r="289" spans="1:70" ht="17" customHeight="1" x14ac:dyDescent="0.2">
      <c r="A289" s="387"/>
      <c r="B289" s="390"/>
      <c r="C289" s="393"/>
      <c r="D289" s="396"/>
      <c r="E289" s="399"/>
      <c r="F289" s="19">
        <v>47</v>
      </c>
      <c r="G289" s="35">
        <f>Anchor!B712</f>
        <v>174.2465</v>
      </c>
      <c r="H289" s="40">
        <f>Anchor!C712</f>
        <v>34.9557</v>
      </c>
      <c r="I289" s="40">
        <f>Anchor!D712</f>
        <v>47.095500000000001</v>
      </c>
      <c r="J289" s="40">
        <f>Anchor!E712</f>
        <v>47.202100000000002</v>
      </c>
      <c r="K289" s="40"/>
      <c r="L289" s="40">
        <f>Anchor!F712</f>
        <v>10.446199999999999</v>
      </c>
      <c r="M289" s="40">
        <f>Anchor!G712</f>
        <v>16.316800000000001</v>
      </c>
      <c r="N289" s="40">
        <f>Anchor!H712</f>
        <v>88.367900000000006</v>
      </c>
      <c r="O289" s="40"/>
      <c r="P289" s="40"/>
      <c r="Q289" s="40"/>
      <c r="R289" s="40"/>
      <c r="S289" s="40"/>
      <c r="T289" s="40"/>
      <c r="U289" s="40"/>
      <c r="V289" s="40">
        <f>Anchor!I712</f>
        <v>557.1</v>
      </c>
      <c r="W289" s="40">
        <f>Anchor!J712</f>
        <v>0.38600000000000001</v>
      </c>
      <c r="X289" s="36">
        <f t="shared" si="20"/>
        <v>0.15475</v>
      </c>
      <c r="Y289" s="15"/>
      <c r="Z289" s="35">
        <f>Test!B712</f>
        <v>0</v>
      </c>
      <c r="AA289" s="40">
        <f>Test!C712</f>
        <v>0</v>
      </c>
      <c r="AB289" s="40">
        <f>Test!D712</f>
        <v>0</v>
      </c>
      <c r="AC289" s="40">
        <f>Test!E712</f>
        <v>0</v>
      </c>
      <c r="AD289" s="40"/>
      <c r="AE289" s="40">
        <f>Test!F712</f>
        <v>0</v>
      </c>
      <c r="AF289" s="40">
        <f>Test!G712</f>
        <v>0</v>
      </c>
      <c r="AG289" s="40">
        <f>Test!H712</f>
        <v>0</v>
      </c>
      <c r="AH289" s="40"/>
      <c r="AI289" s="40"/>
      <c r="AJ289" s="40"/>
      <c r="AK289" s="40"/>
      <c r="AL289" s="40"/>
      <c r="AM289" s="40"/>
      <c r="AN289" s="40"/>
      <c r="AO289" s="40">
        <f>Test!I712</f>
        <v>0</v>
      </c>
      <c r="AP289" s="40">
        <f>Test!J712</f>
        <v>0</v>
      </c>
      <c r="AQ289" s="36">
        <f t="shared" si="21"/>
        <v>0</v>
      </c>
      <c r="AR289" s="48">
        <f t="shared" si="18"/>
        <v>0</v>
      </c>
      <c r="AS289" s="49">
        <f t="shared" si="19"/>
        <v>0</v>
      </c>
      <c r="AT289" s="16"/>
      <c r="AU289" s="16"/>
      <c r="AV289" s="460"/>
      <c r="AW289" s="382"/>
      <c r="AX289" s="403"/>
      <c r="AY289" s="403"/>
      <c r="AZ289" s="403"/>
      <c r="BA289" s="403"/>
      <c r="BB289" s="403"/>
      <c r="BC289" s="403"/>
      <c r="BD289" s="403"/>
      <c r="BE289" s="403"/>
      <c r="BF289" s="403"/>
      <c r="BG289" s="403"/>
      <c r="BH289" s="403"/>
      <c r="BI289" s="403"/>
      <c r="BJ289" s="403"/>
      <c r="BK289" s="403"/>
      <c r="BL289" s="403"/>
      <c r="BM289" s="403"/>
      <c r="BN289" s="403"/>
      <c r="BO289" s="403"/>
      <c r="BP289" s="403"/>
      <c r="BQ289" s="377"/>
      <c r="BR289" s="377"/>
    </row>
    <row r="290" spans="1:70" ht="17" customHeight="1" x14ac:dyDescent="0.2">
      <c r="A290" s="387"/>
      <c r="B290" s="390"/>
      <c r="C290" s="393"/>
      <c r="D290" s="396"/>
      <c r="E290" s="399"/>
      <c r="F290" s="19">
        <v>55</v>
      </c>
      <c r="G290" s="35">
        <f>Anchor!B713</f>
        <v>83.831199999999995</v>
      </c>
      <c r="H290" s="40">
        <f>Anchor!C713</f>
        <v>32.9452</v>
      </c>
      <c r="I290" s="40">
        <f>Anchor!D713</f>
        <v>45.471800000000002</v>
      </c>
      <c r="J290" s="40">
        <f>Anchor!E713</f>
        <v>45.909599999999998</v>
      </c>
      <c r="K290" s="40"/>
      <c r="L290" s="40">
        <f>Anchor!F713</f>
        <v>8.7431999999999999</v>
      </c>
      <c r="M290" s="40">
        <f>Anchor!G713</f>
        <v>13.671099999999999</v>
      </c>
      <c r="N290" s="40">
        <f>Anchor!H713</f>
        <v>78.41</v>
      </c>
      <c r="O290" s="40"/>
      <c r="P290" s="40"/>
      <c r="Q290" s="40"/>
      <c r="R290" s="40"/>
      <c r="S290" s="40"/>
      <c r="T290" s="40"/>
      <c r="U290" s="40"/>
      <c r="V290" s="40">
        <f>Anchor!I713</f>
        <v>357.7</v>
      </c>
      <c r="W290" s="40">
        <f>Anchor!J713</f>
        <v>0.2379</v>
      </c>
      <c r="X290" s="36">
        <f t="shared" si="20"/>
        <v>9.9361111111111108E-2</v>
      </c>
      <c r="Y290" s="15"/>
      <c r="Z290" s="35">
        <f>Test!B713</f>
        <v>0</v>
      </c>
      <c r="AA290" s="40">
        <f>Test!C713</f>
        <v>0</v>
      </c>
      <c r="AB290" s="40">
        <f>Test!D713</f>
        <v>0</v>
      </c>
      <c r="AC290" s="40">
        <f>Test!E713</f>
        <v>0</v>
      </c>
      <c r="AD290" s="40"/>
      <c r="AE290" s="40">
        <f>Test!F713</f>
        <v>0</v>
      </c>
      <c r="AF290" s="40">
        <f>Test!G713</f>
        <v>0</v>
      </c>
      <c r="AG290" s="40">
        <f>Test!H713</f>
        <v>0</v>
      </c>
      <c r="AH290" s="40"/>
      <c r="AI290" s="40"/>
      <c r="AJ290" s="40"/>
      <c r="AK290" s="40"/>
      <c r="AL290" s="40"/>
      <c r="AM290" s="40"/>
      <c r="AN290" s="40"/>
      <c r="AO290" s="40">
        <f>Test!I713</f>
        <v>0</v>
      </c>
      <c r="AP290" s="40">
        <f>Test!J713</f>
        <v>0</v>
      </c>
      <c r="AQ290" s="36">
        <f t="shared" si="21"/>
        <v>0</v>
      </c>
      <c r="AR290" s="48">
        <f t="shared" si="18"/>
        <v>0</v>
      </c>
      <c r="AS290" s="49">
        <f t="shared" si="19"/>
        <v>0</v>
      </c>
      <c r="AT290" s="16"/>
      <c r="AU290" s="16"/>
      <c r="AV290" s="460" t="s">
        <v>125</v>
      </c>
      <c r="AW290" s="382" cm="1">
        <f t="array" ref="AW290">bdRateExtend($G288:$G291,H288:H291,$Z288:$Z291,AA288:AA291)</f>
        <v>1</v>
      </c>
      <c r="AX290" s="403"/>
      <c r="AY290" s="403"/>
      <c r="AZ290" s="403"/>
      <c r="BA290" s="403"/>
      <c r="BB290" s="403" cm="1">
        <f t="array" ref="BB290">bdRateExtend($G288:$G291,L288:L291,$Z288:$Z291,AE288:AE291)</f>
        <v>1</v>
      </c>
      <c r="BC290" s="403"/>
      <c r="BD290" s="403" cm="1">
        <f t="array" ref="BD290">bdRateExtend($G288:$G291,M288:M291,$Z288:$Z291,AF288:AF291)</f>
        <v>1</v>
      </c>
      <c r="BE290" s="403"/>
      <c r="BF290" s="403" cm="1">
        <f t="array" ref="BF290">bdRateExtend($G288:$G291,N288:N291,$Z288:$Z291,AG288:AG291)</f>
        <v>1</v>
      </c>
      <c r="BG290" s="403"/>
      <c r="BH290" s="403" t="e" cm="1">
        <f t="array" ref="BH290">bdRateExtend($G288:$G291,O288:O291,$Z288:$Z291,AH288:AH291)</f>
        <v>#VALUE!</v>
      </c>
      <c r="BI290" s="403"/>
      <c r="BJ290" s="403" t="e" cm="1">
        <f t="array" ref="BJ290">bdRateExtend($G288:$G291,P288:P291,$Z288:$Z291,AI288:AI291)</f>
        <v>#VALUE!</v>
      </c>
      <c r="BK290" s="403"/>
      <c r="BL290" s="403" t="e" cm="1">
        <f t="array" ref="BL290">bdRateExtend($G288:$G291,Q288:Q291,$Z288:$Z291,AJ288:AJ291)</f>
        <v>#VALUE!</v>
      </c>
      <c r="BM290" s="403"/>
      <c r="BN290" s="403" t="e" cm="1">
        <f t="array" ref="BN290">bdRateExtend($G288:$G291,R288:R291,$Z288:$Z291,AK288:AK291)</f>
        <v>#VALUE!</v>
      </c>
      <c r="BO290" s="403"/>
      <c r="BP290" s="403"/>
      <c r="BQ290" s="377"/>
      <c r="BR290" s="377"/>
    </row>
    <row r="291" spans="1:70" ht="17" customHeight="1" thickBot="1" x14ac:dyDescent="0.25">
      <c r="A291" s="388"/>
      <c r="B291" s="391"/>
      <c r="C291" s="394"/>
      <c r="D291" s="397"/>
      <c r="E291" s="400"/>
      <c r="F291" s="22">
        <v>63</v>
      </c>
      <c r="G291" s="37">
        <f>Anchor!B714</f>
        <v>34.197200000000002</v>
      </c>
      <c r="H291" s="38">
        <f>Anchor!C714</f>
        <v>30.848700000000001</v>
      </c>
      <c r="I291" s="38">
        <f>Anchor!D714</f>
        <v>43.622799999999998</v>
      </c>
      <c r="J291" s="38">
        <f>Anchor!E714</f>
        <v>43.706299999999999</v>
      </c>
      <c r="K291" s="38"/>
      <c r="L291" s="38">
        <f>Anchor!F714</f>
        <v>7.5202999999999998</v>
      </c>
      <c r="M291" s="38">
        <f>Anchor!G714</f>
        <v>11.368</v>
      </c>
      <c r="N291" s="38">
        <f>Anchor!H714</f>
        <v>60.6524</v>
      </c>
      <c r="O291" s="38"/>
      <c r="P291" s="38"/>
      <c r="Q291" s="38"/>
      <c r="R291" s="38"/>
      <c r="S291" s="38"/>
      <c r="T291" s="38"/>
      <c r="U291" s="38"/>
      <c r="V291" s="38">
        <f>Anchor!I714</f>
        <v>156.1</v>
      </c>
      <c r="W291" s="38">
        <f>Anchor!J714</f>
        <v>0.20330000000000001</v>
      </c>
      <c r="X291" s="39">
        <f t="shared" si="20"/>
        <v>4.3361111111111107E-2</v>
      </c>
      <c r="Y291" s="15"/>
      <c r="Z291" s="37">
        <f>Test!B714</f>
        <v>0</v>
      </c>
      <c r="AA291" s="38">
        <f>Test!C714</f>
        <v>0</v>
      </c>
      <c r="AB291" s="38">
        <f>Test!D714</f>
        <v>0</v>
      </c>
      <c r="AC291" s="38">
        <f>Test!E714</f>
        <v>0</v>
      </c>
      <c r="AD291" s="38"/>
      <c r="AE291" s="38">
        <f>Test!F714</f>
        <v>0</v>
      </c>
      <c r="AF291" s="38">
        <f>Test!G714</f>
        <v>0</v>
      </c>
      <c r="AG291" s="38">
        <f>Test!H714</f>
        <v>0</v>
      </c>
      <c r="AH291" s="38"/>
      <c r="AI291" s="38"/>
      <c r="AJ291" s="38"/>
      <c r="AK291" s="38"/>
      <c r="AL291" s="38"/>
      <c r="AM291" s="38"/>
      <c r="AN291" s="38"/>
      <c r="AO291" s="38">
        <f>Test!I714</f>
        <v>0</v>
      </c>
      <c r="AP291" s="38">
        <f>Test!J714</f>
        <v>0</v>
      </c>
      <c r="AQ291" s="39">
        <f t="shared" si="21"/>
        <v>0</v>
      </c>
      <c r="AR291" s="50">
        <f t="shared" si="18"/>
        <v>0</v>
      </c>
      <c r="AS291" s="51">
        <f t="shared" si="19"/>
        <v>0</v>
      </c>
      <c r="AT291" s="16"/>
      <c r="AU291" s="16"/>
      <c r="AV291" s="462"/>
      <c r="AW291" s="382"/>
      <c r="AX291" s="403"/>
      <c r="AY291" s="403"/>
      <c r="AZ291" s="403"/>
      <c r="BA291" s="403"/>
      <c r="BB291" s="403"/>
      <c r="BC291" s="403"/>
      <c r="BD291" s="403"/>
      <c r="BE291" s="403"/>
      <c r="BF291" s="403"/>
      <c r="BG291" s="403"/>
      <c r="BH291" s="403"/>
      <c r="BI291" s="403"/>
      <c r="BJ291" s="403"/>
      <c r="BK291" s="403"/>
      <c r="BL291" s="403"/>
      <c r="BM291" s="403"/>
      <c r="BN291" s="403"/>
      <c r="BO291" s="403"/>
      <c r="BP291" s="403"/>
      <c r="BQ291" s="377"/>
      <c r="BR291" s="377"/>
    </row>
    <row r="292" spans="1:70" ht="17" customHeight="1" x14ac:dyDescent="0.2">
      <c r="A292" s="386" t="s">
        <v>105</v>
      </c>
      <c r="B292" s="389" t="s">
        <v>2</v>
      </c>
      <c r="C292" s="392" t="s">
        <v>24</v>
      </c>
      <c r="D292" s="395">
        <v>60</v>
      </c>
      <c r="E292" s="398">
        <v>8</v>
      </c>
      <c r="F292" s="21">
        <v>23</v>
      </c>
      <c r="G292" s="32">
        <f>Anchor!B715</f>
        <v>20364.121800000001</v>
      </c>
      <c r="H292" s="33">
        <f>Anchor!C715</f>
        <v>44.530299999999997</v>
      </c>
      <c r="I292" s="33">
        <f>Anchor!D715</f>
        <v>46.740099999999998</v>
      </c>
      <c r="J292" s="33">
        <f>Anchor!E715</f>
        <v>47.264099999999999</v>
      </c>
      <c r="K292" s="33"/>
      <c r="L292" s="33">
        <f>Anchor!F715</f>
        <v>28.749400000000001</v>
      </c>
      <c r="M292" s="33">
        <f>Anchor!G715</f>
        <v>25.706199999999999</v>
      </c>
      <c r="N292" s="33">
        <f>Anchor!H715</f>
        <v>99.158600000000007</v>
      </c>
      <c r="O292" s="33"/>
      <c r="P292" s="33"/>
      <c r="Q292" s="33"/>
      <c r="R292" s="33"/>
      <c r="S292" s="33"/>
      <c r="T292" s="33"/>
      <c r="U292" s="33"/>
      <c r="V292" s="33">
        <f>Anchor!I715</f>
        <v>7420.1</v>
      </c>
      <c r="W292" s="33">
        <f>Anchor!J715</f>
        <v>7.5193000000000003</v>
      </c>
      <c r="X292" s="34">
        <f t="shared" si="20"/>
        <v>2.0611388888888889</v>
      </c>
      <c r="Y292" s="15"/>
      <c r="Z292" s="32">
        <f>Test!B715</f>
        <v>0</v>
      </c>
      <c r="AA292" s="33">
        <f>Test!C715</f>
        <v>0</v>
      </c>
      <c r="AB292" s="33">
        <f>Test!D715</f>
        <v>0</v>
      </c>
      <c r="AC292" s="33">
        <f>Test!E715</f>
        <v>0</v>
      </c>
      <c r="AD292" s="33"/>
      <c r="AE292" s="33">
        <f>Test!F715</f>
        <v>0</v>
      </c>
      <c r="AF292" s="33">
        <f>Test!G715</f>
        <v>0</v>
      </c>
      <c r="AG292" s="33">
        <f>Test!H715</f>
        <v>0</v>
      </c>
      <c r="AH292" s="33"/>
      <c r="AI292" s="33"/>
      <c r="AJ292" s="33"/>
      <c r="AK292" s="33"/>
      <c r="AL292" s="33"/>
      <c r="AM292" s="33"/>
      <c r="AN292" s="33"/>
      <c r="AO292" s="33">
        <f>Test!I715</f>
        <v>0</v>
      </c>
      <c r="AP292" s="33">
        <f>Test!J715</f>
        <v>0</v>
      </c>
      <c r="AQ292" s="34">
        <f t="shared" si="21"/>
        <v>0</v>
      </c>
      <c r="AR292" s="46">
        <f t="shared" si="18"/>
        <v>0</v>
      </c>
      <c r="AS292" s="47">
        <f t="shared" si="19"/>
        <v>0</v>
      </c>
      <c r="AT292" s="16"/>
      <c r="AU292" s="16"/>
      <c r="AV292" s="461" t="s">
        <v>123</v>
      </c>
      <c r="AW292" s="382" cm="1">
        <f t="array" ref="AW292">bdRateExtend($G292:$G295,H292:H295,$Z292:$Z295,AA292:AA295)</f>
        <v>1</v>
      </c>
      <c r="AX292" s="403" cm="1">
        <f t="array" ref="AX292">bdRateExtend($G292:$G297,H292:H297,$Z292:$Z297,AA292:AA297)</f>
        <v>1</v>
      </c>
      <c r="AY292" s="403" cm="1">
        <f t="array" ref="AY292">bdRateExtend($G292:$G297,I292:I297,$Z292:$Z297,AB292:AB297)</f>
        <v>1</v>
      </c>
      <c r="AZ292" s="403" cm="1">
        <f t="array" ref="AZ292">bdRateExtend($G292:$G297,J292:J297,$Z292:$Z297,AC292:AC297)</f>
        <v>1</v>
      </c>
      <c r="BA292" s="403" t="e" cm="1">
        <f t="array" ref="BA292">bdRateExtend($G292:$G297,K292:K297,$Z292:$Z297,AD292:AD297)</f>
        <v>#VALUE!</v>
      </c>
      <c r="BB292" s="403" cm="1">
        <f t="array" ref="BB292">bdRateExtend($G292:$G295,L292:L295,$Z292:$Z295,AE292:AE295)</f>
        <v>1</v>
      </c>
      <c r="BC292" s="403" cm="1">
        <f t="array" ref="BC292">bdRateExtend($G292:$G297,L292:L297,$Z292:$Z297,AE292:AE297)</f>
        <v>1</v>
      </c>
      <c r="BD292" s="403" cm="1">
        <f t="array" ref="BD292">bdRateExtend($G292:$G295,M292:M295,$Z292:$Z295,AF292:AF295)</f>
        <v>1</v>
      </c>
      <c r="BE292" s="403" cm="1">
        <f t="array" ref="BE292">bdRateExtend($G292:$G297,M292:M297,$Z292:$Z297,AF292:AF297)</f>
        <v>1</v>
      </c>
      <c r="BF292" s="403" cm="1">
        <f t="array" ref="BF292">bdRateExtend($G292:$G295,N292:N295,$Z292:$Z295,AG292:AG295)</f>
        <v>1</v>
      </c>
      <c r="BG292" s="403" cm="1">
        <f t="array" ref="BG292">bdRateExtend($G292:$G297,N292:N297,$Z292:$Z297,AG292:AG297)</f>
        <v>1</v>
      </c>
      <c r="BH292" s="403" t="e" cm="1">
        <f t="array" ref="BH292">bdRateExtend($G292:$G295,O292:O295,$Z292:$Z295,AH292:AH295)</f>
        <v>#VALUE!</v>
      </c>
      <c r="BI292" s="403" t="e" cm="1">
        <f t="array" ref="BI292">bdRateExtend($G292:$G297,O292:O297,$Z292:$Z297,AH292:AH297)</f>
        <v>#VALUE!</v>
      </c>
      <c r="BJ292" s="403" t="e" cm="1">
        <f t="array" ref="BJ292">bdRateExtend($G292:$G295,P292:P295,$Z292:$Z295,AI292:AI295)</f>
        <v>#VALUE!</v>
      </c>
      <c r="BK292" s="403" t="e" cm="1">
        <f t="array" ref="BK292">bdRateExtend($G292:$G297,P292:P297,$Z292:$Z297,AI292:AI297)</f>
        <v>#VALUE!</v>
      </c>
      <c r="BL292" s="403" t="e" cm="1">
        <f t="array" ref="BL292">bdRateExtend($G292:$G295,Q292:Q295,$Z292:$Z295,AJ292:AJ295)</f>
        <v>#VALUE!</v>
      </c>
      <c r="BM292" s="403" t="e" cm="1">
        <f t="array" ref="BM292">bdRateExtend($G292:$G297,Q292:Q297,$Z292:$Z297,AJ292:AJ297)</f>
        <v>#VALUE!</v>
      </c>
      <c r="BN292" s="403" t="e" cm="1">
        <f t="array" ref="BN292">bdRateExtend($G292:$G295,R292:R295,$Z292:$Z295,AK292:AK295)</f>
        <v>#VALUE!</v>
      </c>
      <c r="BO292" s="403" t="e" cm="1">
        <f t="array" ref="BO292">bdRateExtend($G292:$G297,R292:R297,$Z292:$Z297,AK292:AK297)</f>
        <v>#VALUE!</v>
      </c>
      <c r="BP292" s="403" t="e" cm="1">
        <f t="array" ref="BP292">bdRateExtend($G292:$G297,S292:S297,$Z292:$Z297,AL292:AL297)</f>
        <v>#VALUE!</v>
      </c>
      <c r="BQ292" s="377" t="e" cm="1">
        <f t="array" ref="BQ292">bdRateExtend($G292:$G297,T292:T297,$Z292:$Z297,AM292:AM297)</f>
        <v>#VALUE!</v>
      </c>
      <c r="BR292" s="377" t="e" cm="1">
        <f t="array" ref="BR292">bdRateExtend($G292:$G297,U292:U297,$Z292:$Z297,AN292:AN297)</f>
        <v>#VALUE!</v>
      </c>
    </row>
    <row r="293" spans="1:70" ht="17" customHeight="1" x14ac:dyDescent="0.2">
      <c r="A293" s="387"/>
      <c r="B293" s="390"/>
      <c r="C293" s="393"/>
      <c r="D293" s="396"/>
      <c r="E293" s="399"/>
      <c r="F293" s="19">
        <v>31</v>
      </c>
      <c r="G293" s="35">
        <f>Anchor!B716</f>
        <v>12049.894200000001</v>
      </c>
      <c r="H293" s="40">
        <f>Anchor!C716</f>
        <v>42.177700000000002</v>
      </c>
      <c r="I293" s="40">
        <f>Anchor!D716</f>
        <v>44.641300000000001</v>
      </c>
      <c r="J293" s="40">
        <f>Anchor!E716</f>
        <v>45.095199999999998</v>
      </c>
      <c r="K293" s="40"/>
      <c r="L293" s="40">
        <f>Anchor!F716</f>
        <v>25.825800000000001</v>
      </c>
      <c r="M293" s="40">
        <f>Anchor!G716</f>
        <v>23.1831</v>
      </c>
      <c r="N293" s="40">
        <f>Anchor!H716</f>
        <v>98.2941</v>
      </c>
      <c r="O293" s="40"/>
      <c r="P293" s="40"/>
      <c r="Q293" s="40"/>
      <c r="R293" s="40"/>
      <c r="S293" s="40"/>
      <c r="T293" s="40"/>
      <c r="U293" s="40"/>
      <c r="V293" s="40">
        <f>Anchor!I716</f>
        <v>7061.2</v>
      </c>
      <c r="W293" s="40">
        <f>Anchor!J716</f>
        <v>6.4450000000000003</v>
      </c>
      <c r="X293" s="36">
        <f t="shared" si="20"/>
        <v>1.9614444444444443</v>
      </c>
      <c r="Y293" s="15"/>
      <c r="Z293" s="35">
        <f>Test!B716</f>
        <v>0</v>
      </c>
      <c r="AA293" s="40">
        <f>Test!C716</f>
        <v>0</v>
      </c>
      <c r="AB293" s="40">
        <f>Test!D716</f>
        <v>0</v>
      </c>
      <c r="AC293" s="40">
        <f>Test!E716</f>
        <v>0</v>
      </c>
      <c r="AD293" s="40"/>
      <c r="AE293" s="40">
        <f>Test!F716</f>
        <v>0</v>
      </c>
      <c r="AF293" s="40">
        <f>Test!G716</f>
        <v>0</v>
      </c>
      <c r="AG293" s="40">
        <f>Test!H716</f>
        <v>0</v>
      </c>
      <c r="AH293" s="40"/>
      <c r="AI293" s="40"/>
      <c r="AJ293" s="40"/>
      <c r="AK293" s="40"/>
      <c r="AL293" s="40"/>
      <c r="AM293" s="40"/>
      <c r="AN293" s="40"/>
      <c r="AO293" s="40">
        <f>Test!I716</f>
        <v>0</v>
      </c>
      <c r="AP293" s="40">
        <f>Test!J716</f>
        <v>0</v>
      </c>
      <c r="AQ293" s="36">
        <f t="shared" si="21"/>
        <v>0</v>
      </c>
      <c r="AR293" s="48">
        <f t="shared" si="18"/>
        <v>0</v>
      </c>
      <c r="AS293" s="49">
        <f t="shared" si="19"/>
        <v>0</v>
      </c>
      <c r="AT293" s="16"/>
      <c r="AU293" s="16"/>
      <c r="AV293" s="460"/>
      <c r="AW293" s="382"/>
      <c r="AX293" s="403"/>
      <c r="AY293" s="403"/>
      <c r="AZ293" s="403"/>
      <c r="BA293" s="403"/>
      <c r="BB293" s="403"/>
      <c r="BC293" s="403"/>
      <c r="BD293" s="403"/>
      <c r="BE293" s="403"/>
      <c r="BF293" s="403"/>
      <c r="BG293" s="403"/>
      <c r="BH293" s="403"/>
      <c r="BI293" s="403"/>
      <c r="BJ293" s="403"/>
      <c r="BK293" s="403"/>
      <c r="BL293" s="403"/>
      <c r="BM293" s="403"/>
      <c r="BN293" s="403"/>
      <c r="BO293" s="403"/>
      <c r="BP293" s="403"/>
      <c r="BQ293" s="377"/>
      <c r="BR293" s="377"/>
    </row>
    <row r="294" spans="1:70" ht="17" customHeight="1" x14ac:dyDescent="0.2">
      <c r="A294" s="387"/>
      <c r="B294" s="390"/>
      <c r="C294" s="393"/>
      <c r="D294" s="396"/>
      <c r="E294" s="399"/>
      <c r="F294" s="19">
        <v>39</v>
      </c>
      <c r="G294" s="35">
        <f>Anchor!B717</f>
        <v>6842.7545</v>
      </c>
      <c r="H294" s="40">
        <f>Anchor!C717</f>
        <v>39.758299999999998</v>
      </c>
      <c r="I294" s="40">
        <f>Anchor!D717</f>
        <v>42.516599999999997</v>
      </c>
      <c r="J294" s="40">
        <f>Anchor!E717</f>
        <v>42.866500000000002</v>
      </c>
      <c r="K294" s="40"/>
      <c r="L294" s="40">
        <f>Anchor!F717</f>
        <v>22.696999999999999</v>
      </c>
      <c r="M294" s="40">
        <f>Anchor!G717</f>
        <v>20.539899999999999</v>
      </c>
      <c r="N294" s="40">
        <f>Anchor!H717</f>
        <v>95.186999999999998</v>
      </c>
      <c r="O294" s="40"/>
      <c r="P294" s="40"/>
      <c r="Q294" s="40"/>
      <c r="R294" s="40"/>
      <c r="S294" s="40"/>
      <c r="T294" s="40"/>
      <c r="U294" s="40"/>
      <c r="V294" s="40">
        <f>Anchor!I717</f>
        <v>7247.7</v>
      </c>
      <c r="W294" s="40">
        <f>Anchor!J717</f>
        <v>5.1978</v>
      </c>
      <c r="X294" s="36">
        <f t="shared" si="20"/>
        <v>2.0132499999999998</v>
      </c>
      <c r="Y294" s="15"/>
      <c r="Z294" s="35">
        <f>Test!B717</f>
        <v>0</v>
      </c>
      <c r="AA294" s="40">
        <f>Test!C717</f>
        <v>0</v>
      </c>
      <c r="AB294" s="40">
        <f>Test!D717</f>
        <v>0</v>
      </c>
      <c r="AC294" s="40">
        <f>Test!E717</f>
        <v>0</v>
      </c>
      <c r="AD294" s="40"/>
      <c r="AE294" s="40">
        <f>Test!F717</f>
        <v>0</v>
      </c>
      <c r="AF294" s="40">
        <f>Test!G717</f>
        <v>0</v>
      </c>
      <c r="AG294" s="40">
        <f>Test!H717</f>
        <v>0</v>
      </c>
      <c r="AH294" s="40"/>
      <c r="AI294" s="40"/>
      <c r="AJ294" s="40"/>
      <c r="AK294" s="40"/>
      <c r="AL294" s="40"/>
      <c r="AM294" s="40"/>
      <c r="AN294" s="40"/>
      <c r="AO294" s="40">
        <f>Test!I717</f>
        <v>0</v>
      </c>
      <c r="AP294" s="40">
        <f>Test!J717</f>
        <v>0</v>
      </c>
      <c r="AQ294" s="36">
        <f t="shared" si="21"/>
        <v>0</v>
      </c>
      <c r="AR294" s="48">
        <f t="shared" si="18"/>
        <v>0</v>
      </c>
      <c r="AS294" s="49">
        <f t="shared" si="19"/>
        <v>0</v>
      </c>
      <c r="AT294" s="16"/>
      <c r="AU294" s="16"/>
      <c r="AV294" s="460" t="s">
        <v>124</v>
      </c>
      <c r="AW294" s="382" cm="1">
        <f t="array" ref="AW294">bdRateExtend($G293:$G296,H293:H296,$Z293:$Z296,AA293:AA296)</f>
        <v>1</v>
      </c>
      <c r="AX294" s="403"/>
      <c r="AY294" s="403"/>
      <c r="AZ294" s="403"/>
      <c r="BA294" s="403"/>
      <c r="BB294" s="403" cm="1">
        <f t="array" ref="BB294">bdRateExtend($G293:$G296,L293:L296,$Z293:$Z296,AE293:AE296)</f>
        <v>1</v>
      </c>
      <c r="BC294" s="403"/>
      <c r="BD294" s="403" cm="1">
        <f t="array" ref="BD294">bdRateExtend($G293:$G296,M293:M296,$Z293:$Z296,AF293:AF296)</f>
        <v>1</v>
      </c>
      <c r="BE294" s="403"/>
      <c r="BF294" s="403" cm="1">
        <f t="array" ref="BF294">bdRateExtend($G293:$G296,N293:N296,$Z293:$Z296,AG293:AG296)</f>
        <v>1</v>
      </c>
      <c r="BG294" s="403"/>
      <c r="BH294" s="403" t="e" cm="1">
        <f t="array" ref="BH294">bdRateExtend($G293:$G296,O293:O296,$Z293:$Z296,AH293:AH296)</f>
        <v>#VALUE!</v>
      </c>
      <c r="BI294" s="403"/>
      <c r="BJ294" s="403" t="e" cm="1">
        <f t="array" ref="BJ294">bdRateExtend($G293:$G296,P293:P296,$Z293:$Z296,AI293:AI296)</f>
        <v>#VALUE!</v>
      </c>
      <c r="BK294" s="403"/>
      <c r="BL294" s="403" t="e" cm="1">
        <f t="array" ref="BL294">bdRateExtend($G293:$G296,Q293:Q296,$Z293:$Z296,AJ293:AJ296)</f>
        <v>#VALUE!</v>
      </c>
      <c r="BM294" s="403"/>
      <c r="BN294" s="403" t="e" cm="1">
        <f t="array" ref="BN294">bdRateExtend($G293:$G296,R293:R296,$Z293:$Z296,AK293:AK296)</f>
        <v>#VALUE!</v>
      </c>
      <c r="BO294" s="403"/>
      <c r="BP294" s="403"/>
      <c r="BQ294" s="377"/>
      <c r="BR294" s="377"/>
    </row>
    <row r="295" spans="1:70" ht="17" customHeight="1" x14ac:dyDescent="0.2">
      <c r="A295" s="387"/>
      <c r="B295" s="390"/>
      <c r="C295" s="393"/>
      <c r="D295" s="396"/>
      <c r="E295" s="399"/>
      <c r="F295" s="19">
        <v>47</v>
      </c>
      <c r="G295" s="35">
        <f>Anchor!B718</f>
        <v>3864.9304999999999</v>
      </c>
      <c r="H295" s="40">
        <f>Anchor!C718</f>
        <v>37.348399999999998</v>
      </c>
      <c r="I295" s="40">
        <f>Anchor!D718</f>
        <v>40.4041</v>
      </c>
      <c r="J295" s="40">
        <f>Anchor!E718</f>
        <v>40.608699999999999</v>
      </c>
      <c r="K295" s="40"/>
      <c r="L295" s="40">
        <f>Anchor!F718</f>
        <v>19.4862</v>
      </c>
      <c r="M295" s="40">
        <f>Anchor!G718</f>
        <v>17.863399999999999</v>
      </c>
      <c r="N295" s="40">
        <f>Anchor!H718</f>
        <v>89.368099999999998</v>
      </c>
      <c r="O295" s="40"/>
      <c r="P295" s="40"/>
      <c r="Q295" s="40"/>
      <c r="R295" s="40"/>
      <c r="S295" s="40"/>
      <c r="T295" s="40"/>
      <c r="U295" s="40"/>
      <c r="V295" s="40">
        <f>Anchor!I718</f>
        <v>5894.9</v>
      </c>
      <c r="W295" s="40">
        <f>Anchor!J718</f>
        <v>3.9064999999999999</v>
      </c>
      <c r="X295" s="36">
        <f t="shared" si="20"/>
        <v>1.6374722222222222</v>
      </c>
      <c r="Y295" s="15"/>
      <c r="Z295" s="35">
        <f>Test!B718</f>
        <v>0</v>
      </c>
      <c r="AA295" s="40">
        <f>Test!C718</f>
        <v>0</v>
      </c>
      <c r="AB295" s="40">
        <f>Test!D718</f>
        <v>0</v>
      </c>
      <c r="AC295" s="40">
        <f>Test!E718</f>
        <v>0</v>
      </c>
      <c r="AD295" s="40"/>
      <c r="AE295" s="40">
        <f>Test!F718</f>
        <v>0</v>
      </c>
      <c r="AF295" s="40">
        <f>Test!G718</f>
        <v>0</v>
      </c>
      <c r="AG295" s="40">
        <f>Test!H718</f>
        <v>0</v>
      </c>
      <c r="AH295" s="40"/>
      <c r="AI295" s="40"/>
      <c r="AJ295" s="40"/>
      <c r="AK295" s="40"/>
      <c r="AL295" s="40"/>
      <c r="AM295" s="40"/>
      <c r="AN295" s="40"/>
      <c r="AO295" s="40">
        <f>Test!I718</f>
        <v>0</v>
      </c>
      <c r="AP295" s="40">
        <f>Test!J718</f>
        <v>0</v>
      </c>
      <c r="AQ295" s="36">
        <f t="shared" si="21"/>
        <v>0</v>
      </c>
      <c r="AR295" s="48">
        <f t="shared" si="18"/>
        <v>0</v>
      </c>
      <c r="AS295" s="49">
        <f t="shared" si="19"/>
        <v>0</v>
      </c>
      <c r="AT295" s="16"/>
      <c r="AU295" s="16"/>
      <c r="AV295" s="460"/>
      <c r="AW295" s="382"/>
      <c r="AX295" s="403"/>
      <c r="AY295" s="403"/>
      <c r="AZ295" s="403"/>
      <c r="BA295" s="403"/>
      <c r="BB295" s="403"/>
      <c r="BC295" s="403"/>
      <c r="BD295" s="403"/>
      <c r="BE295" s="403"/>
      <c r="BF295" s="403"/>
      <c r="BG295" s="403"/>
      <c r="BH295" s="403"/>
      <c r="BI295" s="403"/>
      <c r="BJ295" s="403"/>
      <c r="BK295" s="403"/>
      <c r="BL295" s="403"/>
      <c r="BM295" s="403"/>
      <c r="BN295" s="403"/>
      <c r="BO295" s="403"/>
      <c r="BP295" s="403"/>
      <c r="BQ295" s="377"/>
      <c r="BR295" s="377"/>
    </row>
    <row r="296" spans="1:70" ht="17" customHeight="1" x14ac:dyDescent="0.2">
      <c r="A296" s="387"/>
      <c r="B296" s="390"/>
      <c r="C296" s="393"/>
      <c r="D296" s="396"/>
      <c r="E296" s="399"/>
      <c r="F296" s="19">
        <v>55</v>
      </c>
      <c r="G296" s="35">
        <f>Anchor!B719</f>
        <v>2191.3771999999999</v>
      </c>
      <c r="H296" s="40">
        <f>Anchor!C719</f>
        <v>34.9788</v>
      </c>
      <c r="I296" s="40">
        <f>Anchor!D719</f>
        <v>38.381799999999998</v>
      </c>
      <c r="J296" s="40">
        <f>Anchor!E719</f>
        <v>38.393099999999997</v>
      </c>
      <c r="K296" s="40"/>
      <c r="L296" s="40">
        <f>Anchor!F719</f>
        <v>16.363399999999999</v>
      </c>
      <c r="M296" s="40">
        <f>Anchor!G719</f>
        <v>15.2798</v>
      </c>
      <c r="N296" s="40">
        <f>Anchor!H719</f>
        <v>80.144900000000007</v>
      </c>
      <c r="O296" s="40"/>
      <c r="P296" s="40"/>
      <c r="Q296" s="40"/>
      <c r="R296" s="40"/>
      <c r="S296" s="40"/>
      <c r="T296" s="40"/>
      <c r="U296" s="40"/>
      <c r="V296" s="40">
        <f>Anchor!I719</f>
        <v>4660.6000000000004</v>
      </c>
      <c r="W296" s="40">
        <f>Anchor!J719</f>
        <v>3.2429000000000001</v>
      </c>
      <c r="X296" s="36">
        <f t="shared" si="20"/>
        <v>1.2946111111111112</v>
      </c>
      <c r="Y296" s="15"/>
      <c r="Z296" s="35">
        <f>Test!B719</f>
        <v>0</v>
      </c>
      <c r="AA296" s="40">
        <f>Test!C719</f>
        <v>0</v>
      </c>
      <c r="AB296" s="40">
        <f>Test!D719</f>
        <v>0</v>
      </c>
      <c r="AC296" s="40">
        <f>Test!E719</f>
        <v>0</v>
      </c>
      <c r="AD296" s="40"/>
      <c r="AE296" s="40">
        <f>Test!F719</f>
        <v>0</v>
      </c>
      <c r="AF296" s="40">
        <f>Test!G719</f>
        <v>0</v>
      </c>
      <c r="AG296" s="40">
        <f>Test!H719</f>
        <v>0</v>
      </c>
      <c r="AH296" s="40"/>
      <c r="AI296" s="40"/>
      <c r="AJ296" s="40"/>
      <c r="AK296" s="40"/>
      <c r="AL296" s="40"/>
      <c r="AM296" s="40"/>
      <c r="AN296" s="40"/>
      <c r="AO296" s="40">
        <f>Test!I719</f>
        <v>0</v>
      </c>
      <c r="AP296" s="40">
        <f>Test!J719</f>
        <v>0</v>
      </c>
      <c r="AQ296" s="36">
        <f t="shared" si="21"/>
        <v>0</v>
      </c>
      <c r="AR296" s="48">
        <f t="shared" si="18"/>
        <v>0</v>
      </c>
      <c r="AS296" s="49">
        <f t="shared" si="19"/>
        <v>0</v>
      </c>
      <c r="AT296" s="16"/>
      <c r="AU296" s="16"/>
      <c r="AV296" s="460" t="s">
        <v>125</v>
      </c>
      <c r="AW296" s="382" cm="1">
        <f t="array" ref="AW296">bdRateExtend($G294:$G297,H294:H297,$Z294:$Z297,AA294:AA297)</f>
        <v>1</v>
      </c>
      <c r="AX296" s="403"/>
      <c r="AY296" s="403"/>
      <c r="AZ296" s="403"/>
      <c r="BA296" s="403"/>
      <c r="BB296" s="403" cm="1">
        <f t="array" ref="BB296">bdRateExtend($G294:$G297,L294:L297,$Z294:$Z297,AE294:AE297)</f>
        <v>1</v>
      </c>
      <c r="BC296" s="403"/>
      <c r="BD296" s="403" cm="1">
        <f t="array" ref="BD296">bdRateExtend($G294:$G297,M294:M297,$Z294:$Z297,AF294:AF297)</f>
        <v>1</v>
      </c>
      <c r="BE296" s="403"/>
      <c r="BF296" s="403" cm="1">
        <f t="array" ref="BF296">bdRateExtend($G294:$G297,N294:N297,$Z294:$Z297,AG294:AG297)</f>
        <v>1</v>
      </c>
      <c r="BG296" s="403"/>
      <c r="BH296" s="403" t="e" cm="1">
        <f t="array" ref="BH296">bdRateExtend($G294:$G297,O294:O297,$Z294:$Z297,AH294:AH297)</f>
        <v>#VALUE!</v>
      </c>
      <c r="BI296" s="403"/>
      <c r="BJ296" s="403" t="e" cm="1">
        <f t="array" ref="BJ296">bdRateExtend($G294:$G297,P294:P297,$Z294:$Z297,AI294:AI297)</f>
        <v>#VALUE!</v>
      </c>
      <c r="BK296" s="403"/>
      <c r="BL296" s="403" t="e" cm="1">
        <f t="array" ref="BL296">bdRateExtend($G294:$G297,Q294:Q297,$Z294:$Z297,AJ294:AJ297)</f>
        <v>#VALUE!</v>
      </c>
      <c r="BM296" s="403"/>
      <c r="BN296" s="403" t="e" cm="1">
        <f t="array" ref="BN296">bdRateExtend($G294:$G297,R294:R297,$Z294:$Z297,AK294:AK297)</f>
        <v>#VALUE!</v>
      </c>
      <c r="BO296" s="403"/>
      <c r="BP296" s="403"/>
      <c r="BQ296" s="377"/>
      <c r="BR296" s="377"/>
    </row>
    <row r="297" spans="1:70" ht="17" customHeight="1" thickBot="1" x14ac:dyDescent="0.25">
      <c r="A297" s="387"/>
      <c r="B297" s="391"/>
      <c r="C297" s="394"/>
      <c r="D297" s="397"/>
      <c r="E297" s="400"/>
      <c r="F297" s="22">
        <v>63</v>
      </c>
      <c r="G297" s="37">
        <f>Anchor!B720</f>
        <v>986.57349999999997</v>
      </c>
      <c r="H297" s="38">
        <f>Anchor!C720</f>
        <v>31.983699999999999</v>
      </c>
      <c r="I297" s="38">
        <f>Anchor!D720</f>
        <v>36.020000000000003</v>
      </c>
      <c r="J297" s="38">
        <f>Anchor!E720</f>
        <v>35.762999999999998</v>
      </c>
      <c r="K297" s="38"/>
      <c r="L297" s="38">
        <f>Anchor!F720</f>
        <v>12.826599999999999</v>
      </c>
      <c r="M297" s="38">
        <f>Anchor!G720</f>
        <v>12.3461</v>
      </c>
      <c r="N297" s="38">
        <f>Anchor!H720</f>
        <v>62.8001</v>
      </c>
      <c r="O297" s="38"/>
      <c r="P297" s="38"/>
      <c r="Q297" s="38"/>
      <c r="R297" s="38"/>
      <c r="S297" s="38"/>
      <c r="T297" s="38"/>
      <c r="U297" s="38"/>
      <c r="V297" s="38">
        <f>Anchor!I720</f>
        <v>2928.2</v>
      </c>
      <c r="W297" s="38">
        <f>Anchor!J720</f>
        <v>2.4639000000000002</v>
      </c>
      <c r="X297" s="39">
        <f t="shared" si="20"/>
        <v>0.81338888888888883</v>
      </c>
      <c r="Y297" s="15"/>
      <c r="Z297" s="37">
        <f>Test!B720</f>
        <v>0</v>
      </c>
      <c r="AA297" s="38">
        <f>Test!C720</f>
        <v>0</v>
      </c>
      <c r="AB297" s="38">
        <f>Test!D720</f>
        <v>0</v>
      </c>
      <c r="AC297" s="38">
        <f>Test!E720</f>
        <v>0</v>
      </c>
      <c r="AD297" s="38"/>
      <c r="AE297" s="38">
        <f>Test!F720</f>
        <v>0</v>
      </c>
      <c r="AF297" s="38">
        <f>Test!G720</f>
        <v>0</v>
      </c>
      <c r="AG297" s="38">
        <f>Test!H720</f>
        <v>0</v>
      </c>
      <c r="AH297" s="38"/>
      <c r="AI297" s="38"/>
      <c r="AJ297" s="38"/>
      <c r="AK297" s="38"/>
      <c r="AL297" s="38"/>
      <c r="AM297" s="38"/>
      <c r="AN297" s="38"/>
      <c r="AO297" s="38">
        <f>Test!I720</f>
        <v>0</v>
      </c>
      <c r="AP297" s="38">
        <f>Test!J720</f>
        <v>0</v>
      </c>
      <c r="AQ297" s="39">
        <f t="shared" si="21"/>
        <v>0</v>
      </c>
      <c r="AR297" s="50">
        <f t="shared" si="18"/>
        <v>0</v>
      </c>
      <c r="AS297" s="51">
        <f t="shared" si="19"/>
        <v>0</v>
      </c>
      <c r="AT297" s="16"/>
      <c r="AU297" s="16"/>
      <c r="AV297" s="462"/>
      <c r="AW297" s="382"/>
      <c r="AX297" s="403"/>
      <c r="AY297" s="403"/>
      <c r="AZ297" s="403"/>
      <c r="BA297" s="403"/>
      <c r="BB297" s="403"/>
      <c r="BC297" s="403"/>
      <c r="BD297" s="403"/>
      <c r="BE297" s="403"/>
      <c r="BF297" s="403"/>
      <c r="BG297" s="403"/>
      <c r="BH297" s="403"/>
      <c r="BI297" s="403"/>
      <c r="BJ297" s="403"/>
      <c r="BK297" s="403"/>
      <c r="BL297" s="403"/>
      <c r="BM297" s="403"/>
      <c r="BN297" s="403"/>
      <c r="BO297" s="403"/>
      <c r="BP297" s="403"/>
      <c r="BQ297" s="377"/>
      <c r="BR297" s="377"/>
    </row>
    <row r="298" spans="1:70" ht="17" customHeight="1" x14ac:dyDescent="0.2">
      <c r="A298" s="387"/>
      <c r="B298" s="389" t="s">
        <v>93</v>
      </c>
      <c r="C298" s="392" t="s">
        <v>71</v>
      </c>
      <c r="D298" s="395">
        <v>60</v>
      </c>
      <c r="E298" s="398">
        <v>8</v>
      </c>
      <c r="F298" s="21">
        <v>23</v>
      </c>
      <c r="G298" s="32">
        <f>Anchor!B721</f>
        <v>23868.683099999998</v>
      </c>
      <c r="H298" s="33">
        <f>Anchor!C721</f>
        <v>44.783700000000003</v>
      </c>
      <c r="I298" s="33">
        <f>Anchor!D721</f>
        <v>45.709499999999998</v>
      </c>
      <c r="J298" s="33">
        <f>Anchor!E721</f>
        <v>47.451999999999998</v>
      </c>
      <c r="K298" s="33"/>
      <c r="L298" s="33">
        <f>Anchor!F721</f>
        <v>27.082699999999999</v>
      </c>
      <c r="M298" s="33">
        <f>Anchor!G721</f>
        <v>25.0608</v>
      </c>
      <c r="N298" s="33">
        <f>Anchor!H721</f>
        <v>99.977500000000006</v>
      </c>
      <c r="O298" s="33"/>
      <c r="P298" s="33"/>
      <c r="Q298" s="33"/>
      <c r="R298" s="33"/>
      <c r="S298" s="33"/>
      <c r="T298" s="33"/>
      <c r="U298" s="33"/>
      <c r="V298" s="33">
        <f>Anchor!I721</f>
        <v>8540.1</v>
      </c>
      <c r="W298" s="33">
        <f>Anchor!J721</f>
        <v>10.104799999999999</v>
      </c>
      <c r="X298" s="34">
        <f t="shared" si="20"/>
        <v>2.3722500000000002</v>
      </c>
      <c r="Y298" s="15"/>
      <c r="Z298" s="32">
        <f>Test!B721</f>
        <v>0</v>
      </c>
      <c r="AA298" s="33">
        <f>Test!C721</f>
        <v>0</v>
      </c>
      <c r="AB298" s="33">
        <f>Test!D721</f>
        <v>0</v>
      </c>
      <c r="AC298" s="33">
        <f>Test!E721</f>
        <v>0</v>
      </c>
      <c r="AD298" s="33"/>
      <c r="AE298" s="33">
        <f>Test!F721</f>
        <v>0</v>
      </c>
      <c r="AF298" s="33">
        <f>Test!G721</f>
        <v>0</v>
      </c>
      <c r="AG298" s="33">
        <f>Test!H721</f>
        <v>0</v>
      </c>
      <c r="AH298" s="33"/>
      <c r="AI298" s="33"/>
      <c r="AJ298" s="33"/>
      <c r="AK298" s="33"/>
      <c r="AL298" s="33"/>
      <c r="AM298" s="33"/>
      <c r="AN298" s="33"/>
      <c r="AO298" s="33">
        <f>Test!I721</f>
        <v>0</v>
      </c>
      <c r="AP298" s="33">
        <f>Test!J721</f>
        <v>0</v>
      </c>
      <c r="AQ298" s="34">
        <f t="shared" si="21"/>
        <v>0</v>
      </c>
      <c r="AR298" s="46">
        <f t="shared" si="18"/>
        <v>0</v>
      </c>
      <c r="AS298" s="47">
        <f t="shared" si="19"/>
        <v>0</v>
      </c>
      <c r="AT298" s="16"/>
      <c r="AU298" s="16"/>
      <c r="AV298" s="461" t="s">
        <v>123</v>
      </c>
      <c r="AW298" s="382" cm="1">
        <f t="array" ref="AW298">bdRateExtend($G298:$G301,H298:H301,$Z298:$Z301,AA298:AA301)</f>
        <v>1</v>
      </c>
      <c r="AX298" s="403" cm="1">
        <f t="array" ref="AX298">bdRateExtend($G298:$G303,H298:H303,$Z298:$Z303,AA298:AA303)</f>
        <v>1</v>
      </c>
      <c r="AY298" s="403" cm="1">
        <f t="array" ref="AY298">bdRateExtend($G298:$G303,I298:I303,$Z298:$Z303,AB298:AB303)</f>
        <v>1</v>
      </c>
      <c r="AZ298" s="403" cm="1">
        <f t="array" ref="AZ298">bdRateExtend($G298:$G303,J298:J303,$Z298:$Z303,AC298:AC303)</f>
        <v>1</v>
      </c>
      <c r="BA298" s="403" t="e" cm="1">
        <f t="array" ref="BA298">bdRateExtend($G298:$G303,K298:K303,$Z298:$Z303,AD298:AD303)</f>
        <v>#VALUE!</v>
      </c>
      <c r="BB298" s="403" cm="1">
        <f t="array" ref="BB298">bdRateExtend($G298:$G301,L298:L301,$Z298:$Z301,AE298:AE301)</f>
        <v>1</v>
      </c>
      <c r="BC298" s="403" cm="1">
        <f t="array" ref="BC298">bdRateExtend($G298:$G303,L298:L303,$Z298:$Z303,AE298:AE303)</f>
        <v>1</v>
      </c>
      <c r="BD298" s="403" cm="1">
        <f t="array" ref="BD298">bdRateExtend($G298:$G301,M298:M301,$Z298:$Z301,AF298:AF301)</f>
        <v>1</v>
      </c>
      <c r="BE298" s="403" cm="1">
        <f t="array" ref="BE298">bdRateExtend($G298:$G303,M298:M303,$Z298:$Z303,AF298:AF303)</f>
        <v>1</v>
      </c>
      <c r="BF298" s="403" cm="1">
        <f t="array" ref="BF298">bdRateExtend($G298:$G301,N298:N301,$Z298:$Z301,AG298:AG301)</f>
        <v>1</v>
      </c>
      <c r="BG298" s="403" cm="1">
        <f t="array" ref="BG298">bdRateExtend($G298:$G303,N298:N303,$Z298:$Z303,AG298:AG303)</f>
        <v>1</v>
      </c>
      <c r="BH298" s="403" t="e" cm="1">
        <f t="array" ref="BH298">bdRateExtend($G298:$G301,O298:O301,$Z298:$Z301,AH298:AH301)</f>
        <v>#VALUE!</v>
      </c>
      <c r="BI298" s="403" t="e" cm="1">
        <f t="array" ref="BI298">bdRateExtend($G298:$G303,O298:O303,$Z298:$Z303,AH298:AH303)</f>
        <v>#VALUE!</v>
      </c>
      <c r="BJ298" s="403" t="e" cm="1">
        <f t="array" ref="BJ298">bdRateExtend($G298:$G301,P298:P301,$Z298:$Z301,AI298:AI301)</f>
        <v>#VALUE!</v>
      </c>
      <c r="BK298" s="403" t="e" cm="1">
        <f t="array" ref="BK298">bdRateExtend($G298:$G303,P298:P303,$Z298:$Z303,AI298:AI303)</f>
        <v>#VALUE!</v>
      </c>
      <c r="BL298" s="403" t="e" cm="1">
        <f t="array" ref="BL298">bdRateExtend($G298:$G301,Q298:Q301,$Z298:$Z301,AJ298:AJ301)</f>
        <v>#VALUE!</v>
      </c>
      <c r="BM298" s="403" t="e" cm="1">
        <f t="array" ref="BM298">bdRateExtend($G298:$G303,Q298:Q303,$Z298:$Z303,AJ298:AJ303)</f>
        <v>#VALUE!</v>
      </c>
      <c r="BN298" s="403" t="e" cm="1">
        <f t="array" ref="BN298">bdRateExtend($G298:$G301,R298:R301,$Z298:$Z301,AK298:AK301)</f>
        <v>#VALUE!</v>
      </c>
      <c r="BO298" s="403" t="e" cm="1">
        <f t="array" ref="BO298">bdRateExtend($G298:$G303,R298:R303,$Z298:$Z303,AK298:AK303)</f>
        <v>#VALUE!</v>
      </c>
      <c r="BP298" s="403" t="e" cm="1">
        <f t="array" ref="BP298">bdRateExtend($G298:$G303,S298:S303,$Z298:$Z303,AL298:AL303)</f>
        <v>#VALUE!</v>
      </c>
      <c r="BQ298" s="377" t="e" cm="1">
        <f t="array" ref="BQ298">bdRateExtend($G298:$G303,T298:T303,$Z298:$Z303,AM298:AM303)</f>
        <v>#VALUE!</v>
      </c>
      <c r="BR298" s="377" t="e" cm="1">
        <f t="array" ref="BR298">bdRateExtend($G298:$G303,U298:U303,$Z298:$Z303,AN298:AN303)</f>
        <v>#VALUE!</v>
      </c>
    </row>
    <row r="299" spans="1:70" ht="17" customHeight="1" x14ac:dyDescent="0.2">
      <c r="A299" s="387"/>
      <c r="B299" s="390"/>
      <c r="C299" s="393"/>
      <c r="D299" s="396"/>
      <c r="E299" s="399"/>
      <c r="F299" s="19">
        <v>31</v>
      </c>
      <c r="G299" s="35">
        <f>Anchor!B722</f>
        <v>14796.4542</v>
      </c>
      <c r="H299" s="40">
        <f>Anchor!C722</f>
        <v>42.496000000000002</v>
      </c>
      <c r="I299" s="40">
        <f>Anchor!D722</f>
        <v>43.623899999999999</v>
      </c>
      <c r="J299" s="40">
        <f>Anchor!E722</f>
        <v>45.586199999999998</v>
      </c>
      <c r="K299" s="40"/>
      <c r="L299" s="40">
        <f>Anchor!F722</f>
        <v>24.417899999999999</v>
      </c>
      <c r="M299" s="40">
        <f>Anchor!G722</f>
        <v>22.756599999999999</v>
      </c>
      <c r="N299" s="40">
        <f>Anchor!H722</f>
        <v>99.953100000000006</v>
      </c>
      <c r="O299" s="40"/>
      <c r="P299" s="40"/>
      <c r="Q299" s="40"/>
      <c r="R299" s="40"/>
      <c r="S299" s="40"/>
      <c r="T299" s="40"/>
      <c r="U299" s="40"/>
      <c r="V299" s="40">
        <f>Anchor!I722</f>
        <v>8139.9</v>
      </c>
      <c r="W299" s="40">
        <f>Anchor!J722</f>
        <v>9.2136999999999993</v>
      </c>
      <c r="X299" s="36">
        <f t="shared" si="20"/>
        <v>2.2610833333333331</v>
      </c>
      <c r="Y299" s="15"/>
      <c r="Z299" s="35">
        <f>Test!B722</f>
        <v>0</v>
      </c>
      <c r="AA299" s="40">
        <f>Test!C722</f>
        <v>0</v>
      </c>
      <c r="AB299" s="40">
        <f>Test!D722</f>
        <v>0</v>
      </c>
      <c r="AC299" s="40">
        <f>Test!E722</f>
        <v>0</v>
      </c>
      <c r="AD299" s="40"/>
      <c r="AE299" s="40">
        <f>Test!F722</f>
        <v>0</v>
      </c>
      <c r="AF299" s="40">
        <f>Test!G722</f>
        <v>0</v>
      </c>
      <c r="AG299" s="40">
        <f>Test!H722</f>
        <v>0</v>
      </c>
      <c r="AH299" s="40"/>
      <c r="AI299" s="40"/>
      <c r="AJ299" s="40"/>
      <c r="AK299" s="40"/>
      <c r="AL299" s="40"/>
      <c r="AM299" s="40"/>
      <c r="AN299" s="40"/>
      <c r="AO299" s="40">
        <f>Test!I722</f>
        <v>0</v>
      </c>
      <c r="AP299" s="40">
        <f>Test!J722</f>
        <v>0</v>
      </c>
      <c r="AQ299" s="36">
        <f t="shared" si="21"/>
        <v>0</v>
      </c>
      <c r="AR299" s="48">
        <f t="shared" si="18"/>
        <v>0</v>
      </c>
      <c r="AS299" s="49">
        <f t="shared" si="19"/>
        <v>0</v>
      </c>
      <c r="AT299" s="16"/>
      <c r="AU299" s="16"/>
      <c r="AV299" s="460"/>
      <c r="AW299" s="382"/>
      <c r="AX299" s="403"/>
      <c r="AY299" s="403"/>
      <c r="AZ299" s="403"/>
      <c r="BA299" s="403"/>
      <c r="BB299" s="403"/>
      <c r="BC299" s="403"/>
      <c r="BD299" s="403"/>
      <c r="BE299" s="403"/>
      <c r="BF299" s="403"/>
      <c r="BG299" s="403"/>
      <c r="BH299" s="403"/>
      <c r="BI299" s="403"/>
      <c r="BJ299" s="403"/>
      <c r="BK299" s="403"/>
      <c r="BL299" s="403"/>
      <c r="BM299" s="403"/>
      <c r="BN299" s="403"/>
      <c r="BO299" s="403"/>
      <c r="BP299" s="403"/>
      <c r="BQ299" s="377"/>
      <c r="BR299" s="377"/>
    </row>
    <row r="300" spans="1:70" ht="17" customHeight="1" x14ac:dyDescent="0.2">
      <c r="A300" s="387"/>
      <c r="B300" s="390"/>
      <c r="C300" s="393"/>
      <c r="D300" s="396"/>
      <c r="E300" s="399"/>
      <c r="F300" s="19">
        <v>39</v>
      </c>
      <c r="G300" s="35">
        <f>Anchor!B723</f>
        <v>8920.5526000000009</v>
      </c>
      <c r="H300" s="40">
        <f>Anchor!C723</f>
        <v>39.994999999999997</v>
      </c>
      <c r="I300" s="40">
        <f>Anchor!D723</f>
        <v>41.380299999999998</v>
      </c>
      <c r="J300" s="40">
        <f>Anchor!E723</f>
        <v>43.618400000000001</v>
      </c>
      <c r="K300" s="40"/>
      <c r="L300" s="40">
        <f>Anchor!F723</f>
        <v>21.546700000000001</v>
      </c>
      <c r="M300" s="40">
        <f>Anchor!G723</f>
        <v>20.260200000000001</v>
      </c>
      <c r="N300" s="40">
        <f>Anchor!H723</f>
        <v>99.097300000000004</v>
      </c>
      <c r="O300" s="40"/>
      <c r="P300" s="40"/>
      <c r="Q300" s="40"/>
      <c r="R300" s="40"/>
      <c r="S300" s="40"/>
      <c r="T300" s="40"/>
      <c r="U300" s="40"/>
      <c r="V300" s="40">
        <f>Anchor!I723</f>
        <v>7988.4</v>
      </c>
      <c r="W300" s="40">
        <f>Anchor!J723</f>
        <v>7.1974999999999998</v>
      </c>
      <c r="X300" s="36">
        <f t="shared" si="20"/>
        <v>2.2189999999999999</v>
      </c>
      <c r="Y300" s="15"/>
      <c r="Z300" s="35">
        <f>Test!B723</f>
        <v>0</v>
      </c>
      <c r="AA300" s="40">
        <f>Test!C723</f>
        <v>0</v>
      </c>
      <c r="AB300" s="40">
        <f>Test!D723</f>
        <v>0</v>
      </c>
      <c r="AC300" s="40">
        <f>Test!E723</f>
        <v>0</v>
      </c>
      <c r="AD300" s="40"/>
      <c r="AE300" s="40">
        <f>Test!F723</f>
        <v>0</v>
      </c>
      <c r="AF300" s="40">
        <f>Test!G723</f>
        <v>0</v>
      </c>
      <c r="AG300" s="40">
        <f>Test!H723</f>
        <v>0</v>
      </c>
      <c r="AH300" s="40"/>
      <c r="AI300" s="40"/>
      <c r="AJ300" s="40"/>
      <c r="AK300" s="40"/>
      <c r="AL300" s="40"/>
      <c r="AM300" s="40"/>
      <c r="AN300" s="40"/>
      <c r="AO300" s="40">
        <f>Test!I723</f>
        <v>0</v>
      </c>
      <c r="AP300" s="40">
        <f>Test!J723</f>
        <v>0</v>
      </c>
      <c r="AQ300" s="36">
        <f t="shared" si="21"/>
        <v>0</v>
      </c>
      <c r="AR300" s="48">
        <f t="shared" si="18"/>
        <v>0</v>
      </c>
      <c r="AS300" s="49">
        <f t="shared" si="19"/>
        <v>0</v>
      </c>
      <c r="AT300" s="16"/>
      <c r="AU300" s="16"/>
      <c r="AV300" s="460" t="s">
        <v>124</v>
      </c>
      <c r="AW300" s="382" cm="1">
        <f t="array" ref="AW300">bdRateExtend($G299:$G302,H299:H302,$Z299:$Z302,AA299:AA302)</f>
        <v>1</v>
      </c>
      <c r="AX300" s="403"/>
      <c r="AY300" s="403"/>
      <c r="AZ300" s="403"/>
      <c r="BA300" s="403"/>
      <c r="BB300" s="403" cm="1">
        <f t="array" ref="BB300">bdRateExtend($G299:$G302,L299:L302,$Z299:$Z302,AE299:AE302)</f>
        <v>1</v>
      </c>
      <c r="BC300" s="403"/>
      <c r="BD300" s="403" cm="1">
        <f t="array" ref="BD300">bdRateExtend($G299:$G302,M299:M302,$Z299:$Z302,AF299:AF302)</f>
        <v>1</v>
      </c>
      <c r="BE300" s="403"/>
      <c r="BF300" s="403" cm="1">
        <f t="array" ref="BF300">bdRateExtend($G299:$G302,N299:N302,$Z299:$Z302,AG299:AG302)</f>
        <v>1</v>
      </c>
      <c r="BG300" s="403"/>
      <c r="BH300" s="403" t="e" cm="1">
        <f t="array" ref="BH300">bdRateExtend($G299:$G302,O299:O302,$Z299:$Z302,AH299:AH302)</f>
        <v>#VALUE!</v>
      </c>
      <c r="BI300" s="403"/>
      <c r="BJ300" s="403" t="e" cm="1">
        <f t="array" ref="BJ300">bdRateExtend($G299:$G302,P299:P302,$Z299:$Z302,AI299:AI302)</f>
        <v>#VALUE!</v>
      </c>
      <c r="BK300" s="403"/>
      <c r="BL300" s="403" t="e" cm="1">
        <f t="array" ref="BL300">bdRateExtend($G299:$G302,Q299:Q302,$Z299:$Z302,AJ299:AJ302)</f>
        <v>#VALUE!</v>
      </c>
      <c r="BM300" s="403"/>
      <c r="BN300" s="403" t="e" cm="1">
        <f t="array" ref="BN300">bdRateExtend($G299:$G302,R299:R302,$Z299:$Z302,AK299:AK302)</f>
        <v>#VALUE!</v>
      </c>
      <c r="BO300" s="403"/>
      <c r="BP300" s="403"/>
      <c r="BQ300" s="377"/>
      <c r="BR300" s="377"/>
    </row>
    <row r="301" spans="1:70" ht="17" customHeight="1" x14ac:dyDescent="0.2">
      <c r="A301" s="387"/>
      <c r="B301" s="390"/>
      <c r="C301" s="393"/>
      <c r="D301" s="396"/>
      <c r="E301" s="399"/>
      <c r="F301" s="19">
        <v>47</v>
      </c>
      <c r="G301" s="35">
        <f>Anchor!B724</f>
        <v>5343.2417999999998</v>
      </c>
      <c r="H301" s="40">
        <f>Anchor!C724</f>
        <v>37.43</v>
      </c>
      <c r="I301" s="40">
        <f>Anchor!D724</f>
        <v>39.101999999999997</v>
      </c>
      <c r="J301" s="40">
        <f>Anchor!E724</f>
        <v>41.615200000000002</v>
      </c>
      <c r="K301" s="40"/>
      <c r="L301" s="40">
        <f>Anchor!F724</f>
        <v>18.638999999999999</v>
      </c>
      <c r="M301" s="40">
        <f>Anchor!G724</f>
        <v>17.7194</v>
      </c>
      <c r="N301" s="40">
        <f>Anchor!H724</f>
        <v>95.325999999999993</v>
      </c>
      <c r="O301" s="40"/>
      <c r="P301" s="40"/>
      <c r="Q301" s="40"/>
      <c r="R301" s="40"/>
      <c r="S301" s="40"/>
      <c r="T301" s="40"/>
      <c r="U301" s="40"/>
      <c r="V301" s="40">
        <f>Anchor!I724</f>
        <v>6660.2</v>
      </c>
      <c r="W301" s="40">
        <f>Anchor!J724</f>
        <v>6.1318999999999999</v>
      </c>
      <c r="X301" s="36">
        <f t="shared" si="20"/>
        <v>1.8500555555555556</v>
      </c>
      <c r="Y301" s="15"/>
      <c r="Z301" s="35">
        <f>Test!B724</f>
        <v>0</v>
      </c>
      <c r="AA301" s="40">
        <f>Test!C724</f>
        <v>0</v>
      </c>
      <c r="AB301" s="40">
        <f>Test!D724</f>
        <v>0</v>
      </c>
      <c r="AC301" s="40">
        <f>Test!E724</f>
        <v>0</v>
      </c>
      <c r="AD301" s="40"/>
      <c r="AE301" s="40">
        <f>Test!F724</f>
        <v>0</v>
      </c>
      <c r="AF301" s="40">
        <f>Test!G724</f>
        <v>0</v>
      </c>
      <c r="AG301" s="40">
        <f>Test!H724</f>
        <v>0</v>
      </c>
      <c r="AH301" s="40"/>
      <c r="AI301" s="40"/>
      <c r="AJ301" s="40"/>
      <c r="AK301" s="40"/>
      <c r="AL301" s="40"/>
      <c r="AM301" s="40"/>
      <c r="AN301" s="40"/>
      <c r="AO301" s="40">
        <f>Test!I724</f>
        <v>0</v>
      </c>
      <c r="AP301" s="40">
        <f>Test!J724</f>
        <v>0</v>
      </c>
      <c r="AQ301" s="36">
        <f t="shared" si="21"/>
        <v>0</v>
      </c>
      <c r="AR301" s="48">
        <f t="shared" si="18"/>
        <v>0</v>
      </c>
      <c r="AS301" s="49">
        <f t="shared" si="19"/>
        <v>0</v>
      </c>
      <c r="AT301" s="16"/>
      <c r="AU301" s="16"/>
      <c r="AV301" s="460"/>
      <c r="AW301" s="382"/>
      <c r="AX301" s="403"/>
      <c r="AY301" s="403"/>
      <c r="AZ301" s="403"/>
      <c r="BA301" s="403"/>
      <c r="BB301" s="403"/>
      <c r="BC301" s="403"/>
      <c r="BD301" s="403"/>
      <c r="BE301" s="403"/>
      <c r="BF301" s="403"/>
      <c r="BG301" s="403"/>
      <c r="BH301" s="403"/>
      <c r="BI301" s="403"/>
      <c r="BJ301" s="403"/>
      <c r="BK301" s="403"/>
      <c r="BL301" s="403"/>
      <c r="BM301" s="403"/>
      <c r="BN301" s="403"/>
      <c r="BO301" s="403"/>
      <c r="BP301" s="403"/>
      <c r="BQ301" s="377"/>
      <c r="BR301" s="377"/>
    </row>
    <row r="302" spans="1:70" ht="17" customHeight="1" x14ac:dyDescent="0.2">
      <c r="A302" s="387"/>
      <c r="B302" s="390"/>
      <c r="C302" s="393"/>
      <c r="D302" s="396"/>
      <c r="E302" s="399"/>
      <c r="F302" s="19">
        <v>55</v>
      </c>
      <c r="G302" s="35">
        <f>Anchor!B725</f>
        <v>3186.2991000000002</v>
      </c>
      <c r="H302" s="40">
        <f>Anchor!C725</f>
        <v>34.884599999999999</v>
      </c>
      <c r="I302" s="40">
        <f>Anchor!D725</f>
        <v>36.9206</v>
      </c>
      <c r="J302" s="40">
        <f>Anchor!E725</f>
        <v>39.681899999999999</v>
      </c>
      <c r="K302" s="40"/>
      <c r="L302" s="40">
        <f>Anchor!F725</f>
        <v>15.8719</v>
      </c>
      <c r="M302" s="40">
        <f>Anchor!G725</f>
        <v>15.276</v>
      </c>
      <c r="N302" s="40">
        <f>Anchor!H725</f>
        <v>86.311099999999996</v>
      </c>
      <c r="O302" s="40"/>
      <c r="P302" s="40"/>
      <c r="Q302" s="40"/>
      <c r="R302" s="40"/>
      <c r="S302" s="40"/>
      <c r="T302" s="40"/>
      <c r="U302" s="40"/>
      <c r="V302" s="40">
        <f>Anchor!I725</f>
        <v>5459</v>
      </c>
      <c r="W302" s="40">
        <f>Anchor!J725</f>
        <v>5.3731999999999998</v>
      </c>
      <c r="X302" s="36">
        <f t="shared" si="20"/>
        <v>1.5163888888888888</v>
      </c>
      <c r="Y302" s="15"/>
      <c r="Z302" s="35">
        <f>Test!B725</f>
        <v>0</v>
      </c>
      <c r="AA302" s="40">
        <f>Test!C725</f>
        <v>0</v>
      </c>
      <c r="AB302" s="40">
        <f>Test!D725</f>
        <v>0</v>
      </c>
      <c r="AC302" s="40">
        <f>Test!E725</f>
        <v>0</v>
      </c>
      <c r="AD302" s="40"/>
      <c r="AE302" s="40">
        <f>Test!F725</f>
        <v>0</v>
      </c>
      <c r="AF302" s="40">
        <f>Test!G725</f>
        <v>0</v>
      </c>
      <c r="AG302" s="40">
        <f>Test!H725</f>
        <v>0</v>
      </c>
      <c r="AH302" s="40"/>
      <c r="AI302" s="40"/>
      <c r="AJ302" s="40"/>
      <c r="AK302" s="40"/>
      <c r="AL302" s="40"/>
      <c r="AM302" s="40"/>
      <c r="AN302" s="40"/>
      <c r="AO302" s="40">
        <f>Test!I725</f>
        <v>0</v>
      </c>
      <c r="AP302" s="40">
        <f>Test!J725</f>
        <v>0</v>
      </c>
      <c r="AQ302" s="36">
        <f t="shared" si="21"/>
        <v>0</v>
      </c>
      <c r="AR302" s="48">
        <f t="shared" si="18"/>
        <v>0</v>
      </c>
      <c r="AS302" s="49">
        <f t="shared" si="19"/>
        <v>0</v>
      </c>
      <c r="AT302" s="16"/>
      <c r="AU302" s="16"/>
      <c r="AV302" s="460" t="s">
        <v>125</v>
      </c>
      <c r="AW302" s="382" cm="1">
        <f t="array" ref="AW302">bdRateExtend($G300:$G303,H300:H303,$Z300:$Z303,AA300:AA303)</f>
        <v>1</v>
      </c>
      <c r="AX302" s="403"/>
      <c r="AY302" s="403"/>
      <c r="AZ302" s="403"/>
      <c r="BA302" s="403"/>
      <c r="BB302" s="403" cm="1">
        <f t="array" ref="BB302">bdRateExtend($G300:$G303,L300:L303,$Z300:$Z303,AE300:AE303)</f>
        <v>1</v>
      </c>
      <c r="BC302" s="403"/>
      <c r="BD302" s="403" cm="1">
        <f t="array" ref="BD302">bdRateExtend($G300:$G303,M300:M303,$Z300:$Z303,AF300:AF303)</f>
        <v>1</v>
      </c>
      <c r="BE302" s="403"/>
      <c r="BF302" s="403" cm="1">
        <f t="array" ref="BF302">bdRateExtend($G300:$G303,N300:N303,$Z300:$Z303,AG300:AG303)</f>
        <v>1</v>
      </c>
      <c r="BG302" s="403"/>
      <c r="BH302" s="403" t="e" cm="1">
        <f t="array" ref="BH302">bdRateExtend($G300:$G303,O300:O303,$Z300:$Z303,AH300:AH303)</f>
        <v>#VALUE!</v>
      </c>
      <c r="BI302" s="403"/>
      <c r="BJ302" s="403" t="e" cm="1">
        <f t="array" ref="BJ302">bdRateExtend($G300:$G303,P300:P303,$Z300:$Z303,AI300:AI303)</f>
        <v>#VALUE!</v>
      </c>
      <c r="BK302" s="403"/>
      <c r="BL302" s="403" t="e" cm="1">
        <f t="array" ref="BL302">bdRateExtend($G300:$G303,Q300:Q303,$Z300:$Z303,AJ300:AJ303)</f>
        <v>#VALUE!</v>
      </c>
      <c r="BM302" s="403"/>
      <c r="BN302" s="403" t="e" cm="1">
        <f t="array" ref="BN302">bdRateExtend($G300:$G303,R300:R303,$Z300:$Z303,AK300:AK303)</f>
        <v>#VALUE!</v>
      </c>
      <c r="BO302" s="403"/>
      <c r="BP302" s="403"/>
      <c r="BQ302" s="377"/>
      <c r="BR302" s="377"/>
    </row>
    <row r="303" spans="1:70" ht="17" customHeight="1" thickBot="1" x14ac:dyDescent="0.25">
      <c r="A303" s="387"/>
      <c r="B303" s="391"/>
      <c r="C303" s="394"/>
      <c r="D303" s="397"/>
      <c r="E303" s="400"/>
      <c r="F303" s="22">
        <v>63</v>
      </c>
      <c r="G303" s="37">
        <f>Anchor!B726</f>
        <v>1477.0597</v>
      </c>
      <c r="H303" s="38">
        <f>Anchor!C726</f>
        <v>31.478100000000001</v>
      </c>
      <c r="I303" s="38">
        <f>Anchor!D726</f>
        <v>34.282200000000003</v>
      </c>
      <c r="J303" s="38">
        <f>Anchor!E726</f>
        <v>37.388599999999997</v>
      </c>
      <c r="K303" s="38"/>
      <c r="L303" s="38">
        <f>Anchor!F726</f>
        <v>12.3874</v>
      </c>
      <c r="M303" s="38">
        <f>Anchor!G726</f>
        <v>12.192600000000001</v>
      </c>
      <c r="N303" s="38">
        <f>Anchor!H726</f>
        <v>68.587500000000006</v>
      </c>
      <c r="O303" s="38"/>
      <c r="P303" s="38"/>
      <c r="Q303" s="38"/>
      <c r="R303" s="38"/>
      <c r="S303" s="38"/>
      <c r="T303" s="38"/>
      <c r="U303" s="38"/>
      <c r="V303" s="38">
        <f>Anchor!I726</f>
        <v>3534.2</v>
      </c>
      <c r="W303" s="38">
        <f>Anchor!J726</f>
        <v>3.3073000000000001</v>
      </c>
      <c r="X303" s="39">
        <f t="shared" si="20"/>
        <v>0.98172222222222216</v>
      </c>
      <c r="Y303" s="15"/>
      <c r="Z303" s="37">
        <f>Test!B726</f>
        <v>0</v>
      </c>
      <c r="AA303" s="38">
        <f>Test!C726</f>
        <v>0</v>
      </c>
      <c r="AB303" s="38">
        <f>Test!D726</f>
        <v>0</v>
      </c>
      <c r="AC303" s="38">
        <f>Test!E726</f>
        <v>0</v>
      </c>
      <c r="AD303" s="38"/>
      <c r="AE303" s="38">
        <f>Test!F726</f>
        <v>0</v>
      </c>
      <c r="AF303" s="38">
        <f>Test!G726</f>
        <v>0</v>
      </c>
      <c r="AG303" s="38">
        <f>Test!H726</f>
        <v>0</v>
      </c>
      <c r="AH303" s="38"/>
      <c r="AI303" s="38"/>
      <c r="AJ303" s="38"/>
      <c r="AK303" s="38"/>
      <c r="AL303" s="38"/>
      <c r="AM303" s="38"/>
      <c r="AN303" s="38"/>
      <c r="AO303" s="38">
        <f>Test!I726</f>
        <v>0</v>
      </c>
      <c r="AP303" s="38">
        <f>Test!J726</f>
        <v>0</v>
      </c>
      <c r="AQ303" s="39">
        <f t="shared" si="21"/>
        <v>0</v>
      </c>
      <c r="AR303" s="50">
        <f t="shared" si="18"/>
        <v>0</v>
      </c>
      <c r="AS303" s="51">
        <f t="shared" si="19"/>
        <v>0</v>
      </c>
      <c r="AT303" s="16"/>
      <c r="AU303" s="16"/>
      <c r="AV303" s="462"/>
      <c r="AW303" s="382"/>
      <c r="AX303" s="403"/>
      <c r="AY303" s="403"/>
      <c r="AZ303" s="403"/>
      <c r="BA303" s="403"/>
      <c r="BB303" s="403"/>
      <c r="BC303" s="403"/>
      <c r="BD303" s="403"/>
      <c r="BE303" s="403"/>
      <c r="BF303" s="403"/>
      <c r="BG303" s="403"/>
      <c r="BH303" s="403"/>
      <c r="BI303" s="403"/>
      <c r="BJ303" s="403"/>
      <c r="BK303" s="403"/>
      <c r="BL303" s="403"/>
      <c r="BM303" s="403"/>
      <c r="BN303" s="403"/>
      <c r="BO303" s="403"/>
      <c r="BP303" s="403"/>
      <c r="BQ303" s="377"/>
      <c r="BR303" s="377"/>
    </row>
    <row r="304" spans="1:70" ht="17" customHeight="1" x14ac:dyDescent="0.2">
      <c r="A304" s="387"/>
      <c r="B304" s="389" t="s">
        <v>90</v>
      </c>
      <c r="C304" s="392" t="s">
        <v>72</v>
      </c>
      <c r="D304" s="395">
        <v>24</v>
      </c>
      <c r="E304" s="398">
        <v>8</v>
      </c>
      <c r="F304" s="21">
        <v>23</v>
      </c>
      <c r="G304" s="32">
        <f>Anchor!B727</f>
        <v>16336.582899999999</v>
      </c>
      <c r="H304" s="33">
        <f>Anchor!C727</f>
        <v>40.178800000000003</v>
      </c>
      <c r="I304" s="33">
        <f>Anchor!D727</f>
        <v>45.770400000000002</v>
      </c>
      <c r="J304" s="33">
        <f>Anchor!E727</f>
        <v>47.822499999999998</v>
      </c>
      <c r="K304" s="33"/>
      <c r="L304" s="33">
        <f>Anchor!F727</f>
        <v>22.5395</v>
      </c>
      <c r="M304" s="33">
        <f>Anchor!G727</f>
        <v>21.616299999999999</v>
      </c>
      <c r="N304" s="33">
        <f>Anchor!H727</f>
        <v>99.493899999999996</v>
      </c>
      <c r="O304" s="33"/>
      <c r="P304" s="33"/>
      <c r="Q304" s="33"/>
      <c r="R304" s="33"/>
      <c r="S304" s="33"/>
      <c r="T304" s="33"/>
      <c r="U304" s="33"/>
      <c r="V304" s="33">
        <f>Anchor!I727</f>
        <v>26359.7</v>
      </c>
      <c r="W304" s="33">
        <f>Anchor!J727</f>
        <v>9.2165999999999997</v>
      </c>
      <c r="X304" s="34">
        <f t="shared" si="20"/>
        <v>7.3221388888888894</v>
      </c>
      <c r="Y304" s="15"/>
      <c r="Z304" s="32">
        <f>Test!B727</f>
        <v>0</v>
      </c>
      <c r="AA304" s="33">
        <f>Test!C727</f>
        <v>0</v>
      </c>
      <c r="AB304" s="33">
        <f>Test!D727</f>
        <v>0</v>
      </c>
      <c r="AC304" s="33">
        <f>Test!E727</f>
        <v>0</v>
      </c>
      <c r="AD304" s="33"/>
      <c r="AE304" s="33">
        <f>Test!F727</f>
        <v>0</v>
      </c>
      <c r="AF304" s="33">
        <f>Test!G727</f>
        <v>0</v>
      </c>
      <c r="AG304" s="33">
        <f>Test!H727</f>
        <v>0</v>
      </c>
      <c r="AH304" s="33"/>
      <c r="AI304" s="33"/>
      <c r="AJ304" s="33"/>
      <c r="AK304" s="33"/>
      <c r="AL304" s="33"/>
      <c r="AM304" s="33"/>
      <c r="AN304" s="33"/>
      <c r="AO304" s="33">
        <f>Test!I727</f>
        <v>0</v>
      </c>
      <c r="AP304" s="33">
        <f>Test!J727</f>
        <v>0</v>
      </c>
      <c r="AQ304" s="34">
        <f t="shared" si="21"/>
        <v>0</v>
      </c>
      <c r="AR304" s="46">
        <f t="shared" si="18"/>
        <v>0</v>
      </c>
      <c r="AS304" s="47">
        <f t="shared" si="19"/>
        <v>0</v>
      </c>
      <c r="AT304" s="16"/>
      <c r="AU304" s="16"/>
      <c r="AV304" s="461" t="s">
        <v>123</v>
      </c>
      <c r="AW304" s="382" cm="1">
        <f t="array" ref="AW304">bdRateExtend($G304:$G307,H304:H307,$Z304:$Z307,AA304:AA307)</f>
        <v>1</v>
      </c>
      <c r="AX304" s="403" cm="1">
        <f t="array" ref="AX304">bdRateExtend($G304:$G309,H304:H309,$Z304:$Z309,AA304:AA309)</f>
        <v>1</v>
      </c>
      <c r="AY304" s="403" cm="1">
        <f t="array" ref="AY304">bdRateExtend($G304:$G309,I304:I309,$Z304:$Z309,AB304:AB309)</f>
        <v>1</v>
      </c>
      <c r="AZ304" s="403" cm="1">
        <f t="array" ref="AZ304">bdRateExtend($G304:$G309,J304:J309,$Z304:$Z309,AC304:AC309)</f>
        <v>1</v>
      </c>
      <c r="BA304" s="403" t="e" cm="1">
        <f t="array" ref="BA304">bdRateExtend($G304:$G309,K304:K309,$Z304:$Z309,AD304:AD309)</f>
        <v>#VALUE!</v>
      </c>
      <c r="BB304" s="403" cm="1">
        <f t="array" ref="BB304">bdRateExtend($G304:$G307,L304:L307,$Z304:$Z307,AE304:AE307)</f>
        <v>1</v>
      </c>
      <c r="BC304" s="403" cm="1">
        <f t="array" ref="BC304">bdRateExtend($G304:$G309,L304:L309,$Z304:$Z309,AE304:AE309)</f>
        <v>1</v>
      </c>
      <c r="BD304" s="403" cm="1">
        <f t="array" ref="BD304">bdRateExtend($G304:$G307,M304:M307,$Z304:$Z307,AF304:AF307)</f>
        <v>1</v>
      </c>
      <c r="BE304" s="403" cm="1">
        <f t="array" ref="BE304">bdRateExtend($G304:$G309,M304:M309,$Z304:$Z309,AF304:AF309)</f>
        <v>1</v>
      </c>
      <c r="BF304" s="403" cm="1">
        <f t="array" ref="BF304">bdRateExtend($G304:$G307,N304:N307,$Z304:$Z307,AG304:AG307)</f>
        <v>1</v>
      </c>
      <c r="BG304" s="403" cm="1">
        <f t="array" ref="BG304">bdRateExtend($G304:$G309,N304:N309,$Z304:$Z309,AG304:AG309)</f>
        <v>1</v>
      </c>
      <c r="BH304" s="403" t="e" cm="1">
        <f t="array" ref="BH304">bdRateExtend($G304:$G307,O304:O307,$Z304:$Z307,AH304:AH307)</f>
        <v>#VALUE!</v>
      </c>
      <c r="BI304" s="403" t="e" cm="1">
        <f t="array" ref="BI304">bdRateExtend($G304:$G309,O304:O309,$Z304:$Z309,AH304:AH309)</f>
        <v>#VALUE!</v>
      </c>
      <c r="BJ304" s="403" t="e" cm="1">
        <f t="array" ref="BJ304">bdRateExtend($G304:$G307,P304:P307,$Z304:$Z307,AI304:AI307)</f>
        <v>#VALUE!</v>
      </c>
      <c r="BK304" s="403" t="e" cm="1">
        <f t="array" ref="BK304">bdRateExtend($G304:$G309,P304:P309,$Z304:$Z309,AI304:AI309)</f>
        <v>#VALUE!</v>
      </c>
      <c r="BL304" s="403" t="e" cm="1">
        <f t="array" ref="BL304">bdRateExtend($G304:$G307,Q304:Q307,$Z304:$Z307,AJ304:AJ307)</f>
        <v>#VALUE!</v>
      </c>
      <c r="BM304" s="403" t="e" cm="1">
        <f t="array" ref="BM304">bdRateExtend($G304:$G309,Q304:Q309,$Z304:$Z309,AJ304:AJ309)</f>
        <v>#VALUE!</v>
      </c>
      <c r="BN304" s="403" t="e" cm="1">
        <f t="array" ref="BN304">bdRateExtend($G304:$G307,R304:R307,$Z304:$Z307,AK304:AK307)</f>
        <v>#VALUE!</v>
      </c>
      <c r="BO304" s="403" t="e" cm="1">
        <f t="array" ref="BO304">bdRateExtend($G304:$G309,R304:R309,$Z304:$Z309,AK304:AK309)</f>
        <v>#VALUE!</v>
      </c>
      <c r="BP304" s="403" t="e" cm="1">
        <f t="array" ref="BP304">bdRateExtend($G304:$G309,S304:S309,$Z304:$Z309,AL304:AL309)</f>
        <v>#VALUE!</v>
      </c>
      <c r="BQ304" s="377" t="e" cm="1">
        <f t="array" ref="BQ304">bdRateExtend($G304:$G309,T304:T309,$Z304:$Z309,AM304:AM309)</f>
        <v>#VALUE!</v>
      </c>
      <c r="BR304" s="377" t="e" cm="1">
        <f t="array" ref="BR304">bdRateExtend($G304:$G309,U304:U309,$Z304:$Z309,AN304:AN309)</f>
        <v>#VALUE!</v>
      </c>
    </row>
    <row r="305" spans="1:70" ht="17" customHeight="1" x14ac:dyDescent="0.2">
      <c r="A305" s="387"/>
      <c r="B305" s="390"/>
      <c r="C305" s="393"/>
      <c r="D305" s="396"/>
      <c r="E305" s="399"/>
      <c r="F305" s="19">
        <v>31</v>
      </c>
      <c r="G305" s="35">
        <f>Anchor!B728</f>
        <v>9037.7796999999991</v>
      </c>
      <c r="H305" s="40">
        <f>Anchor!C728</f>
        <v>38.341900000000003</v>
      </c>
      <c r="I305" s="40">
        <f>Anchor!D728</f>
        <v>44.088700000000003</v>
      </c>
      <c r="J305" s="40">
        <f>Anchor!E728</f>
        <v>46.514299999999999</v>
      </c>
      <c r="K305" s="40"/>
      <c r="L305" s="40">
        <f>Anchor!F728</f>
        <v>20.479399999999998</v>
      </c>
      <c r="M305" s="40">
        <f>Anchor!G728</f>
        <v>19.864799999999999</v>
      </c>
      <c r="N305" s="40">
        <f>Anchor!H728</f>
        <v>97.012</v>
      </c>
      <c r="O305" s="40"/>
      <c r="P305" s="40"/>
      <c r="Q305" s="40"/>
      <c r="R305" s="40"/>
      <c r="S305" s="40"/>
      <c r="T305" s="40"/>
      <c r="U305" s="40"/>
      <c r="V305" s="40">
        <f>Anchor!I728</f>
        <v>17297.8</v>
      </c>
      <c r="W305" s="40">
        <f>Anchor!J728</f>
        <v>6.8513999999999999</v>
      </c>
      <c r="X305" s="36">
        <f t="shared" si="20"/>
        <v>4.8049444444444447</v>
      </c>
      <c r="Y305" s="15"/>
      <c r="Z305" s="35">
        <f>Test!B728</f>
        <v>0</v>
      </c>
      <c r="AA305" s="40">
        <f>Test!C728</f>
        <v>0</v>
      </c>
      <c r="AB305" s="40">
        <f>Test!D728</f>
        <v>0</v>
      </c>
      <c r="AC305" s="40">
        <f>Test!E728</f>
        <v>0</v>
      </c>
      <c r="AD305" s="40"/>
      <c r="AE305" s="40">
        <f>Test!F728</f>
        <v>0</v>
      </c>
      <c r="AF305" s="40">
        <f>Test!G728</f>
        <v>0</v>
      </c>
      <c r="AG305" s="40">
        <f>Test!H728</f>
        <v>0</v>
      </c>
      <c r="AH305" s="40"/>
      <c r="AI305" s="40"/>
      <c r="AJ305" s="40"/>
      <c r="AK305" s="40"/>
      <c r="AL305" s="40"/>
      <c r="AM305" s="40"/>
      <c r="AN305" s="40"/>
      <c r="AO305" s="40">
        <f>Test!I728</f>
        <v>0</v>
      </c>
      <c r="AP305" s="40">
        <f>Test!J728</f>
        <v>0</v>
      </c>
      <c r="AQ305" s="36">
        <f t="shared" si="21"/>
        <v>0</v>
      </c>
      <c r="AR305" s="48">
        <f t="shared" si="18"/>
        <v>0</v>
      </c>
      <c r="AS305" s="49">
        <f t="shared" si="19"/>
        <v>0</v>
      </c>
      <c r="AT305" s="16"/>
      <c r="AU305" s="16"/>
      <c r="AV305" s="460"/>
      <c r="AW305" s="382"/>
      <c r="AX305" s="403"/>
      <c r="AY305" s="403"/>
      <c r="AZ305" s="403"/>
      <c r="BA305" s="403"/>
      <c r="BB305" s="403"/>
      <c r="BC305" s="403"/>
      <c r="BD305" s="403"/>
      <c r="BE305" s="403"/>
      <c r="BF305" s="403"/>
      <c r="BG305" s="403"/>
      <c r="BH305" s="403"/>
      <c r="BI305" s="403"/>
      <c r="BJ305" s="403"/>
      <c r="BK305" s="403"/>
      <c r="BL305" s="403"/>
      <c r="BM305" s="403"/>
      <c r="BN305" s="403"/>
      <c r="BO305" s="403"/>
      <c r="BP305" s="403"/>
      <c r="BQ305" s="377"/>
      <c r="BR305" s="377"/>
    </row>
    <row r="306" spans="1:70" ht="17" customHeight="1" x14ac:dyDescent="0.2">
      <c r="A306" s="387"/>
      <c r="B306" s="390"/>
      <c r="C306" s="393"/>
      <c r="D306" s="396"/>
      <c r="E306" s="399"/>
      <c r="F306" s="19">
        <v>39</v>
      </c>
      <c r="G306" s="35">
        <f>Anchor!B729</f>
        <v>4842.5531000000001</v>
      </c>
      <c r="H306" s="40">
        <f>Anchor!C729</f>
        <v>36.419800000000002</v>
      </c>
      <c r="I306" s="40">
        <f>Anchor!D729</f>
        <v>42.581299999999999</v>
      </c>
      <c r="J306" s="40">
        <f>Anchor!E729</f>
        <v>45.231200000000001</v>
      </c>
      <c r="K306" s="40"/>
      <c r="L306" s="40">
        <f>Anchor!F729</f>
        <v>18.169499999999999</v>
      </c>
      <c r="M306" s="40">
        <f>Anchor!G729</f>
        <v>18.028300000000002</v>
      </c>
      <c r="N306" s="40">
        <f>Anchor!H729</f>
        <v>90.966499999999996</v>
      </c>
      <c r="O306" s="40"/>
      <c r="P306" s="40"/>
      <c r="Q306" s="40"/>
      <c r="R306" s="40"/>
      <c r="S306" s="40"/>
      <c r="T306" s="40"/>
      <c r="U306" s="40"/>
      <c r="V306" s="40">
        <f>Anchor!I729</f>
        <v>13952.7</v>
      </c>
      <c r="W306" s="40">
        <f>Anchor!J729</f>
        <v>5.335</v>
      </c>
      <c r="X306" s="36">
        <f t="shared" si="20"/>
        <v>3.87575</v>
      </c>
      <c r="Y306" s="15"/>
      <c r="Z306" s="35">
        <f>Test!B729</f>
        <v>0</v>
      </c>
      <c r="AA306" s="40">
        <f>Test!C729</f>
        <v>0</v>
      </c>
      <c r="AB306" s="40">
        <f>Test!D729</f>
        <v>0</v>
      </c>
      <c r="AC306" s="40">
        <f>Test!E729</f>
        <v>0</v>
      </c>
      <c r="AD306" s="40"/>
      <c r="AE306" s="40">
        <f>Test!F729</f>
        <v>0</v>
      </c>
      <c r="AF306" s="40">
        <f>Test!G729</f>
        <v>0</v>
      </c>
      <c r="AG306" s="40">
        <f>Test!H729</f>
        <v>0</v>
      </c>
      <c r="AH306" s="40"/>
      <c r="AI306" s="40"/>
      <c r="AJ306" s="40"/>
      <c r="AK306" s="40"/>
      <c r="AL306" s="40"/>
      <c r="AM306" s="40"/>
      <c r="AN306" s="40"/>
      <c r="AO306" s="40">
        <f>Test!I729</f>
        <v>0</v>
      </c>
      <c r="AP306" s="40">
        <f>Test!J729</f>
        <v>0</v>
      </c>
      <c r="AQ306" s="36">
        <f t="shared" si="21"/>
        <v>0</v>
      </c>
      <c r="AR306" s="48">
        <f t="shared" si="18"/>
        <v>0</v>
      </c>
      <c r="AS306" s="49">
        <f t="shared" si="19"/>
        <v>0</v>
      </c>
      <c r="AT306" s="16"/>
      <c r="AU306" s="16"/>
      <c r="AV306" s="460" t="s">
        <v>124</v>
      </c>
      <c r="AW306" s="382" cm="1">
        <f t="array" ref="AW306">bdRateExtend($G305:$G308,H305:H308,$Z305:$Z308,AA305:AA308)</f>
        <v>1</v>
      </c>
      <c r="AX306" s="403"/>
      <c r="AY306" s="403"/>
      <c r="AZ306" s="403"/>
      <c r="BA306" s="403"/>
      <c r="BB306" s="403" cm="1">
        <f t="array" ref="BB306">bdRateExtend($G305:$G308,L305:L308,$Z305:$Z308,AE305:AE308)</f>
        <v>1</v>
      </c>
      <c r="BC306" s="403"/>
      <c r="BD306" s="403" cm="1">
        <f t="array" ref="BD306">bdRateExtend($G305:$G308,M305:M308,$Z305:$Z308,AF305:AF308)</f>
        <v>1</v>
      </c>
      <c r="BE306" s="403"/>
      <c r="BF306" s="403" cm="1">
        <f t="array" ref="BF306">bdRateExtend($G305:$G308,N305:N308,$Z305:$Z308,AG305:AG308)</f>
        <v>1</v>
      </c>
      <c r="BG306" s="403"/>
      <c r="BH306" s="403" t="e" cm="1">
        <f t="array" ref="BH306">bdRateExtend($G305:$G308,O305:O308,$Z305:$Z308,AH305:AH308)</f>
        <v>#VALUE!</v>
      </c>
      <c r="BI306" s="403"/>
      <c r="BJ306" s="403" t="e" cm="1">
        <f t="array" ref="BJ306">bdRateExtend($G305:$G308,P305:P308,$Z305:$Z308,AI305:AI308)</f>
        <v>#VALUE!</v>
      </c>
      <c r="BK306" s="403"/>
      <c r="BL306" s="403" t="e" cm="1">
        <f t="array" ref="BL306">bdRateExtend($G305:$G308,Q305:Q308,$Z305:$Z308,AJ305:AJ308)</f>
        <v>#VALUE!</v>
      </c>
      <c r="BM306" s="403"/>
      <c r="BN306" s="403" t="e" cm="1">
        <f t="array" ref="BN306">bdRateExtend($G305:$G308,R305:R308,$Z305:$Z308,AK305:AK308)</f>
        <v>#VALUE!</v>
      </c>
      <c r="BO306" s="403"/>
      <c r="BP306" s="403"/>
      <c r="BQ306" s="377"/>
      <c r="BR306" s="377"/>
    </row>
    <row r="307" spans="1:70" ht="17" customHeight="1" x14ac:dyDescent="0.2">
      <c r="A307" s="387"/>
      <c r="B307" s="390"/>
      <c r="C307" s="393"/>
      <c r="D307" s="396"/>
      <c r="E307" s="399"/>
      <c r="F307" s="19">
        <v>47</v>
      </c>
      <c r="G307" s="35">
        <f>Anchor!B730</f>
        <v>2428.9994000000002</v>
      </c>
      <c r="H307" s="40">
        <f>Anchor!C730</f>
        <v>34.381999999999998</v>
      </c>
      <c r="I307" s="40">
        <f>Anchor!D730</f>
        <v>41.325000000000003</v>
      </c>
      <c r="J307" s="40">
        <f>Anchor!E730</f>
        <v>44.003100000000003</v>
      </c>
      <c r="K307" s="40"/>
      <c r="L307" s="40">
        <f>Anchor!F730</f>
        <v>15.6356</v>
      </c>
      <c r="M307" s="40">
        <f>Anchor!G730</f>
        <v>15.908099999999999</v>
      </c>
      <c r="N307" s="40">
        <f>Anchor!H730</f>
        <v>81.182000000000002</v>
      </c>
      <c r="O307" s="40"/>
      <c r="P307" s="40"/>
      <c r="Q307" s="40"/>
      <c r="R307" s="40"/>
      <c r="S307" s="40"/>
      <c r="T307" s="40"/>
      <c r="U307" s="40"/>
      <c r="V307" s="40">
        <f>Anchor!I730</f>
        <v>10238.299999999999</v>
      </c>
      <c r="W307" s="40">
        <f>Anchor!J730</f>
        <v>4.2824999999999998</v>
      </c>
      <c r="X307" s="36">
        <f t="shared" si="20"/>
        <v>2.8439722222222219</v>
      </c>
      <c r="Y307" s="15"/>
      <c r="Z307" s="35">
        <f>Test!B730</f>
        <v>0</v>
      </c>
      <c r="AA307" s="40">
        <f>Test!C730</f>
        <v>0</v>
      </c>
      <c r="AB307" s="40">
        <f>Test!D730</f>
        <v>0</v>
      </c>
      <c r="AC307" s="40">
        <f>Test!E730</f>
        <v>0</v>
      </c>
      <c r="AD307" s="40"/>
      <c r="AE307" s="40">
        <f>Test!F730</f>
        <v>0</v>
      </c>
      <c r="AF307" s="40">
        <f>Test!G730</f>
        <v>0</v>
      </c>
      <c r="AG307" s="40">
        <f>Test!H730</f>
        <v>0</v>
      </c>
      <c r="AH307" s="40"/>
      <c r="AI307" s="40"/>
      <c r="AJ307" s="40"/>
      <c r="AK307" s="40"/>
      <c r="AL307" s="40"/>
      <c r="AM307" s="40"/>
      <c r="AN307" s="40"/>
      <c r="AO307" s="40">
        <f>Test!I730</f>
        <v>0</v>
      </c>
      <c r="AP307" s="40">
        <f>Test!J730</f>
        <v>0</v>
      </c>
      <c r="AQ307" s="36">
        <f t="shared" si="21"/>
        <v>0</v>
      </c>
      <c r="AR307" s="48">
        <f t="shared" si="18"/>
        <v>0</v>
      </c>
      <c r="AS307" s="49">
        <f t="shared" si="19"/>
        <v>0</v>
      </c>
      <c r="AT307" s="16"/>
      <c r="AU307" s="16"/>
      <c r="AV307" s="460"/>
      <c r="AW307" s="382"/>
      <c r="AX307" s="403"/>
      <c r="AY307" s="403"/>
      <c r="AZ307" s="403"/>
      <c r="BA307" s="403"/>
      <c r="BB307" s="403"/>
      <c r="BC307" s="403"/>
      <c r="BD307" s="403"/>
      <c r="BE307" s="403"/>
      <c r="BF307" s="403"/>
      <c r="BG307" s="403"/>
      <c r="BH307" s="403"/>
      <c r="BI307" s="403"/>
      <c r="BJ307" s="403"/>
      <c r="BK307" s="403"/>
      <c r="BL307" s="403"/>
      <c r="BM307" s="403"/>
      <c r="BN307" s="403"/>
      <c r="BO307" s="403"/>
      <c r="BP307" s="403"/>
      <c r="BQ307" s="377"/>
      <c r="BR307" s="377"/>
    </row>
    <row r="308" spans="1:70" ht="17" customHeight="1" x14ac:dyDescent="0.2">
      <c r="A308" s="387"/>
      <c r="B308" s="390"/>
      <c r="C308" s="393"/>
      <c r="D308" s="396"/>
      <c r="E308" s="399"/>
      <c r="F308" s="19">
        <v>55</v>
      </c>
      <c r="G308" s="35">
        <f>Anchor!B731</f>
        <v>1151.2910999999999</v>
      </c>
      <c r="H308" s="40">
        <f>Anchor!C731</f>
        <v>32.377800000000001</v>
      </c>
      <c r="I308" s="40">
        <f>Anchor!D731</f>
        <v>40.161999999999999</v>
      </c>
      <c r="J308" s="40">
        <f>Anchor!E731</f>
        <v>42.824599999999997</v>
      </c>
      <c r="K308" s="40"/>
      <c r="L308" s="40">
        <f>Anchor!F731</f>
        <v>13.051500000000001</v>
      </c>
      <c r="M308" s="40">
        <f>Anchor!G731</f>
        <v>13.6418</v>
      </c>
      <c r="N308" s="40">
        <f>Anchor!H731</f>
        <v>67.460999999999999</v>
      </c>
      <c r="O308" s="40"/>
      <c r="P308" s="40"/>
      <c r="Q308" s="40"/>
      <c r="R308" s="40"/>
      <c r="S308" s="40"/>
      <c r="T308" s="40"/>
      <c r="U308" s="40"/>
      <c r="V308" s="40">
        <f>Anchor!I731</f>
        <v>7324.1</v>
      </c>
      <c r="W308" s="40">
        <f>Anchor!J731</f>
        <v>3.1057000000000001</v>
      </c>
      <c r="X308" s="36">
        <f t="shared" si="20"/>
        <v>2.0344722222222225</v>
      </c>
      <c r="Y308" s="15"/>
      <c r="Z308" s="35">
        <f>Test!B731</f>
        <v>0</v>
      </c>
      <c r="AA308" s="40">
        <f>Test!C731</f>
        <v>0</v>
      </c>
      <c r="AB308" s="40">
        <f>Test!D731</f>
        <v>0</v>
      </c>
      <c r="AC308" s="40">
        <f>Test!E731</f>
        <v>0</v>
      </c>
      <c r="AD308" s="40"/>
      <c r="AE308" s="40">
        <f>Test!F731</f>
        <v>0</v>
      </c>
      <c r="AF308" s="40">
        <f>Test!G731</f>
        <v>0</v>
      </c>
      <c r="AG308" s="40">
        <f>Test!H731</f>
        <v>0</v>
      </c>
      <c r="AH308" s="40"/>
      <c r="AI308" s="40"/>
      <c r="AJ308" s="40"/>
      <c r="AK308" s="40"/>
      <c r="AL308" s="40"/>
      <c r="AM308" s="40"/>
      <c r="AN308" s="40"/>
      <c r="AO308" s="40">
        <f>Test!I731</f>
        <v>0</v>
      </c>
      <c r="AP308" s="40">
        <f>Test!J731</f>
        <v>0</v>
      </c>
      <c r="AQ308" s="36">
        <f t="shared" si="21"/>
        <v>0</v>
      </c>
      <c r="AR308" s="48">
        <f t="shared" si="18"/>
        <v>0</v>
      </c>
      <c r="AS308" s="49">
        <f t="shared" si="19"/>
        <v>0</v>
      </c>
      <c r="AT308" s="16"/>
      <c r="AU308" s="16"/>
      <c r="AV308" s="460" t="s">
        <v>125</v>
      </c>
      <c r="AW308" s="382" cm="1">
        <f t="array" ref="AW308">bdRateExtend($G306:$G309,H306:H309,$Z306:$Z309,AA306:AA309)</f>
        <v>1</v>
      </c>
      <c r="AX308" s="403"/>
      <c r="AY308" s="403"/>
      <c r="AZ308" s="403"/>
      <c r="BA308" s="403"/>
      <c r="BB308" s="403" cm="1">
        <f t="array" ref="BB308">bdRateExtend($G306:$G309,L306:L309,$Z306:$Z309,AE306:AE309)</f>
        <v>1</v>
      </c>
      <c r="BC308" s="403"/>
      <c r="BD308" s="403" cm="1">
        <f t="array" ref="BD308">bdRateExtend($G306:$G309,M306:M309,$Z306:$Z309,AF306:AF309)</f>
        <v>1</v>
      </c>
      <c r="BE308" s="403"/>
      <c r="BF308" s="403" cm="1">
        <f t="array" ref="BF308">bdRateExtend($G306:$G309,N306:N309,$Z306:$Z309,AG306:AG309)</f>
        <v>1</v>
      </c>
      <c r="BG308" s="403"/>
      <c r="BH308" s="403" t="e" cm="1">
        <f t="array" ref="BH308">bdRateExtend($G306:$G309,O306:O309,$Z306:$Z309,AH306:AH309)</f>
        <v>#VALUE!</v>
      </c>
      <c r="BI308" s="403"/>
      <c r="BJ308" s="403" t="e" cm="1">
        <f t="array" ref="BJ308">bdRateExtend($G306:$G309,P306:P309,$Z306:$Z309,AI306:AI309)</f>
        <v>#VALUE!</v>
      </c>
      <c r="BK308" s="403"/>
      <c r="BL308" s="403" t="e" cm="1">
        <f t="array" ref="BL308">bdRateExtend($G306:$G309,Q306:Q309,$Z306:$Z309,AJ306:AJ309)</f>
        <v>#VALUE!</v>
      </c>
      <c r="BM308" s="403"/>
      <c r="BN308" s="403" t="e" cm="1">
        <f t="array" ref="BN308">bdRateExtend($G306:$G309,R306:R309,$Z306:$Z309,AK306:AK309)</f>
        <v>#VALUE!</v>
      </c>
      <c r="BO308" s="403"/>
      <c r="BP308" s="403"/>
      <c r="BQ308" s="377"/>
      <c r="BR308" s="377"/>
    </row>
    <row r="309" spans="1:70" ht="17" customHeight="1" thickBot="1" x14ac:dyDescent="0.25">
      <c r="A309" s="387"/>
      <c r="B309" s="391"/>
      <c r="C309" s="394"/>
      <c r="D309" s="397"/>
      <c r="E309" s="400"/>
      <c r="F309" s="22">
        <v>63</v>
      </c>
      <c r="G309" s="37">
        <f>Anchor!B732</f>
        <v>376.3673</v>
      </c>
      <c r="H309" s="38">
        <f>Anchor!C732</f>
        <v>29.835599999999999</v>
      </c>
      <c r="I309" s="38">
        <f>Anchor!D732</f>
        <v>38.807499999999997</v>
      </c>
      <c r="J309" s="38">
        <f>Anchor!E732</f>
        <v>41.503599999999999</v>
      </c>
      <c r="K309" s="38"/>
      <c r="L309" s="38">
        <f>Anchor!F732</f>
        <v>9.9183000000000003</v>
      </c>
      <c r="M309" s="38">
        <f>Anchor!G732</f>
        <v>10.752000000000001</v>
      </c>
      <c r="N309" s="38">
        <f>Anchor!H732</f>
        <v>43.520400000000002</v>
      </c>
      <c r="O309" s="38"/>
      <c r="P309" s="38"/>
      <c r="Q309" s="38"/>
      <c r="R309" s="38"/>
      <c r="S309" s="38"/>
      <c r="T309" s="38"/>
      <c r="U309" s="38"/>
      <c r="V309" s="38">
        <f>Anchor!I732</f>
        <v>3523.4</v>
      </c>
      <c r="W309" s="38">
        <f>Anchor!J732</f>
        <v>1.9637</v>
      </c>
      <c r="X309" s="39">
        <f t="shared" si="20"/>
        <v>0.97872222222222227</v>
      </c>
      <c r="Y309" s="15"/>
      <c r="Z309" s="37">
        <f>Test!B732</f>
        <v>0</v>
      </c>
      <c r="AA309" s="38">
        <f>Test!C732</f>
        <v>0</v>
      </c>
      <c r="AB309" s="38">
        <f>Test!D732</f>
        <v>0</v>
      </c>
      <c r="AC309" s="38">
        <f>Test!E732</f>
        <v>0</v>
      </c>
      <c r="AD309" s="38"/>
      <c r="AE309" s="38">
        <f>Test!F732</f>
        <v>0</v>
      </c>
      <c r="AF309" s="38">
        <f>Test!G732</f>
        <v>0</v>
      </c>
      <c r="AG309" s="38">
        <f>Test!H732</f>
        <v>0</v>
      </c>
      <c r="AH309" s="38"/>
      <c r="AI309" s="38"/>
      <c r="AJ309" s="38"/>
      <c r="AK309" s="38"/>
      <c r="AL309" s="38"/>
      <c r="AM309" s="38"/>
      <c r="AN309" s="38"/>
      <c r="AO309" s="38">
        <f>Test!I732</f>
        <v>0</v>
      </c>
      <c r="AP309" s="38">
        <f>Test!J732</f>
        <v>0</v>
      </c>
      <c r="AQ309" s="39">
        <f t="shared" si="21"/>
        <v>0</v>
      </c>
      <c r="AR309" s="50">
        <f t="shared" si="18"/>
        <v>0</v>
      </c>
      <c r="AS309" s="51">
        <f t="shared" si="19"/>
        <v>0</v>
      </c>
      <c r="AT309" s="16"/>
      <c r="AU309" s="16"/>
      <c r="AV309" s="462"/>
      <c r="AW309" s="382"/>
      <c r="AX309" s="403"/>
      <c r="AY309" s="403"/>
      <c r="AZ309" s="403"/>
      <c r="BA309" s="403"/>
      <c r="BB309" s="403"/>
      <c r="BC309" s="403"/>
      <c r="BD309" s="403"/>
      <c r="BE309" s="403"/>
      <c r="BF309" s="403"/>
      <c r="BG309" s="403"/>
      <c r="BH309" s="403"/>
      <c r="BI309" s="403"/>
      <c r="BJ309" s="403"/>
      <c r="BK309" s="403"/>
      <c r="BL309" s="403"/>
      <c r="BM309" s="403"/>
      <c r="BN309" s="403"/>
      <c r="BO309" s="403"/>
      <c r="BP309" s="403"/>
      <c r="BQ309" s="377"/>
      <c r="BR309" s="377"/>
    </row>
    <row r="310" spans="1:70" ht="17" customHeight="1" x14ac:dyDescent="0.2">
      <c r="A310" s="387"/>
      <c r="B310" s="389" t="s">
        <v>2</v>
      </c>
      <c r="C310" s="392" t="s">
        <v>73</v>
      </c>
      <c r="D310" s="395">
        <v>60</v>
      </c>
      <c r="E310" s="398">
        <v>8</v>
      </c>
      <c r="F310" s="21">
        <v>23</v>
      </c>
      <c r="G310" s="32">
        <f>Anchor!B733</f>
        <v>88758.409799999994</v>
      </c>
      <c r="H310" s="33">
        <f>Anchor!C733</f>
        <v>39.738</v>
      </c>
      <c r="I310" s="33">
        <f>Anchor!D733</f>
        <v>45.408499999999997</v>
      </c>
      <c r="J310" s="33">
        <f>Anchor!E733</f>
        <v>47.744599999999998</v>
      </c>
      <c r="K310" s="33"/>
      <c r="L310" s="33">
        <f>Anchor!F733</f>
        <v>27.315300000000001</v>
      </c>
      <c r="M310" s="33">
        <f>Anchor!G733</f>
        <v>24.642800000000001</v>
      </c>
      <c r="N310" s="33">
        <f>Anchor!H733</f>
        <v>99.976699999999994</v>
      </c>
      <c r="O310" s="33"/>
      <c r="P310" s="33"/>
      <c r="Q310" s="33"/>
      <c r="R310" s="33"/>
      <c r="S310" s="33"/>
      <c r="T310" s="33"/>
      <c r="U310" s="33"/>
      <c r="V310" s="33">
        <f>Anchor!I733</f>
        <v>25139.200000000001</v>
      </c>
      <c r="W310" s="33">
        <f>Anchor!J733</f>
        <v>17.127700000000001</v>
      </c>
      <c r="X310" s="34">
        <f t="shared" si="20"/>
        <v>6.9831111111111115</v>
      </c>
      <c r="Y310" s="15"/>
      <c r="Z310" s="32">
        <f>Test!B733</f>
        <v>0</v>
      </c>
      <c r="AA310" s="33">
        <f>Test!C733</f>
        <v>0</v>
      </c>
      <c r="AB310" s="33">
        <f>Test!D733</f>
        <v>0</v>
      </c>
      <c r="AC310" s="33">
        <f>Test!E733</f>
        <v>0</v>
      </c>
      <c r="AD310" s="33"/>
      <c r="AE310" s="33">
        <f>Test!F733</f>
        <v>0</v>
      </c>
      <c r="AF310" s="33">
        <f>Test!G733</f>
        <v>0</v>
      </c>
      <c r="AG310" s="33">
        <f>Test!H733</f>
        <v>0</v>
      </c>
      <c r="AH310" s="33"/>
      <c r="AI310" s="33"/>
      <c r="AJ310" s="33"/>
      <c r="AK310" s="33"/>
      <c r="AL310" s="33"/>
      <c r="AM310" s="33"/>
      <c r="AN310" s="33"/>
      <c r="AO310" s="33">
        <f>Test!I733</f>
        <v>0</v>
      </c>
      <c r="AP310" s="33">
        <f>Test!J733</f>
        <v>0</v>
      </c>
      <c r="AQ310" s="34">
        <f t="shared" si="21"/>
        <v>0</v>
      </c>
      <c r="AR310" s="46">
        <f t="shared" si="18"/>
        <v>0</v>
      </c>
      <c r="AS310" s="47">
        <f t="shared" si="19"/>
        <v>0</v>
      </c>
      <c r="AT310" s="16"/>
      <c r="AU310" s="16"/>
      <c r="AV310" s="461" t="s">
        <v>123</v>
      </c>
      <c r="AW310" s="382" cm="1">
        <f t="array" ref="AW310">bdRateExtend($G310:$G313,H310:H313,$Z310:$Z313,AA310:AA313)</f>
        <v>1</v>
      </c>
      <c r="AX310" s="403" cm="1">
        <f t="array" ref="AX310">bdRateExtend($G310:$G315,H310:H315,$Z310:$Z315,AA310:AA315)</f>
        <v>1</v>
      </c>
      <c r="AY310" s="403" cm="1">
        <f t="array" ref="AY310">bdRateExtend($G310:$G315,I310:I315,$Z310:$Z315,AB310:AB315)</f>
        <v>1</v>
      </c>
      <c r="AZ310" s="403" cm="1">
        <f t="array" ref="AZ310">bdRateExtend($G310:$G315,J310:J315,$Z310:$Z315,AC310:AC315)</f>
        <v>1</v>
      </c>
      <c r="BA310" s="403" t="e" cm="1">
        <f t="array" ref="BA310">bdRateExtend($G310:$G315,K310:K315,$Z310:$Z315,AD310:AD315)</f>
        <v>#VALUE!</v>
      </c>
      <c r="BB310" s="403" cm="1">
        <f t="array" ref="BB310">bdRateExtend($G310:$G313,L310:L313,$Z310:$Z313,AE310:AE313)</f>
        <v>1</v>
      </c>
      <c r="BC310" s="403" cm="1">
        <f t="array" ref="BC310">bdRateExtend($G310:$G315,L310:L315,$Z310:$Z315,AE310:AE315)</f>
        <v>1</v>
      </c>
      <c r="BD310" s="403" cm="1">
        <f t="array" ref="BD310">bdRateExtend($G310:$G313,M310:M313,$Z310:$Z313,AF310:AF313)</f>
        <v>1</v>
      </c>
      <c r="BE310" s="403" cm="1">
        <f t="array" ref="BE310">bdRateExtend($G310:$G315,M310:M315,$Z310:$Z315,AF310:AF315)</f>
        <v>1</v>
      </c>
      <c r="BF310" s="403" cm="1">
        <f t="array" ref="BF310">bdRateExtend($G310:$G313,N310:N313,$Z310:$Z313,AG310:AG313)</f>
        <v>1</v>
      </c>
      <c r="BG310" s="403" cm="1">
        <f t="array" ref="BG310">bdRateExtend($G310:$G315,N310:N315,$Z310:$Z315,AG310:AG315)</f>
        <v>1</v>
      </c>
      <c r="BH310" s="403" t="e" cm="1">
        <f t="array" ref="BH310">bdRateExtend($G310:$G313,O310:O313,$Z310:$Z313,AH310:AH313)</f>
        <v>#VALUE!</v>
      </c>
      <c r="BI310" s="403" t="e" cm="1">
        <f t="array" ref="BI310">bdRateExtend($G310:$G315,O310:O315,$Z310:$Z315,AH310:AH315)</f>
        <v>#VALUE!</v>
      </c>
      <c r="BJ310" s="403" t="e" cm="1">
        <f t="array" ref="BJ310">bdRateExtend($G310:$G313,P310:P313,$Z310:$Z313,AI310:AI313)</f>
        <v>#VALUE!</v>
      </c>
      <c r="BK310" s="403" t="e" cm="1">
        <f t="array" ref="BK310">bdRateExtend($G310:$G315,P310:P315,$Z310:$Z315,AI310:AI315)</f>
        <v>#VALUE!</v>
      </c>
      <c r="BL310" s="403" t="e" cm="1">
        <f t="array" ref="BL310">bdRateExtend($G310:$G313,Q310:Q313,$Z310:$Z313,AJ310:AJ313)</f>
        <v>#VALUE!</v>
      </c>
      <c r="BM310" s="403" t="e" cm="1">
        <f t="array" ref="BM310">bdRateExtend($G310:$G315,Q310:Q315,$Z310:$Z315,AJ310:AJ315)</f>
        <v>#VALUE!</v>
      </c>
      <c r="BN310" s="403" t="e" cm="1">
        <f t="array" ref="BN310">bdRateExtend($G310:$G313,R310:R313,$Z310:$Z313,AK310:AK313)</f>
        <v>#VALUE!</v>
      </c>
      <c r="BO310" s="403" t="e" cm="1">
        <f t="array" ref="BO310">bdRateExtend($G310:$G315,R310:R315,$Z310:$Z315,AK310:AK315)</f>
        <v>#VALUE!</v>
      </c>
      <c r="BP310" s="403" t="e" cm="1">
        <f t="array" ref="BP310">bdRateExtend($G310:$G315,S310:S315,$Z310:$Z315,AL310:AL315)</f>
        <v>#VALUE!</v>
      </c>
      <c r="BQ310" s="377" t="e" cm="1">
        <f t="array" ref="BQ310">bdRateExtend($G310:$G315,T310:T315,$Z310:$Z315,AM310:AM315)</f>
        <v>#VALUE!</v>
      </c>
      <c r="BR310" s="377" t="e" cm="1">
        <f t="array" ref="BR310">bdRateExtend($G310:$G315,U310:U315,$Z310:$Z315,AN310:AN315)</f>
        <v>#VALUE!</v>
      </c>
    </row>
    <row r="311" spans="1:70" ht="17" customHeight="1" x14ac:dyDescent="0.2">
      <c r="A311" s="387"/>
      <c r="B311" s="390"/>
      <c r="C311" s="393"/>
      <c r="D311" s="396"/>
      <c r="E311" s="399"/>
      <c r="F311" s="19">
        <v>31</v>
      </c>
      <c r="G311" s="35">
        <f>Anchor!B734</f>
        <v>47453.379699999998</v>
      </c>
      <c r="H311" s="40">
        <f>Anchor!C734</f>
        <v>36.548900000000003</v>
      </c>
      <c r="I311" s="40">
        <f>Anchor!D734</f>
        <v>43.709699999999998</v>
      </c>
      <c r="J311" s="40">
        <f>Anchor!E734</f>
        <v>46.3279</v>
      </c>
      <c r="K311" s="40"/>
      <c r="L311" s="40">
        <f>Anchor!F734</f>
        <v>24.2166</v>
      </c>
      <c r="M311" s="40">
        <f>Anchor!G734</f>
        <v>21.799600000000002</v>
      </c>
      <c r="N311" s="40">
        <f>Anchor!H734</f>
        <v>99.9726</v>
      </c>
      <c r="O311" s="40"/>
      <c r="P311" s="40"/>
      <c r="Q311" s="40"/>
      <c r="R311" s="40"/>
      <c r="S311" s="40"/>
      <c r="T311" s="40"/>
      <c r="U311" s="40"/>
      <c r="V311" s="40">
        <f>Anchor!I734</f>
        <v>27147.8</v>
      </c>
      <c r="W311" s="40">
        <f>Anchor!J734</f>
        <v>14.136799999999999</v>
      </c>
      <c r="X311" s="36">
        <f t="shared" si="20"/>
        <v>7.5410555555555554</v>
      </c>
      <c r="Y311" s="15"/>
      <c r="Z311" s="35">
        <f>Test!B734</f>
        <v>0</v>
      </c>
      <c r="AA311" s="40">
        <f>Test!C734</f>
        <v>0</v>
      </c>
      <c r="AB311" s="40">
        <f>Test!D734</f>
        <v>0</v>
      </c>
      <c r="AC311" s="40">
        <f>Test!E734</f>
        <v>0</v>
      </c>
      <c r="AD311" s="40"/>
      <c r="AE311" s="40">
        <f>Test!F734</f>
        <v>0</v>
      </c>
      <c r="AF311" s="40">
        <f>Test!G734</f>
        <v>0</v>
      </c>
      <c r="AG311" s="40">
        <f>Test!H734</f>
        <v>0</v>
      </c>
      <c r="AH311" s="40"/>
      <c r="AI311" s="40"/>
      <c r="AJ311" s="40"/>
      <c r="AK311" s="40"/>
      <c r="AL311" s="40"/>
      <c r="AM311" s="40"/>
      <c r="AN311" s="40"/>
      <c r="AO311" s="40">
        <f>Test!I734</f>
        <v>0</v>
      </c>
      <c r="AP311" s="40">
        <f>Test!J734</f>
        <v>0</v>
      </c>
      <c r="AQ311" s="36">
        <f t="shared" si="21"/>
        <v>0</v>
      </c>
      <c r="AR311" s="48">
        <f t="shared" si="18"/>
        <v>0</v>
      </c>
      <c r="AS311" s="49">
        <f t="shared" si="19"/>
        <v>0</v>
      </c>
      <c r="AT311" s="16"/>
      <c r="AU311" s="16"/>
      <c r="AV311" s="460"/>
      <c r="AW311" s="382"/>
      <c r="AX311" s="403"/>
      <c r="AY311" s="403"/>
      <c r="AZ311" s="403"/>
      <c r="BA311" s="403"/>
      <c r="BB311" s="403"/>
      <c r="BC311" s="403"/>
      <c r="BD311" s="403"/>
      <c r="BE311" s="403"/>
      <c r="BF311" s="403"/>
      <c r="BG311" s="403"/>
      <c r="BH311" s="403"/>
      <c r="BI311" s="403"/>
      <c r="BJ311" s="403"/>
      <c r="BK311" s="403"/>
      <c r="BL311" s="403"/>
      <c r="BM311" s="403"/>
      <c r="BN311" s="403"/>
      <c r="BO311" s="403"/>
      <c r="BP311" s="403"/>
      <c r="BQ311" s="377"/>
      <c r="BR311" s="377"/>
    </row>
    <row r="312" spans="1:70" ht="17" customHeight="1" x14ac:dyDescent="0.2">
      <c r="A312" s="387"/>
      <c r="B312" s="390"/>
      <c r="C312" s="393"/>
      <c r="D312" s="396"/>
      <c r="E312" s="399"/>
      <c r="F312" s="19">
        <v>39</v>
      </c>
      <c r="G312" s="35">
        <f>Anchor!B735</f>
        <v>20747.826499999999</v>
      </c>
      <c r="H312" s="40">
        <f>Anchor!C735</f>
        <v>33.695500000000003</v>
      </c>
      <c r="I312" s="40">
        <f>Anchor!D735</f>
        <v>42.167099999999998</v>
      </c>
      <c r="J312" s="40">
        <f>Anchor!E735</f>
        <v>44.913899999999998</v>
      </c>
      <c r="K312" s="40"/>
      <c r="L312" s="40">
        <f>Anchor!F735</f>
        <v>21.130500000000001</v>
      </c>
      <c r="M312" s="40">
        <f>Anchor!G735</f>
        <v>18.969200000000001</v>
      </c>
      <c r="N312" s="40">
        <f>Anchor!H735</f>
        <v>96.5124</v>
      </c>
      <c r="O312" s="40"/>
      <c r="P312" s="40"/>
      <c r="Q312" s="40"/>
      <c r="R312" s="40"/>
      <c r="S312" s="40"/>
      <c r="T312" s="40"/>
      <c r="U312" s="40"/>
      <c r="V312" s="40">
        <f>Anchor!I735</f>
        <v>27988.799999999999</v>
      </c>
      <c r="W312" s="40">
        <f>Anchor!J735</f>
        <v>9.7027999999999999</v>
      </c>
      <c r="X312" s="36">
        <f t="shared" si="20"/>
        <v>7.7746666666666666</v>
      </c>
      <c r="Y312" s="15"/>
      <c r="Z312" s="35">
        <f>Test!B735</f>
        <v>0</v>
      </c>
      <c r="AA312" s="40">
        <f>Test!C735</f>
        <v>0</v>
      </c>
      <c r="AB312" s="40">
        <f>Test!D735</f>
        <v>0</v>
      </c>
      <c r="AC312" s="40">
        <f>Test!E735</f>
        <v>0</v>
      </c>
      <c r="AD312" s="40"/>
      <c r="AE312" s="40">
        <f>Test!F735</f>
        <v>0</v>
      </c>
      <c r="AF312" s="40">
        <f>Test!G735</f>
        <v>0</v>
      </c>
      <c r="AG312" s="40">
        <f>Test!H735</f>
        <v>0</v>
      </c>
      <c r="AH312" s="40"/>
      <c r="AI312" s="40"/>
      <c r="AJ312" s="40"/>
      <c r="AK312" s="40"/>
      <c r="AL312" s="40"/>
      <c r="AM312" s="40"/>
      <c r="AN312" s="40"/>
      <c r="AO312" s="40">
        <f>Test!I735</f>
        <v>0</v>
      </c>
      <c r="AP312" s="40">
        <f>Test!J735</f>
        <v>0</v>
      </c>
      <c r="AQ312" s="36">
        <f t="shared" si="21"/>
        <v>0</v>
      </c>
      <c r="AR312" s="48">
        <f t="shared" si="18"/>
        <v>0</v>
      </c>
      <c r="AS312" s="49">
        <f t="shared" si="19"/>
        <v>0</v>
      </c>
      <c r="AT312" s="16"/>
      <c r="AU312" s="16"/>
      <c r="AV312" s="460" t="s">
        <v>124</v>
      </c>
      <c r="AW312" s="382" cm="1">
        <f t="array" ref="AW312">bdRateExtend($G311:$G314,H311:H314,$Z311:$Z314,AA311:AA314)</f>
        <v>1</v>
      </c>
      <c r="AX312" s="403"/>
      <c r="AY312" s="403"/>
      <c r="AZ312" s="403"/>
      <c r="BA312" s="403"/>
      <c r="BB312" s="403" cm="1">
        <f t="array" ref="BB312">bdRateExtend($G311:$G314,L311:L314,$Z311:$Z314,AE311:AE314)</f>
        <v>1</v>
      </c>
      <c r="BC312" s="403"/>
      <c r="BD312" s="403" cm="1">
        <f t="array" ref="BD312">bdRateExtend($G311:$G314,M311:M314,$Z311:$Z314,AF311:AF314)</f>
        <v>1</v>
      </c>
      <c r="BE312" s="403"/>
      <c r="BF312" s="403" cm="1">
        <f t="array" ref="BF312">bdRateExtend($G311:$G314,N311:N314,$Z311:$Z314,AG311:AG314)</f>
        <v>1</v>
      </c>
      <c r="BG312" s="403"/>
      <c r="BH312" s="403" t="e" cm="1">
        <f t="array" ref="BH312">bdRateExtend($G311:$G314,O311:O314,$Z311:$Z314,AH311:AH314)</f>
        <v>#VALUE!</v>
      </c>
      <c r="BI312" s="403"/>
      <c r="BJ312" s="403" t="e" cm="1">
        <f t="array" ref="BJ312">bdRateExtend($G311:$G314,P311:P314,$Z311:$Z314,AI311:AI314)</f>
        <v>#VALUE!</v>
      </c>
      <c r="BK312" s="403"/>
      <c r="BL312" s="403" t="e" cm="1">
        <f t="array" ref="BL312">bdRateExtend($G311:$G314,Q311:Q314,$Z311:$Z314,AJ311:AJ314)</f>
        <v>#VALUE!</v>
      </c>
      <c r="BM312" s="403"/>
      <c r="BN312" s="403" t="e" cm="1">
        <f t="array" ref="BN312">bdRateExtend($G311:$G314,R311:R314,$Z311:$Z314,AK311:AK314)</f>
        <v>#VALUE!</v>
      </c>
      <c r="BO312" s="403"/>
      <c r="BP312" s="403"/>
      <c r="BQ312" s="377"/>
      <c r="BR312" s="377"/>
    </row>
    <row r="313" spans="1:70" ht="17" customHeight="1" x14ac:dyDescent="0.2">
      <c r="A313" s="387"/>
      <c r="B313" s="390"/>
      <c r="C313" s="393"/>
      <c r="D313" s="396"/>
      <c r="E313" s="399"/>
      <c r="F313" s="19">
        <v>47</v>
      </c>
      <c r="G313" s="35">
        <f>Anchor!B736</f>
        <v>8723.3796999999995</v>
      </c>
      <c r="H313" s="40">
        <f>Anchor!C736</f>
        <v>31.5275</v>
      </c>
      <c r="I313" s="40">
        <f>Anchor!D736</f>
        <v>40.576099999999997</v>
      </c>
      <c r="J313" s="40">
        <f>Anchor!E736</f>
        <v>43.444499999999998</v>
      </c>
      <c r="K313" s="40"/>
      <c r="L313" s="40">
        <f>Anchor!F736</f>
        <v>18.322199999999999</v>
      </c>
      <c r="M313" s="40">
        <f>Anchor!G736</f>
        <v>16.386099999999999</v>
      </c>
      <c r="N313" s="40">
        <f>Anchor!H736</f>
        <v>89.927499999999995</v>
      </c>
      <c r="O313" s="40"/>
      <c r="P313" s="40"/>
      <c r="Q313" s="40"/>
      <c r="R313" s="40"/>
      <c r="S313" s="40"/>
      <c r="T313" s="40"/>
      <c r="U313" s="40"/>
      <c r="V313" s="40">
        <f>Anchor!I736</f>
        <v>19616.2</v>
      </c>
      <c r="W313" s="40">
        <f>Anchor!J736</f>
        <v>6.4158999999999997</v>
      </c>
      <c r="X313" s="36">
        <f t="shared" si="20"/>
        <v>5.4489444444444448</v>
      </c>
      <c r="Y313" s="15"/>
      <c r="Z313" s="35">
        <f>Test!B736</f>
        <v>0</v>
      </c>
      <c r="AA313" s="40">
        <f>Test!C736</f>
        <v>0</v>
      </c>
      <c r="AB313" s="40">
        <f>Test!D736</f>
        <v>0</v>
      </c>
      <c r="AC313" s="40">
        <f>Test!E736</f>
        <v>0</v>
      </c>
      <c r="AD313" s="40"/>
      <c r="AE313" s="40">
        <f>Test!F736</f>
        <v>0</v>
      </c>
      <c r="AF313" s="40">
        <f>Test!G736</f>
        <v>0</v>
      </c>
      <c r="AG313" s="40">
        <f>Test!H736</f>
        <v>0</v>
      </c>
      <c r="AH313" s="40"/>
      <c r="AI313" s="40"/>
      <c r="AJ313" s="40"/>
      <c r="AK313" s="40"/>
      <c r="AL313" s="40"/>
      <c r="AM313" s="40"/>
      <c r="AN313" s="40"/>
      <c r="AO313" s="40">
        <f>Test!I736</f>
        <v>0</v>
      </c>
      <c r="AP313" s="40">
        <f>Test!J736</f>
        <v>0</v>
      </c>
      <c r="AQ313" s="36">
        <f t="shared" si="21"/>
        <v>0</v>
      </c>
      <c r="AR313" s="48">
        <f t="shared" si="18"/>
        <v>0</v>
      </c>
      <c r="AS313" s="49">
        <f t="shared" si="19"/>
        <v>0</v>
      </c>
      <c r="AT313" s="16"/>
      <c r="AU313" s="16"/>
      <c r="AV313" s="460"/>
      <c r="AW313" s="382"/>
      <c r="AX313" s="403"/>
      <c r="AY313" s="403"/>
      <c r="AZ313" s="403"/>
      <c r="BA313" s="403"/>
      <c r="BB313" s="403"/>
      <c r="BC313" s="403"/>
      <c r="BD313" s="403"/>
      <c r="BE313" s="403"/>
      <c r="BF313" s="403"/>
      <c r="BG313" s="403"/>
      <c r="BH313" s="403"/>
      <c r="BI313" s="403"/>
      <c r="BJ313" s="403"/>
      <c r="BK313" s="403"/>
      <c r="BL313" s="403"/>
      <c r="BM313" s="403"/>
      <c r="BN313" s="403"/>
      <c r="BO313" s="403"/>
      <c r="BP313" s="403"/>
      <c r="BQ313" s="377"/>
      <c r="BR313" s="377"/>
    </row>
    <row r="314" spans="1:70" ht="17" customHeight="1" x14ac:dyDescent="0.2">
      <c r="A314" s="387"/>
      <c r="B314" s="390"/>
      <c r="C314" s="393"/>
      <c r="D314" s="396"/>
      <c r="E314" s="399"/>
      <c r="F314" s="19">
        <v>55</v>
      </c>
      <c r="G314" s="35">
        <f>Anchor!B737</f>
        <v>4085.7894999999999</v>
      </c>
      <c r="H314" s="40">
        <f>Anchor!C737</f>
        <v>29.773</v>
      </c>
      <c r="I314" s="40">
        <f>Anchor!D737</f>
        <v>39.200099999999999</v>
      </c>
      <c r="J314" s="40">
        <f>Anchor!E737</f>
        <v>42.029299999999999</v>
      </c>
      <c r="K314" s="40"/>
      <c r="L314" s="40">
        <f>Anchor!F737</f>
        <v>15.586399999999999</v>
      </c>
      <c r="M314" s="40">
        <f>Anchor!G737</f>
        <v>13.8919</v>
      </c>
      <c r="N314" s="40">
        <f>Anchor!H737</f>
        <v>81.381900000000002</v>
      </c>
      <c r="O314" s="40"/>
      <c r="P314" s="40"/>
      <c r="Q314" s="40"/>
      <c r="R314" s="40"/>
      <c r="S314" s="40"/>
      <c r="T314" s="40"/>
      <c r="U314" s="40"/>
      <c r="V314" s="40">
        <f>Anchor!I737</f>
        <v>12260.8</v>
      </c>
      <c r="W314" s="40">
        <f>Anchor!J737</f>
        <v>4.4519000000000002</v>
      </c>
      <c r="X314" s="36">
        <f t="shared" si="20"/>
        <v>3.4057777777777778</v>
      </c>
      <c r="Y314" s="15"/>
      <c r="Z314" s="35">
        <f>Test!B737</f>
        <v>0</v>
      </c>
      <c r="AA314" s="40">
        <f>Test!C737</f>
        <v>0</v>
      </c>
      <c r="AB314" s="40">
        <f>Test!D737</f>
        <v>0</v>
      </c>
      <c r="AC314" s="40">
        <f>Test!E737</f>
        <v>0</v>
      </c>
      <c r="AD314" s="40"/>
      <c r="AE314" s="40">
        <f>Test!F737</f>
        <v>0</v>
      </c>
      <c r="AF314" s="40">
        <f>Test!G737</f>
        <v>0</v>
      </c>
      <c r="AG314" s="40">
        <f>Test!H737</f>
        <v>0</v>
      </c>
      <c r="AH314" s="40"/>
      <c r="AI314" s="40"/>
      <c r="AJ314" s="40"/>
      <c r="AK314" s="40"/>
      <c r="AL314" s="40"/>
      <c r="AM314" s="40"/>
      <c r="AN314" s="40"/>
      <c r="AO314" s="40">
        <f>Test!I737</f>
        <v>0</v>
      </c>
      <c r="AP314" s="40">
        <f>Test!J737</f>
        <v>0</v>
      </c>
      <c r="AQ314" s="36">
        <f t="shared" si="21"/>
        <v>0</v>
      </c>
      <c r="AR314" s="48">
        <f t="shared" si="18"/>
        <v>0</v>
      </c>
      <c r="AS314" s="49">
        <f t="shared" si="19"/>
        <v>0</v>
      </c>
      <c r="AT314" s="16"/>
      <c r="AU314" s="16"/>
      <c r="AV314" s="460" t="s">
        <v>125</v>
      </c>
      <c r="AW314" s="382" cm="1">
        <f t="array" ref="AW314">bdRateExtend($G312:$G315,H312:H315,$Z312:$Z315,AA312:AA315)</f>
        <v>1</v>
      </c>
      <c r="AX314" s="403"/>
      <c r="AY314" s="403"/>
      <c r="AZ314" s="403"/>
      <c r="BA314" s="403"/>
      <c r="BB314" s="403" cm="1">
        <f t="array" ref="BB314">bdRateExtend($G312:$G315,L312:L315,$Z312:$Z315,AE312:AE315)</f>
        <v>1</v>
      </c>
      <c r="BC314" s="403"/>
      <c r="BD314" s="403" cm="1">
        <f t="array" ref="BD314">bdRateExtend($G312:$G315,M312:M315,$Z312:$Z315,AF312:AF315)</f>
        <v>1</v>
      </c>
      <c r="BE314" s="403"/>
      <c r="BF314" s="403" cm="1">
        <f t="array" ref="BF314">bdRateExtend($G312:$G315,N312:N315,$Z312:$Z315,AG312:AG315)</f>
        <v>1</v>
      </c>
      <c r="BG314" s="403"/>
      <c r="BH314" s="403" t="e" cm="1">
        <f t="array" ref="BH314">bdRateExtend($G312:$G315,O312:O315,$Z312:$Z315,AH312:AH315)</f>
        <v>#VALUE!</v>
      </c>
      <c r="BI314" s="403"/>
      <c r="BJ314" s="403" t="e" cm="1">
        <f t="array" ref="BJ314">bdRateExtend($G312:$G315,P312:P315,$Z312:$Z315,AI312:AI315)</f>
        <v>#VALUE!</v>
      </c>
      <c r="BK314" s="403"/>
      <c r="BL314" s="403" t="e" cm="1">
        <f t="array" ref="BL314">bdRateExtend($G312:$G315,Q312:Q315,$Z312:$Z315,AJ312:AJ315)</f>
        <v>#VALUE!</v>
      </c>
      <c r="BM314" s="403"/>
      <c r="BN314" s="403" t="e" cm="1">
        <f t="array" ref="BN314">bdRateExtend($G312:$G315,R312:R315,$Z312:$Z315,AK312:AK315)</f>
        <v>#VALUE!</v>
      </c>
      <c r="BO314" s="403"/>
      <c r="BP314" s="403"/>
      <c r="BQ314" s="377"/>
      <c r="BR314" s="377"/>
    </row>
    <row r="315" spans="1:70" ht="17" customHeight="1" thickBot="1" x14ac:dyDescent="0.25">
      <c r="A315" s="387"/>
      <c r="B315" s="391"/>
      <c r="C315" s="394"/>
      <c r="D315" s="397"/>
      <c r="E315" s="400"/>
      <c r="F315" s="22">
        <v>63</v>
      </c>
      <c r="G315" s="37">
        <f>Anchor!B738</f>
        <v>1729.5211999999999</v>
      </c>
      <c r="H315" s="38">
        <f>Anchor!C738</f>
        <v>27.620999999999999</v>
      </c>
      <c r="I315" s="38">
        <f>Anchor!D738</f>
        <v>37.588000000000001</v>
      </c>
      <c r="J315" s="38">
        <f>Anchor!E738</f>
        <v>40.555199999999999</v>
      </c>
      <c r="K315" s="38"/>
      <c r="L315" s="38">
        <f>Anchor!F738</f>
        <v>12.1531</v>
      </c>
      <c r="M315" s="38">
        <f>Anchor!G738</f>
        <v>10.89</v>
      </c>
      <c r="N315" s="38">
        <f>Anchor!H738</f>
        <v>66.331800000000001</v>
      </c>
      <c r="O315" s="38"/>
      <c r="P315" s="38"/>
      <c r="Q315" s="38"/>
      <c r="R315" s="38"/>
      <c r="S315" s="38"/>
      <c r="T315" s="38"/>
      <c r="U315" s="38"/>
      <c r="V315" s="38">
        <f>Anchor!I738</f>
        <v>5548</v>
      </c>
      <c r="W315" s="38">
        <f>Anchor!J738</f>
        <v>3.4839000000000002</v>
      </c>
      <c r="X315" s="39">
        <f t="shared" si="20"/>
        <v>1.5411111111111111</v>
      </c>
      <c r="Y315" s="15"/>
      <c r="Z315" s="37">
        <f>Test!B738</f>
        <v>0</v>
      </c>
      <c r="AA315" s="38">
        <f>Test!C738</f>
        <v>0</v>
      </c>
      <c r="AB315" s="38">
        <f>Test!D738</f>
        <v>0</v>
      </c>
      <c r="AC315" s="38">
        <f>Test!E738</f>
        <v>0</v>
      </c>
      <c r="AD315" s="38"/>
      <c r="AE315" s="38">
        <f>Test!F738</f>
        <v>0</v>
      </c>
      <c r="AF315" s="38">
        <f>Test!G738</f>
        <v>0</v>
      </c>
      <c r="AG315" s="38">
        <f>Test!H738</f>
        <v>0</v>
      </c>
      <c r="AH315" s="38"/>
      <c r="AI315" s="38"/>
      <c r="AJ315" s="38"/>
      <c r="AK315" s="38"/>
      <c r="AL315" s="38"/>
      <c r="AM315" s="38"/>
      <c r="AN315" s="38"/>
      <c r="AO315" s="38">
        <f>Test!I738</f>
        <v>0</v>
      </c>
      <c r="AP315" s="38">
        <f>Test!J738</f>
        <v>0</v>
      </c>
      <c r="AQ315" s="39">
        <f t="shared" si="21"/>
        <v>0</v>
      </c>
      <c r="AR315" s="50">
        <f t="shared" si="18"/>
        <v>0</v>
      </c>
      <c r="AS315" s="51">
        <f t="shared" si="19"/>
        <v>0</v>
      </c>
      <c r="AT315" s="16"/>
      <c r="AU315" s="16"/>
      <c r="AV315" s="462"/>
      <c r="AW315" s="382"/>
      <c r="AX315" s="403"/>
      <c r="AY315" s="403"/>
      <c r="AZ315" s="403"/>
      <c r="BA315" s="403"/>
      <c r="BB315" s="403"/>
      <c r="BC315" s="403"/>
      <c r="BD315" s="403"/>
      <c r="BE315" s="403"/>
      <c r="BF315" s="403"/>
      <c r="BG315" s="403"/>
      <c r="BH315" s="403"/>
      <c r="BI315" s="403"/>
      <c r="BJ315" s="403"/>
      <c r="BK315" s="403"/>
      <c r="BL315" s="403"/>
      <c r="BM315" s="403"/>
      <c r="BN315" s="403"/>
      <c r="BO315" s="403"/>
      <c r="BP315" s="403"/>
      <c r="BQ315" s="377"/>
      <c r="BR315" s="377"/>
    </row>
    <row r="316" spans="1:70" ht="17" customHeight="1" x14ac:dyDescent="0.2">
      <c r="A316" s="387"/>
      <c r="B316" s="389" t="s">
        <v>2</v>
      </c>
      <c r="C316" s="392" t="s">
        <v>74</v>
      </c>
      <c r="D316" s="395">
        <v>24</v>
      </c>
      <c r="E316" s="398">
        <v>10</v>
      </c>
      <c r="F316" s="21">
        <v>23</v>
      </c>
      <c r="G316" s="32">
        <f>Anchor!B739</f>
        <v>6377.2357000000002</v>
      </c>
      <c r="H316" s="33">
        <f>Anchor!C739</f>
        <v>48.796599999999998</v>
      </c>
      <c r="I316" s="33">
        <f>Anchor!D739</f>
        <v>49.3733</v>
      </c>
      <c r="J316" s="33">
        <f>Anchor!E739</f>
        <v>49.554499999999997</v>
      </c>
      <c r="K316" s="33"/>
      <c r="L316" s="33">
        <f>Anchor!F739</f>
        <v>31.660599999999999</v>
      </c>
      <c r="M316" s="33">
        <f>Anchor!G739</f>
        <v>30.250299999999999</v>
      </c>
      <c r="N316" s="33">
        <f>Anchor!H739</f>
        <v>99.243899999999996</v>
      </c>
      <c r="O316" s="33"/>
      <c r="P316" s="33"/>
      <c r="Q316" s="33"/>
      <c r="R316" s="33"/>
      <c r="S316" s="33"/>
      <c r="T316" s="33"/>
      <c r="U316" s="33"/>
      <c r="V316" s="33">
        <f>Anchor!I739</f>
        <v>7095</v>
      </c>
      <c r="W316" s="33">
        <f>Anchor!J739</f>
        <v>7.1818</v>
      </c>
      <c r="X316" s="34">
        <f t="shared" si="20"/>
        <v>1.9708333333333334</v>
      </c>
      <c r="Y316" s="15"/>
      <c r="Z316" s="32">
        <f>Test!B739</f>
        <v>0</v>
      </c>
      <c r="AA316" s="33">
        <f>Test!C739</f>
        <v>0</v>
      </c>
      <c r="AB316" s="33">
        <f>Test!D739</f>
        <v>0</v>
      </c>
      <c r="AC316" s="33">
        <f>Test!E739</f>
        <v>0</v>
      </c>
      <c r="AD316" s="33"/>
      <c r="AE316" s="33">
        <f>Test!F739</f>
        <v>0</v>
      </c>
      <c r="AF316" s="33">
        <f>Test!G739</f>
        <v>0</v>
      </c>
      <c r="AG316" s="33">
        <f>Test!H739</f>
        <v>0</v>
      </c>
      <c r="AH316" s="33"/>
      <c r="AI316" s="33"/>
      <c r="AJ316" s="33"/>
      <c r="AK316" s="33"/>
      <c r="AL316" s="33"/>
      <c r="AM316" s="33"/>
      <c r="AN316" s="33"/>
      <c r="AO316" s="33">
        <f>Test!I739</f>
        <v>0</v>
      </c>
      <c r="AP316" s="33">
        <f>Test!J739</f>
        <v>0</v>
      </c>
      <c r="AQ316" s="34">
        <f t="shared" si="21"/>
        <v>0</v>
      </c>
      <c r="AR316" s="46">
        <f t="shared" si="18"/>
        <v>0</v>
      </c>
      <c r="AS316" s="47">
        <f t="shared" si="19"/>
        <v>0</v>
      </c>
      <c r="AT316" s="16"/>
      <c r="AU316" s="16"/>
      <c r="AV316" s="461" t="s">
        <v>123</v>
      </c>
      <c r="AW316" s="382" cm="1">
        <f t="array" ref="AW316">bdRateExtend($G316:$G319,H316:H319,$Z316:$Z319,AA316:AA319)</f>
        <v>1</v>
      </c>
      <c r="AX316" s="403" cm="1">
        <f t="array" ref="AX316">bdRateExtend($G316:$G321,H316:H321,$Z316:$Z321,AA316:AA321)</f>
        <v>1</v>
      </c>
      <c r="AY316" s="403" cm="1">
        <f t="array" ref="AY316">bdRateExtend($G316:$G321,I316:I321,$Z316:$Z321,AB316:AB321)</f>
        <v>1</v>
      </c>
      <c r="AZ316" s="403" cm="1">
        <f t="array" ref="AZ316">bdRateExtend($G316:$G321,J316:J321,$Z316:$Z321,AC316:AC321)</f>
        <v>1</v>
      </c>
      <c r="BA316" s="403" t="e" cm="1">
        <f t="array" ref="BA316">bdRateExtend($G316:$G321,K316:K321,$Z316:$Z321,AD316:AD321)</f>
        <v>#VALUE!</v>
      </c>
      <c r="BB316" s="403" cm="1">
        <f t="array" ref="BB316">bdRateExtend($G316:$G319,L316:L319,$Z316:$Z319,AE316:AE319)</f>
        <v>1</v>
      </c>
      <c r="BC316" s="403" cm="1">
        <f t="array" ref="BC316">bdRateExtend($G316:$G321,L316:L321,$Z316:$Z321,AE316:AE321)</f>
        <v>1</v>
      </c>
      <c r="BD316" s="403" cm="1">
        <f t="array" ref="BD316">bdRateExtend($G316:$G319,M316:M319,$Z316:$Z319,AF316:AF319)</f>
        <v>1</v>
      </c>
      <c r="BE316" s="403" cm="1">
        <f t="array" ref="BE316">bdRateExtend($G316:$G321,M316:M321,$Z316:$Z321,AF316:AF321)</f>
        <v>1</v>
      </c>
      <c r="BF316" s="403" cm="1">
        <f t="array" ref="BF316">bdRateExtend($G316:$G319,N316:N319,$Z316:$Z319,AG316:AG319)</f>
        <v>1</v>
      </c>
      <c r="BG316" s="403" cm="1">
        <f t="array" ref="BG316">bdRateExtend($G316:$G321,N316:N321,$Z316:$Z321,AG316:AG321)</f>
        <v>1</v>
      </c>
      <c r="BH316" s="403" t="e" cm="1">
        <f t="array" ref="BH316">bdRateExtend($G316:$G319,O316:O319,$Z316:$Z319,AH316:AH319)</f>
        <v>#VALUE!</v>
      </c>
      <c r="BI316" s="403" t="e" cm="1">
        <f t="array" ref="BI316">bdRateExtend($G316:$G321,O316:O321,$Z316:$Z321,AH316:AH321)</f>
        <v>#VALUE!</v>
      </c>
      <c r="BJ316" s="403" t="e" cm="1">
        <f t="array" ref="BJ316">bdRateExtend($G316:$G319,P316:P319,$Z316:$Z319,AI316:AI319)</f>
        <v>#VALUE!</v>
      </c>
      <c r="BK316" s="403" t="e" cm="1">
        <f t="array" ref="BK316">bdRateExtend($G316:$G321,P316:P321,$Z316:$Z321,AI316:AI321)</f>
        <v>#VALUE!</v>
      </c>
      <c r="BL316" s="403" t="e" cm="1">
        <f t="array" ref="BL316">bdRateExtend($G316:$G319,Q316:Q319,$Z316:$Z319,AJ316:AJ319)</f>
        <v>#VALUE!</v>
      </c>
      <c r="BM316" s="403" t="e" cm="1">
        <f t="array" ref="BM316">bdRateExtend($G316:$G321,Q316:Q321,$Z316:$Z321,AJ316:AJ321)</f>
        <v>#VALUE!</v>
      </c>
      <c r="BN316" s="403" t="e" cm="1">
        <f t="array" ref="BN316">bdRateExtend($G316:$G319,R316:R319,$Z316:$Z319,AK316:AK319)</f>
        <v>#VALUE!</v>
      </c>
      <c r="BO316" s="403" t="e" cm="1">
        <f t="array" ref="BO316">bdRateExtend($G316:$G321,R316:R321,$Z316:$Z321,AK316:AK321)</f>
        <v>#VALUE!</v>
      </c>
      <c r="BP316" s="403" t="e" cm="1">
        <f t="array" ref="BP316">bdRateExtend($G316:$G321,S316:S321,$Z316:$Z321,AL316:AL321)</f>
        <v>#VALUE!</v>
      </c>
      <c r="BQ316" s="377" t="e" cm="1">
        <f t="array" ref="BQ316">bdRateExtend($G316:$G321,T316:T321,$Z316:$Z321,AM316:AM321)</f>
        <v>#VALUE!</v>
      </c>
      <c r="BR316" s="377" t="e" cm="1">
        <f t="array" ref="BR316">bdRateExtend($G316:$G321,U316:U321,$Z316:$Z321,AN316:AN321)</f>
        <v>#VALUE!</v>
      </c>
    </row>
    <row r="317" spans="1:70" ht="17" customHeight="1" x14ac:dyDescent="0.2">
      <c r="A317" s="387"/>
      <c r="B317" s="390"/>
      <c r="C317" s="393"/>
      <c r="D317" s="396"/>
      <c r="E317" s="399"/>
      <c r="F317" s="19">
        <v>31</v>
      </c>
      <c r="G317" s="35">
        <f>Anchor!B740</f>
        <v>4392.6881999999996</v>
      </c>
      <c r="H317" s="40">
        <f>Anchor!C740</f>
        <v>46.283099999999997</v>
      </c>
      <c r="I317" s="40">
        <f>Anchor!D740</f>
        <v>46.5807</v>
      </c>
      <c r="J317" s="40">
        <f>Anchor!E740</f>
        <v>46.8857</v>
      </c>
      <c r="K317" s="40"/>
      <c r="L317" s="40">
        <f>Anchor!F740</f>
        <v>30.171900000000001</v>
      </c>
      <c r="M317" s="40">
        <f>Anchor!G740</f>
        <v>28.7971</v>
      </c>
      <c r="N317" s="40">
        <f>Anchor!H740</f>
        <v>98.762799999999999</v>
      </c>
      <c r="O317" s="40"/>
      <c r="P317" s="40"/>
      <c r="Q317" s="40"/>
      <c r="R317" s="40"/>
      <c r="S317" s="40"/>
      <c r="T317" s="40"/>
      <c r="U317" s="40"/>
      <c r="V317" s="40">
        <f>Anchor!I740</f>
        <v>8888.6</v>
      </c>
      <c r="W317" s="40">
        <f>Anchor!J740</f>
        <v>6.1412000000000004</v>
      </c>
      <c r="X317" s="36">
        <f t="shared" si="20"/>
        <v>2.4690555555555558</v>
      </c>
      <c r="Y317" s="15"/>
      <c r="Z317" s="35">
        <f>Test!B740</f>
        <v>0</v>
      </c>
      <c r="AA317" s="40">
        <f>Test!C740</f>
        <v>0</v>
      </c>
      <c r="AB317" s="40">
        <f>Test!D740</f>
        <v>0</v>
      </c>
      <c r="AC317" s="40">
        <f>Test!E740</f>
        <v>0</v>
      </c>
      <c r="AD317" s="40"/>
      <c r="AE317" s="40">
        <f>Test!F740</f>
        <v>0</v>
      </c>
      <c r="AF317" s="40">
        <f>Test!G740</f>
        <v>0</v>
      </c>
      <c r="AG317" s="40">
        <f>Test!H740</f>
        <v>0</v>
      </c>
      <c r="AH317" s="40"/>
      <c r="AI317" s="40"/>
      <c r="AJ317" s="40"/>
      <c r="AK317" s="40"/>
      <c r="AL317" s="40"/>
      <c r="AM317" s="40"/>
      <c r="AN317" s="40"/>
      <c r="AO317" s="40">
        <f>Test!I740</f>
        <v>0</v>
      </c>
      <c r="AP317" s="40">
        <f>Test!J740</f>
        <v>0</v>
      </c>
      <c r="AQ317" s="36">
        <f t="shared" si="21"/>
        <v>0</v>
      </c>
      <c r="AR317" s="48">
        <f t="shared" si="18"/>
        <v>0</v>
      </c>
      <c r="AS317" s="49">
        <f t="shared" si="19"/>
        <v>0</v>
      </c>
      <c r="AT317" s="16"/>
      <c r="AU317" s="16"/>
      <c r="AV317" s="460"/>
      <c r="AW317" s="382"/>
      <c r="AX317" s="403"/>
      <c r="AY317" s="403"/>
      <c r="AZ317" s="403"/>
      <c r="BA317" s="403"/>
      <c r="BB317" s="403"/>
      <c r="BC317" s="403"/>
      <c r="BD317" s="403"/>
      <c r="BE317" s="403"/>
      <c r="BF317" s="403"/>
      <c r="BG317" s="403"/>
      <c r="BH317" s="403"/>
      <c r="BI317" s="403"/>
      <c r="BJ317" s="403"/>
      <c r="BK317" s="403"/>
      <c r="BL317" s="403"/>
      <c r="BM317" s="403"/>
      <c r="BN317" s="403"/>
      <c r="BO317" s="403"/>
      <c r="BP317" s="403"/>
      <c r="BQ317" s="377"/>
      <c r="BR317" s="377"/>
    </row>
    <row r="318" spans="1:70" ht="17" customHeight="1" x14ac:dyDescent="0.2">
      <c r="A318" s="387"/>
      <c r="B318" s="390"/>
      <c r="C318" s="393"/>
      <c r="D318" s="396"/>
      <c r="E318" s="399"/>
      <c r="F318" s="19">
        <v>39</v>
      </c>
      <c r="G318" s="35">
        <f>Anchor!B741</f>
        <v>2878.4256</v>
      </c>
      <c r="H318" s="40">
        <f>Anchor!C741</f>
        <v>43.414400000000001</v>
      </c>
      <c r="I318" s="40">
        <f>Anchor!D741</f>
        <v>43.771900000000002</v>
      </c>
      <c r="J318" s="40">
        <f>Anchor!E741</f>
        <v>44.209899999999998</v>
      </c>
      <c r="K318" s="40"/>
      <c r="L318" s="40">
        <f>Anchor!F741</f>
        <v>28.193100000000001</v>
      </c>
      <c r="M318" s="40">
        <f>Anchor!G741</f>
        <v>26.833600000000001</v>
      </c>
      <c r="N318" s="40">
        <f>Anchor!H741</f>
        <v>97.296400000000006</v>
      </c>
      <c r="O318" s="40"/>
      <c r="P318" s="40"/>
      <c r="Q318" s="40"/>
      <c r="R318" s="40"/>
      <c r="S318" s="40"/>
      <c r="T318" s="40"/>
      <c r="U318" s="40"/>
      <c r="V318" s="40">
        <f>Anchor!I741</f>
        <v>9281.2000000000007</v>
      </c>
      <c r="W318" s="40">
        <f>Anchor!J741</f>
        <v>5.1266999999999996</v>
      </c>
      <c r="X318" s="36">
        <f t="shared" si="20"/>
        <v>2.5781111111111112</v>
      </c>
      <c r="Y318" s="15"/>
      <c r="Z318" s="35">
        <f>Test!B741</f>
        <v>0</v>
      </c>
      <c r="AA318" s="40">
        <f>Test!C741</f>
        <v>0</v>
      </c>
      <c r="AB318" s="40">
        <f>Test!D741</f>
        <v>0</v>
      </c>
      <c r="AC318" s="40">
        <f>Test!E741</f>
        <v>0</v>
      </c>
      <c r="AD318" s="40"/>
      <c r="AE318" s="40">
        <f>Test!F741</f>
        <v>0</v>
      </c>
      <c r="AF318" s="40">
        <f>Test!G741</f>
        <v>0</v>
      </c>
      <c r="AG318" s="40">
        <f>Test!H741</f>
        <v>0</v>
      </c>
      <c r="AH318" s="40"/>
      <c r="AI318" s="40"/>
      <c r="AJ318" s="40"/>
      <c r="AK318" s="40"/>
      <c r="AL318" s="40"/>
      <c r="AM318" s="40"/>
      <c r="AN318" s="40"/>
      <c r="AO318" s="40">
        <f>Test!I741</f>
        <v>0</v>
      </c>
      <c r="AP318" s="40">
        <f>Test!J741</f>
        <v>0</v>
      </c>
      <c r="AQ318" s="36">
        <f t="shared" si="21"/>
        <v>0</v>
      </c>
      <c r="AR318" s="48">
        <f t="shared" si="18"/>
        <v>0</v>
      </c>
      <c r="AS318" s="49">
        <f t="shared" si="19"/>
        <v>0</v>
      </c>
      <c r="AT318" s="16"/>
      <c r="AU318" s="16"/>
      <c r="AV318" s="460" t="s">
        <v>124</v>
      </c>
      <c r="AW318" s="382" cm="1">
        <f t="array" ref="AW318">bdRateExtend($G317:$G320,H317:H320,$Z317:$Z320,AA317:AA320)</f>
        <v>1</v>
      </c>
      <c r="AX318" s="403"/>
      <c r="AY318" s="403"/>
      <c r="AZ318" s="403"/>
      <c r="BA318" s="403"/>
      <c r="BB318" s="403" cm="1">
        <f t="array" ref="BB318">bdRateExtend($G317:$G320,L317:L320,$Z317:$Z320,AE317:AE320)</f>
        <v>1</v>
      </c>
      <c r="BC318" s="403"/>
      <c r="BD318" s="403" cm="1">
        <f t="array" ref="BD318">bdRateExtend($G317:$G320,M317:M320,$Z317:$Z320,AF317:AF320)</f>
        <v>1</v>
      </c>
      <c r="BE318" s="403"/>
      <c r="BF318" s="403" cm="1">
        <f t="array" ref="BF318">bdRateExtend($G317:$G320,N317:N320,$Z317:$Z320,AG317:AG320)</f>
        <v>1</v>
      </c>
      <c r="BG318" s="403"/>
      <c r="BH318" s="403" t="e" cm="1">
        <f t="array" ref="BH318">bdRateExtend($G317:$G320,O317:O320,$Z317:$Z320,AH317:AH320)</f>
        <v>#VALUE!</v>
      </c>
      <c r="BI318" s="403"/>
      <c r="BJ318" s="403" t="e" cm="1">
        <f t="array" ref="BJ318">bdRateExtend($G317:$G320,P317:P320,$Z317:$Z320,AI317:AI320)</f>
        <v>#VALUE!</v>
      </c>
      <c r="BK318" s="403"/>
      <c r="BL318" s="403" t="e" cm="1">
        <f t="array" ref="BL318">bdRateExtend($G317:$G320,Q317:Q320,$Z317:$Z320,AJ317:AJ320)</f>
        <v>#VALUE!</v>
      </c>
      <c r="BM318" s="403"/>
      <c r="BN318" s="403" t="e" cm="1">
        <f t="array" ref="BN318">bdRateExtend($G317:$G320,R317:R320,$Z317:$Z320,AK317:AK320)</f>
        <v>#VALUE!</v>
      </c>
      <c r="BO318" s="403"/>
      <c r="BP318" s="403"/>
      <c r="BQ318" s="377"/>
      <c r="BR318" s="377"/>
    </row>
    <row r="319" spans="1:70" ht="17" customHeight="1" x14ac:dyDescent="0.2">
      <c r="A319" s="387"/>
      <c r="B319" s="390"/>
      <c r="C319" s="393"/>
      <c r="D319" s="396"/>
      <c r="E319" s="399"/>
      <c r="F319" s="19">
        <v>47</v>
      </c>
      <c r="G319" s="35">
        <f>Anchor!B742</f>
        <v>1841.6225999999999</v>
      </c>
      <c r="H319" s="40">
        <f>Anchor!C742</f>
        <v>40.388399999999997</v>
      </c>
      <c r="I319" s="40">
        <f>Anchor!D742</f>
        <v>41.149099999999997</v>
      </c>
      <c r="J319" s="40">
        <f>Anchor!E742</f>
        <v>41.6066</v>
      </c>
      <c r="K319" s="40"/>
      <c r="L319" s="40">
        <f>Anchor!F742</f>
        <v>25.709299999999999</v>
      </c>
      <c r="M319" s="40">
        <f>Anchor!G742</f>
        <v>24.3994</v>
      </c>
      <c r="N319" s="40">
        <f>Anchor!H742</f>
        <v>94.347999999999999</v>
      </c>
      <c r="O319" s="40"/>
      <c r="P319" s="40"/>
      <c r="Q319" s="40"/>
      <c r="R319" s="40"/>
      <c r="S319" s="40"/>
      <c r="T319" s="40"/>
      <c r="U319" s="40"/>
      <c r="V319" s="40">
        <f>Anchor!I742</f>
        <v>8271.2000000000007</v>
      </c>
      <c r="W319" s="40">
        <f>Anchor!J742</f>
        <v>4.3368000000000002</v>
      </c>
      <c r="X319" s="36">
        <f t="shared" si="20"/>
        <v>2.2975555555555558</v>
      </c>
      <c r="Y319" s="15"/>
      <c r="Z319" s="35">
        <f>Test!B742</f>
        <v>0</v>
      </c>
      <c r="AA319" s="40">
        <f>Test!C742</f>
        <v>0</v>
      </c>
      <c r="AB319" s="40">
        <f>Test!D742</f>
        <v>0</v>
      </c>
      <c r="AC319" s="40">
        <f>Test!E742</f>
        <v>0</v>
      </c>
      <c r="AD319" s="40"/>
      <c r="AE319" s="40">
        <f>Test!F742</f>
        <v>0</v>
      </c>
      <c r="AF319" s="40">
        <f>Test!G742</f>
        <v>0</v>
      </c>
      <c r="AG319" s="40">
        <f>Test!H742</f>
        <v>0</v>
      </c>
      <c r="AH319" s="40"/>
      <c r="AI319" s="40"/>
      <c r="AJ319" s="40"/>
      <c r="AK319" s="40"/>
      <c r="AL319" s="40"/>
      <c r="AM319" s="40"/>
      <c r="AN319" s="40"/>
      <c r="AO319" s="40">
        <f>Test!I742</f>
        <v>0</v>
      </c>
      <c r="AP319" s="40">
        <f>Test!J742</f>
        <v>0</v>
      </c>
      <c r="AQ319" s="36">
        <f t="shared" si="21"/>
        <v>0</v>
      </c>
      <c r="AR319" s="48">
        <f t="shared" si="18"/>
        <v>0</v>
      </c>
      <c r="AS319" s="49">
        <f t="shared" si="19"/>
        <v>0</v>
      </c>
      <c r="AT319" s="16"/>
      <c r="AU319" s="16"/>
      <c r="AV319" s="460"/>
      <c r="AW319" s="382"/>
      <c r="AX319" s="403"/>
      <c r="AY319" s="403"/>
      <c r="AZ319" s="403"/>
      <c r="BA319" s="403"/>
      <c r="BB319" s="403"/>
      <c r="BC319" s="403"/>
      <c r="BD319" s="403"/>
      <c r="BE319" s="403"/>
      <c r="BF319" s="403"/>
      <c r="BG319" s="403"/>
      <c r="BH319" s="403"/>
      <c r="BI319" s="403"/>
      <c r="BJ319" s="403"/>
      <c r="BK319" s="403"/>
      <c r="BL319" s="403"/>
      <c r="BM319" s="403"/>
      <c r="BN319" s="403"/>
      <c r="BO319" s="403"/>
      <c r="BP319" s="403"/>
      <c r="BQ319" s="377"/>
      <c r="BR319" s="377"/>
    </row>
    <row r="320" spans="1:70" ht="17" customHeight="1" x14ac:dyDescent="0.2">
      <c r="A320" s="387"/>
      <c r="B320" s="390"/>
      <c r="C320" s="393"/>
      <c r="D320" s="396"/>
      <c r="E320" s="399"/>
      <c r="F320" s="19">
        <v>55</v>
      </c>
      <c r="G320" s="35">
        <f>Anchor!B743</f>
        <v>1165.1712</v>
      </c>
      <c r="H320" s="40">
        <f>Anchor!C743</f>
        <v>37.507399999999997</v>
      </c>
      <c r="I320" s="40">
        <f>Anchor!D743</f>
        <v>38.725000000000001</v>
      </c>
      <c r="J320" s="40">
        <f>Anchor!E743</f>
        <v>39.192599999999999</v>
      </c>
      <c r="K320" s="40"/>
      <c r="L320" s="40">
        <f>Anchor!F743</f>
        <v>22.873699999999999</v>
      </c>
      <c r="M320" s="40">
        <f>Anchor!G743</f>
        <v>21.7197</v>
      </c>
      <c r="N320" s="40">
        <f>Anchor!H743</f>
        <v>89.1661</v>
      </c>
      <c r="O320" s="40"/>
      <c r="P320" s="40"/>
      <c r="Q320" s="40"/>
      <c r="R320" s="40"/>
      <c r="S320" s="40"/>
      <c r="T320" s="40"/>
      <c r="U320" s="40"/>
      <c r="V320" s="40">
        <f>Anchor!I743</f>
        <v>7823.9</v>
      </c>
      <c r="W320" s="40">
        <f>Anchor!J743</f>
        <v>4.0190999999999999</v>
      </c>
      <c r="X320" s="36">
        <f t="shared" si="20"/>
        <v>2.1733055555555554</v>
      </c>
      <c r="Y320" s="15"/>
      <c r="Z320" s="35">
        <f>Test!B743</f>
        <v>0</v>
      </c>
      <c r="AA320" s="40">
        <f>Test!C743</f>
        <v>0</v>
      </c>
      <c r="AB320" s="40">
        <f>Test!D743</f>
        <v>0</v>
      </c>
      <c r="AC320" s="40">
        <f>Test!E743</f>
        <v>0</v>
      </c>
      <c r="AD320" s="40"/>
      <c r="AE320" s="40">
        <f>Test!F743</f>
        <v>0</v>
      </c>
      <c r="AF320" s="40">
        <f>Test!G743</f>
        <v>0</v>
      </c>
      <c r="AG320" s="40">
        <f>Test!H743</f>
        <v>0</v>
      </c>
      <c r="AH320" s="40"/>
      <c r="AI320" s="40"/>
      <c r="AJ320" s="40"/>
      <c r="AK320" s="40"/>
      <c r="AL320" s="40"/>
      <c r="AM320" s="40"/>
      <c r="AN320" s="40"/>
      <c r="AO320" s="40">
        <f>Test!I743</f>
        <v>0</v>
      </c>
      <c r="AP320" s="40">
        <f>Test!J743</f>
        <v>0</v>
      </c>
      <c r="AQ320" s="36">
        <f t="shared" si="21"/>
        <v>0</v>
      </c>
      <c r="AR320" s="48">
        <f t="shared" si="18"/>
        <v>0</v>
      </c>
      <c r="AS320" s="49">
        <f t="shared" si="19"/>
        <v>0</v>
      </c>
      <c r="AT320" s="16"/>
      <c r="AU320" s="16"/>
      <c r="AV320" s="460" t="s">
        <v>125</v>
      </c>
      <c r="AW320" s="382" cm="1">
        <f t="array" ref="AW320">bdRateExtend($G318:$G321,H318:H321,$Z318:$Z321,AA318:AA321)</f>
        <v>1</v>
      </c>
      <c r="AX320" s="403"/>
      <c r="AY320" s="403"/>
      <c r="AZ320" s="403"/>
      <c r="BA320" s="403"/>
      <c r="BB320" s="403" cm="1">
        <f t="array" ref="BB320">bdRateExtend($G318:$G321,L318:L321,$Z318:$Z321,AE318:AE321)</f>
        <v>1</v>
      </c>
      <c r="BC320" s="403"/>
      <c r="BD320" s="403" cm="1">
        <f t="array" ref="BD320">bdRateExtend($G318:$G321,M318:M321,$Z318:$Z321,AF318:AF321)</f>
        <v>1</v>
      </c>
      <c r="BE320" s="403"/>
      <c r="BF320" s="403" cm="1">
        <f t="array" ref="BF320">bdRateExtend($G318:$G321,N318:N321,$Z318:$Z321,AG318:AG321)</f>
        <v>1</v>
      </c>
      <c r="BG320" s="403"/>
      <c r="BH320" s="403" t="e" cm="1">
        <f t="array" ref="BH320">bdRateExtend($G318:$G321,O318:O321,$Z318:$Z321,AH318:AH321)</f>
        <v>#VALUE!</v>
      </c>
      <c r="BI320" s="403"/>
      <c r="BJ320" s="403" t="e" cm="1">
        <f t="array" ref="BJ320">bdRateExtend($G318:$G321,P318:P321,$Z318:$Z321,AI318:AI321)</f>
        <v>#VALUE!</v>
      </c>
      <c r="BK320" s="403"/>
      <c r="BL320" s="403" t="e" cm="1">
        <f t="array" ref="BL320">bdRateExtend($G318:$G321,Q318:Q321,$Z318:$Z321,AJ318:AJ321)</f>
        <v>#VALUE!</v>
      </c>
      <c r="BM320" s="403"/>
      <c r="BN320" s="403" t="e" cm="1">
        <f t="array" ref="BN320">bdRateExtend($G318:$G321,R318:R321,$Z318:$Z321,AK318:AK321)</f>
        <v>#VALUE!</v>
      </c>
      <c r="BO320" s="403"/>
      <c r="BP320" s="403"/>
      <c r="BQ320" s="377"/>
      <c r="BR320" s="377"/>
    </row>
    <row r="321" spans="1:70" ht="17" customHeight="1" thickBot="1" x14ac:dyDescent="0.25">
      <c r="A321" s="387"/>
      <c r="B321" s="391"/>
      <c r="C321" s="394"/>
      <c r="D321" s="397"/>
      <c r="E321" s="400"/>
      <c r="F321" s="22">
        <v>63</v>
      </c>
      <c r="G321" s="37">
        <f>Anchor!B744</f>
        <v>541.27020000000005</v>
      </c>
      <c r="H321" s="38">
        <f>Anchor!C744</f>
        <v>33.444299999999998</v>
      </c>
      <c r="I321" s="38">
        <f>Anchor!D744</f>
        <v>35.435200000000002</v>
      </c>
      <c r="J321" s="38">
        <f>Anchor!E744</f>
        <v>35.933900000000001</v>
      </c>
      <c r="K321" s="38"/>
      <c r="L321" s="38">
        <f>Anchor!F744</f>
        <v>18.201000000000001</v>
      </c>
      <c r="M321" s="38">
        <f>Anchor!G744</f>
        <v>17.3734</v>
      </c>
      <c r="N321" s="38">
        <f>Anchor!H744</f>
        <v>74.7744</v>
      </c>
      <c r="O321" s="38"/>
      <c r="P321" s="38"/>
      <c r="Q321" s="38"/>
      <c r="R321" s="38"/>
      <c r="S321" s="38"/>
      <c r="T321" s="38"/>
      <c r="U321" s="38"/>
      <c r="V321" s="38">
        <f>Anchor!I744</f>
        <v>6037.4</v>
      </c>
      <c r="W321" s="38">
        <f>Anchor!J744</f>
        <v>2.9140000000000001</v>
      </c>
      <c r="X321" s="39">
        <f t="shared" si="20"/>
        <v>1.6770555555555555</v>
      </c>
      <c r="Y321" s="15"/>
      <c r="Z321" s="37">
        <f>Test!B744</f>
        <v>0</v>
      </c>
      <c r="AA321" s="38">
        <f>Test!C744</f>
        <v>0</v>
      </c>
      <c r="AB321" s="38">
        <f>Test!D744</f>
        <v>0</v>
      </c>
      <c r="AC321" s="38">
        <f>Test!E744</f>
        <v>0</v>
      </c>
      <c r="AD321" s="38"/>
      <c r="AE321" s="38">
        <f>Test!F744</f>
        <v>0</v>
      </c>
      <c r="AF321" s="38">
        <f>Test!G744</f>
        <v>0</v>
      </c>
      <c r="AG321" s="38">
        <f>Test!H744</f>
        <v>0</v>
      </c>
      <c r="AH321" s="38"/>
      <c r="AI321" s="38"/>
      <c r="AJ321" s="38"/>
      <c r="AK321" s="38"/>
      <c r="AL321" s="38"/>
      <c r="AM321" s="38"/>
      <c r="AN321" s="38"/>
      <c r="AO321" s="38">
        <f>Test!I744</f>
        <v>0</v>
      </c>
      <c r="AP321" s="38">
        <f>Test!J744</f>
        <v>0</v>
      </c>
      <c r="AQ321" s="39">
        <f t="shared" si="21"/>
        <v>0</v>
      </c>
      <c r="AR321" s="50">
        <f t="shared" si="18"/>
        <v>0</v>
      </c>
      <c r="AS321" s="51">
        <f t="shared" si="19"/>
        <v>0</v>
      </c>
      <c r="AT321" s="16"/>
      <c r="AU321" s="16"/>
      <c r="AV321" s="462"/>
      <c r="AW321" s="382"/>
      <c r="AX321" s="403"/>
      <c r="AY321" s="403"/>
      <c r="AZ321" s="403"/>
      <c r="BA321" s="403"/>
      <c r="BB321" s="403"/>
      <c r="BC321" s="403"/>
      <c r="BD321" s="403"/>
      <c r="BE321" s="403"/>
      <c r="BF321" s="403"/>
      <c r="BG321" s="403"/>
      <c r="BH321" s="403"/>
      <c r="BI321" s="403"/>
      <c r="BJ321" s="403"/>
      <c r="BK321" s="403"/>
      <c r="BL321" s="403"/>
      <c r="BM321" s="403"/>
      <c r="BN321" s="403"/>
      <c r="BO321" s="403"/>
      <c r="BP321" s="403"/>
      <c r="BQ321" s="377"/>
      <c r="BR321" s="377"/>
    </row>
    <row r="322" spans="1:70" ht="17" customHeight="1" x14ac:dyDescent="0.2">
      <c r="A322" s="387"/>
      <c r="B322" s="389" t="s">
        <v>2</v>
      </c>
      <c r="C322" s="392" t="s">
        <v>75</v>
      </c>
      <c r="D322" s="395">
        <v>30</v>
      </c>
      <c r="E322" s="398">
        <v>8</v>
      </c>
      <c r="F322" s="21">
        <v>23</v>
      </c>
      <c r="G322" s="32">
        <f>Anchor!B745</f>
        <v>10140.834500000001</v>
      </c>
      <c r="H322" s="33">
        <f>Anchor!C745</f>
        <v>43.549100000000003</v>
      </c>
      <c r="I322" s="33">
        <f>Anchor!D745</f>
        <v>49.031999999999996</v>
      </c>
      <c r="J322" s="33">
        <f>Anchor!E745</f>
        <v>48.764299999999999</v>
      </c>
      <c r="K322" s="33"/>
      <c r="L322" s="33">
        <f>Anchor!F745</f>
        <v>30.160900000000002</v>
      </c>
      <c r="M322" s="33">
        <f>Anchor!G745</f>
        <v>26.148900000000001</v>
      </c>
      <c r="N322" s="33">
        <f>Anchor!H745</f>
        <v>99.5535</v>
      </c>
      <c r="O322" s="33"/>
      <c r="P322" s="33"/>
      <c r="Q322" s="33"/>
      <c r="R322" s="33"/>
      <c r="S322" s="33"/>
      <c r="T322" s="33"/>
      <c r="U322" s="33"/>
      <c r="V322" s="33">
        <f>Anchor!I745</f>
        <v>9102.7999999999993</v>
      </c>
      <c r="W322" s="33">
        <f>Anchor!J745</f>
        <v>8.3095999999999997</v>
      </c>
      <c r="X322" s="34">
        <f t="shared" si="20"/>
        <v>2.5285555555555552</v>
      </c>
      <c r="Y322" s="15"/>
      <c r="Z322" s="32">
        <f>Test!B745</f>
        <v>0</v>
      </c>
      <c r="AA322" s="33">
        <f>Test!C745</f>
        <v>0</v>
      </c>
      <c r="AB322" s="33">
        <f>Test!D745</f>
        <v>0</v>
      </c>
      <c r="AC322" s="33">
        <f>Test!E745</f>
        <v>0</v>
      </c>
      <c r="AD322" s="33"/>
      <c r="AE322" s="33">
        <f>Test!F745</f>
        <v>0</v>
      </c>
      <c r="AF322" s="33">
        <f>Test!G745</f>
        <v>0</v>
      </c>
      <c r="AG322" s="33">
        <f>Test!H745</f>
        <v>0</v>
      </c>
      <c r="AH322" s="33"/>
      <c r="AI322" s="33"/>
      <c r="AJ322" s="33"/>
      <c r="AK322" s="33"/>
      <c r="AL322" s="33"/>
      <c r="AM322" s="33"/>
      <c r="AN322" s="33"/>
      <c r="AO322" s="33">
        <f>Test!I745</f>
        <v>0</v>
      </c>
      <c r="AP322" s="33">
        <f>Test!J745</f>
        <v>0</v>
      </c>
      <c r="AQ322" s="34">
        <f t="shared" si="21"/>
        <v>0</v>
      </c>
      <c r="AR322" s="46">
        <f t="shared" si="18"/>
        <v>0</v>
      </c>
      <c r="AS322" s="47">
        <f t="shared" si="19"/>
        <v>0</v>
      </c>
      <c r="AT322" s="16"/>
      <c r="AU322" s="16"/>
      <c r="AV322" s="461" t="s">
        <v>123</v>
      </c>
      <c r="AW322" s="382" cm="1">
        <f t="array" ref="AW322">bdRateExtend($G322:$G325,H322:H325,$Z322:$Z325,AA322:AA325)</f>
        <v>1</v>
      </c>
      <c r="AX322" s="403" cm="1">
        <f t="array" ref="AX322">bdRateExtend($G322:$G327,H322:H327,$Z322:$Z327,AA322:AA327)</f>
        <v>1</v>
      </c>
      <c r="AY322" s="403" cm="1">
        <f t="array" ref="AY322">bdRateExtend($G322:$G327,I322:I327,$Z322:$Z327,AB322:AB327)</f>
        <v>1</v>
      </c>
      <c r="AZ322" s="403" cm="1">
        <f t="array" ref="AZ322">bdRateExtend($G322:$G327,J322:J327,$Z322:$Z327,AC322:AC327)</f>
        <v>1</v>
      </c>
      <c r="BA322" s="403" t="e" cm="1">
        <f t="array" ref="BA322">bdRateExtend($G322:$G327,K322:K327,$Z322:$Z327,AD322:AD327)</f>
        <v>#VALUE!</v>
      </c>
      <c r="BB322" s="403" cm="1">
        <f t="array" ref="BB322">bdRateExtend($G322:$G325,L322:L325,$Z322:$Z325,AE322:AE325)</f>
        <v>1</v>
      </c>
      <c r="BC322" s="403" cm="1">
        <f t="array" ref="BC322">bdRateExtend($G322:$G327,L322:L327,$Z322:$Z327,AE322:AE327)</f>
        <v>1</v>
      </c>
      <c r="BD322" s="403" cm="1">
        <f t="array" ref="BD322">bdRateExtend($G322:$G325,M322:M325,$Z322:$Z325,AF322:AF325)</f>
        <v>1</v>
      </c>
      <c r="BE322" s="403" cm="1">
        <f t="array" ref="BE322">bdRateExtend($G322:$G327,M322:M327,$Z322:$Z327,AF322:AF327)</f>
        <v>1</v>
      </c>
      <c r="BF322" s="403" cm="1">
        <f t="array" ref="BF322">bdRateExtend($G322:$G325,N322:N325,$Z322:$Z325,AG322:AG325)</f>
        <v>1</v>
      </c>
      <c r="BG322" s="403" cm="1">
        <f t="array" ref="BG322">bdRateExtend($G322:$G327,N322:N327,$Z322:$Z327,AG322:AG327)</f>
        <v>1</v>
      </c>
      <c r="BH322" s="403" t="e" cm="1">
        <f t="array" ref="BH322">bdRateExtend($G322:$G325,O322:O325,$Z322:$Z325,AH322:AH325)</f>
        <v>#VALUE!</v>
      </c>
      <c r="BI322" s="403" t="e" cm="1">
        <f t="array" ref="BI322">bdRateExtend($G322:$G327,O322:O327,$Z322:$Z327,AH322:AH327)</f>
        <v>#VALUE!</v>
      </c>
      <c r="BJ322" s="403" t="e" cm="1">
        <f t="array" ref="BJ322">bdRateExtend($G322:$G325,P322:P325,$Z322:$Z325,AI322:AI325)</f>
        <v>#VALUE!</v>
      </c>
      <c r="BK322" s="403" t="e" cm="1">
        <f t="array" ref="BK322">bdRateExtend($G322:$G327,P322:P327,$Z322:$Z327,AI322:AI327)</f>
        <v>#VALUE!</v>
      </c>
      <c r="BL322" s="403" t="e" cm="1">
        <f t="array" ref="BL322">bdRateExtend($G322:$G325,Q322:Q325,$Z322:$Z325,AJ322:AJ325)</f>
        <v>#VALUE!</v>
      </c>
      <c r="BM322" s="403" t="e" cm="1">
        <f t="array" ref="BM322">bdRateExtend($G322:$G327,Q322:Q327,$Z322:$Z327,AJ322:AJ327)</f>
        <v>#VALUE!</v>
      </c>
      <c r="BN322" s="403" t="e" cm="1">
        <f t="array" ref="BN322">bdRateExtend($G322:$G325,R322:R325,$Z322:$Z325,AK322:AK325)</f>
        <v>#VALUE!</v>
      </c>
      <c r="BO322" s="403" t="e" cm="1">
        <f t="array" ref="BO322">bdRateExtend($G322:$G327,R322:R327,$Z322:$Z327,AK322:AK327)</f>
        <v>#VALUE!</v>
      </c>
      <c r="BP322" s="403" t="e" cm="1">
        <f t="array" ref="BP322">bdRateExtend($G322:$G327,S322:S327,$Z322:$Z327,AL322:AL327)</f>
        <v>#VALUE!</v>
      </c>
      <c r="BQ322" s="377" t="e" cm="1">
        <f t="array" ref="BQ322">bdRateExtend($G322:$G327,T322:T327,$Z322:$Z327,AM322:AM327)</f>
        <v>#VALUE!</v>
      </c>
      <c r="BR322" s="377" t="e" cm="1">
        <f t="array" ref="BR322">bdRateExtend($G322:$G327,U322:U327,$Z322:$Z327,AN322:AN327)</f>
        <v>#VALUE!</v>
      </c>
    </row>
    <row r="323" spans="1:70" ht="17" customHeight="1" x14ac:dyDescent="0.2">
      <c r="A323" s="387"/>
      <c r="B323" s="390"/>
      <c r="C323" s="393"/>
      <c r="D323" s="396"/>
      <c r="E323" s="399"/>
      <c r="F323" s="19">
        <v>31</v>
      </c>
      <c r="G323" s="35">
        <f>Anchor!B746</f>
        <v>5597.3168999999998</v>
      </c>
      <c r="H323" s="40">
        <f>Anchor!C746</f>
        <v>41.278100000000002</v>
      </c>
      <c r="I323" s="40">
        <f>Anchor!D746</f>
        <v>47.174799999999998</v>
      </c>
      <c r="J323" s="40">
        <f>Anchor!E746</f>
        <v>47.028300000000002</v>
      </c>
      <c r="K323" s="40"/>
      <c r="L323" s="40">
        <f>Anchor!F746</f>
        <v>27.855599999999999</v>
      </c>
      <c r="M323" s="40">
        <f>Anchor!G746</f>
        <v>24.0792</v>
      </c>
      <c r="N323" s="40">
        <f>Anchor!H746</f>
        <v>98.250600000000006</v>
      </c>
      <c r="O323" s="40"/>
      <c r="P323" s="40"/>
      <c r="Q323" s="40"/>
      <c r="R323" s="40"/>
      <c r="S323" s="40"/>
      <c r="T323" s="40"/>
      <c r="U323" s="40"/>
      <c r="V323" s="40">
        <f>Anchor!I746</f>
        <v>8727.4</v>
      </c>
      <c r="W323" s="40">
        <f>Anchor!J746</f>
        <v>7.4458000000000002</v>
      </c>
      <c r="X323" s="36">
        <f t="shared" si="20"/>
        <v>2.4242777777777778</v>
      </c>
      <c r="Y323" s="15"/>
      <c r="Z323" s="35">
        <f>Test!B746</f>
        <v>0</v>
      </c>
      <c r="AA323" s="40">
        <f>Test!C746</f>
        <v>0</v>
      </c>
      <c r="AB323" s="40">
        <f>Test!D746</f>
        <v>0</v>
      </c>
      <c r="AC323" s="40">
        <f>Test!E746</f>
        <v>0</v>
      </c>
      <c r="AD323" s="40"/>
      <c r="AE323" s="40">
        <f>Test!F746</f>
        <v>0</v>
      </c>
      <c r="AF323" s="40">
        <f>Test!G746</f>
        <v>0</v>
      </c>
      <c r="AG323" s="40">
        <f>Test!H746</f>
        <v>0</v>
      </c>
      <c r="AH323" s="40"/>
      <c r="AI323" s="40"/>
      <c r="AJ323" s="40"/>
      <c r="AK323" s="40"/>
      <c r="AL323" s="40"/>
      <c r="AM323" s="40"/>
      <c r="AN323" s="40"/>
      <c r="AO323" s="40">
        <f>Test!I746</f>
        <v>0</v>
      </c>
      <c r="AP323" s="40">
        <f>Test!J746</f>
        <v>0</v>
      </c>
      <c r="AQ323" s="36">
        <f t="shared" si="21"/>
        <v>0</v>
      </c>
      <c r="AR323" s="48">
        <f t="shared" si="18"/>
        <v>0</v>
      </c>
      <c r="AS323" s="49">
        <f t="shared" si="19"/>
        <v>0</v>
      </c>
      <c r="AT323" s="16"/>
      <c r="AU323" s="16"/>
      <c r="AV323" s="460"/>
      <c r="AW323" s="382"/>
      <c r="AX323" s="403"/>
      <c r="AY323" s="403"/>
      <c r="AZ323" s="403"/>
      <c r="BA323" s="403"/>
      <c r="BB323" s="403"/>
      <c r="BC323" s="403"/>
      <c r="BD323" s="403"/>
      <c r="BE323" s="403"/>
      <c r="BF323" s="403"/>
      <c r="BG323" s="403"/>
      <c r="BH323" s="403"/>
      <c r="BI323" s="403"/>
      <c r="BJ323" s="403"/>
      <c r="BK323" s="403"/>
      <c r="BL323" s="403"/>
      <c r="BM323" s="403"/>
      <c r="BN323" s="403"/>
      <c r="BO323" s="403"/>
      <c r="BP323" s="403"/>
      <c r="BQ323" s="377"/>
      <c r="BR323" s="377"/>
    </row>
    <row r="324" spans="1:70" ht="17" customHeight="1" x14ac:dyDescent="0.2">
      <c r="A324" s="387"/>
      <c r="B324" s="390"/>
      <c r="C324" s="393"/>
      <c r="D324" s="396"/>
      <c r="E324" s="399"/>
      <c r="F324" s="19">
        <v>39</v>
      </c>
      <c r="G324" s="35">
        <f>Anchor!B747</f>
        <v>3116.4036999999998</v>
      </c>
      <c r="H324" s="40">
        <f>Anchor!C747</f>
        <v>38.920400000000001</v>
      </c>
      <c r="I324" s="40">
        <f>Anchor!D747</f>
        <v>45.389800000000001</v>
      </c>
      <c r="J324" s="40">
        <f>Anchor!E747</f>
        <v>45.2761</v>
      </c>
      <c r="K324" s="40"/>
      <c r="L324" s="40">
        <f>Anchor!F747</f>
        <v>24.983000000000001</v>
      </c>
      <c r="M324" s="40">
        <f>Anchor!G747</f>
        <v>21.513100000000001</v>
      </c>
      <c r="N324" s="40">
        <f>Anchor!H747</f>
        <v>95.887100000000004</v>
      </c>
      <c r="O324" s="40"/>
      <c r="P324" s="40"/>
      <c r="Q324" s="40"/>
      <c r="R324" s="40"/>
      <c r="S324" s="40"/>
      <c r="T324" s="40"/>
      <c r="U324" s="40"/>
      <c r="V324" s="40">
        <f>Anchor!I747</f>
        <v>8034.5</v>
      </c>
      <c r="W324" s="40">
        <f>Anchor!J747</f>
        <v>6.0115999999999996</v>
      </c>
      <c r="X324" s="36">
        <f t="shared" si="20"/>
        <v>2.2318055555555554</v>
      </c>
      <c r="Y324" s="15"/>
      <c r="Z324" s="35">
        <f>Test!B747</f>
        <v>0</v>
      </c>
      <c r="AA324" s="40">
        <f>Test!C747</f>
        <v>0</v>
      </c>
      <c r="AB324" s="40">
        <f>Test!D747</f>
        <v>0</v>
      </c>
      <c r="AC324" s="40">
        <f>Test!E747</f>
        <v>0</v>
      </c>
      <c r="AD324" s="40"/>
      <c r="AE324" s="40">
        <f>Test!F747</f>
        <v>0</v>
      </c>
      <c r="AF324" s="40">
        <f>Test!G747</f>
        <v>0</v>
      </c>
      <c r="AG324" s="40">
        <f>Test!H747</f>
        <v>0</v>
      </c>
      <c r="AH324" s="40"/>
      <c r="AI324" s="40"/>
      <c r="AJ324" s="40"/>
      <c r="AK324" s="40"/>
      <c r="AL324" s="40"/>
      <c r="AM324" s="40"/>
      <c r="AN324" s="40"/>
      <c r="AO324" s="40">
        <f>Test!I747</f>
        <v>0</v>
      </c>
      <c r="AP324" s="40">
        <f>Test!J747</f>
        <v>0</v>
      </c>
      <c r="AQ324" s="36">
        <f t="shared" si="21"/>
        <v>0</v>
      </c>
      <c r="AR324" s="48">
        <f t="shared" ref="AR324:AR387" si="22">AO324/V324</f>
        <v>0</v>
      </c>
      <c r="AS324" s="49">
        <f t="shared" ref="AS324:AS387" si="23">AP324/W324</f>
        <v>0</v>
      </c>
      <c r="AT324" s="16"/>
      <c r="AU324" s="16"/>
      <c r="AV324" s="460" t="s">
        <v>124</v>
      </c>
      <c r="AW324" s="382" cm="1">
        <f t="array" ref="AW324">bdRateExtend($G323:$G326,H323:H326,$Z323:$Z326,AA323:AA326)</f>
        <v>1</v>
      </c>
      <c r="AX324" s="403"/>
      <c r="AY324" s="403"/>
      <c r="AZ324" s="403"/>
      <c r="BA324" s="403"/>
      <c r="BB324" s="403" cm="1">
        <f t="array" ref="BB324">bdRateExtend($G323:$G326,L323:L326,$Z323:$Z326,AE323:AE326)</f>
        <v>1</v>
      </c>
      <c r="BC324" s="403"/>
      <c r="BD324" s="403" cm="1">
        <f t="array" ref="BD324">bdRateExtend($G323:$G326,M323:M326,$Z323:$Z326,AF323:AF326)</f>
        <v>1</v>
      </c>
      <c r="BE324" s="403"/>
      <c r="BF324" s="403" cm="1">
        <f t="array" ref="BF324">bdRateExtend($G323:$G326,N323:N326,$Z323:$Z326,AG323:AG326)</f>
        <v>1</v>
      </c>
      <c r="BG324" s="403"/>
      <c r="BH324" s="403" t="e" cm="1">
        <f t="array" ref="BH324">bdRateExtend($G323:$G326,O323:O326,$Z323:$Z326,AH323:AH326)</f>
        <v>#VALUE!</v>
      </c>
      <c r="BI324" s="403"/>
      <c r="BJ324" s="403" t="e" cm="1">
        <f t="array" ref="BJ324">bdRateExtend($G323:$G326,P323:P326,$Z323:$Z326,AI323:AI326)</f>
        <v>#VALUE!</v>
      </c>
      <c r="BK324" s="403"/>
      <c r="BL324" s="403" t="e" cm="1">
        <f t="array" ref="BL324">bdRateExtend($G323:$G326,Q323:Q326,$Z323:$Z326,AJ323:AJ326)</f>
        <v>#VALUE!</v>
      </c>
      <c r="BM324" s="403"/>
      <c r="BN324" s="403" t="e" cm="1">
        <f t="array" ref="BN324">bdRateExtend($G323:$G326,R323:R326,$Z323:$Z326,AK323:AK326)</f>
        <v>#VALUE!</v>
      </c>
      <c r="BO324" s="403"/>
      <c r="BP324" s="403"/>
      <c r="BQ324" s="377"/>
      <c r="BR324" s="377"/>
    </row>
    <row r="325" spans="1:70" ht="17" customHeight="1" x14ac:dyDescent="0.2">
      <c r="A325" s="387"/>
      <c r="B325" s="390"/>
      <c r="C325" s="393"/>
      <c r="D325" s="396"/>
      <c r="E325" s="399"/>
      <c r="F325" s="19">
        <v>47</v>
      </c>
      <c r="G325" s="35">
        <f>Anchor!B748</f>
        <v>1724.5255</v>
      </c>
      <c r="H325" s="40">
        <f>Anchor!C748</f>
        <v>36.422400000000003</v>
      </c>
      <c r="I325" s="40">
        <f>Anchor!D748</f>
        <v>43.509599999999999</v>
      </c>
      <c r="J325" s="40">
        <f>Anchor!E748</f>
        <v>43.321899999999999</v>
      </c>
      <c r="K325" s="40"/>
      <c r="L325" s="40">
        <f>Anchor!F748</f>
        <v>21.588000000000001</v>
      </c>
      <c r="M325" s="40">
        <f>Anchor!G748</f>
        <v>18.398199999999999</v>
      </c>
      <c r="N325" s="40">
        <f>Anchor!H748</f>
        <v>91.895799999999994</v>
      </c>
      <c r="O325" s="40"/>
      <c r="P325" s="40"/>
      <c r="Q325" s="40"/>
      <c r="R325" s="40"/>
      <c r="S325" s="40"/>
      <c r="T325" s="40"/>
      <c r="U325" s="40"/>
      <c r="V325" s="40">
        <f>Anchor!I748</f>
        <v>6446.6</v>
      </c>
      <c r="W325" s="40">
        <f>Anchor!J748</f>
        <v>5.4101999999999997</v>
      </c>
      <c r="X325" s="36">
        <f t="shared" si="20"/>
        <v>1.7907222222222223</v>
      </c>
      <c r="Y325" s="15"/>
      <c r="Z325" s="35">
        <f>Test!B748</f>
        <v>0</v>
      </c>
      <c r="AA325" s="40">
        <f>Test!C748</f>
        <v>0</v>
      </c>
      <c r="AB325" s="40">
        <f>Test!D748</f>
        <v>0</v>
      </c>
      <c r="AC325" s="40">
        <f>Test!E748</f>
        <v>0</v>
      </c>
      <c r="AD325" s="40"/>
      <c r="AE325" s="40">
        <f>Test!F748</f>
        <v>0</v>
      </c>
      <c r="AF325" s="40">
        <f>Test!G748</f>
        <v>0</v>
      </c>
      <c r="AG325" s="40">
        <f>Test!H748</f>
        <v>0</v>
      </c>
      <c r="AH325" s="40"/>
      <c r="AI325" s="40"/>
      <c r="AJ325" s="40"/>
      <c r="AK325" s="40"/>
      <c r="AL325" s="40"/>
      <c r="AM325" s="40"/>
      <c r="AN325" s="40"/>
      <c r="AO325" s="40">
        <f>Test!I748</f>
        <v>0</v>
      </c>
      <c r="AP325" s="40">
        <f>Test!J748</f>
        <v>0</v>
      </c>
      <c r="AQ325" s="36">
        <f t="shared" si="21"/>
        <v>0</v>
      </c>
      <c r="AR325" s="48">
        <f t="shared" si="22"/>
        <v>0</v>
      </c>
      <c r="AS325" s="49">
        <f t="shared" si="23"/>
        <v>0</v>
      </c>
      <c r="AT325" s="16"/>
      <c r="AU325" s="16"/>
      <c r="AV325" s="460"/>
      <c r="AW325" s="382"/>
      <c r="AX325" s="403"/>
      <c r="AY325" s="403"/>
      <c r="AZ325" s="403"/>
      <c r="BA325" s="403"/>
      <c r="BB325" s="403"/>
      <c r="BC325" s="403"/>
      <c r="BD325" s="403"/>
      <c r="BE325" s="403"/>
      <c r="BF325" s="403"/>
      <c r="BG325" s="403"/>
      <c r="BH325" s="403"/>
      <c r="BI325" s="403"/>
      <c r="BJ325" s="403"/>
      <c r="BK325" s="403"/>
      <c r="BL325" s="403"/>
      <c r="BM325" s="403"/>
      <c r="BN325" s="403"/>
      <c r="BO325" s="403"/>
      <c r="BP325" s="403"/>
      <c r="BQ325" s="377"/>
      <c r="BR325" s="377"/>
    </row>
    <row r="326" spans="1:70" ht="17" customHeight="1" x14ac:dyDescent="0.2">
      <c r="A326" s="387"/>
      <c r="B326" s="390"/>
      <c r="C326" s="393"/>
      <c r="D326" s="396"/>
      <c r="E326" s="399"/>
      <c r="F326" s="19">
        <v>55</v>
      </c>
      <c r="G326" s="35">
        <f>Anchor!B749</f>
        <v>939.28060000000005</v>
      </c>
      <c r="H326" s="40">
        <f>Anchor!C749</f>
        <v>34.072899999999997</v>
      </c>
      <c r="I326" s="40">
        <f>Anchor!D749</f>
        <v>41.567999999999998</v>
      </c>
      <c r="J326" s="40">
        <f>Anchor!E749</f>
        <v>41.386499999999998</v>
      </c>
      <c r="K326" s="40"/>
      <c r="L326" s="40">
        <f>Anchor!F749</f>
        <v>18.1111</v>
      </c>
      <c r="M326" s="40">
        <f>Anchor!G749</f>
        <v>15.287100000000001</v>
      </c>
      <c r="N326" s="40">
        <f>Anchor!H749</f>
        <v>85.220799999999997</v>
      </c>
      <c r="O326" s="40"/>
      <c r="P326" s="40"/>
      <c r="Q326" s="40"/>
      <c r="R326" s="40"/>
      <c r="S326" s="40"/>
      <c r="T326" s="40"/>
      <c r="U326" s="40"/>
      <c r="V326" s="40">
        <f>Anchor!I749</f>
        <v>5315.4</v>
      </c>
      <c r="W326" s="40">
        <f>Anchor!J749</f>
        <v>4.6247999999999996</v>
      </c>
      <c r="X326" s="36">
        <f t="shared" si="20"/>
        <v>1.4764999999999999</v>
      </c>
      <c r="Y326" s="15"/>
      <c r="Z326" s="35">
        <f>Test!B749</f>
        <v>0</v>
      </c>
      <c r="AA326" s="40">
        <f>Test!C749</f>
        <v>0</v>
      </c>
      <c r="AB326" s="40">
        <f>Test!D749</f>
        <v>0</v>
      </c>
      <c r="AC326" s="40">
        <f>Test!E749</f>
        <v>0</v>
      </c>
      <c r="AD326" s="40"/>
      <c r="AE326" s="40">
        <f>Test!F749</f>
        <v>0</v>
      </c>
      <c r="AF326" s="40">
        <f>Test!G749</f>
        <v>0</v>
      </c>
      <c r="AG326" s="40">
        <f>Test!H749</f>
        <v>0</v>
      </c>
      <c r="AH326" s="40"/>
      <c r="AI326" s="40"/>
      <c r="AJ326" s="40"/>
      <c r="AK326" s="40"/>
      <c r="AL326" s="40"/>
      <c r="AM326" s="40"/>
      <c r="AN326" s="40"/>
      <c r="AO326" s="40">
        <f>Test!I749</f>
        <v>0</v>
      </c>
      <c r="AP326" s="40">
        <f>Test!J749</f>
        <v>0</v>
      </c>
      <c r="AQ326" s="36">
        <f t="shared" si="21"/>
        <v>0</v>
      </c>
      <c r="AR326" s="48">
        <f t="shared" si="22"/>
        <v>0</v>
      </c>
      <c r="AS326" s="49">
        <f t="shared" si="23"/>
        <v>0</v>
      </c>
      <c r="AT326" s="16"/>
      <c r="AU326" s="16"/>
      <c r="AV326" s="460" t="s">
        <v>125</v>
      </c>
      <c r="AW326" s="382" cm="1">
        <f t="array" ref="AW326">bdRateExtend($G324:$G327,H324:H327,$Z324:$Z327,AA324:AA327)</f>
        <v>1</v>
      </c>
      <c r="AX326" s="403"/>
      <c r="AY326" s="403"/>
      <c r="AZ326" s="403"/>
      <c r="BA326" s="403"/>
      <c r="BB326" s="403" cm="1">
        <f t="array" ref="BB326">bdRateExtend($G324:$G327,L324:L327,$Z324:$Z327,AE324:AE327)</f>
        <v>1</v>
      </c>
      <c r="BC326" s="403"/>
      <c r="BD326" s="403" cm="1">
        <f t="array" ref="BD326">bdRateExtend($G324:$G327,M324:M327,$Z324:$Z327,AF324:AF327)</f>
        <v>1</v>
      </c>
      <c r="BE326" s="403"/>
      <c r="BF326" s="403" cm="1">
        <f t="array" ref="BF326">bdRateExtend($G324:$G327,N324:N327,$Z324:$Z327,AG324:AG327)</f>
        <v>1</v>
      </c>
      <c r="BG326" s="403"/>
      <c r="BH326" s="403" t="e" cm="1">
        <f t="array" ref="BH326">bdRateExtend($G324:$G327,O324:O327,$Z324:$Z327,AH324:AH327)</f>
        <v>#VALUE!</v>
      </c>
      <c r="BI326" s="403"/>
      <c r="BJ326" s="403" t="e" cm="1">
        <f t="array" ref="BJ326">bdRateExtend($G324:$G327,P324:P327,$Z324:$Z327,AI324:AI327)</f>
        <v>#VALUE!</v>
      </c>
      <c r="BK326" s="403"/>
      <c r="BL326" s="403" t="e" cm="1">
        <f t="array" ref="BL326">bdRateExtend($G324:$G327,Q324:Q327,$Z324:$Z327,AJ324:AJ327)</f>
        <v>#VALUE!</v>
      </c>
      <c r="BM326" s="403"/>
      <c r="BN326" s="403" t="e" cm="1">
        <f t="array" ref="BN326">bdRateExtend($G324:$G327,R324:R327,$Z324:$Z327,AK324:AK327)</f>
        <v>#VALUE!</v>
      </c>
      <c r="BO326" s="403"/>
      <c r="BP326" s="403"/>
      <c r="BQ326" s="377"/>
      <c r="BR326" s="377"/>
    </row>
    <row r="327" spans="1:70" ht="17" customHeight="1" thickBot="1" x14ac:dyDescent="0.25">
      <c r="A327" s="387"/>
      <c r="B327" s="391"/>
      <c r="C327" s="394"/>
      <c r="D327" s="397"/>
      <c r="E327" s="400"/>
      <c r="F327" s="22">
        <v>63</v>
      </c>
      <c r="G327" s="37">
        <f>Anchor!B750</f>
        <v>452.53660000000002</v>
      </c>
      <c r="H327" s="38">
        <f>Anchor!C750</f>
        <v>31.811</v>
      </c>
      <c r="I327" s="38">
        <f>Anchor!D750</f>
        <v>39.026200000000003</v>
      </c>
      <c r="J327" s="38">
        <f>Anchor!E750</f>
        <v>38.986499999999999</v>
      </c>
      <c r="K327" s="38"/>
      <c r="L327" s="38">
        <f>Anchor!F750</f>
        <v>14.939500000000001</v>
      </c>
      <c r="M327" s="38">
        <f>Anchor!G750</f>
        <v>13.1196</v>
      </c>
      <c r="N327" s="38">
        <f>Anchor!H750</f>
        <v>70.744799999999998</v>
      </c>
      <c r="O327" s="38"/>
      <c r="P327" s="38"/>
      <c r="Q327" s="38"/>
      <c r="R327" s="38"/>
      <c r="S327" s="38"/>
      <c r="T327" s="38"/>
      <c r="U327" s="38"/>
      <c r="V327" s="38">
        <f>Anchor!I750</f>
        <v>3039.8</v>
      </c>
      <c r="W327" s="38">
        <f>Anchor!J750</f>
        <v>3.0301999999999998</v>
      </c>
      <c r="X327" s="39">
        <f t="shared" si="20"/>
        <v>0.84438888888888897</v>
      </c>
      <c r="Y327" s="15"/>
      <c r="Z327" s="37">
        <f>Test!B750</f>
        <v>0</v>
      </c>
      <c r="AA327" s="38">
        <f>Test!C750</f>
        <v>0</v>
      </c>
      <c r="AB327" s="38">
        <f>Test!D750</f>
        <v>0</v>
      </c>
      <c r="AC327" s="38">
        <f>Test!E750</f>
        <v>0</v>
      </c>
      <c r="AD327" s="38"/>
      <c r="AE327" s="38">
        <f>Test!F750</f>
        <v>0</v>
      </c>
      <c r="AF327" s="38">
        <f>Test!G750</f>
        <v>0</v>
      </c>
      <c r="AG327" s="38">
        <f>Test!H750</f>
        <v>0</v>
      </c>
      <c r="AH327" s="38"/>
      <c r="AI327" s="38"/>
      <c r="AJ327" s="38"/>
      <c r="AK327" s="38"/>
      <c r="AL327" s="38"/>
      <c r="AM327" s="38"/>
      <c r="AN327" s="38"/>
      <c r="AO327" s="38">
        <f>Test!I750</f>
        <v>0</v>
      </c>
      <c r="AP327" s="38">
        <f>Test!J750</f>
        <v>0</v>
      </c>
      <c r="AQ327" s="39">
        <f t="shared" si="21"/>
        <v>0</v>
      </c>
      <c r="AR327" s="50">
        <f t="shared" si="22"/>
        <v>0</v>
      </c>
      <c r="AS327" s="51">
        <f t="shared" si="23"/>
        <v>0</v>
      </c>
      <c r="AT327" s="16"/>
      <c r="AU327" s="16"/>
      <c r="AV327" s="462"/>
      <c r="AW327" s="382"/>
      <c r="AX327" s="403"/>
      <c r="AY327" s="403"/>
      <c r="AZ327" s="403"/>
      <c r="BA327" s="403"/>
      <c r="BB327" s="403"/>
      <c r="BC327" s="403"/>
      <c r="BD327" s="403"/>
      <c r="BE327" s="403"/>
      <c r="BF327" s="403"/>
      <c r="BG327" s="403"/>
      <c r="BH327" s="403"/>
      <c r="BI327" s="403"/>
      <c r="BJ327" s="403"/>
      <c r="BK327" s="403"/>
      <c r="BL327" s="403"/>
      <c r="BM327" s="403"/>
      <c r="BN327" s="403"/>
      <c r="BO327" s="403"/>
      <c r="BP327" s="403"/>
      <c r="BQ327" s="377"/>
      <c r="BR327" s="377"/>
    </row>
    <row r="328" spans="1:70" ht="17" customHeight="1" x14ac:dyDescent="0.2">
      <c r="A328" s="387"/>
      <c r="B328" s="389" t="s">
        <v>2</v>
      </c>
      <c r="C328" s="392" t="s">
        <v>25</v>
      </c>
      <c r="D328" s="395">
        <v>60</v>
      </c>
      <c r="E328" s="398">
        <v>8</v>
      </c>
      <c r="F328" s="21">
        <v>23</v>
      </c>
      <c r="G328" s="32">
        <f>Anchor!B751</f>
        <v>66500.462799999994</v>
      </c>
      <c r="H328" s="33">
        <f>Anchor!C751</f>
        <v>42.174300000000002</v>
      </c>
      <c r="I328" s="33">
        <f>Anchor!D751</f>
        <v>44.785600000000002</v>
      </c>
      <c r="J328" s="33">
        <f>Anchor!E751</f>
        <v>45.343800000000002</v>
      </c>
      <c r="K328" s="33"/>
      <c r="L328" s="33">
        <f>Anchor!F751</f>
        <v>26.411000000000001</v>
      </c>
      <c r="M328" s="33">
        <f>Anchor!G751</f>
        <v>24.243400000000001</v>
      </c>
      <c r="N328" s="33">
        <f>Anchor!H751</f>
        <v>99.883899999999997</v>
      </c>
      <c r="O328" s="33"/>
      <c r="P328" s="33"/>
      <c r="Q328" s="33"/>
      <c r="R328" s="33"/>
      <c r="S328" s="33"/>
      <c r="T328" s="33"/>
      <c r="U328" s="33"/>
      <c r="V328" s="33">
        <f>Anchor!I751</f>
        <v>29723.9</v>
      </c>
      <c r="W328" s="33">
        <f>Anchor!J751</f>
        <v>20.4693</v>
      </c>
      <c r="X328" s="34">
        <f t="shared" si="20"/>
        <v>8.2566388888888884</v>
      </c>
      <c r="Y328" s="15"/>
      <c r="Z328" s="32">
        <f>Test!B751</f>
        <v>0</v>
      </c>
      <c r="AA328" s="33">
        <f>Test!C751</f>
        <v>0</v>
      </c>
      <c r="AB328" s="33">
        <f>Test!D751</f>
        <v>0</v>
      </c>
      <c r="AC328" s="33">
        <f>Test!E751</f>
        <v>0</v>
      </c>
      <c r="AD328" s="33"/>
      <c r="AE328" s="33">
        <f>Test!F751</f>
        <v>0</v>
      </c>
      <c r="AF328" s="33">
        <f>Test!G751</f>
        <v>0</v>
      </c>
      <c r="AG328" s="33">
        <f>Test!H751</f>
        <v>0</v>
      </c>
      <c r="AH328" s="33"/>
      <c r="AI328" s="33"/>
      <c r="AJ328" s="33"/>
      <c r="AK328" s="33"/>
      <c r="AL328" s="33"/>
      <c r="AM328" s="33"/>
      <c r="AN328" s="33"/>
      <c r="AO328" s="33">
        <f>Test!I751</f>
        <v>0</v>
      </c>
      <c r="AP328" s="33">
        <f>Test!J751</f>
        <v>0</v>
      </c>
      <c r="AQ328" s="34">
        <f t="shared" si="21"/>
        <v>0</v>
      </c>
      <c r="AR328" s="46">
        <f t="shared" si="22"/>
        <v>0</v>
      </c>
      <c r="AS328" s="47">
        <f t="shared" si="23"/>
        <v>0</v>
      </c>
      <c r="AT328" s="16"/>
      <c r="AU328" s="16"/>
      <c r="AV328" s="461" t="s">
        <v>123</v>
      </c>
      <c r="AW328" s="382" cm="1">
        <f t="array" ref="AW328">bdRateExtend($G328:$G331,H328:H331,$Z328:$Z331,AA328:AA331)</f>
        <v>1</v>
      </c>
      <c r="AX328" s="403" cm="1">
        <f t="array" ref="AX328">bdRateExtend($G328:$G333,H328:H333,$Z328:$Z333,AA328:AA333)</f>
        <v>1</v>
      </c>
      <c r="AY328" s="403" cm="1">
        <f t="array" ref="AY328">bdRateExtend($G328:$G333,I328:I333,$Z328:$Z333,AB328:AB333)</f>
        <v>1</v>
      </c>
      <c r="AZ328" s="403" cm="1">
        <f t="array" ref="AZ328">bdRateExtend($G328:$G333,J328:J333,$Z328:$Z333,AC328:AC333)</f>
        <v>1</v>
      </c>
      <c r="BA328" s="403" t="e" cm="1">
        <f t="array" ref="BA328">bdRateExtend($G328:$G333,K328:K333,$Z328:$Z333,AD328:AD333)</f>
        <v>#VALUE!</v>
      </c>
      <c r="BB328" s="403" cm="1">
        <f t="array" ref="BB328">bdRateExtend($G328:$G331,L328:L331,$Z328:$Z331,AE328:AE331)</f>
        <v>1</v>
      </c>
      <c r="BC328" s="403" cm="1">
        <f t="array" ref="BC328">bdRateExtend($G328:$G333,L328:L333,$Z328:$Z333,AE328:AE333)</f>
        <v>1</v>
      </c>
      <c r="BD328" s="403" cm="1">
        <f t="array" ref="BD328">bdRateExtend($G328:$G331,M328:M331,$Z328:$Z331,AF328:AF331)</f>
        <v>1</v>
      </c>
      <c r="BE328" s="403" cm="1">
        <f t="array" ref="BE328">bdRateExtend($G328:$G333,M328:M333,$Z328:$Z333,AF328:AF333)</f>
        <v>1</v>
      </c>
      <c r="BF328" s="403" cm="1">
        <f t="array" ref="BF328">bdRateExtend($G328:$G331,N328:N331,$Z328:$Z331,AG328:AG331)</f>
        <v>1</v>
      </c>
      <c r="BG328" s="403" cm="1">
        <f t="array" ref="BG328">bdRateExtend($G328:$G333,N328:N333,$Z328:$Z333,AG328:AG333)</f>
        <v>1</v>
      </c>
      <c r="BH328" s="403" t="e" cm="1">
        <f t="array" ref="BH328">bdRateExtend($G328:$G331,O328:O331,$Z328:$Z331,AH328:AH331)</f>
        <v>#VALUE!</v>
      </c>
      <c r="BI328" s="403" t="e" cm="1">
        <f t="array" ref="BI328">bdRateExtend($G328:$G333,O328:O333,$Z328:$Z333,AH328:AH333)</f>
        <v>#VALUE!</v>
      </c>
      <c r="BJ328" s="403" t="e" cm="1">
        <f t="array" ref="BJ328">bdRateExtend($G328:$G331,P328:P331,$Z328:$Z331,AI328:AI331)</f>
        <v>#VALUE!</v>
      </c>
      <c r="BK328" s="403" t="e" cm="1">
        <f t="array" ref="BK328">bdRateExtend($G328:$G333,P328:P333,$Z328:$Z333,AI328:AI333)</f>
        <v>#VALUE!</v>
      </c>
      <c r="BL328" s="403" t="e" cm="1">
        <f t="array" ref="BL328">bdRateExtend($G328:$G331,Q328:Q331,$Z328:$Z331,AJ328:AJ331)</f>
        <v>#VALUE!</v>
      </c>
      <c r="BM328" s="403" t="e" cm="1">
        <f t="array" ref="BM328">bdRateExtend($G328:$G333,Q328:Q333,$Z328:$Z333,AJ328:AJ333)</f>
        <v>#VALUE!</v>
      </c>
      <c r="BN328" s="403" t="e" cm="1">
        <f t="array" ref="BN328">bdRateExtend($G328:$G331,R328:R331,$Z328:$Z331,AK328:AK331)</f>
        <v>#VALUE!</v>
      </c>
      <c r="BO328" s="403" t="e" cm="1">
        <f t="array" ref="BO328">bdRateExtend($G328:$G333,R328:R333,$Z328:$Z333,AK328:AK333)</f>
        <v>#VALUE!</v>
      </c>
      <c r="BP328" s="403" t="e" cm="1">
        <f t="array" ref="BP328">bdRateExtend($G328:$G333,S328:S333,$Z328:$Z333,AL328:AL333)</f>
        <v>#VALUE!</v>
      </c>
      <c r="BQ328" s="377" t="e" cm="1">
        <f t="array" ref="BQ328">bdRateExtend($G328:$G333,T328:T333,$Z328:$Z333,AM328:AM333)</f>
        <v>#VALUE!</v>
      </c>
      <c r="BR328" s="377" t="e" cm="1">
        <f t="array" ref="BR328">bdRateExtend($G328:$G333,U328:U333,$Z328:$Z333,AN328:AN333)</f>
        <v>#VALUE!</v>
      </c>
    </row>
    <row r="329" spans="1:70" ht="17" customHeight="1" x14ac:dyDescent="0.2">
      <c r="A329" s="387"/>
      <c r="B329" s="390"/>
      <c r="C329" s="393"/>
      <c r="D329" s="396"/>
      <c r="E329" s="399"/>
      <c r="F329" s="19">
        <v>31</v>
      </c>
      <c r="G329" s="35">
        <f>Anchor!B752</f>
        <v>41680.475100000003</v>
      </c>
      <c r="H329" s="40">
        <f>Anchor!C752</f>
        <v>38.851599999999998</v>
      </c>
      <c r="I329" s="40">
        <f>Anchor!D752</f>
        <v>43.340400000000002</v>
      </c>
      <c r="J329" s="40">
        <f>Anchor!E752</f>
        <v>43.830100000000002</v>
      </c>
      <c r="K329" s="40"/>
      <c r="L329" s="40">
        <f>Anchor!F752</f>
        <v>23.442</v>
      </c>
      <c r="M329" s="40">
        <f>Anchor!G752</f>
        <v>21.2194</v>
      </c>
      <c r="N329" s="40">
        <f>Anchor!H752</f>
        <v>99.587199999999996</v>
      </c>
      <c r="O329" s="40"/>
      <c r="P329" s="40"/>
      <c r="Q329" s="40"/>
      <c r="R329" s="40"/>
      <c r="S329" s="40"/>
      <c r="T329" s="40"/>
      <c r="U329" s="40"/>
      <c r="V329" s="40">
        <f>Anchor!I752</f>
        <v>33197.5</v>
      </c>
      <c r="W329" s="40">
        <f>Anchor!J752</f>
        <v>17.067699999999999</v>
      </c>
      <c r="X329" s="36">
        <f t="shared" si="20"/>
        <v>9.2215277777777782</v>
      </c>
      <c r="Y329" s="15"/>
      <c r="Z329" s="35">
        <f>Test!B752</f>
        <v>0</v>
      </c>
      <c r="AA329" s="40">
        <f>Test!C752</f>
        <v>0</v>
      </c>
      <c r="AB329" s="40">
        <f>Test!D752</f>
        <v>0</v>
      </c>
      <c r="AC329" s="40">
        <f>Test!E752</f>
        <v>0</v>
      </c>
      <c r="AD329" s="40"/>
      <c r="AE329" s="40">
        <f>Test!F752</f>
        <v>0</v>
      </c>
      <c r="AF329" s="40">
        <f>Test!G752</f>
        <v>0</v>
      </c>
      <c r="AG329" s="40">
        <f>Test!H752</f>
        <v>0</v>
      </c>
      <c r="AH329" s="40"/>
      <c r="AI329" s="40"/>
      <c r="AJ329" s="40"/>
      <c r="AK329" s="40"/>
      <c r="AL329" s="40"/>
      <c r="AM329" s="40"/>
      <c r="AN329" s="40"/>
      <c r="AO329" s="40">
        <f>Test!I752</f>
        <v>0</v>
      </c>
      <c r="AP329" s="40">
        <f>Test!J752</f>
        <v>0</v>
      </c>
      <c r="AQ329" s="36">
        <f t="shared" si="21"/>
        <v>0</v>
      </c>
      <c r="AR329" s="48">
        <f t="shared" si="22"/>
        <v>0</v>
      </c>
      <c r="AS329" s="49">
        <f t="shared" si="23"/>
        <v>0</v>
      </c>
      <c r="AT329" s="16"/>
      <c r="AU329" s="16"/>
      <c r="AV329" s="460"/>
      <c r="AW329" s="382"/>
      <c r="AX329" s="403"/>
      <c r="AY329" s="403"/>
      <c r="AZ329" s="403"/>
      <c r="BA329" s="403"/>
      <c r="BB329" s="403"/>
      <c r="BC329" s="403"/>
      <c r="BD329" s="403"/>
      <c r="BE329" s="403"/>
      <c r="BF329" s="403"/>
      <c r="BG329" s="403"/>
      <c r="BH329" s="403"/>
      <c r="BI329" s="403"/>
      <c r="BJ329" s="403"/>
      <c r="BK329" s="403"/>
      <c r="BL329" s="403"/>
      <c r="BM329" s="403"/>
      <c r="BN329" s="403"/>
      <c r="BO329" s="403"/>
      <c r="BP329" s="403"/>
      <c r="BQ329" s="377"/>
      <c r="BR329" s="377"/>
    </row>
    <row r="330" spans="1:70" ht="17" customHeight="1" x14ac:dyDescent="0.2">
      <c r="A330" s="387"/>
      <c r="B330" s="390"/>
      <c r="C330" s="393"/>
      <c r="D330" s="396"/>
      <c r="E330" s="399"/>
      <c r="F330" s="19">
        <v>39</v>
      </c>
      <c r="G330" s="35">
        <f>Anchor!B753</f>
        <v>22512.48</v>
      </c>
      <c r="H330" s="40">
        <f>Anchor!C753</f>
        <v>35.576300000000003</v>
      </c>
      <c r="I330" s="40">
        <f>Anchor!D753</f>
        <v>42.006900000000002</v>
      </c>
      <c r="J330" s="40">
        <f>Anchor!E753</f>
        <v>42.3538</v>
      </c>
      <c r="K330" s="40"/>
      <c r="L330" s="40">
        <f>Anchor!F753</f>
        <v>20.1662</v>
      </c>
      <c r="M330" s="40">
        <f>Anchor!G753</f>
        <v>18.0748</v>
      </c>
      <c r="N330" s="40">
        <f>Anchor!H753</f>
        <v>98.340599999999995</v>
      </c>
      <c r="O330" s="40"/>
      <c r="P330" s="40"/>
      <c r="Q330" s="40"/>
      <c r="R330" s="40"/>
      <c r="S330" s="40"/>
      <c r="T330" s="40"/>
      <c r="U330" s="40"/>
      <c r="V330" s="40">
        <f>Anchor!I753</f>
        <v>33715.300000000003</v>
      </c>
      <c r="W330" s="40">
        <f>Anchor!J753</f>
        <v>12.9717</v>
      </c>
      <c r="X330" s="36">
        <f t="shared" ref="X330:X393" si="24">V330/3600</f>
        <v>9.3653611111111115</v>
      </c>
      <c r="Y330" s="15"/>
      <c r="Z330" s="35">
        <f>Test!B753</f>
        <v>0</v>
      </c>
      <c r="AA330" s="40">
        <f>Test!C753</f>
        <v>0</v>
      </c>
      <c r="AB330" s="40">
        <f>Test!D753</f>
        <v>0</v>
      </c>
      <c r="AC330" s="40">
        <f>Test!E753</f>
        <v>0</v>
      </c>
      <c r="AD330" s="40"/>
      <c r="AE330" s="40">
        <f>Test!F753</f>
        <v>0</v>
      </c>
      <c r="AF330" s="40">
        <f>Test!G753</f>
        <v>0</v>
      </c>
      <c r="AG330" s="40">
        <f>Test!H753</f>
        <v>0</v>
      </c>
      <c r="AH330" s="40"/>
      <c r="AI330" s="40"/>
      <c r="AJ330" s="40"/>
      <c r="AK330" s="40"/>
      <c r="AL330" s="40"/>
      <c r="AM330" s="40"/>
      <c r="AN330" s="40"/>
      <c r="AO330" s="40">
        <f>Test!I753</f>
        <v>0</v>
      </c>
      <c r="AP330" s="40">
        <f>Test!J753</f>
        <v>0</v>
      </c>
      <c r="AQ330" s="36">
        <f t="shared" ref="AQ330:AQ393" si="25">AO330/3600</f>
        <v>0</v>
      </c>
      <c r="AR330" s="48">
        <f t="shared" si="22"/>
        <v>0</v>
      </c>
      <c r="AS330" s="49">
        <f t="shared" si="23"/>
        <v>0</v>
      </c>
      <c r="AT330" s="16"/>
      <c r="AU330" s="16"/>
      <c r="AV330" s="460" t="s">
        <v>124</v>
      </c>
      <c r="AW330" s="382" cm="1">
        <f t="array" ref="AW330">bdRateExtend($G329:$G332,H329:H332,$Z329:$Z332,AA329:AA332)</f>
        <v>1</v>
      </c>
      <c r="AX330" s="403"/>
      <c r="AY330" s="403"/>
      <c r="AZ330" s="403"/>
      <c r="BA330" s="403"/>
      <c r="BB330" s="403" cm="1">
        <f t="array" ref="BB330">bdRateExtend($G329:$G332,L329:L332,$Z329:$Z332,AE329:AE332)</f>
        <v>1</v>
      </c>
      <c r="BC330" s="403"/>
      <c r="BD330" s="403" cm="1">
        <f t="array" ref="BD330">bdRateExtend($G329:$G332,M329:M332,$Z329:$Z332,AF329:AF332)</f>
        <v>1</v>
      </c>
      <c r="BE330" s="403"/>
      <c r="BF330" s="403" cm="1">
        <f t="array" ref="BF330">bdRateExtend($G329:$G332,N329:N332,$Z329:$Z332,AG329:AG332)</f>
        <v>1</v>
      </c>
      <c r="BG330" s="403"/>
      <c r="BH330" s="403" t="e" cm="1">
        <f t="array" ref="BH330">bdRateExtend($G329:$G332,O329:O332,$Z329:$Z332,AH329:AH332)</f>
        <v>#VALUE!</v>
      </c>
      <c r="BI330" s="403"/>
      <c r="BJ330" s="403" t="e" cm="1">
        <f t="array" ref="BJ330">bdRateExtend($G329:$G332,P329:P332,$Z329:$Z332,AI329:AI332)</f>
        <v>#VALUE!</v>
      </c>
      <c r="BK330" s="403"/>
      <c r="BL330" s="403" t="e" cm="1">
        <f t="array" ref="BL330">bdRateExtend($G329:$G332,Q329:Q332,$Z329:$Z332,AJ329:AJ332)</f>
        <v>#VALUE!</v>
      </c>
      <c r="BM330" s="403"/>
      <c r="BN330" s="403" t="e" cm="1">
        <f t="array" ref="BN330">bdRateExtend($G329:$G332,R329:R332,$Z329:$Z332,AK329:AK332)</f>
        <v>#VALUE!</v>
      </c>
      <c r="BO330" s="403"/>
      <c r="BP330" s="403"/>
      <c r="BQ330" s="377"/>
      <c r="BR330" s="377"/>
    </row>
    <row r="331" spans="1:70" ht="17" customHeight="1" x14ac:dyDescent="0.2">
      <c r="A331" s="387"/>
      <c r="B331" s="390"/>
      <c r="C331" s="393"/>
      <c r="D331" s="396"/>
      <c r="E331" s="399"/>
      <c r="F331" s="19">
        <v>47</v>
      </c>
      <c r="G331" s="35">
        <f>Anchor!B754</f>
        <v>11122.0615</v>
      </c>
      <c r="H331" s="40">
        <f>Anchor!C754</f>
        <v>32.934399999999997</v>
      </c>
      <c r="I331" s="40">
        <f>Anchor!D754</f>
        <v>40.617899999999999</v>
      </c>
      <c r="J331" s="40">
        <f>Anchor!E754</f>
        <v>40.769799999999996</v>
      </c>
      <c r="K331" s="40"/>
      <c r="L331" s="40">
        <f>Anchor!F754</f>
        <v>17.074300000000001</v>
      </c>
      <c r="M331" s="40">
        <f>Anchor!G754</f>
        <v>15.243</v>
      </c>
      <c r="N331" s="40">
        <f>Anchor!H754</f>
        <v>91.846299999999999</v>
      </c>
      <c r="O331" s="40"/>
      <c r="P331" s="40"/>
      <c r="Q331" s="40"/>
      <c r="R331" s="40"/>
      <c r="S331" s="40"/>
      <c r="T331" s="40"/>
      <c r="U331" s="40"/>
      <c r="V331" s="40">
        <f>Anchor!I754</f>
        <v>28121.200000000001</v>
      </c>
      <c r="W331" s="40">
        <f>Anchor!J754</f>
        <v>8.6212</v>
      </c>
      <c r="X331" s="36">
        <f t="shared" si="24"/>
        <v>7.8114444444444446</v>
      </c>
      <c r="Y331" s="15"/>
      <c r="Z331" s="35">
        <f>Test!B754</f>
        <v>0</v>
      </c>
      <c r="AA331" s="40">
        <f>Test!C754</f>
        <v>0</v>
      </c>
      <c r="AB331" s="40">
        <f>Test!D754</f>
        <v>0</v>
      </c>
      <c r="AC331" s="40">
        <f>Test!E754</f>
        <v>0</v>
      </c>
      <c r="AD331" s="40"/>
      <c r="AE331" s="40">
        <f>Test!F754</f>
        <v>0</v>
      </c>
      <c r="AF331" s="40">
        <f>Test!G754</f>
        <v>0</v>
      </c>
      <c r="AG331" s="40">
        <f>Test!H754</f>
        <v>0</v>
      </c>
      <c r="AH331" s="40"/>
      <c r="AI331" s="40"/>
      <c r="AJ331" s="40"/>
      <c r="AK331" s="40"/>
      <c r="AL331" s="40"/>
      <c r="AM331" s="40"/>
      <c r="AN331" s="40"/>
      <c r="AO331" s="40">
        <f>Test!I754</f>
        <v>0</v>
      </c>
      <c r="AP331" s="40">
        <f>Test!J754</f>
        <v>0</v>
      </c>
      <c r="AQ331" s="36">
        <f t="shared" si="25"/>
        <v>0</v>
      </c>
      <c r="AR331" s="48">
        <f t="shared" si="22"/>
        <v>0</v>
      </c>
      <c r="AS331" s="49">
        <f t="shared" si="23"/>
        <v>0</v>
      </c>
      <c r="AT331" s="16"/>
      <c r="AU331" s="16"/>
      <c r="AV331" s="460"/>
      <c r="AW331" s="382"/>
      <c r="AX331" s="403"/>
      <c r="AY331" s="403"/>
      <c r="AZ331" s="403"/>
      <c r="BA331" s="403"/>
      <c r="BB331" s="403"/>
      <c r="BC331" s="403"/>
      <c r="BD331" s="403"/>
      <c r="BE331" s="403"/>
      <c r="BF331" s="403"/>
      <c r="BG331" s="403"/>
      <c r="BH331" s="403"/>
      <c r="BI331" s="403"/>
      <c r="BJ331" s="403"/>
      <c r="BK331" s="403"/>
      <c r="BL331" s="403"/>
      <c r="BM331" s="403"/>
      <c r="BN331" s="403"/>
      <c r="BO331" s="403"/>
      <c r="BP331" s="403"/>
      <c r="BQ331" s="377"/>
      <c r="BR331" s="377"/>
    </row>
    <row r="332" spans="1:70" ht="17" customHeight="1" x14ac:dyDescent="0.2">
      <c r="A332" s="387"/>
      <c r="B332" s="390"/>
      <c r="C332" s="393"/>
      <c r="D332" s="396"/>
      <c r="E332" s="399"/>
      <c r="F332" s="19">
        <v>55</v>
      </c>
      <c r="G332" s="35">
        <f>Anchor!B755</f>
        <v>5592.7532000000001</v>
      </c>
      <c r="H332" s="40">
        <f>Anchor!C755</f>
        <v>30.9499</v>
      </c>
      <c r="I332" s="40">
        <f>Anchor!D755</f>
        <v>39.198999999999998</v>
      </c>
      <c r="J332" s="40">
        <f>Anchor!E755</f>
        <v>39.183300000000003</v>
      </c>
      <c r="K332" s="40"/>
      <c r="L332" s="40">
        <f>Anchor!F755</f>
        <v>14.136699999999999</v>
      </c>
      <c r="M332" s="40">
        <f>Anchor!G755</f>
        <v>12.6876</v>
      </c>
      <c r="N332" s="40">
        <f>Anchor!H755</f>
        <v>80.692499999999995</v>
      </c>
      <c r="O332" s="40"/>
      <c r="P332" s="40"/>
      <c r="Q332" s="40"/>
      <c r="R332" s="40"/>
      <c r="S332" s="40"/>
      <c r="T332" s="40"/>
      <c r="U332" s="40"/>
      <c r="V332" s="40">
        <f>Anchor!I755</f>
        <v>21638.400000000001</v>
      </c>
      <c r="W332" s="40">
        <f>Anchor!J755</f>
        <v>6.0282</v>
      </c>
      <c r="X332" s="36">
        <f t="shared" si="24"/>
        <v>6.0106666666666673</v>
      </c>
      <c r="Y332" s="15"/>
      <c r="Z332" s="35">
        <f>Test!B755</f>
        <v>0</v>
      </c>
      <c r="AA332" s="40">
        <f>Test!C755</f>
        <v>0</v>
      </c>
      <c r="AB332" s="40">
        <f>Test!D755</f>
        <v>0</v>
      </c>
      <c r="AC332" s="40">
        <f>Test!E755</f>
        <v>0</v>
      </c>
      <c r="AD332" s="40"/>
      <c r="AE332" s="40">
        <f>Test!F755</f>
        <v>0</v>
      </c>
      <c r="AF332" s="40">
        <f>Test!G755</f>
        <v>0</v>
      </c>
      <c r="AG332" s="40">
        <f>Test!H755</f>
        <v>0</v>
      </c>
      <c r="AH332" s="40"/>
      <c r="AI332" s="40"/>
      <c r="AJ332" s="40"/>
      <c r="AK332" s="40"/>
      <c r="AL332" s="40"/>
      <c r="AM332" s="40"/>
      <c r="AN332" s="40"/>
      <c r="AO332" s="40">
        <f>Test!I755</f>
        <v>0</v>
      </c>
      <c r="AP332" s="40">
        <f>Test!J755</f>
        <v>0</v>
      </c>
      <c r="AQ332" s="36">
        <f t="shared" si="25"/>
        <v>0</v>
      </c>
      <c r="AR332" s="48">
        <f t="shared" si="22"/>
        <v>0</v>
      </c>
      <c r="AS332" s="49">
        <f t="shared" si="23"/>
        <v>0</v>
      </c>
      <c r="AT332" s="16"/>
      <c r="AU332" s="16"/>
      <c r="AV332" s="460" t="s">
        <v>125</v>
      </c>
      <c r="AW332" s="382" cm="1">
        <f t="array" ref="AW332">bdRateExtend($G330:$G333,H330:H333,$Z330:$Z333,AA330:AA333)</f>
        <v>1</v>
      </c>
      <c r="AX332" s="403"/>
      <c r="AY332" s="403"/>
      <c r="AZ332" s="403"/>
      <c r="BA332" s="403"/>
      <c r="BB332" s="403" cm="1">
        <f t="array" ref="BB332">bdRateExtend($G330:$G333,L330:L333,$Z330:$Z333,AE330:AE333)</f>
        <v>1</v>
      </c>
      <c r="BC332" s="403"/>
      <c r="BD332" s="403" cm="1">
        <f t="array" ref="BD332">bdRateExtend($G330:$G333,M330:M333,$Z330:$Z333,AF330:AF333)</f>
        <v>1</v>
      </c>
      <c r="BE332" s="403"/>
      <c r="BF332" s="403" cm="1">
        <f t="array" ref="BF332">bdRateExtend($G330:$G333,N330:N333,$Z330:$Z333,AG330:AG333)</f>
        <v>1</v>
      </c>
      <c r="BG332" s="403"/>
      <c r="BH332" s="403" t="e" cm="1">
        <f t="array" ref="BH332">bdRateExtend($G330:$G333,O330:O333,$Z330:$Z333,AH330:AH333)</f>
        <v>#VALUE!</v>
      </c>
      <c r="BI332" s="403"/>
      <c r="BJ332" s="403" t="e" cm="1">
        <f t="array" ref="BJ332">bdRateExtend($G330:$G333,P330:P333,$Z330:$Z333,AI330:AI333)</f>
        <v>#VALUE!</v>
      </c>
      <c r="BK332" s="403"/>
      <c r="BL332" s="403" t="e" cm="1">
        <f t="array" ref="BL332">bdRateExtend($G330:$G333,Q330:Q333,$Z330:$Z333,AJ330:AJ333)</f>
        <v>#VALUE!</v>
      </c>
      <c r="BM332" s="403"/>
      <c r="BN332" s="403" t="e" cm="1">
        <f t="array" ref="BN332">bdRateExtend($G330:$G333,R330:R333,$Z330:$Z333,AK330:AK333)</f>
        <v>#VALUE!</v>
      </c>
      <c r="BO332" s="403"/>
      <c r="BP332" s="403"/>
      <c r="BQ332" s="377"/>
      <c r="BR332" s="377"/>
    </row>
    <row r="333" spans="1:70" ht="17" customHeight="1" thickBot="1" x14ac:dyDescent="0.25">
      <c r="A333" s="387"/>
      <c r="B333" s="391"/>
      <c r="C333" s="394"/>
      <c r="D333" s="397"/>
      <c r="E333" s="400"/>
      <c r="F333" s="22">
        <v>63</v>
      </c>
      <c r="G333" s="37">
        <f>Anchor!B756</f>
        <v>1855.1814999999999</v>
      </c>
      <c r="H333" s="38">
        <f>Anchor!C756</f>
        <v>28.295400000000001</v>
      </c>
      <c r="I333" s="38">
        <f>Anchor!D756</f>
        <v>37.308599999999998</v>
      </c>
      <c r="J333" s="38">
        <f>Anchor!E756</f>
        <v>37.260300000000001</v>
      </c>
      <c r="K333" s="38"/>
      <c r="L333" s="38">
        <f>Anchor!F756</f>
        <v>10.3947</v>
      </c>
      <c r="M333" s="38">
        <f>Anchor!G756</f>
        <v>9.6161999999999992</v>
      </c>
      <c r="N333" s="38">
        <f>Anchor!H756</f>
        <v>57.840800000000002</v>
      </c>
      <c r="O333" s="38"/>
      <c r="P333" s="38"/>
      <c r="Q333" s="38"/>
      <c r="R333" s="38"/>
      <c r="S333" s="38"/>
      <c r="T333" s="38"/>
      <c r="U333" s="38"/>
      <c r="V333" s="38">
        <f>Anchor!I756</f>
        <v>12324.2</v>
      </c>
      <c r="W333" s="38">
        <f>Anchor!J756</f>
        <v>3.5746000000000002</v>
      </c>
      <c r="X333" s="39">
        <f t="shared" si="24"/>
        <v>3.4233888888888893</v>
      </c>
      <c r="Y333" s="15"/>
      <c r="Z333" s="37">
        <f>Test!B756</f>
        <v>0</v>
      </c>
      <c r="AA333" s="38">
        <f>Test!C756</f>
        <v>0</v>
      </c>
      <c r="AB333" s="38">
        <f>Test!D756</f>
        <v>0</v>
      </c>
      <c r="AC333" s="38">
        <f>Test!E756</f>
        <v>0</v>
      </c>
      <c r="AD333" s="38"/>
      <c r="AE333" s="38">
        <f>Test!F756</f>
        <v>0</v>
      </c>
      <c r="AF333" s="38">
        <f>Test!G756</f>
        <v>0</v>
      </c>
      <c r="AG333" s="38">
        <f>Test!H756</f>
        <v>0</v>
      </c>
      <c r="AH333" s="38"/>
      <c r="AI333" s="38"/>
      <c r="AJ333" s="38"/>
      <c r="AK333" s="38"/>
      <c r="AL333" s="38"/>
      <c r="AM333" s="38"/>
      <c r="AN333" s="38"/>
      <c r="AO333" s="38">
        <f>Test!I756</f>
        <v>0</v>
      </c>
      <c r="AP333" s="38">
        <f>Test!J756</f>
        <v>0</v>
      </c>
      <c r="AQ333" s="39">
        <f t="shared" si="25"/>
        <v>0</v>
      </c>
      <c r="AR333" s="50">
        <f t="shared" si="22"/>
        <v>0</v>
      </c>
      <c r="AS333" s="51">
        <f t="shared" si="23"/>
        <v>0</v>
      </c>
      <c r="AT333" s="16"/>
      <c r="AU333" s="16"/>
      <c r="AV333" s="462"/>
      <c r="AW333" s="382"/>
      <c r="AX333" s="403"/>
      <c r="AY333" s="403"/>
      <c r="AZ333" s="403"/>
      <c r="BA333" s="403"/>
      <c r="BB333" s="403"/>
      <c r="BC333" s="403"/>
      <c r="BD333" s="403"/>
      <c r="BE333" s="403"/>
      <c r="BF333" s="403"/>
      <c r="BG333" s="403"/>
      <c r="BH333" s="403"/>
      <c r="BI333" s="403"/>
      <c r="BJ333" s="403"/>
      <c r="BK333" s="403"/>
      <c r="BL333" s="403"/>
      <c r="BM333" s="403"/>
      <c r="BN333" s="403"/>
      <c r="BO333" s="403"/>
      <c r="BP333" s="403"/>
      <c r="BQ333" s="377"/>
      <c r="BR333" s="377"/>
    </row>
    <row r="334" spans="1:70" ht="17" customHeight="1" x14ac:dyDescent="0.2">
      <c r="A334" s="387"/>
      <c r="B334" s="389" t="s">
        <v>2</v>
      </c>
      <c r="C334" s="392" t="s">
        <v>26</v>
      </c>
      <c r="D334" s="395">
        <v>60</v>
      </c>
      <c r="E334" s="398">
        <v>8</v>
      </c>
      <c r="F334" s="21">
        <v>23</v>
      </c>
      <c r="G334" s="32">
        <f>Anchor!B757</f>
        <v>3256.32</v>
      </c>
      <c r="H334" s="33">
        <f>Anchor!C757</f>
        <v>51.740699999999997</v>
      </c>
      <c r="I334" s="33">
        <f>Anchor!D757</f>
        <v>52.672699999999999</v>
      </c>
      <c r="J334" s="33">
        <f>Anchor!E757</f>
        <v>52.928800000000003</v>
      </c>
      <c r="K334" s="33"/>
      <c r="L334" s="33">
        <f>Anchor!F757</f>
        <v>31.2179</v>
      </c>
      <c r="M334" s="33">
        <f>Anchor!G757</f>
        <v>30.399899999999999</v>
      </c>
      <c r="N334" s="33">
        <f>Anchor!H757</f>
        <v>97.584000000000003</v>
      </c>
      <c r="O334" s="33"/>
      <c r="P334" s="33"/>
      <c r="Q334" s="33"/>
      <c r="R334" s="33"/>
      <c r="S334" s="33"/>
      <c r="T334" s="33"/>
      <c r="U334" s="33"/>
      <c r="V334" s="33">
        <f>Anchor!I757</f>
        <v>3218.7</v>
      </c>
      <c r="W334" s="33">
        <f>Anchor!J757</f>
        <v>2.0001000000000002</v>
      </c>
      <c r="X334" s="34">
        <f t="shared" si="24"/>
        <v>0.89408333333333323</v>
      </c>
      <c r="Y334" s="15"/>
      <c r="Z334" s="32">
        <f>Test!B757</f>
        <v>0</v>
      </c>
      <c r="AA334" s="33">
        <f>Test!C757</f>
        <v>0</v>
      </c>
      <c r="AB334" s="33">
        <f>Test!D757</f>
        <v>0</v>
      </c>
      <c r="AC334" s="33">
        <f>Test!E757</f>
        <v>0</v>
      </c>
      <c r="AD334" s="33"/>
      <c r="AE334" s="33">
        <f>Test!F757</f>
        <v>0</v>
      </c>
      <c r="AF334" s="33">
        <f>Test!G757</f>
        <v>0</v>
      </c>
      <c r="AG334" s="33">
        <f>Test!H757</f>
        <v>0</v>
      </c>
      <c r="AH334" s="33"/>
      <c r="AI334" s="33"/>
      <c r="AJ334" s="33"/>
      <c r="AK334" s="33"/>
      <c r="AL334" s="33"/>
      <c r="AM334" s="33"/>
      <c r="AN334" s="33"/>
      <c r="AO334" s="33">
        <f>Test!I757</f>
        <v>0</v>
      </c>
      <c r="AP334" s="33">
        <f>Test!J757</f>
        <v>0</v>
      </c>
      <c r="AQ334" s="34">
        <f t="shared" si="25"/>
        <v>0</v>
      </c>
      <c r="AR334" s="46">
        <f t="shared" si="22"/>
        <v>0</v>
      </c>
      <c r="AS334" s="47">
        <f t="shared" si="23"/>
        <v>0</v>
      </c>
      <c r="AT334" s="16"/>
      <c r="AU334" s="16"/>
      <c r="AV334" s="461" t="s">
        <v>123</v>
      </c>
      <c r="AW334" s="382" cm="1">
        <f t="array" ref="AW334">bdRateExtend($G334:$G337,H334:H337,$Z334:$Z337,AA334:AA337)</f>
        <v>1</v>
      </c>
      <c r="AX334" s="403" cm="1">
        <f t="array" ref="AX334">bdRateExtend($G334:$G339,H334:H339,$Z334:$Z339,AA334:AA339)</f>
        <v>1</v>
      </c>
      <c r="AY334" s="403" cm="1">
        <f t="array" ref="AY334">bdRateExtend($G334:$G339,I334:I339,$Z334:$Z339,AB334:AB339)</f>
        <v>1</v>
      </c>
      <c r="AZ334" s="403" cm="1">
        <f t="array" ref="AZ334">bdRateExtend($G334:$G339,J334:J339,$Z334:$Z339,AC334:AC339)</f>
        <v>1</v>
      </c>
      <c r="BA334" s="403" t="e" cm="1">
        <f t="array" ref="BA334">bdRateExtend($G334:$G339,K334:K339,$Z334:$Z339,AD334:AD339)</f>
        <v>#VALUE!</v>
      </c>
      <c r="BB334" s="403" cm="1">
        <f t="array" ref="BB334">bdRateExtend($G334:$G337,L334:L337,$Z334:$Z337,AE334:AE337)</f>
        <v>1</v>
      </c>
      <c r="BC334" s="403" cm="1">
        <f t="array" ref="BC334">bdRateExtend($G334:$G339,L334:L339,$Z334:$Z339,AE334:AE339)</f>
        <v>1</v>
      </c>
      <c r="BD334" s="403" cm="1">
        <f t="array" ref="BD334">bdRateExtend($G334:$G337,M334:M337,$Z334:$Z337,AF334:AF337)</f>
        <v>1</v>
      </c>
      <c r="BE334" s="403" cm="1">
        <f t="array" ref="BE334">bdRateExtend($G334:$G339,M334:M339,$Z334:$Z339,AF334:AF339)</f>
        <v>1</v>
      </c>
      <c r="BF334" s="403" cm="1">
        <f t="array" ref="BF334">bdRateExtend($G334:$G337,N334:N337,$Z334:$Z337,AG334:AG337)</f>
        <v>1</v>
      </c>
      <c r="BG334" s="403" cm="1">
        <f t="array" ref="BG334">bdRateExtend($G334:$G339,N334:N339,$Z334:$Z339,AG334:AG339)</f>
        <v>1</v>
      </c>
      <c r="BH334" s="403" t="e" cm="1">
        <f t="array" ref="BH334">bdRateExtend($G334:$G337,O334:O337,$Z334:$Z337,AH334:AH337)</f>
        <v>#VALUE!</v>
      </c>
      <c r="BI334" s="403" t="e" cm="1">
        <f t="array" ref="BI334">bdRateExtend($G334:$G339,O334:O339,$Z334:$Z339,AH334:AH339)</f>
        <v>#VALUE!</v>
      </c>
      <c r="BJ334" s="403" t="e" cm="1">
        <f t="array" ref="BJ334">bdRateExtend($G334:$G337,P334:P337,$Z334:$Z337,AI334:AI337)</f>
        <v>#VALUE!</v>
      </c>
      <c r="BK334" s="403" t="e" cm="1">
        <f t="array" ref="BK334">bdRateExtend($G334:$G339,P334:P339,$Z334:$Z339,AI334:AI339)</f>
        <v>#VALUE!</v>
      </c>
      <c r="BL334" s="403" t="e" cm="1">
        <f t="array" ref="BL334">bdRateExtend($G334:$G337,Q334:Q337,$Z334:$Z337,AJ334:AJ337)</f>
        <v>#VALUE!</v>
      </c>
      <c r="BM334" s="403" t="e" cm="1">
        <f t="array" ref="BM334">bdRateExtend($G334:$G339,Q334:Q339,$Z334:$Z339,AJ334:AJ339)</f>
        <v>#VALUE!</v>
      </c>
      <c r="BN334" s="403" t="e" cm="1">
        <f t="array" ref="BN334">bdRateExtend($G334:$G337,R334:R337,$Z334:$Z337,AK334:AK337)</f>
        <v>#VALUE!</v>
      </c>
      <c r="BO334" s="403" t="e" cm="1">
        <f t="array" ref="BO334">bdRateExtend($G334:$G339,R334:R339,$Z334:$Z339,AK334:AK339)</f>
        <v>#VALUE!</v>
      </c>
      <c r="BP334" s="403" t="e" cm="1">
        <f t="array" ref="BP334">bdRateExtend($G334:$G339,S334:S339,$Z334:$Z339,AL334:AL339)</f>
        <v>#VALUE!</v>
      </c>
      <c r="BQ334" s="377" t="e" cm="1">
        <f t="array" ref="BQ334">bdRateExtend($G334:$G339,T334:T339,$Z334:$Z339,AM334:AM339)</f>
        <v>#VALUE!</v>
      </c>
      <c r="BR334" s="377" t="e" cm="1">
        <f t="array" ref="BR334">bdRateExtend($G334:$G339,U334:U339,$Z334:$Z339,AN334:AN339)</f>
        <v>#VALUE!</v>
      </c>
    </row>
    <row r="335" spans="1:70" ht="17" customHeight="1" x14ac:dyDescent="0.2">
      <c r="A335" s="387"/>
      <c r="B335" s="390"/>
      <c r="C335" s="393"/>
      <c r="D335" s="396"/>
      <c r="E335" s="399"/>
      <c r="F335" s="19">
        <v>31</v>
      </c>
      <c r="G335" s="35">
        <f>Anchor!B758</f>
        <v>2220.9342000000001</v>
      </c>
      <c r="H335" s="40">
        <f>Anchor!C758</f>
        <v>48.966299999999997</v>
      </c>
      <c r="I335" s="40">
        <f>Anchor!D758</f>
        <v>49.566800000000001</v>
      </c>
      <c r="J335" s="40">
        <f>Anchor!E758</f>
        <v>50.013599999999997</v>
      </c>
      <c r="K335" s="40"/>
      <c r="L335" s="40">
        <f>Anchor!F758</f>
        <v>30.042300000000001</v>
      </c>
      <c r="M335" s="40">
        <f>Anchor!G758</f>
        <v>29.1249</v>
      </c>
      <c r="N335" s="40">
        <f>Anchor!H758</f>
        <v>97.308499999999995</v>
      </c>
      <c r="O335" s="40"/>
      <c r="P335" s="40"/>
      <c r="Q335" s="40"/>
      <c r="R335" s="40"/>
      <c r="S335" s="40"/>
      <c r="T335" s="40"/>
      <c r="U335" s="40"/>
      <c r="V335" s="40">
        <f>Anchor!I758</f>
        <v>4495.7</v>
      </c>
      <c r="W335" s="40">
        <f>Anchor!J758</f>
        <v>2.2553999999999998</v>
      </c>
      <c r="X335" s="36">
        <f t="shared" si="24"/>
        <v>1.2488055555555555</v>
      </c>
      <c r="Y335" s="15"/>
      <c r="Z335" s="35">
        <f>Test!B758</f>
        <v>0</v>
      </c>
      <c r="AA335" s="40">
        <f>Test!C758</f>
        <v>0</v>
      </c>
      <c r="AB335" s="40">
        <f>Test!D758</f>
        <v>0</v>
      </c>
      <c r="AC335" s="40">
        <f>Test!E758</f>
        <v>0</v>
      </c>
      <c r="AD335" s="40"/>
      <c r="AE335" s="40">
        <f>Test!F758</f>
        <v>0</v>
      </c>
      <c r="AF335" s="40">
        <f>Test!G758</f>
        <v>0</v>
      </c>
      <c r="AG335" s="40">
        <f>Test!H758</f>
        <v>0</v>
      </c>
      <c r="AH335" s="40"/>
      <c r="AI335" s="40"/>
      <c r="AJ335" s="40"/>
      <c r="AK335" s="40"/>
      <c r="AL335" s="40"/>
      <c r="AM335" s="40"/>
      <c r="AN335" s="40"/>
      <c r="AO335" s="40">
        <f>Test!I758</f>
        <v>0</v>
      </c>
      <c r="AP335" s="40">
        <f>Test!J758</f>
        <v>0</v>
      </c>
      <c r="AQ335" s="36">
        <f t="shared" si="25"/>
        <v>0</v>
      </c>
      <c r="AR335" s="48">
        <f t="shared" si="22"/>
        <v>0</v>
      </c>
      <c r="AS335" s="49">
        <f t="shared" si="23"/>
        <v>0</v>
      </c>
      <c r="AT335" s="16"/>
      <c r="AU335" s="16"/>
      <c r="AV335" s="460"/>
      <c r="AW335" s="382"/>
      <c r="AX335" s="403"/>
      <c r="AY335" s="403"/>
      <c r="AZ335" s="403"/>
      <c r="BA335" s="403"/>
      <c r="BB335" s="403"/>
      <c r="BC335" s="403"/>
      <c r="BD335" s="403"/>
      <c r="BE335" s="403"/>
      <c r="BF335" s="403"/>
      <c r="BG335" s="403"/>
      <c r="BH335" s="403"/>
      <c r="BI335" s="403"/>
      <c r="BJ335" s="403"/>
      <c r="BK335" s="403"/>
      <c r="BL335" s="403"/>
      <c r="BM335" s="403"/>
      <c r="BN335" s="403"/>
      <c r="BO335" s="403"/>
      <c r="BP335" s="403"/>
      <c r="BQ335" s="377"/>
      <c r="BR335" s="377"/>
    </row>
    <row r="336" spans="1:70" ht="17" customHeight="1" x14ac:dyDescent="0.2">
      <c r="A336" s="387"/>
      <c r="B336" s="390"/>
      <c r="C336" s="393"/>
      <c r="D336" s="396"/>
      <c r="E336" s="399"/>
      <c r="F336" s="19">
        <v>39</v>
      </c>
      <c r="G336" s="35">
        <f>Anchor!B759</f>
        <v>1527.8842999999999</v>
      </c>
      <c r="H336" s="40">
        <f>Anchor!C759</f>
        <v>45.862200000000001</v>
      </c>
      <c r="I336" s="40">
        <f>Anchor!D759</f>
        <v>46.004600000000003</v>
      </c>
      <c r="J336" s="40">
        <f>Anchor!E759</f>
        <v>46.945700000000002</v>
      </c>
      <c r="K336" s="40"/>
      <c r="L336" s="40">
        <f>Anchor!F759</f>
        <v>28.4208</v>
      </c>
      <c r="M336" s="40">
        <f>Anchor!G759</f>
        <v>27.549600000000002</v>
      </c>
      <c r="N336" s="40">
        <f>Anchor!H759</f>
        <v>96.698499999999996</v>
      </c>
      <c r="O336" s="40"/>
      <c r="P336" s="40"/>
      <c r="Q336" s="40"/>
      <c r="R336" s="40"/>
      <c r="S336" s="40"/>
      <c r="T336" s="40"/>
      <c r="U336" s="40"/>
      <c r="V336" s="40">
        <f>Anchor!I759</f>
        <v>4164.5</v>
      </c>
      <c r="W336" s="40">
        <f>Anchor!J759</f>
        <v>1.8084</v>
      </c>
      <c r="X336" s="36">
        <f t="shared" si="24"/>
        <v>1.1568055555555556</v>
      </c>
      <c r="Y336" s="15"/>
      <c r="Z336" s="35">
        <f>Test!B759</f>
        <v>0</v>
      </c>
      <c r="AA336" s="40">
        <f>Test!C759</f>
        <v>0</v>
      </c>
      <c r="AB336" s="40">
        <f>Test!D759</f>
        <v>0</v>
      </c>
      <c r="AC336" s="40">
        <f>Test!E759</f>
        <v>0</v>
      </c>
      <c r="AD336" s="40"/>
      <c r="AE336" s="40">
        <f>Test!F759</f>
        <v>0</v>
      </c>
      <c r="AF336" s="40">
        <f>Test!G759</f>
        <v>0</v>
      </c>
      <c r="AG336" s="40">
        <f>Test!H759</f>
        <v>0</v>
      </c>
      <c r="AH336" s="40"/>
      <c r="AI336" s="40"/>
      <c r="AJ336" s="40"/>
      <c r="AK336" s="40"/>
      <c r="AL336" s="40"/>
      <c r="AM336" s="40"/>
      <c r="AN336" s="40"/>
      <c r="AO336" s="40">
        <f>Test!I759</f>
        <v>0</v>
      </c>
      <c r="AP336" s="40">
        <f>Test!J759</f>
        <v>0</v>
      </c>
      <c r="AQ336" s="36">
        <f t="shared" si="25"/>
        <v>0</v>
      </c>
      <c r="AR336" s="48">
        <f t="shared" si="22"/>
        <v>0</v>
      </c>
      <c r="AS336" s="49">
        <f t="shared" si="23"/>
        <v>0</v>
      </c>
      <c r="AT336" s="16"/>
      <c r="AU336" s="16"/>
      <c r="AV336" s="460" t="s">
        <v>124</v>
      </c>
      <c r="AW336" s="382" cm="1">
        <f t="array" ref="AW336">bdRateExtend($G335:$G338,H335:H338,$Z335:$Z338,AA335:AA338)</f>
        <v>1</v>
      </c>
      <c r="AX336" s="403"/>
      <c r="AY336" s="403"/>
      <c r="AZ336" s="403"/>
      <c r="BA336" s="403"/>
      <c r="BB336" s="403" cm="1">
        <f t="array" ref="BB336">bdRateExtend($G335:$G338,L335:L338,$Z335:$Z338,AE335:AE338)</f>
        <v>1</v>
      </c>
      <c r="BC336" s="403"/>
      <c r="BD336" s="403" cm="1">
        <f t="array" ref="BD336">bdRateExtend($G335:$G338,M335:M338,$Z335:$Z338,AF335:AF338)</f>
        <v>1</v>
      </c>
      <c r="BE336" s="403"/>
      <c r="BF336" s="403" cm="1">
        <f t="array" ref="BF336">bdRateExtend($G335:$G338,N335:N338,$Z335:$Z338,AG335:AG338)</f>
        <v>1</v>
      </c>
      <c r="BG336" s="403"/>
      <c r="BH336" s="403" t="e" cm="1">
        <f t="array" ref="BH336">bdRateExtend($G335:$G338,O335:O338,$Z335:$Z338,AH335:AH338)</f>
        <v>#VALUE!</v>
      </c>
      <c r="BI336" s="403"/>
      <c r="BJ336" s="403" t="e" cm="1">
        <f t="array" ref="BJ336">bdRateExtend($G335:$G338,P335:P338,$Z335:$Z338,AI335:AI338)</f>
        <v>#VALUE!</v>
      </c>
      <c r="BK336" s="403"/>
      <c r="BL336" s="403" t="e" cm="1">
        <f t="array" ref="BL336">bdRateExtend($G335:$G338,Q335:Q338,$Z335:$Z338,AJ335:AJ338)</f>
        <v>#VALUE!</v>
      </c>
      <c r="BM336" s="403"/>
      <c r="BN336" s="403" t="e" cm="1">
        <f t="array" ref="BN336">bdRateExtend($G335:$G338,R335:R338,$Z335:$Z338,AK335:AK338)</f>
        <v>#VALUE!</v>
      </c>
      <c r="BO336" s="403"/>
      <c r="BP336" s="403"/>
      <c r="BQ336" s="377"/>
      <c r="BR336" s="377"/>
    </row>
    <row r="337" spans="1:70" ht="17" customHeight="1" x14ac:dyDescent="0.2">
      <c r="A337" s="387"/>
      <c r="B337" s="390"/>
      <c r="C337" s="393"/>
      <c r="D337" s="396"/>
      <c r="E337" s="399"/>
      <c r="F337" s="19">
        <v>47</v>
      </c>
      <c r="G337" s="35">
        <f>Anchor!B760</f>
        <v>1051.7908</v>
      </c>
      <c r="H337" s="40">
        <f>Anchor!C760</f>
        <v>42.311500000000002</v>
      </c>
      <c r="I337" s="40">
        <f>Anchor!D760</f>
        <v>42.213900000000002</v>
      </c>
      <c r="J337" s="40">
        <f>Anchor!E760</f>
        <v>43.815199999999997</v>
      </c>
      <c r="K337" s="40"/>
      <c r="L337" s="40">
        <f>Anchor!F760</f>
        <v>26.4114</v>
      </c>
      <c r="M337" s="40">
        <f>Anchor!G760</f>
        <v>25.624700000000001</v>
      </c>
      <c r="N337" s="40">
        <f>Anchor!H760</f>
        <v>95.378399999999999</v>
      </c>
      <c r="O337" s="40"/>
      <c r="P337" s="40"/>
      <c r="Q337" s="40"/>
      <c r="R337" s="40"/>
      <c r="S337" s="40"/>
      <c r="T337" s="40"/>
      <c r="U337" s="40"/>
      <c r="V337" s="40">
        <f>Anchor!I760</f>
        <v>3965.8</v>
      </c>
      <c r="W337" s="40">
        <f>Anchor!J760</f>
        <v>1.5501</v>
      </c>
      <c r="X337" s="36">
        <f t="shared" si="24"/>
        <v>1.1016111111111111</v>
      </c>
      <c r="Y337" s="15"/>
      <c r="Z337" s="35">
        <f>Test!B760</f>
        <v>0</v>
      </c>
      <c r="AA337" s="40">
        <f>Test!C760</f>
        <v>0</v>
      </c>
      <c r="AB337" s="40">
        <f>Test!D760</f>
        <v>0</v>
      </c>
      <c r="AC337" s="40">
        <f>Test!E760</f>
        <v>0</v>
      </c>
      <c r="AD337" s="40"/>
      <c r="AE337" s="40">
        <f>Test!F760</f>
        <v>0</v>
      </c>
      <c r="AF337" s="40">
        <f>Test!G760</f>
        <v>0</v>
      </c>
      <c r="AG337" s="40">
        <f>Test!H760</f>
        <v>0</v>
      </c>
      <c r="AH337" s="40"/>
      <c r="AI337" s="40"/>
      <c r="AJ337" s="40"/>
      <c r="AK337" s="40"/>
      <c r="AL337" s="40"/>
      <c r="AM337" s="40"/>
      <c r="AN337" s="40"/>
      <c r="AO337" s="40">
        <f>Test!I760</f>
        <v>0</v>
      </c>
      <c r="AP337" s="40">
        <f>Test!J760</f>
        <v>0</v>
      </c>
      <c r="AQ337" s="36">
        <f t="shared" si="25"/>
        <v>0</v>
      </c>
      <c r="AR337" s="48">
        <f t="shared" si="22"/>
        <v>0</v>
      </c>
      <c r="AS337" s="49">
        <f t="shared" si="23"/>
        <v>0</v>
      </c>
      <c r="AT337" s="16"/>
      <c r="AU337" s="16"/>
      <c r="AV337" s="460"/>
      <c r="AW337" s="382"/>
      <c r="AX337" s="403"/>
      <c r="AY337" s="403"/>
      <c r="AZ337" s="403"/>
      <c r="BA337" s="403"/>
      <c r="BB337" s="403"/>
      <c r="BC337" s="403"/>
      <c r="BD337" s="403"/>
      <c r="BE337" s="403"/>
      <c r="BF337" s="403"/>
      <c r="BG337" s="403"/>
      <c r="BH337" s="403"/>
      <c r="BI337" s="403"/>
      <c r="BJ337" s="403"/>
      <c r="BK337" s="403"/>
      <c r="BL337" s="403"/>
      <c r="BM337" s="403"/>
      <c r="BN337" s="403"/>
      <c r="BO337" s="403"/>
      <c r="BP337" s="403"/>
      <c r="BQ337" s="377"/>
      <c r="BR337" s="377"/>
    </row>
    <row r="338" spans="1:70" ht="17" customHeight="1" x14ac:dyDescent="0.2">
      <c r="A338" s="387"/>
      <c r="B338" s="390"/>
      <c r="C338" s="393"/>
      <c r="D338" s="396"/>
      <c r="E338" s="399"/>
      <c r="F338" s="19">
        <v>55</v>
      </c>
      <c r="G338" s="35">
        <f>Anchor!B761</f>
        <v>750.24369999999999</v>
      </c>
      <c r="H338" s="40">
        <f>Anchor!C761</f>
        <v>38.787999999999997</v>
      </c>
      <c r="I338" s="40">
        <f>Anchor!D761</f>
        <v>39.209299999999999</v>
      </c>
      <c r="J338" s="40">
        <f>Anchor!E761</f>
        <v>41.8279</v>
      </c>
      <c r="K338" s="40"/>
      <c r="L338" s="40">
        <f>Anchor!F761</f>
        <v>24.128</v>
      </c>
      <c r="M338" s="40">
        <f>Anchor!G761</f>
        <v>23.427199999999999</v>
      </c>
      <c r="N338" s="40">
        <f>Anchor!H761</f>
        <v>92.833100000000002</v>
      </c>
      <c r="O338" s="40"/>
      <c r="P338" s="40"/>
      <c r="Q338" s="40"/>
      <c r="R338" s="40"/>
      <c r="S338" s="40"/>
      <c r="T338" s="40"/>
      <c r="U338" s="40"/>
      <c r="V338" s="40">
        <f>Anchor!I761</f>
        <v>3529.9</v>
      </c>
      <c r="W338" s="40">
        <f>Anchor!J761</f>
        <v>1.8569</v>
      </c>
      <c r="X338" s="36">
        <f t="shared" si="24"/>
        <v>0.98052777777777778</v>
      </c>
      <c r="Y338" s="15"/>
      <c r="Z338" s="35">
        <f>Test!B761</f>
        <v>0</v>
      </c>
      <c r="AA338" s="40">
        <f>Test!C761</f>
        <v>0</v>
      </c>
      <c r="AB338" s="40">
        <f>Test!D761</f>
        <v>0</v>
      </c>
      <c r="AC338" s="40">
        <f>Test!E761</f>
        <v>0</v>
      </c>
      <c r="AD338" s="40"/>
      <c r="AE338" s="40">
        <f>Test!F761</f>
        <v>0</v>
      </c>
      <c r="AF338" s="40">
        <f>Test!G761</f>
        <v>0</v>
      </c>
      <c r="AG338" s="40">
        <f>Test!H761</f>
        <v>0</v>
      </c>
      <c r="AH338" s="40"/>
      <c r="AI338" s="40"/>
      <c r="AJ338" s="40"/>
      <c r="AK338" s="40"/>
      <c r="AL338" s="40"/>
      <c r="AM338" s="40"/>
      <c r="AN338" s="40"/>
      <c r="AO338" s="40">
        <f>Test!I761</f>
        <v>0</v>
      </c>
      <c r="AP338" s="40">
        <f>Test!J761</f>
        <v>0</v>
      </c>
      <c r="AQ338" s="36">
        <f t="shared" si="25"/>
        <v>0</v>
      </c>
      <c r="AR338" s="48">
        <f t="shared" si="22"/>
        <v>0</v>
      </c>
      <c r="AS338" s="49">
        <f t="shared" si="23"/>
        <v>0</v>
      </c>
      <c r="AT338" s="16"/>
      <c r="AU338" s="16"/>
      <c r="AV338" s="460" t="s">
        <v>125</v>
      </c>
      <c r="AW338" s="382" cm="1">
        <f t="array" ref="AW338">bdRateExtend($G336:$G339,H336:H339,$Z336:$Z339,AA336:AA339)</f>
        <v>1</v>
      </c>
      <c r="AX338" s="403"/>
      <c r="AY338" s="403"/>
      <c r="AZ338" s="403"/>
      <c r="BA338" s="403"/>
      <c r="BB338" s="403" cm="1">
        <f t="array" ref="BB338">bdRateExtend($G336:$G339,L336:L339,$Z336:$Z339,AE336:AE339)</f>
        <v>1</v>
      </c>
      <c r="BC338" s="403"/>
      <c r="BD338" s="403" cm="1">
        <f t="array" ref="BD338">bdRateExtend($G336:$G339,M336:M339,$Z336:$Z339,AF336:AF339)</f>
        <v>1</v>
      </c>
      <c r="BE338" s="403"/>
      <c r="BF338" s="403" cm="1">
        <f t="array" ref="BF338">bdRateExtend($G336:$G339,N336:N339,$Z336:$Z339,AG336:AG339)</f>
        <v>1</v>
      </c>
      <c r="BG338" s="403"/>
      <c r="BH338" s="403" t="e" cm="1">
        <f t="array" ref="BH338">bdRateExtend($G336:$G339,O336:O339,$Z336:$Z339,AH336:AH339)</f>
        <v>#VALUE!</v>
      </c>
      <c r="BI338" s="403"/>
      <c r="BJ338" s="403" t="e" cm="1">
        <f t="array" ref="BJ338">bdRateExtend($G336:$G339,P336:P339,$Z336:$Z339,AI336:AI339)</f>
        <v>#VALUE!</v>
      </c>
      <c r="BK338" s="403"/>
      <c r="BL338" s="403" t="e" cm="1">
        <f t="array" ref="BL338">bdRateExtend($G336:$G339,Q336:Q339,$Z336:$Z339,AJ336:AJ339)</f>
        <v>#VALUE!</v>
      </c>
      <c r="BM338" s="403"/>
      <c r="BN338" s="403" t="e" cm="1">
        <f t="array" ref="BN338">bdRateExtend($G336:$G339,R336:R339,$Z336:$Z339,AK336:AK339)</f>
        <v>#VALUE!</v>
      </c>
      <c r="BO338" s="403"/>
      <c r="BP338" s="403"/>
      <c r="BQ338" s="377"/>
      <c r="BR338" s="377"/>
    </row>
    <row r="339" spans="1:70" ht="17" customHeight="1" thickBot="1" x14ac:dyDescent="0.25">
      <c r="A339" s="387"/>
      <c r="B339" s="391"/>
      <c r="C339" s="394"/>
      <c r="D339" s="397"/>
      <c r="E339" s="400"/>
      <c r="F339" s="22">
        <v>63</v>
      </c>
      <c r="G339" s="37">
        <f>Anchor!B762</f>
        <v>513.71079999999995</v>
      </c>
      <c r="H339" s="38">
        <f>Anchor!C762</f>
        <v>34.847000000000001</v>
      </c>
      <c r="I339" s="38">
        <f>Anchor!D762</f>
        <v>36.913800000000002</v>
      </c>
      <c r="J339" s="38">
        <f>Anchor!E762</f>
        <v>40.239199999999997</v>
      </c>
      <c r="K339" s="38"/>
      <c r="L339" s="38">
        <f>Anchor!F762</f>
        <v>21.2652</v>
      </c>
      <c r="M339" s="38">
        <f>Anchor!G762</f>
        <v>20.649100000000001</v>
      </c>
      <c r="N339" s="38">
        <f>Anchor!H762</f>
        <v>87.601600000000005</v>
      </c>
      <c r="O339" s="38"/>
      <c r="P339" s="38"/>
      <c r="Q339" s="38"/>
      <c r="R339" s="38"/>
      <c r="S339" s="38"/>
      <c r="T339" s="38"/>
      <c r="U339" s="38"/>
      <c r="V339" s="38">
        <f>Anchor!I762</f>
        <v>2509.3000000000002</v>
      </c>
      <c r="W339" s="38">
        <f>Anchor!J762</f>
        <v>1.3953</v>
      </c>
      <c r="X339" s="39">
        <f t="shared" si="24"/>
        <v>0.6970277777777778</v>
      </c>
      <c r="Y339" s="15"/>
      <c r="Z339" s="37">
        <f>Test!B762</f>
        <v>0</v>
      </c>
      <c r="AA339" s="38">
        <f>Test!C762</f>
        <v>0</v>
      </c>
      <c r="AB339" s="38">
        <f>Test!D762</f>
        <v>0</v>
      </c>
      <c r="AC339" s="38">
        <f>Test!E762</f>
        <v>0</v>
      </c>
      <c r="AD339" s="38"/>
      <c r="AE339" s="38">
        <f>Test!F762</f>
        <v>0</v>
      </c>
      <c r="AF339" s="38">
        <f>Test!G762</f>
        <v>0</v>
      </c>
      <c r="AG339" s="38">
        <f>Test!H762</f>
        <v>0</v>
      </c>
      <c r="AH339" s="38"/>
      <c r="AI339" s="38"/>
      <c r="AJ339" s="38"/>
      <c r="AK339" s="38"/>
      <c r="AL339" s="38"/>
      <c r="AM339" s="38"/>
      <c r="AN339" s="38"/>
      <c r="AO339" s="38">
        <f>Test!I762</f>
        <v>0</v>
      </c>
      <c r="AP339" s="38">
        <f>Test!J762</f>
        <v>0</v>
      </c>
      <c r="AQ339" s="39">
        <f t="shared" si="25"/>
        <v>0</v>
      </c>
      <c r="AR339" s="50">
        <f t="shared" si="22"/>
        <v>0</v>
      </c>
      <c r="AS339" s="51">
        <f t="shared" si="23"/>
        <v>0</v>
      </c>
      <c r="AT339" s="16"/>
      <c r="AU339" s="16"/>
      <c r="AV339" s="462"/>
      <c r="AW339" s="382"/>
      <c r="AX339" s="403"/>
      <c r="AY339" s="403"/>
      <c r="AZ339" s="403"/>
      <c r="BA339" s="403"/>
      <c r="BB339" s="403"/>
      <c r="BC339" s="403"/>
      <c r="BD339" s="403"/>
      <c r="BE339" s="403"/>
      <c r="BF339" s="403"/>
      <c r="BG339" s="403"/>
      <c r="BH339" s="403"/>
      <c r="BI339" s="403"/>
      <c r="BJ339" s="403"/>
      <c r="BK339" s="403"/>
      <c r="BL339" s="403"/>
      <c r="BM339" s="403"/>
      <c r="BN339" s="403"/>
      <c r="BO339" s="403"/>
      <c r="BP339" s="403"/>
      <c r="BQ339" s="377"/>
      <c r="BR339" s="377"/>
    </row>
    <row r="340" spans="1:70" ht="17" customHeight="1" x14ac:dyDescent="0.2">
      <c r="A340" s="387"/>
      <c r="B340" s="389" t="s">
        <v>2</v>
      </c>
      <c r="C340" s="392" t="s">
        <v>140</v>
      </c>
      <c r="D340" s="395">
        <v>30</v>
      </c>
      <c r="E340" s="398">
        <v>8</v>
      </c>
      <c r="F340" s="21">
        <v>23</v>
      </c>
      <c r="G340" s="32">
        <f>Anchor!B763</f>
        <v>61364.106500000002</v>
      </c>
      <c r="H340" s="33">
        <f>Anchor!C763</f>
        <v>40.6355</v>
      </c>
      <c r="I340" s="33">
        <f>Anchor!D763</f>
        <v>45.729300000000002</v>
      </c>
      <c r="J340" s="33">
        <f>Anchor!E763</f>
        <v>46.383299999999998</v>
      </c>
      <c r="K340" s="33"/>
      <c r="L340" s="33">
        <f>Anchor!F763</f>
        <v>25.265599999999999</v>
      </c>
      <c r="M340" s="33">
        <f>Anchor!G763</f>
        <v>22.8383</v>
      </c>
      <c r="N340" s="33">
        <f>Anchor!H763</f>
        <v>99.731800000000007</v>
      </c>
      <c r="O340" s="33"/>
      <c r="P340" s="33"/>
      <c r="Q340" s="33"/>
      <c r="R340" s="33"/>
      <c r="S340" s="33"/>
      <c r="T340" s="33"/>
      <c r="U340" s="33"/>
      <c r="V340" s="33">
        <f>Anchor!I763</f>
        <v>20562.2</v>
      </c>
      <c r="W340" s="33">
        <f>Anchor!J763</f>
        <v>19.738900000000001</v>
      </c>
      <c r="X340" s="34">
        <f t="shared" si="24"/>
        <v>5.7117222222222228</v>
      </c>
      <c r="Y340" s="15"/>
      <c r="Z340" s="32">
        <f>Test!B763</f>
        <v>0</v>
      </c>
      <c r="AA340" s="33">
        <f>Test!C763</f>
        <v>0</v>
      </c>
      <c r="AB340" s="33">
        <f>Test!D763</f>
        <v>0</v>
      </c>
      <c r="AC340" s="33">
        <f>Test!E763</f>
        <v>0</v>
      </c>
      <c r="AD340" s="33"/>
      <c r="AE340" s="33">
        <f>Test!F763</f>
        <v>0</v>
      </c>
      <c r="AF340" s="33">
        <f>Test!G763</f>
        <v>0</v>
      </c>
      <c r="AG340" s="33">
        <f>Test!H763</f>
        <v>0</v>
      </c>
      <c r="AH340" s="33"/>
      <c r="AI340" s="33"/>
      <c r="AJ340" s="33"/>
      <c r="AK340" s="33"/>
      <c r="AL340" s="33"/>
      <c r="AM340" s="33"/>
      <c r="AN340" s="33"/>
      <c r="AO340" s="33">
        <f>Test!I763</f>
        <v>0</v>
      </c>
      <c r="AP340" s="33">
        <f>Test!J763</f>
        <v>0</v>
      </c>
      <c r="AQ340" s="34">
        <f t="shared" si="25"/>
        <v>0</v>
      </c>
      <c r="AR340" s="46">
        <f t="shared" si="22"/>
        <v>0</v>
      </c>
      <c r="AS340" s="47">
        <f t="shared" si="23"/>
        <v>0</v>
      </c>
      <c r="AT340" s="16"/>
      <c r="AU340" s="16"/>
      <c r="AV340" s="461" t="s">
        <v>123</v>
      </c>
      <c r="AW340" s="382" cm="1">
        <f t="array" ref="AW340">bdRateExtend($G340:$G343,H340:H343,$Z340:$Z343,AA340:AA343)</f>
        <v>1</v>
      </c>
      <c r="AX340" s="403" cm="1">
        <f t="array" ref="AX340">bdRateExtend($G340:$G345,H340:H345,$Z340:$Z345,AA340:AA345)</f>
        <v>1</v>
      </c>
      <c r="AY340" s="403" cm="1">
        <f t="array" ref="AY340">bdRateExtend($G340:$G345,I340:I345,$Z340:$Z345,AB340:AB345)</f>
        <v>1</v>
      </c>
      <c r="AZ340" s="403" cm="1">
        <f t="array" ref="AZ340">bdRateExtend($G340:$G345,J340:J345,$Z340:$Z345,AC340:AC345)</f>
        <v>1</v>
      </c>
      <c r="BA340" s="403" t="e" cm="1">
        <f t="array" ref="BA340">bdRateExtend($G340:$G345,K340:K345,$Z340:$Z345,AD340:AD345)</f>
        <v>#VALUE!</v>
      </c>
      <c r="BB340" s="403" cm="1">
        <f t="array" ref="BB340">bdRateExtend($G340:$G343,L340:L343,$Z340:$Z343,AE340:AE343)</f>
        <v>1</v>
      </c>
      <c r="BC340" s="403" cm="1">
        <f t="array" ref="BC340">bdRateExtend($G340:$G345,L340:L345,$Z340:$Z345,AE340:AE345)</f>
        <v>1</v>
      </c>
      <c r="BD340" s="403" cm="1">
        <f t="array" ref="BD340">bdRateExtend($G340:$G343,M340:M343,$Z340:$Z343,AF340:AF343)</f>
        <v>1</v>
      </c>
      <c r="BE340" s="403" cm="1">
        <f t="array" ref="BE340">bdRateExtend($G340:$G345,M340:M345,$Z340:$Z345,AF340:AF345)</f>
        <v>1</v>
      </c>
      <c r="BF340" s="403" cm="1">
        <f t="array" ref="BF340">bdRateExtend($G340:$G343,N340:N343,$Z340:$Z343,AG340:AG343)</f>
        <v>1</v>
      </c>
      <c r="BG340" s="403" cm="1">
        <f t="array" ref="BG340">bdRateExtend($G340:$G345,N340:N345,$Z340:$Z345,AG340:AG345)</f>
        <v>1</v>
      </c>
      <c r="BH340" s="403" t="e" cm="1">
        <f t="array" ref="BH340">bdRateExtend($G340:$G343,O340:O343,$Z340:$Z343,AH340:AH343)</f>
        <v>#VALUE!</v>
      </c>
      <c r="BI340" s="403" t="e" cm="1">
        <f t="array" ref="BI340">bdRateExtend($G340:$G345,O340:O345,$Z340:$Z345,AH340:AH345)</f>
        <v>#VALUE!</v>
      </c>
      <c r="BJ340" s="403" t="e" cm="1">
        <f t="array" ref="BJ340">bdRateExtend($G340:$G343,P340:P343,$Z340:$Z343,AI340:AI343)</f>
        <v>#VALUE!</v>
      </c>
      <c r="BK340" s="403" t="e" cm="1">
        <f t="array" ref="BK340">bdRateExtend($G340:$G345,P340:P345,$Z340:$Z345,AI340:AI345)</f>
        <v>#VALUE!</v>
      </c>
      <c r="BL340" s="403" t="e" cm="1">
        <f t="array" ref="BL340">bdRateExtend($G340:$G343,Q340:Q343,$Z340:$Z343,AJ340:AJ343)</f>
        <v>#VALUE!</v>
      </c>
      <c r="BM340" s="403" t="e" cm="1">
        <f t="array" ref="BM340">bdRateExtend($G340:$G345,Q340:Q345,$Z340:$Z345,AJ340:AJ345)</f>
        <v>#VALUE!</v>
      </c>
      <c r="BN340" s="403" t="e" cm="1">
        <f t="array" ref="BN340">bdRateExtend($G340:$G343,R340:R343,$Z340:$Z343,AK340:AK343)</f>
        <v>#VALUE!</v>
      </c>
      <c r="BO340" s="403" t="e" cm="1">
        <f t="array" ref="BO340">bdRateExtend($G340:$G345,R340:R345,$Z340:$Z345,AK340:AK345)</f>
        <v>#VALUE!</v>
      </c>
      <c r="BP340" s="403" t="e" cm="1">
        <f t="array" ref="BP340">bdRateExtend($G340:$G345,S340:S345,$Z340:$Z345,AL340:AL345)</f>
        <v>#VALUE!</v>
      </c>
      <c r="BQ340" s="377" t="e" cm="1">
        <f t="array" ref="BQ340">bdRateExtend($G340:$G345,T340:T345,$Z340:$Z345,AM340:AM345)</f>
        <v>#VALUE!</v>
      </c>
      <c r="BR340" s="377" t="e" cm="1">
        <f t="array" ref="BR340">bdRateExtend($G340:$G345,U340:U345,$Z340:$Z345,AN340:AN345)</f>
        <v>#VALUE!</v>
      </c>
    </row>
    <row r="341" spans="1:70" ht="17" customHeight="1" x14ac:dyDescent="0.2">
      <c r="A341" s="387"/>
      <c r="B341" s="390"/>
      <c r="C341" s="393"/>
      <c r="D341" s="396"/>
      <c r="E341" s="399"/>
      <c r="F341" s="19">
        <v>31</v>
      </c>
      <c r="G341" s="35">
        <f>Anchor!B764</f>
        <v>40406.0622</v>
      </c>
      <c r="H341" s="40">
        <f>Anchor!C764</f>
        <v>37.424700000000001</v>
      </c>
      <c r="I341" s="40">
        <f>Anchor!D764</f>
        <v>44.113799999999998</v>
      </c>
      <c r="J341" s="40">
        <f>Anchor!E764</f>
        <v>44.857100000000003</v>
      </c>
      <c r="K341" s="40"/>
      <c r="L341" s="40">
        <f>Anchor!F764</f>
        <v>21.895299999999999</v>
      </c>
      <c r="M341" s="40">
        <f>Anchor!G764</f>
        <v>19.759399999999999</v>
      </c>
      <c r="N341" s="40">
        <f>Anchor!H764</f>
        <v>99.446399999999997</v>
      </c>
      <c r="O341" s="40"/>
      <c r="P341" s="40"/>
      <c r="Q341" s="40"/>
      <c r="R341" s="40"/>
      <c r="S341" s="40"/>
      <c r="T341" s="40"/>
      <c r="U341" s="40"/>
      <c r="V341" s="40">
        <f>Anchor!I764</f>
        <v>23631.9</v>
      </c>
      <c r="W341" s="40">
        <f>Anchor!J764</f>
        <v>17.753399999999999</v>
      </c>
      <c r="X341" s="36">
        <f t="shared" si="24"/>
        <v>6.5644166666666672</v>
      </c>
      <c r="Y341" s="15"/>
      <c r="Z341" s="35">
        <f>Test!B764</f>
        <v>0</v>
      </c>
      <c r="AA341" s="40">
        <f>Test!C764</f>
        <v>0</v>
      </c>
      <c r="AB341" s="40">
        <f>Test!D764</f>
        <v>0</v>
      </c>
      <c r="AC341" s="40">
        <f>Test!E764</f>
        <v>0</v>
      </c>
      <c r="AD341" s="40"/>
      <c r="AE341" s="40">
        <f>Test!F764</f>
        <v>0</v>
      </c>
      <c r="AF341" s="40">
        <f>Test!G764</f>
        <v>0</v>
      </c>
      <c r="AG341" s="40">
        <f>Test!H764</f>
        <v>0</v>
      </c>
      <c r="AH341" s="40"/>
      <c r="AI341" s="40"/>
      <c r="AJ341" s="40"/>
      <c r="AK341" s="40"/>
      <c r="AL341" s="40"/>
      <c r="AM341" s="40"/>
      <c r="AN341" s="40"/>
      <c r="AO341" s="40">
        <f>Test!I764</f>
        <v>0</v>
      </c>
      <c r="AP341" s="40">
        <f>Test!J764</f>
        <v>0</v>
      </c>
      <c r="AQ341" s="36">
        <f t="shared" si="25"/>
        <v>0</v>
      </c>
      <c r="AR341" s="48">
        <f t="shared" si="22"/>
        <v>0</v>
      </c>
      <c r="AS341" s="49">
        <f t="shared" si="23"/>
        <v>0</v>
      </c>
      <c r="AT341" s="16"/>
      <c r="AU341" s="16"/>
      <c r="AV341" s="460"/>
      <c r="AW341" s="382"/>
      <c r="AX341" s="403"/>
      <c r="AY341" s="403"/>
      <c r="AZ341" s="403"/>
      <c r="BA341" s="403"/>
      <c r="BB341" s="403"/>
      <c r="BC341" s="403"/>
      <c r="BD341" s="403"/>
      <c r="BE341" s="403"/>
      <c r="BF341" s="403"/>
      <c r="BG341" s="403"/>
      <c r="BH341" s="403"/>
      <c r="BI341" s="403"/>
      <c r="BJ341" s="403"/>
      <c r="BK341" s="403"/>
      <c r="BL341" s="403"/>
      <c r="BM341" s="403"/>
      <c r="BN341" s="403"/>
      <c r="BO341" s="403"/>
      <c r="BP341" s="403"/>
      <c r="BQ341" s="377"/>
      <c r="BR341" s="377"/>
    </row>
    <row r="342" spans="1:70" ht="17" customHeight="1" x14ac:dyDescent="0.2">
      <c r="A342" s="387"/>
      <c r="B342" s="390"/>
      <c r="C342" s="393"/>
      <c r="D342" s="396"/>
      <c r="E342" s="399"/>
      <c r="F342" s="19">
        <v>39</v>
      </c>
      <c r="G342" s="35">
        <f>Anchor!B765</f>
        <v>24671.4277</v>
      </c>
      <c r="H342" s="40">
        <f>Anchor!C765</f>
        <v>34.326500000000003</v>
      </c>
      <c r="I342" s="40">
        <f>Anchor!D765</f>
        <v>42.661799999999999</v>
      </c>
      <c r="J342" s="40">
        <f>Anchor!E765</f>
        <v>43.484000000000002</v>
      </c>
      <c r="K342" s="40"/>
      <c r="L342" s="40">
        <f>Anchor!F765</f>
        <v>18.433800000000002</v>
      </c>
      <c r="M342" s="40">
        <f>Anchor!G765</f>
        <v>16.6675</v>
      </c>
      <c r="N342" s="40">
        <f>Anchor!H765</f>
        <v>95.524299999999997</v>
      </c>
      <c r="O342" s="40"/>
      <c r="P342" s="40"/>
      <c r="Q342" s="40"/>
      <c r="R342" s="40"/>
      <c r="S342" s="40"/>
      <c r="T342" s="40"/>
      <c r="U342" s="40"/>
      <c r="V342" s="40">
        <f>Anchor!I765</f>
        <v>30415.5</v>
      </c>
      <c r="W342" s="40">
        <f>Anchor!J765</f>
        <v>14.477499999999999</v>
      </c>
      <c r="X342" s="36">
        <f t="shared" si="24"/>
        <v>8.4487500000000004</v>
      </c>
      <c r="Y342" s="15"/>
      <c r="Z342" s="35">
        <f>Test!B765</f>
        <v>0</v>
      </c>
      <c r="AA342" s="40">
        <f>Test!C765</f>
        <v>0</v>
      </c>
      <c r="AB342" s="40">
        <f>Test!D765</f>
        <v>0</v>
      </c>
      <c r="AC342" s="40">
        <f>Test!E765</f>
        <v>0</v>
      </c>
      <c r="AD342" s="40"/>
      <c r="AE342" s="40">
        <f>Test!F765</f>
        <v>0</v>
      </c>
      <c r="AF342" s="40">
        <f>Test!G765</f>
        <v>0</v>
      </c>
      <c r="AG342" s="40">
        <f>Test!H765</f>
        <v>0</v>
      </c>
      <c r="AH342" s="40"/>
      <c r="AI342" s="40"/>
      <c r="AJ342" s="40"/>
      <c r="AK342" s="40"/>
      <c r="AL342" s="40"/>
      <c r="AM342" s="40"/>
      <c r="AN342" s="40"/>
      <c r="AO342" s="40">
        <f>Test!I765</f>
        <v>0</v>
      </c>
      <c r="AP342" s="40">
        <f>Test!J765</f>
        <v>0</v>
      </c>
      <c r="AQ342" s="36">
        <f t="shared" si="25"/>
        <v>0</v>
      </c>
      <c r="AR342" s="48">
        <f t="shared" si="22"/>
        <v>0</v>
      </c>
      <c r="AS342" s="49">
        <f t="shared" si="23"/>
        <v>0</v>
      </c>
      <c r="AT342" s="16"/>
      <c r="AU342" s="16"/>
      <c r="AV342" s="460" t="s">
        <v>124</v>
      </c>
      <c r="AW342" s="382" cm="1">
        <f t="array" ref="AW342">bdRateExtend($G341:$G344,H341:H344,$Z341:$Z344,AA341:AA344)</f>
        <v>1</v>
      </c>
      <c r="AX342" s="403"/>
      <c r="AY342" s="403"/>
      <c r="AZ342" s="403"/>
      <c r="BA342" s="403"/>
      <c r="BB342" s="403" cm="1">
        <f t="array" ref="BB342">bdRateExtend($G341:$G344,L341:L344,$Z341:$Z344,AE341:AE344)</f>
        <v>1</v>
      </c>
      <c r="BC342" s="403"/>
      <c r="BD342" s="403" cm="1">
        <f t="array" ref="BD342">bdRateExtend($G341:$G344,M341:M344,$Z341:$Z344,AF341:AF344)</f>
        <v>1</v>
      </c>
      <c r="BE342" s="403"/>
      <c r="BF342" s="403" cm="1">
        <f t="array" ref="BF342">bdRateExtend($G341:$G344,N341:N344,$Z341:$Z344,AG341:AG344)</f>
        <v>1</v>
      </c>
      <c r="BG342" s="403"/>
      <c r="BH342" s="403" t="e" cm="1">
        <f t="array" ref="BH342">bdRateExtend($G341:$G344,O341:O344,$Z341:$Z344,AH341:AH344)</f>
        <v>#VALUE!</v>
      </c>
      <c r="BI342" s="403"/>
      <c r="BJ342" s="403" t="e" cm="1">
        <f t="array" ref="BJ342">bdRateExtend($G341:$G344,P341:P344,$Z341:$Z344,AI341:AI344)</f>
        <v>#VALUE!</v>
      </c>
      <c r="BK342" s="403"/>
      <c r="BL342" s="403" t="e" cm="1">
        <f t="array" ref="BL342">bdRateExtend($G341:$G344,Q341:Q344,$Z341:$Z344,AJ341:AJ344)</f>
        <v>#VALUE!</v>
      </c>
      <c r="BM342" s="403"/>
      <c r="BN342" s="403" t="e" cm="1">
        <f t="array" ref="BN342">bdRateExtend($G341:$G344,R341:R344,$Z341:$Z344,AK341:AK344)</f>
        <v>#VALUE!</v>
      </c>
      <c r="BO342" s="403"/>
      <c r="BP342" s="403"/>
      <c r="BQ342" s="377"/>
      <c r="BR342" s="377"/>
    </row>
    <row r="343" spans="1:70" ht="17" customHeight="1" x14ac:dyDescent="0.2">
      <c r="A343" s="387"/>
      <c r="B343" s="390"/>
      <c r="C343" s="393"/>
      <c r="D343" s="396"/>
      <c r="E343" s="399"/>
      <c r="F343" s="19">
        <v>47</v>
      </c>
      <c r="G343" s="35">
        <f>Anchor!B766</f>
        <v>14061.3212</v>
      </c>
      <c r="H343" s="40">
        <f>Anchor!C766</f>
        <v>31.398099999999999</v>
      </c>
      <c r="I343" s="40">
        <f>Anchor!D766</f>
        <v>41.251800000000003</v>
      </c>
      <c r="J343" s="40">
        <f>Anchor!E766</f>
        <v>42.071100000000001</v>
      </c>
      <c r="K343" s="40"/>
      <c r="L343" s="40">
        <f>Anchor!F766</f>
        <v>15.139699999999999</v>
      </c>
      <c r="M343" s="40">
        <f>Anchor!G766</f>
        <v>13.7783</v>
      </c>
      <c r="N343" s="40">
        <f>Anchor!H766</f>
        <v>85.512200000000007</v>
      </c>
      <c r="O343" s="40"/>
      <c r="P343" s="40"/>
      <c r="Q343" s="40"/>
      <c r="R343" s="40"/>
      <c r="S343" s="40"/>
      <c r="T343" s="40"/>
      <c r="U343" s="40"/>
      <c r="V343" s="40">
        <f>Anchor!I766</f>
        <v>24791.5</v>
      </c>
      <c r="W343" s="40">
        <f>Anchor!J766</f>
        <v>11.192</v>
      </c>
      <c r="X343" s="36">
        <f t="shared" si="24"/>
        <v>6.8865277777777774</v>
      </c>
      <c r="Y343" s="15"/>
      <c r="Z343" s="35">
        <f>Test!B766</f>
        <v>0</v>
      </c>
      <c r="AA343" s="40">
        <f>Test!C766</f>
        <v>0</v>
      </c>
      <c r="AB343" s="40">
        <f>Test!D766</f>
        <v>0</v>
      </c>
      <c r="AC343" s="40">
        <f>Test!E766</f>
        <v>0</v>
      </c>
      <c r="AD343" s="40"/>
      <c r="AE343" s="40">
        <f>Test!F766</f>
        <v>0</v>
      </c>
      <c r="AF343" s="40">
        <f>Test!G766</f>
        <v>0</v>
      </c>
      <c r="AG343" s="40">
        <f>Test!H766</f>
        <v>0</v>
      </c>
      <c r="AH343" s="40"/>
      <c r="AI343" s="40"/>
      <c r="AJ343" s="40"/>
      <c r="AK343" s="40"/>
      <c r="AL343" s="40"/>
      <c r="AM343" s="40"/>
      <c r="AN343" s="40"/>
      <c r="AO343" s="40">
        <f>Test!I766</f>
        <v>0</v>
      </c>
      <c r="AP343" s="40">
        <f>Test!J766</f>
        <v>0</v>
      </c>
      <c r="AQ343" s="36">
        <f t="shared" si="25"/>
        <v>0</v>
      </c>
      <c r="AR343" s="48">
        <f t="shared" si="22"/>
        <v>0</v>
      </c>
      <c r="AS343" s="49">
        <f t="shared" si="23"/>
        <v>0</v>
      </c>
      <c r="AT343" s="16"/>
      <c r="AU343" s="16"/>
      <c r="AV343" s="460"/>
      <c r="AW343" s="382"/>
      <c r="AX343" s="403"/>
      <c r="AY343" s="403"/>
      <c r="AZ343" s="403"/>
      <c r="BA343" s="403"/>
      <c r="BB343" s="403"/>
      <c r="BC343" s="403"/>
      <c r="BD343" s="403"/>
      <c r="BE343" s="403"/>
      <c r="BF343" s="403"/>
      <c r="BG343" s="403"/>
      <c r="BH343" s="403"/>
      <c r="BI343" s="403"/>
      <c r="BJ343" s="403"/>
      <c r="BK343" s="403"/>
      <c r="BL343" s="403"/>
      <c r="BM343" s="403"/>
      <c r="BN343" s="403"/>
      <c r="BO343" s="403"/>
      <c r="BP343" s="403"/>
      <c r="BQ343" s="377"/>
      <c r="BR343" s="377"/>
    </row>
    <row r="344" spans="1:70" ht="17" customHeight="1" x14ac:dyDescent="0.2">
      <c r="A344" s="387"/>
      <c r="B344" s="390"/>
      <c r="C344" s="393"/>
      <c r="D344" s="396"/>
      <c r="E344" s="399"/>
      <c r="F344" s="19">
        <v>55</v>
      </c>
      <c r="G344" s="35">
        <f>Anchor!B767</f>
        <v>6698.0565999999999</v>
      </c>
      <c r="H344" s="40">
        <f>Anchor!C767</f>
        <v>28.677099999999999</v>
      </c>
      <c r="I344" s="40">
        <f>Anchor!D767</f>
        <v>39.902200000000001</v>
      </c>
      <c r="J344" s="40">
        <f>Anchor!E767</f>
        <v>40.714399999999998</v>
      </c>
      <c r="K344" s="40"/>
      <c r="L344" s="40">
        <f>Anchor!F767</f>
        <v>12.267099999999999</v>
      </c>
      <c r="M344" s="40">
        <f>Anchor!G767</f>
        <v>11.275499999999999</v>
      </c>
      <c r="N344" s="40">
        <f>Anchor!H767</f>
        <v>71.283799999999999</v>
      </c>
      <c r="O344" s="40"/>
      <c r="P344" s="40"/>
      <c r="Q344" s="40"/>
      <c r="R344" s="40"/>
      <c r="S344" s="40"/>
      <c r="T344" s="40"/>
      <c r="U344" s="40"/>
      <c r="V344" s="40">
        <f>Anchor!I767</f>
        <v>19134.5</v>
      </c>
      <c r="W344" s="40">
        <f>Anchor!J767</f>
        <v>7.7179000000000002</v>
      </c>
      <c r="X344" s="36">
        <f t="shared" si="24"/>
        <v>5.3151388888888889</v>
      </c>
      <c r="Y344" s="15"/>
      <c r="Z344" s="35">
        <f>Test!B767</f>
        <v>0</v>
      </c>
      <c r="AA344" s="40">
        <f>Test!C767</f>
        <v>0</v>
      </c>
      <c r="AB344" s="40">
        <f>Test!D767</f>
        <v>0</v>
      </c>
      <c r="AC344" s="40">
        <f>Test!E767</f>
        <v>0</v>
      </c>
      <c r="AD344" s="40"/>
      <c r="AE344" s="40">
        <f>Test!F767</f>
        <v>0</v>
      </c>
      <c r="AF344" s="40">
        <f>Test!G767</f>
        <v>0</v>
      </c>
      <c r="AG344" s="40">
        <f>Test!H767</f>
        <v>0</v>
      </c>
      <c r="AH344" s="40"/>
      <c r="AI344" s="40"/>
      <c r="AJ344" s="40"/>
      <c r="AK344" s="40"/>
      <c r="AL344" s="40"/>
      <c r="AM344" s="40"/>
      <c r="AN344" s="40"/>
      <c r="AO344" s="40">
        <f>Test!I767</f>
        <v>0</v>
      </c>
      <c r="AP344" s="40">
        <f>Test!J767</f>
        <v>0</v>
      </c>
      <c r="AQ344" s="36">
        <f t="shared" si="25"/>
        <v>0</v>
      </c>
      <c r="AR344" s="48">
        <f t="shared" si="22"/>
        <v>0</v>
      </c>
      <c r="AS344" s="49">
        <f t="shared" si="23"/>
        <v>0</v>
      </c>
      <c r="AT344" s="16"/>
      <c r="AU344" s="16"/>
      <c r="AV344" s="460" t="s">
        <v>125</v>
      </c>
      <c r="AW344" s="382" cm="1">
        <f t="array" ref="AW344">bdRateExtend($G342:$G345,H342:H345,$Z342:$Z345,AA342:AA345)</f>
        <v>1</v>
      </c>
      <c r="AX344" s="403"/>
      <c r="AY344" s="403"/>
      <c r="AZ344" s="403"/>
      <c r="BA344" s="403"/>
      <c r="BB344" s="403" cm="1">
        <f t="array" ref="BB344">bdRateExtend($G342:$G345,L342:L345,$Z342:$Z345,AE342:AE345)</f>
        <v>1</v>
      </c>
      <c r="BC344" s="403"/>
      <c r="BD344" s="403" cm="1">
        <f t="array" ref="BD344">bdRateExtend($G342:$G345,M342:M345,$Z342:$Z345,AF342:AF345)</f>
        <v>1</v>
      </c>
      <c r="BE344" s="403"/>
      <c r="BF344" s="403" cm="1">
        <f t="array" ref="BF344">bdRateExtend($G342:$G345,N342:N345,$Z342:$Z345,AG342:AG345)</f>
        <v>1</v>
      </c>
      <c r="BG344" s="403"/>
      <c r="BH344" s="403" t="e" cm="1">
        <f t="array" ref="BH344">bdRateExtend($G342:$G345,O342:O345,$Z342:$Z345,AH342:AH345)</f>
        <v>#VALUE!</v>
      </c>
      <c r="BI344" s="403"/>
      <c r="BJ344" s="403" t="e" cm="1">
        <f t="array" ref="BJ344">bdRateExtend($G342:$G345,P342:P345,$Z342:$Z345,AI342:AI345)</f>
        <v>#VALUE!</v>
      </c>
      <c r="BK344" s="403"/>
      <c r="BL344" s="403" t="e" cm="1">
        <f t="array" ref="BL344">bdRateExtend($G342:$G345,Q342:Q345,$Z342:$Z345,AJ342:AJ345)</f>
        <v>#VALUE!</v>
      </c>
      <c r="BM344" s="403"/>
      <c r="BN344" s="403" t="e" cm="1">
        <f t="array" ref="BN344">bdRateExtend($G342:$G345,R342:R345,$Z342:$Z345,AK342:AK345)</f>
        <v>#VALUE!</v>
      </c>
      <c r="BO344" s="403"/>
      <c r="BP344" s="403"/>
      <c r="BQ344" s="377"/>
      <c r="BR344" s="377"/>
    </row>
    <row r="345" spans="1:70" ht="17" customHeight="1" thickBot="1" x14ac:dyDescent="0.25">
      <c r="A345" s="387"/>
      <c r="B345" s="391"/>
      <c r="C345" s="394"/>
      <c r="D345" s="397"/>
      <c r="E345" s="400"/>
      <c r="F345" s="22">
        <v>63</v>
      </c>
      <c r="G345" s="37">
        <f>Anchor!B768</f>
        <v>1649.7009</v>
      </c>
      <c r="H345" s="38">
        <f>Anchor!C768</f>
        <v>25.713799999999999</v>
      </c>
      <c r="I345" s="38">
        <f>Anchor!D768</f>
        <v>38.293500000000002</v>
      </c>
      <c r="J345" s="38">
        <f>Anchor!E768</f>
        <v>39.139200000000002</v>
      </c>
      <c r="K345" s="38"/>
      <c r="L345" s="38">
        <f>Anchor!F768</f>
        <v>8.9893999999999998</v>
      </c>
      <c r="M345" s="38">
        <f>Anchor!G768</f>
        <v>8.4266000000000005</v>
      </c>
      <c r="N345" s="38">
        <f>Anchor!H768</f>
        <v>46.261499999999998</v>
      </c>
      <c r="O345" s="38"/>
      <c r="P345" s="38"/>
      <c r="Q345" s="38"/>
      <c r="R345" s="38"/>
      <c r="S345" s="38"/>
      <c r="T345" s="38"/>
      <c r="U345" s="38"/>
      <c r="V345" s="38">
        <f>Anchor!I768</f>
        <v>9228.4</v>
      </c>
      <c r="W345" s="38">
        <f>Anchor!J768</f>
        <v>4.0654000000000003</v>
      </c>
      <c r="X345" s="39">
        <f t="shared" si="24"/>
        <v>2.5634444444444444</v>
      </c>
      <c r="Y345" s="15"/>
      <c r="Z345" s="37">
        <f>Test!B768</f>
        <v>0</v>
      </c>
      <c r="AA345" s="38">
        <f>Test!C768</f>
        <v>0</v>
      </c>
      <c r="AB345" s="38">
        <f>Test!D768</f>
        <v>0</v>
      </c>
      <c r="AC345" s="38">
        <f>Test!E768</f>
        <v>0</v>
      </c>
      <c r="AD345" s="38"/>
      <c r="AE345" s="38">
        <f>Test!F768</f>
        <v>0</v>
      </c>
      <c r="AF345" s="38">
        <f>Test!G768</f>
        <v>0</v>
      </c>
      <c r="AG345" s="38">
        <f>Test!H768</f>
        <v>0</v>
      </c>
      <c r="AH345" s="38"/>
      <c r="AI345" s="38"/>
      <c r="AJ345" s="38"/>
      <c r="AK345" s="38"/>
      <c r="AL345" s="38"/>
      <c r="AM345" s="38"/>
      <c r="AN345" s="38"/>
      <c r="AO345" s="38">
        <f>Test!I768</f>
        <v>0</v>
      </c>
      <c r="AP345" s="38">
        <f>Test!J768</f>
        <v>0</v>
      </c>
      <c r="AQ345" s="39">
        <f t="shared" si="25"/>
        <v>0</v>
      </c>
      <c r="AR345" s="50">
        <f t="shared" si="22"/>
        <v>0</v>
      </c>
      <c r="AS345" s="51">
        <f t="shared" si="23"/>
        <v>0</v>
      </c>
      <c r="AT345" s="16"/>
      <c r="AU345" s="16"/>
      <c r="AV345" s="462"/>
      <c r="AW345" s="382"/>
      <c r="AX345" s="403"/>
      <c r="AY345" s="403"/>
      <c r="AZ345" s="403"/>
      <c r="BA345" s="403"/>
      <c r="BB345" s="403"/>
      <c r="BC345" s="403"/>
      <c r="BD345" s="403"/>
      <c r="BE345" s="403"/>
      <c r="BF345" s="403"/>
      <c r="BG345" s="403"/>
      <c r="BH345" s="403"/>
      <c r="BI345" s="403"/>
      <c r="BJ345" s="403"/>
      <c r="BK345" s="403"/>
      <c r="BL345" s="403"/>
      <c r="BM345" s="403"/>
      <c r="BN345" s="403"/>
      <c r="BO345" s="403"/>
      <c r="BP345" s="403"/>
      <c r="BQ345" s="377"/>
      <c r="BR345" s="377"/>
    </row>
    <row r="346" spans="1:70" ht="17" customHeight="1" x14ac:dyDescent="0.2">
      <c r="A346" s="387"/>
      <c r="B346" s="389" t="s">
        <v>2</v>
      </c>
      <c r="C346" s="392" t="s">
        <v>76</v>
      </c>
      <c r="D346" s="395">
        <v>24</v>
      </c>
      <c r="E346" s="398">
        <v>10</v>
      </c>
      <c r="F346" s="21">
        <v>23</v>
      </c>
      <c r="G346" s="32">
        <f>Anchor!B769</f>
        <v>8520.5242999999991</v>
      </c>
      <c r="H346" s="33">
        <f>Anchor!C769</f>
        <v>42.325200000000002</v>
      </c>
      <c r="I346" s="33">
        <f>Anchor!D769</f>
        <v>46.5396</v>
      </c>
      <c r="J346" s="33">
        <f>Anchor!E769</f>
        <v>46.587899999999998</v>
      </c>
      <c r="K346" s="33"/>
      <c r="L346" s="33">
        <f>Anchor!F769</f>
        <v>23.088899999999999</v>
      </c>
      <c r="M346" s="33">
        <f>Anchor!G769</f>
        <v>20.1205</v>
      </c>
      <c r="N346" s="33">
        <f>Anchor!H769</f>
        <v>99.2667</v>
      </c>
      <c r="O346" s="33"/>
      <c r="P346" s="33"/>
      <c r="Q346" s="33"/>
      <c r="R346" s="33"/>
      <c r="S346" s="33"/>
      <c r="T346" s="33"/>
      <c r="U346" s="33"/>
      <c r="V346" s="33">
        <f>Anchor!I769</f>
        <v>15569.9</v>
      </c>
      <c r="W346" s="33">
        <f>Anchor!J769</f>
        <v>8.4686000000000003</v>
      </c>
      <c r="X346" s="34">
        <f t="shared" si="24"/>
        <v>4.3249722222222218</v>
      </c>
      <c r="Y346" s="15"/>
      <c r="Z346" s="32">
        <f>Test!B769</f>
        <v>0</v>
      </c>
      <c r="AA346" s="33">
        <f>Test!C769</f>
        <v>0</v>
      </c>
      <c r="AB346" s="33">
        <f>Test!D769</f>
        <v>0</v>
      </c>
      <c r="AC346" s="33">
        <f>Test!E769</f>
        <v>0</v>
      </c>
      <c r="AD346" s="33"/>
      <c r="AE346" s="33">
        <f>Test!F769</f>
        <v>0</v>
      </c>
      <c r="AF346" s="33">
        <f>Test!G769</f>
        <v>0</v>
      </c>
      <c r="AG346" s="33">
        <f>Test!H769</f>
        <v>0</v>
      </c>
      <c r="AH346" s="33"/>
      <c r="AI346" s="33"/>
      <c r="AJ346" s="33"/>
      <c r="AK346" s="33"/>
      <c r="AL346" s="33"/>
      <c r="AM346" s="33"/>
      <c r="AN346" s="33"/>
      <c r="AO346" s="33">
        <f>Test!I769</f>
        <v>0</v>
      </c>
      <c r="AP346" s="33">
        <f>Test!J769</f>
        <v>0</v>
      </c>
      <c r="AQ346" s="34">
        <f t="shared" si="25"/>
        <v>0</v>
      </c>
      <c r="AR346" s="46">
        <f t="shared" si="22"/>
        <v>0</v>
      </c>
      <c r="AS346" s="47">
        <f t="shared" si="23"/>
        <v>0</v>
      </c>
      <c r="AT346" s="16"/>
      <c r="AU346" s="16"/>
      <c r="AV346" s="461" t="s">
        <v>123</v>
      </c>
      <c r="AW346" s="382" cm="1">
        <f t="array" ref="AW346">bdRateExtend($G346:$G349,H346:H349,$Z346:$Z349,AA346:AA349)</f>
        <v>1</v>
      </c>
      <c r="AX346" s="403" cm="1">
        <f t="array" ref="AX346">bdRateExtend($G346:$G351,H346:H351,$Z346:$Z351,AA346:AA351)</f>
        <v>1</v>
      </c>
      <c r="AY346" s="403" cm="1">
        <f t="array" ref="AY346">bdRateExtend($G346:$G351,I346:I351,$Z346:$Z351,AB346:AB351)</f>
        <v>1</v>
      </c>
      <c r="AZ346" s="403" cm="1">
        <f t="array" ref="AZ346">bdRateExtend($G346:$G351,J346:J351,$Z346:$Z351,AC346:AC351)</f>
        <v>1</v>
      </c>
      <c r="BA346" s="403" t="e" cm="1">
        <f t="array" ref="BA346">bdRateExtend($G346:$G351,K346:K351,$Z346:$Z351,AD346:AD351)</f>
        <v>#VALUE!</v>
      </c>
      <c r="BB346" s="403" cm="1">
        <f t="array" ref="BB346">bdRateExtend($G346:$G349,L346:L349,$Z346:$Z349,AE346:AE349)</f>
        <v>1</v>
      </c>
      <c r="BC346" s="403" cm="1">
        <f t="array" ref="BC346">bdRateExtend($G346:$G351,L346:L351,$Z346:$Z351,AE346:AE351)</f>
        <v>1</v>
      </c>
      <c r="BD346" s="403" cm="1">
        <f t="array" ref="BD346">bdRateExtend($G346:$G349,M346:M349,$Z346:$Z349,AF346:AF349)</f>
        <v>1</v>
      </c>
      <c r="BE346" s="403" cm="1">
        <f t="array" ref="BE346">bdRateExtend($G346:$G351,M346:M351,$Z346:$Z351,AF346:AF351)</f>
        <v>1</v>
      </c>
      <c r="BF346" s="403" cm="1">
        <f t="array" ref="BF346">bdRateExtend($G346:$G349,N346:N349,$Z346:$Z349,AG346:AG349)</f>
        <v>1</v>
      </c>
      <c r="BG346" s="403" cm="1">
        <f t="array" ref="BG346">bdRateExtend($G346:$G351,N346:N351,$Z346:$Z351,AG346:AG351)</f>
        <v>1</v>
      </c>
      <c r="BH346" s="403" t="e" cm="1">
        <f t="array" ref="BH346">bdRateExtend($G346:$G349,O346:O349,$Z346:$Z349,AH346:AH349)</f>
        <v>#VALUE!</v>
      </c>
      <c r="BI346" s="403" t="e" cm="1">
        <f t="array" ref="BI346">bdRateExtend($G346:$G351,O346:O351,$Z346:$Z351,AH346:AH351)</f>
        <v>#VALUE!</v>
      </c>
      <c r="BJ346" s="403" t="e" cm="1">
        <f t="array" ref="BJ346">bdRateExtend($G346:$G349,P346:P349,$Z346:$Z349,AI346:AI349)</f>
        <v>#VALUE!</v>
      </c>
      <c r="BK346" s="403" t="e" cm="1">
        <f t="array" ref="BK346">bdRateExtend($G346:$G351,P346:P351,$Z346:$Z351,AI346:AI351)</f>
        <v>#VALUE!</v>
      </c>
      <c r="BL346" s="403" t="e" cm="1">
        <f t="array" ref="BL346">bdRateExtend($G346:$G349,Q346:Q349,$Z346:$Z349,AJ346:AJ349)</f>
        <v>#VALUE!</v>
      </c>
      <c r="BM346" s="403" t="e" cm="1">
        <f t="array" ref="BM346">bdRateExtend($G346:$G351,Q346:Q351,$Z346:$Z351,AJ346:AJ351)</f>
        <v>#VALUE!</v>
      </c>
      <c r="BN346" s="403" t="e" cm="1">
        <f t="array" ref="BN346">bdRateExtend($G346:$G349,R346:R349,$Z346:$Z349,AK346:AK349)</f>
        <v>#VALUE!</v>
      </c>
      <c r="BO346" s="403" t="e" cm="1">
        <f t="array" ref="BO346">bdRateExtend($G346:$G351,R346:R351,$Z346:$Z351,AK346:AK351)</f>
        <v>#VALUE!</v>
      </c>
      <c r="BP346" s="403" t="e" cm="1">
        <f t="array" ref="BP346">bdRateExtend($G346:$G351,S346:S351,$Z346:$Z351,AL346:AL351)</f>
        <v>#VALUE!</v>
      </c>
      <c r="BQ346" s="377" t="e" cm="1">
        <f t="array" ref="BQ346">bdRateExtend($G346:$G351,T346:T351,$Z346:$Z351,AM346:AM351)</f>
        <v>#VALUE!</v>
      </c>
      <c r="BR346" s="377" t="e" cm="1">
        <f t="array" ref="BR346">bdRateExtend($G346:$G351,U346:U351,$Z346:$Z351,AN346:AN351)</f>
        <v>#VALUE!</v>
      </c>
    </row>
    <row r="347" spans="1:70" ht="17" customHeight="1" x14ac:dyDescent="0.2">
      <c r="A347" s="387"/>
      <c r="B347" s="390"/>
      <c r="C347" s="393"/>
      <c r="D347" s="396"/>
      <c r="E347" s="399"/>
      <c r="F347" s="19">
        <v>31</v>
      </c>
      <c r="G347" s="35">
        <f>Anchor!B770</f>
        <v>4692.2910000000002</v>
      </c>
      <c r="H347" s="40">
        <f>Anchor!C770</f>
        <v>41.272100000000002</v>
      </c>
      <c r="I347" s="40">
        <f>Anchor!D770</f>
        <v>45.229599999999998</v>
      </c>
      <c r="J347" s="40">
        <f>Anchor!E770</f>
        <v>45.049500000000002</v>
      </c>
      <c r="K347" s="40"/>
      <c r="L347" s="40">
        <f>Anchor!F770</f>
        <v>20.785</v>
      </c>
      <c r="M347" s="40">
        <f>Anchor!G770</f>
        <v>18.657</v>
      </c>
      <c r="N347" s="40">
        <f>Anchor!H770</f>
        <v>95.414900000000003</v>
      </c>
      <c r="O347" s="40"/>
      <c r="P347" s="40"/>
      <c r="Q347" s="40"/>
      <c r="R347" s="40"/>
      <c r="S347" s="40"/>
      <c r="T347" s="40"/>
      <c r="U347" s="40"/>
      <c r="V347" s="40">
        <f>Anchor!I770</f>
        <v>12616.7</v>
      </c>
      <c r="W347" s="40">
        <f>Anchor!J770</f>
        <v>7.7111999999999998</v>
      </c>
      <c r="X347" s="36">
        <f t="shared" si="24"/>
        <v>3.5046388888888891</v>
      </c>
      <c r="Y347" s="15"/>
      <c r="Z347" s="35">
        <f>Test!B770</f>
        <v>0</v>
      </c>
      <c r="AA347" s="40">
        <f>Test!C770</f>
        <v>0</v>
      </c>
      <c r="AB347" s="40">
        <f>Test!D770</f>
        <v>0</v>
      </c>
      <c r="AC347" s="40">
        <f>Test!E770</f>
        <v>0</v>
      </c>
      <c r="AD347" s="40"/>
      <c r="AE347" s="40">
        <f>Test!F770</f>
        <v>0</v>
      </c>
      <c r="AF347" s="40">
        <f>Test!G770</f>
        <v>0</v>
      </c>
      <c r="AG347" s="40">
        <f>Test!H770</f>
        <v>0</v>
      </c>
      <c r="AH347" s="40"/>
      <c r="AI347" s="40"/>
      <c r="AJ347" s="40"/>
      <c r="AK347" s="40"/>
      <c r="AL347" s="40"/>
      <c r="AM347" s="40"/>
      <c r="AN347" s="40"/>
      <c r="AO347" s="40">
        <f>Test!I770</f>
        <v>0</v>
      </c>
      <c r="AP347" s="40">
        <f>Test!J770</f>
        <v>0</v>
      </c>
      <c r="AQ347" s="36">
        <f t="shared" si="25"/>
        <v>0</v>
      </c>
      <c r="AR347" s="48">
        <f t="shared" si="22"/>
        <v>0</v>
      </c>
      <c r="AS347" s="49">
        <f t="shared" si="23"/>
        <v>0</v>
      </c>
      <c r="AT347" s="16"/>
      <c r="AU347" s="16"/>
      <c r="AV347" s="460"/>
      <c r="AW347" s="382"/>
      <c r="AX347" s="403"/>
      <c r="AY347" s="403"/>
      <c r="AZ347" s="403"/>
      <c r="BA347" s="403"/>
      <c r="BB347" s="403"/>
      <c r="BC347" s="403"/>
      <c r="BD347" s="403"/>
      <c r="BE347" s="403"/>
      <c r="BF347" s="403"/>
      <c r="BG347" s="403"/>
      <c r="BH347" s="403"/>
      <c r="BI347" s="403"/>
      <c r="BJ347" s="403"/>
      <c r="BK347" s="403"/>
      <c r="BL347" s="403"/>
      <c r="BM347" s="403"/>
      <c r="BN347" s="403"/>
      <c r="BO347" s="403"/>
      <c r="BP347" s="403"/>
      <c r="BQ347" s="377"/>
      <c r="BR347" s="377"/>
    </row>
    <row r="348" spans="1:70" ht="17" customHeight="1" x14ac:dyDescent="0.2">
      <c r="A348" s="387"/>
      <c r="B348" s="390"/>
      <c r="C348" s="393"/>
      <c r="D348" s="396"/>
      <c r="E348" s="399"/>
      <c r="F348" s="19">
        <v>39</v>
      </c>
      <c r="G348" s="35">
        <f>Anchor!B771</f>
        <v>2588.9502000000002</v>
      </c>
      <c r="H348" s="40">
        <f>Anchor!C771</f>
        <v>40.106200000000001</v>
      </c>
      <c r="I348" s="40">
        <f>Anchor!D771</f>
        <v>43.663200000000003</v>
      </c>
      <c r="J348" s="40">
        <f>Anchor!E771</f>
        <v>43.311599999999999</v>
      </c>
      <c r="K348" s="40"/>
      <c r="L348" s="40">
        <f>Anchor!F771</f>
        <v>18.379300000000001</v>
      </c>
      <c r="M348" s="40">
        <f>Anchor!G771</f>
        <v>17.104700000000001</v>
      </c>
      <c r="N348" s="40">
        <f>Anchor!H771</f>
        <v>85.530500000000004</v>
      </c>
      <c r="O348" s="40"/>
      <c r="P348" s="40"/>
      <c r="Q348" s="40"/>
      <c r="R348" s="40"/>
      <c r="S348" s="40"/>
      <c r="T348" s="40"/>
      <c r="U348" s="40"/>
      <c r="V348" s="40">
        <f>Anchor!I771</f>
        <v>10497.5</v>
      </c>
      <c r="W348" s="40">
        <f>Anchor!J771</f>
        <v>6.8029000000000002</v>
      </c>
      <c r="X348" s="36">
        <f t="shared" si="24"/>
        <v>2.9159722222222224</v>
      </c>
      <c r="Y348" s="15"/>
      <c r="Z348" s="35">
        <f>Test!B771</f>
        <v>0</v>
      </c>
      <c r="AA348" s="40">
        <f>Test!C771</f>
        <v>0</v>
      </c>
      <c r="AB348" s="40">
        <f>Test!D771</f>
        <v>0</v>
      </c>
      <c r="AC348" s="40">
        <f>Test!E771</f>
        <v>0</v>
      </c>
      <c r="AD348" s="40"/>
      <c r="AE348" s="40">
        <f>Test!F771</f>
        <v>0</v>
      </c>
      <c r="AF348" s="40">
        <f>Test!G771</f>
        <v>0</v>
      </c>
      <c r="AG348" s="40">
        <f>Test!H771</f>
        <v>0</v>
      </c>
      <c r="AH348" s="40"/>
      <c r="AI348" s="40"/>
      <c r="AJ348" s="40"/>
      <c r="AK348" s="40"/>
      <c r="AL348" s="40"/>
      <c r="AM348" s="40"/>
      <c r="AN348" s="40"/>
      <c r="AO348" s="40">
        <f>Test!I771</f>
        <v>0</v>
      </c>
      <c r="AP348" s="40">
        <f>Test!J771</f>
        <v>0</v>
      </c>
      <c r="AQ348" s="36">
        <f t="shared" si="25"/>
        <v>0</v>
      </c>
      <c r="AR348" s="48">
        <f t="shared" si="22"/>
        <v>0</v>
      </c>
      <c r="AS348" s="49">
        <f t="shared" si="23"/>
        <v>0</v>
      </c>
      <c r="AT348" s="16"/>
      <c r="AU348" s="16"/>
      <c r="AV348" s="460" t="s">
        <v>124</v>
      </c>
      <c r="AW348" s="382" cm="1">
        <f t="array" ref="AW348">bdRateExtend($G347:$G350,H347:H350,$Z347:$Z350,AA347:AA350)</f>
        <v>1</v>
      </c>
      <c r="AX348" s="403"/>
      <c r="AY348" s="403"/>
      <c r="AZ348" s="403"/>
      <c r="BA348" s="403"/>
      <c r="BB348" s="403" cm="1">
        <f t="array" ref="BB348">bdRateExtend($G347:$G350,L347:L350,$Z347:$Z350,AE347:AE350)</f>
        <v>1</v>
      </c>
      <c r="BC348" s="403"/>
      <c r="BD348" s="403" cm="1">
        <f t="array" ref="BD348">bdRateExtend($G347:$G350,M347:M350,$Z347:$Z350,AF347:AF350)</f>
        <v>1</v>
      </c>
      <c r="BE348" s="403"/>
      <c r="BF348" s="403" cm="1">
        <f t="array" ref="BF348">bdRateExtend($G347:$G350,N347:N350,$Z347:$Z350,AG347:AG350)</f>
        <v>1</v>
      </c>
      <c r="BG348" s="403"/>
      <c r="BH348" s="403" t="e" cm="1">
        <f t="array" ref="BH348">bdRateExtend($G347:$G350,O347:O350,$Z347:$Z350,AH347:AH350)</f>
        <v>#VALUE!</v>
      </c>
      <c r="BI348" s="403"/>
      <c r="BJ348" s="403" t="e" cm="1">
        <f t="array" ref="BJ348">bdRateExtend($G347:$G350,P347:P350,$Z347:$Z350,AI347:AI350)</f>
        <v>#VALUE!</v>
      </c>
      <c r="BK348" s="403"/>
      <c r="BL348" s="403" t="e" cm="1">
        <f t="array" ref="BL348">bdRateExtend($G347:$G350,Q347:Q350,$Z347:$Z350,AJ347:AJ350)</f>
        <v>#VALUE!</v>
      </c>
      <c r="BM348" s="403"/>
      <c r="BN348" s="403" t="e" cm="1">
        <f t="array" ref="BN348">bdRateExtend($G347:$G350,R347:R350,$Z347:$Z350,AK347:AK350)</f>
        <v>#VALUE!</v>
      </c>
      <c r="BO348" s="403"/>
      <c r="BP348" s="403"/>
      <c r="BQ348" s="377"/>
      <c r="BR348" s="377"/>
    </row>
    <row r="349" spans="1:70" ht="17" customHeight="1" x14ac:dyDescent="0.2">
      <c r="A349" s="387"/>
      <c r="B349" s="390"/>
      <c r="C349" s="393"/>
      <c r="D349" s="396"/>
      <c r="E349" s="399"/>
      <c r="F349" s="19">
        <v>47</v>
      </c>
      <c r="G349" s="35">
        <f>Anchor!B772</f>
        <v>1506.4793</v>
      </c>
      <c r="H349" s="40">
        <f>Anchor!C772</f>
        <v>38.821800000000003</v>
      </c>
      <c r="I349" s="40">
        <f>Anchor!D772</f>
        <v>41.866700000000002</v>
      </c>
      <c r="J349" s="40">
        <f>Anchor!E772</f>
        <v>41.488399999999999</v>
      </c>
      <c r="K349" s="40"/>
      <c r="L349" s="40">
        <f>Anchor!F772</f>
        <v>16.087199999999999</v>
      </c>
      <c r="M349" s="40">
        <f>Anchor!G772</f>
        <v>15.545</v>
      </c>
      <c r="N349" s="40">
        <f>Anchor!H772</f>
        <v>71.6571</v>
      </c>
      <c r="O349" s="40"/>
      <c r="P349" s="40"/>
      <c r="Q349" s="40"/>
      <c r="R349" s="40"/>
      <c r="S349" s="40"/>
      <c r="T349" s="40"/>
      <c r="U349" s="40"/>
      <c r="V349" s="40">
        <f>Anchor!I772</f>
        <v>7626.9</v>
      </c>
      <c r="W349" s="40">
        <f>Anchor!J772</f>
        <v>6.1901999999999999</v>
      </c>
      <c r="X349" s="36">
        <f t="shared" si="24"/>
        <v>2.118583333333333</v>
      </c>
      <c r="Y349" s="15"/>
      <c r="Z349" s="35">
        <f>Test!B772</f>
        <v>0</v>
      </c>
      <c r="AA349" s="40">
        <f>Test!C772</f>
        <v>0</v>
      </c>
      <c r="AB349" s="40">
        <f>Test!D772</f>
        <v>0</v>
      </c>
      <c r="AC349" s="40">
        <f>Test!E772</f>
        <v>0</v>
      </c>
      <c r="AD349" s="40"/>
      <c r="AE349" s="40">
        <f>Test!F772</f>
        <v>0</v>
      </c>
      <c r="AF349" s="40">
        <f>Test!G772</f>
        <v>0</v>
      </c>
      <c r="AG349" s="40">
        <f>Test!H772</f>
        <v>0</v>
      </c>
      <c r="AH349" s="40"/>
      <c r="AI349" s="40"/>
      <c r="AJ349" s="40"/>
      <c r="AK349" s="40"/>
      <c r="AL349" s="40"/>
      <c r="AM349" s="40"/>
      <c r="AN349" s="40"/>
      <c r="AO349" s="40">
        <f>Test!I772</f>
        <v>0</v>
      </c>
      <c r="AP349" s="40">
        <f>Test!J772</f>
        <v>0</v>
      </c>
      <c r="AQ349" s="36">
        <f t="shared" si="25"/>
        <v>0</v>
      </c>
      <c r="AR349" s="48">
        <f t="shared" si="22"/>
        <v>0</v>
      </c>
      <c r="AS349" s="49">
        <f t="shared" si="23"/>
        <v>0</v>
      </c>
      <c r="AT349" s="16"/>
      <c r="AU349" s="16"/>
      <c r="AV349" s="460"/>
      <c r="AW349" s="382"/>
      <c r="AX349" s="403"/>
      <c r="AY349" s="403"/>
      <c r="AZ349" s="403"/>
      <c r="BA349" s="403"/>
      <c r="BB349" s="403"/>
      <c r="BC349" s="403"/>
      <c r="BD349" s="403"/>
      <c r="BE349" s="403"/>
      <c r="BF349" s="403"/>
      <c r="BG349" s="403"/>
      <c r="BH349" s="403"/>
      <c r="BI349" s="403"/>
      <c r="BJ349" s="403"/>
      <c r="BK349" s="403"/>
      <c r="BL349" s="403"/>
      <c r="BM349" s="403"/>
      <c r="BN349" s="403"/>
      <c r="BO349" s="403"/>
      <c r="BP349" s="403"/>
      <c r="BQ349" s="377"/>
      <c r="BR349" s="377"/>
    </row>
    <row r="350" spans="1:70" ht="17" customHeight="1" x14ac:dyDescent="0.2">
      <c r="A350" s="387"/>
      <c r="B350" s="390"/>
      <c r="C350" s="393"/>
      <c r="D350" s="396"/>
      <c r="E350" s="399"/>
      <c r="F350" s="19">
        <v>55</v>
      </c>
      <c r="G350" s="35">
        <f>Anchor!B773</f>
        <v>880.12950000000001</v>
      </c>
      <c r="H350" s="40">
        <f>Anchor!C773</f>
        <v>37.325099999999999</v>
      </c>
      <c r="I350" s="40">
        <f>Anchor!D773</f>
        <v>39.920699999999997</v>
      </c>
      <c r="J350" s="40">
        <f>Anchor!E773</f>
        <v>39.567399999999999</v>
      </c>
      <c r="K350" s="40"/>
      <c r="L350" s="40">
        <f>Anchor!F773</f>
        <v>13.9315</v>
      </c>
      <c r="M350" s="40">
        <f>Anchor!G773</f>
        <v>13.9474</v>
      </c>
      <c r="N350" s="40">
        <f>Anchor!H773</f>
        <v>54.851399999999998</v>
      </c>
      <c r="O350" s="40"/>
      <c r="P350" s="40"/>
      <c r="Q350" s="40"/>
      <c r="R350" s="40"/>
      <c r="S350" s="40"/>
      <c r="T350" s="40"/>
      <c r="U350" s="40"/>
      <c r="V350" s="40">
        <f>Anchor!I773</f>
        <v>5860</v>
      </c>
      <c r="W350" s="40">
        <f>Anchor!J773</f>
        <v>4.9874999999999998</v>
      </c>
      <c r="X350" s="36">
        <f t="shared" si="24"/>
        <v>1.6277777777777778</v>
      </c>
      <c r="Y350" s="15"/>
      <c r="Z350" s="35">
        <f>Test!B773</f>
        <v>0</v>
      </c>
      <c r="AA350" s="40">
        <f>Test!C773</f>
        <v>0</v>
      </c>
      <c r="AB350" s="40">
        <f>Test!D773</f>
        <v>0</v>
      </c>
      <c r="AC350" s="40">
        <f>Test!E773</f>
        <v>0</v>
      </c>
      <c r="AD350" s="40"/>
      <c r="AE350" s="40">
        <f>Test!F773</f>
        <v>0</v>
      </c>
      <c r="AF350" s="40">
        <f>Test!G773</f>
        <v>0</v>
      </c>
      <c r="AG350" s="40">
        <f>Test!H773</f>
        <v>0</v>
      </c>
      <c r="AH350" s="40"/>
      <c r="AI350" s="40"/>
      <c r="AJ350" s="40"/>
      <c r="AK350" s="40"/>
      <c r="AL350" s="40"/>
      <c r="AM350" s="40"/>
      <c r="AN350" s="40"/>
      <c r="AO350" s="40">
        <f>Test!I773</f>
        <v>0</v>
      </c>
      <c r="AP350" s="40">
        <f>Test!J773</f>
        <v>0</v>
      </c>
      <c r="AQ350" s="36">
        <f t="shared" si="25"/>
        <v>0</v>
      </c>
      <c r="AR350" s="48">
        <f t="shared" si="22"/>
        <v>0</v>
      </c>
      <c r="AS350" s="49">
        <f t="shared" si="23"/>
        <v>0</v>
      </c>
      <c r="AT350" s="16"/>
      <c r="AU350" s="16"/>
      <c r="AV350" s="460" t="s">
        <v>125</v>
      </c>
      <c r="AW350" s="382" cm="1">
        <f t="array" ref="AW350">bdRateExtend($G348:$G351,H348:H351,$Z348:$Z351,AA348:AA351)</f>
        <v>1</v>
      </c>
      <c r="AX350" s="403"/>
      <c r="AY350" s="403"/>
      <c r="AZ350" s="403"/>
      <c r="BA350" s="403"/>
      <c r="BB350" s="403" cm="1">
        <f t="array" ref="BB350">bdRateExtend($G348:$G351,L348:L351,$Z348:$Z351,AE348:AE351)</f>
        <v>1</v>
      </c>
      <c r="BC350" s="403"/>
      <c r="BD350" s="403" cm="1">
        <f t="array" ref="BD350">bdRateExtend($G348:$G351,M348:M351,$Z348:$Z351,AF348:AF351)</f>
        <v>1</v>
      </c>
      <c r="BE350" s="403"/>
      <c r="BF350" s="403" cm="1">
        <f t="array" ref="BF350">bdRateExtend($G348:$G351,N348:N351,$Z348:$Z351,AG348:AG351)</f>
        <v>1</v>
      </c>
      <c r="BG350" s="403"/>
      <c r="BH350" s="403" t="e" cm="1">
        <f t="array" ref="BH350">bdRateExtend($G348:$G351,O348:O351,$Z348:$Z351,AH348:AH351)</f>
        <v>#VALUE!</v>
      </c>
      <c r="BI350" s="403"/>
      <c r="BJ350" s="403" t="e" cm="1">
        <f t="array" ref="BJ350">bdRateExtend($G348:$G351,P348:P351,$Z348:$Z351,AI348:AI351)</f>
        <v>#VALUE!</v>
      </c>
      <c r="BK350" s="403"/>
      <c r="BL350" s="403" t="e" cm="1">
        <f t="array" ref="BL350">bdRateExtend($G348:$G351,Q348:Q351,$Z348:$Z351,AJ348:AJ351)</f>
        <v>#VALUE!</v>
      </c>
      <c r="BM350" s="403"/>
      <c r="BN350" s="403" t="e" cm="1">
        <f t="array" ref="BN350">bdRateExtend($G348:$G351,R348:R351,$Z348:$Z351,AK348:AK351)</f>
        <v>#VALUE!</v>
      </c>
      <c r="BO350" s="403"/>
      <c r="BP350" s="403"/>
      <c r="BQ350" s="377"/>
      <c r="BR350" s="377"/>
    </row>
    <row r="351" spans="1:70" ht="17" customHeight="1" thickBot="1" x14ac:dyDescent="0.25">
      <c r="A351" s="387"/>
      <c r="B351" s="391"/>
      <c r="C351" s="394"/>
      <c r="D351" s="397"/>
      <c r="E351" s="400"/>
      <c r="F351" s="22">
        <v>63</v>
      </c>
      <c r="G351" s="37">
        <f>Anchor!B774</f>
        <v>356.88959999999997</v>
      </c>
      <c r="H351" s="38">
        <f>Anchor!C774</f>
        <v>34.622199999999999</v>
      </c>
      <c r="I351" s="38">
        <f>Anchor!D774</f>
        <v>36.531100000000002</v>
      </c>
      <c r="J351" s="38">
        <f>Anchor!E774</f>
        <v>36.271700000000003</v>
      </c>
      <c r="K351" s="38"/>
      <c r="L351" s="38">
        <f>Anchor!F774</f>
        <v>11.0274</v>
      </c>
      <c r="M351" s="38">
        <f>Anchor!G774</f>
        <v>11.526300000000001</v>
      </c>
      <c r="N351" s="38">
        <f>Anchor!H774</f>
        <v>31.1539</v>
      </c>
      <c r="O351" s="38"/>
      <c r="P351" s="38"/>
      <c r="Q351" s="38"/>
      <c r="R351" s="38"/>
      <c r="S351" s="38"/>
      <c r="T351" s="38"/>
      <c r="U351" s="38"/>
      <c r="V351" s="38">
        <f>Anchor!I774</f>
        <v>3768</v>
      </c>
      <c r="W351" s="38">
        <f>Anchor!J774</f>
        <v>3.4739</v>
      </c>
      <c r="X351" s="39">
        <f t="shared" si="24"/>
        <v>1.0466666666666666</v>
      </c>
      <c r="Y351" s="15"/>
      <c r="Z351" s="37">
        <f>Test!B774</f>
        <v>0</v>
      </c>
      <c r="AA351" s="38">
        <f>Test!C774</f>
        <v>0</v>
      </c>
      <c r="AB351" s="38">
        <f>Test!D774</f>
        <v>0</v>
      </c>
      <c r="AC351" s="38">
        <f>Test!E774</f>
        <v>0</v>
      </c>
      <c r="AD351" s="38"/>
      <c r="AE351" s="38">
        <f>Test!F774</f>
        <v>0</v>
      </c>
      <c r="AF351" s="38">
        <f>Test!G774</f>
        <v>0</v>
      </c>
      <c r="AG351" s="38">
        <f>Test!H774</f>
        <v>0</v>
      </c>
      <c r="AH351" s="38"/>
      <c r="AI351" s="38"/>
      <c r="AJ351" s="38"/>
      <c r="AK351" s="38"/>
      <c r="AL351" s="38"/>
      <c r="AM351" s="38"/>
      <c r="AN351" s="38"/>
      <c r="AO351" s="38">
        <f>Test!I774</f>
        <v>0</v>
      </c>
      <c r="AP351" s="38">
        <f>Test!J774</f>
        <v>0</v>
      </c>
      <c r="AQ351" s="39">
        <f t="shared" si="25"/>
        <v>0</v>
      </c>
      <c r="AR351" s="50">
        <f t="shared" si="22"/>
        <v>0</v>
      </c>
      <c r="AS351" s="51">
        <f t="shared" si="23"/>
        <v>0</v>
      </c>
      <c r="AT351" s="16"/>
      <c r="AU351" s="16"/>
      <c r="AV351" s="462"/>
      <c r="AW351" s="382"/>
      <c r="AX351" s="403"/>
      <c r="AY351" s="403"/>
      <c r="AZ351" s="403"/>
      <c r="BA351" s="403"/>
      <c r="BB351" s="403"/>
      <c r="BC351" s="403"/>
      <c r="BD351" s="403"/>
      <c r="BE351" s="403"/>
      <c r="BF351" s="403"/>
      <c r="BG351" s="403"/>
      <c r="BH351" s="403"/>
      <c r="BI351" s="403"/>
      <c r="BJ351" s="403"/>
      <c r="BK351" s="403"/>
      <c r="BL351" s="403"/>
      <c r="BM351" s="403"/>
      <c r="BN351" s="403"/>
      <c r="BO351" s="403"/>
      <c r="BP351" s="403"/>
      <c r="BQ351" s="377"/>
      <c r="BR351" s="377"/>
    </row>
    <row r="352" spans="1:70" ht="17" customHeight="1" x14ac:dyDescent="0.2">
      <c r="A352" s="387"/>
      <c r="B352" s="389" t="s">
        <v>2</v>
      </c>
      <c r="C352" s="392" t="s">
        <v>77</v>
      </c>
      <c r="D352" s="395">
        <v>24</v>
      </c>
      <c r="E352" s="398">
        <v>10</v>
      </c>
      <c r="F352" s="21">
        <v>23</v>
      </c>
      <c r="G352" s="32">
        <f>Anchor!B775</f>
        <v>15874.8997</v>
      </c>
      <c r="H352" s="33">
        <f>Anchor!C775</f>
        <v>44.058799999999998</v>
      </c>
      <c r="I352" s="33">
        <f>Anchor!D775</f>
        <v>46.3645</v>
      </c>
      <c r="J352" s="33">
        <f>Anchor!E775</f>
        <v>44.307400000000001</v>
      </c>
      <c r="K352" s="33"/>
      <c r="L352" s="33">
        <f>Anchor!F775</f>
        <v>24.551200000000001</v>
      </c>
      <c r="M352" s="33">
        <f>Anchor!G775</f>
        <v>22.971499999999999</v>
      </c>
      <c r="N352" s="33">
        <f>Anchor!H775</f>
        <v>95.133200000000002</v>
      </c>
      <c r="O352" s="33"/>
      <c r="P352" s="33"/>
      <c r="Q352" s="33"/>
      <c r="R352" s="33"/>
      <c r="S352" s="33"/>
      <c r="T352" s="33"/>
      <c r="U352" s="33"/>
      <c r="V352" s="33">
        <f>Anchor!I775</f>
        <v>42584</v>
      </c>
      <c r="W352" s="33">
        <f>Anchor!J775</f>
        <v>13.549099999999999</v>
      </c>
      <c r="X352" s="34">
        <f t="shared" si="24"/>
        <v>11.828888888888889</v>
      </c>
      <c r="Y352" s="15"/>
      <c r="Z352" s="32">
        <f>Test!B775</f>
        <v>0</v>
      </c>
      <c r="AA352" s="33">
        <f>Test!C775</f>
        <v>0</v>
      </c>
      <c r="AB352" s="33">
        <f>Test!D775</f>
        <v>0</v>
      </c>
      <c r="AC352" s="33">
        <f>Test!E775</f>
        <v>0</v>
      </c>
      <c r="AD352" s="33"/>
      <c r="AE352" s="33">
        <f>Test!F775</f>
        <v>0</v>
      </c>
      <c r="AF352" s="33">
        <f>Test!G775</f>
        <v>0</v>
      </c>
      <c r="AG352" s="33">
        <f>Test!H775</f>
        <v>0</v>
      </c>
      <c r="AH352" s="33"/>
      <c r="AI352" s="33"/>
      <c r="AJ352" s="33"/>
      <c r="AK352" s="33"/>
      <c r="AL352" s="33"/>
      <c r="AM352" s="33"/>
      <c r="AN352" s="33"/>
      <c r="AO352" s="33">
        <f>Test!I775</f>
        <v>0</v>
      </c>
      <c r="AP352" s="33">
        <f>Test!J775</f>
        <v>0</v>
      </c>
      <c r="AQ352" s="34">
        <f t="shared" si="25"/>
        <v>0</v>
      </c>
      <c r="AR352" s="46">
        <f t="shared" si="22"/>
        <v>0</v>
      </c>
      <c r="AS352" s="47">
        <f t="shared" si="23"/>
        <v>0</v>
      </c>
      <c r="AT352" s="16"/>
      <c r="AU352" s="16"/>
      <c r="AV352" s="461" t="s">
        <v>123</v>
      </c>
      <c r="AW352" s="382" cm="1">
        <f t="array" ref="AW352">bdRateExtend($G352:$G355,H352:H355,$Z352:$Z355,AA352:AA355)</f>
        <v>1</v>
      </c>
      <c r="AX352" s="403" cm="1">
        <f t="array" ref="AX352">bdRateExtend($G352:$G357,H352:H357,$Z352:$Z357,AA352:AA357)</f>
        <v>1</v>
      </c>
      <c r="AY352" s="403" cm="1">
        <f t="array" ref="AY352">bdRateExtend($G352:$G357,I352:I357,$Z352:$Z357,AB352:AB357)</f>
        <v>1</v>
      </c>
      <c r="AZ352" s="403" cm="1">
        <f t="array" ref="AZ352">bdRateExtend($G352:$G357,J352:J357,$Z352:$Z357,AC352:AC357)</f>
        <v>1</v>
      </c>
      <c r="BA352" s="403" t="e" cm="1">
        <f t="array" ref="BA352">bdRateExtend($G352:$G357,K352:K357,$Z352:$Z357,AD352:AD357)</f>
        <v>#VALUE!</v>
      </c>
      <c r="BB352" s="403" cm="1">
        <f t="array" ref="BB352">bdRateExtend($G352:$G355,L352:L355,$Z352:$Z355,AE352:AE355)</f>
        <v>1</v>
      </c>
      <c r="BC352" s="403" cm="1">
        <f t="array" ref="BC352">bdRateExtend($G352:$G357,L352:L357,$Z352:$Z357,AE352:AE357)</f>
        <v>1</v>
      </c>
      <c r="BD352" s="403" cm="1">
        <f t="array" ref="BD352">bdRateExtend($G352:$G355,M352:M355,$Z352:$Z355,AF352:AF355)</f>
        <v>1</v>
      </c>
      <c r="BE352" s="403" cm="1">
        <f t="array" ref="BE352">bdRateExtend($G352:$G357,M352:M357,$Z352:$Z357,AF352:AF357)</f>
        <v>1</v>
      </c>
      <c r="BF352" s="403" cm="1">
        <f t="array" ref="BF352">bdRateExtend($G352:$G355,N352:N355,$Z352:$Z355,AG352:AG355)</f>
        <v>1</v>
      </c>
      <c r="BG352" s="403" cm="1">
        <f t="array" ref="BG352">bdRateExtend($G352:$G357,N352:N357,$Z352:$Z357,AG352:AG357)</f>
        <v>1</v>
      </c>
      <c r="BH352" s="403" t="e" cm="1">
        <f t="array" ref="BH352">bdRateExtend($G352:$G355,O352:O355,$Z352:$Z355,AH352:AH355)</f>
        <v>#VALUE!</v>
      </c>
      <c r="BI352" s="403" t="e" cm="1">
        <f t="array" ref="BI352">bdRateExtend($G352:$G357,O352:O357,$Z352:$Z357,AH352:AH357)</f>
        <v>#VALUE!</v>
      </c>
      <c r="BJ352" s="403" t="e" cm="1">
        <f t="array" ref="BJ352">bdRateExtend($G352:$G355,P352:P355,$Z352:$Z355,AI352:AI355)</f>
        <v>#VALUE!</v>
      </c>
      <c r="BK352" s="403" t="e" cm="1">
        <f t="array" ref="BK352">bdRateExtend($G352:$G357,P352:P357,$Z352:$Z357,AI352:AI357)</f>
        <v>#VALUE!</v>
      </c>
      <c r="BL352" s="403" t="e" cm="1">
        <f t="array" ref="BL352">bdRateExtend($G352:$G355,Q352:Q355,$Z352:$Z355,AJ352:AJ355)</f>
        <v>#VALUE!</v>
      </c>
      <c r="BM352" s="403" t="e" cm="1">
        <f t="array" ref="BM352">bdRateExtend($G352:$G357,Q352:Q357,$Z352:$Z357,AJ352:AJ357)</f>
        <v>#VALUE!</v>
      </c>
      <c r="BN352" s="403" t="e" cm="1">
        <f t="array" ref="BN352">bdRateExtend($G352:$G355,R352:R355,$Z352:$Z355,AK352:AK355)</f>
        <v>#VALUE!</v>
      </c>
      <c r="BO352" s="403" t="e" cm="1">
        <f t="array" ref="BO352">bdRateExtend($G352:$G357,R352:R357,$Z352:$Z357,AK352:AK357)</f>
        <v>#VALUE!</v>
      </c>
      <c r="BP352" s="403" t="e" cm="1">
        <f t="array" ref="BP352">bdRateExtend($G352:$G357,S352:S357,$Z352:$Z357,AL352:AL357)</f>
        <v>#VALUE!</v>
      </c>
      <c r="BQ352" s="377" t="e" cm="1">
        <f t="array" ref="BQ352">bdRateExtend($G352:$G357,T352:T357,$Z352:$Z357,AM352:AM357)</f>
        <v>#VALUE!</v>
      </c>
      <c r="BR352" s="377" t="e" cm="1">
        <f t="array" ref="BR352">bdRateExtend($G352:$G357,U352:U357,$Z352:$Z357,AN352:AN357)</f>
        <v>#VALUE!</v>
      </c>
    </row>
    <row r="353" spans="1:70" ht="17" customHeight="1" x14ac:dyDescent="0.2">
      <c r="A353" s="387"/>
      <c r="B353" s="390"/>
      <c r="C353" s="393"/>
      <c r="D353" s="396"/>
      <c r="E353" s="399"/>
      <c r="F353" s="19">
        <v>31</v>
      </c>
      <c r="G353" s="35">
        <f>Anchor!B776</f>
        <v>9665.1087000000007</v>
      </c>
      <c r="H353" s="40">
        <f>Anchor!C776</f>
        <v>41.490699999999997</v>
      </c>
      <c r="I353" s="40">
        <f>Anchor!D776</f>
        <v>45.3583</v>
      </c>
      <c r="J353" s="40">
        <f>Anchor!E776</f>
        <v>42.956899999999997</v>
      </c>
      <c r="K353" s="40"/>
      <c r="L353" s="40">
        <f>Anchor!F776</f>
        <v>21.633800000000001</v>
      </c>
      <c r="M353" s="40">
        <f>Anchor!G776</f>
        <v>20.297599999999999</v>
      </c>
      <c r="N353" s="40">
        <f>Anchor!H776</f>
        <v>90.803399999999996</v>
      </c>
      <c r="O353" s="40"/>
      <c r="P353" s="40"/>
      <c r="Q353" s="40"/>
      <c r="R353" s="40"/>
      <c r="S353" s="40"/>
      <c r="T353" s="40"/>
      <c r="U353" s="40"/>
      <c r="V353" s="40">
        <f>Anchor!I776</f>
        <v>43724.2</v>
      </c>
      <c r="W353" s="40">
        <f>Anchor!J776</f>
        <v>11.4117</v>
      </c>
      <c r="X353" s="36">
        <f t="shared" si="24"/>
        <v>12.14561111111111</v>
      </c>
      <c r="Y353" s="15"/>
      <c r="Z353" s="35">
        <f>Test!B776</f>
        <v>0</v>
      </c>
      <c r="AA353" s="40">
        <f>Test!C776</f>
        <v>0</v>
      </c>
      <c r="AB353" s="40">
        <f>Test!D776</f>
        <v>0</v>
      </c>
      <c r="AC353" s="40">
        <f>Test!E776</f>
        <v>0</v>
      </c>
      <c r="AD353" s="40"/>
      <c r="AE353" s="40">
        <f>Test!F776</f>
        <v>0</v>
      </c>
      <c r="AF353" s="40">
        <f>Test!G776</f>
        <v>0</v>
      </c>
      <c r="AG353" s="40">
        <f>Test!H776</f>
        <v>0</v>
      </c>
      <c r="AH353" s="40"/>
      <c r="AI353" s="40"/>
      <c r="AJ353" s="40"/>
      <c r="AK353" s="40"/>
      <c r="AL353" s="40"/>
      <c r="AM353" s="40"/>
      <c r="AN353" s="40"/>
      <c r="AO353" s="40">
        <f>Test!I776</f>
        <v>0</v>
      </c>
      <c r="AP353" s="40">
        <f>Test!J776</f>
        <v>0</v>
      </c>
      <c r="AQ353" s="36">
        <f t="shared" si="25"/>
        <v>0</v>
      </c>
      <c r="AR353" s="48">
        <f t="shared" si="22"/>
        <v>0</v>
      </c>
      <c r="AS353" s="49">
        <f t="shared" si="23"/>
        <v>0</v>
      </c>
      <c r="AT353" s="16"/>
      <c r="AU353" s="16"/>
      <c r="AV353" s="460"/>
      <c r="AW353" s="382"/>
      <c r="AX353" s="403"/>
      <c r="AY353" s="403"/>
      <c r="AZ353" s="403"/>
      <c r="BA353" s="403"/>
      <c r="BB353" s="403"/>
      <c r="BC353" s="403"/>
      <c r="BD353" s="403"/>
      <c r="BE353" s="403"/>
      <c r="BF353" s="403"/>
      <c r="BG353" s="403"/>
      <c r="BH353" s="403"/>
      <c r="BI353" s="403"/>
      <c r="BJ353" s="403"/>
      <c r="BK353" s="403"/>
      <c r="BL353" s="403"/>
      <c r="BM353" s="403"/>
      <c r="BN353" s="403"/>
      <c r="BO353" s="403"/>
      <c r="BP353" s="403"/>
      <c r="BQ353" s="377"/>
      <c r="BR353" s="377"/>
    </row>
    <row r="354" spans="1:70" ht="17" customHeight="1" x14ac:dyDescent="0.2">
      <c r="A354" s="387"/>
      <c r="B354" s="390"/>
      <c r="C354" s="393"/>
      <c r="D354" s="396"/>
      <c r="E354" s="399"/>
      <c r="F354" s="19">
        <v>39</v>
      </c>
      <c r="G354" s="35">
        <f>Anchor!B777</f>
        <v>5529.9943000000003</v>
      </c>
      <c r="H354" s="40">
        <f>Anchor!C777</f>
        <v>38.871600000000001</v>
      </c>
      <c r="I354" s="40">
        <f>Anchor!D777</f>
        <v>44.3538</v>
      </c>
      <c r="J354" s="40">
        <f>Anchor!E777</f>
        <v>41.564500000000002</v>
      </c>
      <c r="K354" s="40"/>
      <c r="L354" s="40">
        <f>Anchor!F777</f>
        <v>18.5321</v>
      </c>
      <c r="M354" s="40">
        <f>Anchor!G777</f>
        <v>17.465</v>
      </c>
      <c r="N354" s="40">
        <f>Anchor!H777</f>
        <v>82.344099999999997</v>
      </c>
      <c r="O354" s="40"/>
      <c r="P354" s="40"/>
      <c r="Q354" s="40"/>
      <c r="R354" s="40"/>
      <c r="S354" s="40"/>
      <c r="T354" s="40"/>
      <c r="U354" s="40"/>
      <c r="V354" s="40">
        <f>Anchor!I777</f>
        <v>39009.800000000003</v>
      </c>
      <c r="W354" s="40">
        <f>Anchor!J777</f>
        <v>8.8894000000000002</v>
      </c>
      <c r="X354" s="36">
        <f t="shared" si="24"/>
        <v>10.836055555555557</v>
      </c>
      <c r="Y354" s="15"/>
      <c r="Z354" s="35">
        <f>Test!B777</f>
        <v>0</v>
      </c>
      <c r="AA354" s="40">
        <f>Test!C777</f>
        <v>0</v>
      </c>
      <c r="AB354" s="40">
        <f>Test!D777</f>
        <v>0</v>
      </c>
      <c r="AC354" s="40">
        <f>Test!E777</f>
        <v>0</v>
      </c>
      <c r="AD354" s="40"/>
      <c r="AE354" s="40">
        <f>Test!F777</f>
        <v>0</v>
      </c>
      <c r="AF354" s="40">
        <f>Test!G777</f>
        <v>0</v>
      </c>
      <c r="AG354" s="40">
        <f>Test!H777</f>
        <v>0</v>
      </c>
      <c r="AH354" s="40"/>
      <c r="AI354" s="40"/>
      <c r="AJ354" s="40"/>
      <c r="AK354" s="40"/>
      <c r="AL354" s="40"/>
      <c r="AM354" s="40"/>
      <c r="AN354" s="40"/>
      <c r="AO354" s="40">
        <f>Test!I777</f>
        <v>0</v>
      </c>
      <c r="AP354" s="40">
        <f>Test!J777</f>
        <v>0</v>
      </c>
      <c r="AQ354" s="36">
        <f t="shared" si="25"/>
        <v>0</v>
      </c>
      <c r="AR354" s="48">
        <f t="shared" si="22"/>
        <v>0</v>
      </c>
      <c r="AS354" s="49">
        <f t="shared" si="23"/>
        <v>0</v>
      </c>
      <c r="AT354" s="16"/>
      <c r="AU354" s="16"/>
      <c r="AV354" s="460" t="s">
        <v>124</v>
      </c>
      <c r="AW354" s="382" cm="1">
        <f t="array" ref="AW354">bdRateExtend($G353:$G356,H353:H356,$Z353:$Z356,AA353:AA356)</f>
        <v>1</v>
      </c>
      <c r="AX354" s="403"/>
      <c r="AY354" s="403"/>
      <c r="AZ354" s="403"/>
      <c r="BA354" s="403"/>
      <c r="BB354" s="403" cm="1">
        <f t="array" ref="BB354">bdRateExtend($G353:$G356,L353:L356,$Z353:$Z356,AE353:AE356)</f>
        <v>1</v>
      </c>
      <c r="BC354" s="403"/>
      <c r="BD354" s="403" cm="1">
        <f t="array" ref="BD354">bdRateExtend($G353:$G356,M353:M356,$Z353:$Z356,AF353:AF356)</f>
        <v>1</v>
      </c>
      <c r="BE354" s="403"/>
      <c r="BF354" s="403" cm="1">
        <f t="array" ref="BF354">bdRateExtend($G353:$G356,N353:N356,$Z353:$Z356,AG353:AG356)</f>
        <v>1</v>
      </c>
      <c r="BG354" s="403"/>
      <c r="BH354" s="403" t="e" cm="1">
        <f t="array" ref="BH354">bdRateExtend($G353:$G356,O353:O356,$Z353:$Z356,AH353:AH356)</f>
        <v>#VALUE!</v>
      </c>
      <c r="BI354" s="403"/>
      <c r="BJ354" s="403" t="e" cm="1">
        <f t="array" ref="BJ354">bdRateExtend($G353:$G356,P353:P356,$Z353:$Z356,AI353:AI356)</f>
        <v>#VALUE!</v>
      </c>
      <c r="BK354" s="403"/>
      <c r="BL354" s="403" t="e" cm="1">
        <f t="array" ref="BL354">bdRateExtend($G353:$G356,Q353:Q356,$Z353:$Z356,AJ353:AJ356)</f>
        <v>#VALUE!</v>
      </c>
      <c r="BM354" s="403"/>
      <c r="BN354" s="403" t="e" cm="1">
        <f t="array" ref="BN354">bdRateExtend($G353:$G356,R353:R356,$Z353:$Z356,AK353:AK356)</f>
        <v>#VALUE!</v>
      </c>
      <c r="BO354" s="403"/>
      <c r="BP354" s="403"/>
      <c r="BQ354" s="377"/>
      <c r="BR354" s="377"/>
    </row>
    <row r="355" spans="1:70" ht="17" customHeight="1" x14ac:dyDescent="0.2">
      <c r="A355" s="387"/>
      <c r="B355" s="390"/>
      <c r="C355" s="393"/>
      <c r="D355" s="396"/>
      <c r="E355" s="399"/>
      <c r="F355" s="19">
        <v>47</v>
      </c>
      <c r="G355" s="35">
        <f>Anchor!B778</f>
        <v>3010.1952000000001</v>
      </c>
      <c r="H355" s="40">
        <f>Anchor!C778</f>
        <v>36.417700000000004</v>
      </c>
      <c r="I355" s="40">
        <f>Anchor!D778</f>
        <v>43.340400000000002</v>
      </c>
      <c r="J355" s="40">
        <f>Anchor!E778</f>
        <v>40.326900000000002</v>
      </c>
      <c r="K355" s="40"/>
      <c r="L355" s="40">
        <f>Anchor!F778</f>
        <v>15.5623</v>
      </c>
      <c r="M355" s="40">
        <f>Anchor!G778</f>
        <v>14.731999999999999</v>
      </c>
      <c r="N355" s="40">
        <f>Anchor!H778</f>
        <v>69.019599999999997</v>
      </c>
      <c r="O355" s="40"/>
      <c r="P355" s="40"/>
      <c r="Q355" s="40"/>
      <c r="R355" s="40"/>
      <c r="S355" s="40"/>
      <c r="T355" s="40"/>
      <c r="U355" s="40"/>
      <c r="V355" s="40">
        <f>Anchor!I778</f>
        <v>34019.199999999997</v>
      </c>
      <c r="W355" s="40">
        <f>Anchor!J778</f>
        <v>7.3722000000000003</v>
      </c>
      <c r="X355" s="36">
        <f t="shared" si="24"/>
        <v>9.4497777777777774</v>
      </c>
      <c r="Y355" s="15"/>
      <c r="Z355" s="35">
        <f>Test!B778</f>
        <v>0</v>
      </c>
      <c r="AA355" s="40">
        <f>Test!C778</f>
        <v>0</v>
      </c>
      <c r="AB355" s="40">
        <f>Test!D778</f>
        <v>0</v>
      </c>
      <c r="AC355" s="40">
        <f>Test!E778</f>
        <v>0</v>
      </c>
      <c r="AD355" s="40"/>
      <c r="AE355" s="40">
        <f>Test!F778</f>
        <v>0</v>
      </c>
      <c r="AF355" s="40">
        <f>Test!G778</f>
        <v>0</v>
      </c>
      <c r="AG355" s="40">
        <f>Test!H778</f>
        <v>0</v>
      </c>
      <c r="AH355" s="40"/>
      <c r="AI355" s="40"/>
      <c r="AJ355" s="40"/>
      <c r="AK355" s="40"/>
      <c r="AL355" s="40"/>
      <c r="AM355" s="40"/>
      <c r="AN355" s="40"/>
      <c r="AO355" s="40">
        <f>Test!I778</f>
        <v>0</v>
      </c>
      <c r="AP355" s="40">
        <f>Test!J778</f>
        <v>0</v>
      </c>
      <c r="AQ355" s="36">
        <f t="shared" si="25"/>
        <v>0</v>
      </c>
      <c r="AR355" s="48">
        <f t="shared" si="22"/>
        <v>0</v>
      </c>
      <c r="AS355" s="49">
        <f t="shared" si="23"/>
        <v>0</v>
      </c>
      <c r="AT355" s="16"/>
      <c r="AU355" s="16"/>
      <c r="AV355" s="460"/>
      <c r="AW355" s="382"/>
      <c r="AX355" s="403"/>
      <c r="AY355" s="403"/>
      <c r="AZ355" s="403"/>
      <c r="BA355" s="403"/>
      <c r="BB355" s="403"/>
      <c r="BC355" s="403"/>
      <c r="BD355" s="403"/>
      <c r="BE355" s="403"/>
      <c r="BF355" s="403"/>
      <c r="BG355" s="403"/>
      <c r="BH355" s="403"/>
      <c r="BI355" s="403"/>
      <c r="BJ355" s="403"/>
      <c r="BK355" s="403"/>
      <c r="BL355" s="403"/>
      <c r="BM355" s="403"/>
      <c r="BN355" s="403"/>
      <c r="BO355" s="403"/>
      <c r="BP355" s="403"/>
      <c r="BQ355" s="377"/>
      <c r="BR355" s="377"/>
    </row>
    <row r="356" spans="1:70" ht="17" customHeight="1" x14ac:dyDescent="0.2">
      <c r="A356" s="387"/>
      <c r="B356" s="390"/>
      <c r="C356" s="393"/>
      <c r="D356" s="396"/>
      <c r="E356" s="399"/>
      <c r="F356" s="19">
        <v>55</v>
      </c>
      <c r="G356" s="35">
        <f>Anchor!B779</f>
        <v>1499.2275999999999</v>
      </c>
      <c r="H356" s="40">
        <f>Anchor!C779</f>
        <v>34.167000000000002</v>
      </c>
      <c r="I356" s="40">
        <f>Anchor!D779</f>
        <v>42.337000000000003</v>
      </c>
      <c r="J356" s="40">
        <f>Anchor!E779</f>
        <v>39.168500000000002</v>
      </c>
      <c r="K356" s="40"/>
      <c r="L356" s="40">
        <f>Anchor!F779</f>
        <v>12.697900000000001</v>
      </c>
      <c r="M356" s="40">
        <f>Anchor!G779</f>
        <v>12.1328</v>
      </c>
      <c r="N356" s="40">
        <f>Anchor!H779</f>
        <v>51.428699999999999</v>
      </c>
      <c r="O356" s="40"/>
      <c r="P356" s="40"/>
      <c r="Q356" s="40"/>
      <c r="R356" s="40"/>
      <c r="S356" s="40"/>
      <c r="T356" s="40"/>
      <c r="U356" s="40"/>
      <c r="V356" s="40">
        <f>Anchor!I779</f>
        <v>27835.200000000001</v>
      </c>
      <c r="W356" s="40">
        <f>Anchor!J779</f>
        <v>5.5340999999999996</v>
      </c>
      <c r="X356" s="36">
        <f t="shared" si="24"/>
        <v>7.7320000000000002</v>
      </c>
      <c r="Y356" s="15"/>
      <c r="Z356" s="35">
        <f>Test!B779</f>
        <v>0</v>
      </c>
      <c r="AA356" s="40">
        <f>Test!C779</f>
        <v>0</v>
      </c>
      <c r="AB356" s="40">
        <f>Test!D779</f>
        <v>0</v>
      </c>
      <c r="AC356" s="40">
        <f>Test!E779</f>
        <v>0</v>
      </c>
      <c r="AD356" s="40"/>
      <c r="AE356" s="40">
        <f>Test!F779</f>
        <v>0</v>
      </c>
      <c r="AF356" s="40">
        <f>Test!G779</f>
        <v>0</v>
      </c>
      <c r="AG356" s="40">
        <f>Test!H779</f>
        <v>0</v>
      </c>
      <c r="AH356" s="40"/>
      <c r="AI356" s="40"/>
      <c r="AJ356" s="40"/>
      <c r="AK356" s="40"/>
      <c r="AL356" s="40"/>
      <c r="AM356" s="40"/>
      <c r="AN356" s="40"/>
      <c r="AO356" s="40">
        <f>Test!I779</f>
        <v>0</v>
      </c>
      <c r="AP356" s="40">
        <f>Test!J779</f>
        <v>0</v>
      </c>
      <c r="AQ356" s="36">
        <f t="shared" si="25"/>
        <v>0</v>
      </c>
      <c r="AR356" s="48">
        <f t="shared" si="22"/>
        <v>0</v>
      </c>
      <c r="AS356" s="49">
        <f t="shared" si="23"/>
        <v>0</v>
      </c>
      <c r="AT356" s="16"/>
      <c r="AU356" s="16"/>
      <c r="AV356" s="460" t="s">
        <v>125</v>
      </c>
      <c r="AW356" s="382" cm="1">
        <f t="array" ref="AW356">bdRateExtend($G354:$G357,H354:H357,$Z354:$Z357,AA354:AA357)</f>
        <v>1</v>
      </c>
      <c r="AX356" s="403"/>
      <c r="AY356" s="403"/>
      <c r="AZ356" s="403"/>
      <c r="BA356" s="403"/>
      <c r="BB356" s="403" cm="1">
        <f t="array" ref="BB356">bdRateExtend($G354:$G357,L354:L357,$Z354:$Z357,AE354:AE357)</f>
        <v>1</v>
      </c>
      <c r="BC356" s="403"/>
      <c r="BD356" s="403" cm="1">
        <f t="array" ref="BD356">bdRateExtend($G354:$G357,M354:M357,$Z354:$Z357,AF354:AF357)</f>
        <v>1</v>
      </c>
      <c r="BE356" s="403"/>
      <c r="BF356" s="403" cm="1">
        <f t="array" ref="BF356">bdRateExtend($G354:$G357,N354:N357,$Z354:$Z357,AG354:AG357)</f>
        <v>1</v>
      </c>
      <c r="BG356" s="403"/>
      <c r="BH356" s="403" t="e" cm="1">
        <f t="array" ref="BH356">bdRateExtend($G354:$G357,O354:O357,$Z354:$Z357,AH354:AH357)</f>
        <v>#VALUE!</v>
      </c>
      <c r="BI356" s="403"/>
      <c r="BJ356" s="403" t="e" cm="1">
        <f t="array" ref="BJ356">bdRateExtend($G354:$G357,P354:P357,$Z354:$Z357,AI354:AI357)</f>
        <v>#VALUE!</v>
      </c>
      <c r="BK356" s="403"/>
      <c r="BL356" s="403" t="e" cm="1">
        <f t="array" ref="BL356">bdRateExtend($G354:$G357,Q354:Q357,$Z354:$Z357,AJ354:AJ357)</f>
        <v>#VALUE!</v>
      </c>
      <c r="BM356" s="403"/>
      <c r="BN356" s="403" t="e" cm="1">
        <f t="array" ref="BN356">bdRateExtend($G354:$G357,R354:R357,$Z354:$Z357,AK354:AK357)</f>
        <v>#VALUE!</v>
      </c>
      <c r="BO356" s="403"/>
      <c r="BP356" s="403"/>
      <c r="BQ356" s="377"/>
      <c r="BR356" s="377"/>
    </row>
    <row r="357" spans="1:70" ht="17" customHeight="1" thickBot="1" x14ac:dyDescent="0.25">
      <c r="A357" s="387"/>
      <c r="B357" s="391"/>
      <c r="C357" s="394"/>
      <c r="D357" s="397"/>
      <c r="E357" s="400"/>
      <c r="F357" s="22">
        <v>63</v>
      </c>
      <c r="G357" s="37">
        <f>Anchor!B780</f>
        <v>405.77280000000002</v>
      </c>
      <c r="H357" s="38">
        <f>Anchor!C780</f>
        <v>31.404900000000001</v>
      </c>
      <c r="I357" s="38">
        <f>Anchor!D780</f>
        <v>41.159700000000001</v>
      </c>
      <c r="J357" s="38">
        <f>Anchor!E780</f>
        <v>37.6267</v>
      </c>
      <c r="K357" s="38"/>
      <c r="L357" s="38">
        <f>Anchor!F780</f>
        <v>9.0493000000000006</v>
      </c>
      <c r="M357" s="38">
        <f>Anchor!G780</f>
        <v>8.9239999999999995</v>
      </c>
      <c r="N357" s="38">
        <f>Anchor!H780</f>
        <v>24.817699999999999</v>
      </c>
      <c r="O357" s="38"/>
      <c r="P357" s="38"/>
      <c r="Q357" s="38"/>
      <c r="R357" s="38"/>
      <c r="S357" s="38"/>
      <c r="T357" s="38"/>
      <c r="U357" s="38"/>
      <c r="V357" s="38">
        <f>Anchor!I780</f>
        <v>14085.7</v>
      </c>
      <c r="W357" s="38">
        <f>Anchor!J780</f>
        <v>2.9009</v>
      </c>
      <c r="X357" s="39">
        <f t="shared" si="24"/>
        <v>3.9126944444444445</v>
      </c>
      <c r="Y357" s="15"/>
      <c r="Z357" s="37">
        <f>Test!B780</f>
        <v>0</v>
      </c>
      <c r="AA357" s="38">
        <f>Test!C780</f>
        <v>0</v>
      </c>
      <c r="AB357" s="38">
        <f>Test!D780</f>
        <v>0</v>
      </c>
      <c r="AC357" s="38">
        <f>Test!E780</f>
        <v>0</v>
      </c>
      <c r="AD357" s="38"/>
      <c r="AE357" s="38">
        <f>Test!F780</f>
        <v>0</v>
      </c>
      <c r="AF357" s="38">
        <f>Test!G780</f>
        <v>0</v>
      </c>
      <c r="AG357" s="38">
        <f>Test!H780</f>
        <v>0</v>
      </c>
      <c r="AH357" s="38"/>
      <c r="AI357" s="38"/>
      <c r="AJ357" s="38"/>
      <c r="AK357" s="38"/>
      <c r="AL357" s="38"/>
      <c r="AM357" s="38"/>
      <c r="AN357" s="38"/>
      <c r="AO357" s="38">
        <f>Test!I780</f>
        <v>0</v>
      </c>
      <c r="AP357" s="38">
        <f>Test!J780</f>
        <v>0</v>
      </c>
      <c r="AQ357" s="39">
        <f t="shared" si="25"/>
        <v>0</v>
      </c>
      <c r="AR357" s="50">
        <f t="shared" si="22"/>
        <v>0</v>
      </c>
      <c r="AS357" s="51">
        <f t="shared" si="23"/>
        <v>0</v>
      </c>
      <c r="AT357" s="16"/>
      <c r="AU357" s="16"/>
      <c r="AV357" s="462"/>
      <c r="AW357" s="382"/>
      <c r="AX357" s="403"/>
      <c r="AY357" s="403"/>
      <c r="AZ357" s="403"/>
      <c r="BA357" s="403"/>
      <c r="BB357" s="403"/>
      <c r="BC357" s="403"/>
      <c r="BD357" s="403"/>
      <c r="BE357" s="403"/>
      <c r="BF357" s="403"/>
      <c r="BG357" s="403"/>
      <c r="BH357" s="403"/>
      <c r="BI357" s="403"/>
      <c r="BJ357" s="403"/>
      <c r="BK357" s="403"/>
      <c r="BL357" s="403"/>
      <c r="BM357" s="403"/>
      <c r="BN357" s="403"/>
      <c r="BO357" s="403"/>
      <c r="BP357" s="403"/>
      <c r="BQ357" s="377"/>
      <c r="BR357" s="377"/>
    </row>
    <row r="358" spans="1:70" ht="17" customHeight="1" x14ac:dyDescent="0.2">
      <c r="A358" s="387"/>
      <c r="B358" s="389" t="s">
        <v>2</v>
      </c>
      <c r="C358" s="392" t="s">
        <v>78</v>
      </c>
      <c r="D358" s="395">
        <v>30</v>
      </c>
      <c r="E358" s="398">
        <v>8</v>
      </c>
      <c r="F358" s="21">
        <v>23</v>
      </c>
      <c r="G358" s="32">
        <f>Anchor!B781</f>
        <v>910.36800000000005</v>
      </c>
      <c r="H358" s="33">
        <f>Anchor!C781</f>
        <v>52.548900000000003</v>
      </c>
      <c r="I358" s="33">
        <f>Anchor!D781</f>
        <v>53.7072</v>
      </c>
      <c r="J358" s="33">
        <f>Anchor!E781</f>
        <v>54.238900000000001</v>
      </c>
      <c r="K358" s="33"/>
      <c r="L358" s="33">
        <f>Anchor!F781</f>
        <v>30.459800000000001</v>
      </c>
      <c r="M358" s="33">
        <f>Anchor!G781</f>
        <v>28.5182</v>
      </c>
      <c r="N358" s="33">
        <f>Anchor!H781</f>
        <v>98.691299999999998</v>
      </c>
      <c r="O358" s="33"/>
      <c r="P358" s="33"/>
      <c r="Q358" s="33"/>
      <c r="R358" s="33"/>
      <c r="S358" s="33"/>
      <c r="T358" s="33"/>
      <c r="U358" s="33"/>
      <c r="V358" s="33">
        <f>Anchor!I781</f>
        <v>2021.4</v>
      </c>
      <c r="W358" s="33">
        <f>Anchor!J781</f>
        <v>1.2533000000000001</v>
      </c>
      <c r="X358" s="34">
        <f t="shared" si="24"/>
        <v>0.5615</v>
      </c>
      <c r="Y358" s="15"/>
      <c r="Z358" s="32">
        <f>Test!B781</f>
        <v>0</v>
      </c>
      <c r="AA358" s="33">
        <f>Test!C781</f>
        <v>0</v>
      </c>
      <c r="AB358" s="33">
        <f>Test!D781</f>
        <v>0</v>
      </c>
      <c r="AC358" s="33">
        <f>Test!E781</f>
        <v>0</v>
      </c>
      <c r="AD358" s="33"/>
      <c r="AE358" s="33">
        <f>Test!F781</f>
        <v>0</v>
      </c>
      <c r="AF358" s="33">
        <f>Test!G781</f>
        <v>0</v>
      </c>
      <c r="AG358" s="33">
        <f>Test!H781</f>
        <v>0</v>
      </c>
      <c r="AH358" s="33"/>
      <c r="AI358" s="33"/>
      <c r="AJ358" s="33"/>
      <c r="AK358" s="33"/>
      <c r="AL358" s="33"/>
      <c r="AM358" s="33"/>
      <c r="AN358" s="33"/>
      <c r="AO358" s="33">
        <f>Test!I781</f>
        <v>0</v>
      </c>
      <c r="AP358" s="33">
        <f>Test!J781</f>
        <v>0</v>
      </c>
      <c r="AQ358" s="34">
        <f t="shared" si="25"/>
        <v>0</v>
      </c>
      <c r="AR358" s="46">
        <f t="shared" si="22"/>
        <v>0</v>
      </c>
      <c r="AS358" s="47">
        <f t="shared" si="23"/>
        <v>0</v>
      </c>
      <c r="AT358" s="16"/>
      <c r="AU358" s="16"/>
      <c r="AV358" s="461" t="s">
        <v>123</v>
      </c>
      <c r="AW358" s="382" cm="1">
        <f t="array" ref="AW358">bdRateExtend($G358:$G361,H358:H361,$Z358:$Z361,AA358:AA361)</f>
        <v>1</v>
      </c>
      <c r="AX358" s="403" cm="1">
        <f t="array" ref="AX358">bdRateExtend($G358:$G363,H358:H363,$Z358:$Z363,AA358:AA363)</f>
        <v>1</v>
      </c>
      <c r="AY358" s="403" cm="1">
        <f t="array" ref="AY358">bdRateExtend($G358:$G363,I358:I363,$Z358:$Z363,AB358:AB363)</f>
        <v>1</v>
      </c>
      <c r="AZ358" s="403" cm="1">
        <f t="array" ref="AZ358">bdRateExtend($G358:$G363,J358:J363,$Z358:$Z363,AC358:AC363)</f>
        <v>1</v>
      </c>
      <c r="BA358" s="403" t="e" cm="1">
        <f t="array" ref="BA358">bdRateExtend($G358:$G363,K358:K363,$Z358:$Z363,AD358:AD363)</f>
        <v>#VALUE!</v>
      </c>
      <c r="BB358" s="403" cm="1">
        <f t="array" ref="BB358">bdRateExtend($G358:$G361,L358:L361,$Z358:$Z361,AE358:AE361)</f>
        <v>1</v>
      </c>
      <c r="BC358" s="403" cm="1">
        <f t="array" ref="BC358">bdRateExtend($G358:$G363,L358:L363,$Z358:$Z363,AE358:AE363)</f>
        <v>1</v>
      </c>
      <c r="BD358" s="403" cm="1">
        <f t="array" ref="BD358">bdRateExtend($G358:$G361,M358:M361,$Z358:$Z361,AF358:AF361)</f>
        <v>1</v>
      </c>
      <c r="BE358" s="403" cm="1">
        <f t="array" ref="BE358">bdRateExtend($G358:$G363,M358:M363,$Z358:$Z363,AF358:AF363)</f>
        <v>1</v>
      </c>
      <c r="BF358" s="403" cm="1">
        <f t="array" ref="BF358">bdRateExtend($G358:$G361,N358:N361,$Z358:$Z361,AG358:AG361)</f>
        <v>1</v>
      </c>
      <c r="BG358" s="403" cm="1">
        <f t="array" ref="BG358">bdRateExtend($G358:$G363,N358:N363,$Z358:$Z363,AG358:AG363)</f>
        <v>1</v>
      </c>
      <c r="BH358" s="403" t="e" cm="1">
        <f t="array" ref="BH358">bdRateExtend($G358:$G361,O358:O361,$Z358:$Z361,AH358:AH361)</f>
        <v>#VALUE!</v>
      </c>
      <c r="BI358" s="403" t="e" cm="1">
        <f t="array" ref="BI358">bdRateExtend($G358:$G363,O358:O363,$Z358:$Z363,AH358:AH363)</f>
        <v>#VALUE!</v>
      </c>
      <c r="BJ358" s="403" t="e" cm="1">
        <f t="array" ref="BJ358">bdRateExtend($G358:$G361,P358:P361,$Z358:$Z361,AI358:AI361)</f>
        <v>#VALUE!</v>
      </c>
      <c r="BK358" s="403" t="e" cm="1">
        <f t="array" ref="BK358">bdRateExtend($G358:$G363,P358:P363,$Z358:$Z363,AI358:AI363)</f>
        <v>#VALUE!</v>
      </c>
      <c r="BL358" s="403" t="e" cm="1">
        <f t="array" ref="BL358">bdRateExtend($G358:$G361,Q358:Q361,$Z358:$Z361,AJ358:AJ361)</f>
        <v>#VALUE!</v>
      </c>
      <c r="BM358" s="403" t="e" cm="1">
        <f t="array" ref="BM358">bdRateExtend($G358:$G363,Q358:Q363,$Z358:$Z363,AJ358:AJ363)</f>
        <v>#VALUE!</v>
      </c>
      <c r="BN358" s="403" t="e" cm="1">
        <f t="array" ref="BN358">bdRateExtend($G358:$G361,R358:R361,$Z358:$Z361,AK358:AK361)</f>
        <v>#VALUE!</v>
      </c>
      <c r="BO358" s="403" t="e" cm="1">
        <f t="array" ref="BO358">bdRateExtend($G358:$G363,R358:R363,$Z358:$Z363,AK358:AK363)</f>
        <v>#VALUE!</v>
      </c>
      <c r="BP358" s="403" t="e" cm="1">
        <f t="array" ref="BP358">bdRateExtend($G358:$G363,S358:S363,$Z358:$Z363,AL358:AL363)</f>
        <v>#VALUE!</v>
      </c>
      <c r="BQ358" s="377" t="e" cm="1">
        <f t="array" ref="BQ358">bdRateExtend($G358:$G363,T358:T363,$Z358:$Z363,AM358:AM363)</f>
        <v>#VALUE!</v>
      </c>
      <c r="BR358" s="377" t="e" cm="1">
        <f t="array" ref="BR358">bdRateExtend($G358:$G363,U358:U363,$Z358:$Z363,AN358:AN363)</f>
        <v>#VALUE!</v>
      </c>
    </row>
    <row r="359" spans="1:70" ht="17" customHeight="1" x14ac:dyDescent="0.2">
      <c r="A359" s="387"/>
      <c r="B359" s="390"/>
      <c r="C359" s="393"/>
      <c r="D359" s="396"/>
      <c r="E359" s="399"/>
      <c r="F359" s="19">
        <v>31</v>
      </c>
      <c r="G359" s="35">
        <f>Anchor!B782</f>
        <v>599.6825</v>
      </c>
      <c r="H359" s="40">
        <f>Anchor!C782</f>
        <v>49.957500000000003</v>
      </c>
      <c r="I359" s="40">
        <f>Anchor!D782</f>
        <v>51.770600000000002</v>
      </c>
      <c r="J359" s="40">
        <f>Anchor!E782</f>
        <v>52.402099999999997</v>
      </c>
      <c r="K359" s="40"/>
      <c r="L359" s="40">
        <f>Anchor!F782</f>
        <v>28.797499999999999</v>
      </c>
      <c r="M359" s="40">
        <f>Anchor!G782</f>
        <v>26.866700000000002</v>
      </c>
      <c r="N359" s="40">
        <f>Anchor!H782</f>
        <v>98.624399999999994</v>
      </c>
      <c r="O359" s="40"/>
      <c r="P359" s="40"/>
      <c r="Q359" s="40"/>
      <c r="R359" s="40"/>
      <c r="S359" s="40"/>
      <c r="T359" s="40"/>
      <c r="U359" s="40"/>
      <c r="V359" s="40">
        <f>Anchor!I782</f>
        <v>2708.1</v>
      </c>
      <c r="W359" s="40">
        <f>Anchor!J782</f>
        <v>1.5385</v>
      </c>
      <c r="X359" s="36">
        <f t="shared" si="24"/>
        <v>0.75224999999999997</v>
      </c>
      <c r="Y359" s="15"/>
      <c r="Z359" s="35">
        <f>Test!B782</f>
        <v>0</v>
      </c>
      <c r="AA359" s="40">
        <f>Test!C782</f>
        <v>0</v>
      </c>
      <c r="AB359" s="40">
        <f>Test!D782</f>
        <v>0</v>
      </c>
      <c r="AC359" s="40">
        <f>Test!E782</f>
        <v>0</v>
      </c>
      <c r="AD359" s="40"/>
      <c r="AE359" s="40">
        <f>Test!F782</f>
        <v>0</v>
      </c>
      <c r="AF359" s="40">
        <f>Test!G782</f>
        <v>0</v>
      </c>
      <c r="AG359" s="40">
        <f>Test!H782</f>
        <v>0</v>
      </c>
      <c r="AH359" s="40"/>
      <c r="AI359" s="40"/>
      <c r="AJ359" s="40"/>
      <c r="AK359" s="40"/>
      <c r="AL359" s="40"/>
      <c r="AM359" s="40"/>
      <c r="AN359" s="40"/>
      <c r="AO359" s="40">
        <f>Test!I782</f>
        <v>0</v>
      </c>
      <c r="AP359" s="40">
        <f>Test!J782</f>
        <v>0</v>
      </c>
      <c r="AQ359" s="36">
        <f t="shared" si="25"/>
        <v>0</v>
      </c>
      <c r="AR359" s="48">
        <f t="shared" si="22"/>
        <v>0</v>
      </c>
      <c r="AS359" s="49">
        <f t="shared" si="23"/>
        <v>0</v>
      </c>
      <c r="AT359" s="16"/>
      <c r="AU359" s="16"/>
      <c r="AV359" s="460"/>
      <c r="AW359" s="382"/>
      <c r="AX359" s="403"/>
      <c r="AY359" s="403"/>
      <c r="AZ359" s="403"/>
      <c r="BA359" s="403"/>
      <c r="BB359" s="403"/>
      <c r="BC359" s="403"/>
      <c r="BD359" s="403"/>
      <c r="BE359" s="403"/>
      <c r="BF359" s="403"/>
      <c r="BG359" s="403"/>
      <c r="BH359" s="403"/>
      <c r="BI359" s="403"/>
      <c r="BJ359" s="403"/>
      <c r="BK359" s="403"/>
      <c r="BL359" s="403"/>
      <c r="BM359" s="403"/>
      <c r="BN359" s="403"/>
      <c r="BO359" s="403"/>
      <c r="BP359" s="403"/>
      <c r="BQ359" s="377"/>
      <c r="BR359" s="377"/>
    </row>
    <row r="360" spans="1:70" ht="17" customHeight="1" x14ac:dyDescent="0.2">
      <c r="A360" s="387"/>
      <c r="B360" s="390"/>
      <c r="C360" s="393"/>
      <c r="D360" s="396"/>
      <c r="E360" s="399"/>
      <c r="F360" s="19">
        <v>39</v>
      </c>
      <c r="G360" s="35">
        <f>Anchor!B783</f>
        <v>464.02519999999998</v>
      </c>
      <c r="H360" s="40">
        <f>Anchor!C783</f>
        <v>47.969200000000001</v>
      </c>
      <c r="I360" s="40">
        <f>Anchor!D783</f>
        <v>49.417999999999999</v>
      </c>
      <c r="J360" s="40">
        <f>Anchor!E783</f>
        <v>50.293300000000002</v>
      </c>
      <c r="K360" s="40"/>
      <c r="L360" s="40">
        <f>Anchor!F783</f>
        <v>28.1218</v>
      </c>
      <c r="M360" s="40">
        <f>Anchor!G783</f>
        <v>26.373000000000001</v>
      </c>
      <c r="N360" s="40">
        <f>Anchor!H783</f>
        <v>98.457499999999996</v>
      </c>
      <c r="O360" s="40"/>
      <c r="P360" s="40"/>
      <c r="Q360" s="40"/>
      <c r="R360" s="40"/>
      <c r="S360" s="40"/>
      <c r="T360" s="40"/>
      <c r="U360" s="40"/>
      <c r="V360" s="40">
        <f>Anchor!I783</f>
        <v>2328.1999999999998</v>
      </c>
      <c r="W360" s="40">
        <f>Anchor!J783</f>
        <v>1.5768</v>
      </c>
      <c r="X360" s="36">
        <f t="shared" si="24"/>
        <v>0.6467222222222222</v>
      </c>
      <c r="Y360" s="15"/>
      <c r="Z360" s="35">
        <f>Test!B783</f>
        <v>0</v>
      </c>
      <c r="AA360" s="40">
        <f>Test!C783</f>
        <v>0</v>
      </c>
      <c r="AB360" s="40">
        <f>Test!D783</f>
        <v>0</v>
      </c>
      <c r="AC360" s="40">
        <f>Test!E783</f>
        <v>0</v>
      </c>
      <c r="AD360" s="40"/>
      <c r="AE360" s="40">
        <f>Test!F783</f>
        <v>0</v>
      </c>
      <c r="AF360" s="40">
        <f>Test!G783</f>
        <v>0</v>
      </c>
      <c r="AG360" s="40">
        <f>Test!H783</f>
        <v>0</v>
      </c>
      <c r="AH360" s="40"/>
      <c r="AI360" s="40"/>
      <c r="AJ360" s="40"/>
      <c r="AK360" s="40"/>
      <c r="AL360" s="40"/>
      <c r="AM360" s="40"/>
      <c r="AN360" s="40"/>
      <c r="AO360" s="40">
        <f>Test!I783</f>
        <v>0</v>
      </c>
      <c r="AP360" s="40">
        <f>Test!J783</f>
        <v>0</v>
      </c>
      <c r="AQ360" s="36">
        <f t="shared" si="25"/>
        <v>0</v>
      </c>
      <c r="AR360" s="48">
        <f t="shared" si="22"/>
        <v>0</v>
      </c>
      <c r="AS360" s="49">
        <f t="shared" si="23"/>
        <v>0</v>
      </c>
      <c r="AT360" s="16"/>
      <c r="AU360" s="16"/>
      <c r="AV360" s="460" t="s">
        <v>124</v>
      </c>
      <c r="AW360" s="382" cm="1">
        <f t="array" ref="AW360">bdRateExtend($G359:$G362,H359:H362,$Z359:$Z362,AA359:AA362)</f>
        <v>1</v>
      </c>
      <c r="AX360" s="403"/>
      <c r="AY360" s="403"/>
      <c r="AZ360" s="403"/>
      <c r="BA360" s="403"/>
      <c r="BB360" s="403" cm="1">
        <f t="array" ref="BB360">bdRateExtend($G359:$G362,L359:L362,$Z359:$Z362,AE359:AE362)</f>
        <v>1</v>
      </c>
      <c r="BC360" s="403"/>
      <c r="BD360" s="403" cm="1">
        <f t="array" ref="BD360">bdRateExtend($G359:$G362,M359:M362,$Z359:$Z362,AF359:AF362)</f>
        <v>1</v>
      </c>
      <c r="BE360" s="403"/>
      <c r="BF360" s="403" cm="1">
        <f t="array" ref="BF360">bdRateExtend($G359:$G362,N359:N362,$Z359:$Z362,AG359:AG362)</f>
        <v>1</v>
      </c>
      <c r="BG360" s="403"/>
      <c r="BH360" s="403" t="e" cm="1">
        <f t="array" ref="BH360">bdRateExtend($G359:$G362,O359:O362,$Z359:$Z362,AH359:AH362)</f>
        <v>#VALUE!</v>
      </c>
      <c r="BI360" s="403"/>
      <c r="BJ360" s="403" t="e" cm="1">
        <f t="array" ref="BJ360">bdRateExtend($G359:$G362,P359:P362,$Z359:$Z362,AI359:AI362)</f>
        <v>#VALUE!</v>
      </c>
      <c r="BK360" s="403"/>
      <c r="BL360" s="403" t="e" cm="1">
        <f t="array" ref="BL360">bdRateExtend($G359:$G362,Q359:Q362,$Z359:$Z362,AJ359:AJ362)</f>
        <v>#VALUE!</v>
      </c>
      <c r="BM360" s="403"/>
      <c r="BN360" s="403" t="e" cm="1">
        <f t="array" ref="BN360">bdRateExtend($G359:$G362,R359:R362,$Z359:$Z362,AK359:AK362)</f>
        <v>#VALUE!</v>
      </c>
      <c r="BO360" s="403"/>
      <c r="BP360" s="403"/>
      <c r="BQ360" s="377"/>
      <c r="BR360" s="377"/>
    </row>
    <row r="361" spans="1:70" ht="17" customHeight="1" x14ac:dyDescent="0.2">
      <c r="A361" s="387"/>
      <c r="B361" s="390"/>
      <c r="C361" s="393"/>
      <c r="D361" s="396"/>
      <c r="E361" s="399"/>
      <c r="F361" s="19">
        <v>47</v>
      </c>
      <c r="G361" s="35">
        <f>Anchor!B784</f>
        <v>344.38339999999999</v>
      </c>
      <c r="H361" s="40">
        <f>Anchor!C784</f>
        <v>44.782400000000003</v>
      </c>
      <c r="I361" s="40">
        <f>Anchor!D784</f>
        <v>46.796999999999997</v>
      </c>
      <c r="J361" s="40">
        <f>Anchor!E784</f>
        <v>48.270699999999998</v>
      </c>
      <c r="K361" s="40"/>
      <c r="L361" s="40">
        <f>Anchor!F784</f>
        <v>27.167999999999999</v>
      </c>
      <c r="M361" s="40">
        <f>Anchor!G784</f>
        <v>25.6005</v>
      </c>
      <c r="N361" s="40">
        <f>Anchor!H784</f>
        <v>97.751199999999997</v>
      </c>
      <c r="O361" s="40"/>
      <c r="P361" s="40"/>
      <c r="Q361" s="40"/>
      <c r="R361" s="40"/>
      <c r="S361" s="40"/>
      <c r="T361" s="40"/>
      <c r="U361" s="40"/>
      <c r="V361" s="40">
        <f>Anchor!I784</f>
        <v>1982.7</v>
      </c>
      <c r="W361" s="40">
        <f>Anchor!J784</f>
        <v>1.5208999999999999</v>
      </c>
      <c r="X361" s="36">
        <f t="shared" si="24"/>
        <v>0.55074999999999996</v>
      </c>
      <c r="Y361" s="15"/>
      <c r="Z361" s="35">
        <f>Test!B784</f>
        <v>0</v>
      </c>
      <c r="AA361" s="40">
        <f>Test!C784</f>
        <v>0</v>
      </c>
      <c r="AB361" s="40">
        <f>Test!D784</f>
        <v>0</v>
      </c>
      <c r="AC361" s="40">
        <f>Test!E784</f>
        <v>0</v>
      </c>
      <c r="AD361" s="40"/>
      <c r="AE361" s="40">
        <f>Test!F784</f>
        <v>0</v>
      </c>
      <c r="AF361" s="40">
        <f>Test!G784</f>
        <v>0</v>
      </c>
      <c r="AG361" s="40">
        <f>Test!H784</f>
        <v>0</v>
      </c>
      <c r="AH361" s="40"/>
      <c r="AI361" s="40"/>
      <c r="AJ361" s="40"/>
      <c r="AK361" s="40"/>
      <c r="AL361" s="40"/>
      <c r="AM361" s="40"/>
      <c r="AN361" s="40"/>
      <c r="AO361" s="40">
        <f>Test!I784</f>
        <v>0</v>
      </c>
      <c r="AP361" s="40">
        <f>Test!J784</f>
        <v>0</v>
      </c>
      <c r="AQ361" s="36">
        <f t="shared" si="25"/>
        <v>0</v>
      </c>
      <c r="AR361" s="48">
        <f t="shared" si="22"/>
        <v>0</v>
      </c>
      <c r="AS361" s="49">
        <f t="shared" si="23"/>
        <v>0</v>
      </c>
      <c r="AT361" s="16"/>
      <c r="AU361" s="16"/>
      <c r="AV361" s="460"/>
      <c r="AW361" s="382"/>
      <c r="AX361" s="403"/>
      <c r="AY361" s="403"/>
      <c r="AZ361" s="403"/>
      <c r="BA361" s="403"/>
      <c r="BB361" s="403"/>
      <c r="BC361" s="403"/>
      <c r="BD361" s="403"/>
      <c r="BE361" s="403"/>
      <c r="BF361" s="403"/>
      <c r="BG361" s="403"/>
      <c r="BH361" s="403"/>
      <c r="BI361" s="403"/>
      <c r="BJ361" s="403"/>
      <c r="BK361" s="403"/>
      <c r="BL361" s="403"/>
      <c r="BM361" s="403"/>
      <c r="BN361" s="403"/>
      <c r="BO361" s="403"/>
      <c r="BP361" s="403"/>
      <c r="BQ361" s="377"/>
      <c r="BR361" s="377"/>
    </row>
    <row r="362" spans="1:70" ht="17" customHeight="1" x14ac:dyDescent="0.2">
      <c r="A362" s="387"/>
      <c r="B362" s="390"/>
      <c r="C362" s="393"/>
      <c r="D362" s="396"/>
      <c r="E362" s="399"/>
      <c r="F362" s="19">
        <v>55</v>
      </c>
      <c r="G362" s="35">
        <f>Anchor!B785</f>
        <v>279.49110000000002</v>
      </c>
      <c r="H362" s="40">
        <f>Anchor!C785</f>
        <v>41.839799999999997</v>
      </c>
      <c r="I362" s="40">
        <f>Anchor!D785</f>
        <v>44.497500000000002</v>
      </c>
      <c r="J362" s="40">
        <f>Anchor!E785</f>
        <v>46.122100000000003</v>
      </c>
      <c r="K362" s="40"/>
      <c r="L362" s="40">
        <f>Anchor!F785</f>
        <v>25.533100000000001</v>
      </c>
      <c r="M362" s="40">
        <f>Anchor!G785</f>
        <v>24.316800000000001</v>
      </c>
      <c r="N362" s="40">
        <f>Anchor!H785</f>
        <v>96.706000000000003</v>
      </c>
      <c r="O362" s="40"/>
      <c r="P362" s="40"/>
      <c r="Q362" s="40"/>
      <c r="R362" s="40"/>
      <c r="S362" s="40"/>
      <c r="T362" s="40"/>
      <c r="U362" s="40"/>
      <c r="V362" s="40">
        <f>Anchor!I785</f>
        <v>1799.2</v>
      </c>
      <c r="W362" s="40">
        <f>Anchor!J785</f>
        <v>1.454</v>
      </c>
      <c r="X362" s="36">
        <f t="shared" si="24"/>
        <v>0.49977777777777777</v>
      </c>
      <c r="Y362" s="15"/>
      <c r="Z362" s="35">
        <f>Test!B785</f>
        <v>0</v>
      </c>
      <c r="AA362" s="40">
        <f>Test!C785</f>
        <v>0</v>
      </c>
      <c r="AB362" s="40">
        <f>Test!D785</f>
        <v>0</v>
      </c>
      <c r="AC362" s="40">
        <f>Test!E785</f>
        <v>0</v>
      </c>
      <c r="AD362" s="40"/>
      <c r="AE362" s="40">
        <f>Test!F785</f>
        <v>0</v>
      </c>
      <c r="AF362" s="40">
        <f>Test!G785</f>
        <v>0</v>
      </c>
      <c r="AG362" s="40">
        <f>Test!H785</f>
        <v>0</v>
      </c>
      <c r="AH362" s="40"/>
      <c r="AI362" s="40"/>
      <c r="AJ362" s="40"/>
      <c r="AK362" s="40"/>
      <c r="AL362" s="40"/>
      <c r="AM362" s="40"/>
      <c r="AN362" s="40"/>
      <c r="AO362" s="40">
        <f>Test!I785</f>
        <v>0</v>
      </c>
      <c r="AP362" s="40">
        <f>Test!J785</f>
        <v>0</v>
      </c>
      <c r="AQ362" s="36">
        <f t="shared" si="25"/>
        <v>0</v>
      </c>
      <c r="AR362" s="48">
        <f t="shared" si="22"/>
        <v>0</v>
      </c>
      <c r="AS362" s="49">
        <f t="shared" si="23"/>
        <v>0</v>
      </c>
      <c r="AT362" s="16"/>
      <c r="AU362" s="16"/>
      <c r="AV362" s="460" t="s">
        <v>125</v>
      </c>
      <c r="AW362" s="382" cm="1">
        <f t="array" ref="AW362">bdRateExtend($G360:$G363,H360:H363,$Z360:$Z363,AA360:AA363)</f>
        <v>1</v>
      </c>
      <c r="AX362" s="403"/>
      <c r="AY362" s="403"/>
      <c r="AZ362" s="403"/>
      <c r="BA362" s="403"/>
      <c r="BB362" s="403" cm="1">
        <f t="array" ref="BB362">bdRateExtend($G360:$G363,L360:L363,$Z360:$Z363,AE360:AE363)</f>
        <v>1</v>
      </c>
      <c r="BC362" s="403"/>
      <c r="BD362" s="403" cm="1">
        <f t="array" ref="BD362">bdRateExtend($G360:$G363,M360:M363,$Z360:$Z363,AF360:AF363)</f>
        <v>1</v>
      </c>
      <c r="BE362" s="403"/>
      <c r="BF362" s="403" cm="1">
        <f t="array" ref="BF362">bdRateExtend($G360:$G363,N360:N363,$Z360:$Z363,AG360:AG363)</f>
        <v>1</v>
      </c>
      <c r="BG362" s="403"/>
      <c r="BH362" s="403" t="e" cm="1">
        <f t="array" ref="BH362">bdRateExtend($G360:$G363,O360:O363,$Z360:$Z363,AH360:AH363)</f>
        <v>#VALUE!</v>
      </c>
      <c r="BI362" s="403"/>
      <c r="BJ362" s="403" t="e" cm="1">
        <f t="array" ref="BJ362">bdRateExtend($G360:$G363,P360:P363,$Z360:$Z363,AI360:AI363)</f>
        <v>#VALUE!</v>
      </c>
      <c r="BK362" s="403"/>
      <c r="BL362" s="403" t="e" cm="1">
        <f t="array" ref="BL362">bdRateExtend($G360:$G363,Q360:Q363,$Z360:$Z363,AJ360:AJ363)</f>
        <v>#VALUE!</v>
      </c>
      <c r="BM362" s="403"/>
      <c r="BN362" s="403" t="e" cm="1">
        <f t="array" ref="BN362">bdRateExtend($G360:$G363,R360:R363,$Z360:$Z363,AK360:AK363)</f>
        <v>#VALUE!</v>
      </c>
      <c r="BO362" s="403"/>
      <c r="BP362" s="403"/>
      <c r="BQ362" s="377"/>
      <c r="BR362" s="377"/>
    </row>
    <row r="363" spans="1:70" ht="17" customHeight="1" thickBot="1" x14ac:dyDescent="0.25">
      <c r="A363" s="388"/>
      <c r="B363" s="391"/>
      <c r="C363" s="394"/>
      <c r="D363" s="397"/>
      <c r="E363" s="400"/>
      <c r="F363" s="22">
        <v>63</v>
      </c>
      <c r="G363" s="37">
        <f>Anchor!B786</f>
        <v>219.12180000000001</v>
      </c>
      <c r="H363" s="38">
        <f>Anchor!C786</f>
        <v>38.041800000000002</v>
      </c>
      <c r="I363" s="38">
        <f>Anchor!D786</f>
        <v>42.230400000000003</v>
      </c>
      <c r="J363" s="38">
        <f>Anchor!E786</f>
        <v>43.662700000000001</v>
      </c>
      <c r="K363" s="38"/>
      <c r="L363" s="38">
        <f>Anchor!F786</f>
        <v>22.883800000000001</v>
      </c>
      <c r="M363" s="38">
        <f>Anchor!G786</f>
        <v>22.1616</v>
      </c>
      <c r="N363" s="38">
        <f>Anchor!H786</f>
        <v>93.913399999999996</v>
      </c>
      <c r="O363" s="38"/>
      <c r="P363" s="38"/>
      <c r="Q363" s="38"/>
      <c r="R363" s="38"/>
      <c r="S363" s="38"/>
      <c r="T363" s="38"/>
      <c r="U363" s="38"/>
      <c r="V363" s="38">
        <f>Anchor!I786</f>
        <v>1351.4</v>
      </c>
      <c r="W363" s="38">
        <f>Anchor!J786</f>
        <v>1.4085000000000001</v>
      </c>
      <c r="X363" s="39">
        <f t="shared" si="24"/>
        <v>0.37538888888888894</v>
      </c>
      <c r="Y363" s="15"/>
      <c r="Z363" s="37">
        <f>Test!B786</f>
        <v>0</v>
      </c>
      <c r="AA363" s="38">
        <f>Test!C786</f>
        <v>0</v>
      </c>
      <c r="AB363" s="38">
        <f>Test!D786</f>
        <v>0</v>
      </c>
      <c r="AC363" s="38">
        <f>Test!E786</f>
        <v>0</v>
      </c>
      <c r="AD363" s="38"/>
      <c r="AE363" s="38">
        <f>Test!F786</f>
        <v>0</v>
      </c>
      <c r="AF363" s="38">
        <f>Test!G786</f>
        <v>0</v>
      </c>
      <c r="AG363" s="38">
        <f>Test!H786</f>
        <v>0</v>
      </c>
      <c r="AH363" s="38"/>
      <c r="AI363" s="38"/>
      <c r="AJ363" s="38"/>
      <c r="AK363" s="38"/>
      <c r="AL363" s="38"/>
      <c r="AM363" s="38"/>
      <c r="AN363" s="38"/>
      <c r="AO363" s="38">
        <f>Test!I786</f>
        <v>0</v>
      </c>
      <c r="AP363" s="38">
        <f>Test!J786</f>
        <v>0</v>
      </c>
      <c r="AQ363" s="39">
        <f t="shared" si="25"/>
        <v>0</v>
      </c>
      <c r="AR363" s="50">
        <f t="shared" si="22"/>
        <v>0</v>
      </c>
      <c r="AS363" s="51">
        <f t="shared" si="23"/>
        <v>0</v>
      </c>
      <c r="AT363" s="16"/>
      <c r="AU363" s="16"/>
      <c r="AV363" s="462"/>
      <c r="AW363" s="382"/>
      <c r="AX363" s="403"/>
      <c r="AY363" s="403"/>
      <c r="AZ363" s="403"/>
      <c r="BA363" s="403"/>
      <c r="BB363" s="403"/>
      <c r="BC363" s="403"/>
      <c r="BD363" s="403"/>
      <c r="BE363" s="403"/>
      <c r="BF363" s="403"/>
      <c r="BG363" s="403"/>
      <c r="BH363" s="403"/>
      <c r="BI363" s="403"/>
      <c r="BJ363" s="403"/>
      <c r="BK363" s="403"/>
      <c r="BL363" s="403"/>
      <c r="BM363" s="403"/>
      <c r="BN363" s="403"/>
      <c r="BO363" s="403"/>
      <c r="BP363" s="403"/>
      <c r="BQ363" s="377"/>
      <c r="BR363" s="377"/>
    </row>
    <row r="364" spans="1:70" ht="17" customHeight="1" x14ac:dyDescent="0.2">
      <c r="A364" s="386" t="s">
        <v>104</v>
      </c>
      <c r="B364" s="389" t="s">
        <v>18</v>
      </c>
      <c r="C364" s="392" t="s">
        <v>79</v>
      </c>
      <c r="D364" s="395">
        <v>59.94</v>
      </c>
      <c r="E364" s="398">
        <v>10</v>
      </c>
      <c r="F364" s="21">
        <v>23</v>
      </c>
      <c r="G364" s="32">
        <f>Anchor!B787</f>
        <v>0</v>
      </c>
      <c r="H364" s="33">
        <f>Anchor!C787</f>
        <v>0</v>
      </c>
      <c r="I364" s="33">
        <f>Anchor!D787</f>
        <v>0</v>
      </c>
      <c r="J364" s="33">
        <f>Anchor!E787</f>
        <v>0</v>
      </c>
      <c r="K364" s="33"/>
      <c r="L364" s="33">
        <f>Anchor!F787</f>
        <v>0</v>
      </c>
      <c r="M364" s="33">
        <f>Anchor!G787</f>
        <v>0</v>
      </c>
      <c r="N364" s="33">
        <f>Anchor!H787</f>
        <v>0</v>
      </c>
      <c r="O364" s="33"/>
      <c r="P364" s="33"/>
      <c r="Q364" s="33"/>
      <c r="R364" s="33"/>
      <c r="S364" s="33"/>
      <c r="T364" s="33"/>
      <c r="U364" s="33"/>
      <c r="V364" s="33">
        <f>Anchor!I787</f>
        <v>0</v>
      </c>
      <c r="W364" s="33">
        <f>Anchor!J787</f>
        <v>0</v>
      </c>
      <c r="X364" s="34">
        <f t="shared" si="24"/>
        <v>0</v>
      </c>
      <c r="Y364" s="15"/>
      <c r="Z364" s="32">
        <f>Test!B787</f>
        <v>0</v>
      </c>
      <c r="AA364" s="33">
        <f>Test!C787</f>
        <v>0</v>
      </c>
      <c r="AB364" s="33">
        <f>Test!D787</f>
        <v>0</v>
      </c>
      <c r="AC364" s="33">
        <f>Test!E787</f>
        <v>0</v>
      </c>
      <c r="AD364" s="33"/>
      <c r="AE364" s="33">
        <f>Test!F787</f>
        <v>0</v>
      </c>
      <c r="AF364" s="33">
        <f>Test!G787</f>
        <v>0</v>
      </c>
      <c r="AG364" s="33">
        <f>Test!H787</f>
        <v>0</v>
      </c>
      <c r="AH364" s="33"/>
      <c r="AI364" s="33"/>
      <c r="AJ364" s="33"/>
      <c r="AK364" s="33"/>
      <c r="AL364" s="33"/>
      <c r="AM364" s="33"/>
      <c r="AN364" s="33"/>
      <c r="AO364" s="33">
        <f>Test!I787</f>
        <v>0</v>
      </c>
      <c r="AP364" s="33">
        <f>Test!J787</f>
        <v>0</v>
      </c>
      <c r="AQ364" s="34">
        <f t="shared" si="25"/>
        <v>0</v>
      </c>
      <c r="AR364" s="46" t="e">
        <f t="shared" si="22"/>
        <v>#DIV/0!</v>
      </c>
      <c r="AS364" s="47" t="e">
        <f t="shared" si="23"/>
        <v>#DIV/0!</v>
      </c>
      <c r="AT364" s="16"/>
      <c r="AU364" s="16"/>
      <c r="AV364" s="461" t="s">
        <v>123</v>
      </c>
      <c r="AW364" s="382" t="e" cm="1">
        <f t="array" ref="AW364">bdRateExtend($G364:$G367,H364:H367,$Z364:$Z367,AA364:AA367)</f>
        <v>#VALUE!</v>
      </c>
      <c r="AX364" s="403" t="e" cm="1">
        <f t="array" ref="AX364">bdRateExtend($G364:$G369,H364:H369,$Z364:$Z369,AA364:AA369)</f>
        <v>#VALUE!</v>
      </c>
      <c r="AY364" s="403" t="e" cm="1">
        <f t="array" ref="AY364">bdRateExtend($G364:$G369,I364:I369,$Z364:$Z369,AB364:AB369)</f>
        <v>#VALUE!</v>
      </c>
      <c r="AZ364" s="403" t="e" cm="1">
        <f t="array" ref="AZ364">bdRateExtend($G364:$G369,J364:J369,$Z364:$Z369,AC364:AC369)</f>
        <v>#VALUE!</v>
      </c>
      <c r="BA364" s="403" t="e" cm="1">
        <f t="array" ref="BA364">bdRateExtend($G364:$G369,K364:K369,$Z364:$Z369,AD364:AD369)</f>
        <v>#VALUE!</v>
      </c>
      <c r="BB364" s="403" t="e" cm="1">
        <f t="array" ref="BB364">bdRateExtend($G364:$G367,L364:L367,$Z364:$Z367,AE364:AE367)</f>
        <v>#VALUE!</v>
      </c>
      <c r="BC364" s="403" t="e" cm="1">
        <f t="array" ref="BC364">bdRateExtend($G364:$G369,L364:L369,$Z364:$Z369,AE364:AE369)</f>
        <v>#VALUE!</v>
      </c>
      <c r="BD364" s="403" t="e" cm="1">
        <f t="array" ref="BD364">bdRateExtend($G364:$G367,M364:M367,$Z364:$Z367,AF364:AF367)</f>
        <v>#VALUE!</v>
      </c>
      <c r="BE364" s="403" t="e" cm="1">
        <f t="array" ref="BE364">bdRateExtend($G364:$G369,M364:M369,$Z364:$Z369,AF364:AF369)</f>
        <v>#VALUE!</v>
      </c>
      <c r="BF364" s="403" t="e" cm="1">
        <f t="array" ref="BF364">bdRateExtend($G364:$G367,N364:N367,$Z364:$Z367,AG364:AG367)</f>
        <v>#VALUE!</v>
      </c>
      <c r="BG364" s="403" t="e" cm="1">
        <f t="array" ref="BG364">bdRateExtend($G364:$G369,N364:N369,$Z364:$Z369,AG364:AG369)</f>
        <v>#VALUE!</v>
      </c>
      <c r="BH364" s="403" t="e" cm="1">
        <f t="array" ref="BH364">bdRateExtend($G364:$G367,O364:O367,$Z364:$Z367,AH364:AH367)</f>
        <v>#VALUE!</v>
      </c>
      <c r="BI364" s="403" t="e" cm="1">
        <f t="array" ref="BI364">bdRateExtend($G364:$G369,O364:O369,$Z364:$Z369,AH364:AH369)</f>
        <v>#VALUE!</v>
      </c>
      <c r="BJ364" s="403" t="e" cm="1">
        <f t="array" ref="BJ364">bdRateExtend($G364:$G367,P364:P367,$Z364:$Z367,AI364:AI367)</f>
        <v>#VALUE!</v>
      </c>
      <c r="BK364" s="403" t="e" cm="1">
        <f t="array" ref="BK364">bdRateExtend($G364:$G369,P364:P369,$Z364:$Z369,AI364:AI369)</f>
        <v>#VALUE!</v>
      </c>
      <c r="BL364" s="403" t="e" cm="1">
        <f t="array" ref="BL364">bdRateExtend($G364:$G367,Q364:Q367,$Z364:$Z367,AJ364:AJ367)</f>
        <v>#VALUE!</v>
      </c>
      <c r="BM364" s="403" t="e" cm="1">
        <f t="array" ref="BM364">bdRateExtend($G364:$G369,Q364:Q369,$Z364:$Z369,AJ364:AJ369)</f>
        <v>#VALUE!</v>
      </c>
      <c r="BN364" s="403" t="e" cm="1">
        <f t="array" ref="BN364">bdRateExtend($G364:$G367,R364:R367,$Z364:$Z367,AK364:AK367)</f>
        <v>#VALUE!</v>
      </c>
      <c r="BO364" s="403" t="e" cm="1">
        <f t="array" ref="BO364">bdRateExtend($G364:$G369,R364:R369,$Z364:$Z369,AK364:AK369)</f>
        <v>#VALUE!</v>
      </c>
      <c r="BP364" s="403" t="e" cm="1">
        <f t="array" ref="BP364">bdRateExtend($G364:$G369,S364:S369,$Z364:$Z369,AL364:AL369)</f>
        <v>#VALUE!</v>
      </c>
      <c r="BQ364" s="377" t="e" cm="1">
        <f t="array" ref="BQ364">bdRateExtend($G364:$G369,T364:T369,$Z364:$Z369,AM364:AM369)</f>
        <v>#VALUE!</v>
      </c>
      <c r="BR364" s="377" t="e" cm="1">
        <f t="array" ref="BR364">bdRateExtend($G364:$G369,U364:U369,$Z364:$Z369,AN364:AN369)</f>
        <v>#VALUE!</v>
      </c>
    </row>
    <row r="365" spans="1:70" ht="17" customHeight="1" x14ac:dyDescent="0.2">
      <c r="A365" s="387"/>
      <c r="B365" s="390"/>
      <c r="C365" s="393"/>
      <c r="D365" s="396"/>
      <c r="E365" s="399"/>
      <c r="F365" s="19">
        <v>31</v>
      </c>
      <c r="G365" s="35">
        <f>Anchor!B788</f>
        <v>0</v>
      </c>
      <c r="H365" s="40">
        <f>Anchor!C788</f>
        <v>0</v>
      </c>
      <c r="I365" s="40">
        <f>Anchor!D788</f>
        <v>0</v>
      </c>
      <c r="J365" s="40">
        <f>Anchor!E788</f>
        <v>0</v>
      </c>
      <c r="K365" s="40"/>
      <c r="L365" s="40">
        <f>Anchor!F788</f>
        <v>0</v>
      </c>
      <c r="M365" s="40">
        <f>Anchor!G788</f>
        <v>0</v>
      </c>
      <c r="N365" s="40">
        <f>Anchor!H788</f>
        <v>0</v>
      </c>
      <c r="O365" s="40"/>
      <c r="P365" s="40"/>
      <c r="Q365" s="40"/>
      <c r="R365" s="40"/>
      <c r="S365" s="40"/>
      <c r="T365" s="40"/>
      <c r="U365" s="40"/>
      <c r="V365" s="40">
        <f>Anchor!I788</f>
        <v>0</v>
      </c>
      <c r="W365" s="40">
        <f>Anchor!J788</f>
        <v>0</v>
      </c>
      <c r="X365" s="36">
        <f t="shared" si="24"/>
        <v>0</v>
      </c>
      <c r="Y365" s="15"/>
      <c r="Z365" s="35">
        <f>Test!B788</f>
        <v>0</v>
      </c>
      <c r="AA365" s="40">
        <f>Test!C788</f>
        <v>0</v>
      </c>
      <c r="AB365" s="40">
        <f>Test!D788</f>
        <v>0</v>
      </c>
      <c r="AC365" s="40">
        <f>Test!E788</f>
        <v>0</v>
      </c>
      <c r="AD365" s="40"/>
      <c r="AE365" s="40">
        <f>Test!F788</f>
        <v>0</v>
      </c>
      <c r="AF365" s="40">
        <f>Test!G788</f>
        <v>0</v>
      </c>
      <c r="AG365" s="40">
        <f>Test!H788</f>
        <v>0</v>
      </c>
      <c r="AH365" s="40"/>
      <c r="AI365" s="40"/>
      <c r="AJ365" s="40"/>
      <c r="AK365" s="40"/>
      <c r="AL365" s="40"/>
      <c r="AM365" s="40"/>
      <c r="AN365" s="40"/>
      <c r="AO365" s="40">
        <f>Test!I788</f>
        <v>0</v>
      </c>
      <c r="AP365" s="40">
        <f>Test!J788</f>
        <v>0</v>
      </c>
      <c r="AQ365" s="36">
        <f t="shared" si="25"/>
        <v>0</v>
      </c>
      <c r="AR365" s="48" t="e">
        <f t="shared" si="22"/>
        <v>#DIV/0!</v>
      </c>
      <c r="AS365" s="49" t="e">
        <f t="shared" si="23"/>
        <v>#DIV/0!</v>
      </c>
      <c r="AT365" s="16"/>
      <c r="AU365" s="16"/>
      <c r="AV365" s="460"/>
      <c r="AW365" s="382"/>
      <c r="AX365" s="403"/>
      <c r="AY365" s="403"/>
      <c r="AZ365" s="403"/>
      <c r="BA365" s="403"/>
      <c r="BB365" s="403"/>
      <c r="BC365" s="403"/>
      <c r="BD365" s="403"/>
      <c r="BE365" s="403"/>
      <c r="BF365" s="403"/>
      <c r="BG365" s="403"/>
      <c r="BH365" s="403"/>
      <c r="BI365" s="403"/>
      <c r="BJ365" s="403"/>
      <c r="BK365" s="403"/>
      <c r="BL365" s="403"/>
      <c r="BM365" s="403"/>
      <c r="BN365" s="403"/>
      <c r="BO365" s="403"/>
      <c r="BP365" s="403"/>
      <c r="BQ365" s="377"/>
      <c r="BR365" s="377"/>
    </row>
    <row r="366" spans="1:70" ht="17" customHeight="1" x14ac:dyDescent="0.2">
      <c r="A366" s="387"/>
      <c r="B366" s="390"/>
      <c r="C366" s="393"/>
      <c r="D366" s="396"/>
      <c r="E366" s="399"/>
      <c r="F366" s="19">
        <v>39</v>
      </c>
      <c r="G366" s="35">
        <f>Anchor!B789</f>
        <v>0</v>
      </c>
      <c r="H366" s="40">
        <f>Anchor!C789</f>
        <v>0</v>
      </c>
      <c r="I366" s="40">
        <f>Anchor!D789</f>
        <v>0</v>
      </c>
      <c r="J366" s="40">
        <f>Anchor!E789</f>
        <v>0</v>
      </c>
      <c r="K366" s="40"/>
      <c r="L366" s="40">
        <f>Anchor!F789</f>
        <v>0</v>
      </c>
      <c r="M366" s="40">
        <f>Anchor!G789</f>
        <v>0</v>
      </c>
      <c r="N366" s="40">
        <f>Anchor!H789</f>
        <v>0</v>
      </c>
      <c r="O366" s="40"/>
      <c r="P366" s="40"/>
      <c r="Q366" s="40"/>
      <c r="R366" s="40"/>
      <c r="S366" s="40"/>
      <c r="T366" s="40"/>
      <c r="U366" s="40"/>
      <c r="V366" s="40">
        <f>Anchor!I789</f>
        <v>0</v>
      </c>
      <c r="W366" s="40">
        <f>Anchor!J789</f>
        <v>0</v>
      </c>
      <c r="X366" s="36">
        <f t="shared" si="24"/>
        <v>0</v>
      </c>
      <c r="Y366" s="15"/>
      <c r="Z366" s="35">
        <f>Test!B789</f>
        <v>0</v>
      </c>
      <c r="AA366" s="40">
        <f>Test!C789</f>
        <v>0</v>
      </c>
      <c r="AB366" s="40">
        <f>Test!D789</f>
        <v>0</v>
      </c>
      <c r="AC366" s="40">
        <f>Test!E789</f>
        <v>0</v>
      </c>
      <c r="AD366" s="40"/>
      <c r="AE366" s="40">
        <f>Test!F789</f>
        <v>0</v>
      </c>
      <c r="AF366" s="40">
        <f>Test!G789</f>
        <v>0</v>
      </c>
      <c r="AG366" s="40">
        <f>Test!H789</f>
        <v>0</v>
      </c>
      <c r="AH366" s="40"/>
      <c r="AI366" s="40"/>
      <c r="AJ366" s="40"/>
      <c r="AK366" s="40"/>
      <c r="AL366" s="40"/>
      <c r="AM366" s="40"/>
      <c r="AN366" s="40"/>
      <c r="AO366" s="40">
        <f>Test!I789</f>
        <v>0</v>
      </c>
      <c r="AP366" s="40">
        <f>Test!J789</f>
        <v>0</v>
      </c>
      <c r="AQ366" s="36">
        <f t="shared" si="25"/>
        <v>0</v>
      </c>
      <c r="AR366" s="48" t="e">
        <f t="shared" si="22"/>
        <v>#DIV/0!</v>
      </c>
      <c r="AS366" s="49" t="e">
        <f t="shared" si="23"/>
        <v>#DIV/0!</v>
      </c>
      <c r="AT366" s="16"/>
      <c r="AU366" s="16"/>
      <c r="AV366" s="460" t="s">
        <v>124</v>
      </c>
      <c r="AW366" s="382" t="e" cm="1">
        <f t="array" ref="AW366">bdRateExtend($G365:$G368,H365:H368,$Z365:$Z368,AA365:AA368)</f>
        <v>#VALUE!</v>
      </c>
      <c r="AX366" s="403"/>
      <c r="AY366" s="403"/>
      <c r="AZ366" s="403"/>
      <c r="BA366" s="403"/>
      <c r="BB366" s="403" t="e" cm="1">
        <f t="array" ref="BB366">bdRateExtend($G365:$G368,L365:L368,$Z365:$Z368,AE365:AE368)</f>
        <v>#VALUE!</v>
      </c>
      <c r="BC366" s="403"/>
      <c r="BD366" s="403" t="e" cm="1">
        <f t="array" ref="BD366">bdRateExtend($G365:$G368,M365:M368,$Z365:$Z368,AF365:AF368)</f>
        <v>#VALUE!</v>
      </c>
      <c r="BE366" s="403"/>
      <c r="BF366" s="403" t="e" cm="1">
        <f t="array" ref="BF366">bdRateExtend($G365:$G368,N365:N368,$Z365:$Z368,AG365:AG368)</f>
        <v>#VALUE!</v>
      </c>
      <c r="BG366" s="403"/>
      <c r="BH366" s="403" t="e" cm="1">
        <f t="array" ref="BH366">bdRateExtend($G365:$G368,O365:O368,$Z365:$Z368,AH365:AH368)</f>
        <v>#VALUE!</v>
      </c>
      <c r="BI366" s="403"/>
      <c r="BJ366" s="403" t="e" cm="1">
        <f t="array" ref="BJ366">bdRateExtend($G365:$G368,P365:P368,$Z365:$Z368,AI365:AI368)</f>
        <v>#VALUE!</v>
      </c>
      <c r="BK366" s="403"/>
      <c r="BL366" s="403" t="e" cm="1">
        <f t="array" ref="BL366">bdRateExtend($G365:$G368,Q365:Q368,$Z365:$Z368,AJ365:AJ368)</f>
        <v>#VALUE!</v>
      </c>
      <c r="BM366" s="403"/>
      <c r="BN366" s="403" t="e" cm="1">
        <f t="array" ref="BN366">bdRateExtend($G365:$G368,R365:R368,$Z365:$Z368,AK365:AK368)</f>
        <v>#VALUE!</v>
      </c>
      <c r="BO366" s="403"/>
      <c r="BP366" s="403"/>
      <c r="BQ366" s="377"/>
      <c r="BR366" s="377"/>
    </row>
    <row r="367" spans="1:70" ht="17" customHeight="1" x14ac:dyDescent="0.2">
      <c r="A367" s="387"/>
      <c r="B367" s="390"/>
      <c r="C367" s="393"/>
      <c r="D367" s="396"/>
      <c r="E367" s="399"/>
      <c r="F367" s="19">
        <v>47</v>
      </c>
      <c r="G367" s="35">
        <f>Anchor!B790</f>
        <v>0</v>
      </c>
      <c r="H367" s="40">
        <f>Anchor!C790</f>
        <v>0</v>
      </c>
      <c r="I367" s="40">
        <f>Anchor!D790</f>
        <v>0</v>
      </c>
      <c r="J367" s="40">
        <f>Anchor!E790</f>
        <v>0</v>
      </c>
      <c r="K367" s="40"/>
      <c r="L367" s="40">
        <f>Anchor!F790</f>
        <v>0</v>
      </c>
      <c r="M367" s="40">
        <f>Anchor!G790</f>
        <v>0</v>
      </c>
      <c r="N367" s="40">
        <f>Anchor!H790</f>
        <v>0</v>
      </c>
      <c r="O367" s="40"/>
      <c r="P367" s="40"/>
      <c r="Q367" s="40"/>
      <c r="R367" s="40"/>
      <c r="S367" s="40"/>
      <c r="T367" s="40"/>
      <c r="U367" s="40"/>
      <c r="V367" s="40">
        <f>Anchor!I790</f>
        <v>0</v>
      </c>
      <c r="W367" s="40">
        <f>Anchor!J790</f>
        <v>0</v>
      </c>
      <c r="X367" s="36">
        <f t="shared" si="24"/>
        <v>0</v>
      </c>
      <c r="Y367" s="15"/>
      <c r="Z367" s="35">
        <f>Test!B790</f>
        <v>0</v>
      </c>
      <c r="AA367" s="40">
        <f>Test!C790</f>
        <v>0</v>
      </c>
      <c r="AB367" s="40">
        <f>Test!D790</f>
        <v>0</v>
      </c>
      <c r="AC367" s="40">
        <f>Test!E790</f>
        <v>0</v>
      </c>
      <c r="AD367" s="40"/>
      <c r="AE367" s="40">
        <f>Test!F790</f>
        <v>0</v>
      </c>
      <c r="AF367" s="40">
        <f>Test!G790</f>
        <v>0</v>
      </c>
      <c r="AG367" s="40">
        <f>Test!H790</f>
        <v>0</v>
      </c>
      <c r="AH367" s="40"/>
      <c r="AI367" s="40"/>
      <c r="AJ367" s="40"/>
      <c r="AK367" s="40"/>
      <c r="AL367" s="40"/>
      <c r="AM367" s="40"/>
      <c r="AN367" s="40"/>
      <c r="AO367" s="40">
        <f>Test!I790</f>
        <v>0</v>
      </c>
      <c r="AP367" s="40">
        <f>Test!J790</f>
        <v>0</v>
      </c>
      <c r="AQ367" s="36">
        <f t="shared" si="25"/>
        <v>0</v>
      </c>
      <c r="AR367" s="48" t="e">
        <f t="shared" si="22"/>
        <v>#DIV/0!</v>
      </c>
      <c r="AS367" s="49" t="e">
        <f t="shared" si="23"/>
        <v>#DIV/0!</v>
      </c>
      <c r="AT367" s="16"/>
      <c r="AU367" s="16"/>
      <c r="AV367" s="460"/>
      <c r="AW367" s="382"/>
      <c r="AX367" s="403"/>
      <c r="AY367" s="403"/>
      <c r="AZ367" s="403"/>
      <c r="BA367" s="403"/>
      <c r="BB367" s="403"/>
      <c r="BC367" s="403"/>
      <c r="BD367" s="403"/>
      <c r="BE367" s="403"/>
      <c r="BF367" s="403"/>
      <c r="BG367" s="403"/>
      <c r="BH367" s="403"/>
      <c r="BI367" s="403"/>
      <c r="BJ367" s="403"/>
      <c r="BK367" s="403"/>
      <c r="BL367" s="403"/>
      <c r="BM367" s="403"/>
      <c r="BN367" s="403"/>
      <c r="BO367" s="403"/>
      <c r="BP367" s="403"/>
      <c r="BQ367" s="377"/>
      <c r="BR367" s="377"/>
    </row>
    <row r="368" spans="1:70" ht="17" customHeight="1" x14ac:dyDescent="0.2">
      <c r="A368" s="387"/>
      <c r="B368" s="390"/>
      <c r="C368" s="393"/>
      <c r="D368" s="396"/>
      <c r="E368" s="399"/>
      <c r="F368" s="19">
        <v>55</v>
      </c>
      <c r="G368" s="35">
        <f>Anchor!B791</f>
        <v>0</v>
      </c>
      <c r="H368" s="40">
        <f>Anchor!C791</f>
        <v>0</v>
      </c>
      <c r="I368" s="40">
        <f>Anchor!D791</f>
        <v>0</v>
      </c>
      <c r="J368" s="40">
        <f>Anchor!E791</f>
        <v>0</v>
      </c>
      <c r="K368" s="40"/>
      <c r="L368" s="40">
        <f>Anchor!F791</f>
        <v>0</v>
      </c>
      <c r="M368" s="40">
        <f>Anchor!G791</f>
        <v>0</v>
      </c>
      <c r="N368" s="40">
        <f>Anchor!H791</f>
        <v>0</v>
      </c>
      <c r="O368" s="40"/>
      <c r="P368" s="40"/>
      <c r="Q368" s="40"/>
      <c r="R368" s="40"/>
      <c r="S368" s="40"/>
      <c r="T368" s="40"/>
      <c r="U368" s="40"/>
      <c r="V368" s="40">
        <f>Anchor!I791</f>
        <v>0</v>
      </c>
      <c r="W368" s="40">
        <f>Anchor!J791</f>
        <v>0</v>
      </c>
      <c r="X368" s="36">
        <f t="shared" si="24"/>
        <v>0</v>
      </c>
      <c r="Y368" s="15"/>
      <c r="Z368" s="35">
        <f>Test!B791</f>
        <v>0</v>
      </c>
      <c r="AA368" s="40">
        <f>Test!C791</f>
        <v>0</v>
      </c>
      <c r="AB368" s="40">
        <f>Test!D791</f>
        <v>0</v>
      </c>
      <c r="AC368" s="40">
        <f>Test!E791</f>
        <v>0</v>
      </c>
      <c r="AD368" s="40"/>
      <c r="AE368" s="40">
        <f>Test!F791</f>
        <v>0</v>
      </c>
      <c r="AF368" s="40">
        <f>Test!G791</f>
        <v>0</v>
      </c>
      <c r="AG368" s="40">
        <f>Test!H791</f>
        <v>0</v>
      </c>
      <c r="AH368" s="40"/>
      <c r="AI368" s="40"/>
      <c r="AJ368" s="40"/>
      <c r="AK368" s="40"/>
      <c r="AL368" s="40"/>
      <c r="AM368" s="40"/>
      <c r="AN368" s="40"/>
      <c r="AO368" s="40">
        <f>Test!I791</f>
        <v>0</v>
      </c>
      <c r="AP368" s="40">
        <f>Test!J791</f>
        <v>0</v>
      </c>
      <c r="AQ368" s="36">
        <f t="shared" si="25"/>
        <v>0</v>
      </c>
      <c r="AR368" s="48" t="e">
        <f t="shared" si="22"/>
        <v>#DIV/0!</v>
      </c>
      <c r="AS368" s="49" t="e">
        <f t="shared" si="23"/>
        <v>#DIV/0!</v>
      </c>
      <c r="AT368" s="16"/>
      <c r="AU368" s="16"/>
      <c r="AV368" s="460" t="s">
        <v>125</v>
      </c>
      <c r="AW368" s="382" t="e" cm="1">
        <f t="array" ref="AW368">bdRateExtend($G366:$G369,H366:H369,$Z366:$Z369,AA366:AA369)</f>
        <v>#VALUE!</v>
      </c>
      <c r="AX368" s="403"/>
      <c r="AY368" s="403"/>
      <c r="AZ368" s="403"/>
      <c r="BA368" s="403"/>
      <c r="BB368" s="403" t="e" cm="1">
        <f t="array" ref="BB368">bdRateExtend($G366:$G369,L366:L369,$Z366:$Z369,AE366:AE369)</f>
        <v>#VALUE!</v>
      </c>
      <c r="BC368" s="403"/>
      <c r="BD368" s="403" t="e" cm="1">
        <f t="array" ref="BD368">bdRateExtend($G366:$G369,M366:M369,$Z366:$Z369,AF366:AF369)</f>
        <v>#VALUE!</v>
      </c>
      <c r="BE368" s="403"/>
      <c r="BF368" s="403" t="e" cm="1">
        <f t="array" ref="BF368">bdRateExtend($G366:$G369,N366:N369,$Z366:$Z369,AG366:AG369)</f>
        <v>#VALUE!</v>
      </c>
      <c r="BG368" s="403"/>
      <c r="BH368" s="403" t="e" cm="1">
        <f t="array" ref="BH368">bdRateExtend($G366:$G369,O366:O369,$Z366:$Z369,AH366:AH369)</f>
        <v>#VALUE!</v>
      </c>
      <c r="BI368" s="403"/>
      <c r="BJ368" s="403" t="e" cm="1">
        <f t="array" ref="BJ368">bdRateExtend($G366:$G369,P366:P369,$Z366:$Z369,AI366:AI369)</f>
        <v>#VALUE!</v>
      </c>
      <c r="BK368" s="403"/>
      <c r="BL368" s="403" t="e" cm="1">
        <f t="array" ref="BL368">bdRateExtend($G366:$G369,Q366:Q369,$Z366:$Z369,AJ366:AJ369)</f>
        <v>#VALUE!</v>
      </c>
      <c r="BM368" s="403"/>
      <c r="BN368" s="403" t="e" cm="1">
        <f t="array" ref="BN368">bdRateExtend($G366:$G369,R366:R369,$Z366:$Z369,AK366:AK369)</f>
        <v>#VALUE!</v>
      </c>
      <c r="BO368" s="403"/>
      <c r="BP368" s="403"/>
      <c r="BQ368" s="377"/>
      <c r="BR368" s="377"/>
    </row>
    <row r="369" spans="1:70" ht="17" customHeight="1" thickBot="1" x14ac:dyDescent="0.25">
      <c r="A369" s="387"/>
      <c r="B369" s="391"/>
      <c r="C369" s="394"/>
      <c r="D369" s="397"/>
      <c r="E369" s="400"/>
      <c r="F369" s="22">
        <v>63</v>
      </c>
      <c r="G369" s="37">
        <f>Anchor!B792</f>
        <v>0</v>
      </c>
      <c r="H369" s="38">
        <f>Anchor!C792</f>
        <v>0</v>
      </c>
      <c r="I369" s="38">
        <f>Anchor!D792</f>
        <v>0</v>
      </c>
      <c r="J369" s="38">
        <f>Anchor!E792</f>
        <v>0</v>
      </c>
      <c r="K369" s="38"/>
      <c r="L369" s="38">
        <f>Anchor!F792</f>
        <v>0</v>
      </c>
      <c r="M369" s="38">
        <f>Anchor!G792</f>
        <v>0</v>
      </c>
      <c r="N369" s="38">
        <f>Anchor!H792</f>
        <v>0</v>
      </c>
      <c r="O369" s="38"/>
      <c r="P369" s="38"/>
      <c r="Q369" s="38"/>
      <c r="R369" s="38"/>
      <c r="S369" s="38"/>
      <c r="T369" s="38"/>
      <c r="U369" s="38"/>
      <c r="V369" s="38">
        <f>Anchor!I792</f>
        <v>0</v>
      </c>
      <c r="W369" s="38">
        <f>Anchor!J792</f>
        <v>0</v>
      </c>
      <c r="X369" s="39">
        <f t="shared" si="24"/>
        <v>0</v>
      </c>
      <c r="Y369" s="15"/>
      <c r="Z369" s="37">
        <f>Test!B792</f>
        <v>0</v>
      </c>
      <c r="AA369" s="38">
        <f>Test!C792</f>
        <v>0</v>
      </c>
      <c r="AB369" s="38">
        <f>Test!D792</f>
        <v>0</v>
      </c>
      <c r="AC369" s="38">
        <f>Test!E792</f>
        <v>0</v>
      </c>
      <c r="AD369" s="38"/>
      <c r="AE369" s="38">
        <f>Test!F792</f>
        <v>0</v>
      </c>
      <c r="AF369" s="38">
        <f>Test!G792</f>
        <v>0</v>
      </c>
      <c r="AG369" s="38">
        <f>Test!H792</f>
        <v>0</v>
      </c>
      <c r="AH369" s="38"/>
      <c r="AI369" s="38"/>
      <c r="AJ369" s="38"/>
      <c r="AK369" s="38"/>
      <c r="AL369" s="38"/>
      <c r="AM369" s="38"/>
      <c r="AN369" s="38"/>
      <c r="AO369" s="38">
        <f>Test!I792</f>
        <v>0</v>
      </c>
      <c r="AP369" s="38">
        <f>Test!J792</f>
        <v>0</v>
      </c>
      <c r="AQ369" s="39">
        <f t="shared" si="25"/>
        <v>0</v>
      </c>
      <c r="AR369" s="50" t="e">
        <f t="shared" si="22"/>
        <v>#DIV/0!</v>
      </c>
      <c r="AS369" s="51" t="e">
        <f t="shared" si="23"/>
        <v>#DIV/0!</v>
      </c>
      <c r="AT369" s="16"/>
      <c r="AU369" s="16"/>
      <c r="AV369" s="462"/>
      <c r="AW369" s="382"/>
      <c r="AX369" s="403"/>
      <c r="AY369" s="403"/>
      <c r="AZ369" s="403"/>
      <c r="BA369" s="403"/>
      <c r="BB369" s="403"/>
      <c r="BC369" s="403"/>
      <c r="BD369" s="403"/>
      <c r="BE369" s="403"/>
      <c r="BF369" s="403"/>
      <c r="BG369" s="403"/>
      <c r="BH369" s="403"/>
      <c r="BI369" s="403"/>
      <c r="BJ369" s="403"/>
      <c r="BK369" s="403"/>
      <c r="BL369" s="403"/>
      <c r="BM369" s="403"/>
      <c r="BN369" s="403"/>
      <c r="BO369" s="403"/>
      <c r="BP369" s="403"/>
      <c r="BQ369" s="377"/>
      <c r="BR369" s="377"/>
    </row>
    <row r="370" spans="1:70" ht="17" customHeight="1" x14ac:dyDescent="0.2">
      <c r="A370" s="387"/>
      <c r="B370" s="389" t="s">
        <v>18</v>
      </c>
      <c r="C370" s="392" t="s">
        <v>80</v>
      </c>
      <c r="D370" s="395">
        <v>60</v>
      </c>
      <c r="E370" s="398">
        <v>10</v>
      </c>
      <c r="F370" s="21">
        <v>23</v>
      </c>
      <c r="G370" s="32">
        <f>Anchor!B793</f>
        <v>0</v>
      </c>
      <c r="H370" s="33">
        <f>Anchor!C793</f>
        <v>0</v>
      </c>
      <c r="I370" s="33">
        <f>Anchor!D793</f>
        <v>0</v>
      </c>
      <c r="J370" s="33">
        <f>Anchor!E793</f>
        <v>0</v>
      </c>
      <c r="K370" s="33"/>
      <c r="L370" s="33">
        <f>Anchor!F793</f>
        <v>0</v>
      </c>
      <c r="M370" s="33">
        <f>Anchor!G793</f>
        <v>0</v>
      </c>
      <c r="N370" s="33">
        <f>Anchor!H793</f>
        <v>0</v>
      </c>
      <c r="O370" s="33"/>
      <c r="P370" s="33"/>
      <c r="Q370" s="33"/>
      <c r="R370" s="33"/>
      <c r="S370" s="33"/>
      <c r="T370" s="33"/>
      <c r="U370" s="33"/>
      <c r="V370" s="33">
        <f>Anchor!I793</f>
        <v>0</v>
      </c>
      <c r="W370" s="33">
        <f>Anchor!J793</f>
        <v>0</v>
      </c>
      <c r="X370" s="34">
        <f t="shared" si="24"/>
        <v>0</v>
      </c>
      <c r="Y370" s="15"/>
      <c r="Z370" s="32">
        <f>Test!B793</f>
        <v>0</v>
      </c>
      <c r="AA370" s="33">
        <f>Test!C793</f>
        <v>0</v>
      </c>
      <c r="AB370" s="33">
        <f>Test!D793</f>
        <v>0</v>
      </c>
      <c r="AC370" s="33">
        <f>Test!E793</f>
        <v>0</v>
      </c>
      <c r="AD370" s="33"/>
      <c r="AE370" s="33">
        <f>Test!F793</f>
        <v>0</v>
      </c>
      <c r="AF370" s="33">
        <f>Test!G793</f>
        <v>0</v>
      </c>
      <c r="AG370" s="33">
        <f>Test!H793</f>
        <v>0</v>
      </c>
      <c r="AH370" s="33"/>
      <c r="AI370" s="33"/>
      <c r="AJ370" s="33"/>
      <c r="AK370" s="33"/>
      <c r="AL370" s="33"/>
      <c r="AM370" s="33"/>
      <c r="AN370" s="33"/>
      <c r="AO370" s="33">
        <f>Test!I793</f>
        <v>0</v>
      </c>
      <c r="AP370" s="33">
        <f>Test!J793</f>
        <v>0</v>
      </c>
      <c r="AQ370" s="34">
        <f t="shared" si="25"/>
        <v>0</v>
      </c>
      <c r="AR370" s="46" t="e">
        <f t="shared" si="22"/>
        <v>#DIV/0!</v>
      </c>
      <c r="AS370" s="47" t="e">
        <f t="shared" si="23"/>
        <v>#DIV/0!</v>
      </c>
      <c r="AT370" s="16"/>
      <c r="AU370" s="16"/>
      <c r="AV370" s="461" t="s">
        <v>123</v>
      </c>
      <c r="AW370" s="382" t="e" cm="1">
        <f t="array" ref="AW370">bdRateExtend($G370:$G373,H370:H373,$Z370:$Z373,AA370:AA373)</f>
        <v>#VALUE!</v>
      </c>
      <c r="AX370" s="403" t="e" cm="1">
        <f t="array" ref="AX370">bdRateExtend($G370:$G375,H370:H375,$Z370:$Z375,AA370:AA375)</f>
        <v>#VALUE!</v>
      </c>
      <c r="AY370" s="403" t="e" cm="1">
        <f t="array" ref="AY370">bdRateExtend($G370:$G375,I370:I375,$Z370:$Z375,AB370:AB375)</f>
        <v>#VALUE!</v>
      </c>
      <c r="AZ370" s="403" t="e" cm="1">
        <f t="array" ref="AZ370">bdRateExtend($G370:$G375,J370:J375,$Z370:$Z375,AC370:AC375)</f>
        <v>#VALUE!</v>
      </c>
      <c r="BA370" s="403" t="e" cm="1">
        <f t="array" ref="BA370">bdRateExtend($G370:$G375,K370:K375,$Z370:$Z375,AD370:AD375)</f>
        <v>#VALUE!</v>
      </c>
      <c r="BB370" s="403" t="e" cm="1">
        <f t="array" ref="BB370">bdRateExtend($G370:$G373,L370:L373,$Z370:$Z373,AE370:AE373)</f>
        <v>#VALUE!</v>
      </c>
      <c r="BC370" s="403" t="e" cm="1">
        <f t="array" ref="BC370">bdRateExtend($G370:$G375,L370:L375,$Z370:$Z375,AE370:AE375)</f>
        <v>#VALUE!</v>
      </c>
      <c r="BD370" s="403" t="e" cm="1">
        <f t="array" ref="BD370">bdRateExtend($G370:$G373,M370:M373,$Z370:$Z373,AF370:AF373)</f>
        <v>#VALUE!</v>
      </c>
      <c r="BE370" s="403" t="e" cm="1">
        <f t="array" ref="BE370">bdRateExtend($G370:$G375,M370:M375,$Z370:$Z375,AF370:AF375)</f>
        <v>#VALUE!</v>
      </c>
      <c r="BF370" s="403" t="e" cm="1">
        <f t="array" ref="BF370">bdRateExtend($G370:$G373,N370:N373,$Z370:$Z373,AG370:AG373)</f>
        <v>#VALUE!</v>
      </c>
      <c r="BG370" s="403" t="e" cm="1">
        <f t="array" ref="BG370">bdRateExtend($G370:$G375,N370:N375,$Z370:$Z375,AG370:AG375)</f>
        <v>#VALUE!</v>
      </c>
      <c r="BH370" s="403" t="e" cm="1">
        <f t="array" ref="BH370">bdRateExtend($G370:$G373,O370:O373,$Z370:$Z373,AH370:AH373)</f>
        <v>#VALUE!</v>
      </c>
      <c r="BI370" s="403" t="e" cm="1">
        <f t="array" ref="BI370">bdRateExtend($G370:$G375,O370:O375,$Z370:$Z375,AH370:AH375)</f>
        <v>#VALUE!</v>
      </c>
      <c r="BJ370" s="403" t="e" cm="1">
        <f t="array" ref="BJ370">bdRateExtend($G370:$G373,P370:P373,$Z370:$Z373,AI370:AI373)</f>
        <v>#VALUE!</v>
      </c>
      <c r="BK370" s="403" t="e" cm="1">
        <f t="array" ref="BK370">bdRateExtend($G370:$G375,P370:P375,$Z370:$Z375,AI370:AI375)</f>
        <v>#VALUE!</v>
      </c>
      <c r="BL370" s="403" t="e" cm="1">
        <f t="array" ref="BL370">bdRateExtend($G370:$G373,Q370:Q373,$Z370:$Z373,AJ370:AJ373)</f>
        <v>#VALUE!</v>
      </c>
      <c r="BM370" s="403" t="e" cm="1">
        <f t="array" ref="BM370">bdRateExtend($G370:$G375,Q370:Q375,$Z370:$Z375,AJ370:AJ375)</f>
        <v>#VALUE!</v>
      </c>
      <c r="BN370" s="403" t="e" cm="1">
        <f t="array" ref="BN370">bdRateExtend($G370:$G373,R370:R373,$Z370:$Z373,AK370:AK373)</f>
        <v>#VALUE!</v>
      </c>
      <c r="BO370" s="403" t="e" cm="1">
        <f t="array" ref="BO370">bdRateExtend($G370:$G375,R370:R375,$Z370:$Z375,AK370:AK375)</f>
        <v>#VALUE!</v>
      </c>
      <c r="BP370" s="403" t="e" cm="1">
        <f t="array" ref="BP370">bdRateExtend($G370:$G375,S370:S375,$Z370:$Z375,AL370:AL375)</f>
        <v>#VALUE!</v>
      </c>
      <c r="BQ370" s="377" t="e" cm="1">
        <f t="array" ref="BQ370">bdRateExtend($G370:$G375,T370:T375,$Z370:$Z375,AM370:AM375)</f>
        <v>#VALUE!</v>
      </c>
      <c r="BR370" s="377" t="e" cm="1">
        <f t="array" ref="BR370">bdRateExtend($G370:$G375,U370:U375,$Z370:$Z375,AN370:AN375)</f>
        <v>#VALUE!</v>
      </c>
    </row>
    <row r="371" spans="1:70" ht="17" customHeight="1" x14ac:dyDescent="0.2">
      <c r="A371" s="387"/>
      <c r="B371" s="390"/>
      <c r="C371" s="393"/>
      <c r="D371" s="396"/>
      <c r="E371" s="399"/>
      <c r="F371" s="19">
        <v>31</v>
      </c>
      <c r="G371" s="35">
        <f>Anchor!B794</f>
        <v>0</v>
      </c>
      <c r="H371" s="40">
        <f>Anchor!C794</f>
        <v>0</v>
      </c>
      <c r="I371" s="40">
        <f>Anchor!D794</f>
        <v>0</v>
      </c>
      <c r="J371" s="40">
        <f>Anchor!E794</f>
        <v>0</v>
      </c>
      <c r="K371" s="40"/>
      <c r="L371" s="40">
        <f>Anchor!F794</f>
        <v>0</v>
      </c>
      <c r="M371" s="40">
        <f>Anchor!G794</f>
        <v>0</v>
      </c>
      <c r="N371" s="40">
        <f>Anchor!H794</f>
        <v>0</v>
      </c>
      <c r="O371" s="40"/>
      <c r="P371" s="40"/>
      <c r="Q371" s="40"/>
      <c r="R371" s="40"/>
      <c r="S371" s="40"/>
      <c r="T371" s="40"/>
      <c r="U371" s="40"/>
      <c r="V371" s="40">
        <f>Anchor!I794</f>
        <v>0</v>
      </c>
      <c r="W371" s="40">
        <f>Anchor!J794</f>
        <v>0</v>
      </c>
      <c r="X371" s="36">
        <f t="shared" si="24"/>
        <v>0</v>
      </c>
      <c r="Y371" s="15"/>
      <c r="Z371" s="35">
        <f>Test!B794</f>
        <v>0</v>
      </c>
      <c r="AA371" s="40">
        <f>Test!C794</f>
        <v>0</v>
      </c>
      <c r="AB371" s="40">
        <f>Test!D794</f>
        <v>0</v>
      </c>
      <c r="AC371" s="40">
        <f>Test!E794</f>
        <v>0</v>
      </c>
      <c r="AD371" s="40"/>
      <c r="AE371" s="40">
        <f>Test!F794</f>
        <v>0</v>
      </c>
      <c r="AF371" s="40">
        <f>Test!G794</f>
        <v>0</v>
      </c>
      <c r="AG371" s="40">
        <f>Test!H794</f>
        <v>0</v>
      </c>
      <c r="AH371" s="40"/>
      <c r="AI371" s="40"/>
      <c r="AJ371" s="40"/>
      <c r="AK371" s="40"/>
      <c r="AL371" s="40"/>
      <c r="AM371" s="40"/>
      <c r="AN371" s="40"/>
      <c r="AO371" s="40">
        <f>Test!I794</f>
        <v>0</v>
      </c>
      <c r="AP371" s="40">
        <f>Test!J794</f>
        <v>0</v>
      </c>
      <c r="AQ371" s="36">
        <f t="shared" si="25"/>
        <v>0</v>
      </c>
      <c r="AR371" s="48" t="e">
        <f t="shared" si="22"/>
        <v>#DIV/0!</v>
      </c>
      <c r="AS371" s="49" t="e">
        <f t="shared" si="23"/>
        <v>#DIV/0!</v>
      </c>
      <c r="AT371" s="16"/>
      <c r="AU371" s="16"/>
      <c r="AV371" s="460"/>
      <c r="AW371" s="382"/>
      <c r="AX371" s="403"/>
      <c r="AY371" s="403"/>
      <c r="AZ371" s="403"/>
      <c r="BA371" s="403"/>
      <c r="BB371" s="403"/>
      <c r="BC371" s="403"/>
      <c r="BD371" s="403"/>
      <c r="BE371" s="403"/>
      <c r="BF371" s="403"/>
      <c r="BG371" s="403"/>
      <c r="BH371" s="403"/>
      <c r="BI371" s="403"/>
      <c r="BJ371" s="403"/>
      <c r="BK371" s="403"/>
      <c r="BL371" s="403"/>
      <c r="BM371" s="403"/>
      <c r="BN371" s="403"/>
      <c r="BO371" s="403"/>
      <c r="BP371" s="403"/>
      <c r="BQ371" s="377"/>
      <c r="BR371" s="377"/>
    </row>
    <row r="372" spans="1:70" ht="17" customHeight="1" x14ac:dyDescent="0.2">
      <c r="A372" s="387"/>
      <c r="B372" s="390"/>
      <c r="C372" s="393"/>
      <c r="D372" s="396"/>
      <c r="E372" s="399"/>
      <c r="F372" s="19">
        <v>39</v>
      </c>
      <c r="G372" s="35">
        <f>Anchor!B795</f>
        <v>0</v>
      </c>
      <c r="H372" s="40">
        <f>Anchor!C795</f>
        <v>0</v>
      </c>
      <c r="I372" s="40">
        <f>Anchor!D795</f>
        <v>0</v>
      </c>
      <c r="J372" s="40">
        <f>Anchor!E795</f>
        <v>0</v>
      </c>
      <c r="K372" s="40"/>
      <c r="L372" s="40">
        <f>Anchor!F795</f>
        <v>0</v>
      </c>
      <c r="M372" s="40">
        <f>Anchor!G795</f>
        <v>0</v>
      </c>
      <c r="N372" s="40">
        <f>Anchor!H795</f>
        <v>0</v>
      </c>
      <c r="O372" s="40"/>
      <c r="P372" s="40"/>
      <c r="Q372" s="40"/>
      <c r="R372" s="40"/>
      <c r="S372" s="40"/>
      <c r="T372" s="40"/>
      <c r="U372" s="40"/>
      <c r="V372" s="40">
        <f>Anchor!I795</f>
        <v>0</v>
      </c>
      <c r="W372" s="40">
        <f>Anchor!J795</f>
        <v>0</v>
      </c>
      <c r="X372" s="36">
        <f t="shared" si="24"/>
        <v>0</v>
      </c>
      <c r="Y372" s="15"/>
      <c r="Z372" s="35">
        <f>Test!B795</f>
        <v>0</v>
      </c>
      <c r="AA372" s="40">
        <f>Test!C795</f>
        <v>0</v>
      </c>
      <c r="AB372" s="40">
        <f>Test!D795</f>
        <v>0</v>
      </c>
      <c r="AC372" s="40">
        <f>Test!E795</f>
        <v>0</v>
      </c>
      <c r="AD372" s="40"/>
      <c r="AE372" s="40">
        <f>Test!F795</f>
        <v>0</v>
      </c>
      <c r="AF372" s="40">
        <f>Test!G795</f>
        <v>0</v>
      </c>
      <c r="AG372" s="40">
        <f>Test!H795</f>
        <v>0</v>
      </c>
      <c r="AH372" s="40"/>
      <c r="AI372" s="40"/>
      <c r="AJ372" s="40"/>
      <c r="AK372" s="40"/>
      <c r="AL372" s="40"/>
      <c r="AM372" s="40"/>
      <c r="AN372" s="40"/>
      <c r="AO372" s="40">
        <f>Test!I795</f>
        <v>0</v>
      </c>
      <c r="AP372" s="40">
        <f>Test!J795</f>
        <v>0</v>
      </c>
      <c r="AQ372" s="36">
        <f t="shared" si="25"/>
        <v>0</v>
      </c>
      <c r="AR372" s="48" t="e">
        <f t="shared" si="22"/>
        <v>#DIV/0!</v>
      </c>
      <c r="AS372" s="49" t="e">
        <f t="shared" si="23"/>
        <v>#DIV/0!</v>
      </c>
      <c r="AT372" s="16"/>
      <c r="AU372" s="16"/>
      <c r="AV372" s="460" t="s">
        <v>124</v>
      </c>
      <c r="AW372" s="382" t="e" cm="1">
        <f t="array" ref="AW372">bdRateExtend($G371:$G374,H371:H374,$Z371:$Z374,AA371:AA374)</f>
        <v>#VALUE!</v>
      </c>
      <c r="AX372" s="403"/>
      <c r="AY372" s="403"/>
      <c r="AZ372" s="403"/>
      <c r="BA372" s="403"/>
      <c r="BB372" s="403" t="e" cm="1">
        <f t="array" ref="BB372">bdRateExtend($G371:$G374,L371:L374,$Z371:$Z374,AE371:AE374)</f>
        <v>#VALUE!</v>
      </c>
      <c r="BC372" s="403"/>
      <c r="BD372" s="403" t="e" cm="1">
        <f t="array" ref="BD372">bdRateExtend($G371:$G374,M371:M374,$Z371:$Z374,AF371:AF374)</f>
        <v>#VALUE!</v>
      </c>
      <c r="BE372" s="403"/>
      <c r="BF372" s="403" t="e" cm="1">
        <f t="array" ref="BF372">bdRateExtend($G371:$G374,N371:N374,$Z371:$Z374,AG371:AG374)</f>
        <v>#VALUE!</v>
      </c>
      <c r="BG372" s="403"/>
      <c r="BH372" s="403" t="e" cm="1">
        <f t="array" ref="BH372">bdRateExtend($G371:$G374,O371:O374,$Z371:$Z374,AH371:AH374)</f>
        <v>#VALUE!</v>
      </c>
      <c r="BI372" s="403"/>
      <c r="BJ372" s="403" t="e" cm="1">
        <f t="array" ref="BJ372">bdRateExtend($G371:$G374,P371:P374,$Z371:$Z374,AI371:AI374)</f>
        <v>#VALUE!</v>
      </c>
      <c r="BK372" s="403"/>
      <c r="BL372" s="403" t="e" cm="1">
        <f t="array" ref="BL372">bdRateExtend($G371:$G374,Q371:Q374,$Z371:$Z374,AJ371:AJ374)</f>
        <v>#VALUE!</v>
      </c>
      <c r="BM372" s="403"/>
      <c r="BN372" s="403" t="e" cm="1">
        <f t="array" ref="BN372">bdRateExtend($G371:$G374,R371:R374,$Z371:$Z374,AK371:AK374)</f>
        <v>#VALUE!</v>
      </c>
      <c r="BO372" s="403"/>
      <c r="BP372" s="403"/>
      <c r="BQ372" s="377"/>
      <c r="BR372" s="377"/>
    </row>
    <row r="373" spans="1:70" ht="17" customHeight="1" x14ac:dyDescent="0.2">
      <c r="A373" s="387"/>
      <c r="B373" s="390"/>
      <c r="C373" s="393"/>
      <c r="D373" s="396"/>
      <c r="E373" s="399"/>
      <c r="F373" s="19">
        <v>47</v>
      </c>
      <c r="G373" s="35">
        <f>Anchor!B796</f>
        <v>0</v>
      </c>
      <c r="H373" s="40">
        <f>Anchor!C796</f>
        <v>0</v>
      </c>
      <c r="I373" s="40">
        <f>Anchor!D796</f>
        <v>0</v>
      </c>
      <c r="J373" s="40">
        <f>Anchor!E796</f>
        <v>0</v>
      </c>
      <c r="K373" s="40"/>
      <c r="L373" s="40">
        <f>Anchor!F796</f>
        <v>0</v>
      </c>
      <c r="M373" s="40">
        <f>Anchor!G796</f>
        <v>0</v>
      </c>
      <c r="N373" s="40">
        <f>Anchor!H796</f>
        <v>0</v>
      </c>
      <c r="O373" s="40"/>
      <c r="P373" s="40"/>
      <c r="Q373" s="40"/>
      <c r="R373" s="40"/>
      <c r="S373" s="40"/>
      <c r="T373" s="40"/>
      <c r="U373" s="40"/>
      <c r="V373" s="40">
        <f>Anchor!I796</f>
        <v>0</v>
      </c>
      <c r="W373" s="40">
        <f>Anchor!J796</f>
        <v>0</v>
      </c>
      <c r="X373" s="36">
        <f t="shared" si="24"/>
        <v>0</v>
      </c>
      <c r="Y373" s="15"/>
      <c r="Z373" s="35">
        <f>Test!B796</f>
        <v>0</v>
      </c>
      <c r="AA373" s="40">
        <f>Test!C796</f>
        <v>0</v>
      </c>
      <c r="AB373" s="40">
        <f>Test!D796</f>
        <v>0</v>
      </c>
      <c r="AC373" s="40">
        <f>Test!E796</f>
        <v>0</v>
      </c>
      <c r="AD373" s="40"/>
      <c r="AE373" s="40">
        <f>Test!F796</f>
        <v>0</v>
      </c>
      <c r="AF373" s="40">
        <f>Test!G796</f>
        <v>0</v>
      </c>
      <c r="AG373" s="40">
        <f>Test!H796</f>
        <v>0</v>
      </c>
      <c r="AH373" s="40"/>
      <c r="AI373" s="40"/>
      <c r="AJ373" s="40"/>
      <c r="AK373" s="40"/>
      <c r="AL373" s="40"/>
      <c r="AM373" s="40"/>
      <c r="AN373" s="40"/>
      <c r="AO373" s="40">
        <f>Test!I796</f>
        <v>0</v>
      </c>
      <c r="AP373" s="40">
        <f>Test!J796</f>
        <v>0</v>
      </c>
      <c r="AQ373" s="36">
        <f t="shared" si="25"/>
        <v>0</v>
      </c>
      <c r="AR373" s="48" t="e">
        <f t="shared" si="22"/>
        <v>#DIV/0!</v>
      </c>
      <c r="AS373" s="49" t="e">
        <f t="shared" si="23"/>
        <v>#DIV/0!</v>
      </c>
      <c r="AT373" s="16"/>
      <c r="AU373" s="16"/>
      <c r="AV373" s="460"/>
      <c r="AW373" s="382"/>
      <c r="AX373" s="403"/>
      <c r="AY373" s="403"/>
      <c r="AZ373" s="403"/>
      <c r="BA373" s="403"/>
      <c r="BB373" s="403"/>
      <c r="BC373" s="403"/>
      <c r="BD373" s="403"/>
      <c r="BE373" s="403"/>
      <c r="BF373" s="403"/>
      <c r="BG373" s="403"/>
      <c r="BH373" s="403"/>
      <c r="BI373" s="403"/>
      <c r="BJ373" s="403"/>
      <c r="BK373" s="403"/>
      <c r="BL373" s="403"/>
      <c r="BM373" s="403"/>
      <c r="BN373" s="403"/>
      <c r="BO373" s="403"/>
      <c r="BP373" s="403"/>
      <c r="BQ373" s="377"/>
      <c r="BR373" s="377"/>
    </row>
    <row r="374" spans="1:70" ht="17" customHeight="1" x14ac:dyDescent="0.2">
      <c r="A374" s="387"/>
      <c r="B374" s="390"/>
      <c r="C374" s="393"/>
      <c r="D374" s="396"/>
      <c r="E374" s="399"/>
      <c r="F374" s="19">
        <v>55</v>
      </c>
      <c r="G374" s="35">
        <f>Anchor!B797</f>
        <v>0</v>
      </c>
      <c r="H374" s="40">
        <f>Anchor!C797</f>
        <v>0</v>
      </c>
      <c r="I374" s="40">
        <f>Anchor!D797</f>
        <v>0</v>
      </c>
      <c r="J374" s="40">
        <f>Anchor!E797</f>
        <v>0</v>
      </c>
      <c r="K374" s="40"/>
      <c r="L374" s="40">
        <f>Anchor!F797</f>
        <v>0</v>
      </c>
      <c r="M374" s="40">
        <f>Anchor!G797</f>
        <v>0</v>
      </c>
      <c r="N374" s="40">
        <f>Anchor!H797</f>
        <v>0</v>
      </c>
      <c r="O374" s="40"/>
      <c r="P374" s="40"/>
      <c r="Q374" s="40"/>
      <c r="R374" s="40"/>
      <c r="S374" s="40"/>
      <c r="T374" s="40"/>
      <c r="U374" s="40"/>
      <c r="V374" s="40">
        <f>Anchor!I797</f>
        <v>0</v>
      </c>
      <c r="W374" s="40">
        <f>Anchor!J797</f>
        <v>0</v>
      </c>
      <c r="X374" s="36">
        <f t="shared" si="24"/>
        <v>0</v>
      </c>
      <c r="Y374" s="15"/>
      <c r="Z374" s="35">
        <f>Test!B797</f>
        <v>0</v>
      </c>
      <c r="AA374" s="40">
        <f>Test!C797</f>
        <v>0</v>
      </c>
      <c r="AB374" s="40">
        <f>Test!D797</f>
        <v>0</v>
      </c>
      <c r="AC374" s="40">
        <f>Test!E797</f>
        <v>0</v>
      </c>
      <c r="AD374" s="40"/>
      <c r="AE374" s="40">
        <f>Test!F797</f>
        <v>0</v>
      </c>
      <c r="AF374" s="40">
        <f>Test!G797</f>
        <v>0</v>
      </c>
      <c r="AG374" s="40">
        <f>Test!H797</f>
        <v>0</v>
      </c>
      <c r="AH374" s="40"/>
      <c r="AI374" s="40"/>
      <c r="AJ374" s="40"/>
      <c r="AK374" s="40"/>
      <c r="AL374" s="40"/>
      <c r="AM374" s="40"/>
      <c r="AN374" s="40"/>
      <c r="AO374" s="40">
        <f>Test!I797</f>
        <v>0</v>
      </c>
      <c r="AP374" s="40">
        <f>Test!J797</f>
        <v>0</v>
      </c>
      <c r="AQ374" s="36">
        <f t="shared" si="25"/>
        <v>0</v>
      </c>
      <c r="AR374" s="48" t="e">
        <f t="shared" si="22"/>
        <v>#DIV/0!</v>
      </c>
      <c r="AS374" s="49" t="e">
        <f t="shared" si="23"/>
        <v>#DIV/0!</v>
      </c>
      <c r="AT374" s="16"/>
      <c r="AU374" s="16"/>
      <c r="AV374" s="460" t="s">
        <v>125</v>
      </c>
      <c r="AW374" s="382" t="e" cm="1">
        <f t="array" ref="AW374">bdRateExtend($G372:$G375,H372:H375,$Z372:$Z375,AA372:AA375)</f>
        <v>#VALUE!</v>
      </c>
      <c r="AX374" s="403"/>
      <c r="AY374" s="403"/>
      <c r="AZ374" s="403"/>
      <c r="BA374" s="403"/>
      <c r="BB374" s="403" t="e" cm="1">
        <f t="array" ref="BB374">bdRateExtend($G372:$G375,L372:L375,$Z372:$Z375,AE372:AE375)</f>
        <v>#VALUE!</v>
      </c>
      <c r="BC374" s="403"/>
      <c r="BD374" s="403" t="e" cm="1">
        <f t="array" ref="BD374">bdRateExtend($G372:$G375,M372:M375,$Z372:$Z375,AF372:AF375)</f>
        <v>#VALUE!</v>
      </c>
      <c r="BE374" s="403"/>
      <c r="BF374" s="403" t="e" cm="1">
        <f t="array" ref="BF374">bdRateExtend($G372:$G375,N372:N375,$Z372:$Z375,AG372:AG375)</f>
        <v>#VALUE!</v>
      </c>
      <c r="BG374" s="403"/>
      <c r="BH374" s="403" t="e" cm="1">
        <f t="array" ref="BH374">bdRateExtend($G372:$G375,O372:O375,$Z372:$Z375,AH372:AH375)</f>
        <v>#VALUE!</v>
      </c>
      <c r="BI374" s="403"/>
      <c r="BJ374" s="403" t="e" cm="1">
        <f t="array" ref="BJ374">bdRateExtend($G372:$G375,P372:P375,$Z372:$Z375,AI372:AI375)</f>
        <v>#VALUE!</v>
      </c>
      <c r="BK374" s="403"/>
      <c r="BL374" s="403" t="e" cm="1">
        <f t="array" ref="BL374">bdRateExtend($G372:$G375,Q372:Q375,$Z372:$Z375,AJ372:AJ375)</f>
        <v>#VALUE!</v>
      </c>
      <c r="BM374" s="403"/>
      <c r="BN374" s="403" t="e" cm="1">
        <f t="array" ref="BN374">bdRateExtend($G372:$G375,R372:R375,$Z372:$Z375,AK372:AK375)</f>
        <v>#VALUE!</v>
      </c>
      <c r="BO374" s="403"/>
      <c r="BP374" s="403"/>
      <c r="BQ374" s="377"/>
      <c r="BR374" s="377"/>
    </row>
    <row r="375" spans="1:70" ht="17" customHeight="1" thickBot="1" x14ac:dyDescent="0.25">
      <c r="A375" s="387"/>
      <c r="B375" s="391"/>
      <c r="C375" s="394"/>
      <c r="D375" s="397"/>
      <c r="E375" s="400"/>
      <c r="F375" s="22">
        <v>63</v>
      </c>
      <c r="G375" s="37">
        <f>Anchor!B798</f>
        <v>0</v>
      </c>
      <c r="H375" s="38">
        <f>Anchor!C798</f>
        <v>0</v>
      </c>
      <c r="I375" s="38">
        <f>Anchor!D798</f>
        <v>0</v>
      </c>
      <c r="J375" s="38">
        <f>Anchor!E798</f>
        <v>0</v>
      </c>
      <c r="K375" s="38"/>
      <c r="L375" s="38">
        <f>Anchor!F798</f>
        <v>0</v>
      </c>
      <c r="M375" s="38">
        <f>Anchor!G798</f>
        <v>0</v>
      </c>
      <c r="N375" s="38">
        <f>Anchor!H798</f>
        <v>0</v>
      </c>
      <c r="O375" s="38"/>
      <c r="P375" s="38"/>
      <c r="Q375" s="38"/>
      <c r="R375" s="38"/>
      <c r="S375" s="38"/>
      <c r="T375" s="38"/>
      <c r="U375" s="38"/>
      <c r="V375" s="38">
        <f>Anchor!I798</f>
        <v>0</v>
      </c>
      <c r="W375" s="38">
        <f>Anchor!J798</f>
        <v>0</v>
      </c>
      <c r="X375" s="39">
        <f t="shared" si="24"/>
        <v>0</v>
      </c>
      <c r="Y375" s="15"/>
      <c r="Z375" s="37">
        <f>Test!B798</f>
        <v>0</v>
      </c>
      <c r="AA375" s="38">
        <f>Test!C798</f>
        <v>0</v>
      </c>
      <c r="AB375" s="38">
        <f>Test!D798</f>
        <v>0</v>
      </c>
      <c r="AC375" s="38">
        <f>Test!E798</f>
        <v>0</v>
      </c>
      <c r="AD375" s="38"/>
      <c r="AE375" s="38">
        <f>Test!F798</f>
        <v>0</v>
      </c>
      <c r="AF375" s="38">
        <f>Test!G798</f>
        <v>0</v>
      </c>
      <c r="AG375" s="38">
        <f>Test!H798</f>
        <v>0</v>
      </c>
      <c r="AH375" s="38"/>
      <c r="AI375" s="38"/>
      <c r="AJ375" s="38"/>
      <c r="AK375" s="38"/>
      <c r="AL375" s="38"/>
      <c r="AM375" s="38"/>
      <c r="AN375" s="38"/>
      <c r="AO375" s="38">
        <f>Test!I798</f>
        <v>0</v>
      </c>
      <c r="AP375" s="38">
        <f>Test!J798</f>
        <v>0</v>
      </c>
      <c r="AQ375" s="39">
        <f t="shared" si="25"/>
        <v>0</v>
      </c>
      <c r="AR375" s="50" t="e">
        <f t="shared" si="22"/>
        <v>#DIV/0!</v>
      </c>
      <c r="AS375" s="51" t="e">
        <f t="shared" si="23"/>
        <v>#DIV/0!</v>
      </c>
      <c r="AT375" s="16"/>
      <c r="AU375" s="16"/>
      <c r="AV375" s="462"/>
      <c r="AW375" s="382"/>
      <c r="AX375" s="403"/>
      <c r="AY375" s="403"/>
      <c r="AZ375" s="403"/>
      <c r="BA375" s="403"/>
      <c r="BB375" s="403"/>
      <c r="BC375" s="403"/>
      <c r="BD375" s="403"/>
      <c r="BE375" s="403"/>
      <c r="BF375" s="403"/>
      <c r="BG375" s="403"/>
      <c r="BH375" s="403"/>
      <c r="BI375" s="403"/>
      <c r="BJ375" s="403"/>
      <c r="BK375" s="403"/>
      <c r="BL375" s="403"/>
      <c r="BM375" s="403"/>
      <c r="BN375" s="403"/>
      <c r="BO375" s="403"/>
      <c r="BP375" s="403"/>
      <c r="BQ375" s="377"/>
      <c r="BR375" s="377"/>
    </row>
    <row r="376" spans="1:70" ht="17" customHeight="1" x14ac:dyDescent="0.2">
      <c r="A376" s="387"/>
      <c r="B376" s="389" t="s">
        <v>18</v>
      </c>
      <c r="C376" s="392" t="s">
        <v>81</v>
      </c>
      <c r="D376" s="395">
        <v>60</v>
      </c>
      <c r="E376" s="398">
        <v>10</v>
      </c>
      <c r="F376" s="21">
        <v>23</v>
      </c>
      <c r="G376" s="32">
        <f>Anchor!B799</f>
        <v>0</v>
      </c>
      <c r="H376" s="33">
        <f>Anchor!C799</f>
        <v>0</v>
      </c>
      <c r="I376" s="33">
        <f>Anchor!D799</f>
        <v>0</v>
      </c>
      <c r="J376" s="33">
        <f>Anchor!E799</f>
        <v>0</v>
      </c>
      <c r="K376" s="33"/>
      <c r="L376" s="33">
        <f>Anchor!F799</f>
        <v>0</v>
      </c>
      <c r="M376" s="33">
        <f>Anchor!G799</f>
        <v>0</v>
      </c>
      <c r="N376" s="33">
        <f>Anchor!H799</f>
        <v>0</v>
      </c>
      <c r="O376" s="33"/>
      <c r="P376" s="33"/>
      <c r="Q376" s="33"/>
      <c r="R376" s="33"/>
      <c r="S376" s="33"/>
      <c r="T376" s="33"/>
      <c r="U376" s="33"/>
      <c r="V376" s="33">
        <f>Anchor!I799</f>
        <v>0</v>
      </c>
      <c r="W376" s="33">
        <f>Anchor!J799</f>
        <v>0</v>
      </c>
      <c r="X376" s="34">
        <f t="shared" si="24"/>
        <v>0</v>
      </c>
      <c r="Y376" s="15"/>
      <c r="Z376" s="32">
        <f>Test!B799</f>
        <v>0</v>
      </c>
      <c r="AA376" s="33">
        <f>Test!C799</f>
        <v>0</v>
      </c>
      <c r="AB376" s="33">
        <f>Test!D799</f>
        <v>0</v>
      </c>
      <c r="AC376" s="33">
        <f>Test!E799</f>
        <v>0</v>
      </c>
      <c r="AD376" s="33"/>
      <c r="AE376" s="33">
        <f>Test!F799</f>
        <v>0</v>
      </c>
      <c r="AF376" s="33">
        <f>Test!G799</f>
        <v>0</v>
      </c>
      <c r="AG376" s="33">
        <f>Test!H799</f>
        <v>0</v>
      </c>
      <c r="AH376" s="33"/>
      <c r="AI376" s="33"/>
      <c r="AJ376" s="33"/>
      <c r="AK376" s="33"/>
      <c r="AL376" s="33"/>
      <c r="AM376" s="33"/>
      <c r="AN376" s="33"/>
      <c r="AO376" s="33">
        <f>Test!I799</f>
        <v>0</v>
      </c>
      <c r="AP376" s="33">
        <f>Test!J799</f>
        <v>0</v>
      </c>
      <c r="AQ376" s="34">
        <f t="shared" si="25"/>
        <v>0</v>
      </c>
      <c r="AR376" s="46" t="e">
        <f t="shared" si="22"/>
        <v>#DIV/0!</v>
      </c>
      <c r="AS376" s="47" t="e">
        <f t="shared" si="23"/>
        <v>#DIV/0!</v>
      </c>
      <c r="AT376" s="16"/>
      <c r="AU376" s="16"/>
      <c r="AV376" s="461" t="s">
        <v>123</v>
      </c>
      <c r="AW376" s="382" t="e" cm="1">
        <f t="array" ref="AW376">bdRateExtend($G376:$G379,H376:H379,$Z376:$Z379,AA376:AA379)</f>
        <v>#VALUE!</v>
      </c>
      <c r="AX376" s="403" t="e" cm="1">
        <f t="array" ref="AX376">bdRateExtend($G376:$G381,H376:H381,$Z376:$Z381,AA376:AA381)</f>
        <v>#VALUE!</v>
      </c>
      <c r="AY376" s="403" t="e" cm="1">
        <f t="array" ref="AY376">bdRateExtend($G376:$G381,I376:I381,$Z376:$Z381,AB376:AB381)</f>
        <v>#VALUE!</v>
      </c>
      <c r="AZ376" s="403" t="e" cm="1">
        <f t="array" ref="AZ376">bdRateExtend($G376:$G381,J376:J381,$Z376:$Z381,AC376:AC381)</f>
        <v>#VALUE!</v>
      </c>
      <c r="BA376" s="403" t="e" cm="1">
        <f t="array" ref="BA376">bdRateExtend($G376:$G381,K376:K381,$Z376:$Z381,AD376:AD381)</f>
        <v>#VALUE!</v>
      </c>
      <c r="BB376" s="403" t="e" cm="1">
        <f t="array" ref="BB376">bdRateExtend($G376:$G379,L376:L379,$Z376:$Z379,AE376:AE379)</f>
        <v>#VALUE!</v>
      </c>
      <c r="BC376" s="403" t="e" cm="1">
        <f t="array" ref="BC376">bdRateExtend($G376:$G381,L376:L381,$Z376:$Z381,AE376:AE381)</f>
        <v>#VALUE!</v>
      </c>
      <c r="BD376" s="403" t="e" cm="1">
        <f t="array" ref="BD376">bdRateExtend($G376:$G379,M376:M379,$Z376:$Z379,AF376:AF379)</f>
        <v>#VALUE!</v>
      </c>
      <c r="BE376" s="403" t="e" cm="1">
        <f t="array" ref="BE376">bdRateExtend($G376:$G381,M376:M381,$Z376:$Z381,AF376:AF381)</f>
        <v>#VALUE!</v>
      </c>
      <c r="BF376" s="403" t="e" cm="1">
        <f t="array" ref="BF376">bdRateExtend($G376:$G379,N376:N379,$Z376:$Z379,AG376:AG379)</f>
        <v>#VALUE!</v>
      </c>
      <c r="BG376" s="403" t="e" cm="1">
        <f t="array" ref="BG376">bdRateExtend($G376:$G381,N376:N381,$Z376:$Z381,AG376:AG381)</f>
        <v>#VALUE!</v>
      </c>
      <c r="BH376" s="403" t="e" cm="1">
        <f t="array" ref="BH376">bdRateExtend($G376:$G379,O376:O379,$Z376:$Z379,AH376:AH379)</f>
        <v>#VALUE!</v>
      </c>
      <c r="BI376" s="403" t="e" cm="1">
        <f t="array" ref="BI376">bdRateExtend($G376:$G381,O376:O381,$Z376:$Z381,AH376:AH381)</f>
        <v>#VALUE!</v>
      </c>
      <c r="BJ376" s="403" t="e" cm="1">
        <f t="array" ref="BJ376">bdRateExtend($G376:$G379,P376:P379,$Z376:$Z379,AI376:AI379)</f>
        <v>#VALUE!</v>
      </c>
      <c r="BK376" s="403" t="e" cm="1">
        <f t="array" ref="BK376">bdRateExtend($G376:$G381,P376:P381,$Z376:$Z381,AI376:AI381)</f>
        <v>#VALUE!</v>
      </c>
      <c r="BL376" s="403" t="e" cm="1">
        <f t="array" ref="BL376">bdRateExtend($G376:$G379,Q376:Q379,$Z376:$Z379,AJ376:AJ379)</f>
        <v>#VALUE!</v>
      </c>
      <c r="BM376" s="403" t="e" cm="1">
        <f t="array" ref="BM376">bdRateExtend($G376:$G381,Q376:Q381,$Z376:$Z381,AJ376:AJ381)</f>
        <v>#VALUE!</v>
      </c>
      <c r="BN376" s="403" t="e" cm="1">
        <f t="array" ref="BN376">bdRateExtend($G376:$G379,R376:R379,$Z376:$Z379,AK376:AK379)</f>
        <v>#VALUE!</v>
      </c>
      <c r="BO376" s="403" t="e" cm="1">
        <f t="array" ref="BO376">bdRateExtend($G376:$G381,R376:R381,$Z376:$Z381,AK376:AK381)</f>
        <v>#VALUE!</v>
      </c>
      <c r="BP376" s="403" t="e" cm="1">
        <f t="array" ref="BP376">bdRateExtend($G376:$G381,S376:S381,$Z376:$Z381,AL376:AL381)</f>
        <v>#VALUE!</v>
      </c>
      <c r="BQ376" s="377" t="e" cm="1">
        <f t="array" ref="BQ376">bdRateExtend($G376:$G381,T376:T381,$Z376:$Z381,AM376:AM381)</f>
        <v>#VALUE!</v>
      </c>
      <c r="BR376" s="377" t="e" cm="1">
        <f t="array" ref="BR376">bdRateExtend($G376:$G381,U376:U381,$Z376:$Z381,AN376:AN381)</f>
        <v>#VALUE!</v>
      </c>
    </row>
    <row r="377" spans="1:70" ht="17" customHeight="1" x14ac:dyDescent="0.2">
      <c r="A377" s="387"/>
      <c r="B377" s="390"/>
      <c r="C377" s="393"/>
      <c r="D377" s="396"/>
      <c r="E377" s="399"/>
      <c r="F377" s="19">
        <v>31</v>
      </c>
      <c r="G377" s="35">
        <f>Anchor!B800</f>
        <v>0</v>
      </c>
      <c r="H377" s="40">
        <f>Anchor!C800</f>
        <v>0</v>
      </c>
      <c r="I377" s="40">
        <f>Anchor!D800</f>
        <v>0</v>
      </c>
      <c r="J377" s="40">
        <f>Anchor!E800</f>
        <v>0</v>
      </c>
      <c r="K377" s="40"/>
      <c r="L377" s="40">
        <f>Anchor!F800</f>
        <v>0</v>
      </c>
      <c r="M377" s="40">
        <f>Anchor!G800</f>
        <v>0</v>
      </c>
      <c r="N377" s="40">
        <f>Anchor!H800</f>
        <v>0</v>
      </c>
      <c r="O377" s="40"/>
      <c r="P377" s="40"/>
      <c r="Q377" s="40"/>
      <c r="R377" s="40"/>
      <c r="S377" s="40"/>
      <c r="T377" s="40"/>
      <c r="U377" s="40"/>
      <c r="V377" s="40">
        <f>Anchor!I800</f>
        <v>0</v>
      </c>
      <c r="W377" s="40">
        <f>Anchor!J800</f>
        <v>0</v>
      </c>
      <c r="X377" s="36">
        <f t="shared" si="24"/>
        <v>0</v>
      </c>
      <c r="Y377" s="15"/>
      <c r="Z377" s="35">
        <f>Test!B800</f>
        <v>0</v>
      </c>
      <c r="AA377" s="40">
        <f>Test!C800</f>
        <v>0</v>
      </c>
      <c r="AB377" s="40">
        <f>Test!D800</f>
        <v>0</v>
      </c>
      <c r="AC377" s="40">
        <f>Test!E800</f>
        <v>0</v>
      </c>
      <c r="AD377" s="40"/>
      <c r="AE377" s="40">
        <f>Test!F800</f>
        <v>0</v>
      </c>
      <c r="AF377" s="40">
        <f>Test!G800</f>
        <v>0</v>
      </c>
      <c r="AG377" s="40">
        <f>Test!H800</f>
        <v>0</v>
      </c>
      <c r="AH377" s="40"/>
      <c r="AI377" s="40"/>
      <c r="AJ377" s="40"/>
      <c r="AK377" s="40"/>
      <c r="AL377" s="40"/>
      <c r="AM377" s="40"/>
      <c r="AN377" s="40"/>
      <c r="AO377" s="40">
        <f>Test!I800</f>
        <v>0</v>
      </c>
      <c r="AP377" s="40">
        <f>Test!J800</f>
        <v>0</v>
      </c>
      <c r="AQ377" s="36">
        <f t="shared" si="25"/>
        <v>0</v>
      </c>
      <c r="AR377" s="48" t="e">
        <f t="shared" si="22"/>
        <v>#DIV/0!</v>
      </c>
      <c r="AS377" s="49" t="e">
        <f t="shared" si="23"/>
        <v>#DIV/0!</v>
      </c>
      <c r="AT377" s="16"/>
      <c r="AU377" s="16"/>
      <c r="AV377" s="460"/>
      <c r="AW377" s="382"/>
      <c r="AX377" s="403"/>
      <c r="AY377" s="403"/>
      <c r="AZ377" s="403"/>
      <c r="BA377" s="403"/>
      <c r="BB377" s="403"/>
      <c r="BC377" s="403"/>
      <c r="BD377" s="403"/>
      <c r="BE377" s="403"/>
      <c r="BF377" s="403"/>
      <c r="BG377" s="403"/>
      <c r="BH377" s="403"/>
      <c r="BI377" s="403"/>
      <c r="BJ377" s="403"/>
      <c r="BK377" s="403"/>
      <c r="BL377" s="403"/>
      <c r="BM377" s="403"/>
      <c r="BN377" s="403"/>
      <c r="BO377" s="403"/>
      <c r="BP377" s="403"/>
      <c r="BQ377" s="377"/>
      <c r="BR377" s="377"/>
    </row>
    <row r="378" spans="1:70" ht="17" customHeight="1" x14ac:dyDescent="0.2">
      <c r="A378" s="387"/>
      <c r="B378" s="390"/>
      <c r="C378" s="393"/>
      <c r="D378" s="396"/>
      <c r="E378" s="399"/>
      <c r="F378" s="19">
        <v>39</v>
      </c>
      <c r="G378" s="35">
        <f>Anchor!B801</f>
        <v>0</v>
      </c>
      <c r="H378" s="40">
        <f>Anchor!C801</f>
        <v>0</v>
      </c>
      <c r="I378" s="40">
        <f>Anchor!D801</f>
        <v>0</v>
      </c>
      <c r="J378" s="40">
        <f>Anchor!E801</f>
        <v>0</v>
      </c>
      <c r="K378" s="40"/>
      <c r="L378" s="40">
        <f>Anchor!F801</f>
        <v>0</v>
      </c>
      <c r="M378" s="40">
        <f>Anchor!G801</f>
        <v>0</v>
      </c>
      <c r="N378" s="40">
        <f>Anchor!H801</f>
        <v>0</v>
      </c>
      <c r="O378" s="40"/>
      <c r="P378" s="40"/>
      <c r="Q378" s="40"/>
      <c r="R378" s="40"/>
      <c r="S378" s="40"/>
      <c r="T378" s="40"/>
      <c r="U378" s="40"/>
      <c r="V378" s="40">
        <f>Anchor!I801</f>
        <v>0</v>
      </c>
      <c r="W378" s="40">
        <f>Anchor!J801</f>
        <v>0</v>
      </c>
      <c r="X378" s="36">
        <f t="shared" si="24"/>
        <v>0</v>
      </c>
      <c r="Y378" s="15"/>
      <c r="Z378" s="35">
        <f>Test!B801</f>
        <v>0</v>
      </c>
      <c r="AA378" s="40">
        <f>Test!C801</f>
        <v>0</v>
      </c>
      <c r="AB378" s="40">
        <f>Test!D801</f>
        <v>0</v>
      </c>
      <c r="AC378" s="40">
        <f>Test!E801</f>
        <v>0</v>
      </c>
      <c r="AD378" s="40"/>
      <c r="AE378" s="40">
        <f>Test!F801</f>
        <v>0</v>
      </c>
      <c r="AF378" s="40">
        <f>Test!G801</f>
        <v>0</v>
      </c>
      <c r="AG378" s="40">
        <f>Test!H801</f>
        <v>0</v>
      </c>
      <c r="AH378" s="40"/>
      <c r="AI378" s="40"/>
      <c r="AJ378" s="40"/>
      <c r="AK378" s="40"/>
      <c r="AL378" s="40"/>
      <c r="AM378" s="40"/>
      <c r="AN378" s="40"/>
      <c r="AO378" s="40">
        <f>Test!I801</f>
        <v>0</v>
      </c>
      <c r="AP378" s="40">
        <f>Test!J801</f>
        <v>0</v>
      </c>
      <c r="AQ378" s="36">
        <f t="shared" si="25"/>
        <v>0</v>
      </c>
      <c r="AR378" s="48" t="e">
        <f t="shared" si="22"/>
        <v>#DIV/0!</v>
      </c>
      <c r="AS378" s="49" t="e">
        <f t="shared" si="23"/>
        <v>#DIV/0!</v>
      </c>
      <c r="AT378" s="16"/>
      <c r="AU378" s="16"/>
      <c r="AV378" s="460" t="s">
        <v>124</v>
      </c>
      <c r="AW378" s="382" t="e" cm="1">
        <f t="array" ref="AW378">bdRateExtend($G377:$G380,H377:H380,$Z377:$Z380,AA377:AA380)</f>
        <v>#VALUE!</v>
      </c>
      <c r="AX378" s="403"/>
      <c r="AY378" s="403"/>
      <c r="AZ378" s="403"/>
      <c r="BA378" s="403"/>
      <c r="BB378" s="403" t="e" cm="1">
        <f t="array" ref="BB378">bdRateExtend($G377:$G380,L377:L380,$Z377:$Z380,AE377:AE380)</f>
        <v>#VALUE!</v>
      </c>
      <c r="BC378" s="403"/>
      <c r="BD378" s="403" t="e" cm="1">
        <f t="array" ref="BD378">bdRateExtend($G377:$G380,M377:M380,$Z377:$Z380,AF377:AF380)</f>
        <v>#VALUE!</v>
      </c>
      <c r="BE378" s="403"/>
      <c r="BF378" s="403" t="e" cm="1">
        <f t="array" ref="BF378">bdRateExtend($G377:$G380,N377:N380,$Z377:$Z380,AG377:AG380)</f>
        <v>#VALUE!</v>
      </c>
      <c r="BG378" s="403"/>
      <c r="BH378" s="403" t="e" cm="1">
        <f t="array" ref="BH378">bdRateExtend($G377:$G380,O377:O380,$Z377:$Z380,AH377:AH380)</f>
        <v>#VALUE!</v>
      </c>
      <c r="BI378" s="403"/>
      <c r="BJ378" s="403" t="e" cm="1">
        <f t="array" ref="BJ378">bdRateExtend($G377:$G380,P377:P380,$Z377:$Z380,AI377:AI380)</f>
        <v>#VALUE!</v>
      </c>
      <c r="BK378" s="403"/>
      <c r="BL378" s="403" t="e" cm="1">
        <f t="array" ref="BL378">bdRateExtend($G377:$G380,Q377:Q380,$Z377:$Z380,AJ377:AJ380)</f>
        <v>#VALUE!</v>
      </c>
      <c r="BM378" s="403"/>
      <c r="BN378" s="403" t="e" cm="1">
        <f t="array" ref="BN378">bdRateExtend($G377:$G380,R377:R380,$Z377:$Z380,AK377:AK380)</f>
        <v>#VALUE!</v>
      </c>
      <c r="BO378" s="403"/>
      <c r="BP378" s="403"/>
      <c r="BQ378" s="377"/>
      <c r="BR378" s="377"/>
    </row>
    <row r="379" spans="1:70" ht="17" customHeight="1" x14ac:dyDescent="0.2">
      <c r="A379" s="387"/>
      <c r="B379" s="390"/>
      <c r="C379" s="393"/>
      <c r="D379" s="396"/>
      <c r="E379" s="399"/>
      <c r="F379" s="19">
        <v>47</v>
      </c>
      <c r="G379" s="35">
        <f>Anchor!B802</f>
        <v>0</v>
      </c>
      <c r="H379" s="40">
        <f>Anchor!C802</f>
        <v>0</v>
      </c>
      <c r="I379" s="40">
        <f>Anchor!D802</f>
        <v>0</v>
      </c>
      <c r="J379" s="40">
        <f>Anchor!E802</f>
        <v>0</v>
      </c>
      <c r="K379" s="40"/>
      <c r="L379" s="40">
        <f>Anchor!F802</f>
        <v>0</v>
      </c>
      <c r="M379" s="40">
        <f>Anchor!G802</f>
        <v>0</v>
      </c>
      <c r="N379" s="40">
        <f>Anchor!H802</f>
        <v>0</v>
      </c>
      <c r="O379" s="40"/>
      <c r="P379" s="40"/>
      <c r="Q379" s="40"/>
      <c r="R379" s="40"/>
      <c r="S379" s="40"/>
      <c r="T379" s="40"/>
      <c r="U379" s="40"/>
      <c r="V379" s="40">
        <f>Anchor!I802</f>
        <v>0</v>
      </c>
      <c r="W379" s="40">
        <f>Anchor!J802</f>
        <v>0</v>
      </c>
      <c r="X379" s="36">
        <f t="shared" si="24"/>
        <v>0</v>
      </c>
      <c r="Y379" s="15"/>
      <c r="Z379" s="35">
        <f>Test!B802</f>
        <v>0</v>
      </c>
      <c r="AA379" s="40">
        <f>Test!C802</f>
        <v>0</v>
      </c>
      <c r="AB379" s="40">
        <f>Test!D802</f>
        <v>0</v>
      </c>
      <c r="AC379" s="40">
        <f>Test!E802</f>
        <v>0</v>
      </c>
      <c r="AD379" s="40"/>
      <c r="AE379" s="40">
        <f>Test!F802</f>
        <v>0</v>
      </c>
      <c r="AF379" s="40">
        <f>Test!G802</f>
        <v>0</v>
      </c>
      <c r="AG379" s="40">
        <f>Test!H802</f>
        <v>0</v>
      </c>
      <c r="AH379" s="40"/>
      <c r="AI379" s="40"/>
      <c r="AJ379" s="40"/>
      <c r="AK379" s="40"/>
      <c r="AL379" s="40"/>
      <c r="AM379" s="40"/>
      <c r="AN379" s="40"/>
      <c r="AO379" s="40">
        <f>Test!I802</f>
        <v>0</v>
      </c>
      <c r="AP379" s="40">
        <f>Test!J802</f>
        <v>0</v>
      </c>
      <c r="AQ379" s="36">
        <f t="shared" si="25"/>
        <v>0</v>
      </c>
      <c r="AR379" s="48" t="e">
        <f t="shared" si="22"/>
        <v>#DIV/0!</v>
      </c>
      <c r="AS379" s="49" t="e">
        <f t="shared" si="23"/>
        <v>#DIV/0!</v>
      </c>
      <c r="AT379" s="16"/>
      <c r="AU379" s="16"/>
      <c r="AV379" s="460"/>
      <c r="AW379" s="382"/>
      <c r="AX379" s="403"/>
      <c r="AY379" s="403"/>
      <c r="AZ379" s="403"/>
      <c r="BA379" s="403"/>
      <c r="BB379" s="403"/>
      <c r="BC379" s="403"/>
      <c r="BD379" s="403"/>
      <c r="BE379" s="403"/>
      <c r="BF379" s="403"/>
      <c r="BG379" s="403"/>
      <c r="BH379" s="403"/>
      <c r="BI379" s="403"/>
      <c r="BJ379" s="403"/>
      <c r="BK379" s="403"/>
      <c r="BL379" s="403"/>
      <c r="BM379" s="403"/>
      <c r="BN379" s="403"/>
      <c r="BO379" s="403"/>
      <c r="BP379" s="403"/>
      <c r="BQ379" s="377"/>
      <c r="BR379" s="377"/>
    </row>
    <row r="380" spans="1:70" ht="17" customHeight="1" x14ac:dyDescent="0.2">
      <c r="A380" s="387"/>
      <c r="B380" s="390"/>
      <c r="C380" s="393"/>
      <c r="D380" s="396"/>
      <c r="E380" s="399"/>
      <c r="F380" s="19">
        <v>55</v>
      </c>
      <c r="G380" s="35">
        <f>Anchor!B803</f>
        <v>0</v>
      </c>
      <c r="H380" s="40">
        <f>Anchor!C803</f>
        <v>0</v>
      </c>
      <c r="I380" s="40">
        <f>Anchor!D803</f>
        <v>0</v>
      </c>
      <c r="J380" s="40">
        <f>Anchor!E803</f>
        <v>0</v>
      </c>
      <c r="K380" s="40"/>
      <c r="L380" s="40">
        <f>Anchor!F803</f>
        <v>0</v>
      </c>
      <c r="M380" s="40">
        <f>Anchor!G803</f>
        <v>0</v>
      </c>
      <c r="N380" s="40">
        <f>Anchor!H803</f>
        <v>0</v>
      </c>
      <c r="O380" s="40"/>
      <c r="P380" s="40"/>
      <c r="Q380" s="40"/>
      <c r="R380" s="40"/>
      <c r="S380" s="40"/>
      <c r="T380" s="40"/>
      <c r="U380" s="40"/>
      <c r="V380" s="40">
        <f>Anchor!I803</f>
        <v>0</v>
      </c>
      <c r="W380" s="40">
        <f>Anchor!J803</f>
        <v>0</v>
      </c>
      <c r="X380" s="36">
        <f t="shared" si="24"/>
        <v>0</v>
      </c>
      <c r="Y380" s="15"/>
      <c r="Z380" s="35">
        <f>Test!B803</f>
        <v>0</v>
      </c>
      <c r="AA380" s="40">
        <f>Test!C803</f>
        <v>0</v>
      </c>
      <c r="AB380" s="40">
        <f>Test!D803</f>
        <v>0</v>
      </c>
      <c r="AC380" s="40">
        <f>Test!E803</f>
        <v>0</v>
      </c>
      <c r="AD380" s="40"/>
      <c r="AE380" s="40">
        <f>Test!F803</f>
        <v>0</v>
      </c>
      <c r="AF380" s="40">
        <f>Test!G803</f>
        <v>0</v>
      </c>
      <c r="AG380" s="40">
        <f>Test!H803</f>
        <v>0</v>
      </c>
      <c r="AH380" s="40"/>
      <c r="AI380" s="40"/>
      <c r="AJ380" s="40"/>
      <c r="AK380" s="40"/>
      <c r="AL380" s="40"/>
      <c r="AM380" s="40"/>
      <c r="AN380" s="40"/>
      <c r="AO380" s="40">
        <f>Test!I803</f>
        <v>0</v>
      </c>
      <c r="AP380" s="40">
        <f>Test!J803</f>
        <v>0</v>
      </c>
      <c r="AQ380" s="36">
        <f t="shared" si="25"/>
        <v>0</v>
      </c>
      <c r="AR380" s="48" t="e">
        <f t="shared" si="22"/>
        <v>#DIV/0!</v>
      </c>
      <c r="AS380" s="49" t="e">
        <f t="shared" si="23"/>
        <v>#DIV/0!</v>
      </c>
      <c r="AT380" s="16"/>
      <c r="AU380" s="16"/>
      <c r="AV380" s="460" t="s">
        <v>125</v>
      </c>
      <c r="AW380" s="382" t="e" cm="1">
        <f t="array" ref="AW380">bdRateExtend($G378:$G381,H378:H381,$Z378:$Z381,AA378:AA381)</f>
        <v>#VALUE!</v>
      </c>
      <c r="AX380" s="403"/>
      <c r="AY380" s="403"/>
      <c r="AZ380" s="403"/>
      <c r="BA380" s="403"/>
      <c r="BB380" s="403" t="e" cm="1">
        <f t="array" ref="BB380">bdRateExtend($G378:$G381,L378:L381,$Z378:$Z381,AE378:AE381)</f>
        <v>#VALUE!</v>
      </c>
      <c r="BC380" s="403"/>
      <c r="BD380" s="403" t="e" cm="1">
        <f t="array" ref="BD380">bdRateExtend($G378:$G381,M378:M381,$Z378:$Z381,AF378:AF381)</f>
        <v>#VALUE!</v>
      </c>
      <c r="BE380" s="403"/>
      <c r="BF380" s="403" t="e" cm="1">
        <f t="array" ref="BF380">bdRateExtend($G378:$G381,N378:N381,$Z378:$Z381,AG378:AG381)</f>
        <v>#VALUE!</v>
      </c>
      <c r="BG380" s="403"/>
      <c r="BH380" s="403" t="e" cm="1">
        <f t="array" ref="BH380">bdRateExtend($G378:$G381,O378:O381,$Z378:$Z381,AH378:AH381)</f>
        <v>#VALUE!</v>
      </c>
      <c r="BI380" s="403"/>
      <c r="BJ380" s="403" t="e" cm="1">
        <f t="array" ref="BJ380">bdRateExtend($G378:$G381,P378:P381,$Z378:$Z381,AI378:AI381)</f>
        <v>#VALUE!</v>
      </c>
      <c r="BK380" s="403"/>
      <c r="BL380" s="403" t="e" cm="1">
        <f t="array" ref="BL380">bdRateExtend($G378:$G381,Q378:Q381,$Z378:$Z381,AJ378:AJ381)</f>
        <v>#VALUE!</v>
      </c>
      <c r="BM380" s="403"/>
      <c r="BN380" s="403" t="e" cm="1">
        <f t="array" ref="BN380">bdRateExtend($G378:$G381,R378:R381,$Z378:$Z381,AK378:AK381)</f>
        <v>#VALUE!</v>
      </c>
      <c r="BO380" s="403"/>
      <c r="BP380" s="403"/>
      <c r="BQ380" s="377"/>
      <c r="BR380" s="377"/>
    </row>
    <row r="381" spans="1:70" ht="17" customHeight="1" thickBot="1" x14ac:dyDescent="0.25">
      <c r="A381" s="387"/>
      <c r="B381" s="391"/>
      <c r="C381" s="394"/>
      <c r="D381" s="397"/>
      <c r="E381" s="400"/>
      <c r="F381" s="22">
        <v>63</v>
      </c>
      <c r="G381" s="37">
        <f>Anchor!B804</f>
        <v>0</v>
      </c>
      <c r="H381" s="38">
        <f>Anchor!C804</f>
        <v>0</v>
      </c>
      <c r="I381" s="38">
        <f>Anchor!D804</f>
        <v>0</v>
      </c>
      <c r="J381" s="38">
        <f>Anchor!E804</f>
        <v>0</v>
      </c>
      <c r="K381" s="38"/>
      <c r="L381" s="38">
        <f>Anchor!F804</f>
        <v>0</v>
      </c>
      <c r="M381" s="38">
        <f>Anchor!G804</f>
        <v>0</v>
      </c>
      <c r="N381" s="38">
        <f>Anchor!H804</f>
        <v>0</v>
      </c>
      <c r="O381" s="38"/>
      <c r="P381" s="38"/>
      <c r="Q381" s="38"/>
      <c r="R381" s="38"/>
      <c r="S381" s="38"/>
      <c r="T381" s="38"/>
      <c r="U381" s="38"/>
      <c r="V381" s="38">
        <f>Anchor!I804</f>
        <v>0</v>
      </c>
      <c r="W381" s="38">
        <f>Anchor!J804</f>
        <v>0</v>
      </c>
      <c r="X381" s="39">
        <f t="shared" si="24"/>
        <v>0</v>
      </c>
      <c r="Y381" s="15"/>
      <c r="Z381" s="37">
        <f>Test!B804</f>
        <v>0</v>
      </c>
      <c r="AA381" s="38">
        <f>Test!C804</f>
        <v>0</v>
      </c>
      <c r="AB381" s="38">
        <f>Test!D804</f>
        <v>0</v>
      </c>
      <c r="AC381" s="38">
        <f>Test!E804</f>
        <v>0</v>
      </c>
      <c r="AD381" s="38"/>
      <c r="AE381" s="38">
        <f>Test!F804</f>
        <v>0</v>
      </c>
      <c r="AF381" s="38">
        <f>Test!G804</f>
        <v>0</v>
      </c>
      <c r="AG381" s="38">
        <f>Test!H804</f>
        <v>0</v>
      </c>
      <c r="AH381" s="38"/>
      <c r="AI381" s="38"/>
      <c r="AJ381" s="38"/>
      <c r="AK381" s="38"/>
      <c r="AL381" s="38"/>
      <c r="AM381" s="38"/>
      <c r="AN381" s="38"/>
      <c r="AO381" s="38">
        <f>Test!I804</f>
        <v>0</v>
      </c>
      <c r="AP381" s="38">
        <f>Test!J804</f>
        <v>0</v>
      </c>
      <c r="AQ381" s="39">
        <f t="shared" si="25"/>
        <v>0</v>
      </c>
      <c r="AR381" s="50" t="e">
        <f t="shared" si="22"/>
        <v>#DIV/0!</v>
      </c>
      <c r="AS381" s="51" t="e">
        <f t="shared" si="23"/>
        <v>#DIV/0!</v>
      </c>
      <c r="AT381" s="16"/>
      <c r="AU381" s="16"/>
      <c r="AV381" s="462"/>
      <c r="AW381" s="382"/>
      <c r="AX381" s="403"/>
      <c r="AY381" s="403"/>
      <c r="AZ381" s="403"/>
      <c r="BA381" s="403"/>
      <c r="BB381" s="403"/>
      <c r="BC381" s="403"/>
      <c r="BD381" s="403"/>
      <c r="BE381" s="403"/>
      <c r="BF381" s="403"/>
      <c r="BG381" s="403"/>
      <c r="BH381" s="403"/>
      <c r="BI381" s="403"/>
      <c r="BJ381" s="403"/>
      <c r="BK381" s="403"/>
      <c r="BL381" s="403"/>
      <c r="BM381" s="403"/>
      <c r="BN381" s="403"/>
      <c r="BO381" s="403"/>
      <c r="BP381" s="403"/>
      <c r="BQ381" s="377"/>
      <c r="BR381" s="377"/>
    </row>
    <row r="382" spans="1:70" ht="17" customHeight="1" x14ac:dyDescent="0.2">
      <c r="A382" s="387"/>
      <c r="B382" s="389" t="s">
        <v>94</v>
      </c>
      <c r="C382" s="392" t="s">
        <v>82</v>
      </c>
      <c r="D382" s="395">
        <v>59.94</v>
      </c>
      <c r="E382" s="398">
        <v>10</v>
      </c>
      <c r="F382" s="21">
        <v>23</v>
      </c>
      <c r="G382" s="32">
        <f>Anchor!B805</f>
        <v>0</v>
      </c>
      <c r="H382" s="33">
        <f>Anchor!C805</f>
        <v>0</v>
      </c>
      <c r="I382" s="33">
        <f>Anchor!D805</f>
        <v>0</v>
      </c>
      <c r="J382" s="33">
        <f>Anchor!E805</f>
        <v>0</v>
      </c>
      <c r="K382" s="33"/>
      <c r="L382" s="33">
        <f>Anchor!F805</f>
        <v>0</v>
      </c>
      <c r="M382" s="33">
        <f>Anchor!G805</f>
        <v>0</v>
      </c>
      <c r="N382" s="33">
        <f>Anchor!H805</f>
        <v>0</v>
      </c>
      <c r="O382" s="33"/>
      <c r="P382" s="33"/>
      <c r="Q382" s="33"/>
      <c r="R382" s="33"/>
      <c r="S382" s="33"/>
      <c r="T382" s="33"/>
      <c r="U382" s="33"/>
      <c r="V382" s="33">
        <f>Anchor!I805</f>
        <v>0</v>
      </c>
      <c r="W382" s="33">
        <f>Anchor!J805</f>
        <v>0</v>
      </c>
      <c r="X382" s="34">
        <f t="shared" si="24"/>
        <v>0</v>
      </c>
      <c r="Y382" s="15"/>
      <c r="Z382" s="32">
        <f>Test!B805</f>
        <v>0</v>
      </c>
      <c r="AA382" s="33">
        <f>Test!C805</f>
        <v>0</v>
      </c>
      <c r="AB382" s="33">
        <f>Test!D805</f>
        <v>0</v>
      </c>
      <c r="AC382" s="33">
        <f>Test!E805</f>
        <v>0</v>
      </c>
      <c r="AD382" s="33"/>
      <c r="AE382" s="33">
        <f>Test!F805</f>
        <v>0</v>
      </c>
      <c r="AF382" s="33">
        <f>Test!G805</f>
        <v>0</v>
      </c>
      <c r="AG382" s="33">
        <f>Test!H805</f>
        <v>0</v>
      </c>
      <c r="AH382" s="33"/>
      <c r="AI382" s="33"/>
      <c r="AJ382" s="33"/>
      <c r="AK382" s="33"/>
      <c r="AL382" s="33"/>
      <c r="AM382" s="33"/>
      <c r="AN382" s="33"/>
      <c r="AO382" s="33">
        <f>Test!I805</f>
        <v>0</v>
      </c>
      <c r="AP382" s="33">
        <f>Test!J805</f>
        <v>0</v>
      </c>
      <c r="AQ382" s="34">
        <f t="shared" si="25"/>
        <v>0</v>
      </c>
      <c r="AR382" s="46" t="e">
        <f t="shared" si="22"/>
        <v>#DIV/0!</v>
      </c>
      <c r="AS382" s="47" t="e">
        <f t="shared" si="23"/>
        <v>#DIV/0!</v>
      </c>
      <c r="AT382" s="16"/>
      <c r="AU382" s="16"/>
      <c r="AV382" s="461" t="s">
        <v>123</v>
      </c>
      <c r="AW382" s="382" t="e" cm="1">
        <f t="array" ref="AW382">bdRateExtend($G382:$G385,H382:H385,$Z382:$Z385,AA382:AA385)</f>
        <v>#VALUE!</v>
      </c>
      <c r="AX382" s="403" t="e" cm="1">
        <f t="array" ref="AX382">bdRateExtend($G382:$G387,H382:H387,$Z382:$Z387,AA382:AA387)</f>
        <v>#VALUE!</v>
      </c>
      <c r="AY382" s="403" t="e" cm="1">
        <f t="array" ref="AY382">bdRateExtend($G382:$G387,I382:I387,$Z382:$Z387,AB382:AB387)</f>
        <v>#VALUE!</v>
      </c>
      <c r="AZ382" s="403" t="e" cm="1">
        <f t="array" ref="AZ382">bdRateExtend($G382:$G387,J382:J387,$Z382:$Z387,AC382:AC387)</f>
        <v>#VALUE!</v>
      </c>
      <c r="BA382" s="403" t="e" cm="1">
        <f t="array" ref="BA382">bdRateExtend($G382:$G387,K382:K387,$Z382:$Z387,AD382:AD387)</f>
        <v>#VALUE!</v>
      </c>
      <c r="BB382" s="403" t="e" cm="1">
        <f t="array" ref="BB382">bdRateExtend($G382:$G385,L382:L385,$Z382:$Z385,AE382:AE385)</f>
        <v>#VALUE!</v>
      </c>
      <c r="BC382" s="403" t="e" cm="1">
        <f t="array" ref="BC382">bdRateExtend($G382:$G387,L382:L387,$Z382:$Z387,AE382:AE387)</f>
        <v>#VALUE!</v>
      </c>
      <c r="BD382" s="403" t="e" cm="1">
        <f t="array" ref="BD382">bdRateExtend($G382:$G385,M382:M385,$Z382:$Z385,AF382:AF385)</f>
        <v>#VALUE!</v>
      </c>
      <c r="BE382" s="403" t="e" cm="1">
        <f t="array" ref="BE382">bdRateExtend($G382:$G387,M382:M387,$Z382:$Z387,AF382:AF387)</f>
        <v>#VALUE!</v>
      </c>
      <c r="BF382" s="403" t="e" cm="1">
        <f t="array" ref="BF382">bdRateExtend($G382:$G385,N382:N385,$Z382:$Z385,AG382:AG385)</f>
        <v>#VALUE!</v>
      </c>
      <c r="BG382" s="403" t="e" cm="1">
        <f t="array" ref="BG382">bdRateExtend($G382:$G387,N382:N387,$Z382:$Z387,AG382:AG387)</f>
        <v>#VALUE!</v>
      </c>
      <c r="BH382" s="403" t="e" cm="1">
        <f t="array" ref="BH382">bdRateExtend($G382:$G385,O382:O385,$Z382:$Z385,AH382:AH385)</f>
        <v>#VALUE!</v>
      </c>
      <c r="BI382" s="403" t="e" cm="1">
        <f t="array" ref="BI382">bdRateExtend($G382:$G387,O382:O387,$Z382:$Z387,AH382:AH387)</f>
        <v>#VALUE!</v>
      </c>
      <c r="BJ382" s="403" t="e" cm="1">
        <f t="array" ref="BJ382">bdRateExtend($G382:$G385,P382:P385,$Z382:$Z385,AI382:AI385)</f>
        <v>#VALUE!</v>
      </c>
      <c r="BK382" s="403" t="e" cm="1">
        <f t="array" ref="BK382">bdRateExtend($G382:$G387,P382:P387,$Z382:$Z387,AI382:AI387)</f>
        <v>#VALUE!</v>
      </c>
      <c r="BL382" s="403" t="e" cm="1">
        <f t="array" ref="BL382">bdRateExtend($G382:$G385,Q382:Q385,$Z382:$Z385,AJ382:AJ385)</f>
        <v>#VALUE!</v>
      </c>
      <c r="BM382" s="403" t="e" cm="1">
        <f t="array" ref="BM382">bdRateExtend($G382:$G387,Q382:Q387,$Z382:$Z387,AJ382:AJ387)</f>
        <v>#VALUE!</v>
      </c>
      <c r="BN382" s="403" t="e" cm="1">
        <f t="array" ref="BN382">bdRateExtend($G382:$G385,R382:R385,$Z382:$Z385,AK382:AK385)</f>
        <v>#VALUE!</v>
      </c>
      <c r="BO382" s="403" t="e" cm="1">
        <f t="array" ref="BO382">bdRateExtend($G382:$G387,R382:R387,$Z382:$Z387,AK382:AK387)</f>
        <v>#VALUE!</v>
      </c>
      <c r="BP382" s="403" t="e" cm="1">
        <f t="array" ref="BP382">bdRateExtend($G382:$G387,S382:S387,$Z382:$Z387,AL382:AL387)</f>
        <v>#VALUE!</v>
      </c>
      <c r="BQ382" s="377" t="e" cm="1">
        <f t="array" ref="BQ382">bdRateExtend($G382:$G387,T382:T387,$Z382:$Z387,AM382:AM387)</f>
        <v>#VALUE!</v>
      </c>
      <c r="BR382" s="377" t="e" cm="1">
        <f t="array" ref="BR382">bdRateExtend($G382:$G387,U382:U387,$Z382:$Z387,AN382:AN387)</f>
        <v>#VALUE!</v>
      </c>
    </row>
    <row r="383" spans="1:70" ht="17" customHeight="1" x14ac:dyDescent="0.2">
      <c r="A383" s="387"/>
      <c r="B383" s="390"/>
      <c r="C383" s="393"/>
      <c r="D383" s="396"/>
      <c r="E383" s="399"/>
      <c r="F383" s="19">
        <v>31</v>
      </c>
      <c r="G383" s="35">
        <f>Anchor!B806</f>
        <v>0</v>
      </c>
      <c r="H383" s="40">
        <f>Anchor!C806</f>
        <v>0</v>
      </c>
      <c r="I383" s="40">
        <f>Anchor!D806</f>
        <v>0</v>
      </c>
      <c r="J383" s="40">
        <f>Anchor!E806</f>
        <v>0</v>
      </c>
      <c r="K383" s="40"/>
      <c r="L383" s="40">
        <f>Anchor!F806</f>
        <v>0</v>
      </c>
      <c r="M383" s="40">
        <f>Anchor!G806</f>
        <v>0</v>
      </c>
      <c r="N383" s="40">
        <f>Anchor!H806</f>
        <v>0</v>
      </c>
      <c r="O383" s="40"/>
      <c r="P383" s="40"/>
      <c r="Q383" s="40"/>
      <c r="R383" s="40"/>
      <c r="S383" s="40"/>
      <c r="T383" s="40"/>
      <c r="U383" s="40"/>
      <c r="V383" s="40">
        <f>Anchor!I806</f>
        <v>0</v>
      </c>
      <c r="W383" s="40">
        <f>Anchor!J806</f>
        <v>0</v>
      </c>
      <c r="X383" s="36">
        <f t="shared" si="24"/>
        <v>0</v>
      </c>
      <c r="Y383" s="15"/>
      <c r="Z383" s="35">
        <f>Test!B806</f>
        <v>0</v>
      </c>
      <c r="AA383" s="40">
        <f>Test!C806</f>
        <v>0</v>
      </c>
      <c r="AB383" s="40">
        <f>Test!D806</f>
        <v>0</v>
      </c>
      <c r="AC383" s="40">
        <f>Test!E806</f>
        <v>0</v>
      </c>
      <c r="AD383" s="40"/>
      <c r="AE383" s="40">
        <f>Test!F806</f>
        <v>0</v>
      </c>
      <c r="AF383" s="40">
        <f>Test!G806</f>
        <v>0</v>
      </c>
      <c r="AG383" s="40">
        <f>Test!H806</f>
        <v>0</v>
      </c>
      <c r="AH383" s="40"/>
      <c r="AI383" s="40"/>
      <c r="AJ383" s="40"/>
      <c r="AK383" s="40"/>
      <c r="AL383" s="40"/>
      <c r="AM383" s="40"/>
      <c r="AN383" s="40"/>
      <c r="AO383" s="40">
        <f>Test!I806</f>
        <v>0</v>
      </c>
      <c r="AP383" s="40">
        <f>Test!J806</f>
        <v>0</v>
      </c>
      <c r="AQ383" s="36">
        <f t="shared" si="25"/>
        <v>0</v>
      </c>
      <c r="AR383" s="48" t="e">
        <f t="shared" si="22"/>
        <v>#DIV/0!</v>
      </c>
      <c r="AS383" s="49" t="e">
        <f t="shared" si="23"/>
        <v>#DIV/0!</v>
      </c>
      <c r="AT383" s="16"/>
      <c r="AU383" s="16"/>
      <c r="AV383" s="460"/>
      <c r="AW383" s="382"/>
      <c r="AX383" s="403"/>
      <c r="AY383" s="403"/>
      <c r="AZ383" s="403"/>
      <c r="BA383" s="403"/>
      <c r="BB383" s="403"/>
      <c r="BC383" s="403"/>
      <c r="BD383" s="403"/>
      <c r="BE383" s="403"/>
      <c r="BF383" s="403"/>
      <c r="BG383" s="403"/>
      <c r="BH383" s="403"/>
      <c r="BI383" s="403"/>
      <c r="BJ383" s="403"/>
      <c r="BK383" s="403"/>
      <c r="BL383" s="403"/>
      <c r="BM383" s="403"/>
      <c r="BN383" s="403"/>
      <c r="BO383" s="403"/>
      <c r="BP383" s="403"/>
      <c r="BQ383" s="377"/>
      <c r="BR383" s="377"/>
    </row>
    <row r="384" spans="1:70" ht="17" customHeight="1" x14ac:dyDescent="0.2">
      <c r="A384" s="387"/>
      <c r="B384" s="390"/>
      <c r="C384" s="393"/>
      <c r="D384" s="396"/>
      <c r="E384" s="399"/>
      <c r="F384" s="19">
        <v>39</v>
      </c>
      <c r="G384" s="35">
        <f>Anchor!B807</f>
        <v>0</v>
      </c>
      <c r="H384" s="40">
        <f>Anchor!C807</f>
        <v>0</v>
      </c>
      <c r="I384" s="40">
        <f>Anchor!D807</f>
        <v>0</v>
      </c>
      <c r="J384" s="40">
        <f>Anchor!E807</f>
        <v>0</v>
      </c>
      <c r="K384" s="40"/>
      <c r="L384" s="40">
        <f>Anchor!F807</f>
        <v>0</v>
      </c>
      <c r="M384" s="40">
        <f>Anchor!G807</f>
        <v>0</v>
      </c>
      <c r="N384" s="40">
        <f>Anchor!H807</f>
        <v>0</v>
      </c>
      <c r="O384" s="40"/>
      <c r="P384" s="40"/>
      <c r="Q384" s="40"/>
      <c r="R384" s="40"/>
      <c r="S384" s="40"/>
      <c r="T384" s="40"/>
      <c r="U384" s="40"/>
      <c r="V384" s="40">
        <f>Anchor!I807</f>
        <v>0</v>
      </c>
      <c r="W384" s="40">
        <f>Anchor!J807</f>
        <v>0</v>
      </c>
      <c r="X384" s="36">
        <f t="shared" si="24"/>
        <v>0</v>
      </c>
      <c r="Y384" s="15"/>
      <c r="Z384" s="35">
        <f>Test!B807</f>
        <v>0</v>
      </c>
      <c r="AA384" s="40">
        <f>Test!C807</f>
        <v>0</v>
      </c>
      <c r="AB384" s="40">
        <f>Test!D807</f>
        <v>0</v>
      </c>
      <c r="AC384" s="40">
        <f>Test!E807</f>
        <v>0</v>
      </c>
      <c r="AD384" s="40"/>
      <c r="AE384" s="40">
        <f>Test!F807</f>
        <v>0</v>
      </c>
      <c r="AF384" s="40">
        <f>Test!G807</f>
        <v>0</v>
      </c>
      <c r="AG384" s="40">
        <f>Test!H807</f>
        <v>0</v>
      </c>
      <c r="AH384" s="40"/>
      <c r="AI384" s="40"/>
      <c r="AJ384" s="40"/>
      <c r="AK384" s="40"/>
      <c r="AL384" s="40"/>
      <c r="AM384" s="40"/>
      <c r="AN384" s="40"/>
      <c r="AO384" s="40">
        <f>Test!I807</f>
        <v>0</v>
      </c>
      <c r="AP384" s="40">
        <f>Test!J807</f>
        <v>0</v>
      </c>
      <c r="AQ384" s="36">
        <f t="shared" si="25"/>
        <v>0</v>
      </c>
      <c r="AR384" s="48" t="e">
        <f t="shared" si="22"/>
        <v>#DIV/0!</v>
      </c>
      <c r="AS384" s="49" t="e">
        <f t="shared" si="23"/>
        <v>#DIV/0!</v>
      </c>
      <c r="AT384" s="16"/>
      <c r="AU384" s="16"/>
      <c r="AV384" s="460" t="s">
        <v>124</v>
      </c>
      <c r="AW384" s="382" t="e" cm="1">
        <f t="array" ref="AW384">bdRateExtend($G383:$G386,H383:H386,$Z383:$Z386,AA383:AA386)</f>
        <v>#VALUE!</v>
      </c>
      <c r="AX384" s="403"/>
      <c r="AY384" s="403"/>
      <c r="AZ384" s="403"/>
      <c r="BA384" s="403"/>
      <c r="BB384" s="403" t="e" cm="1">
        <f t="array" ref="BB384">bdRateExtend($G383:$G386,L383:L386,$Z383:$Z386,AE383:AE386)</f>
        <v>#VALUE!</v>
      </c>
      <c r="BC384" s="403"/>
      <c r="BD384" s="403" t="e" cm="1">
        <f t="array" ref="BD384">bdRateExtend($G383:$G386,M383:M386,$Z383:$Z386,AF383:AF386)</f>
        <v>#VALUE!</v>
      </c>
      <c r="BE384" s="403"/>
      <c r="BF384" s="403" t="e" cm="1">
        <f t="array" ref="BF384">bdRateExtend($G383:$G386,N383:N386,$Z383:$Z386,AG383:AG386)</f>
        <v>#VALUE!</v>
      </c>
      <c r="BG384" s="403"/>
      <c r="BH384" s="403" t="e" cm="1">
        <f t="array" ref="BH384">bdRateExtend($G383:$G386,O383:O386,$Z383:$Z386,AH383:AH386)</f>
        <v>#VALUE!</v>
      </c>
      <c r="BI384" s="403"/>
      <c r="BJ384" s="403" t="e" cm="1">
        <f t="array" ref="BJ384">bdRateExtend($G383:$G386,P383:P386,$Z383:$Z386,AI383:AI386)</f>
        <v>#VALUE!</v>
      </c>
      <c r="BK384" s="403"/>
      <c r="BL384" s="403" t="e" cm="1">
        <f t="array" ref="BL384">bdRateExtend($G383:$G386,Q383:Q386,$Z383:$Z386,AJ383:AJ386)</f>
        <v>#VALUE!</v>
      </c>
      <c r="BM384" s="403"/>
      <c r="BN384" s="403" t="e" cm="1">
        <f t="array" ref="BN384">bdRateExtend($G383:$G386,R383:R386,$Z383:$Z386,AK383:AK386)</f>
        <v>#VALUE!</v>
      </c>
      <c r="BO384" s="403"/>
      <c r="BP384" s="403"/>
      <c r="BQ384" s="377"/>
      <c r="BR384" s="377"/>
    </row>
    <row r="385" spans="1:70" ht="17" customHeight="1" x14ac:dyDescent="0.2">
      <c r="A385" s="387"/>
      <c r="B385" s="390"/>
      <c r="C385" s="393"/>
      <c r="D385" s="396"/>
      <c r="E385" s="399"/>
      <c r="F385" s="19">
        <v>47</v>
      </c>
      <c r="G385" s="35">
        <f>Anchor!B808</f>
        <v>0</v>
      </c>
      <c r="H385" s="40">
        <f>Anchor!C808</f>
        <v>0</v>
      </c>
      <c r="I385" s="40">
        <f>Anchor!D808</f>
        <v>0</v>
      </c>
      <c r="J385" s="40">
        <f>Anchor!E808</f>
        <v>0</v>
      </c>
      <c r="K385" s="40"/>
      <c r="L385" s="40">
        <f>Anchor!F808</f>
        <v>0</v>
      </c>
      <c r="M385" s="40">
        <f>Anchor!G808</f>
        <v>0</v>
      </c>
      <c r="N385" s="40">
        <f>Anchor!H808</f>
        <v>0</v>
      </c>
      <c r="O385" s="40"/>
      <c r="P385" s="40"/>
      <c r="Q385" s="40"/>
      <c r="R385" s="40"/>
      <c r="S385" s="40"/>
      <c r="T385" s="40"/>
      <c r="U385" s="40"/>
      <c r="V385" s="40">
        <f>Anchor!I808</f>
        <v>0</v>
      </c>
      <c r="W385" s="40">
        <f>Anchor!J808</f>
        <v>0</v>
      </c>
      <c r="X385" s="36">
        <f t="shared" si="24"/>
        <v>0</v>
      </c>
      <c r="Y385" s="15"/>
      <c r="Z385" s="35">
        <f>Test!B808</f>
        <v>0</v>
      </c>
      <c r="AA385" s="40">
        <f>Test!C808</f>
        <v>0</v>
      </c>
      <c r="AB385" s="40">
        <f>Test!D808</f>
        <v>0</v>
      </c>
      <c r="AC385" s="40">
        <f>Test!E808</f>
        <v>0</v>
      </c>
      <c r="AD385" s="40"/>
      <c r="AE385" s="40">
        <f>Test!F808</f>
        <v>0</v>
      </c>
      <c r="AF385" s="40">
        <f>Test!G808</f>
        <v>0</v>
      </c>
      <c r="AG385" s="40">
        <f>Test!H808</f>
        <v>0</v>
      </c>
      <c r="AH385" s="40"/>
      <c r="AI385" s="40"/>
      <c r="AJ385" s="40"/>
      <c r="AK385" s="40"/>
      <c r="AL385" s="40"/>
      <c r="AM385" s="40"/>
      <c r="AN385" s="40"/>
      <c r="AO385" s="40">
        <f>Test!I808</f>
        <v>0</v>
      </c>
      <c r="AP385" s="40">
        <f>Test!J808</f>
        <v>0</v>
      </c>
      <c r="AQ385" s="36">
        <f t="shared" si="25"/>
        <v>0</v>
      </c>
      <c r="AR385" s="48" t="e">
        <f t="shared" si="22"/>
        <v>#DIV/0!</v>
      </c>
      <c r="AS385" s="49" t="e">
        <f t="shared" si="23"/>
        <v>#DIV/0!</v>
      </c>
      <c r="AT385" s="16"/>
      <c r="AU385" s="16"/>
      <c r="AV385" s="460"/>
      <c r="AW385" s="382"/>
      <c r="AX385" s="403"/>
      <c r="AY385" s="403"/>
      <c r="AZ385" s="403"/>
      <c r="BA385" s="403"/>
      <c r="BB385" s="403"/>
      <c r="BC385" s="403"/>
      <c r="BD385" s="403"/>
      <c r="BE385" s="403"/>
      <c r="BF385" s="403"/>
      <c r="BG385" s="403"/>
      <c r="BH385" s="403"/>
      <c r="BI385" s="403"/>
      <c r="BJ385" s="403"/>
      <c r="BK385" s="403"/>
      <c r="BL385" s="403"/>
      <c r="BM385" s="403"/>
      <c r="BN385" s="403"/>
      <c r="BO385" s="403"/>
      <c r="BP385" s="403"/>
      <c r="BQ385" s="377"/>
      <c r="BR385" s="377"/>
    </row>
    <row r="386" spans="1:70" ht="17" customHeight="1" x14ac:dyDescent="0.2">
      <c r="A386" s="387"/>
      <c r="B386" s="390"/>
      <c r="C386" s="393"/>
      <c r="D386" s="396"/>
      <c r="E386" s="399"/>
      <c r="F386" s="19">
        <v>55</v>
      </c>
      <c r="G386" s="35">
        <f>Anchor!B809</f>
        <v>0</v>
      </c>
      <c r="H386" s="40">
        <f>Anchor!C809</f>
        <v>0</v>
      </c>
      <c r="I386" s="40">
        <f>Anchor!D809</f>
        <v>0</v>
      </c>
      <c r="J386" s="40">
        <f>Anchor!E809</f>
        <v>0</v>
      </c>
      <c r="K386" s="40"/>
      <c r="L386" s="40">
        <f>Anchor!F809</f>
        <v>0</v>
      </c>
      <c r="M386" s="40">
        <f>Anchor!G809</f>
        <v>0</v>
      </c>
      <c r="N386" s="40">
        <f>Anchor!H809</f>
        <v>0</v>
      </c>
      <c r="O386" s="40"/>
      <c r="P386" s="40"/>
      <c r="Q386" s="40"/>
      <c r="R386" s="40"/>
      <c r="S386" s="40"/>
      <c r="T386" s="40"/>
      <c r="U386" s="40"/>
      <c r="V386" s="40">
        <f>Anchor!I809</f>
        <v>0</v>
      </c>
      <c r="W386" s="40">
        <f>Anchor!J809</f>
        <v>0</v>
      </c>
      <c r="X386" s="36">
        <f t="shared" si="24"/>
        <v>0</v>
      </c>
      <c r="Y386" s="15"/>
      <c r="Z386" s="35">
        <f>Test!B809</f>
        <v>0</v>
      </c>
      <c r="AA386" s="40">
        <f>Test!C809</f>
        <v>0</v>
      </c>
      <c r="AB386" s="40">
        <f>Test!D809</f>
        <v>0</v>
      </c>
      <c r="AC386" s="40">
        <f>Test!E809</f>
        <v>0</v>
      </c>
      <c r="AD386" s="40"/>
      <c r="AE386" s="40">
        <f>Test!F809</f>
        <v>0</v>
      </c>
      <c r="AF386" s="40">
        <f>Test!G809</f>
        <v>0</v>
      </c>
      <c r="AG386" s="40">
        <f>Test!H809</f>
        <v>0</v>
      </c>
      <c r="AH386" s="40"/>
      <c r="AI386" s="40"/>
      <c r="AJ386" s="40"/>
      <c r="AK386" s="40"/>
      <c r="AL386" s="40"/>
      <c r="AM386" s="40"/>
      <c r="AN386" s="40"/>
      <c r="AO386" s="40">
        <f>Test!I809</f>
        <v>0</v>
      </c>
      <c r="AP386" s="40">
        <f>Test!J809</f>
        <v>0</v>
      </c>
      <c r="AQ386" s="36">
        <f t="shared" si="25"/>
        <v>0</v>
      </c>
      <c r="AR386" s="48" t="e">
        <f t="shared" si="22"/>
        <v>#DIV/0!</v>
      </c>
      <c r="AS386" s="49" t="e">
        <f t="shared" si="23"/>
        <v>#DIV/0!</v>
      </c>
      <c r="AT386" s="16"/>
      <c r="AU386" s="16"/>
      <c r="AV386" s="460" t="s">
        <v>125</v>
      </c>
      <c r="AW386" s="382" t="e" cm="1">
        <f t="array" ref="AW386">bdRateExtend($G384:$G387,H384:H387,$Z384:$Z387,AA384:AA387)</f>
        <v>#VALUE!</v>
      </c>
      <c r="AX386" s="403"/>
      <c r="AY386" s="403"/>
      <c r="AZ386" s="403"/>
      <c r="BA386" s="403"/>
      <c r="BB386" s="403" t="e" cm="1">
        <f t="array" ref="BB386">bdRateExtend($G384:$G387,L384:L387,$Z384:$Z387,AE384:AE387)</f>
        <v>#VALUE!</v>
      </c>
      <c r="BC386" s="403"/>
      <c r="BD386" s="403" t="e" cm="1">
        <f t="array" ref="BD386">bdRateExtend($G384:$G387,M384:M387,$Z384:$Z387,AF384:AF387)</f>
        <v>#VALUE!</v>
      </c>
      <c r="BE386" s="403"/>
      <c r="BF386" s="403" t="e" cm="1">
        <f t="array" ref="BF386">bdRateExtend($G384:$G387,N384:N387,$Z384:$Z387,AG384:AG387)</f>
        <v>#VALUE!</v>
      </c>
      <c r="BG386" s="403"/>
      <c r="BH386" s="403" t="e" cm="1">
        <f t="array" ref="BH386">bdRateExtend($G384:$G387,O384:O387,$Z384:$Z387,AH384:AH387)</f>
        <v>#VALUE!</v>
      </c>
      <c r="BI386" s="403"/>
      <c r="BJ386" s="403" t="e" cm="1">
        <f t="array" ref="BJ386">bdRateExtend($G384:$G387,P384:P387,$Z384:$Z387,AI384:AI387)</f>
        <v>#VALUE!</v>
      </c>
      <c r="BK386" s="403"/>
      <c r="BL386" s="403" t="e" cm="1">
        <f t="array" ref="BL386">bdRateExtend($G384:$G387,Q384:Q387,$Z384:$Z387,AJ384:AJ387)</f>
        <v>#VALUE!</v>
      </c>
      <c r="BM386" s="403"/>
      <c r="BN386" s="403" t="e" cm="1">
        <f t="array" ref="BN386">bdRateExtend($G384:$G387,R384:R387,$Z384:$Z387,AK384:AK387)</f>
        <v>#VALUE!</v>
      </c>
      <c r="BO386" s="403"/>
      <c r="BP386" s="403"/>
      <c r="BQ386" s="377"/>
      <c r="BR386" s="377"/>
    </row>
    <row r="387" spans="1:70" ht="17" customHeight="1" thickBot="1" x14ac:dyDescent="0.25">
      <c r="A387" s="388"/>
      <c r="B387" s="391"/>
      <c r="C387" s="394"/>
      <c r="D387" s="397"/>
      <c r="E387" s="400"/>
      <c r="F387" s="22">
        <v>63</v>
      </c>
      <c r="G387" s="37">
        <f>Anchor!B810</f>
        <v>0</v>
      </c>
      <c r="H387" s="38">
        <f>Anchor!C810</f>
        <v>0</v>
      </c>
      <c r="I387" s="38">
        <f>Anchor!D810</f>
        <v>0</v>
      </c>
      <c r="J387" s="38">
        <f>Anchor!E810</f>
        <v>0</v>
      </c>
      <c r="K387" s="38"/>
      <c r="L387" s="38">
        <f>Anchor!F810</f>
        <v>0</v>
      </c>
      <c r="M387" s="38">
        <f>Anchor!G810</f>
        <v>0</v>
      </c>
      <c r="N387" s="38">
        <f>Anchor!H810</f>
        <v>0</v>
      </c>
      <c r="O387" s="38"/>
      <c r="P387" s="38"/>
      <c r="Q387" s="38"/>
      <c r="R387" s="38"/>
      <c r="S387" s="38"/>
      <c r="T387" s="38"/>
      <c r="U387" s="38"/>
      <c r="V387" s="38">
        <f>Anchor!I810</f>
        <v>0</v>
      </c>
      <c r="W387" s="38">
        <f>Anchor!J810</f>
        <v>0</v>
      </c>
      <c r="X387" s="39">
        <f t="shared" si="24"/>
        <v>0</v>
      </c>
      <c r="Y387" s="15"/>
      <c r="Z387" s="37">
        <f>Test!B810</f>
        <v>0</v>
      </c>
      <c r="AA387" s="38">
        <f>Test!C810</f>
        <v>0</v>
      </c>
      <c r="AB387" s="38">
        <f>Test!D810</f>
        <v>0</v>
      </c>
      <c r="AC387" s="38">
        <f>Test!E810</f>
        <v>0</v>
      </c>
      <c r="AD387" s="38"/>
      <c r="AE387" s="38">
        <f>Test!F810</f>
        <v>0</v>
      </c>
      <c r="AF387" s="38">
        <f>Test!G810</f>
        <v>0</v>
      </c>
      <c r="AG387" s="38">
        <f>Test!H810</f>
        <v>0</v>
      </c>
      <c r="AH387" s="38"/>
      <c r="AI387" s="38"/>
      <c r="AJ387" s="38"/>
      <c r="AK387" s="38"/>
      <c r="AL387" s="38"/>
      <c r="AM387" s="38"/>
      <c r="AN387" s="38"/>
      <c r="AO387" s="38">
        <f>Test!I810</f>
        <v>0</v>
      </c>
      <c r="AP387" s="38">
        <f>Test!J810</f>
        <v>0</v>
      </c>
      <c r="AQ387" s="39">
        <f t="shared" si="25"/>
        <v>0</v>
      </c>
      <c r="AR387" s="50" t="e">
        <f t="shared" si="22"/>
        <v>#DIV/0!</v>
      </c>
      <c r="AS387" s="51" t="e">
        <f t="shared" si="23"/>
        <v>#DIV/0!</v>
      </c>
      <c r="AT387" s="16"/>
      <c r="AU387" s="16"/>
      <c r="AV387" s="462"/>
      <c r="AW387" s="382"/>
      <c r="AX387" s="403"/>
      <c r="AY387" s="403"/>
      <c r="AZ387" s="403"/>
      <c r="BA387" s="403"/>
      <c r="BB387" s="403"/>
      <c r="BC387" s="403"/>
      <c r="BD387" s="403"/>
      <c r="BE387" s="403"/>
      <c r="BF387" s="403"/>
      <c r="BG387" s="403"/>
      <c r="BH387" s="403"/>
      <c r="BI387" s="403"/>
      <c r="BJ387" s="403"/>
      <c r="BK387" s="403"/>
      <c r="BL387" s="403"/>
      <c r="BM387" s="403"/>
      <c r="BN387" s="403"/>
      <c r="BO387" s="403"/>
      <c r="BP387" s="403"/>
      <c r="BQ387" s="377"/>
      <c r="BR387" s="377"/>
    </row>
    <row r="388" spans="1:70" ht="17" customHeight="1" x14ac:dyDescent="0.2">
      <c r="A388" s="386" t="s">
        <v>103</v>
      </c>
      <c r="B388" s="389" t="s">
        <v>90</v>
      </c>
      <c r="C388" s="392" t="s">
        <v>83</v>
      </c>
      <c r="D388" s="395">
        <v>24</v>
      </c>
      <c r="E388" s="398">
        <v>10</v>
      </c>
      <c r="F388" s="21">
        <v>23</v>
      </c>
      <c r="G388" s="32">
        <f>Anchor!B811</f>
        <v>0</v>
      </c>
      <c r="H388" s="33">
        <f>Anchor!C811</f>
        <v>0</v>
      </c>
      <c r="I388" s="33">
        <f>Anchor!D811</f>
        <v>0</v>
      </c>
      <c r="J388" s="33">
        <f>Anchor!E811</f>
        <v>0</v>
      </c>
      <c r="K388" s="33"/>
      <c r="L388" s="33">
        <f>Anchor!F811</f>
        <v>0</v>
      </c>
      <c r="M388" s="33">
        <f>Anchor!G811</f>
        <v>0</v>
      </c>
      <c r="N388" s="33">
        <f>Anchor!H811</f>
        <v>0</v>
      </c>
      <c r="O388" s="33"/>
      <c r="P388" s="33"/>
      <c r="Q388" s="33"/>
      <c r="R388" s="33"/>
      <c r="S388" s="33"/>
      <c r="T388" s="33"/>
      <c r="U388" s="33"/>
      <c r="V388" s="33">
        <f>Anchor!I811</f>
        <v>0</v>
      </c>
      <c r="W388" s="33">
        <f>Anchor!J811</f>
        <v>0</v>
      </c>
      <c r="X388" s="34">
        <f t="shared" si="24"/>
        <v>0</v>
      </c>
      <c r="Y388" s="15"/>
      <c r="Z388" s="32">
        <f>Test!B811</f>
        <v>0</v>
      </c>
      <c r="AA388" s="33">
        <f>Test!C811</f>
        <v>0</v>
      </c>
      <c r="AB388" s="33">
        <f>Test!D811</f>
        <v>0</v>
      </c>
      <c r="AC388" s="33">
        <f>Test!E811</f>
        <v>0</v>
      </c>
      <c r="AD388" s="33"/>
      <c r="AE388" s="33">
        <f>Test!F811</f>
        <v>0</v>
      </c>
      <c r="AF388" s="33">
        <f>Test!G811</f>
        <v>0</v>
      </c>
      <c r="AG388" s="33">
        <f>Test!H811</f>
        <v>0</v>
      </c>
      <c r="AH388" s="33"/>
      <c r="AI388" s="33"/>
      <c r="AJ388" s="33"/>
      <c r="AK388" s="33"/>
      <c r="AL388" s="33"/>
      <c r="AM388" s="33"/>
      <c r="AN388" s="33"/>
      <c r="AO388" s="33">
        <f>Test!I811</f>
        <v>0</v>
      </c>
      <c r="AP388" s="33">
        <f>Test!J811</f>
        <v>0</v>
      </c>
      <c r="AQ388" s="34">
        <f t="shared" si="25"/>
        <v>0</v>
      </c>
      <c r="AR388" s="46" t="e">
        <f t="shared" ref="AR388:AR429" si="26">AO388/V388</f>
        <v>#DIV/0!</v>
      </c>
      <c r="AS388" s="47" t="e">
        <f t="shared" ref="AS388:AS429" si="27">AP388/W388</f>
        <v>#DIV/0!</v>
      </c>
      <c r="AT388" s="16"/>
      <c r="AU388" s="16"/>
      <c r="AV388" s="461" t="s">
        <v>123</v>
      </c>
      <c r="AW388" s="382" t="e" cm="1">
        <f t="array" ref="AW388">bdRateExtend($G388:$G391,H388:H391,$Z388:$Z391,AA388:AA391)</f>
        <v>#VALUE!</v>
      </c>
      <c r="AX388" s="403" t="e" cm="1">
        <f t="array" ref="AX388">bdRateExtend($G388:$G393,H388:H393,$Z388:$Z393,AA388:AA393)</f>
        <v>#VALUE!</v>
      </c>
      <c r="AY388" s="403" t="e" cm="1">
        <f t="array" ref="AY388">bdRateExtend($G388:$G393,I388:I393,$Z388:$Z393,AB388:AB393)</f>
        <v>#VALUE!</v>
      </c>
      <c r="AZ388" s="403" t="e" cm="1">
        <f t="array" ref="AZ388">bdRateExtend($G388:$G393,J388:J393,$Z388:$Z393,AC388:AC393)</f>
        <v>#VALUE!</v>
      </c>
      <c r="BA388" s="403" t="e" cm="1">
        <f t="array" ref="BA388">bdRateExtend($G388:$G393,K388:K393,$Z388:$Z393,AD388:AD393)</f>
        <v>#VALUE!</v>
      </c>
      <c r="BB388" s="403" t="e" cm="1">
        <f t="array" ref="BB388">bdRateExtend($G388:$G391,L388:L391,$Z388:$Z391,AE388:AE391)</f>
        <v>#VALUE!</v>
      </c>
      <c r="BC388" s="403" t="e" cm="1">
        <f t="array" ref="BC388">bdRateExtend($G388:$G393,L388:L393,$Z388:$Z393,AE388:AE393)</f>
        <v>#VALUE!</v>
      </c>
      <c r="BD388" s="403" t="e" cm="1">
        <f t="array" ref="BD388">bdRateExtend($G388:$G391,M388:M391,$Z388:$Z391,AF388:AF391)</f>
        <v>#VALUE!</v>
      </c>
      <c r="BE388" s="403" t="e" cm="1">
        <f t="array" ref="BE388">bdRateExtend($G388:$G393,M388:M393,$Z388:$Z393,AF388:AF393)</f>
        <v>#VALUE!</v>
      </c>
      <c r="BF388" s="403" t="e" cm="1">
        <f t="array" ref="BF388">bdRateExtend($G388:$G391,N388:N391,$Z388:$Z391,AG388:AG391)</f>
        <v>#VALUE!</v>
      </c>
      <c r="BG388" s="403" t="e" cm="1">
        <f t="array" ref="BG388">bdRateExtend($G388:$G393,N388:N393,$Z388:$Z393,AG388:AG393)</f>
        <v>#VALUE!</v>
      </c>
      <c r="BH388" s="403" t="e" cm="1">
        <f t="array" ref="BH388">bdRateExtend($G388:$G391,O388:O391,$Z388:$Z391,AH388:AH391)</f>
        <v>#VALUE!</v>
      </c>
      <c r="BI388" s="403" t="e" cm="1">
        <f t="array" ref="BI388">bdRateExtend($G388:$G393,O388:O393,$Z388:$Z393,AH388:AH393)</f>
        <v>#VALUE!</v>
      </c>
      <c r="BJ388" s="403" t="e" cm="1">
        <f t="array" ref="BJ388">bdRateExtend($G388:$G391,P388:P391,$Z388:$Z391,AI388:AI391)</f>
        <v>#VALUE!</v>
      </c>
      <c r="BK388" s="403" t="e" cm="1">
        <f t="array" ref="BK388">bdRateExtend($G388:$G393,P388:P393,$Z388:$Z393,AI388:AI393)</f>
        <v>#VALUE!</v>
      </c>
      <c r="BL388" s="403" t="e" cm="1">
        <f t="array" ref="BL388">bdRateExtend($G388:$G391,Q388:Q391,$Z388:$Z391,AJ388:AJ391)</f>
        <v>#VALUE!</v>
      </c>
      <c r="BM388" s="403" t="e" cm="1">
        <f t="array" ref="BM388">bdRateExtend($G388:$G393,Q388:Q393,$Z388:$Z393,AJ388:AJ393)</f>
        <v>#VALUE!</v>
      </c>
      <c r="BN388" s="403" t="e" cm="1">
        <f t="array" ref="BN388">bdRateExtend($G388:$G391,R388:R391,$Z388:$Z391,AK388:AK391)</f>
        <v>#VALUE!</v>
      </c>
      <c r="BO388" s="403" t="e" cm="1">
        <f t="array" ref="BO388">bdRateExtend($G388:$G393,R388:R393,$Z388:$Z393,AK388:AK393)</f>
        <v>#VALUE!</v>
      </c>
      <c r="BP388" s="403" t="e" cm="1">
        <f t="array" ref="BP388">bdRateExtend($G388:$G393,S388:S393,$Z388:$Z393,AL388:AL393)</f>
        <v>#VALUE!</v>
      </c>
      <c r="BQ388" s="377" t="e" cm="1">
        <f t="array" ref="BQ388">bdRateExtend($G388:$G393,T388:T393,$Z388:$Z393,AM388:AM393)</f>
        <v>#VALUE!</v>
      </c>
      <c r="BR388" s="377" t="e" cm="1">
        <f t="array" ref="BR388">bdRateExtend($G388:$G393,U388:U393,$Z388:$Z393,AN388:AN393)</f>
        <v>#VALUE!</v>
      </c>
    </row>
    <row r="389" spans="1:70" ht="17" customHeight="1" x14ac:dyDescent="0.2">
      <c r="A389" s="387"/>
      <c r="B389" s="390"/>
      <c r="C389" s="393"/>
      <c r="D389" s="396"/>
      <c r="E389" s="399"/>
      <c r="F389" s="19">
        <v>31</v>
      </c>
      <c r="G389" s="35">
        <f>Anchor!B812</f>
        <v>0</v>
      </c>
      <c r="H389" s="40">
        <f>Anchor!C812</f>
        <v>0</v>
      </c>
      <c r="I389" s="40">
        <f>Anchor!D812</f>
        <v>0</v>
      </c>
      <c r="J389" s="40">
        <f>Anchor!E812</f>
        <v>0</v>
      </c>
      <c r="K389" s="40"/>
      <c r="L389" s="40">
        <f>Anchor!F812</f>
        <v>0</v>
      </c>
      <c r="M389" s="40">
        <f>Anchor!G812</f>
        <v>0</v>
      </c>
      <c r="N389" s="40">
        <f>Anchor!H812</f>
        <v>0</v>
      </c>
      <c r="O389" s="40"/>
      <c r="P389" s="40"/>
      <c r="Q389" s="40"/>
      <c r="R389" s="40"/>
      <c r="S389" s="40"/>
      <c r="T389" s="40"/>
      <c r="U389" s="40"/>
      <c r="V389" s="40">
        <f>Anchor!I812</f>
        <v>0</v>
      </c>
      <c r="W389" s="40">
        <f>Anchor!J812</f>
        <v>0</v>
      </c>
      <c r="X389" s="36">
        <f t="shared" si="24"/>
        <v>0</v>
      </c>
      <c r="Y389" s="15"/>
      <c r="Z389" s="35">
        <f>Test!B812</f>
        <v>0</v>
      </c>
      <c r="AA389" s="40">
        <f>Test!C812</f>
        <v>0</v>
      </c>
      <c r="AB389" s="40">
        <f>Test!D812</f>
        <v>0</v>
      </c>
      <c r="AC389" s="40">
        <f>Test!E812</f>
        <v>0</v>
      </c>
      <c r="AD389" s="40"/>
      <c r="AE389" s="40">
        <f>Test!F812</f>
        <v>0</v>
      </c>
      <c r="AF389" s="40">
        <f>Test!G812</f>
        <v>0</v>
      </c>
      <c r="AG389" s="40">
        <f>Test!H812</f>
        <v>0</v>
      </c>
      <c r="AH389" s="40"/>
      <c r="AI389" s="40"/>
      <c r="AJ389" s="40"/>
      <c r="AK389" s="40"/>
      <c r="AL389" s="40"/>
      <c r="AM389" s="40"/>
      <c r="AN389" s="40"/>
      <c r="AO389" s="40">
        <f>Test!I812</f>
        <v>0</v>
      </c>
      <c r="AP389" s="40">
        <f>Test!J812</f>
        <v>0</v>
      </c>
      <c r="AQ389" s="36">
        <f t="shared" si="25"/>
        <v>0</v>
      </c>
      <c r="AR389" s="48" t="e">
        <f t="shared" si="26"/>
        <v>#DIV/0!</v>
      </c>
      <c r="AS389" s="49" t="e">
        <f t="shared" si="27"/>
        <v>#DIV/0!</v>
      </c>
      <c r="AT389" s="16"/>
      <c r="AU389" s="16"/>
      <c r="AV389" s="460"/>
      <c r="AW389" s="382"/>
      <c r="AX389" s="403"/>
      <c r="AY389" s="403"/>
      <c r="AZ389" s="403"/>
      <c r="BA389" s="403"/>
      <c r="BB389" s="403"/>
      <c r="BC389" s="403"/>
      <c r="BD389" s="403"/>
      <c r="BE389" s="403"/>
      <c r="BF389" s="403"/>
      <c r="BG389" s="403"/>
      <c r="BH389" s="403"/>
      <c r="BI389" s="403"/>
      <c r="BJ389" s="403"/>
      <c r="BK389" s="403"/>
      <c r="BL389" s="403"/>
      <c r="BM389" s="403"/>
      <c r="BN389" s="403"/>
      <c r="BO389" s="403"/>
      <c r="BP389" s="403"/>
      <c r="BQ389" s="377"/>
      <c r="BR389" s="377"/>
    </row>
    <row r="390" spans="1:70" ht="17" customHeight="1" x14ac:dyDescent="0.2">
      <c r="A390" s="387"/>
      <c r="B390" s="390"/>
      <c r="C390" s="393"/>
      <c r="D390" s="396"/>
      <c r="E390" s="399"/>
      <c r="F390" s="19">
        <v>39</v>
      </c>
      <c r="G390" s="35">
        <f>Anchor!B813</f>
        <v>0</v>
      </c>
      <c r="H390" s="40">
        <f>Anchor!C813</f>
        <v>0</v>
      </c>
      <c r="I390" s="40">
        <f>Anchor!D813</f>
        <v>0</v>
      </c>
      <c r="J390" s="40">
        <f>Anchor!E813</f>
        <v>0</v>
      </c>
      <c r="K390" s="40"/>
      <c r="L390" s="40">
        <f>Anchor!F813</f>
        <v>0</v>
      </c>
      <c r="M390" s="40">
        <f>Anchor!G813</f>
        <v>0</v>
      </c>
      <c r="N390" s="40">
        <f>Anchor!H813</f>
        <v>0</v>
      </c>
      <c r="O390" s="40"/>
      <c r="P390" s="40"/>
      <c r="Q390" s="40"/>
      <c r="R390" s="40"/>
      <c r="S390" s="40"/>
      <c r="T390" s="40"/>
      <c r="U390" s="40"/>
      <c r="V390" s="40">
        <f>Anchor!I813</f>
        <v>0</v>
      </c>
      <c r="W390" s="40">
        <f>Anchor!J813</f>
        <v>0</v>
      </c>
      <c r="X390" s="36">
        <f t="shared" si="24"/>
        <v>0</v>
      </c>
      <c r="Y390" s="15"/>
      <c r="Z390" s="35">
        <f>Test!B813</f>
        <v>0</v>
      </c>
      <c r="AA390" s="40">
        <f>Test!C813</f>
        <v>0</v>
      </c>
      <c r="AB390" s="40">
        <f>Test!D813</f>
        <v>0</v>
      </c>
      <c r="AC390" s="40">
        <f>Test!E813</f>
        <v>0</v>
      </c>
      <c r="AD390" s="40"/>
      <c r="AE390" s="40">
        <f>Test!F813</f>
        <v>0</v>
      </c>
      <c r="AF390" s="40">
        <f>Test!G813</f>
        <v>0</v>
      </c>
      <c r="AG390" s="40">
        <f>Test!H813</f>
        <v>0</v>
      </c>
      <c r="AH390" s="40"/>
      <c r="AI390" s="40"/>
      <c r="AJ390" s="40"/>
      <c r="AK390" s="40"/>
      <c r="AL390" s="40"/>
      <c r="AM390" s="40"/>
      <c r="AN390" s="40"/>
      <c r="AO390" s="40">
        <f>Test!I813</f>
        <v>0</v>
      </c>
      <c r="AP390" s="40">
        <f>Test!J813</f>
        <v>0</v>
      </c>
      <c r="AQ390" s="36">
        <f t="shared" si="25"/>
        <v>0</v>
      </c>
      <c r="AR390" s="48" t="e">
        <f t="shared" si="26"/>
        <v>#DIV/0!</v>
      </c>
      <c r="AS390" s="49" t="e">
        <f t="shared" si="27"/>
        <v>#DIV/0!</v>
      </c>
      <c r="AT390" s="16"/>
      <c r="AU390" s="16"/>
      <c r="AV390" s="460" t="s">
        <v>124</v>
      </c>
      <c r="AW390" s="382" t="e" cm="1">
        <f t="array" ref="AW390">bdRateExtend($G389:$G392,H389:H392,$Z389:$Z392,AA389:AA392)</f>
        <v>#VALUE!</v>
      </c>
      <c r="AX390" s="403"/>
      <c r="AY390" s="403"/>
      <c r="AZ390" s="403"/>
      <c r="BA390" s="403"/>
      <c r="BB390" s="403" t="e" cm="1">
        <f t="array" ref="BB390">bdRateExtend($G389:$G392,L389:L392,$Z389:$Z392,AE389:AE392)</f>
        <v>#VALUE!</v>
      </c>
      <c r="BC390" s="403"/>
      <c r="BD390" s="403" t="e" cm="1">
        <f t="array" ref="BD390">bdRateExtend($G389:$G392,M389:M392,$Z389:$Z392,AF389:AF392)</f>
        <v>#VALUE!</v>
      </c>
      <c r="BE390" s="403"/>
      <c r="BF390" s="403" t="e" cm="1">
        <f t="array" ref="BF390">bdRateExtend($G389:$G392,N389:N392,$Z389:$Z392,AG389:AG392)</f>
        <v>#VALUE!</v>
      </c>
      <c r="BG390" s="403"/>
      <c r="BH390" s="403" t="e" cm="1">
        <f t="array" ref="BH390">bdRateExtend($G389:$G392,O389:O392,$Z389:$Z392,AH389:AH392)</f>
        <v>#VALUE!</v>
      </c>
      <c r="BI390" s="403"/>
      <c r="BJ390" s="403" t="e" cm="1">
        <f t="array" ref="BJ390">bdRateExtend($G389:$G392,P389:P392,$Z389:$Z392,AI389:AI392)</f>
        <v>#VALUE!</v>
      </c>
      <c r="BK390" s="403"/>
      <c r="BL390" s="403" t="e" cm="1">
        <f t="array" ref="BL390">bdRateExtend($G389:$G392,Q389:Q392,$Z389:$Z392,AJ389:AJ392)</f>
        <v>#VALUE!</v>
      </c>
      <c r="BM390" s="403"/>
      <c r="BN390" s="403" t="e" cm="1">
        <f t="array" ref="BN390">bdRateExtend($G389:$G392,R389:R392,$Z389:$Z392,AK389:AK392)</f>
        <v>#VALUE!</v>
      </c>
      <c r="BO390" s="403"/>
      <c r="BP390" s="403"/>
      <c r="BQ390" s="377"/>
      <c r="BR390" s="377"/>
    </row>
    <row r="391" spans="1:70" ht="17" customHeight="1" x14ac:dyDescent="0.2">
      <c r="A391" s="387"/>
      <c r="B391" s="390"/>
      <c r="C391" s="393"/>
      <c r="D391" s="396"/>
      <c r="E391" s="399"/>
      <c r="F391" s="19">
        <v>47</v>
      </c>
      <c r="G391" s="35">
        <f>Anchor!B814</f>
        <v>0</v>
      </c>
      <c r="H391" s="40">
        <f>Anchor!C814</f>
        <v>0</v>
      </c>
      <c r="I391" s="40">
        <f>Anchor!D814</f>
        <v>0</v>
      </c>
      <c r="J391" s="40">
        <f>Anchor!E814</f>
        <v>0</v>
      </c>
      <c r="K391" s="40"/>
      <c r="L391" s="40">
        <f>Anchor!F814</f>
        <v>0</v>
      </c>
      <c r="M391" s="40">
        <f>Anchor!G814</f>
        <v>0</v>
      </c>
      <c r="N391" s="40">
        <f>Anchor!H814</f>
        <v>0</v>
      </c>
      <c r="O391" s="40"/>
      <c r="P391" s="40"/>
      <c r="Q391" s="40"/>
      <c r="R391" s="40"/>
      <c r="S391" s="40"/>
      <c r="T391" s="40"/>
      <c r="U391" s="40"/>
      <c r="V391" s="40">
        <f>Anchor!I814</f>
        <v>0</v>
      </c>
      <c r="W391" s="40">
        <f>Anchor!J814</f>
        <v>0</v>
      </c>
      <c r="X391" s="36">
        <f t="shared" si="24"/>
        <v>0</v>
      </c>
      <c r="Y391" s="15"/>
      <c r="Z391" s="35">
        <f>Test!B814</f>
        <v>0</v>
      </c>
      <c r="AA391" s="40">
        <f>Test!C814</f>
        <v>0</v>
      </c>
      <c r="AB391" s="40">
        <f>Test!D814</f>
        <v>0</v>
      </c>
      <c r="AC391" s="40">
        <f>Test!E814</f>
        <v>0</v>
      </c>
      <c r="AD391" s="40"/>
      <c r="AE391" s="40">
        <f>Test!F814</f>
        <v>0</v>
      </c>
      <c r="AF391" s="40">
        <f>Test!G814</f>
        <v>0</v>
      </c>
      <c r="AG391" s="40">
        <f>Test!H814</f>
        <v>0</v>
      </c>
      <c r="AH391" s="40"/>
      <c r="AI391" s="40"/>
      <c r="AJ391" s="40"/>
      <c r="AK391" s="40"/>
      <c r="AL391" s="40"/>
      <c r="AM391" s="40"/>
      <c r="AN391" s="40"/>
      <c r="AO391" s="40">
        <f>Test!I814</f>
        <v>0</v>
      </c>
      <c r="AP391" s="40">
        <f>Test!J814</f>
        <v>0</v>
      </c>
      <c r="AQ391" s="36">
        <f t="shared" si="25"/>
        <v>0</v>
      </c>
      <c r="AR391" s="48" t="e">
        <f t="shared" si="26"/>
        <v>#DIV/0!</v>
      </c>
      <c r="AS391" s="49" t="e">
        <f t="shared" si="27"/>
        <v>#DIV/0!</v>
      </c>
      <c r="AT391" s="16"/>
      <c r="AU391" s="16"/>
      <c r="AV391" s="460"/>
      <c r="AW391" s="382"/>
      <c r="AX391" s="403"/>
      <c r="AY391" s="403"/>
      <c r="AZ391" s="403"/>
      <c r="BA391" s="403"/>
      <c r="BB391" s="403"/>
      <c r="BC391" s="403"/>
      <c r="BD391" s="403"/>
      <c r="BE391" s="403"/>
      <c r="BF391" s="403"/>
      <c r="BG391" s="403"/>
      <c r="BH391" s="403"/>
      <c r="BI391" s="403"/>
      <c r="BJ391" s="403"/>
      <c r="BK391" s="403"/>
      <c r="BL391" s="403"/>
      <c r="BM391" s="403"/>
      <c r="BN391" s="403"/>
      <c r="BO391" s="403"/>
      <c r="BP391" s="403"/>
      <c r="BQ391" s="377"/>
      <c r="BR391" s="377"/>
    </row>
    <row r="392" spans="1:70" ht="17" customHeight="1" x14ac:dyDescent="0.2">
      <c r="A392" s="387"/>
      <c r="B392" s="390"/>
      <c r="C392" s="393"/>
      <c r="D392" s="396"/>
      <c r="E392" s="399"/>
      <c r="F392" s="19">
        <v>55</v>
      </c>
      <c r="G392" s="35">
        <f>Anchor!B815</f>
        <v>0</v>
      </c>
      <c r="H392" s="40">
        <f>Anchor!C815</f>
        <v>0</v>
      </c>
      <c r="I392" s="40">
        <f>Anchor!D815</f>
        <v>0</v>
      </c>
      <c r="J392" s="40">
        <f>Anchor!E815</f>
        <v>0</v>
      </c>
      <c r="K392" s="40"/>
      <c r="L392" s="40">
        <f>Anchor!F815</f>
        <v>0</v>
      </c>
      <c r="M392" s="40">
        <f>Anchor!G815</f>
        <v>0</v>
      </c>
      <c r="N392" s="40">
        <f>Anchor!H815</f>
        <v>0</v>
      </c>
      <c r="O392" s="40"/>
      <c r="P392" s="40"/>
      <c r="Q392" s="40"/>
      <c r="R392" s="40"/>
      <c r="S392" s="40"/>
      <c r="T392" s="40"/>
      <c r="U392" s="40"/>
      <c r="V392" s="40">
        <f>Anchor!I815</f>
        <v>0</v>
      </c>
      <c r="W392" s="40">
        <f>Anchor!J815</f>
        <v>0</v>
      </c>
      <c r="X392" s="36">
        <f t="shared" si="24"/>
        <v>0</v>
      </c>
      <c r="Y392" s="15"/>
      <c r="Z392" s="35">
        <f>Test!B815</f>
        <v>0</v>
      </c>
      <c r="AA392" s="40">
        <f>Test!C815</f>
        <v>0</v>
      </c>
      <c r="AB392" s="40">
        <f>Test!D815</f>
        <v>0</v>
      </c>
      <c r="AC392" s="40">
        <f>Test!E815</f>
        <v>0</v>
      </c>
      <c r="AD392" s="40"/>
      <c r="AE392" s="40">
        <f>Test!F815</f>
        <v>0</v>
      </c>
      <c r="AF392" s="40">
        <f>Test!G815</f>
        <v>0</v>
      </c>
      <c r="AG392" s="40">
        <f>Test!H815</f>
        <v>0</v>
      </c>
      <c r="AH392" s="40"/>
      <c r="AI392" s="40"/>
      <c r="AJ392" s="40"/>
      <c r="AK392" s="40"/>
      <c r="AL392" s="40"/>
      <c r="AM392" s="40"/>
      <c r="AN392" s="40"/>
      <c r="AO392" s="40">
        <f>Test!I815</f>
        <v>0</v>
      </c>
      <c r="AP392" s="40">
        <f>Test!J815</f>
        <v>0</v>
      </c>
      <c r="AQ392" s="36">
        <f t="shared" si="25"/>
        <v>0</v>
      </c>
      <c r="AR392" s="48" t="e">
        <f t="shared" si="26"/>
        <v>#DIV/0!</v>
      </c>
      <c r="AS392" s="49" t="e">
        <f t="shared" si="27"/>
        <v>#DIV/0!</v>
      </c>
      <c r="AT392" s="16"/>
      <c r="AU392" s="16"/>
      <c r="AV392" s="460" t="s">
        <v>125</v>
      </c>
      <c r="AW392" s="382" t="e" cm="1">
        <f t="array" ref="AW392">bdRateExtend($G390:$G393,H390:H393,$Z390:$Z393,AA390:AA393)</f>
        <v>#VALUE!</v>
      </c>
      <c r="AX392" s="403"/>
      <c r="AY392" s="403"/>
      <c r="AZ392" s="403"/>
      <c r="BA392" s="403"/>
      <c r="BB392" s="403" t="e" cm="1">
        <f t="array" ref="BB392">bdRateExtend($G390:$G393,L390:L393,$Z390:$Z393,AE390:AE393)</f>
        <v>#VALUE!</v>
      </c>
      <c r="BC392" s="403"/>
      <c r="BD392" s="403" t="e" cm="1">
        <f t="array" ref="BD392">bdRateExtend($G390:$G393,M390:M393,$Z390:$Z393,AF390:AF393)</f>
        <v>#VALUE!</v>
      </c>
      <c r="BE392" s="403"/>
      <c r="BF392" s="403" t="e" cm="1">
        <f t="array" ref="BF392">bdRateExtend($G390:$G393,N390:N393,$Z390:$Z393,AG390:AG393)</f>
        <v>#VALUE!</v>
      </c>
      <c r="BG392" s="403"/>
      <c r="BH392" s="403" t="e" cm="1">
        <f t="array" ref="BH392">bdRateExtend($G390:$G393,O390:O393,$Z390:$Z393,AH390:AH393)</f>
        <v>#VALUE!</v>
      </c>
      <c r="BI392" s="403"/>
      <c r="BJ392" s="403" t="e" cm="1">
        <f t="array" ref="BJ392">bdRateExtend($G390:$G393,P390:P393,$Z390:$Z393,AI390:AI393)</f>
        <v>#VALUE!</v>
      </c>
      <c r="BK392" s="403"/>
      <c r="BL392" s="403" t="e" cm="1">
        <f t="array" ref="BL392">bdRateExtend($G390:$G393,Q390:Q393,$Z390:$Z393,AJ390:AJ393)</f>
        <v>#VALUE!</v>
      </c>
      <c r="BM392" s="403"/>
      <c r="BN392" s="403" t="e" cm="1">
        <f t="array" ref="BN392">bdRateExtend($G390:$G393,R390:R393,$Z390:$Z393,AK390:AK393)</f>
        <v>#VALUE!</v>
      </c>
      <c r="BO392" s="403"/>
      <c r="BP392" s="403"/>
      <c r="BQ392" s="377"/>
      <c r="BR392" s="377"/>
    </row>
    <row r="393" spans="1:70" ht="17" customHeight="1" thickBot="1" x14ac:dyDescent="0.25">
      <c r="A393" s="387"/>
      <c r="B393" s="391"/>
      <c r="C393" s="394"/>
      <c r="D393" s="397"/>
      <c r="E393" s="400"/>
      <c r="F393" s="22">
        <v>63</v>
      </c>
      <c r="G393" s="37">
        <f>Anchor!B816</f>
        <v>0</v>
      </c>
      <c r="H393" s="38">
        <f>Anchor!C816</f>
        <v>0</v>
      </c>
      <c r="I393" s="38">
        <f>Anchor!D816</f>
        <v>0</v>
      </c>
      <c r="J393" s="38">
        <f>Anchor!E816</f>
        <v>0</v>
      </c>
      <c r="K393" s="38"/>
      <c r="L393" s="38">
        <f>Anchor!F816</f>
        <v>0</v>
      </c>
      <c r="M393" s="38">
        <f>Anchor!G816</f>
        <v>0</v>
      </c>
      <c r="N393" s="38">
        <f>Anchor!H816</f>
        <v>0</v>
      </c>
      <c r="O393" s="38"/>
      <c r="P393" s="38"/>
      <c r="Q393" s="38"/>
      <c r="R393" s="38"/>
      <c r="S393" s="38"/>
      <c r="T393" s="38"/>
      <c r="U393" s="38"/>
      <c r="V393" s="38">
        <f>Anchor!I816</f>
        <v>0</v>
      </c>
      <c r="W393" s="38">
        <f>Anchor!J816</f>
        <v>0</v>
      </c>
      <c r="X393" s="39">
        <f t="shared" si="24"/>
        <v>0</v>
      </c>
      <c r="Y393" s="15"/>
      <c r="Z393" s="37">
        <f>Test!B816</f>
        <v>0</v>
      </c>
      <c r="AA393" s="38">
        <f>Test!C816</f>
        <v>0</v>
      </c>
      <c r="AB393" s="38">
        <f>Test!D816</f>
        <v>0</v>
      </c>
      <c r="AC393" s="38">
        <f>Test!E816</f>
        <v>0</v>
      </c>
      <c r="AD393" s="38"/>
      <c r="AE393" s="38">
        <f>Test!F816</f>
        <v>0</v>
      </c>
      <c r="AF393" s="38">
        <f>Test!G816</f>
        <v>0</v>
      </c>
      <c r="AG393" s="38">
        <f>Test!H816</f>
        <v>0</v>
      </c>
      <c r="AH393" s="38"/>
      <c r="AI393" s="38"/>
      <c r="AJ393" s="38"/>
      <c r="AK393" s="38"/>
      <c r="AL393" s="38"/>
      <c r="AM393" s="38"/>
      <c r="AN393" s="38"/>
      <c r="AO393" s="38">
        <f>Test!I816</f>
        <v>0</v>
      </c>
      <c r="AP393" s="38">
        <f>Test!J816</f>
        <v>0</v>
      </c>
      <c r="AQ393" s="39">
        <f t="shared" si="25"/>
        <v>0</v>
      </c>
      <c r="AR393" s="50" t="e">
        <f t="shared" si="26"/>
        <v>#DIV/0!</v>
      </c>
      <c r="AS393" s="51" t="e">
        <f t="shared" si="27"/>
        <v>#DIV/0!</v>
      </c>
      <c r="AT393" s="16"/>
      <c r="AU393" s="16"/>
      <c r="AV393" s="462"/>
      <c r="AW393" s="382"/>
      <c r="AX393" s="403"/>
      <c r="AY393" s="403"/>
      <c r="AZ393" s="403"/>
      <c r="BA393" s="403"/>
      <c r="BB393" s="403"/>
      <c r="BC393" s="403"/>
      <c r="BD393" s="403"/>
      <c r="BE393" s="403"/>
      <c r="BF393" s="403"/>
      <c r="BG393" s="403"/>
      <c r="BH393" s="403"/>
      <c r="BI393" s="403"/>
      <c r="BJ393" s="403"/>
      <c r="BK393" s="403"/>
      <c r="BL393" s="403"/>
      <c r="BM393" s="403"/>
      <c r="BN393" s="403"/>
      <c r="BO393" s="403"/>
      <c r="BP393" s="403"/>
      <c r="BQ393" s="377"/>
      <c r="BR393" s="377"/>
    </row>
    <row r="394" spans="1:70" ht="17" customHeight="1" x14ac:dyDescent="0.2">
      <c r="A394" s="387"/>
      <c r="B394" s="389" t="s">
        <v>90</v>
      </c>
      <c r="C394" s="392" t="s">
        <v>84</v>
      </c>
      <c r="D394" s="395">
        <v>24</v>
      </c>
      <c r="E394" s="398">
        <v>10</v>
      </c>
      <c r="F394" s="21">
        <v>23</v>
      </c>
      <c r="G394" s="32">
        <f>Anchor!B817</f>
        <v>0</v>
      </c>
      <c r="H394" s="33">
        <f>Anchor!C817</f>
        <v>0</v>
      </c>
      <c r="I394" s="33">
        <f>Anchor!D817</f>
        <v>0</v>
      </c>
      <c r="J394" s="33">
        <f>Anchor!E817</f>
        <v>0</v>
      </c>
      <c r="K394" s="33"/>
      <c r="L394" s="33">
        <f>Anchor!F817</f>
        <v>0</v>
      </c>
      <c r="M394" s="33">
        <f>Anchor!G817</f>
        <v>0</v>
      </c>
      <c r="N394" s="33">
        <f>Anchor!H817</f>
        <v>0</v>
      </c>
      <c r="O394" s="33"/>
      <c r="P394" s="33"/>
      <c r="Q394" s="33"/>
      <c r="R394" s="33"/>
      <c r="S394" s="33"/>
      <c r="T394" s="33"/>
      <c r="U394" s="33"/>
      <c r="V394" s="33">
        <f>Anchor!I817</f>
        <v>0</v>
      </c>
      <c r="W394" s="33">
        <f>Anchor!J817</f>
        <v>0</v>
      </c>
      <c r="X394" s="34">
        <f t="shared" ref="X394:X429" si="28">V394/3600</f>
        <v>0</v>
      </c>
      <c r="Y394" s="15"/>
      <c r="Z394" s="32">
        <f>Test!B817</f>
        <v>0</v>
      </c>
      <c r="AA394" s="33">
        <f>Test!C817</f>
        <v>0</v>
      </c>
      <c r="AB394" s="33">
        <f>Test!D817</f>
        <v>0</v>
      </c>
      <c r="AC394" s="33">
        <f>Test!E817</f>
        <v>0</v>
      </c>
      <c r="AD394" s="33"/>
      <c r="AE394" s="33">
        <f>Test!F817</f>
        <v>0</v>
      </c>
      <c r="AF394" s="33">
        <f>Test!G817</f>
        <v>0</v>
      </c>
      <c r="AG394" s="33">
        <f>Test!H817</f>
        <v>0</v>
      </c>
      <c r="AH394" s="33"/>
      <c r="AI394" s="33"/>
      <c r="AJ394" s="33"/>
      <c r="AK394" s="33"/>
      <c r="AL394" s="33"/>
      <c r="AM394" s="33"/>
      <c r="AN394" s="33"/>
      <c r="AO394" s="33">
        <f>Test!I817</f>
        <v>0</v>
      </c>
      <c r="AP394" s="33">
        <f>Test!J817</f>
        <v>0</v>
      </c>
      <c r="AQ394" s="34">
        <f t="shared" ref="AQ394:AQ429" si="29">AO394/3600</f>
        <v>0</v>
      </c>
      <c r="AR394" s="46" t="e">
        <f t="shared" si="26"/>
        <v>#DIV/0!</v>
      </c>
      <c r="AS394" s="47" t="e">
        <f t="shared" si="27"/>
        <v>#DIV/0!</v>
      </c>
      <c r="AT394" s="16"/>
      <c r="AU394" s="16"/>
      <c r="AV394" s="461" t="s">
        <v>123</v>
      </c>
      <c r="AW394" s="382" t="e" cm="1">
        <f t="array" ref="AW394">bdRateExtend($G394:$G397,H394:H397,$Z394:$Z397,AA394:AA397)</f>
        <v>#VALUE!</v>
      </c>
      <c r="AX394" s="403" t="e" cm="1">
        <f t="array" ref="AX394">bdRateExtend($G394:$G399,H394:H399,$Z394:$Z399,AA394:AA399)</f>
        <v>#VALUE!</v>
      </c>
      <c r="AY394" s="403" t="e" cm="1">
        <f t="array" ref="AY394">bdRateExtend($G394:$G399,I394:I399,$Z394:$Z399,AB394:AB399)</f>
        <v>#VALUE!</v>
      </c>
      <c r="AZ394" s="403" t="e" cm="1">
        <f t="array" ref="AZ394">bdRateExtend($G394:$G399,J394:J399,$Z394:$Z399,AC394:AC399)</f>
        <v>#VALUE!</v>
      </c>
      <c r="BA394" s="403" t="e" cm="1">
        <f t="array" ref="BA394">bdRateExtend($G394:$G399,K394:K399,$Z394:$Z399,AD394:AD399)</f>
        <v>#VALUE!</v>
      </c>
      <c r="BB394" s="403" t="e" cm="1">
        <f t="array" ref="BB394">bdRateExtend($G394:$G397,L394:L397,$Z394:$Z397,AE394:AE397)</f>
        <v>#VALUE!</v>
      </c>
      <c r="BC394" s="403" t="e" cm="1">
        <f t="array" ref="BC394">bdRateExtend($G394:$G399,L394:L399,$Z394:$Z399,AE394:AE399)</f>
        <v>#VALUE!</v>
      </c>
      <c r="BD394" s="403" t="e" cm="1">
        <f t="array" ref="BD394">bdRateExtend($G394:$G397,M394:M397,$Z394:$Z397,AF394:AF397)</f>
        <v>#VALUE!</v>
      </c>
      <c r="BE394" s="403" t="e" cm="1">
        <f t="array" ref="BE394">bdRateExtend($G394:$G399,M394:M399,$Z394:$Z399,AF394:AF399)</f>
        <v>#VALUE!</v>
      </c>
      <c r="BF394" s="403" t="e" cm="1">
        <f t="array" ref="BF394">bdRateExtend($G394:$G397,N394:N397,$Z394:$Z397,AG394:AG397)</f>
        <v>#VALUE!</v>
      </c>
      <c r="BG394" s="403" t="e" cm="1">
        <f t="array" ref="BG394">bdRateExtend($G394:$G399,N394:N399,$Z394:$Z399,AG394:AG399)</f>
        <v>#VALUE!</v>
      </c>
      <c r="BH394" s="403" t="e" cm="1">
        <f t="array" ref="BH394">bdRateExtend($G394:$G397,O394:O397,$Z394:$Z397,AH394:AH397)</f>
        <v>#VALUE!</v>
      </c>
      <c r="BI394" s="403" t="e" cm="1">
        <f t="array" ref="BI394">bdRateExtend($G394:$G399,O394:O399,$Z394:$Z399,AH394:AH399)</f>
        <v>#VALUE!</v>
      </c>
      <c r="BJ394" s="403" t="e" cm="1">
        <f t="array" ref="BJ394">bdRateExtend($G394:$G397,P394:P397,$Z394:$Z397,AI394:AI397)</f>
        <v>#VALUE!</v>
      </c>
      <c r="BK394" s="403" t="e" cm="1">
        <f t="array" ref="BK394">bdRateExtend($G394:$G399,P394:P399,$Z394:$Z399,AI394:AI399)</f>
        <v>#VALUE!</v>
      </c>
      <c r="BL394" s="403" t="e" cm="1">
        <f t="array" ref="BL394">bdRateExtend($G394:$G397,Q394:Q397,$Z394:$Z397,AJ394:AJ397)</f>
        <v>#VALUE!</v>
      </c>
      <c r="BM394" s="403" t="e" cm="1">
        <f t="array" ref="BM394">bdRateExtend($G394:$G399,Q394:Q399,$Z394:$Z399,AJ394:AJ399)</f>
        <v>#VALUE!</v>
      </c>
      <c r="BN394" s="403" t="e" cm="1">
        <f t="array" ref="BN394">bdRateExtend($G394:$G397,R394:R397,$Z394:$Z397,AK394:AK397)</f>
        <v>#VALUE!</v>
      </c>
      <c r="BO394" s="403" t="e" cm="1">
        <f t="array" ref="BO394">bdRateExtend($G394:$G399,R394:R399,$Z394:$Z399,AK394:AK399)</f>
        <v>#VALUE!</v>
      </c>
      <c r="BP394" s="403" t="e" cm="1">
        <f t="array" ref="BP394">bdRateExtend($G394:$G399,S394:S399,$Z394:$Z399,AL394:AL399)</f>
        <v>#VALUE!</v>
      </c>
      <c r="BQ394" s="377" t="e" cm="1">
        <f t="array" ref="BQ394">bdRateExtend($G394:$G399,T394:T399,$Z394:$Z399,AM394:AM399)</f>
        <v>#VALUE!</v>
      </c>
      <c r="BR394" s="377" t="e" cm="1">
        <f t="array" ref="BR394">bdRateExtend($G394:$G399,U394:U399,$Z394:$Z399,AN394:AN399)</f>
        <v>#VALUE!</v>
      </c>
    </row>
    <row r="395" spans="1:70" ht="17" customHeight="1" x14ac:dyDescent="0.2">
      <c r="A395" s="387"/>
      <c r="B395" s="390"/>
      <c r="C395" s="393"/>
      <c r="D395" s="396"/>
      <c r="E395" s="399"/>
      <c r="F395" s="19">
        <v>31</v>
      </c>
      <c r="G395" s="35">
        <f>Anchor!B818</f>
        <v>0</v>
      </c>
      <c r="H395" s="40">
        <f>Anchor!C818</f>
        <v>0</v>
      </c>
      <c r="I395" s="40">
        <f>Anchor!D818</f>
        <v>0</v>
      </c>
      <c r="J395" s="40">
        <f>Anchor!E818</f>
        <v>0</v>
      </c>
      <c r="K395" s="40"/>
      <c r="L395" s="40">
        <f>Anchor!F818</f>
        <v>0</v>
      </c>
      <c r="M395" s="40">
        <f>Anchor!G818</f>
        <v>0</v>
      </c>
      <c r="N395" s="40">
        <f>Anchor!H818</f>
        <v>0</v>
      </c>
      <c r="O395" s="40"/>
      <c r="P395" s="40"/>
      <c r="Q395" s="40"/>
      <c r="R395" s="40"/>
      <c r="S395" s="40"/>
      <c r="T395" s="40"/>
      <c r="U395" s="40"/>
      <c r="V395" s="40">
        <f>Anchor!I818</f>
        <v>0</v>
      </c>
      <c r="W395" s="40">
        <f>Anchor!J818</f>
        <v>0</v>
      </c>
      <c r="X395" s="36">
        <f t="shared" si="28"/>
        <v>0</v>
      </c>
      <c r="Y395" s="15"/>
      <c r="Z395" s="35">
        <f>Test!B818</f>
        <v>0</v>
      </c>
      <c r="AA395" s="40">
        <f>Test!C818</f>
        <v>0</v>
      </c>
      <c r="AB395" s="40">
        <f>Test!D818</f>
        <v>0</v>
      </c>
      <c r="AC395" s="40">
        <f>Test!E818</f>
        <v>0</v>
      </c>
      <c r="AD395" s="40"/>
      <c r="AE395" s="40">
        <f>Test!F818</f>
        <v>0</v>
      </c>
      <c r="AF395" s="40">
        <f>Test!G818</f>
        <v>0</v>
      </c>
      <c r="AG395" s="40">
        <f>Test!H818</f>
        <v>0</v>
      </c>
      <c r="AH395" s="40"/>
      <c r="AI395" s="40"/>
      <c r="AJ395" s="40"/>
      <c r="AK395" s="40"/>
      <c r="AL395" s="40"/>
      <c r="AM395" s="40"/>
      <c r="AN395" s="40"/>
      <c r="AO395" s="40">
        <f>Test!I818</f>
        <v>0</v>
      </c>
      <c r="AP395" s="40">
        <f>Test!J818</f>
        <v>0</v>
      </c>
      <c r="AQ395" s="36">
        <f t="shared" si="29"/>
        <v>0</v>
      </c>
      <c r="AR395" s="48" t="e">
        <f t="shared" si="26"/>
        <v>#DIV/0!</v>
      </c>
      <c r="AS395" s="49" t="e">
        <f t="shared" si="27"/>
        <v>#DIV/0!</v>
      </c>
      <c r="AT395" s="16"/>
      <c r="AU395" s="16"/>
      <c r="AV395" s="460"/>
      <c r="AW395" s="382"/>
      <c r="AX395" s="403"/>
      <c r="AY395" s="403"/>
      <c r="AZ395" s="403"/>
      <c r="BA395" s="403"/>
      <c r="BB395" s="403"/>
      <c r="BC395" s="403"/>
      <c r="BD395" s="403"/>
      <c r="BE395" s="403"/>
      <c r="BF395" s="403"/>
      <c r="BG395" s="403"/>
      <c r="BH395" s="403"/>
      <c r="BI395" s="403"/>
      <c r="BJ395" s="403"/>
      <c r="BK395" s="403"/>
      <c r="BL395" s="403"/>
      <c r="BM395" s="403"/>
      <c r="BN395" s="403"/>
      <c r="BO395" s="403"/>
      <c r="BP395" s="403"/>
      <c r="BQ395" s="377"/>
      <c r="BR395" s="377"/>
    </row>
    <row r="396" spans="1:70" ht="17" customHeight="1" x14ac:dyDescent="0.2">
      <c r="A396" s="387"/>
      <c r="B396" s="390"/>
      <c r="C396" s="393"/>
      <c r="D396" s="396"/>
      <c r="E396" s="399"/>
      <c r="F396" s="19">
        <v>39</v>
      </c>
      <c r="G396" s="35">
        <f>Anchor!B819</f>
        <v>0</v>
      </c>
      <c r="H396" s="40">
        <f>Anchor!C819</f>
        <v>0</v>
      </c>
      <c r="I396" s="40">
        <f>Anchor!D819</f>
        <v>0</v>
      </c>
      <c r="J396" s="40">
        <f>Anchor!E819</f>
        <v>0</v>
      </c>
      <c r="K396" s="40"/>
      <c r="L396" s="40">
        <f>Anchor!F819</f>
        <v>0</v>
      </c>
      <c r="M396" s="40">
        <f>Anchor!G819</f>
        <v>0</v>
      </c>
      <c r="N396" s="40">
        <f>Anchor!H819</f>
        <v>0</v>
      </c>
      <c r="O396" s="40"/>
      <c r="P396" s="40"/>
      <c r="Q396" s="40"/>
      <c r="R396" s="40"/>
      <c r="S396" s="40"/>
      <c r="T396" s="40"/>
      <c r="U396" s="40"/>
      <c r="V396" s="40">
        <f>Anchor!I819</f>
        <v>0</v>
      </c>
      <c r="W396" s="40">
        <f>Anchor!J819</f>
        <v>0</v>
      </c>
      <c r="X396" s="36">
        <f t="shared" si="28"/>
        <v>0</v>
      </c>
      <c r="Y396" s="15"/>
      <c r="Z396" s="35">
        <f>Test!B819</f>
        <v>0</v>
      </c>
      <c r="AA396" s="40">
        <f>Test!C819</f>
        <v>0</v>
      </c>
      <c r="AB396" s="40">
        <f>Test!D819</f>
        <v>0</v>
      </c>
      <c r="AC396" s="40">
        <f>Test!E819</f>
        <v>0</v>
      </c>
      <c r="AD396" s="40"/>
      <c r="AE396" s="40">
        <f>Test!F819</f>
        <v>0</v>
      </c>
      <c r="AF396" s="40">
        <f>Test!G819</f>
        <v>0</v>
      </c>
      <c r="AG396" s="40">
        <f>Test!H819</f>
        <v>0</v>
      </c>
      <c r="AH396" s="40"/>
      <c r="AI396" s="40"/>
      <c r="AJ396" s="40"/>
      <c r="AK396" s="40"/>
      <c r="AL396" s="40"/>
      <c r="AM396" s="40"/>
      <c r="AN396" s="40"/>
      <c r="AO396" s="40">
        <f>Test!I819</f>
        <v>0</v>
      </c>
      <c r="AP396" s="40">
        <f>Test!J819</f>
        <v>0</v>
      </c>
      <c r="AQ396" s="36">
        <f t="shared" si="29"/>
        <v>0</v>
      </c>
      <c r="AR396" s="48" t="e">
        <f t="shared" si="26"/>
        <v>#DIV/0!</v>
      </c>
      <c r="AS396" s="49" t="e">
        <f t="shared" si="27"/>
        <v>#DIV/0!</v>
      </c>
      <c r="AT396" s="16"/>
      <c r="AU396" s="16"/>
      <c r="AV396" s="460" t="s">
        <v>124</v>
      </c>
      <c r="AW396" s="382" t="e" cm="1">
        <f t="array" ref="AW396">bdRateExtend($G395:$G398,H395:H398,$Z395:$Z398,AA395:AA398)</f>
        <v>#VALUE!</v>
      </c>
      <c r="AX396" s="403"/>
      <c r="AY396" s="403"/>
      <c r="AZ396" s="403"/>
      <c r="BA396" s="403"/>
      <c r="BB396" s="403" t="e" cm="1">
        <f t="array" ref="BB396">bdRateExtend($G395:$G398,L395:L398,$Z395:$Z398,AE395:AE398)</f>
        <v>#VALUE!</v>
      </c>
      <c r="BC396" s="403"/>
      <c r="BD396" s="403" t="e" cm="1">
        <f t="array" ref="BD396">bdRateExtend($G395:$G398,M395:M398,$Z395:$Z398,AF395:AF398)</f>
        <v>#VALUE!</v>
      </c>
      <c r="BE396" s="403"/>
      <c r="BF396" s="403" t="e" cm="1">
        <f t="array" ref="BF396">bdRateExtend($G395:$G398,N395:N398,$Z395:$Z398,AG395:AG398)</f>
        <v>#VALUE!</v>
      </c>
      <c r="BG396" s="403"/>
      <c r="BH396" s="403" t="e" cm="1">
        <f t="array" ref="BH396">bdRateExtend($G395:$G398,O395:O398,$Z395:$Z398,AH395:AH398)</f>
        <v>#VALUE!</v>
      </c>
      <c r="BI396" s="403"/>
      <c r="BJ396" s="403" t="e" cm="1">
        <f t="array" ref="BJ396">bdRateExtend($G395:$G398,P395:P398,$Z395:$Z398,AI395:AI398)</f>
        <v>#VALUE!</v>
      </c>
      <c r="BK396" s="403"/>
      <c r="BL396" s="403" t="e" cm="1">
        <f t="array" ref="BL396">bdRateExtend($G395:$G398,Q395:Q398,$Z395:$Z398,AJ395:AJ398)</f>
        <v>#VALUE!</v>
      </c>
      <c r="BM396" s="403"/>
      <c r="BN396" s="403" t="e" cm="1">
        <f t="array" ref="BN396">bdRateExtend($G395:$G398,R395:R398,$Z395:$Z398,AK395:AK398)</f>
        <v>#VALUE!</v>
      </c>
      <c r="BO396" s="403"/>
      <c r="BP396" s="403"/>
      <c r="BQ396" s="377"/>
      <c r="BR396" s="377"/>
    </row>
    <row r="397" spans="1:70" ht="17" customHeight="1" x14ac:dyDescent="0.2">
      <c r="A397" s="387"/>
      <c r="B397" s="390"/>
      <c r="C397" s="393"/>
      <c r="D397" s="396"/>
      <c r="E397" s="399"/>
      <c r="F397" s="19">
        <v>47</v>
      </c>
      <c r="G397" s="35">
        <f>Anchor!B820</f>
        <v>0</v>
      </c>
      <c r="H397" s="40">
        <f>Anchor!C820</f>
        <v>0</v>
      </c>
      <c r="I397" s="40">
        <f>Anchor!D820</f>
        <v>0</v>
      </c>
      <c r="J397" s="40">
        <f>Anchor!E820</f>
        <v>0</v>
      </c>
      <c r="K397" s="40"/>
      <c r="L397" s="40">
        <f>Anchor!F820</f>
        <v>0</v>
      </c>
      <c r="M397" s="40">
        <f>Anchor!G820</f>
        <v>0</v>
      </c>
      <c r="N397" s="40">
        <f>Anchor!H820</f>
        <v>0</v>
      </c>
      <c r="O397" s="40"/>
      <c r="P397" s="40"/>
      <c r="Q397" s="40"/>
      <c r="R397" s="40"/>
      <c r="S397" s="40"/>
      <c r="T397" s="40"/>
      <c r="U397" s="40"/>
      <c r="V397" s="40">
        <f>Anchor!I820</f>
        <v>0</v>
      </c>
      <c r="W397" s="40">
        <f>Anchor!J820</f>
        <v>0</v>
      </c>
      <c r="X397" s="36">
        <f t="shared" si="28"/>
        <v>0</v>
      </c>
      <c r="Y397" s="15"/>
      <c r="Z397" s="35">
        <f>Test!B820</f>
        <v>0</v>
      </c>
      <c r="AA397" s="40">
        <f>Test!C820</f>
        <v>0</v>
      </c>
      <c r="AB397" s="40">
        <f>Test!D820</f>
        <v>0</v>
      </c>
      <c r="AC397" s="40">
        <f>Test!E820</f>
        <v>0</v>
      </c>
      <c r="AD397" s="40"/>
      <c r="AE397" s="40">
        <f>Test!F820</f>
        <v>0</v>
      </c>
      <c r="AF397" s="40">
        <f>Test!G820</f>
        <v>0</v>
      </c>
      <c r="AG397" s="40">
        <f>Test!H820</f>
        <v>0</v>
      </c>
      <c r="AH397" s="40"/>
      <c r="AI397" s="40"/>
      <c r="AJ397" s="40"/>
      <c r="AK397" s="40"/>
      <c r="AL397" s="40"/>
      <c r="AM397" s="40"/>
      <c r="AN397" s="40"/>
      <c r="AO397" s="40">
        <f>Test!I820</f>
        <v>0</v>
      </c>
      <c r="AP397" s="40">
        <f>Test!J820</f>
        <v>0</v>
      </c>
      <c r="AQ397" s="36">
        <f t="shared" si="29"/>
        <v>0</v>
      </c>
      <c r="AR397" s="48" t="e">
        <f t="shared" si="26"/>
        <v>#DIV/0!</v>
      </c>
      <c r="AS397" s="49" t="e">
        <f t="shared" si="27"/>
        <v>#DIV/0!</v>
      </c>
      <c r="AT397" s="16"/>
      <c r="AU397" s="16"/>
      <c r="AV397" s="460"/>
      <c r="AW397" s="382"/>
      <c r="AX397" s="403"/>
      <c r="AY397" s="403"/>
      <c r="AZ397" s="403"/>
      <c r="BA397" s="403"/>
      <c r="BB397" s="403"/>
      <c r="BC397" s="403"/>
      <c r="BD397" s="403"/>
      <c r="BE397" s="403"/>
      <c r="BF397" s="403"/>
      <c r="BG397" s="403"/>
      <c r="BH397" s="403"/>
      <c r="BI397" s="403"/>
      <c r="BJ397" s="403"/>
      <c r="BK397" s="403"/>
      <c r="BL397" s="403"/>
      <c r="BM397" s="403"/>
      <c r="BN397" s="403"/>
      <c r="BO397" s="403"/>
      <c r="BP397" s="403"/>
      <c r="BQ397" s="377"/>
      <c r="BR397" s="377"/>
    </row>
    <row r="398" spans="1:70" ht="17" customHeight="1" x14ac:dyDescent="0.2">
      <c r="A398" s="387"/>
      <c r="B398" s="390"/>
      <c r="C398" s="393"/>
      <c r="D398" s="396"/>
      <c r="E398" s="399"/>
      <c r="F398" s="19">
        <v>55</v>
      </c>
      <c r="G398" s="35">
        <f>Anchor!B821</f>
        <v>0</v>
      </c>
      <c r="H398" s="40">
        <f>Anchor!C821</f>
        <v>0</v>
      </c>
      <c r="I398" s="40">
        <f>Anchor!D821</f>
        <v>0</v>
      </c>
      <c r="J398" s="40">
        <f>Anchor!E821</f>
        <v>0</v>
      </c>
      <c r="K398" s="40"/>
      <c r="L398" s="40">
        <f>Anchor!F821</f>
        <v>0</v>
      </c>
      <c r="M398" s="40">
        <f>Anchor!G821</f>
        <v>0</v>
      </c>
      <c r="N398" s="40">
        <f>Anchor!H821</f>
        <v>0</v>
      </c>
      <c r="O398" s="40"/>
      <c r="P398" s="40"/>
      <c r="Q398" s="40"/>
      <c r="R398" s="40"/>
      <c r="S398" s="40"/>
      <c r="T398" s="40"/>
      <c r="U398" s="40"/>
      <c r="V398" s="40">
        <f>Anchor!I821</f>
        <v>0</v>
      </c>
      <c r="W398" s="40">
        <f>Anchor!J821</f>
        <v>0</v>
      </c>
      <c r="X398" s="36">
        <f t="shared" si="28"/>
        <v>0</v>
      </c>
      <c r="Y398" s="15"/>
      <c r="Z398" s="35">
        <f>Test!B821</f>
        <v>0</v>
      </c>
      <c r="AA398" s="40">
        <f>Test!C821</f>
        <v>0</v>
      </c>
      <c r="AB398" s="40">
        <f>Test!D821</f>
        <v>0</v>
      </c>
      <c r="AC398" s="40">
        <f>Test!E821</f>
        <v>0</v>
      </c>
      <c r="AD398" s="40"/>
      <c r="AE398" s="40">
        <f>Test!F821</f>
        <v>0</v>
      </c>
      <c r="AF398" s="40">
        <f>Test!G821</f>
        <v>0</v>
      </c>
      <c r="AG398" s="40">
        <f>Test!H821</f>
        <v>0</v>
      </c>
      <c r="AH398" s="40"/>
      <c r="AI398" s="40"/>
      <c r="AJ398" s="40"/>
      <c r="AK398" s="40"/>
      <c r="AL398" s="40"/>
      <c r="AM398" s="40"/>
      <c r="AN398" s="40"/>
      <c r="AO398" s="40">
        <f>Test!I821</f>
        <v>0</v>
      </c>
      <c r="AP398" s="40">
        <f>Test!J821</f>
        <v>0</v>
      </c>
      <c r="AQ398" s="36">
        <f t="shared" si="29"/>
        <v>0</v>
      </c>
      <c r="AR398" s="48" t="e">
        <f t="shared" si="26"/>
        <v>#DIV/0!</v>
      </c>
      <c r="AS398" s="49" t="e">
        <f t="shared" si="27"/>
        <v>#DIV/0!</v>
      </c>
      <c r="AT398" s="16"/>
      <c r="AU398" s="16"/>
      <c r="AV398" s="460" t="s">
        <v>125</v>
      </c>
      <c r="AW398" s="382" t="e" cm="1">
        <f t="array" ref="AW398">bdRateExtend($G396:$G399,H396:H399,$Z396:$Z399,AA396:AA399)</f>
        <v>#VALUE!</v>
      </c>
      <c r="AX398" s="403"/>
      <c r="AY398" s="403"/>
      <c r="AZ398" s="403"/>
      <c r="BA398" s="403"/>
      <c r="BB398" s="403" t="e" cm="1">
        <f t="array" ref="BB398">bdRateExtend($G396:$G399,L396:L399,$Z396:$Z399,AE396:AE399)</f>
        <v>#VALUE!</v>
      </c>
      <c r="BC398" s="403"/>
      <c r="BD398" s="403" t="e" cm="1">
        <f t="array" ref="BD398">bdRateExtend($G396:$G399,M396:M399,$Z396:$Z399,AF396:AF399)</f>
        <v>#VALUE!</v>
      </c>
      <c r="BE398" s="403"/>
      <c r="BF398" s="403" t="e" cm="1">
        <f t="array" ref="BF398">bdRateExtend($G396:$G399,N396:N399,$Z396:$Z399,AG396:AG399)</f>
        <v>#VALUE!</v>
      </c>
      <c r="BG398" s="403"/>
      <c r="BH398" s="403" t="e" cm="1">
        <f t="array" ref="BH398">bdRateExtend($G396:$G399,O396:O399,$Z396:$Z399,AH396:AH399)</f>
        <v>#VALUE!</v>
      </c>
      <c r="BI398" s="403"/>
      <c r="BJ398" s="403" t="e" cm="1">
        <f t="array" ref="BJ398">bdRateExtend($G396:$G399,P396:P399,$Z396:$Z399,AI396:AI399)</f>
        <v>#VALUE!</v>
      </c>
      <c r="BK398" s="403"/>
      <c r="BL398" s="403" t="e" cm="1">
        <f t="array" ref="BL398">bdRateExtend($G396:$G399,Q396:Q399,$Z396:$Z399,AJ396:AJ399)</f>
        <v>#VALUE!</v>
      </c>
      <c r="BM398" s="403"/>
      <c r="BN398" s="403" t="e" cm="1">
        <f t="array" ref="BN398">bdRateExtend($G396:$G399,R396:R399,$Z396:$Z399,AK396:AK399)</f>
        <v>#VALUE!</v>
      </c>
      <c r="BO398" s="403"/>
      <c r="BP398" s="403"/>
      <c r="BQ398" s="377"/>
      <c r="BR398" s="377"/>
    </row>
    <row r="399" spans="1:70" ht="17" customHeight="1" thickBot="1" x14ac:dyDescent="0.25">
      <c r="A399" s="387"/>
      <c r="B399" s="391"/>
      <c r="C399" s="394"/>
      <c r="D399" s="397"/>
      <c r="E399" s="400"/>
      <c r="F399" s="22">
        <v>63</v>
      </c>
      <c r="G399" s="37">
        <f>Anchor!B822</f>
        <v>0</v>
      </c>
      <c r="H399" s="38">
        <f>Anchor!C822</f>
        <v>0</v>
      </c>
      <c r="I399" s="38">
        <f>Anchor!D822</f>
        <v>0</v>
      </c>
      <c r="J399" s="38">
        <f>Anchor!E822</f>
        <v>0</v>
      </c>
      <c r="K399" s="38"/>
      <c r="L399" s="38">
        <f>Anchor!F822</f>
        <v>0</v>
      </c>
      <c r="M399" s="38">
        <f>Anchor!G822</f>
        <v>0</v>
      </c>
      <c r="N399" s="38">
        <f>Anchor!H822</f>
        <v>0</v>
      </c>
      <c r="O399" s="38"/>
      <c r="P399" s="38"/>
      <c r="Q399" s="38"/>
      <c r="R399" s="38"/>
      <c r="S399" s="38"/>
      <c r="T399" s="38"/>
      <c r="U399" s="38"/>
      <c r="V399" s="38">
        <f>Anchor!I822</f>
        <v>0</v>
      </c>
      <c r="W399" s="38">
        <f>Anchor!J822</f>
        <v>0</v>
      </c>
      <c r="X399" s="39">
        <f t="shared" si="28"/>
        <v>0</v>
      </c>
      <c r="Y399" s="15"/>
      <c r="Z399" s="37">
        <f>Test!B822</f>
        <v>0</v>
      </c>
      <c r="AA399" s="38">
        <f>Test!C822</f>
        <v>0</v>
      </c>
      <c r="AB399" s="38">
        <f>Test!D822</f>
        <v>0</v>
      </c>
      <c r="AC399" s="38">
        <f>Test!E822</f>
        <v>0</v>
      </c>
      <c r="AD399" s="38"/>
      <c r="AE399" s="38">
        <f>Test!F822</f>
        <v>0</v>
      </c>
      <c r="AF399" s="38">
        <f>Test!G822</f>
        <v>0</v>
      </c>
      <c r="AG399" s="38">
        <f>Test!H822</f>
        <v>0</v>
      </c>
      <c r="AH399" s="38"/>
      <c r="AI399" s="38"/>
      <c r="AJ399" s="38"/>
      <c r="AK399" s="38"/>
      <c r="AL399" s="38"/>
      <c r="AM399" s="38"/>
      <c r="AN399" s="38"/>
      <c r="AO399" s="38">
        <f>Test!I822</f>
        <v>0</v>
      </c>
      <c r="AP399" s="38">
        <f>Test!J822</f>
        <v>0</v>
      </c>
      <c r="AQ399" s="39">
        <f t="shared" si="29"/>
        <v>0</v>
      </c>
      <c r="AR399" s="50" t="e">
        <f t="shared" si="26"/>
        <v>#DIV/0!</v>
      </c>
      <c r="AS399" s="51" t="e">
        <f t="shared" si="27"/>
        <v>#DIV/0!</v>
      </c>
      <c r="AT399" s="16"/>
      <c r="AU399" s="16"/>
      <c r="AV399" s="462"/>
      <c r="AW399" s="382"/>
      <c r="AX399" s="403"/>
      <c r="AY399" s="403"/>
      <c r="AZ399" s="403"/>
      <c r="BA399" s="403"/>
      <c r="BB399" s="403"/>
      <c r="BC399" s="403"/>
      <c r="BD399" s="403"/>
      <c r="BE399" s="403"/>
      <c r="BF399" s="403"/>
      <c r="BG399" s="403"/>
      <c r="BH399" s="403"/>
      <c r="BI399" s="403"/>
      <c r="BJ399" s="403"/>
      <c r="BK399" s="403"/>
      <c r="BL399" s="403"/>
      <c r="BM399" s="403"/>
      <c r="BN399" s="403"/>
      <c r="BO399" s="403"/>
      <c r="BP399" s="403"/>
      <c r="BQ399" s="377"/>
      <c r="BR399" s="377"/>
    </row>
    <row r="400" spans="1:70" ht="17" customHeight="1" x14ac:dyDescent="0.2">
      <c r="A400" s="387"/>
      <c r="B400" s="389" t="s">
        <v>2</v>
      </c>
      <c r="C400" s="392" t="s">
        <v>85</v>
      </c>
      <c r="D400" s="395">
        <v>59.94</v>
      </c>
      <c r="E400" s="398">
        <v>10</v>
      </c>
      <c r="F400" s="21">
        <v>23</v>
      </c>
      <c r="G400" s="32">
        <f>Anchor!B823</f>
        <v>0</v>
      </c>
      <c r="H400" s="33">
        <f>Anchor!C823</f>
        <v>0</v>
      </c>
      <c r="I400" s="33">
        <f>Anchor!D823</f>
        <v>0</v>
      </c>
      <c r="J400" s="33">
        <f>Anchor!E823</f>
        <v>0</v>
      </c>
      <c r="K400" s="33"/>
      <c r="L400" s="33">
        <f>Anchor!F823</f>
        <v>0</v>
      </c>
      <c r="M400" s="33">
        <f>Anchor!G823</f>
        <v>0</v>
      </c>
      <c r="N400" s="33">
        <f>Anchor!H823</f>
        <v>0</v>
      </c>
      <c r="O400" s="33"/>
      <c r="P400" s="33"/>
      <c r="Q400" s="33"/>
      <c r="R400" s="33"/>
      <c r="S400" s="33"/>
      <c r="T400" s="33"/>
      <c r="U400" s="33"/>
      <c r="V400" s="33">
        <f>Anchor!I823</f>
        <v>0</v>
      </c>
      <c r="W400" s="33">
        <f>Anchor!J823</f>
        <v>0</v>
      </c>
      <c r="X400" s="34">
        <f t="shared" si="28"/>
        <v>0</v>
      </c>
      <c r="Y400" s="15"/>
      <c r="Z400" s="32">
        <f>Test!B823</f>
        <v>0</v>
      </c>
      <c r="AA400" s="33">
        <f>Test!C823</f>
        <v>0</v>
      </c>
      <c r="AB400" s="33">
        <f>Test!D823</f>
        <v>0</v>
      </c>
      <c r="AC400" s="33">
        <f>Test!E823</f>
        <v>0</v>
      </c>
      <c r="AD400" s="33"/>
      <c r="AE400" s="33">
        <f>Test!F823</f>
        <v>0</v>
      </c>
      <c r="AF400" s="33">
        <f>Test!G823</f>
        <v>0</v>
      </c>
      <c r="AG400" s="33">
        <f>Test!H823</f>
        <v>0</v>
      </c>
      <c r="AH400" s="33"/>
      <c r="AI400" s="33"/>
      <c r="AJ400" s="33"/>
      <c r="AK400" s="33"/>
      <c r="AL400" s="33"/>
      <c r="AM400" s="33"/>
      <c r="AN400" s="33"/>
      <c r="AO400" s="33">
        <f>Test!I823</f>
        <v>0</v>
      </c>
      <c r="AP400" s="33">
        <f>Test!J823</f>
        <v>0</v>
      </c>
      <c r="AQ400" s="34">
        <f t="shared" si="29"/>
        <v>0</v>
      </c>
      <c r="AR400" s="46" t="e">
        <f t="shared" si="26"/>
        <v>#DIV/0!</v>
      </c>
      <c r="AS400" s="47" t="e">
        <f t="shared" si="27"/>
        <v>#DIV/0!</v>
      </c>
      <c r="AT400" s="16"/>
      <c r="AU400" s="16"/>
      <c r="AV400" s="461" t="s">
        <v>123</v>
      </c>
      <c r="AW400" s="382" t="e" cm="1">
        <f t="array" ref="AW400">bdRateExtend($G400:$G403,H400:H403,$Z400:$Z403,AA400:AA403)</f>
        <v>#VALUE!</v>
      </c>
      <c r="AX400" s="403" t="e" cm="1">
        <f t="array" ref="AX400">bdRateExtend($G400:$G405,H400:H405,$Z400:$Z405,AA400:AA405)</f>
        <v>#VALUE!</v>
      </c>
      <c r="AY400" s="403" t="e" cm="1">
        <f t="array" ref="AY400">bdRateExtend($G400:$G405,I400:I405,$Z400:$Z405,AB400:AB405)</f>
        <v>#VALUE!</v>
      </c>
      <c r="AZ400" s="403" t="e" cm="1">
        <f t="array" ref="AZ400">bdRateExtend($G400:$G405,J400:J405,$Z400:$Z405,AC400:AC405)</f>
        <v>#VALUE!</v>
      </c>
      <c r="BA400" s="403" t="e" cm="1">
        <f t="array" ref="BA400">bdRateExtend($G400:$G405,K400:K405,$Z400:$Z405,AD400:AD405)</f>
        <v>#VALUE!</v>
      </c>
      <c r="BB400" s="403" t="e" cm="1">
        <f t="array" ref="BB400">bdRateExtend($G400:$G403,L400:L403,$Z400:$Z403,AE400:AE403)</f>
        <v>#VALUE!</v>
      </c>
      <c r="BC400" s="403" t="e" cm="1">
        <f t="array" ref="BC400">bdRateExtend($G400:$G405,L400:L405,$Z400:$Z405,AE400:AE405)</f>
        <v>#VALUE!</v>
      </c>
      <c r="BD400" s="403" t="e" cm="1">
        <f t="array" ref="BD400">bdRateExtend($G400:$G403,M400:M403,$Z400:$Z403,AF400:AF403)</f>
        <v>#VALUE!</v>
      </c>
      <c r="BE400" s="403" t="e" cm="1">
        <f t="array" ref="BE400">bdRateExtend($G400:$G405,M400:M405,$Z400:$Z405,AF400:AF405)</f>
        <v>#VALUE!</v>
      </c>
      <c r="BF400" s="403" t="e" cm="1">
        <f t="array" ref="BF400">bdRateExtend($G400:$G403,N400:N403,$Z400:$Z403,AG400:AG403)</f>
        <v>#VALUE!</v>
      </c>
      <c r="BG400" s="403" t="e" cm="1">
        <f t="array" ref="BG400">bdRateExtend($G400:$G405,N400:N405,$Z400:$Z405,AG400:AG405)</f>
        <v>#VALUE!</v>
      </c>
      <c r="BH400" s="403" t="e" cm="1">
        <f t="array" ref="BH400">bdRateExtend($G400:$G403,O400:O403,$Z400:$Z403,AH400:AH403)</f>
        <v>#VALUE!</v>
      </c>
      <c r="BI400" s="403" t="e" cm="1">
        <f t="array" ref="BI400">bdRateExtend($G400:$G405,O400:O405,$Z400:$Z405,AH400:AH405)</f>
        <v>#VALUE!</v>
      </c>
      <c r="BJ400" s="403" t="e" cm="1">
        <f t="array" ref="BJ400">bdRateExtend($G400:$G403,P400:P403,$Z400:$Z403,AI400:AI403)</f>
        <v>#VALUE!</v>
      </c>
      <c r="BK400" s="403" t="e" cm="1">
        <f t="array" ref="BK400">bdRateExtend($G400:$G405,P400:P405,$Z400:$Z405,AI400:AI405)</f>
        <v>#VALUE!</v>
      </c>
      <c r="BL400" s="403" t="e" cm="1">
        <f t="array" ref="BL400">bdRateExtend($G400:$G403,Q400:Q403,$Z400:$Z403,AJ400:AJ403)</f>
        <v>#VALUE!</v>
      </c>
      <c r="BM400" s="403" t="e" cm="1">
        <f t="array" ref="BM400">bdRateExtend($G400:$G405,Q400:Q405,$Z400:$Z405,AJ400:AJ405)</f>
        <v>#VALUE!</v>
      </c>
      <c r="BN400" s="403" t="e" cm="1">
        <f t="array" ref="BN400">bdRateExtend($G400:$G403,R400:R403,$Z400:$Z403,AK400:AK403)</f>
        <v>#VALUE!</v>
      </c>
      <c r="BO400" s="403" t="e" cm="1">
        <f t="array" ref="BO400">bdRateExtend($G400:$G405,R400:R405,$Z400:$Z405,AK400:AK405)</f>
        <v>#VALUE!</v>
      </c>
      <c r="BP400" s="403" t="e" cm="1">
        <f t="array" ref="BP400">bdRateExtend($G400:$G405,S400:S405,$Z400:$Z405,AL400:AL405)</f>
        <v>#VALUE!</v>
      </c>
      <c r="BQ400" s="377" t="e" cm="1">
        <f t="array" ref="BQ400">bdRateExtend($G400:$G405,T400:T405,$Z400:$Z405,AM400:AM405)</f>
        <v>#VALUE!</v>
      </c>
      <c r="BR400" s="377" t="e" cm="1">
        <f t="array" ref="BR400">bdRateExtend($G400:$G405,U400:U405,$Z400:$Z405,AN400:AN405)</f>
        <v>#VALUE!</v>
      </c>
    </row>
    <row r="401" spans="1:70" ht="17" customHeight="1" x14ac:dyDescent="0.2">
      <c r="A401" s="387"/>
      <c r="B401" s="390"/>
      <c r="C401" s="393"/>
      <c r="D401" s="396"/>
      <c r="E401" s="399"/>
      <c r="F401" s="19">
        <v>31</v>
      </c>
      <c r="G401" s="35">
        <f>Anchor!B824</f>
        <v>0</v>
      </c>
      <c r="H401" s="40">
        <f>Anchor!C824</f>
        <v>0</v>
      </c>
      <c r="I401" s="40">
        <f>Anchor!D824</f>
        <v>0</v>
      </c>
      <c r="J401" s="40">
        <f>Anchor!E824</f>
        <v>0</v>
      </c>
      <c r="K401" s="40"/>
      <c r="L401" s="40">
        <f>Anchor!F824</f>
        <v>0</v>
      </c>
      <c r="M401" s="40">
        <f>Anchor!G824</f>
        <v>0</v>
      </c>
      <c r="N401" s="40">
        <f>Anchor!H824</f>
        <v>0</v>
      </c>
      <c r="O401" s="40"/>
      <c r="P401" s="40"/>
      <c r="Q401" s="40"/>
      <c r="R401" s="40"/>
      <c r="S401" s="40"/>
      <c r="T401" s="40"/>
      <c r="U401" s="40"/>
      <c r="V401" s="40">
        <f>Anchor!I824</f>
        <v>0</v>
      </c>
      <c r="W401" s="40">
        <f>Anchor!J824</f>
        <v>0</v>
      </c>
      <c r="X401" s="36">
        <f t="shared" si="28"/>
        <v>0</v>
      </c>
      <c r="Y401" s="15"/>
      <c r="Z401" s="35">
        <f>Test!B824</f>
        <v>0</v>
      </c>
      <c r="AA401" s="40">
        <f>Test!C824</f>
        <v>0</v>
      </c>
      <c r="AB401" s="40">
        <f>Test!D824</f>
        <v>0</v>
      </c>
      <c r="AC401" s="40">
        <f>Test!E824</f>
        <v>0</v>
      </c>
      <c r="AD401" s="40"/>
      <c r="AE401" s="40">
        <f>Test!F824</f>
        <v>0</v>
      </c>
      <c r="AF401" s="40">
        <f>Test!G824</f>
        <v>0</v>
      </c>
      <c r="AG401" s="40">
        <f>Test!H824</f>
        <v>0</v>
      </c>
      <c r="AH401" s="40"/>
      <c r="AI401" s="40"/>
      <c r="AJ401" s="40"/>
      <c r="AK401" s="40"/>
      <c r="AL401" s="40"/>
      <c r="AM401" s="40"/>
      <c r="AN401" s="40"/>
      <c r="AO401" s="40">
        <f>Test!I824</f>
        <v>0</v>
      </c>
      <c r="AP401" s="40">
        <f>Test!J824</f>
        <v>0</v>
      </c>
      <c r="AQ401" s="36">
        <f t="shared" si="29"/>
        <v>0</v>
      </c>
      <c r="AR401" s="48" t="e">
        <f t="shared" si="26"/>
        <v>#DIV/0!</v>
      </c>
      <c r="AS401" s="49" t="e">
        <f t="shared" si="27"/>
        <v>#DIV/0!</v>
      </c>
      <c r="AT401" s="16"/>
      <c r="AU401" s="16"/>
      <c r="AV401" s="460"/>
      <c r="AW401" s="382"/>
      <c r="AX401" s="403"/>
      <c r="AY401" s="403"/>
      <c r="AZ401" s="403"/>
      <c r="BA401" s="403"/>
      <c r="BB401" s="403"/>
      <c r="BC401" s="403"/>
      <c r="BD401" s="403"/>
      <c r="BE401" s="403"/>
      <c r="BF401" s="403"/>
      <c r="BG401" s="403"/>
      <c r="BH401" s="403"/>
      <c r="BI401" s="403"/>
      <c r="BJ401" s="403"/>
      <c r="BK401" s="403"/>
      <c r="BL401" s="403"/>
      <c r="BM401" s="403"/>
      <c r="BN401" s="403"/>
      <c r="BO401" s="403"/>
      <c r="BP401" s="403"/>
      <c r="BQ401" s="377"/>
      <c r="BR401" s="377"/>
    </row>
    <row r="402" spans="1:70" ht="17" customHeight="1" x14ac:dyDescent="0.2">
      <c r="A402" s="387"/>
      <c r="B402" s="390"/>
      <c r="C402" s="393"/>
      <c r="D402" s="396"/>
      <c r="E402" s="399"/>
      <c r="F402" s="19">
        <v>39</v>
      </c>
      <c r="G402" s="35">
        <f>Anchor!B825</f>
        <v>0</v>
      </c>
      <c r="H402" s="40">
        <f>Anchor!C825</f>
        <v>0</v>
      </c>
      <c r="I402" s="40">
        <f>Anchor!D825</f>
        <v>0</v>
      </c>
      <c r="J402" s="40">
        <f>Anchor!E825</f>
        <v>0</v>
      </c>
      <c r="K402" s="40"/>
      <c r="L402" s="40">
        <f>Anchor!F825</f>
        <v>0</v>
      </c>
      <c r="M402" s="40">
        <f>Anchor!G825</f>
        <v>0</v>
      </c>
      <c r="N402" s="40">
        <f>Anchor!H825</f>
        <v>0</v>
      </c>
      <c r="O402" s="40"/>
      <c r="P402" s="40"/>
      <c r="Q402" s="40"/>
      <c r="R402" s="40"/>
      <c r="S402" s="40"/>
      <c r="T402" s="40"/>
      <c r="U402" s="40"/>
      <c r="V402" s="40">
        <f>Anchor!I825</f>
        <v>0</v>
      </c>
      <c r="W402" s="40">
        <f>Anchor!J825</f>
        <v>0</v>
      </c>
      <c r="X402" s="36">
        <f t="shared" si="28"/>
        <v>0</v>
      </c>
      <c r="Y402" s="15"/>
      <c r="Z402" s="35">
        <f>Test!B825</f>
        <v>0</v>
      </c>
      <c r="AA402" s="40">
        <f>Test!C825</f>
        <v>0</v>
      </c>
      <c r="AB402" s="40">
        <f>Test!D825</f>
        <v>0</v>
      </c>
      <c r="AC402" s="40">
        <f>Test!E825</f>
        <v>0</v>
      </c>
      <c r="AD402" s="40"/>
      <c r="AE402" s="40">
        <f>Test!F825</f>
        <v>0</v>
      </c>
      <c r="AF402" s="40">
        <f>Test!G825</f>
        <v>0</v>
      </c>
      <c r="AG402" s="40">
        <f>Test!H825</f>
        <v>0</v>
      </c>
      <c r="AH402" s="40"/>
      <c r="AI402" s="40"/>
      <c r="AJ402" s="40"/>
      <c r="AK402" s="40"/>
      <c r="AL402" s="40"/>
      <c r="AM402" s="40"/>
      <c r="AN402" s="40"/>
      <c r="AO402" s="40">
        <f>Test!I825</f>
        <v>0</v>
      </c>
      <c r="AP402" s="40">
        <f>Test!J825</f>
        <v>0</v>
      </c>
      <c r="AQ402" s="36">
        <f t="shared" si="29"/>
        <v>0</v>
      </c>
      <c r="AR402" s="48" t="e">
        <f t="shared" si="26"/>
        <v>#DIV/0!</v>
      </c>
      <c r="AS402" s="49" t="e">
        <f t="shared" si="27"/>
        <v>#DIV/0!</v>
      </c>
      <c r="AT402" s="16"/>
      <c r="AU402" s="16"/>
      <c r="AV402" s="460" t="s">
        <v>124</v>
      </c>
      <c r="AW402" s="382" t="e" cm="1">
        <f t="array" ref="AW402">bdRateExtend($G401:$G404,H401:H404,$Z401:$Z404,AA401:AA404)</f>
        <v>#VALUE!</v>
      </c>
      <c r="AX402" s="403"/>
      <c r="AY402" s="403"/>
      <c r="AZ402" s="403"/>
      <c r="BA402" s="403"/>
      <c r="BB402" s="403" t="e" cm="1">
        <f t="array" ref="BB402">bdRateExtend($G401:$G404,L401:L404,$Z401:$Z404,AE401:AE404)</f>
        <v>#VALUE!</v>
      </c>
      <c r="BC402" s="403"/>
      <c r="BD402" s="403" t="e" cm="1">
        <f t="array" ref="BD402">bdRateExtend($G401:$G404,M401:M404,$Z401:$Z404,AF401:AF404)</f>
        <v>#VALUE!</v>
      </c>
      <c r="BE402" s="403"/>
      <c r="BF402" s="403" t="e" cm="1">
        <f t="array" ref="BF402">bdRateExtend($G401:$G404,N401:N404,$Z401:$Z404,AG401:AG404)</f>
        <v>#VALUE!</v>
      </c>
      <c r="BG402" s="403"/>
      <c r="BH402" s="403" t="e" cm="1">
        <f t="array" ref="BH402">bdRateExtend($G401:$G404,O401:O404,$Z401:$Z404,AH401:AH404)</f>
        <v>#VALUE!</v>
      </c>
      <c r="BI402" s="403"/>
      <c r="BJ402" s="403" t="e" cm="1">
        <f t="array" ref="BJ402">bdRateExtend($G401:$G404,P401:P404,$Z401:$Z404,AI401:AI404)</f>
        <v>#VALUE!</v>
      </c>
      <c r="BK402" s="403"/>
      <c r="BL402" s="403" t="e" cm="1">
        <f t="array" ref="BL402">bdRateExtend($G401:$G404,Q401:Q404,$Z401:$Z404,AJ401:AJ404)</f>
        <v>#VALUE!</v>
      </c>
      <c r="BM402" s="403"/>
      <c r="BN402" s="403" t="e" cm="1">
        <f t="array" ref="BN402">bdRateExtend($G401:$G404,R401:R404,$Z401:$Z404,AK401:AK404)</f>
        <v>#VALUE!</v>
      </c>
      <c r="BO402" s="403"/>
      <c r="BP402" s="403"/>
      <c r="BQ402" s="377"/>
      <c r="BR402" s="377"/>
    </row>
    <row r="403" spans="1:70" ht="17" customHeight="1" x14ac:dyDescent="0.2">
      <c r="A403" s="387"/>
      <c r="B403" s="390"/>
      <c r="C403" s="393"/>
      <c r="D403" s="396"/>
      <c r="E403" s="399"/>
      <c r="F403" s="19">
        <v>47</v>
      </c>
      <c r="G403" s="35">
        <f>Anchor!B826</f>
        <v>0</v>
      </c>
      <c r="H403" s="40">
        <f>Anchor!C826</f>
        <v>0</v>
      </c>
      <c r="I403" s="40">
        <f>Anchor!D826</f>
        <v>0</v>
      </c>
      <c r="J403" s="40">
        <f>Anchor!E826</f>
        <v>0</v>
      </c>
      <c r="K403" s="40"/>
      <c r="L403" s="40">
        <f>Anchor!F826</f>
        <v>0</v>
      </c>
      <c r="M403" s="40">
        <f>Anchor!G826</f>
        <v>0</v>
      </c>
      <c r="N403" s="40">
        <f>Anchor!H826</f>
        <v>0</v>
      </c>
      <c r="O403" s="40"/>
      <c r="P403" s="40"/>
      <c r="Q403" s="40"/>
      <c r="R403" s="40"/>
      <c r="S403" s="40"/>
      <c r="T403" s="40"/>
      <c r="U403" s="40"/>
      <c r="V403" s="40">
        <f>Anchor!I826</f>
        <v>0</v>
      </c>
      <c r="W403" s="40">
        <f>Anchor!J826</f>
        <v>0</v>
      </c>
      <c r="X403" s="36">
        <f t="shared" si="28"/>
        <v>0</v>
      </c>
      <c r="Y403" s="15"/>
      <c r="Z403" s="35">
        <f>Test!B826</f>
        <v>0</v>
      </c>
      <c r="AA403" s="40">
        <f>Test!C826</f>
        <v>0</v>
      </c>
      <c r="AB403" s="40">
        <f>Test!D826</f>
        <v>0</v>
      </c>
      <c r="AC403" s="40">
        <f>Test!E826</f>
        <v>0</v>
      </c>
      <c r="AD403" s="40"/>
      <c r="AE403" s="40">
        <f>Test!F826</f>
        <v>0</v>
      </c>
      <c r="AF403" s="40">
        <f>Test!G826</f>
        <v>0</v>
      </c>
      <c r="AG403" s="40">
        <f>Test!H826</f>
        <v>0</v>
      </c>
      <c r="AH403" s="40"/>
      <c r="AI403" s="40"/>
      <c r="AJ403" s="40"/>
      <c r="AK403" s="40"/>
      <c r="AL403" s="40"/>
      <c r="AM403" s="40"/>
      <c r="AN403" s="40"/>
      <c r="AO403" s="40">
        <f>Test!I826</f>
        <v>0</v>
      </c>
      <c r="AP403" s="40">
        <f>Test!J826</f>
        <v>0</v>
      </c>
      <c r="AQ403" s="36">
        <f t="shared" si="29"/>
        <v>0</v>
      </c>
      <c r="AR403" s="48" t="e">
        <f t="shared" si="26"/>
        <v>#DIV/0!</v>
      </c>
      <c r="AS403" s="49" t="e">
        <f t="shared" si="27"/>
        <v>#DIV/0!</v>
      </c>
      <c r="AT403" s="16"/>
      <c r="AU403" s="16"/>
      <c r="AV403" s="460"/>
      <c r="AW403" s="382"/>
      <c r="AX403" s="403"/>
      <c r="AY403" s="403"/>
      <c r="AZ403" s="403"/>
      <c r="BA403" s="403"/>
      <c r="BB403" s="403"/>
      <c r="BC403" s="403"/>
      <c r="BD403" s="403"/>
      <c r="BE403" s="403"/>
      <c r="BF403" s="403"/>
      <c r="BG403" s="403"/>
      <c r="BH403" s="403"/>
      <c r="BI403" s="403"/>
      <c r="BJ403" s="403"/>
      <c r="BK403" s="403"/>
      <c r="BL403" s="403"/>
      <c r="BM403" s="403"/>
      <c r="BN403" s="403"/>
      <c r="BO403" s="403"/>
      <c r="BP403" s="403"/>
      <c r="BQ403" s="377"/>
      <c r="BR403" s="377"/>
    </row>
    <row r="404" spans="1:70" ht="17" customHeight="1" x14ac:dyDescent="0.2">
      <c r="A404" s="387"/>
      <c r="B404" s="390"/>
      <c r="C404" s="393"/>
      <c r="D404" s="396"/>
      <c r="E404" s="399"/>
      <c r="F404" s="19">
        <v>55</v>
      </c>
      <c r="G404" s="35">
        <f>Anchor!B827</f>
        <v>0</v>
      </c>
      <c r="H404" s="40">
        <f>Anchor!C827</f>
        <v>0</v>
      </c>
      <c r="I404" s="40">
        <f>Anchor!D827</f>
        <v>0</v>
      </c>
      <c r="J404" s="40">
        <f>Anchor!E827</f>
        <v>0</v>
      </c>
      <c r="K404" s="40"/>
      <c r="L404" s="40">
        <f>Anchor!F827</f>
        <v>0</v>
      </c>
      <c r="M404" s="40">
        <f>Anchor!G827</f>
        <v>0</v>
      </c>
      <c r="N404" s="40">
        <f>Anchor!H827</f>
        <v>0</v>
      </c>
      <c r="O404" s="40"/>
      <c r="P404" s="40"/>
      <c r="Q404" s="40"/>
      <c r="R404" s="40"/>
      <c r="S404" s="40"/>
      <c r="T404" s="40"/>
      <c r="U404" s="40"/>
      <c r="V404" s="40">
        <f>Anchor!I827</f>
        <v>0</v>
      </c>
      <c r="W404" s="40">
        <f>Anchor!J827</f>
        <v>0</v>
      </c>
      <c r="X404" s="36">
        <f t="shared" si="28"/>
        <v>0</v>
      </c>
      <c r="Y404" s="15"/>
      <c r="Z404" s="35">
        <f>Test!B827</f>
        <v>0</v>
      </c>
      <c r="AA404" s="40">
        <f>Test!C827</f>
        <v>0</v>
      </c>
      <c r="AB404" s="40">
        <f>Test!D827</f>
        <v>0</v>
      </c>
      <c r="AC404" s="40">
        <f>Test!E827</f>
        <v>0</v>
      </c>
      <c r="AD404" s="40"/>
      <c r="AE404" s="40">
        <f>Test!F827</f>
        <v>0</v>
      </c>
      <c r="AF404" s="40">
        <f>Test!G827</f>
        <v>0</v>
      </c>
      <c r="AG404" s="40">
        <f>Test!H827</f>
        <v>0</v>
      </c>
      <c r="AH404" s="40"/>
      <c r="AI404" s="40"/>
      <c r="AJ404" s="40"/>
      <c r="AK404" s="40"/>
      <c r="AL404" s="40"/>
      <c r="AM404" s="40"/>
      <c r="AN404" s="40"/>
      <c r="AO404" s="40">
        <f>Test!I827</f>
        <v>0</v>
      </c>
      <c r="AP404" s="40">
        <f>Test!J827</f>
        <v>0</v>
      </c>
      <c r="AQ404" s="36">
        <f t="shared" si="29"/>
        <v>0</v>
      </c>
      <c r="AR404" s="48" t="e">
        <f t="shared" si="26"/>
        <v>#DIV/0!</v>
      </c>
      <c r="AS404" s="49" t="e">
        <f t="shared" si="27"/>
        <v>#DIV/0!</v>
      </c>
      <c r="AT404" s="16"/>
      <c r="AU404" s="16"/>
      <c r="AV404" s="460" t="s">
        <v>125</v>
      </c>
      <c r="AW404" s="382" t="e" cm="1">
        <f t="array" ref="AW404">bdRateExtend($G402:$G405,H402:H405,$Z402:$Z405,AA402:AA405)</f>
        <v>#VALUE!</v>
      </c>
      <c r="AX404" s="403"/>
      <c r="AY404" s="403"/>
      <c r="AZ404" s="403"/>
      <c r="BA404" s="403"/>
      <c r="BB404" s="403" t="e" cm="1">
        <f t="array" ref="BB404">bdRateExtend($G402:$G405,L402:L405,$Z402:$Z405,AE402:AE405)</f>
        <v>#VALUE!</v>
      </c>
      <c r="BC404" s="403"/>
      <c r="BD404" s="403" t="e" cm="1">
        <f t="array" ref="BD404">bdRateExtend($G402:$G405,M402:M405,$Z402:$Z405,AF402:AF405)</f>
        <v>#VALUE!</v>
      </c>
      <c r="BE404" s="403"/>
      <c r="BF404" s="403" t="e" cm="1">
        <f t="array" ref="BF404">bdRateExtend($G402:$G405,N402:N405,$Z402:$Z405,AG402:AG405)</f>
        <v>#VALUE!</v>
      </c>
      <c r="BG404" s="403"/>
      <c r="BH404" s="403" t="e" cm="1">
        <f t="array" ref="BH404">bdRateExtend($G402:$G405,O402:O405,$Z402:$Z405,AH402:AH405)</f>
        <v>#VALUE!</v>
      </c>
      <c r="BI404" s="403"/>
      <c r="BJ404" s="403" t="e" cm="1">
        <f t="array" ref="BJ404">bdRateExtend($G402:$G405,P402:P405,$Z402:$Z405,AI402:AI405)</f>
        <v>#VALUE!</v>
      </c>
      <c r="BK404" s="403"/>
      <c r="BL404" s="403" t="e" cm="1">
        <f t="array" ref="BL404">bdRateExtend($G402:$G405,Q402:Q405,$Z402:$Z405,AJ402:AJ405)</f>
        <v>#VALUE!</v>
      </c>
      <c r="BM404" s="403"/>
      <c r="BN404" s="403" t="e" cm="1">
        <f t="array" ref="BN404">bdRateExtend($G402:$G405,R402:R405,$Z402:$Z405,AK402:AK405)</f>
        <v>#VALUE!</v>
      </c>
      <c r="BO404" s="403"/>
      <c r="BP404" s="403"/>
      <c r="BQ404" s="377"/>
      <c r="BR404" s="377"/>
    </row>
    <row r="405" spans="1:70" ht="17" customHeight="1" thickBot="1" x14ac:dyDescent="0.25">
      <c r="A405" s="387"/>
      <c r="B405" s="391"/>
      <c r="C405" s="394"/>
      <c r="D405" s="397"/>
      <c r="E405" s="400"/>
      <c r="F405" s="22">
        <v>63</v>
      </c>
      <c r="G405" s="37">
        <f>Anchor!B828</f>
        <v>0</v>
      </c>
      <c r="H405" s="38">
        <f>Anchor!C828</f>
        <v>0</v>
      </c>
      <c r="I405" s="38">
        <f>Anchor!D828</f>
        <v>0</v>
      </c>
      <c r="J405" s="38">
        <f>Anchor!E828</f>
        <v>0</v>
      </c>
      <c r="K405" s="38"/>
      <c r="L405" s="38">
        <f>Anchor!F828</f>
        <v>0</v>
      </c>
      <c r="M405" s="38">
        <f>Anchor!G828</f>
        <v>0</v>
      </c>
      <c r="N405" s="38">
        <f>Anchor!H828</f>
        <v>0</v>
      </c>
      <c r="O405" s="38"/>
      <c r="P405" s="38"/>
      <c r="Q405" s="38"/>
      <c r="R405" s="38"/>
      <c r="S405" s="38"/>
      <c r="T405" s="38"/>
      <c r="U405" s="38"/>
      <c r="V405" s="38">
        <f>Anchor!I828</f>
        <v>0</v>
      </c>
      <c r="W405" s="38">
        <f>Anchor!J828</f>
        <v>0</v>
      </c>
      <c r="X405" s="39">
        <f t="shared" si="28"/>
        <v>0</v>
      </c>
      <c r="Y405" s="15"/>
      <c r="Z405" s="37">
        <f>Test!B828</f>
        <v>0</v>
      </c>
      <c r="AA405" s="38">
        <f>Test!C828</f>
        <v>0</v>
      </c>
      <c r="AB405" s="38">
        <f>Test!D828</f>
        <v>0</v>
      </c>
      <c r="AC405" s="38">
        <f>Test!E828</f>
        <v>0</v>
      </c>
      <c r="AD405" s="38"/>
      <c r="AE405" s="38">
        <f>Test!F828</f>
        <v>0</v>
      </c>
      <c r="AF405" s="38">
        <f>Test!G828</f>
        <v>0</v>
      </c>
      <c r="AG405" s="38">
        <f>Test!H828</f>
        <v>0</v>
      </c>
      <c r="AH405" s="38"/>
      <c r="AI405" s="38"/>
      <c r="AJ405" s="38"/>
      <c r="AK405" s="38"/>
      <c r="AL405" s="38"/>
      <c r="AM405" s="38"/>
      <c r="AN405" s="38"/>
      <c r="AO405" s="38">
        <f>Test!I828</f>
        <v>0</v>
      </c>
      <c r="AP405" s="38">
        <f>Test!J828</f>
        <v>0</v>
      </c>
      <c r="AQ405" s="39">
        <f t="shared" si="29"/>
        <v>0</v>
      </c>
      <c r="AR405" s="50" t="e">
        <f t="shared" si="26"/>
        <v>#DIV/0!</v>
      </c>
      <c r="AS405" s="51" t="e">
        <f t="shared" si="27"/>
        <v>#DIV/0!</v>
      </c>
      <c r="AT405" s="16"/>
      <c r="AU405" s="16"/>
      <c r="AV405" s="462"/>
      <c r="AW405" s="382"/>
      <c r="AX405" s="403"/>
      <c r="AY405" s="403"/>
      <c r="AZ405" s="403"/>
      <c r="BA405" s="403"/>
      <c r="BB405" s="403"/>
      <c r="BC405" s="403"/>
      <c r="BD405" s="403"/>
      <c r="BE405" s="403"/>
      <c r="BF405" s="403"/>
      <c r="BG405" s="403"/>
      <c r="BH405" s="403"/>
      <c r="BI405" s="403"/>
      <c r="BJ405" s="403"/>
      <c r="BK405" s="403"/>
      <c r="BL405" s="403"/>
      <c r="BM405" s="403"/>
      <c r="BN405" s="403"/>
      <c r="BO405" s="403"/>
      <c r="BP405" s="403"/>
      <c r="BQ405" s="377"/>
      <c r="BR405" s="377"/>
    </row>
    <row r="406" spans="1:70" ht="17" customHeight="1" x14ac:dyDescent="0.2">
      <c r="A406" s="387"/>
      <c r="B406" s="389" t="s">
        <v>2</v>
      </c>
      <c r="C406" s="392" t="s">
        <v>86</v>
      </c>
      <c r="D406" s="395">
        <v>59.94</v>
      </c>
      <c r="E406" s="398">
        <v>10</v>
      </c>
      <c r="F406" s="21">
        <v>23</v>
      </c>
      <c r="G406" s="32">
        <f>Anchor!B829</f>
        <v>0</v>
      </c>
      <c r="H406" s="33">
        <f>Anchor!C829</f>
        <v>0</v>
      </c>
      <c r="I406" s="33">
        <f>Anchor!D829</f>
        <v>0</v>
      </c>
      <c r="J406" s="33">
        <f>Anchor!E829</f>
        <v>0</v>
      </c>
      <c r="K406" s="33"/>
      <c r="L406" s="33">
        <f>Anchor!F829</f>
        <v>0</v>
      </c>
      <c r="M406" s="33">
        <f>Anchor!G829</f>
        <v>0</v>
      </c>
      <c r="N406" s="33">
        <f>Anchor!H829</f>
        <v>0</v>
      </c>
      <c r="O406" s="33"/>
      <c r="P406" s="33"/>
      <c r="Q406" s="33"/>
      <c r="R406" s="33"/>
      <c r="S406" s="33"/>
      <c r="T406" s="33"/>
      <c r="U406" s="33"/>
      <c r="V406" s="33">
        <f>Anchor!I829</f>
        <v>0</v>
      </c>
      <c r="W406" s="33">
        <f>Anchor!J829</f>
        <v>0</v>
      </c>
      <c r="X406" s="34">
        <f t="shared" si="28"/>
        <v>0</v>
      </c>
      <c r="Y406" s="15"/>
      <c r="Z406" s="32">
        <f>Test!B829</f>
        <v>0</v>
      </c>
      <c r="AA406" s="33">
        <f>Test!C829</f>
        <v>0</v>
      </c>
      <c r="AB406" s="33">
        <f>Test!D829</f>
        <v>0</v>
      </c>
      <c r="AC406" s="33">
        <f>Test!E829</f>
        <v>0</v>
      </c>
      <c r="AD406" s="33"/>
      <c r="AE406" s="33">
        <f>Test!F829</f>
        <v>0</v>
      </c>
      <c r="AF406" s="33">
        <f>Test!G829</f>
        <v>0</v>
      </c>
      <c r="AG406" s="33">
        <f>Test!H829</f>
        <v>0</v>
      </c>
      <c r="AH406" s="33"/>
      <c r="AI406" s="33"/>
      <c r="AJ406" s="33"/>
      <c r="AK406" s="33"/>
      <c r="AL406" s="33"/>
      <c r="AM406" s="33"/>
      <c r="AN406" s="33"/>
      <c r="AO406" s="33">
        <f>Test!I829</f>
        <v>0</v>
      </c>
      <c r="AP406" s="33">
        <f>Test!J829</f>
        <v>0</v>
      </c>
      <c r="AQ406" s="34">
        <f t="shared" si="29"/>
        <v>0</v>
      </c>
      <c r="AR406" s="46" t="e">
        <f t="shared" si="26"/>
        <v>#DIV/0!</v>
      </c>
      <c r="AS406" s="47" t="e">
        <f t="shared" si="27"/>
        <v>#DIV/0!</v>
      </c>
      <c r="AT406" s="16"/>
      <c r="AU406" s="16"/>
      <c r="AV406" s="461" t="s">
        <v>123</v>
      </c>
      <c r="AW406" s="382" t="e" cm="1">
        <f t="array" ref="AW406">bdRateExtend($G406:$G409,H406:H409,$Z406:$Z409,AA406:AA409)</f>
        <v>#VALUE!</v>
      </c>
      <c r="AX406" s="403" t="e" cm="1">
        <f t="array" ref="AX406">bdRateExtend($G406:$G411,H406:H411,$Z406:$Z411,AA406:AA411)</f>
        <v>#VALUE!</v>
      </c>
      <c r="AY406" s="403" t="e" cm="1">
        <f t="array" ref="AY406">bdRateExtend($G406:$G411,I406:I411,$Z406:$Z411,AB406:AB411)</f>
        <v>#VALUE!</v>
      </c>
      <c r="AZ406" s="403" t="e" cm="1">
        <f t="array" ref="AZ406">bdRateExtend($G406:$G411,J406:J411,$Z406:$Z411,AC406:AC411)</f>
        <v>#VALUE!</v>
      </c>
      <c r="BA406" s="403" t="e" cm="1">
        <f t="array" ref="BA406">bdRateExtend($G406:$G411,K406:K411,$Z406:$Z411,AD406:AD411)</f>
        <v>#VALUE!</v>
      </c>
      <c r="BB406" s="403" t="e" cm="1">
        <f t="array" ref="BB406">bdRateExtend($G406:$G409,L406:L409,$Z406:$Z409,AE406:AE409)</f>
        <v>#VALUE!</v>
      </c>
      <c r="BC406" s="403" t="e" cm="1">
        <f t="array" ref="BC406">bdRateExtend($G406:$G411,L406:L411,$Z406:$Z411,AE406:AE411)</f>
        <v>#VALUE!</v>
      </c>
      <c r="BD406" s="403" t="e" cm="1">
        <f t="array" ref="BD406">bdRateExtend($G406:$G409,M406:M409,$Z406:$Z409,AF406:AF409)</f>
        <v>#VALUE!</v>
      </c>
      <c r="BE406" s="403" t="e" cm="1">
        <f t="array" ref="BE406">bdRateExtend($G406:$G411,M406:M411,$Z406:$Z411,AF406:AF411)</f>
        <v>#VALUE!</v>
      </c>
      <c r="BF406" s="403" t="e" cm="1">
        <f t="array" ref="BF406">bdRateExtend($G406:$G409,N406:N409,$Z406:$Z409,AG406:AG409)</f>
        <v>#VALUE!</v>
      </c>
      <c r="BG406" s="403" t="e" cm="1">
        <f t="array" ref="BG406">bdRateExtend($G406:$G411,N406:N411,$Z406:$Z411,AG406:AG411)</f>
        <v>#VALUE!</v>
      </c>
      <c r="BH406" s="403" t="e" cm="1">
        <f t="array" ref="BH406">bdRateExtend($G406:$G409,O406:O409,$Z406:$Z409,AH406:AH409)</f>
        <v>#VALUE!</v>
      </c>
      <c r="BI406" s="403" t="e" cm="1">
        <f t="array" ref="BI406">bdRateExtend($G406:$G411,O406:O411,$Z406:$Z411,AH406:AH411)</f>
        <v>#VALUE!</v>
      </c>
      <c r="BJ406" s="403" t="e" cm="1">
        <f t="array" ref="BJ406">bdRateExtend($G406:$G409,P406:P409,$Z406:$Z409,AI406:AI409)</f>
        <v>#VALUE!</v>
      </c>
      <c r="BK406" s="403" t="e" cm="1">
        <f t="array" ref="BK406">bdRateExtend($G406:$G411,P406:P411,$Z406:$Z411,AI406:AI411)</f>
        <v>#VALUE!</v>
      </c>
      <c r="BL406" s="403" t="e" cm="1">
        <f t="array" ref="BL406">bdRateExtend($G406:$G409,Q406:Q409,$Z406:$Z409,AJ406:AJ409)</f>
        <v>#VALUE!</v>
      </c>
      <c r="BM406" s="403" t="e" cm="1">
        <f t="array" ref="BM406">bdRateExtend($G406:$G411,Q406:Q411,$Z406:$Z411,AJ406:AJ411)</f>
        <v>#VALUE!</v>
      </c>
      <c r="BN406" s="403" t="e" cm="1">
        <f t="array" ref="BN406">bdRateExtend($G406:$G409,R406:R409,$Z406:$Z409,AK406:AK409)</f>
        <v>#VALUE!</v>
      </c>
      <c r="BO406" s="403" t="e" cm="1">
        <f t="array" ref="BO406">bdRateExtend($G406:$G411,R406:R411,$Z406:$Z411,AK406:AK411)</f>
        <v>#VALUE!</v>
      </c>
      <c r="BP406" s="403" t="e" cm="1">
        <f t="array" ref="BP406">bdRateExtend($G406:$G411,S406:S411,$Z406:$Z411,AL406:AL411)</f>
        <v>#VALUE!</v>
      </c>
      <c r="BQ406" s="377" t="e" cm="1">
        <f t="array" ref="BQ406">bdRateExtend($G406:$G411,T406:T411,$Z406:$Z411,AM406:AM411)</f>
        <v>#VALUE!</v>
      </c>
      <c r="BR406" s="377" t="e" cm="1">
        <f t="array" ref="BR406">bdRateExtend($G406:$G411,U406:U411,$Z406:$Z411,AN406:AN411)</f>
        <v>#VALUE!</v>
      </c>
    </row>
    <row r="407" spans="1:70" ht="17" customHeight="1" x14ac:dyDescent="0.2">
      <c r="A407" s="387"/>
      <c r="B407" s="390"/>
      <c r="C407" s="393"/>
      <c r="D407" s="396"/>
      <c r="E407" s="399"/>
      <c r="F407" s="19">
        <v>31</v>
      </c>
      <c r="G407" s="35">
        <f>Anchor!B830</f>
        <v>0</v>
      </c>
      <c r="H407" s="40">
        <f>Anchor!C830</f>
        <v>0</v>
      </c>
      <c r="I407" s="40">
        <f>Anchor!D830</f>
        <v>0</v>
      </c>
      <c r="J407" s="40">
        <f>Anchor!E830</f>
        <v>0</v>
      </c>
      <c r="K407" s="40"/>
      <c r="L407" s="40">
        <f>Anchor!F830</f>
        <v>0</v>
      </c>
      <c r="M407" s="40">
        <f>Anchor!G830</f>
        <v>0</v>
      </c>
      <c r="N407" s="40">
        <f>Anchor!H830</f>
        <v>0</v>
      </c>
      <c r="O407" s="40"/>
      <c r="P407" s="40"/>
      <c r="Q407" s="40"/>
      <c r="R407" s="40"/>
      <c r="S407" s="40"/>
      <c r="T407" s="40"/>
      <c r="U407" s="40"/>
      <c r="V407" s="40">
        <f>Anchor!I830</f>
        <v>0</v>
      </c>
      <c r="W407" s="40">
        <f>Anchor!J830</f>
        <v>0</v>
      </c>
      <c r="X407" s="36">
        <f t="shared" si="28"/>
        <v>0</v>
      </c>
      <c r="Y407" s="15"/>
      <c r="Z407" s="35">
        <f>Test!B830</f>
        <v>0</v>
      </c>
      <c r="AA407" s="40">
        <f>Test!C830</f>
        <v>0</v>
      </c>
      <c r="AB407" s="40">
        <f>Test!D830</f>
        <v>0</v>
      </c>
      <c r="AC407" s="40">
        <f>Test!E830</f>
        <v>0</v>
      </c>
      <c r="AD407" s="40"/>
      <c r="AE407" s="40">
        <f>Test!F830</f>
        <v>0</v>
      </c>
      <c r="AF407" s="40">
        <f>Test!G830</f>
        <v>0</v>
      </c>
      <c r="AG407" s="40">
        <f>Test!H830</f>
        <v>0</v>
      </c>
      <c r="AH407" s="40"/>
      <c r="AI407" s="40"/>
      <c r="AJ407" s="40"/>
      <c r="AK407" s="40"/>
      <c r="AL407" s="40"/>
      <c r="AM407" s="40"/>
      <c r="AN407" s="40"/>
      <c r="AO407" s="40">
        <f>Test!I830</f>
        <v>0</v>
      </c>
      <c r="AP407" s="40">
        <f>Test!J830</f>
        <v>0</v>
      </c>
      <c r="AQ407" s="36">
        <f t="shared" si="29"/>
        <v>0</v>
      </c>
      <c r="AR407" s="48" t="e">
        <f t="shared" si="26"/>
        <v>#DIV/0!</v>
      </c>
      <c r="AS407" s="49" t="e">
        <f t="shared" si="27"/>
        <v>#DIV/0!</v>
      </c>
      <c r="AT407" s="16"/>
      <c r="AU407" s="16"/>
      <c r="AV407" s="460"/>
      <c r="AW407" s="382"/>
      <c r="AX407" s="403"/>
      <c r="AY407" s="403"/>
      <c r="AZ407" s="403"/>
      <c r="BA407" s="403"/>
      <c r="BB407" s="403"/>
      <c r="BC407" s="403"/>
      <c r="BD407" s="403"/>
      <c r="BE407" s="403"/>
      <c r="BF407" s="403"/>
      <c r="BG407" s="403"/>
      <c r="BH407" s="403"/>
      <c r="BI407" s="403"/>
      <c r="BJ407" s="403"/>
      <c r="BK407" s="403"/>
      <c r="BL407" s="403"/>
      <c r="BM407" s="403"/>
      <c r="BN407" s="403"/>
      <c r="BO407" s="403"/>
      <c r="BP407" s="403"/>
      <c r="BQ407" s="377"/>
      <c r="BR407" s="377"/>
    </row>
    <row r="408" spans="1:70" ht="17" customHeight="1" x14ac:dyDescent="0.2">
      <c r="A408" s="387"/>
      <c r="B408" s="390"/>
      <c r="C408" s="393"/>
      <c r="D408" s="396"/>
      <c r="E408" s="399"/>
      <c r="F408" s="19">
        <v>39</v>
      </c>
      <c r="G408" s="35">
        <f>Anchor!B831</f>
        <v>0</v>
      </c>
      <c r="H408" s="40">
        <f>Anchor!C831</f>
        <v>0</v>
      </c>
      <c r="I408" s="40">
        <f>Anchor!D831</f>
        <v>0</v>
      </c>
      <c r="J408" s="40">
        <f>Anchor!E831</f>
        <v>0</v>
      </c>
      <c r="K408" s="40"/>
      <c r="L408" s="40">
        <f>Anchor!F831</f>
        <v>0</v>
      </c>
      <c r="M408" s="40">
        <f>Anchor!G831</f>
        <v>0</v>
      </c>
      <c r="N408" s="40">
        <f>Anchor!H831</f>
        <v>0</v>
      </c>
      <c r="O408" s="40"/>
      <c r="P408" s="40"/>
      <c r="Q408" s="40"/>
      <c r="R408" s="40"/>
      <c r="S408" s="40"/>
      <c r="T408" s="40"/>
      <c r="U408" s="40"/>
      <c r="V408" s="40">
        <f>Anchor!I831</f>
        <v>0</v>
      </c>
      <c r="W408" s="40">
        <f>Anchor!J831</f>
        <v>0</v>
      </c>
      <c r="X408" s="36">
        <f t="shared" si="28"/>
        <v>0</v>
      </c>
      <c r="Y408" s="15"/>
      <c r="Z408" s="35">
        <f>Test!B831</f>
        <v>0</v>
      </c>
      <c r="AA408" s="40">
        <f>Test!C831</f>
        <v>0</v>
      </c>
      <c r="AB408" s="40">
        <f>Test!D831</f>
        <v>0</v>
      </c>
      <c r="AC408" s="40">
        <f>Test!E831</f>
        <v>0</v>
      </c>
      <c r="AD408" s="40"/>
      <c r="AE408" s="40">
        <f>Test!F831</f>
        <v>0</v>
      </c>
      <c r="AF408" s="40">
        <f>Test!G831</f>
        <v>0</v>
      </c>
      <c r="AG408" s="40">
        <f>Test!H831</f>
        <v>0</v>
      </c>
      <c r="AH408" s="40"/>
      <c r="AI408" s="40"/>
      <c r="AJ408" s="40"/>
      <c r="AK408" s="40"/>
      <c r="AL408" s="40"/>
      <c r="AM408" s="40"/>
      <c r="AN408" s="40"/>
      <c r="AO408" s="40">
        <f>Test!I831</f>
        <v>0</v>
      </c>
      <c r="AP408" s="40">
        <f>Test!J831</f>
        <v>0</v>
      </c>
      <c r="AQ408" s="36">
        <f t="shared" si="29"/>
        <v>0</v>
      </c>
      <c r="AR408" s="48" t="e">
        <f t="shared" si="26"/>
        <v>#DIV/0!</v>
      </c>
      <c r="AS408" s="49" t="e">
        <f t="shared" si="27"/>
        <v>#DIV/0!</v>
      </c>
      <c r="AT408" s="16"/>
      <c r="AU408" s="16"/>
      <c r="AV408" s="460" t="s">
        <v>124</v>
      </c>
      <c r="AW408" s="382" t="e" cm="1">
        <f t="array" ref="AW408">bdRateExtend($G407:$G410,H407:H410,$Z407:$Z410,AA407:AA410)</f>
        <v>#VALUE!</v>
      </c>
      <c r="AX408" s="403"/>
      <c r="AY408" s="403"/>
      <c r="AZ408" s="403"/>
      <c r="BA408" s="403"/>
      <c r="BB408" s="403" t="e" cm="1">
        <f t="array" ref="BB408">bdRateExtend($G407:$G410,L407:L410,$Z407:$Z410,AE407:AE410)</f>
        <v>#VALUE!</v>
      </c>
      <c r="BC408" s="403"/>
      <c r="BD408" s="403" t="e" cm="1">
        <f t="array" ref="BD408">bdRateExtend($G407:$G410,M407:M410,$Z407:$Z410,AF407:AF410)</f>
        <v>#VALUE!</v>
      </c>
      <c r="BE408" s="403"/>
      <c r="BF408" s="403" t="e" cm="1">
        <f t="array" ref="BF408">bdRateExtend($G407:$G410,N407:N410,$Z407:$Z410,AG407:AG410)</f>
        <v>#VALUE!</v>
      </c>
      <c r="BG408" s="403"/>
      <c r="BH408" s="403" t="e" cm="1">
        <f t="array" ref="BH408">bdRateExtend($G407:$G410,O407:O410,$Z407:$Z410,AH407:AH410)</f>
        <v>#VALUE!</v>
      </c>
      <c r="BI408" s="403"/>
      <c r="BJ408" s="403" t="e" cm="1">
        <f t="array" ref="BJ408">bdRateExtend($G407:$G410,P407:P410,$Z407:$Z410,AI407:AI410)</f>
        <v>#VALUE!</v>
      </c>
      <c r="BK408" s="403"/>
      <c r="BL408" s="403" t="e" cm="1">
        <f t="array" ref="BL408">bdRateExtend($G407:$G410,Q407:Q410,$Z407:$Z410,AJ407:AJ410)</f>
        <v>#VALUE!</v>
      </c>
      <c r="BM408" s="403"/>
      <c r="BN408" s="403" t="e" cm="1">
        <f t="array" ref="BN408">bdRateExtend($G407:$G410,R407:R410,$Z407:$Z410,AK407:AK410)</f>
        <v>#VALUE!</v>
      </c>
      <c r="BO408" s="403"/>
      <c r="BP408" s="403"/>
      <c r="BQ408" s="377"/>
      <c r="BR408" s="377"/>
    </row>
    <row r="409" spans="1:70" ht="17" customHeight="1" x14ac:dyDescent="0.2">
      <c r="A409" s="387"/>
      <c r="B409" s="390"/>
      <c r="C409" s="393"/>
      <c r="D409" s="396"/>
      <c r="E409" s="399"/>
      <c r="F409" s="19">
        <v>47</v>
      </c>
      <c r="G409" s="35">
        <f>Anchor!B832</f>
        <v>0</v>
      </c>
      <c r="H409" s="40">
        <f>Anchor!C832</f>
        <v>0</v>
      </c>
      <c r="I409" s="40">
        <f>Anchor!D832</f>
        <v>0</v>
      </c>
      <c r="J409" s="40">
        <f>Anchor!E832</f>
        <v>0</v>
      </c>
      <c r="K409" s="40"/>
      <c r="L409" s="40">
        <f>Anchor!F832</f>
        <v>0</v>
      </c>
      <c r="M409" s="40">
        <f>Anchor!G832</f>
        <v>0</v>
      </c>
      <c r="N409" s="40">
        <f>Anchor!H832</f>
        <v>0</v>
      </c>
      <c r="O409" s="40"/>
      <c r="P409" s="40"/>
      <c r="Q409" s="40"/>
      <c r="R409" s="40"/>
      <c r="S409" s="40"/>
      <c r="T409" s="40"/>
      <c r="U409" s="40"/>
      <c r="V409" s="40">
        <f>Anchor!I832</f>
        <v>0</v>
      </c>
      <c r="W409" s="40">
        <f>Anchor!J832</f>
        <v>0</v>
      </c>
      <c r="X409" s="36">
        <f t="shared" si="28"/>
        <v>0</v>
      </c>
      <c r="Y409" s="15"/>
      <c r="Z409" s="35">
        <f>Test!B832</f>
        <v>0</v>
      </c>
      <c r="AA409" s="40">
        <f>Test!C832</f>
        <v>0</v>
      </c>
      <c r="AB409" s="40">
        <f>Test!D832</f>
        <v>0</v>
      </c>
      <c r="AC409" s="40">
        <f>Test!E832</f>
        <v>0</v>
      </c>
      <c r="AD409" s="40"/>
      <c r="AE409" s="40">
        <f>Test!F832</f>
        <v>0</v>
      </c>
      <c r="AF409" s="40">
        <f>Test!G832</f>
        <v>0</v>
      </c>
      <c r="AG409" s="40">
        <f>Test!H832</f>
        <v>0</v>
      </c>
      <c r="AH409" s="40"/>
      <c r="AI409" s="40"/>
      <c r="AJ409" s="40"/>
      <c r="AK409" s="40"/>
      <c r="AL409" s="40"/>
      <c r="AM409" s="40"/>
      <c r="AN409" s="40"/>
      <c r="AO409" s="40">
        <f>Test!I832</f>
        <v>0</v>
      </c>
      <c r="AP409" s="40">
        <f>Test!J832</f>
        <v>0</v>
      </c>
      <c r="AQ409" s="36">
        <f t="shared" si="29"/>
        <v>0</v>
      </c>
      <c r="AR409" s="48" t="e">
        <f t="shared" si="26"/>
        <v>#DIV/0!</v>
      </c>
      <c r="AS409" s="49" t="e">
        <f t="shared" si="27"/>
        <v>#DIV/0!</v>
      </c>
      <c r="AT409" s="16"/>
      <c r="AU409" s="16"/>
      <c r="AV409" s="460"/>
      <c r="AW409" s="382"/>
      <c r="AX409" s="403"/>
      <c r="AY409" s="403"/>
      <c r="AZ409" s="403"/>
      <c r="BA409" s="403"/>
      <c r="BB409" s="403"/>
      <c r="BC409" s="403"/>
      <c r="BD409" s="403"/>
      <c r="BE409" s="403"/>
      <c r="BF409" s="403"/>
      <c r="BG409" s="403"/>
      <c r="BH409" s="403"/>
      <c r="BI409" s="403"/>
      <c r="BJ409" s="403"/>
      <c r="BK409" s="403"/>
      <c r="BL409" s="403"/>
      <c r="BM409" s="403"/>
      <c r="BN409" s="403"/>
      <c r="BO409" s="403"/>
      <c r="BP409" s="403"/>
      <c r="BQ409" s="377"/>
      <c r="BR409" s="377"/>
    </row>
    <row r="410" spans="1:70" ht="17" customHeight="1" x14ac:dyDescent="0.2">
      <c r="A410" s="387"/>
      <c r="B410" s="390"/>
      <c r="C410" s="393"/>
      <c r="D410" s="396"/>
      <c r="E410" s="399"/>
      <c r="F410" s="19">
        <v>55</v>
      </c>
      <c r="G410" s="35">
        <f>Anchor!B833</f>
        <v>0</v>
      </c>
      <c r="H410" s="40">
        <f>Anchor!C833</f>
        <v>0</v>
      </c>
      <c r="I410" s="40">
        <f>Anchor!D833</f>
        <v>0</v>
      </c>
      <c r="J410" s="40">
        <f>Anchor!E833</f>
        <v>0</v>
      </c>
      <c r="K410" s="40"/>
      <c r="L410" s="40">
        <f>Anchor!F833</f>
        <v>0</v>
      </c>
      <c r="M410" s="40">
        <f>Anchor!G833</f>
        <v>0</v>
      </c>
      <c r="N410" s="40">
        <f>Anchor!H833</f>
        <v>0</v>
      </c>
      <c r="O410" s="40"/>
      <c r="P410" s="40"/>
      <c r="Q410" s="40"/>
      <c r="R410" s="40"/>
      <c r="S410" s="40"/>
      <c r="T410" s="40"/>
      <c r="U410" s="40"/>
      <c r="V410" s="40">
        <f>Anchor!I833</f>
        <v>0</v>
      </c>
      <c r="W410" s="40">
        <f>Anchor!J833</f>
        <v>0</v>
      </c>
      <c r="X410" s="36">
        <f t="shared" si="28"/>
        <v>0</v>
      </c>
      <c r="Y410" s="15"/>
      <c r="Z410" s="35">
        <f>Test!B833</f>
        <v>0</v>
      </c>
      <c r="AA410" s="40">
        <f>Test!C833</f>
        <v>0</v>
      </c>
      <c r="AB410" s="40">
        <f>Test!D833</f>
        <v>0</v>
      </c>
      <c r="AC410" s="40">
        <f>Test!E833</f>
        <v>0</v>
      </c>
      <c r="AD410" s="40"/>
      <c r="AE410" s="40">
        <f>Test!F833</f>
        <v>0</v>
      </c>
      <c r="AF410" s="40">
        <f>Test!G833</f>
        <v>0</v>
      </c>
      <c r="AG410" s="40">
        <f>Test!H833</f>
        <v>0</v>
      </c>
      <c r="AH410" s="40"/>
      <c r="AI410" s="40"/>
      <c r="AJ410" s="40"/>
      <c r="AK410" s="40"/>
      <c r="AL410" s="40"/>
      <c r="AM410" s="40"/>
      <c r="AN410" s="40"/>
      <c r="AO410" s="40">
        <f>Test!I833</f>
        <v>0</v>
      </c>
      <c r="AP410" s="40">
        <f>Test!J833</f>
        <v>0</v>
      </c>
      <c r="AQ410" s="36">
        <f t="shared" si="29"/>
        <v>0</v>
      </c>
      <c r="AR410" s="48" t="e">
        <f t="shared" si="26"/>
        <v>#DIV/0!</v>
      </c>
      <c r="AS410" s="49" t="e">
        <f t="shared" si="27"/>
        <v>#DIV/0!</v>
      </c>
      <c r="AT410" s="16"/>
      <c r="AU410" s="16"/>
      <c r="AV410" s="460" t="s">
        <v>125</v>
      </c>
      <c r="AW410" s="382" t="e" cm="1">
        <f t="array" ref="AW410">bdRateExtend($G408:$G411,H408:H411,$Z408:$Z411,AA408:AA411)</f>
        <v>#VALUE!</v>
      </c>
      <c r="AX410" s="403"/>
      <c r="AY410" s="403"/>
      <c r="AZ410" s="403"/>
      <c r="BA410" s="403"/>
      <c r="BB410" s="403" t="e" cm="1">
        <f t="array" ref="BB410">bdRateExtend($G408:$G411,L408:L411,$Z408:$Z411,AE408:AE411)</f>
        <v>#VALUE!</v>
      </c>
      <c r="BC410" s="403"/>
      <c r="BD410" s="403" t="e" cm="1">
        <f t="array" ref="BD410">bdRateExtend($G408:$G411,M408:M411,$Z408:$Z411,AF408:AF411)</f>
        <v>#VALUE!</v>
      </c>
      <c r="BE410" s="403"/>
      <c r="BF410" s="403" t="e" cm="1">
        <f t="array" ref="BF410">bdRateExtend($G408:$G411,N408:N411,$Z408:$Z411,AG408:AG411)</f>
        <v>#VALUE!</v>
      </c>
      <c r="BG410" s="403"/>
      <c r="BH410" s="403" t="e" cm="1">
        <f t="array" ref="BH410">bdRateExtend($G408:$G411,O408:O411,$Z408:$Z411,AH408:AH411)</f>
        <v>#VALUE!</v>
      </c>
      <c r="BI410" s="403"/>
      <c r="BJ410" s="403" t="e" cm="1">
        <f t="array" ref="BJ410">bdRateExtend($G408:$G411,P408:P411,$Z408:$Z411,AI408:AI411)</f>
        <v>#VALUE!</v>
      </c>
      <c r="BK410" s="403"/>
      <c r="BL410" s="403" t="e" cm="1">
        <f t="array" ref="BL410">bdRateExtend($G408:$G411,Q408:Q411,$Z408:$Z411,AJ408:AJ411)</f>
        <v>#VALUE!</v>
      </c>
      <c r="BM410" s="403"/>
      <c r="BN410" s="403" t="e" cm="1">
        <f t="array" ref="BN410">bdRateExtend($G408:$G411,R408:R411,$Z408:$Z411,AK408:AK411)</f>
        <v>#VALUE!</v>
      </c>
      <c r="BO410" s="403"/>
      <c r="BP410" s="403"/>
      <c r="BQ410" s="377"/>
      <c r="BR410" s="377"/>
    </row>
    <row r="411" spans="1:70" ht="17" customHeight="1" thickBot="1" x14ac:dyDescent="0.25">
      <c r="A411" s="387"/>
      <c r="B411" s="391"/>
      <c r="C411" s="394"/>
      <c r="D411" s="397"/>
      <c r="E411" s="400"/>
      <c r="F411" s="22">
        <v>63</v>
      </c>
      <c r="G411" s="37">
        <f>Anchor!B834</f>
        <v>0</v>
      </c>
      <c r="H411" s="38">
        <f>Anchor!C834</f>
        <v>0</v>
      </c>
      <c r="I411" s="38">
        <f>Anchor!D834</f>
        <v>0</v>
      </c>
      <c r="J411" s="38">
        <f>Anchor!E834</f>
        <v>0</v>
      </c>
      <c r="K411" s="38"/>
      <c r="L411" s="38">
        <f>Anchor!F834</f>
        <v>0</v>
      </c>
      <c r="M411" s="38">
        <f>Anchor!G834</f>
        <v>0</v>
      </c>
      <c r="N411" s="38">
        <f>Anchor!H834</f>
        <v>0</v>
      </c>
      <c r="O411" s="38"/>
      <c r="P411" s="38"/>
      <c r="Q411" s="38"/>
      <c r="R411" s="38"/>
      <c r="S411" s="38"/>
      <c r="T411" s="38"/>
      <c r="U411" s="38"/>
      <c r="V411" s="38">
        <f>Anchor!I834</f>
        <v>0</v>
      </c>
      <c r="W411" s="38">
        <f>Anchor!J834</f>
        <v>0</v>
      </c>
      <c r="X411" s="39">
        <f t="shared" si="28"/>
        <v>0</v>
      </c>
      <c r="Y411" s="15"/>
      <c r="Z411" s="37">
        <f>Test!B834</f>
        <v>0</v>
      </c>
      <c r="AA411" s="38">
        <f>Test!C834</f>
        <v>0</v>
      </c>
      <c r="AB411" s="38">
        <f>Test!D834</f>
        <v>0</v>
      </c>
      <c r="AC411" s="38">
        <f>Test!E834</f>
        <v>0</v>
      </c>
      <c r="AD411" s="38"/>
      <c r="AE411" s="38">
        <f>Test!F834</f>
        <v>0</v>
      </c>
      <c r="AF411" s="38">
        <f>Test!G834</f>
        <v>0</v>
      </c>
      <c r="AG411" s="38">
        <f>Test!H834</f>
        <v>0</v>
      </c>
      <c r="AH411" s="38"/>
      <c r="AI411" s="38"/>
      <c r="AJ411" s="38"/>
      <c r="AK411" s="38"/>
      <c r="AL411" s="38"/>
      <c r="AM411" s="38"/>
      <c r="AN411" s="38"/>
      <c r="AO411" s="38">
        <f>Test!I834</f>
        <v>0</v>
      </c>
      <c r="AP411" s="38">
        <f>Test!J834</f>
        <v>0</v>
      </c>
      <c r="AQ411" s="39">
        <f t="shared" si="29"/>
        <v>0</v>
      </c>
      <c r="AR411" s="50" t="e">
        <f t="shared" si="26"/>
        <v>#DIV/0!</v>
      </c>
      <c r="AS411" s="51" t="e">
        <f t="shared" si="27"/>
        <v>#DIV/0!</v>
      </c>
      <c r="AT411" s="16"/>
      <c r="AU411" s="16"/>
      <c r="AV411" s="462"/>
      <c r="AW411" s="382"/>
      <c r="AX411" s="403"/>
      <c r="AY411" s="403"/>
      <c r="AZ411" s="403"/>
      <c r="BA411" s="403"/>
      <c r="BB411" s="403"/>
      <c r="BC411" s="403"/>
      <c r="BD411" s="403"/>
      <c r="BE411" s="403"/>
      <c r="BF411" s="403"/>
      <c r="BG411" s="403"/>
      <c r="BH411" s="403"/>
      <c r="BI411" s="403"/>
      <c r="BJ411" s="403"/>
      <c r="BK411" s="403"/>
      <c r="BL411" s="403"/>
      <c r="BM411" s="403"/>
      <c r="BN411" s="403"/>
      <c r="BO411" s="403"/>
      <c r="BP411" s="403"/>
      <c r="BQ411" s="377"/>
      <c r="BR411" s="377"/>
    </row>
    <row r="412" spans="1:70" ht="17" customHeight="1" x14ac:dyDescent="0.2">
      <c r="A412" s="387"/>
      <c r="B412" s="389" t="s">
        <v>2</v>
      </c>
      <c r="C412" s="392" t="s">
        <v>87</v>
      </c>
      <c r="D412" s="395">
        <v>24</v>
      </c>
      <c r="E412" s="398">
        <v>10</v>
      </c>
      <c r="F412" s="21">
        <v>23</v>
      </c>
      <c r="G412" s="32">
        <f>Anchor!B835</f>
        <v>0</v>
      </c>
      <c r="H412" s="33">
        <f>Anchor!C835</f>
        <v>0</v>
      </c>
      <c r="I412" s="33">
        <f>Anchor!D835</f>
        <v>0</v>
      </c>
      <c r="J412" s="33">
        <f>Anchor!E835</f>
        <v>0</v>
      </c>
      <c r="K412" s="33"/>
      <c r="L412" s="33">
        <f>Anchor!F835</f>
        <v>0</v>
      </c>
      <c r="M412" s="33">
        <f>Anchor!G835</f>
        <v>0</v>
      </c>
      <c r="N412" s="33">
        <f>Anchor!H835</f>
        <v>0</v>
      </c>
      <c r="O412" s="33"/>
      <c r="P412" s="33"/>
      <c r="Q412" s="33"/>
      <c r="R412" s="33"/>
      <c r="S412" s="33"/>
      <c r="T412" s="33"/>
      <c r="U412" s="33"/>
      <c r="V412" s="33">
        <f>Anchor!I835</f>
        <v>0</v>
      </c>
      <c r="W412" s="33">
        <f>Anchor!J835</f>
        <v>0</v>
      </c>
      <c r="X412" s="34">
        <f t="shared" si="28"/>
        <v>0</v>
      </c>
      <c r="Y412" s="15"/>
      <c r="Z412" s="32">
        <f>Test!B835</f>
        <v>0</v>
      </c>
      <c r="AA412" s="33">
        <f>Test!C835</f>
        <v>0</v>
      </c>
      <c r="AB412" s="33">
        <f>Test!D835</f>
        <v>0</v>
      </c>
      <c r="AC412" s="33">
        <f>Test!E835</f>
        <v>0</v>
      </c>
      <c r="AD412" s="33"/>
      <c r="AE412" s="33">
        <f>Test!F835</f>
        <v>0</v>
      </c>
      <c r="AF412" s="33">
        <f>Test!G835</f>
        <v>0</v>
      </c>
      <c r="AG412" s="33">
        <f>Test!H835</f>
        <v>0</v>
      </c>
      <c r="AH412" s="33"/>
      <c r="AI412" s="33"/>
      <c r="AJ412" s="33"/>
      <c r="AK412" s="33"/>
      <c r="AL412" s="33"/>
      <c r="AM412" s="33"/>
      <c r="AN412" s="33"/>
      <c r="AO412" s="33">
        <f>Test!I835</f>
        <v>0</v>
      </c>
      <c r="AP412" s="33">
        <f>Test!J835</f>
        <v>0</v>
      </c>
      <c r="AQ412" s="34">
        <f t="shared" si="29"/>
        <v>0</v>
      </c>
      <c r="AR412" s="46" t="e">
        <f t="shared" si="26"/>
        <v>#DIV/0!</v>
      </c>
      <c r="AS412" s="47" t="e">
        <f t="shared" si="27"/>
        <v>#DIV/0!</v>
      </c>
      <c r="AT412" s="16"/>
      <c r="AU412" s="16"/>
      <c r="AV412" s="461" t="s">
        <v>123</v>
      </c>
      <c r="AW412" s="382" t="e" cm="1">
        <f t="array" ref="AW412">bdRateExtend($G412:$G415,H412:H415,$Z412:$Z415,AA412:AA415)</f>
        <v>#VALUE!</v>
      </c>
      <c r="AX412" s="403" t="e" cm="1">
        <f t="array" ref="AX412">bdRateExtend($G412:$G417,H412:H417,$Z412:$Z417,AA412:AA417)</f>
        <v>#VALUE!</v>
      </c>
      <c r="AY412" s="403" t="e" cm="1">
        <f t="array" ref="AY412">bdRateExtend($G412:$G417,I412:I417,$Z412:$Z417,AB412:AB417)</f>
        <v>#VALUE!</v>
      </c>
      <c r="AZ412" s="403" t="e" cm="1">
        <f t="array" ref="AZ412">bdRateExtend($G412:$G417,J412:J417,$Z412:$Z417,AC412:AC417)</f>
        <v>#VALUE!</v>
      </c>
      <c r="BA412" s="403" t="e" cm="1">
        <f t="array" ref="BA412">bdRateExtend($G412:$G417,K412:K417,$Z412:$Z417,AD412:AD417)</f>
        <v>#VALUE!</v>
      </c>
      <c r="BB412" s="403" t="e" cm="1">
        <f t="array" ref="BB412">bdRateExtend($G412:$G415,L412:L415,$Z412:$Z415,AE412:AE415)</f>
        <v>#VALUE!</v>
      </c>
      <c r="BC412" s="403" t="e" cm="1">
        <f t="array" ref="BC412">bdRateExtend($G412:$G417,L412:L417,$Z412:$Z417,AE412:AE417)</f>
        <v>#VALUE!</v>
      </c>
      <c r="BD412" s="403" t="e" cm="1">
        <f t="array" ref="BD412">bdRateExtend($G412:$G415,M412:M415,$Z412:$Z415,AF412:AF415)</f>
        <v>#VALUE!</v>
      </c>
      <c r="BE412" s="403" t="e" cm="1">
        <f t="array" ref="BE412">bdRateExtend($G412:$G417,M412:M417,$Z412:$Z417,AF412:AF417)</f>
        <v>#VALUE!</v>
      </c>
      <c r="BF412" s="403" t="e" cm="1">
        <f t="array" ref="BF412">bdRateExtend($G412:$G415,N412:N415,$Z412:$Z415,AG412:AG415)</f>
        <v>#VALUE!</v>
      </c>
      <c r="BG412" s="403" t="e" cm="1">
        <f t="array" ref="BG412">bdRateExtend($G412:$G417,N412:N417,$Z412:$Z417,AG412:AG417)</f>
        <v>#VALUE!</v>
      </c>
      <c r="BH412" s="403" t="e" cm="1">
        <f t="array" ref="BH412">bdRateExtend($G412:$G415,O412:O415,$Z412:$Z415,AH412:AH415)</f>
        <v>#VALUE!</v>
      </c>
      <c r="BI412" s="403" t="e" cm="1">
        <f t="array" ref="BI412">bdRateExtend($G412:$G417,O412:O417,$Z412:$Z417,AH412:AH417)</f>
        <v>#VALUE!</v>
      </c>
      <c r="BJ412" s="403" t="e" cm="1">
        <f t="array" ref="BJ412">bdRateExtend($G412:$G415,P412:P415,$Z412:$Z415,AI412:AI415)</f>
        <v>#VALUE!</v>
      </c>
      <c r="BK412" s="403" t="e" cm="1">
        <f t="array" ref="BK412">bdRateExtend($G412:$G417,P412:P417,$Z412:$Z417,AI412:AI417)</f>
        <v>#VALUE!</v>
      </c>
      <c r="BL412" s="403" t="e" cm="1">
        <f t="array" ref="BL412">bdRateExtend($G412:$G415,Q412:Q415,$Z412:$Z415,AJ412:AJ415)</f>
        <v>#VALUE!</v>
      </c>
      <c r="BM412" s="403" t="e" cm="1">
        <f t="array" ref="BM412">bdRateExtend($G412:$G417,Q412:Q417,$Z412:$Z417,AJ412:AJ417)</f>
        <v>#VALUE!</v>
      </c>
      <c r="BN412" s="403" t="e" cm="1">
        <f t="array" ref="BN412">bdRateExtend($G412:$G415,R412:R415,$Z412:$Z415,AK412:AK415)</f>
        <v>#VALUE!</v>
      </c>
      <c r="BO412" s="403" t="e" cm="1">
        <f t="array" ref="BO412">bdRateExtend($G412:$G417,R412:R417,$Z412:$Z417,AK412:AK417)</f>
        <v>#VALUE!</v>
      </c>
      <c r="BP412" s="403" t="e" cm="1">
        <f t="array" ref="BP412">bdRateExtend($G412:$G417,S412:S417,$Z412:$Z417,AL412:AL417)</f>
        <v>#VALUE!</v>
      </c>
      <c r="BQ412" s="377" t="e" cm="1">
        <f t="array" ref="BQ412">bdRateExtend($G412:$G417,T412:T417,$Z412:$Z417,AM412:AM417)</f>
        <v>#VALUE!</v>
      </c>
      <c r="BR412" s="377" t="e" cm="1">
        <f t="array" ref="BR412">bdRateExtend($G412:$G417,U412:U417,$Z412:$Z417,AN412:AN417)</f>
        <v>#VALUE!</v>
      </c>
    </row>
    <row r="413" spans="1:70" ht="17" customHeight="1" x14ac:dyDescent="0.2">
      <c r="A413" s="387"/>
      <c r="B413" s="390"/>
      <c r="C413" s="393"/>
      <c r="D413" s="396"/>
      <c r="E413" s="399"/>
      <c r="F413" s="19">
        <v>31</v>
      </c>
      <c r="G413" s="35">
        <f>Anchor!B836</f>
        <v>0</v>
      </c>
      <c r="H413" s="40">
        <f>Anchor!C836</f>
        <v>0</v>
      </c>
      <c r="I413" s="40">
        <f>Anchor!D836</f>
        <v>0</v>
      </c>
      <c r="J413" s="40">
        <f>Anchor!E836</f>
        <v>0</v>
      </c>
      <c r="K413" s="40"/>
      <c r="L413" s="40">
        <f>Anchor!F836</f>
        <v>0</v>
      </c>
      <c r="M413" s="40">
        <f>Anchor!G836</f>
        <v>0</v>
      </c>
      <c r="N413" s="40">
        <f>Anchor!H836</f>
        <v>0</v>
      </c>
      <c r="O413" s="40"/>
      <c r="P413" s="40"/>
      <c r="Q413" s="40"/>
      <c r="R413" s="40"/>
      <c r="S413" s="40"/>
      <c r="T413" s="40"/>
      <c r="U413" s="40"/>
      <c r="V413" s="40">
        <f>Anchor!I836</f>
        <v>0</v>
      </c>
      <c r="W413" s="40">
        <f>Anchor!J836</f>
        <v>0</v>
      </c>
      <c r="X413" s="36">
        <f t="shared" si="28"/>
        <v>0</v>
      </c>
      <c r="Y413" s="15"/>
      <c r="Z413" s="35">
        <f>Test!B836</f>
        <v>0</v>
      </c>
      <c r="AA413" s="40">
        <f>Test!C836</f>
        <v>0</v>
      </c>
      <c r="AB413" s="40">
        <f>Test!D836</f>
        <v>0</v>
      </c>
      <c r="AC413" s="40">
        <f>Test!E836</f>
        <v>0</v>
      </c>
      <c r="AD413" s="40"/>
      <c r="AE413" s="40">
        <f>Test!F836</f>
        <v>0</v>
      </c>
      <c r="AF413" s="40">
        <f>Test!G836</f>
        <v>0</v>
      </c>
      <c r="AG413" s="40">
        <f>Test!H836</f>
        <v>0</v>
      </c>
      <c r="AH413" s="40"/>
      <c r="AI413" s="40"/>
      <c r="AJ413" s="40"/>
      <c r="AK413" s="40"/>
      <c r="AL413" s="40"/>
      <c r="AM413" s="40"/>
      <c r="AN413" s="40"/>
      <c r="AO413" s="40">
        <f>Test!I836</f>
        <v>0</v>
      </c>
      <c r="AP413" s="40">
        <f>Test!J836</f>
        <v>0</v>
      </c>
      <c r="AQ413" s="36">
        <f t="shared" si="29"/>
        <v>0</v>
      </c>
      <c r="AR413" s="48" t="e">
        <f t="shared" si="26"/>
        <v>#DIV/0!</v>
      </c>
      <c r="AS413" s="49" t="e">
        <f t="shared" si="27"/>
        <v>#DIV/0!</v>
      </c>
      <c r="AT413" s="16"/>
      <c r="AU413" s="16"/>
      <c r="AV413" s="460"/>
      <c r="AW413" s="382"/>
      <c r="AX413" s="403"/>
      <c r="AY413" s="403"/>
      <c r="AZ413" s="403"/>
      <c r="BA413" s="403"/>
      <c r="BB413" s="403"/>
      <c r="BC413" s="403"/>
      <c r="BD413" s="403"/>
      <c r="BE413" s="403"/>
      <c r="BF413" s="403"/>
      <c r="BG413" s="403"/>
      <c r="BH413" s="403"/>
      <c r="BI413" s="403"/>
      <c r="BJ413" s="403"/>
      <c r="BK413" s="403"/>
      <c r="BL413" s="403"/>
      <c r="BM413" s="403"/>
      <c r="BN413" s="403"/>
      <c r="BO413" s="403"/>
      <c r="BP413" s="403"/>
      <c r="BQ413" s="377"/>
      <c r="BR413" s="377"/>
    </row>
    <row r="414" spans="1:70" ht="17" customHeight="1" x14ac:dyDescent="0.2">
      <c r="A414" s="387"/>
      <c r="B414" s="390"/>
      <c r="C414" s="393"/>
      <c r="D414" s="396"/>
      <c r="E414" s="399"/>
      <c r="F414" s="19">
        <v>39</v>
      </c>
      <c r="G414" s="35">
        <f>Anchor!B837</f>
        <v>0</v>
      </c>
      <c r="H414" s="40">
        <f>Anchor!C837</f>
        <v>0</v>
      </c>
      <c r="I414" s="40">
        <f>Anchor!D837</f>
        <v>0</v>
      </c>
      <c r="J414" s="40">
        <f>Anchor!E837</f>
        <v>0</v>
      </c>
      <c r="K414" s="40"/>
      <c r="L414" s="40">
        <f>Anchor!F837</f>
        <v>0</v>
      </c>
      <c r="M414" s="40">
        <f>Anchor!G837</f>
        <v>0</v>
      </c>
      <c r="N414" s="40">
        <f>Anchor!H837</f>
        <v>0</v>
      </c>
      <c r="O414" s="40"/>
      <c r="P414" s="40"/>
      <c r="Q414" s="40"/>
      <c r="R414" s="40"/>
      <c r="S414" s="40"/>
      <c r="T414" s="40"/>
      <c r="U414" s="40"/>
      <c r="V414" s="40">
        <f>Anchor!I837</f>
        <v>0</v>
      </c>
      <c r="W414" s="40">
        <f>Anchor!J837</f>
        <v>0</v>
      </c>
      <c r="X414" s="36">
        <f t="shared" si="28"/>
        <v>0</v>
      </c>
      <c r="Y414" s="15"/>
      <c r="Z414" s="35">
        <f>Test!B837</f>
        <v>0</v>
      </c>
      <c r="AA414" s="40">
        <f>Test!C837</f>
        <v>0</v>
      </c>
      <c r="AB414" s="40">
        <f>Test!D837</f>
        <v>0</v>
      </c>
      <c r="AC414" s="40">
        <f>Test!E837</f>
        <v>0</v>
      </c>
      <c r="AD414" s="40"/>
      <c r="AE414" s="40">
        <f>Test!F837</f>
        <v>0</v>
      </c>
      <c r="AF414" s="40">
        <f>Test!G837</f>
        <v>0</v>
      </c>
      <c r="AG414" s="40">
        <f>Test!H837</f>
        <v>0</v>
      </c>
      <c r="AH414" s="40"/>
      <c r="AI414" s="40"/>
      <c r="AJ414" s="40"/>
      <c r="AK414" s="40"/>
      <c r="AL414" s="40"/>
      <c r="AM414" s="40"/>
      <c r="AN414" s="40"/>
      <c r="AO414" s="40">
        <f>Test!I837</f>
        <v>0</v>
      </c>
      <c r="AP414" s="40">
        <f>Test!J837</f>
        <v>0</v>
      </c>
      <c r="AQ414" s="36">
        <f t="shared" si="29"/>
        <v>0</v>
      </c>
      <c r="AR414" s="48" t="e">
        <f t="shared" si="26"/>
        <v>#DIV/0!</v>
      </c>
      <c r="AS414" s="49" t="e">
        <f t="shared" si="27"/>
        <v>#DIV/0!</v>
      </c>
      <c r="AT414" s="16"/>
      <c r="AU414" s="16"/>
      <c r="AV414" s="460" t="s">
        <v>124</v>
      </c>
      <c r="AW414" s="382" t="e" cm="1">
        <f t="array" ref="AW414">bdRateExtend($G413:$G416,H413:H416,$Z413:$Z416,AA413:AA416)</f>
        <v>#VALUE!</v>
      </c>
      <c r="AX414" s="403"/>
      <c r="AY414" s="403"/>
      <c r="AZ414" s="403"/>
      <c r="BA414" s="403"/>
      <c r="BB414" s="403" t="e" cm="1">
        <f t="array" ref="BB414">bdRateExtend($G413:$G416,L413:L416,$Z413:$Z416,AE413:AE416)</f>
        <v>#VALUE!</v>
      </c>
      <c r="BC414" s="403"/>
      <c r="BD414" s="403" t="e" cm="1">
        <f t="array" ref="BD414">bdRateExtend($G413:$G416,M413:M416,$Z413:$Z416,AF413:AF416)</f>
        <v>#VALUE!</v>
      </c>
      <c r="BE414" s="403"/>
      <c r="BF414" s="403" t="e" cm="1">
        <f t="array" ref="BF414">bdRateExtend($G413:$G416,N413:N416,$Z413:$Z416,AG413:AG416)</f>
        <v>#VALUE!</v>
      </c>
      <c r="BG414" s="403"/>
      <c r="BH414" s="403" t="e" cm="1">
        <f t="array" ref="BH414">bdRateExtend($G413:$G416,O413:O416,$Z413:$Z416,AH413:AH416)</f>
        <v>#VALUE!</v>
      </c>
      <c r="BI414" s="403"/>
      <c r="BJ414" s="403" t="e" cm="1">
        <f t="array" ref="BJ414">bdRateExtend($G413:$G416,P413:P416,$Z413:$Z416,AI413:AI416)</f>
        <v>#VALUE!</v>
      </c>
      <c r="BK414" s="403"/>
      <c r="BL414" s="403" t="e" cm="1">
        <f t="array" ref="BL414">bdRateExtend($G413:$G416,Q413:Q416,$Z413:$Z416,AJ413:AJ416)</f>
        <v>#VALUE!</v>
      </c>
      <c r="BM414" s="403"/>
      <c r="BN414" s="403" t="e" cm="1">
        <f t="array" ref="BN414">bdRateExtend($G413:$G416,R413:R416,$Z413:$Z416,AK413:AK416)</f>
        <v>#VALUE!</v>
      </c>
      <c r="BO414" s="403"/>
      <c r="BP414" s="403"/>
      <c r="BQ414" s="377"/>
      <c r="BR414" s="377"/>
    </row>
    <row r="415" spans="1:70" ht="17" customHeight="1" x14ac:dyDescent="0.2">
      <c r="A415" s="387"/>
      <c r="B415" s="390"/>
      <c r="C415" s="393"/>
      <c r="D415" s="396"/>
      <c r="E415" s="399"/>
      <c r="F415" s="19">
        <v>47</v>
      </c>
      <c r="G415" s="35">
        <f>Anchor!B838</f>
        <v>0</v>
      </c>
      <c r="H415" s="40">
        <f>Anchor!C838</f>
        <v>0</v>
      </c>
      <c r="I415" s="40">
        <f>Anchor!D838</f>
        <v>0</v>
      </c>
      <c r="J415" s="40">
        <f>Anchor!E838</f>
        <v>0</v>
      </c>
      <c r="K415" s="40"/>
      <c r="L415" s="40">
        <f>Anchor!F838</f>
        <v>0</v>
      </c>
      <c r="M415" s="40">
        <f>Anchor!G838</f>
        <v>0</v>
      </c>
      <c r="N415" s="40">
        <f>Anchor!H838</f>
        <v>0</v>
      </c>
      <c r="O415" s="40"/>
      <c r="P415" s="40"/>
      <c r="Q415" s="40"/>
      <c r="R415" s="40"/>
      <c r="S415" s="40"/>
      <c r="T415" s="40"/>
      <c r="U415" s="40"/>
      <c r="V415" s="40">
        <f>Anchor!I838</f>
        <v>0</v>
      </c>
      <c r="W415" s="40">
        <f>Anchor!J838</f>
        <v>0</v>
      </c>
      <c r="X415" s="36">
        <f t="shared" si="28"/>
        <v>0</v>
      </c>
      <c r="Y415" s="15"/>
      <c r="Z415" s="35">
        <f>Test!B838</f>
        <v>0</v>
      </c>
      <c r="AA415" s="40">
        <f>Test!C838</f>
        <v>0</v>
      </c>
      <c r="AB415" s="40">
        <f>Test!D838</f>
        <v>0</v>
      </c>
      <c r="AC415" s="40">
        <f>Test!E838</f>
        <v>0</v>
      </c>
      <c r="AD415" s="40"/>
      <c r="AE415" s="40">
        <f>Test!F838</f>
        <v>0</v>
      </c>
      <c r="AF415" s="40">
        <f>Test!G838</f>
        <v>0</v>
      </c>
      <c r="AG415" s="40">
        <f>Test!H838</f>
        <v>0</v>
      </c>
      <c r="AH415" s="40"/>
      <c r="AI415" s="40"/>
      <c r="AJ415" s="40"/>
      <c r="AK415" s="40"/>
      <c r="AL415" s="40"/>
      <c r="AM415" s="40"/>
      <c r="AN415" s="40"/>
      <c r="AO415" s="40">
        <f>Test!I838</f>
        <v>0</v>
      </c>
      <c r="AP415" s="40">
        <f>Test!J838</f>
        <v>0</v>
      </c>
      <c r="AQ415" s="36">
        <f t="shared" si="29"/>
        <v>0</v>
      </c>
      <c r="AR415" s="48" t="e">
        <f t="shared" si="26"/>
        <v>#DIV/0!</v>
      </c>
      <c r="AS415" s="49" t="e">
        <f t="shared" si="27"/>
        <v>#DIV/0!</v>
      </c>
      <c r="AT415" s="16"/>
      <c r="AU415" s="16"/>
      <c r="AV415" s="460"/>
      <c r="AW415" s="382"/>
      <c r="AX415" s="403"/>
      <c r="AY415" s="403"/>
      <c r="AZ415" s="403"/>
      <c r="BA415" s="403"/>
      <c r="BB415" s="403"/>
      <c r="BC415" s="403"/>
      <c r="BD415" s="403"/>
      <c r="BE415" s="403"/>
      <c r="BF415" s="403"/>
      <c r="BG415" s="403"/>
      <c r="BH415" s="403"/>
      <c r="BI415" s="403"/>
      <c r="BJ415" s="403"/>
      <c r="BK415" s="403"/>
      <c r="BL415" s="403"/>
      <c r="BM415" s="403"/>
      <c r="BN415" s="403"/>
      <c r="BO415" s="403"/>
      <c r="BP415" s="403"/>
      <c r="BQ415" s="377"/>
      <c r="BR415" s="377"/>
    </row>
    <row r="416" spans="1:70" ht="17" customHeight="1" x14ac:dyDescent="0.2">
      <c r="A416" s="387"/>
      <c r="B416" s="390"/>
      <c r="C416" s="393"/>
      <c r="D416" s="396"/>
      <c r="E416" s="399"/>
      <c r="F416" s="19">
        <v>55</v>
      </c>
      <c r="G416" s="35">
        <f>Anchor!B839</f>
        <v>0</v>
      </c>
      <c r="H416" s="40">
        <f>Anchor!C839</f>
        <v>0</v>
      </c>
      <c r="I416" s="40">
        <f>Anchor!D839</f>
        <v>0</v>
      </c>
      <c r="J416" s="40">
        <f>Anchor!E839</f>
        <v>0</v>
      </c>
      <c r="K416" s="40"/>
      <c r="L416" s="40">
        <f>Anchor!F839</f>
        <v>0</v>
      </c>
      <c r="M416" s="40">
        <f>Anchor!G839</f>
        <v>0</v>
      </c>
      <c r="N416" s="40">
        <f>Anchor!H839</f>
        <v>0</v>
      </c>
      <c r="O416" s="40"/>
      <c r="P416" s="40"/>
      <c r="Q416" s="40"/>
      <c r="R416" s="40"/>
      <c r="S416" s="40"/>
      <c r="T416" s="40"/>
      <c r="U416" s="40"/>
      <c r="V416" s="40">
        <f>Anchor!I839</f>
        <v>0</v>
      </c>
      <c r="W416" s="40">
        <f>Anchor!J839</f>
        <v>0</v>
      </c>
      <c r="X416" s="36">
        <f t="shared" si="28"/>
        <v>0</v>
      </c>
      <c r="Y416" s="15"/>
      <c r="Z416" s="35">
        <f>Test!B839</f>
        <v>0</v>
      </c>
      <c r="AA416" s="40">
        <f>Test!C839</f>
        <v>0</v>
      </c>
      <c r="AB416" s="40">
        <f>Test!D839</f>
        <v>0</v>
      </c>
      <c r="AC416" s="40">
        <f>Test!E839</f>
        <v>0</v>
      </c>
      <c r="AD416" s="40"/>
      <c r="AE416" s="40">
        <f>Test!F839</f>
        <v>0</v>
      </c>
      <c r="AF416" s="40">
        <f>Test!G839</f>
        <v>0</v>
      </c>
      <c r="AG416" s="40">
        <f>Test!H839</f>
        <v>0</v>
      </c>
      <c r="AH416" s="40"/>
      <c r="AI416" s="40"/>
      <c r="AJ416" s="40"/>
      <c r="AK416" s="40"/>
      <c r="AL416" s="40"/>
      <c r="AM416" s="40"/>
      <c r="AN416" s="40"/>
      <c r="AO416" s="40">
        <f>Test!I839</f>
        <v>0</v>
      </c>
      <c r="AP416" s="40">
        <f>Test!J839</f>
        <v>0</v>
      </c>
      <c r="AQ416" s="36">
        <f t="shared" si="29"/>
        <v>0</v>
      </c>
      <c r="AR416" s="48" t="e">
        <f t="shared" si="26"/>
        <v>#DIV/0!</v>
      </c>
      <c r="AS416" s="49" t="e">
        <f t="shared" si="27"/>
        <v>#DIV/0!</v>
      </c>
      <c r="AT416" s="16"/>
      <c r="AU416" s="16"/>
      <c r="AV416" s="460" t="s">
        <v>125</v>
      </c>
      <c r="AW416" s="382" t="e" cm="1">
        <f t="array" ref="AW416">bdRateExtend($G414:$G417,H414:H417,$Z414:$Z417,AA414:AA417)</f>
        <v>#VALUE!</v>
      </c>
      <c r="AX416" s="403"/>
      <c r="AY416" s="403"/>
      <c r="AZ416" s="403"/>
      <c r="BA416" s="403"/>
      <c r="BB416" s="403" t="e" cm="1">
        <f t="array" ref="BB416">bdRateExtend($G414:$G417,L414:L417,$Z414:$Z417,AE414:AE417)</f>
        <v>#VALUE!</v>
      </c>
      <c r="BC416" s="403"/>
      <c r="BD416" s="403" t="e" cm="1">
        <f t="array" ref="BD416">bdRateExtend($G414:$G417,M414:M417,$Z414:$Z417,AF414:AF417)</f>
        <v>#VALUE!</v>
      </c>
      <c r="BE416" s="403"/>
      <c r="BF416" s="403" t="e" cm="1">
        <f t="array" ref="BF416">bdRateExtend($G414:$G417,N414:N417,$Z414:$Z417,AG414:AG417)</f>
        <v>#VALUE!</v>
      </c>
      <c r="BG416" s="403"/>
      <c r="BH416" s="403" t="e" cm="1">
        <f t="array" ref="BH416">bdRateExtend($G414:$G417,O414:O417,$Z414:$Z417,AH414:AH417)</f>
        <v>#VALUE!</v>
      </c>
      <c r="BI416" s="403"/>
      <c r="BJ416" s="403" t="e" cm="1">
        <f t="array" ref="BJ416">bdRateExtend($G414:$G417,P414:P417,$Z414:$Z417,AI414:AI417)</f>
        <v>#VALUE!</v>
      </c>
      <c r="BK416" s="403"/>
      <c r="BL416" s="403" t="e" cm="1">
        <f t="array" ref="BL416">bdRateExtend($G414:$G417,Q414:Q417,$Z414:$Z417,AJ414:AJ417)</f>
        <v>#VALUE!</v>
      </c>
      <c r="BM416" s="403"/>
      <c r="BN416" s="403" t="e" cm="1">
        <f t="array" ref="BN416">bdRateExtend($G414:$G417,R414:R417,$Z414:$Z417,AK414:AK417)</f>
        <v>#VALUE!</v>
      </c>
      <c r="BO416" s="403"/>
      <c r="BP416" s="403"/>
      <c r="BQ416" s="377"/>
      <c r="BR416" s="377"/>
    </row>
    <row r="417" spans="1:70" ht="17" customHeight="1" thickBot="1" x14ac:dyDescent="0.25">
      <c r="A417" s="387"/>
      <c r="B417" s="391"/>
      <c r="C417" s="394"/>
      <c r="D417" s="397"/>
      <c r="E417" s="400"/>
      <c r="F417" s="22">
        <v>63</v>
      </c>
      <c r="G417" s="37">
        <f>Anchor!B840</f>
        <v>0</v>
      </c>
      <c r="H417" s="38">
        <f>Anchor!C840</f>
        <v>0</v>
      </c>
      <c r="I417" s="38">
        <f>Anchor!D840</f>
        <v>0</v>
      </c>
      <c r="J417" s="38">
        <f>Anchor!E840</f>
        <v>0</v>
      </c>
      <c r="K417" s="38"/>
      <c r="L417" s="38">
        <f>Anchor!F840</f>
        <v>0</v>
      </c>
      <c r="M417" s="38">
        <f>Anchor!G840</f>
        <v>0</v>
      </c>
      <c r="N417" s="38">
        <f>Anchor!H840</f>
        <v>0</v>
      </c>
      <c r="O417" s="38"/>
      <c r="P417" s="38"/>
      <c r="Q417" s="38"/>
      <c r="R417" s="38"/>
      <c r="S417" s="38"/>
      <c r="T417" s="38"/>
      <c r="U417" s="38"/>
      <c r="V417" s="38">
        <f>Anchor!I840</f>
        <v>0</v>
      </c>
      <c r="W417" s="38">
        <f>Anchor!J840</f>
        <v>0</v>
      </c>
      <c r="X417" s="39">
        <f t="shared" si="28"/>
        <v>0</v>
      </c>
      <c r="Y417" s="15"/>
      <c r="Z417" s="37">
        <f>Test!B840</f>
        <v>0</v>
      </c>
      <c r="AA417" s="38">
        <f>Test!C840</f>
        <v>0</v>
      </c>
      <c r="AB417" s="38">
        <f>Test!D840</f>
        <v>0</v>
      </c>
      <c r="AC417" s="38">
        <f>Test!E840</f>
        <v>0</v>
      </c>
      <c r="AD417" s="38"/>
      <c r="AE417" s="38">
        <f>Test!F840</f>
        <v>0</v>
      </c>
      <c r="AF417" s="38">
        <f>Test!G840</f>
        <v>0</v>
      </c>
      <c r="AG417" s="38">
        <f>Test!H840</f>
        <v>0</v>
      </c>
      <c r="AH417" s="38"/>
      <c r="AI417" s="38"/>
      <c r="AJ417" s="38"/>
      <c r="AK417" s="38"/>
      <c r="AL417" s="38"/>
      <c r="AM417" s="38"/>
      <c r="AN417" s="38"/>
      <c r="AO417" s="38">
        <f>Test!I840</f>
        <v>0</v>
      </c>
      <c r="AP417" s="38">
        <f>Test!J840</f>
        <v>0</v>
      </c>
      <c r="AQ417" s="39">
        <f t="shared" si="29"/>
        <v>0</v>
      </c>
      <c r="AR417" s="50" t="e">
        <f t="shared" si="26"/>
        <v>#DIV/0!</v>
      </c>
      <c r="AS417" s="51" t="e">
        <f t="shared" si="27"/>
        <v>#DIV/0!</v>
      </c>
      <c r="AT417" s="16"/>
      <c r="AU417" s="16"/>
      <c r="AV417" s="462"/>
      <c r="AW417" s="382"/>
      <c r="AX417" s="403"/>
      <c r="AY417" s="403"/>
      <c r="AZ417" s="403"/>
      <c r="BA417" s="403"/>
      <c r="BB417" s="403"/>
      <c r="BC417" s="403"/>
      <c r="BD417" s="403"/>
      <c r="BE417" s="403"/>
      <c r="BF417" s="403"/>
      <c r="BG417" s="403"/>
      <c r="BH417" s="403"/>
      <c r="BI417" s="403"/>
      <c r="BJ417" s="403"/>
      <c r="BK417" s="403"/>
      <c r="BL417" s="403"/>
      <c r="BM417" s="403"/>
      <c r="BN417" s="403"/>
      <c r="BO417" s="403"/>
      <c r="BP417" s="403"/>
      <c r="BQ417" s="377"/>
      <c r="BR417" s="377"/>
    </row>
    <row r="418" spans="1:70" ht="17" customHeight="1" x14ac:dyDescent="0.2">
      <c r="A418" s="387"/>
      <c r="B418" s="389" t="s">
        <v>2</v>
      </c>
      <c r="C418" s="392" t="s">
        <v>88</v>
      </c>
      <c r="D418" s="395">
        <v>24</v>
      </c>
      <c r="E418" s="398">
        <v>10</v>
      </c>
      <c r="F418" s="21">
        <v>23</v>
      </c>
      <c r="G418" s="32">
        <f>Anchor!B841</f>
        <v>0</v>
      </c>
      <c r="H418" s="33">
        <f>Anchor!C841</f>
        <v>0</v>
      </c>
      <c r="I418" s="33">
        <f>Anchor!D841</f>
        <v>0</v>
      </c>
      <c r="J418" s="33">
        <f>Anchor!E841</f>
        <v>0</v>
      </c>
      <c r="K418" s="33"/>
      <c r="L418" s="33">
        <f>Anchor!F841</f>
        <v>0</v>
      </c>
      <c r="M418" s="33">
        <f>Anchor!G841</f>
        <v>0</v>
      </c>
      <c r="N418" s="33">
        <f>Anchor!H841</f>
        <v>0</v>
      </c>
      <c r="O418" s="33"/>
      <c r="P418" s="33"/>
      <c r="Q418" s="33"/>
      <c r="R418" s="33"/>
      <c r="S418" s="33"/>
      <c r="T418" s="33"/>
      <c r="U418" s="33"/>
      <c r="V418" s="33">
        <f>Anchor!I841</f>
        <v>0</v>
      </c>
      <c r="W418" s="33">
        <f>Anchor!J841</f>
        <v>0</v>
      </c>
      <c r="X418" s="34">
        <f t="shared" si="28"/>
        <v>0</v>
      </c>
      <c r="Y418" s="15"/>
      <c r="Z418" s="32">
        <f>Test!B841</f>
        <v>0</v>
      </c>
      <c r="AA418" s="33">
        <f>Test!C841</f>
        <v>0</v>
      </c>
      <c r="AB418" s="33">
        <f>Test!D841</f>
        <v>0</v>
      </c>
      <c r="AC418" s="33">
        <f>Test!E841</f>
        <v>0</v>
      </c>
      <c r="AD418" s="33"/>
      <c r="AE418" s="33">
        <f>Test!F841</f>
        <v>0</v>
      </c>
      <c r="AF418" s="33">
        <f>Test!G841</f>
        <v>0</v>
      </c>
      <c r="AG418" s="33">
        <f>Test!H841</f>
        <v>0</v>
      </c>
      <c r="AH418" s="33"/>
      <c r="AI418" s="33"/>
      <c r="AJ418" s="33"/>
      <c r="AK418" s="33"/>
      <c r="AL418" s="33"/>
      <c r="AM418" s="33"/>
      <c r="AN418" s="33"/>
      <c r="AO418" s="33">
        <f>Test!I841</f>
        <v>0</v>
      </c>
      <c r="AP418" s="33">
        <f>Test!J841</f>
        <v>0</v>
      </c>
      <c r="AQ418" s="34">
        <f t="shared" si="29"/>
        <v>0</v>
      </c>
      <c r="AR418" s="46" t="e">
        <f t="shared" si="26"/>
        <v>#DIV/0!</v>
      </c>
      <c r="AS418" s="47" t="e">
        <f t="shared" si="27"/>
        <v>#DIV/0!</v>
      </c>
      <c r="AT418" s="16"/>
      <c r="AU418" s="16"/>
      <c r="AV418" s="461" t="s">
        <v>123</v>
      </c>
      <c r="AW418" s="382" t="e" cm="1">
        <f t="array" ref="AW418">bdRateExtend($G418:$G421,H418:H421,$Z418:$Z421,AA418:AA421)</f>
        <v>#VALUE!</v>
      </c>
      <c r="AX418" s="403" t="e" cm="1">
        <f t="array" ref="AX418">bdRateExtend($G418:$G423,H418:H423,$Z418:$Z423,AA418:AA423)</f>
        <v>#VALUE!</v>
      </c>
      <c r="AY418" s="403" t="e" cm="1">
        <f t="array" ref="AY418">bdRateExtend($G418:$G423,I418:I423,$Z418:$Z423,AB418:AB423)</f>
        <v>#VALUE!</v>
      </c>
      <c r="AZ418" s="403" t="e" cm="1">
        <f t="array" ref="AZ418">bdRateExtend($G418:$G423,J418:J423,$Z418:$Z423,AC418:AC423)</f>
        <v>#VALUE!</v>
      </c>
      <c r="BA418" s="403" t="e" cm="1">
        <f t="array" ref="BA418">bdRateExtend($G418:$G423,K418:K423,$Z418:$Z423,AD418:AD423)</f>
        <v>#VALUE!</v>
      </c>
      <c r="BB418" s="403" t="e" cm="1">
        <f t="array" ref="BB418">bdRateExtend($G418:$G421,L418:L421,$Z418:$Z421,AE418:AE421)</f>
        <v>#VALUE!</v>
      </c>
      <c r="BC418" s="403" t="e" cm="1">
        <f t="array" ref="BC418">bdRateExtend($G418:$G423,L418:L423,$Z418:$Z423,AE418:AE423)</f>
        <v>#VALUE!</v>
      </c>
      <c r="BD418" s="403" t="e" cm="1">
        <f t="array" ref="BD418">bdRateExtend($G418:$G421,M418:M421,$Z418:$Z421,AF418:AF421)</f>
        <v>#VALUE!</v>
      </c>
      <c r="BE418" s="403" t="e" cm="1">
        <f t="array" ref="BE418">bdRateExtend($G418:$G423,M418:M423,$Z418:$Z423,AF418:AF423)</f>
        <v>#VALUE!</v>
      </c>
      <c r="BF418" s="403" t="e" cm="1">
        <f t="array" ref="BF418">bdRateExtend($G418:$G421,N418:N421,$Z418:$Z421,AG418:AG421)</f>
        <v>#VALUE!</v>
      </c>
      <c r="BG418" s="403" t="e" cm="1">
        <f t="array" ref="BG418">bdRateExtend($G418:$G423,N418:N423,$Z418:$Z423,AG418:AG423)</f>
        <v>#VALUE!</v>
      </c>
      <c r="BH418" s="403" t="e" cm="1">
        <f t="array" ref="BH418">bdRateExtend($G418:$G421,O418:O421,$Z418:$Z421,AH418:AH421)</f>
        <v>#VALUE!</v>
      </c>
      <c r="BI418" s="403" t="e" cm="1">
        <f t="array" ref="BI418">bdRateExtend($G418:$G423,O418:O423,$Z418:$Z423,AH418:AH423)</f>
        <v>#VALUE!</v>
      </c>
      <c r="BJ418" s="403" t="e" cm="1">
        <f t="array" ref="BJ418">bdRateExtend($G418:$G421,P418:P421,$Z418:$Z421,AI418:AI421)</f>
        <v>#VALUE!</v>
      </c>
      <c r="BK418" s="403" t="e" cm="1">
        <f t="array" ref="BK418">bdRateExtend($G418:$G423,P418:P423,$Z418:$Z423,AI418:AI423)</f>
        <v>#VALUE!</v>
      </c>
      <c r="BL418" s="403" t="e" cm="1">
        <f t="array" ref="BL418">bdRateExtend($G418:$G421,Q418:Q421,$Z418:$Z421,AJ418:AJ421)</f>
        <v>#VALUE!</v>
      </c>
      <c r="BM418" s="403" t="e" cm="1">
        <f t="array" ref="BM418">bdRateExtend($G418:$G423,Q418:Q423,$Z418:$Z423,AJ418:AJ423)</f>
        <v>#VALUE!</v>
      </c>
      <c r="BN418" s="403" t="e" cm="1">
        <f t="array" ref="BN418">bdRateExtend($G418:$G421,R418:R421,$Z418:$Z421,AK418:AK421)</f>
        <v>#VALUE!</v>
      </c>
      <c r="BO418" s="403" t="e" cm="1">
        <f t="array" ref="BO418">bdRateExtend($G418:$G423,R418:R423,$Z418:$Z423,AK418:AK423)</f>
        <v>#VALUE!</v>
      </c>
      <c r="BP418" s="403" t="e" cm="1">
        <f t="array" ref="BP418">bdRateExtend($G418:$G423,S418:S423,$Z418:$Z423,AL418:AL423)</f>
        <v>#VALUE!</v>
      </c>
      <c r="BQ418" s="377" t="e" cm="1">
        <f t="array" ref="BQ418">bdRateExtend($G418:$G423,T418:T423,$Z418:$Z423,AM418:AM423)</f>
        <v>#VALUE!</v>
      </c>
      <c r="BR418" s="377" t="e" cm="1">
        <f t="array" ref="BR418">bdRateExtend($G418:$G423,U418:U423,$Z418:$Z423,AN418:AN423)</f>
        <v>#VALUE!</v>
      </c>
    </row>
    <row r="419" spans="1:70" ht="17" customHeight="1" x14ac:dyDescent="0.2">
      <c r="A419" s="387"/>
      <c r="B419" s="390"/>
      <c r="C419" s="393"/>
      <c r="D419" s="396"/>
      <c r="E419" s="399"/>
      <c r="F419" s="19">
        <v>31</v>
      </c>
      <c r="G419" s="35">
        <f>Anchor!B842</f>
        <v>0</v>
      </c>
      <c r="H419" s="40">
        <f>Anchor!C842</f>
        <v>0</v>
      </c>
      <c r="I419" s="40">
        <f>Anchor!D842</f>
        <v>0</v>
      </c>
      <c r="J419" s="40">
        <f>Anchor!E842</f>
        <v>0</v>
      </c>
      <c r="K419" s="40"/>
      <c r="L419" s="40">
        <f>Anchor!F842</f>
        <v>0</v>
      </c>
      <c r="M419" s="40">
        <f>Anchor!G842</f>
        <v>0</v>
      </c>
      <c r="N419" s="40">
        <f>Anchor!H842</f>
        <v>0</v>
      </c>
      <c r="O419" s="40"/>
      <c r="P419" s="40"/>
      <c r="Q419" s="40"/>
      <c r="R419" s="40"/>
      <c r="S419" s="40"/>
      <c r="T419" s="40"/>
      <c r="U419" s="40"/>
      <c r="V419" s="40">
        <f>Anchor!I842</f>
        <v>0</v>
      </c>
      <c r="W419" s="40">
        <f>Anchor!J842</f>
        <v>0</v>
      </c>
      <c r="X419" s="36">
        <f t="shared" si="28"/>
        <v>0</v>
      </c>
      <c r="Y419" s="15"/>
      <c r="Z419" s="35">
        <f>Test!B842</f>
        <v>0</v>
      </c>
      <c r="AA419" s="40">
        <f>Test!C842</f>
        <v>0</v>
      </c>
      <c r="AB419" s="40">
        <f>Test!D842</f>
        <v>0</v>
      </c>
      <c r="AC419" s="40">
        <f>Test!E842</f>
        <v>0</v>
      </c>
      <c r="AD419" s="40"/>
      <c r="AE419" s="40">
        <f>Test!F842</f>
        <v>0</v>
      </c>
      <c r="AF419" s="40">
        <f>Test!G842</f>
        <v>0</v>
      </c>
      <c r="AG419" s="40">
        <f>Test!H842</f>
        <v>0</v>
      </c>
      <c r="AH419" s="40"/>
      <c r="AI419" s="40"/>
      <c r="AJ419" s="40"/>
      <c r="AK419" s="40"/>
      <c r="AL419" s="40"/>
      <c r="AM419" s="40"/>
      <c r="AN419" s="40"/>
      <c r="AO419" s="40">
        <f>Test!I842</f>
        <v>0</v>
      </c>
      <c r="AP419" s="40">
        <f>Test!J842</f>
        <v>0</v>
      </c>
      <c r="AQ419" s="36">
        <f t="shared" si="29"/>
        <v>0</v>
      </c>
      <c r="AR419" s="48" t="e">
        <f t="shared" si="26"/>
        <v>#DIV/0!</v>
      </c>
      <c r="AS419" s="49" t="e">
        <f t="shared" si="27"/>
        <v>#DIV/0!</v>
      </c>
      <c r="AT419" s="16"/>
      <c r="AU419" s="16"/>
      <c r="AV419" s="460"/>
      <c r="AW419" s="382"/>
      <c r="AX419" s="403"/>
      <c r="AY419" s="403"/>
      <c r="AZ419" s="403"/>
      <c r="BA419" s="403"/>
      <c r="BB419" s="403"/>
      <c r="BC419" s="403"/>
      <c r="BD419" s="403"/>
      <c r="BE419" s="403"/>
      <c r="BF419" s="403"/>
      <c r="BG419" s="403"/>
      <c r="BH419" s="403"/>
      <c r="BI419" s="403"/>
      <c r="BJ419" s="403"/>
      <c r="BK419" s="403"/>
      <c r="BL419" s="403"/>
      <c r="BM419" s="403"/>
      <c r="BN419" s="403"/>
      <c r="BO419" s="403"/>
      <c r="BP419" s="403"/>
      <c r="BQ419" s="377"/>
      <c r="BR419" s="377"/>
    </row>
    <row r="420" spans="1:70" ht="17" customHeight="1" x14ac:dyDescent="0.2">
      <c r="A420" s="387"/>
      <c r="B420" s="390"/>
      <c r="C420" s="393"/>
      <c r="D420" s="396"/>
      <c r="E420" s="399"/>
      <c r="F420" s="19">
        <v>39</v>
      </c>
      <c r="G420" s="35">
        <f>Anchor!B843</f>
        <v>0</v>
      </c>
      <c r="H420" s="40">
        <f>Anchor!C843</f>
        <v>0</v>
      </c>
      <c r="I420" s="40">
        <f>Anchor!D843</f>
        <v>0</v>
      </c>
      <c r="J420" s="40">
        <f>Anchor!E843</f>
        <v>0</v>
      </c>
      <c r="K420" s="40"/>
      <c r="L420" s="40">
        <f>Anchor!F843</f>
        <v>0</v>
      </c>
      <c r="M420" s="40">
        <f>Anchor!G843</f>
        <v>0</v>
      </c>
      <c r="N420" s="40">
        <f>Anchor!H843</f>
        <v>0</v>
      </c>
      <c r="O420" s="40"/>
      <c r="P420" s="40"/>
      <c r="Q420" s="40"/>
      <c r="R420" s="40"/>
      <c r="S420" s="40"/>
      <c r="T420" s="40"/>
      <c r="U420" s="40"/>
      <c r="V420" s="40">
        <f>Anchor!I843</f>
        <v>0</v>
      </c>
      <c r="W420" s="40">
        <f>Anchor!J843</f>
        <v>0</v>
      </c>
      <c r="X420" s="36">
        <f t="shared" si="28"/>
        <v>0</v>
      </c>
      <c r="Y420" s="15"/>
      <c r="Z420" s="35">
        <f>Test!B843</f>
        <v>0</v>
      </c>
      <c r="AA420" s="40">
        <f>Test!C843</f>
        <v>0</v>
      </c>
      <c r="AB420" s="40">
        <f>Test!D843</f>
        <v>0</v>
      </c>
      <c r="AC420" s="40">
        <f>Test!E843</f>
        <v>0</v>
      </c>
      <c r="AD420" s="40"/>
      <c r="AE420" s="40">
        <f>Test!F843</f>
        <v>0</v>
      </c>
      <c r="AF420" s="40">
        <f>Test!G843</f>
        <v>0</v>
      </c>
      <c r="AG420" s="40">
        <f>Test!H843</f>
        <v>0</v>
      </c>
      <c r="AH420" s="40"/>
      <c r="AI420" s="40"/>
      <c r="AJ420" s="40"/>
      <c r="AK420" s="40"/>
      <c r="AL420" s="40"/>
      <c r="AM420" s="40"/>
      <c r="AN420" s="40"/>
      <c r="AO420" s="40">
        <f>Test!I843</f>
        <v>0</v>
      </c>
      <c r="AP420" s="40">
        <f>Test!J843</f>
        <v>0</v>
      </c>
      <c r="AQ420" s="36">
        <f t="shared" si="29"/>
        <v>0</v>
      </c>
      <c r="AR420" s="48" t="e">
        <f t="shared" si="26"/>
        <v>#DIV/0!</v>
      </c>
      <c r="AS420" s="49" t="e">
        <f t="shared" si="27"/>
        <v>#DIV/0!</v>
      </c>
      <c r="AT420" s="16"/>
      <c r="AU420" s="16"/>
      <c r="AV420" s="460" t="s">
        <v>124</v>
      </c>
      <c r="AW420" s="382" t="e" cm="1">
        <f t="array" ref="AW420">bdRateExtend($G419:$G422,H419:H422,$Z419:$Z422,AA419:AA422)</f>
        <v>#VALUE!</v>
      </c>
      <c r="AX420" s="403"/>
      <c r="AY420" s="403"/>
      <c r="AZ420" s="403"/>
      <c r="BA420" s="403"/>
      <c r="BB420" s="403" t="e" cm="1">
        <f t="array" ref="BB420">bdRateExtend($G419:$G422,L419:L422,$Z419:$Z422,AE419:AE422)</f>
        <v>#VALUE!</v>
      </c>
      <c r="BC420" s="403"/>
      <c r="BD420" s="403" t="e" cm="1">
        <f t="array" ref="BD420">bdRateExtend($G419:$G422,M419:M422,$Z419:$Z422,AF419:AF422)</f>
        <v>#VALUE!</v>
      </c>
      <c r="BE420" s="403"/>
      <c r="BF420" s="403" t="e" cm="1">
        <f t="array" ref="BF420">bdRateExtend($G419:$G422,N419:N422,$Z419:$Z422,AG419:AG422)</f>
        <v>#VALUE!</v>
      </c>
      <c r="BG420" s="403"/>
      <c r="BH420" s="403" t="e" cm="1">
        <f t="array" ref="BH420">bdRateExtend($G419:$G422,O419:O422,$Z419:$Z422,AH419:AH422)</f>
        <v>#VALUE!</v>
      </c>
      <c r="BI420" s="403"/>
      <c r="BJ420" s="403" t="e" cm="1">
        <f t="array" ref="BJ420">bdRateExtend($G419:$G422,P419:P422,$Z419:$Z422,AI419:AI422)</f>
        <v>#VALUE!</v>
      </c>
      <c r="BK420" s="403"/>
      <c r="BL420" s="403" t="e" cm="1">
        <f t="array" ref="BL420">bdRateExtend($G419:$G422,Q419:Q422,$Z419:$Z422,AJ419:AJ422)</f>
        <v>#VALUE!</v>
      </c>
      <c r="BM420" s="403"/>
      <c r="BN420" s="403" t="e" cm="1">
        <f t="array" ref="BN420">bdRateExtend($G419:$G422,R419:R422,$Z419:$Z422,AK419:AK422)</f>
        <v>#VALUE!</v>
      </c>
      <c r="BO420" s="403"/>
      <c r="BP420" s="403"/>
      <c r="BQ420" s="377"/>
      <c r="BR420" s="377"/>
    </row>
    <row r="421" spans="1:70" ht="17" customHeight="1" x14ac:dyDescent="0.2">
      <c r="A421" s="387"/>
      <c r="B421" s="390"/>
      <c r="C421" s="393"/>
      <c r="D421" s="396"/>
      <c r="E421" s="399"/>
      <c r="F421" s="19">
        <v>47</v>
      </c>
      <c r="G421" s="35">
        <f>Anchor!B844</f>
        <v>0</v>
      </c>
      <c r="H421" s="40">
        <f>Anchor!C844</f>
        <v>0</v>
      </c>
      <c r="I421" s="40">
        <f>Anchor!D844</f>
        <v>0</v>
      </c>
      <c r="J421" s="40">
        <f>Anchor!E844</f>
        <v>0</v>
      </c>
      <c r="K421" s="40"/>
      <c r="L421" s="40">
        <f>Anchor!F844</f>
        <v>0</v>
      </c>
      <c r="M421" s="40">
        <f>Anchor!G844</f>
        <v>0</v>
      </c>
      <c r="N421" s="40">
        <f>Anchor!H844</f>
        <v>0</v>
      </c>
      <c r="O421" s="40"/>
      <c r="P421" s="40"/>
      <c r="Q421" s="40"/>
      <c r="R421" s="40"/>
      <c r="S421" s="40"/>
      <c r="T421" s="40"/>
      <c r="U421" s="40"/>
      <c r="V421" s="40">
        <f>Anchor!I844</f>
        <v>0</v>
      </c>
      <c r="W421" s="40">
        <f>Anchor!J844</f>
        <v>0</v>
      </c>
      <c r="X421" s="36">
        <f t="shared" si="28"/>
        <v>0</v>
      </c>
      <c r="Y421" s="15"/>
      <c r="Z421" s="35">
        <f>Test!B844</f>
        <v>0</v>
      </c>
      <c r="AA421" s="40">
        <f>Test!C844</f>
        <v>0</v>
      </c>
      <c r="AB421" s="40">
        <f>Test!D844</f>
        <v>0</v>
      </c>
      <c r="AC421" s="40">
        <f>Test!E844</f>
        <v>0</v>
      </c>
      <c r="AD421" s="40"/>
      <c r="AE421" s="40">
        <f>Test!F844</f>
        <v>0</v>
      </c>
      <c r="AF421" s="40">
        <f>Test!G844</f>
        <v>0</v>
      </c>
      <c r="AG421" s="40">
        <f>Test!H844</f>
        <v>0</v>
      </c>
      <c r="AH421" s="40"/>
      <c r="AI421" s="40"/>
      <c r="AJ421" s="40"/>
      <c r="AK421" s="40"/>
      <c r="AL421" s="40"/>
      <c r="AM421" s="40"/>
      <c r="AN421" s="40"/>
      <c r="AO421" s="40">
        <f>Test!I844</f>
        <v>0</v>
      </c>
      <c r="AP421" s="40">
        <f>Test!J844</f>
        <v>0</v>
      </c>
      <c r="AQ421" s="36">
        <f t="shared" si="29"/>
        <v>0</v>
      </c>
      <c r="AR421" s="48" t="e">
        <f t="shared" si="26"/>
        <v>#DIV/0!</v>
      </c>
      <c r="AS421" s="49" t="e">
        <f t="shared" si="27"/>
        <v>#DIV/0!</v>
      </c>
      <c r="AT421" s="16"/>
      <c r="AU421" s="16"/>
      <c r="AV421" s="460"/>
      <c r="AW421" s="382"/>
      <c r="AX421" s="403"/>
      <c r="AY421" s="403"/>
      <c r="AZ421" s="403"/>
      <c r="BA421" s="403"/>
      <c r="BB421" s="403"/>
      <c r="BC421" s="403"/>
      <c r="BD421" s="403"/>
      <c r="BE421" s="403"/>
      <c r="BF421" s="403"/>
      <c r="BG421" s="403"/>
      <c r="BH421" s="403"/>
      <c r="BI421" s="403"/>
      <c r="BJ421" s="403"/>
      <c r="BK421" s="403"/>
      <c r="BL421" s="403"/>
      <c r="BM421" s="403"/>
      <c r="BN421" s="403"/>
      <c r="BO421" s="403"/>
      <c r="BP421" s="403"/>
      <c r="BQ421" s="377"/>
      <c r="BR421" s="377"/>
    </row>
    <row r="422" spans="1:70" ht="17" customHeight="1" x14ac:dyDescent="0.2">
      <c r="A422" s="387"/>
      <c r="B422" s="390"/>
      <c r="C422" s="393"/>
      <c r="D422" s="396"/>
      <c r="E422" s="399"/>
      <c r="F422" s="19">
        <v>55</v>
      </c>
      <c r="G422" s="35">
        <f>Anchor!B845</f>
        <v>0</v>
      </c>
      <c r="H422" s="40">
        <f>Anchor!C845</f>
        <v>0</v>
      </c>
      <c r="I422" s="40">
        <f>Anchor!D845</f>
        <v>0</v>
      </c>
      <c r="J422" s="40">
        <f>Anchor!E845</f>
        <v>0</v>
      </c>
      <c r="K422" s="40"/>
      <c r="L422" s="40">
        <f>Anchor!F845</f>
        <v>0</v>
      </c>
      <c r="M422" s="40">
        <f>Anchor!G845</f>
        <v>0</v>
      </c>
      <c r="N422" s="40">
        <f>Anchor!H845</f>
        <v>0</v>
      </c>
      <c r="O422" s="40"/>
      <c r="P422" s="40"/>
      <c r="Q422" s="40"/>
      <c r="R422" s="40"/>
      <c r="S422" s="40"/>
      <c r="T422" s="40"/>
      <c r="U422" s="40"/>
      <c r="V422" s="40">
        <f>Anchor!I845</f>
        <v>0</v>
      </c>
      <c r="W422" s="40">
        <f>Anchor!J845</f>
        <v>0</v>
      </c>
      <c r="X422" s="36">
        <f t="shared" si="28"/>
        <v>0</v>
      </c>
      <c r="Y422" s="15"/>
      <c r="Z422" s="35">
        <f>Test!B845</f>
        <v>0</v>
      </c>
      <c r="AA422" s="40">
        <f>Test!C845</f>
        <v>0</v>
      </c>
      <c r="AB422" s="40">
        <f>Test!D845</f>
        <v>0</v>
      </c>
      <c r="AC422" s="40">
        <f>Test!E845</f>
        <v>0</v>
      </c>
      <c r="AD422" s="40"/>
      <c r="AE422" s="40">
        <f>Test!F845</f>
        <v>0</v>
      </c>
      <c r="AF422" s="40">
        <f>Test!G845</f>
        <v>0</v>
      </c>
      <c r="AG422" s="40">
        <f>Test!H845</f>
        <v>0</v>
      </c>
      <c r="AH422" s="40"/>
      <c r="AI422" s="40"/>
      <c r="AJ422" s="40"/>
      <c r="AK422" s="40"/>
      <c r="AL422" s="40"/>
      <c r="AM422" s="40"/>
      <c r="AN422" s="40"/>
      <c r="AO422" s="40">
        <f>Test!I845</f>
        <v>0</v>
      </c>
      <c r="AP422" s="40">
        <f>Test!J845</f>
        <v>0</v>
      </c>
      <c r="AQ422" s="36">
        <f t="shared" si="29"/>
        <v>0</v>
      </c>
      <c r="AR422" s="48" t="e">
        <f t="shared" si="26"/>
        <v>#DIV/0!</v>
      </c>
      <c r="AS422" s="49" t="e">
        <f t="shared" si="27"/>
        <v>#DIV/0!</v>
      </c>
      <c r="AT422" s="16"/>
      <c r="AU422" s="16"/>
      <c r="AV422" s="460" t="s">
        <v>125</v>
      </c>
      <c r="AW422" s="382" t="e" cm="1">
        <f t="array" ref="AW422">bdRateExtend($G420:$G423,H420:H423,$Z420:$Z423,AA420:AA423)</f>
        <v>#VALUE!</v>
      </c>
      <c r="AX422" s="403"/>
      <c r="AY422" s="403"/>
      <c r="AZ422" s="403"/>
      <c r="BA422" s="403"/>
      <c r="BB422" s="403" t="e" cm="1">
        <f t="array" ref="BB422">bdRateExtend($G420:$G423,L420:L423,$Z420:$Z423,AE420:AE423)</f>
        <v>#VALUE!</v>
      </c>
      <c r="BC422" s="403"/>
      <c r="BD422" s="403" t="e" cm="1">
        <f t="array" ref="BD422">bdRateExtend($G420:$G423,M420:M423,$Z420:$Z423,AF420:AF423)</f>
        <v>#VALUE!</v>
      </c>
      <c r="BE422" s="403"/>
      <c r="BF422" s="403" t="e" cm="1">
        <f t="array" ref="BF422">bdRateExtend($G420:$G423,N420:N423,$Z420:$Z423,AG420:AG423)</f>
        <v>#VALUE!</v>
      </c>
      <c r="BG422" s="403"/>
      <c r="BH422" s="403" t="e" cm="1">
        <f t="array" ref="BH422">bdRateExtend($G420:$G423,O420:O423,$Z420:$Z423,AH420:AH423)</f>
        <v>#VALUE!</v>
      </c>
      <c r="BI422" s="403"/>
      <c r="BJ422" s="403" t="e" cm="1">
        <f t="array" ref="BJ422">bdRateExtend($G420:$G423,P420:P423,$Z420:$Z423,AI420:AI423)</f>
        <v>#VALUE!</v>
      </c>
      <c r="BK422" s="403"/>
      <c r="BL422" s="403" t="e" cm="1">
        <f t="array" ref="BL422">bdRateExtend($G420:$G423,Q420:Q423,$Z420:$Z423,AJ420:AJ423)</f>
        <v>#VALUE!</v>
      </c>
      <c r="BM422" s="403"/>
      <c r="BN422" s="403" t="e" cm="1">
        <f t="array" ref="BN422">bdRateExtend($G420:$G423,R420:R423,$Z420:$Z423,AK420:AK423)</f>
        <v>#VALUE!</v>
      </c>
      <c r="BO422" s="403"/>
      <c r="BP422" s="403"/>
      <c r="BQ422" s="377"/>
      <c r="BR422" s="377"/>
    </row>
    <row r="423" spans="1:70" ht="17" customHeight="1" thickBot="1" x14ac:dyDescent="0.25">
      <c r="A423" s="387"/>
      <c r="B423" s="391"/>
      <c r="C423" s="394"/>
      <c r="D423" s="397"/>
      <c r="E423" s="400"/>
      <c r="F423" s="22">
        <v>63</v>
      </c>
      <c r="G423" s="37">
        <f>Anchor!B846</f>
        <v>0</v>
      </c>
      <c r="H423" s="38">
        <f>Anchor!C846</f>
        <v>0</v>
      </c>
      <c r="I423" s="38">
        <f>Anchor!D846</f>
        <v>0</v>
      </c>
      <c r="J423" s="38">
        <f>Anchor!E846</f>
        <v>0</v>
      </c>
      <c r="K423" s="38"/>
      <c r="L423" s="38">
        <f>Anchor!F846</f>
        <v>0</v>
      </c>
      <c r="M423" s="38">
        <f>Anchor!G846</f>
        <v>0</v>
      </c>
      <c r="N423" s="38">
        <f>Anchor!H846</f>
        <v>0</v>
      </c>
      <c r="O423" s="38"/>
      <c r="P423" s="38"/>
      <c r="Q423" s="38"/>
      <c r="R423" s="38"/>
      <c r="S423" s="38"/>
      <c r="T423" s="38"/>
      <c r="U423" s="38"/>
      <c r="V423" s="38">
        <f>Anchor!I846</f>
        <v>0</v>
      </c>
      <c r="W423" s="38">
        <f>Anchor!J846</f>
        <v>0</v>
      </c>
      <c r="X423" s="39">
        <f t="shared" si="28"/>
        <v>0</v>
      </c>
      <c r="Y423" s="15"/>
      <c r="Z423" s="37">
        <f>Test!B846</f>
        <v>0</v>
      </c>
      <c r="AA423" s="38">
        <f>Test!C846</f>
        <v>0</v>
      </c>
      <c r="AB423" s="38">
        <f>Test!D846</f>
        <v>0</v>
      </c>
      <c r="AC423" s="38">
        <f>Test!E846</f>
        <v>0</v>
      </c>
      <c r="AD423" s="38"/>
      <c r="AE423" s="38">
        <f>Test!F846</f>
        <v>0</v>
      </c>
      <c r="AF423" s="38">
        <f>Test!G846</f>
        <v>0</v>
      </c>
      <c r="AG423" s="38">
        <f>Test!H846</f>
        <v>0</v>
      </c>
      <c r="AH423" s="38"/>
      <c r="AI423" s="38"/>
      <c r="AJ423" s="38"/>
      <c r="AK423" s="38"/>
      <c r="AL423" s="38"/>
      <c r="AM423" s="38"/>
      <c r="AN423" s="38"/>
      <c r="AO423" s="38">
        <f>Test!I846</f>
        <v>0</v>
      </c>
      <c r="AP423" s="38">
        <f>Test!J846</f>
        <v>0</v>
      </c>
      <c r="AQ423" s="39">
        <f t="shared" si="29"/>
        <v>0</v>
      </c>
      <c r="AR423" s="50" t="e">
        <f t="shared" si="26"/>
        <v>#DIV/0!</v>
      </c>
      <c r="AS423" s="51" t="e">
        <f t="shared" si="27"/>
        <v>#DIV/0!</v>
      </c>
      <c r="AT423" s="16"/>
      <c r="AU423" s="16"/>
      <c r="AV423" s="462"/>
      <c r="AW423" s="382"/>
      <c r="AX423" s="403"/>
      <c r="AY423" s="403"/>
      <c r="AZ423" s="403"/>
      <c r="BA423" s="403"/>
      <c r="BB423" s="403"/>
      <c r="BC423" s="403"/>
      <c r="BD423" s="403"/>
      <c r="BE423" s="403"/>
      <c r="BF423" s="403"/>
      <c r="BG423" s="403"/>
      <c r="BH423" s="403"/>
      <c r="BI423" s="403"/>
      <c r="BJ423" s="403"/>
      <c r="BK423" s="403"/>
      <c r="BL423" s="403"/>
      <c r="BM423" s="403"/>
      <c r="BN423" s="403"/>
      <c r="BO423" s="403"/>
      <c r="BP423" s="403"/>
      <c r="BQ423" s="377"/>
      <c r="BR423" s="377"/>
    </row>
    <row r="424" spans="1:70" ht="17" customHeight="1" x14ac:dyDescent="0.2">
      <c r="A424" s="387"/>
      <c r="B424" s="389" t="s">
        <v>93</v>
      </c>
      <c r="C424" s="392" t="s">
        <v>89</v>
      </c>
      <c r="D424" s="395">
        <v>59.94</v>
      </c>
      <c r="E424" s="398">
        <v>10</v>
      </c>
      <c r="F424" s="21">
        <v>23</v>
      </c>
      <c r="G424" s="32">
        <f>Anchor!B847</f>
        <v>0</v>
      </c>
      <c r="H424" s="33">
        <f>Anchor!C847</f>
        <v>0</v>
      </c>
      <c r="I424" s="33">
        <f>Anchor!D847</f>
        <v>0</v>
      </c>
      <c r="J424" s="33">
        <f>Anchor!E847</f>
        <v>0</v>
      </c>
      <c r="K424" s="33"/>
      <c r="L424" s="33">
        <f>Anchor!F847</f>
        <v>0</v>
      </c>
      <c r="M424" s="33">
        <f>Anchor!G847</f>
        <v>0</v>
      </c>
      <c r="N424" s="33">
        <f>Anchor!H847</f>
        <v>0</v>
      </c>
      <c r="O424" s="33"/>
      <c r="P424" s="33"/>
      <c r="Q424" s="33"/>
      <c r="R424" s="33"/>
      <c r="S424" s="33"/>
      <c r="T424" s="33"/>
      <c r="U424" s="33"/>
      <c r="V424" s="33">
        <f>Anchor!I847</f>
        <v>0</v>
      </c>
      <c r="W424" s="33">
        <f>Anchor!J847</f>
        <v>0</v>
      </c>
      <c r="X424" s="34">
        <f t="shared" si="28"/>
        <v>0</v>
      </c>
      <c r="Y424" s="15"/>
      <c r="Z424" s="32">
        <f>Test!B847</f>
        <v>0</v>
      </c>
      <c r="AA424" s="33">
        <f>Test!C847</f>
        <v>0</v>
      </c>
      <c r="AB424" s="33">
        <f>Test!D847</f>
        <v>0</v>
      </c>
      <c r="AC424" s="33">
        <f>Test!E847</f>
        <v>0</v>
      </c>
      <c r="AD424" s="33"/>
      <c r="AE424" s="33">
        <f>Test!F847</f>
        <v>0</v>
      </c>
      <c r="AF424" s="33">
        <f>Test!G847</f>
        <v>0</v>
      </c>
      <c r="AG424" s="33">
        <f>Test!H847</f>
        <v>0</v>
      </c>
      <c r="AH424" s="33"/>
      <c r="AI424" s="33"/>
      <c r="AJ424" s="33"/>
      <c r="AK424" s="33"/>
      <c r="AL424" s="33"/>
      <c r="AM424" s="33"/>
      <c r="AN424" s="33"/>
      <c r="AO424" s="33">
        <f>Test!I847</f>
        <v>0</v>
      </c>
      <c r="AP424" s="33">
        <f>Test!J847</f>
        <v>0</v>
      </c>
      <c r="AQ424" s="34">
        <f t="shared" si="29"/>
        <v>0</v>
      </c>
      <c r="AR424" s="46" t="e">
        <f t="shared" si="26"/>
        <v>#DIV/0!</v>
      </c>
      <c r="AS424" s="47" t="e">
        <f t="shared" si="27"/>
        <v>#DIV/0!</v>
      </c>
      <c r="AT424" s="16"/>
      <c r="AU424" s="16"/>
      <c r="AV424" s="461" t="s">
        <v>123</v>
      </c>
      <c r="AW424" s="382" t="e" cm="1">
        <f t="array" ref="AW424">bdRateExtend($G424:$G427,H424:H427,$Z424:$Z427,AA424:AA427)</f>
        <v>#VALUE!</v>
      </c>
      <c r="AX424" s="403" t="e" cm="1">
        <f t="array" ref="AX424">bdRateExtend($G424:$G429,H424:H429,$Z424:$Z429,AA424:AA429)</f>
        <v>#VALUE!</v>
      </c>
      <c r="AY424" s="403" t="e" cm="1">
        <f t="array" ref="AY424">bdRateExtend($G424:$G429,I424:I429,$Z424:$Z429,AB424:AB429)</f>
        <v>#VALUE!</v>
      </c>
      <c r="AZ424" s="403" t="e" cm="1">
        <f t="array" ref="AZ424">bdRateExtend($G424:$G429,J424:J429,$Z424:$Z429,AC424:AC429)</f>
        <v>#VALUE!</v>
      </c>
      <c r="BA424" s="403" t="e" cm="1">
        <f t="array" ref="BA424">bdRateExtend($G424:$G429,K424:K429,$Z424:$Z429,AD424:AD429)</f>
        <v>#VALUE!</v>
      </c>
      <c r="BB424" s="403" t="e" cm="1">
        <f t="array" ref="BB424">bdRateExtend($G424:$G427,L424:L427,$Z424:$Z427,AE424:AE427)</f>
        <v>#VALUE!</v>
      </c>
      <c r="BC424" s="403" t="e" cm="1">
        <f t="array" ref="BC424">bdRateExtend($G424:$G429,L424:L429,$Z424:$Z429,AE424:AE429)</f>
        <v>#VALUE!</v>
      </c>
      <c r="BD424" s="403" t="e" cm="1">
        <f t="array" ref="BD424">bdRateExtend($G424:$G427,M424:M427,$Z424:$Z427,AF424:AF427)</f>
        <v>#VALUE!</v>
      </c>
      <c r="BE424" s="403" t="e" cm="1">
        <f t="array" ref="BE424">bdRateExtend($G424:$G429,M424:M429,$Z424:$Z429,AF424:AF429)</f>
        <v>#VALUE!</v>
      </c>
      <c r="BF424" s="403" t="e" cm="1">
        <f t="array" ref="BF424">bdRateExtend($G424:$G427,N424:N427,$Z424:$Z427,AG424:AG427)</f>
        <v>#VALUE!</v>
      </c>
      <c r="BG424" s="403" t="e" cm="1">
        <f t="array" ref="BG424">bdRateExtend($G424:$G429,N424:N429,$Z424:$Z429,AG424:AG429)</f>
        <v>#VALUE!</v>
      </c>
      <c r="BH424" s="403" t="e" cm="1">
        <f t="array" ref="BH424">bdRateExtend($G424:$G427,O424:O427,$Z424:$Z427,AH424:AH427)</f>
        <v>#VALUE!</v>
      </c>
      <c r="BI424" s="403" t="e" cm="1">
        <f t="array" ref="BI424">bdRateExtend($G424:$G429,O424:O429,$Z424:$Z429,AH424:AH429)</f>
        <v>#VALUE!</v>
      </c>
      <c r="BJ424" s="403" t="e" cm="1">
        <f t="array" ref="BJ424">bdRateExtend($G424:$G427,P424:P427,$Z424:$Z427,AI424:AI427)</f>
        <v>#VALUE!</v>
      </c>
      <c r="BK424" s="403" t="e" cm="1">
        <f t="array" ref="BK424">bdRateExtend($G424:$G429,P424:P429,$Z424:$Z429,AI424:AI429)</f>
        <v>#VALUE!</v>
      </c>
      <c r="BL424" s="403" t="e" cm="1">
        <f t="array" ref="BL424">bdRateExtend($G424:$G427,Q424:Q427,$Z424:$Z427,AJ424:AJ427)</f>
        <v>#VALUE!</v>
      </c>
      <c r="BM424" s="403" t="e" cm="1">
        <f t="array" ref="BM424">bdRateExtend($G424:$G429,Q424:Q429,$Z424:$Z429,AJ424:AJ429)</f>
        <v>#VALUE!</v>
      </c>
      <c r="BN424" s="403" t="e" cm="1">
        <f t="array" ref="BN424">bdRateExtend($G424:$G427,R424:R427,$Z424:$Z427,AK424:AK427)</f>
        <v>#VALUE!</v>
      </c>
      <c r="BO424" s="403" t="e" cm="1">
        <f t="array" ref="BO424">bdRateExtend($G424:$G429,R424:R429,$Z424:$Z429,AK424:AK429)</f>
        <v>#VALUE!</v>
      </c>
      <c r="BP424" s="403" t="e" cm="1">
        <f t="array" ref="BP424">bdRateExtend($G424:$G429,S424:S429,$Z424:$Z429,AL424:AL429)</f>
        <v>#VALUE!</v>
      </c>
      <c r="BQ424" s="377" t="e" cm="1">
        <f t="array" ref="BQ424">bdRateExtend($G424:$G429,T424:T429,$Z424:$Z429,AM424:AM429)</f>
        <v>#VALUE!</v>
      </c>
      <c r="BR424" s="377" t="e" cm="1">
        <f t="array" ref="BR424">bdRateExtend($G424:$G429,U424:U429,$Z424:$Z429,AN424:AN429)</f>
        <v>#VALUE!</v>
      </c>
    </row>
    <row r="425" spans="1:70" ht="17" customHeight="1" x14ac:dyDescent="0.2">
      <c r="A425" s="387"/>
      <c r="B425" s="390"/>
      <c r="C425" s="393"/>
      <c r="D425" s="396"/>
      <c r="E425" s="399"/>
      <c r="F425" s="19">
        <v>31</v>
      </c>
      <c r="G425" s="35">
        <f>Anchor!B848</f>
        <v>0</v>
      </c>
      <c r="H425" s="40">
        <f>Anchor!C848</f>
        <v>0</v>
      </c>
      <c r="I425" s="40">
        <f>Anchor!D848</f>
        <v>0</v>
      </c>
      <c r="J425" s="40">
        <f>Anchor!E848</f>
        <v>0</v>
      </c>
      <c r="K425" s="40"/>
      <c r="L425" s="40">
        <f>Anchor!F848</f>
        <v>0</v>
      </c>
      <c r="M425" s="40">
        <f>Anchor!G848</f>
        <v>0</v>
      </c>
      <c r="N425" s="40">
        <f>Anchor!H848</f>
        <v>0</v>
      </c>
      <c r="O425" s="40"/>
      <c r="P425" s="40"/>
      <c r="Q425" s="40"/>
      <c r="R425" s="40"/>
      <c r="S425" s="40"/>
      <c r="T425" s="40"/>
      <c r="U425" s="40"/>
      <c r="V425" s="40">
        <f>Anchor!I848</f>
        <v>0</v>
      </c>
      <c r="W425" s="40">
        <f>Anchor!J848</f>
        <v>0</v>
      </c>
      <c r="X425" s="36">
        <f t="shared" si="28"/>
        <v>0</v>
      </c>
      <c r="Y425" s="15"/>
      <c r="Z425" s="35">
        <f>Test!B848</f>
        <v>0</v>
      </c>
      <c r="AA425" s="40">
        <f>Test!C848</f>
        <v>0</v>
      </c>
      <c r="AB425" s="40">
        <f>Test!D848</f>
        <v>0</v>
      </c>
      <c r="AC425" s="40">
        <f>Test!E848</f>
        <v>0</v>
      </c>
      <c r="AD425" s="40"/>
      <c r="AE425" s="40">
        <f>Test!F848</f>
        <v>0</v>
      </c>
      <c r="AF425" s="40">
        <f>Test!G848</f>
        <v>0</v>
      </c>
      <c r="AG425" s="40">
        <f>Test!H848</f>
        <v>0</v>
      </c>
      <c r="AH425" s="40"/>
      <c r="AI425" s="40"/>
      <c r="AJ425" s="40"/>
      <c r="AK425" s="40"/>
      <c r="AL425" s="40"/>
      <c r="AM425" s="40"/>
      <c r="AN425" s="40"/>
      <c r="AO425" s="40">
        <f>Test!I848</f>
        <v>0</v>
      </c>
      <c r="AP425" s="40">
        <f>Test!J848</f>
        <v>0</v>
      </c>
      <c r="AQ425" s="36">
        <f t="shared" si="29"/>
        <v>0</v>
      </c>
      <c r="AR425" s="48" t="e">
        <f t="shared" si="26"/>
        <v>#DIV/0!</v>
      </c>
      <c r="AS425" s="49" t="e">
        <f t="shared" si="27"/>
        <v>#DIV/0!</v>
      </c>
      <c r="AT425" s="16"/>
      <c r="AU425" s="16"/>
      <c r="AV425" s="460"/>
      <c r="AW425" s="382"/>
      <c r="AX425" s="403"/>
      <c r="AY425" s="403"/>
      <c r="AZ425" s="403"/>
      <c r="BA425" s="403"/>
      <c r="BB425" s="403"/>
      <c r="BC425" s="403"/>
      <c r="BD425" s="403"/>
      <c r="BE425" s="403"/>
      <c r="BF425" s="403"/>
      <c r="BG425" s="403"/>
      <c r="BH425" s="403"/>
      <c r="BI425" s="403"/>
      <c r="BJ425" s="403"/>
      <c r="BK425" s="403"/>
      <c r="BL425" s="403"/>
      <c r="BM425" s="403"/>
      <c r="BN425" s="403"/>
      <c r="BO425" s="403"/>
      <c r="BP425" s="403"/>
      <c r="BQ425" s="377"/>
      <c r="BR425" s="377"/>
    </row>
    <row r="426" spans="1:70" ht="17" customHeight="1" x14ac:dyDescent="0.2">
      <c r="A426" s="387"/>
      <c r="B426" s="390"/>
      <c r="C426" s="393"/>
      <c r="D426" s="396"/>
      <c r="E426" s="399"/>
      <c r="F426" s="19">
        <v>39</v>
      </c>
      <c r="G426" s="35">
        <f>Anchor!B849</f>
        <v>0</v>
      </c>
      <c r="H426" s="40">
        <f>Anchor!C849</f>
        <v>0</v>
      </c>
      <c r="I426" s="40">
        <f>Anchor!D849</f>
        <v>0</v>
      </c>
      <c r="J426" s="40">
        <f>Anchor!E849</f>
        <v>0</v>
      </c>
      <c r="K426" s="40"/>
      <c r="L426" s="40">
        <f>Anchor!F849</f>
        <v>0</v>
      </c>
      <c r="M426" s="40">
        <f>Anchor!G849</f>
        <v>0</v>
      </c>
      <c r="N426" s="40">
        <f>Anchor!H849</f>
        <v>0</v>
      </c>
      <c r="O426" s="40"/>
      <c r="P426" s="40"/>
      <c r="Q426" s="40"/>
      <c r="R426" s="40"/>
      <c r="S426" s="40"/>
      <c r="T426" s="40"/>
      <c r="U426" s="40"/>
      <c r="V426" s="40">
        <f>Anchor!I849</f>
        <v>0</v>
      </c>
      <c r="W426" s="40">
        <f>Anchor!J849</f>
        <v>0</v>
      </c>
      <c r="X426" s="36">
        <f t="shared" si="28"/>
        <v>0</v>
      </c>
      <c r="Y426" s="15"/>
      <c r="Z426" s="35">
        <f>Test!B849</f>
        <v>0</v>
      </c>
      <c r="AA426" s="40">
        <f>Test!C849</f>
        <v>0</v>
      </c>
      <c r="AB426" s="40">
        <f>Test!D849</f>
        <v>0</v>
      </c>
      <c r="AC426" s="40">
        <f>Test!E849</f>
        <v>0</v>
      </c>
      <c r="AD426" s="40"/>
      <c r="AE426" s="40">
        <f>Test!F849</f>
        <v>0</v>
      </c>
      <c r="AF426" s="40">
        <f>Test!G849</f>
        <v>0</v>
      </c>
      <c r="AG426" s="40">
        <f>Test!H849</f>
        <v>0</v>
      </c>
      <c r="AH426" s="40"/>
      <c r="AI426" s="40"/>
      <c r="AJ426" s="40"/>
      <c r="AK426" s="40"/>
      <c r="AL426" s="40"/>
      <c r="AM426" s="40"/>
      <c r="AN426" s="40"/>
      <c r="AO426" s="40">
        <f>Test!I849</f>
        <v>0</v>
      </c>
      <c r="AP426" s="40">
        <f>Test!J849</f>
        <v>0</v>
      </c>
      <c r="AQ426" s="36">
        <f t="shared" si="29"/>
        <v>0</v>
      </c>
      <c r="AR426" s="48" t="e">
        <f t="shared" si="26"/>
        <v>#DIV/0!</v>
      </c>
      <c r="AS426" s="49" t="e">
        <f t="shared" si="27"/>
        <v>#DIV/0!</v>
      </c>
      <c r="AT426" s="16"/>
      <c r="AU426" s="16"/>
      <c r="AV426" s="460" t="s">
        <v>124</v>
      </c>
      <c r="AW426" s="382" t="e" cm="1">
        <f t="array" ref="AW426">bdRateExtend($G425:$G428,H425:H428,$Z425:$Z428,AA425:AA428)</f>
        <v>#VALUE!</v>
      </c>
      <c r="AX426" s="403"/>
      <c r="AY426" s="403"/>
      <c r="AZ426" s="403"/>
      <c r="BA426" s="403"/>
      <c r="BB426" s="403" t="e" cm="1">
        <f t="array" ref="BB426">bdRateExtend($G425:$G428,L425:L428,$Z425:$Z428,AE425:AE428)</f>
        <v>#VALUE!</v>
      </c>
      <c r="BC426" s="403"/>
      <c r="BD426" s="403" t="e" cm="1">
        <f t="array" ref="BD426">bdRateExtend($G425:$G428,M425:M428,$Z425:$Z428,AF425:AF428)</f>
        <v>#VALUE!</v>
      </c>
      <c r="BE426" s="403"/>
      <c r="BF426" s="403" t="e" cm="1">
        <f t="array" ref="BF426">bdRateExtend($G425:$G428,N425:N428,$Z425:$Z428,AG425:AG428)</f>
        <v>#VALUE!</v>
      </c>
      <c r="BG426" s="403"/>
      <c r="BH426" s="403" t="e" cm="1">
        <f t="array" ref="BH426">bdRateExtend($G425:$G428,O425:O428,$Z425:$Z428,AH425:AH428)</f>
        <v>#VALUE!</v>
      </c>
      <c r="BI426" s="403"/>
      <c r="BJ426" s="403" t="e" cm="1">
        <f t="array" ref="BJ426">bdRateExtend($G425:$G428,P425:P428,$Z425:$Z428,AI425:AI428)</f>
        <v>#VALUE!</v>
      </c>
      <c r="BK426" s="403"/>
      <c r="BL426" s="403" t="e" cm="1">
        <f t="array" ref="BL426">bdRateExtend($G425:$G428,Q425:Q428,$Z425:$Z428,AJ425:AJ428)</f>
        <v>#VALUE!</v>
      </c>
      <c r="BM426" s="403"/>
      <c r="BN426" s="403" t="e" cm="1">
        <f t="array" ref="BN426">bdRateExtend($G425:$G428,R425:R428,$Z425:$Z428,AK425:AK428)</f>
        <v>#VALUE!</v>
      </c>
      <c r="BO426" s="403"/>
      <c r="BP426" s="403"/>
      <c r="BQ426" s="377"/>
      <c r="BR426" s="377"/>
    </row>
    <row r="427" spans="1:70" ht="17" customHeight="1" x14ac:dyDescent="0.2">
      <c r="A427" s="387"/>
      <c r="B427" s="390"/>
      <c r="C427" s="393"/>
      <c r="D427" s="396"/>
      <c r="E427" s="399"/>
      <c r="F427" s="19">
        <v>47</v>
      </c>
      <c r="G427" s="35">
        <f>Anchor!B850</f>
        <v>0</v>
      </c>
      <c r="H427" s="40">
        <f>Anchor!C850</f>
        <v>0</v>
      </c>
      <c r="I427" s="40">
        <f>Anchor!D850</f>
        <v>0</v>
      </c>
      <c r="J427" s="40">
        <f>Anchor!E850</f>
        <v>0</v>
      </c>
      <c r="K427" s="40"/>
      <c r="L427" s="40">
        <f>Anchor!F850</f>
        <v>0</v>
      </c>
      <c r="M427" s="40">
        <f>Anchor!G850</f>
        <v>0</v>
      </c>
      <c r="N427" s="40">
        <f>Anchor!H850</f>
        <v>0</v>
      </c>
      <c r="O427" s="40"/>
      <c r="P427" s="40"/>
      <c r="Q427" s="40"/>
      <c r="R427" s="40"/>
      <c r="S427" s="40"/>
      <c r="T427" s="40"/>
      <c r="U427" s="40"/>
      <c r="V427" s="40">
        <f>Anchor!I850</f>
        <v>0</v>
      </c>
      <c r="W427" s="40">
        <f>Anchor!J850</f>
        <v>0</v>
      </c>
      <c r="X427" s="36">
        <f t="shared" si="28"/>
        <v>0</v>
      </c>
      <c r="Y427" s="15"/>
      <c r="Z427" s="35">
        <f>Test!B850</f>
        <v>0</v>
      </c>
      <c r="AA427" s="40">
        <f>Test!C850</f>
        <v>0</v>
      </c>
      <c r="AB427" s="40">
        <f>Test!D850</f>
        <v>0</v>
      </c>
      <c r="AC427" s="40">
        <f>Test!E850</f>
        <v>0</v>
      </c>
      <c r="AD427" s="40"/>
      <c r="AE427" s="40">
        <f>Test!F850</f>
        <v>0</v>
      </c>
      <c r="AF427" s="40">
        <f>Test!G850</f>
        <v>0</v>
      </c>
      <c r="AG427" s="40">
        <f>Test!H850</f>
        <v>0</v>
      </c>
      <c r="AH427" s="40"/>
      <c r="AI427" s="40"/>
      <c r="AJ427" s="40"/>
      <c r="AK427" s="40"/>
      <c r="AL427" s="40"/>
      <c r="AM427" s="40"/>
      <c r="AN427" s="40"/>
      <c r="AO427" s="40">
        <f>Test!I850</f>
        <v>0</v>
      </c>
      <c r="AP427" s="40">
        <f>Test!J850</f>
        <v>0</v>
      </c>
      <c r="AQ427" s="36">
        <f t="shared" si="29"/>
        <v>0</v>
      </c>
      <c r="AR427" s="48" t="e">
        <f t="shared" si="26"/>
        <v>#DIV/0!</v>
      </c>
      <c r="AS427" s="49" t="e">
        <f t="shared" si="27"/>
        <v>#DIV/0!</v>
      </c>
      <c r="AT427" s="16"/>
      <c r="AU427" s="16"/>
      <c r="AV427" s="460"/>
      <c r="AW427" s="382"/>
      <c r="AX427" s="403"/>
      <c r="AY427" s="403"/>
      <c r="AZ427" s="403"/>
      <c r="BA427" s="403"/>
      <c r="BB427" s="403"/>
      <c r="BC427" s="403"/>
      <c r="BD427" s="403"/>
      <c r="BE427" s="403"/>
      <c r="BF427" s="403"/>
      <c r="BG427" s="403"/>
      <c r="BH427" s="403"/>
      <c r="BI427" s="403"/>
      <c r="BJ427" s="403"/>
      <c r="BK427" s="403"/>
      <c r="BL427" s="403"/>
      <c r="BM427" s="403"/>
      <c r="BN427" s="403"/>
      <c r="BO427" s="403"/>
      <c r="BP427" s="403"/>
      <c r="BQ427" s="377"/>
      <c r="BR427" s="377"/>
    </row>
    <row r="428" spans="1:70" ht="17" customHeight="1" x14ac:dyDescent="0.2">
      <c r="A428" s="387"/>
      <c r="B428" s="390"/>
      <c r="C428" s="393"/>
      <c r="D428" s="396"/>
      <c r="E428" s="399"/>
      <c r="F428" s="19">
        <v>55</v>
      </c>
      <c r="G428" s="35">
        <f>Anchor!B851</f>
        <v>0</v>
      </c>
      <c r="H428" s="40">
        <f>Anchor!C851</f>
        <v>0</v>
      </c>
      <c r="I428" s="40">
        <f>Anchor!D851</f>
        <v>0</v>
      </c>
      <c r="J428" s="40">
        <f>Anchor!E851</f>
        <v>0</v>
      </c>
      <c r="K428" s="40"/>
      <c r="L428" s="40">
        <f>Anchor!F851</f>
        <v>0</v>
      </c>
      <c r="M428" s="40">
        <f>Anchor!G851</f>
        <v>0</v>
      </c>
      <c r="N428" s="40">
        <f>Anchor!H851</f>
        <v>0</v>
      </c>
      <c r="O428" s="40"/>
      <c r="P428" s="40"/>
      <c r="Q428" s="40"/>
      <c r="R428" s="40"/>
      <c r="S428" s="40"/>
      <c r="T428" s="40"/>
      <c r="U428" s="40"/>
      <c r="V428" s="40">
        <f>Anchor!I851</f>
        <v>0</v>
      </c>
      <c r="W428" s="40">
        <f>Anchor!J851</f>
        <v>0</v>
      </c>
      <c r="X428" s="36">
        <f t="shared" si="28"/>
        <v>0</v>
      </c>
      <c r="Y428" s="15"/>
      <c r="Z428" s="35">
        <f>Test!B851</f>
        <v>0</v>
      </c>
      <c r="AA428" s="40">
        <f>Test!C851</f>
        <v>0</v>
      </c>
      <c r="AB428" s="40">
        <f>Test!D851</f>
        <v>0</v>
      </c>
      <c r="AC428" s="40">
        <f>Test!E851</f>
        <v>0</v>
      </c>
      <c r="AD428" s="40"/>
      <c r="AE428" s="40">
        <f>Test!F851</f>
        <v>0</v>
      </c>
      <c r="AF428" s="40">
        <f>Test!G851</f>
        <v>0</v>
      </c>
      <c r="AG428" s="40">
        <f>Test!H851</f>
        <v>0</v>
      </c>
      <c r="AH428" s="40"/>
      <c r="AI428" s="40"/>
      <c r="AJ428" s="40"/>
      <c r="AK428" s="40"/>
      <c r="AL428" s="40"/>
      <c r="AM428" s="40"/>
      <c r="AN428" s="40"/>
      <c r="AO428" s="40">
        <f>Test!I851</f>
        <v>0</v>
      </c>
      <c r="AP428" s="40">
        <f>Test!J851</f>
        <v>0</v>
      </c>
      <c r="AQ428" s="36">
        <f t="shared" si="29"/>
        <v>0</v>
      </c>
      <c r="AR428" s="48" t="e">
        <f t="shared" si="26"/>
        <v>#DIV/0!</v>
      </c>
      <c r="AS428" s="49" t="e">
        <f t="shared" si="27"/>
        <v>#DIV/0!</v>
      </c>
      <c r="AT428" s="16"/>
      <c r="AU428" s="16"/>
      <c r="AV428" s="460" t="s">
        <v>125</v>
      </c>
      <c r="AW428" s="382" t="e" cm="1">
        <f t="array" ref="AW428">bdRateExtend($G426:$G429,H426:H429,$Z426:$Z429,AA426:AA429)</f>
        <v>#VALUE!</v>
      </c>
      <c r="AX428" s="403"/>
      <c r="AY428" s="403"/>
      <c r="AZ428" s="403"/>
      <c r="BA428" s="403"/>
      <c r="BB428" s="403" t="e" cm="1">
        <f t="array" ref="BB428">bdRateExtend($G426:$G429,L426:L429,$Z426:$Z429,AE426:AE429)</f>
        <v>#VALUE!</v>
      </c>
      <c r="BC428" s="403"/>
      <c r="BD428" s="403" t="e" cm="1">
        <f t="array" ref="BD428">bdRateExtend($G426:$G429,M426:M429,$Z426:$Z429,AF426:AF429)</f>
        <v>#VALUE!</v>
      </c>
      <c r="BE428" s="403"/>
      <c r="BF428" s="403" t="e" cm="1">
        <f t="array" ref="BF428">bdRateExtend($G426:$G429,N426:N429,$Z426:$Z429,AG426:AG429)</f>
        <v>#VALUE!</v>
      </c>
      <c r="BG428" s="403"/>
      <c r="BH428" s="403" t="e" cm="1">
        <f t="array" ref="BH428">bdRateExtend($G426:$G429,O426:O429,$Z426:$Z429,AH426:AH429)</f>
        <v>#VALUE!</v>
      </c>
      <c r="BI428" s="403"/>
      <c r="BJ428" s="403" t="e" cm="1">
        <f t="array" ref="BJ428">bdRateExtend($G426:$G429,P426:P429,$Z426:$Z429,AI426:AI429)</f>
        <v>#VALUE!</v>
      </c>
      <c r="BK428" s="403"/>
      <c r="BL428" s="403" t="e" cm="1">
        <f t="array" ref="BL428">bdRateExtend($G426:$G429,Q426:Q429,$Z426:$Z429,AJ426:AJ429)</f>
        <v>#VALUE!</v>
      </c>
      <c r="BM428" s="403"/>
      <c r="BN428" s="403" t="e" cm="1">
        <f t="array" ref="BN428">bdRateExtend($G426:$G429,R426:R429,$Z426:$Z429,AK426:AK429)</f>
        <v>#VALUE!</v>
      </c>
      <c r="BO428" s="403"/>
      <c r="BP428" s="403"/>
      <c r="BQ428" s="377"/>
      <c r="BR428" s="377"/>
    </row>
    <row r="429" spans="1:70" ht="17" customHeight="1" thickBot="1" x14ac:dyDescent="0.25">
      <c r="A429" s="388"/>
      <c r="B429" s="413"/>
      <c r="C429" s="394"/>
      <c r="D429" s="418"/>
      <c r="E429" s="419"/>
      <c r="F429" s="20">
        <v>63</v>
      </c>
      <c r="G429" s="37">
        <f>Anchor!B852</f>
        <v>0</v>
      </c>
      <c r="H429" s="38">
        <f>Anchor!C852</f>
        <v>0</v>
      </c>
      <c r="I429" s="38">
        <f>Anchor!D852</f>
        <v>0</v>
      </c>
      <c r="J429" s="38">
        <f>Anchor!E852</f>
        <v>0</v>
      </c>
      <c r="K429" s="38"/>
      <c r="L429" s="38">
        <f>Anchor!F852</f>
        <v>0</v>
      </c>
      <c r="M429" s="38">
        <f>Anchor!G852</f>
        <v>0</v>
      </c>
      <c r="N429" s="38">
        <f>Anchor!H852</f>
        <v>0</v>
      </c>
      <c r="O429" s="38"/>
      <c r="P429" s="38"/>
      <c r="Q429" s="38"/>
      <c r="R429" s="38"/>
      <c r="S429" s="38"/>
      <c r="T429" s="38"/>
      <c r="U429" s="38"/>
      <c r="V429" s="38">
        <f>Anchor!I852</f>
        <v>0</v>
      </c>
      <c r="W429" s="38">
        <f>Anchor!J852</f>
        <v>0</v>
      </c>
      <c r="X429" s="39">
        <f t="shared" si="28"/>
        <v>0</v>
      </c>
      <c r="Y429" s="17"/>
      <c r="Z429" s="37">
        <f>Test!B852</f>
        <v>0</v>
      </c>
      <c r="AA429" s="38">
        <f>Test!C852</f>
        <v>0</v>
      </c>
      <c r="AB429" s="38">
        <f>Test!D852</f>
        <v>0</v>
      </c>
      <c r="AC429" s="38">
        <f>Test!E852</f>
        <v>0</v>
      </c>
      <c r="AD429" s="38"/>
      <c r="AE429" s="38">
        <f>Test!F852</f>
        <v>0</v>
      </c>
      <c r="AF429" s="38">
        <f>Test!G852</f>
        <v>0</v>
      </c>
      <c r="AG429" s="38">
        <f>Test!H852</f>
        <v>0</v>
      </c>
      <c r="AH429" s="38"/>
      <c r="AI429" s="38"/>
      <c r="AJ429" s="38"/>
      <c r="AK429" s="38"/>
      <c r="AL429" s="38"/>
      <c r="AM429" s="38"/>
      <c r="AN429" s="38"/>
      <c r="AO429" s="38">
        <f>Test!I852</f>
        <v>0</v>
      </c>
      <c r="AP429" s="38">
        <f>Test!J852</f>
        <v>0</v>
      </c>
      <c r="AQ429" s="39">
        <f t="shared" si="29"/>
        <v>0</v>
      </c>
      <c r="AR429" s="50" t="e">
        <f t="shared" si="26"/>
        <v>#DIV/0!</v>
      </c>
      <c r="AS429" s="51" t="e">
        <f t="shared" si="27"/>
        <v>#DIV/0!</v>
      </c>
      <c r="AT429" s="16"/>
      <c r="AU429" s="16"/>
      <c r="AV429" s="462"/>
      <c r="AW429" s="384"/>
      <c r="AX429" s="404"/>
      <c r="AY429" s="404"/>
      <c r="AZ429" s="404"/>
      <c r="BA429" s="404"/>
      <c r="BB429" s="404"/>
      <c r="BC429" s="404"/>
      <c r="BD429" s="404"/>
      <c r="BE429" s="404"/>
      <c r="BF429" s="404"/>
      <c r="BG429" s="404"/>
      <c r="BH429" s="404"/>
      <c r="BI429" s="404"/>
      <c r="BJ429" s="404"/>
      <c r="BK429" s="404"/>
      <c r="BL429" s="404"/>
      <c r="BM429" s="404"/>
      <c r="BN429" s="404"/>
      <c r="BO429" s="404"/>
      <c r="BP429" s="404"/>
      <c r="BQ429" s="378"/>
      <c r="BR429" s="378"/>
    </row>
    <row r="430" spans="1:70" ht="17" customHeight="1" thickBot="1" x14ac:dyDescent="0.25">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SUM(X4:X429)</f>
        <v>1532.8706944444427</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C431" s="73"/>
      <c r="D431" s="72"/>
      <c r="E431" s="72"/>
      <c r="F431" s="72"/>
      <c r="G431" s="74"/>
      <c r="H431" s="74"/>
      <c r="I431" s="74"/>
      <c r="J431" s="74"/>
      <c r="K431" s="74"/>
      <c r="L431" s="74"/>
      <c r="M431" s="74"/>
      <c r="N431" s="74"/>
      <c r="O431" s="74"/>
      <c r="P431" s="74"/>
      <c r="Q431" s="74"/>
      <c r="R431" s="74"/>
      <c r="S431" s="74"/>
      <c r="T431" s="74"/>
      <c r="U431" s="74"/>
      <c r="V431" s="74"/>
      <c r="W431" s="434" t="s">
        <v>118</v>
      </c>
      <c r="X431" s="434"/>
      <c r="Y431" s="77"/>
      <c r="Z431" s="199"/>
      <c r="AA431" s="146"/>
      <c r="AB431" s="146"/>
      <c r="AC431" s="146"/>
      <c r="AD431" s="297"/>
      <c r="AE431" s="146"/>
      <c r="AF431" s="146"/>
      <c r="AG431" s="146"/>
      <c r="AH431" s="146"/>
      <c r="AI431" s="146"/>
      <c r="AJ431" s="146"/>
      <c r="AK431" s="146"/>
      <c r="AL431" s="146"/>
      <c r="AM431" s="146"/>
      <c r="AN431" s="297"/>
      <c r="AO431" s="146"/>
      <c r="AP431" s="434" t="s">
        <v>118</v>
      </c>
      <c r="AQ431" s="434"/>
      <c r="AR431" s="79"/>
      <c r="AS431" s="76"/>
      <c r="AT431" s="92"/>
      <c r="AU431" s="93"/>
      <c r="AV431" s="94"/>
      <c r="AW431" s="432" t="s">
        <v>3</v>
      </c>
      <c r="AX431" s="432"/>
      <c r="AY431" s="432"/>
      <c r="AZ431" s="432"/>
      <c r="BA431" s="432"/>
      <c r="BB431" s="432" t="s">
        <v>1</v>
      </c>
      <c r="BC431" s="432"/>
      <c r="BD431" s="432" t="s">
        <v>113</v>
      </c>
      <c r="BE431" s="432"/>
      <c r="BF431" s="432" t="s">
        <v>0</v>
      </c>
      <c r="BG431" s="433"/>
      <c r="BH431" s="432" t="s">
        <v>0</v>
      </c>
      <c r="BI431" s="433"/>
      <c r="BJ431" s="432" t="s">
        <v>113</v>
      </c>
      <c r="BK431" s="432"/>
      <c r="BL431" s="432" t="s">
        <v>113</v>
      </c>
      <c r="BM431" s="432"/>
      <c r="BN431" s="435" t="s">
        <v>144</v>
      </c>
      <c r="BO431" s="435"/>
      <c r="BP431" s="435"/>
      <c r="BQ431" s="435"/>
      <c r="BR431" s="435"/>
    </row>
    <row r="432" spans="1:70" ht="17" customHeight="1" thickBot="1" x14ac:dyDescent="0.25">
      <c r="A432" s="71"/>
      <c r="B432" s="72"/>
      <c r="C432" s="73"/>
      <c r="D432" s="72"/>
      <c r="E432" s="72"/>
      <c r="F432" s="74">
        <f>COUNTIFS(V4:V51, "&lt;&gt;",V4:V51, "&lt;&gt;0")</f>
        <v>48</v>
      </c>
      <c r="G432" s="74">
        <f>COUNTIFS(W4:W51, "&lt;&gt;",W4:W51, "&lt;&gt;0")</f>
        <v>48</v>
      </c>
      <c r="H432" s="74"/>
      <c r="I432" s="74"/>
      <c r="J432" s="74"/>
      <c r="K432" s="74"/>
      <c r="L432" s="74"/>
      <c r="M432" s="74"/>
      <c r="N432" s="74"/>
      <c r="O432" s="74"/>
      <c r="P432" s="74"/>
      <c r="Q432" s="74"/>
      <c r="R432" s="74"/>
      <c r="S432" s="74"/>
      <c r="T432" s="74"/>
      <c r="U432" s="74"/>
      <c r="V432" s="74"/>
      <c r="W432" s="5" t="s">
        <v>126</v>
      </c>
      <c r="X432" s="5" t="s">
        <v>127</v>
      </c>
      <c r="Z432" s="74">
        <f>COUNTIFS(AP4:AP51, "&lt;&gt;",AP4:AP51, "&lt;&gt;0")</f>
        <v>0</v>
      </c>
      <c r="AP432" s="5" t="s">
        <v>126</v>
      </c>
      <c r="AQ432" s="5" t="s">
        <v>127</v>
      </c>
      <c r="AR432" s="4">
        <f>Z432/F432</f>
        <v>0</v>
      </c>
      <c r="AS432" s="76"/>
      <c r="AT432" s="95"/>
      <c r="AU432" s="67"/>
      <c r="AV432" s="435" t="s">
        <v>95</v>
      </c>
      <c r="AW432" s="435"/>
      <c r="AX432" s="68" t="s">
        <v>15</v>
      </c>
      <c r="AY432" s="68" t="s">
        <v>16</v>
      </c>
      <c r="AZ432" s="68" t="s">
        <v>17</v>
      </c>
      <c r="BA432" s="298" t="s">
        <v>1191</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t="s">
        <v>95</v>
      </c>
      <c r="BO432" s="147" t="s">
        <v>15</v>
      </c>
      <c r="BP432" s="147" t="s">
        <v>16</v>
      </c>
      <c r="BQ432" s="147" t="s">
        <v>17</v>
      </c>
      <c r="BR432" s="298" t="s">
        <v>1191</v>
      </c>
    </row>
    <row r="433" spans="3:70" ht="17" customHeight="1" x14ac:dyDescent="0.2">
      <c r="C433" s="4" t="s">
        <v>96</v>
      </c>
      <c r="V433" s="6" t="s">
        <v>129</v>
      </c>
      <c r="W433" s="42">
        <f>GEOMEAN(W4:W51)</f>
        <v>17.99977091159024</v>
      </c>
      <c r="X433" s="42">
        <f>GEOMEAN(X4:X51)</f>
        <v>9.875210270541336</v>
      </c>
      <c r="Z433" s="6"/>
      <c r="AP433" s="42" t="e">
        <f>GEOMEAN(AP4:AP51)</f>
        <v>#NUM!</v>
      </c>
      <c r="AQ433" s="42" t="e">
        <f>GEOMEAN(AQ4:AQ51)</f>
        <v>#NUM!</v>
      </c>
      <c r="AR433" s="42" t="e">
        <f>GEOMEAN(AR4:AR51)</f>
        <v>#NUM!</v>
      </c>
      <c r="AS433" s="42" t="e">
        <f>GEOMEAN(AS4:AS51)</f>
        <v>#NUM!</v>
      </c>
      <c r="AT433" s="422" t="str">
        <f>C433</f>
        <v>Class A1_4K</v>
      </c>
      <c r="AU433" s="69" t="s">
        <v>120</v>
      </c>
      <c r="AV433" s="423" t="s">
        <v>123</v>
      </c>
      <c r="AW433" s="56">
        <f>AVERAGE(AW4,AW10,AW16,AW22,AW28,AW34,AW40,AW46)</f>
        <v>1</v>
      </c>
      <c r="AX433" s="27">
        <f>AVERAGE(AX4:AX51)</f>
        <v>1</v>
      </c>
      <c r="AY433" s="27">
        <f>AVERAGE(AY4:AY51)</f>
        <v>1</v>
      </c>
      <c r="AZ433" s="28">
        <f>AVERAGE(AZ4:AZ51)</f>
        <v>1</v>
      </c>
      <c r="BA433" s="28" t="e">
        <f>AVERAGE(BA4:BA51)</f>
        <v>#VALUE!</v>
      </c>
      <c r="BB433" s="56">
        <f>AVERAGE(BB4,BB10,BB16,BB22,BB28,BB34,BB40,BB46)</f>
        <v>1</v>
      </c>
      <c r="BC433" s="28">
        <f>AVERAGE(BC4:BC51)</f>
        <v>1</v>
      </c>
      <c r="BD433" s="56">
        <f>AVERAGE(BD4,BD10,BD16,BD22,BD28,BD34,BD40,BD46)</f>
        <v>1</v>
      </c>
      <c r="BE433" s="28">
        <f>AVERAGE(BE4:BE51)</f>
        <v>1</v>
      </c>
      <c r="BF433" s="56">
        <f>AVERAGE(BF4,BF10,BF16,BF22,BF28,BF34,BF40,BF46)</f>
        <v>1</v>
      </c>
      <c r="BG433" s="28">
        <f>AVERAGE(BG4:BG51)</f>
        <v>1</v>
      </c>
      <c r="BH433" s="56" t="e">
        <f>AVERAGE(BH4,BH10,BH16,BH22,BH28,BH34,BH40,BH46)</f>
        <v>#VALUE!</v>
      </c>
      <c r="BI433" s="28" t="e">
        <f>AVERAGE(BI4:BI51)</f>
        <v>#VALUE!</v>
      </c>
      <c r="BJ433" s="56" t="e">
        <f>AVERAGE(BJ4,BJ10,BJ16,BJ22,BJ28,BJ34,BJ40,BJ46)</f>
        <v>#VALUE!</v>
      </c>
      <c r="BK433" s="28" t="e">
        <f>AVERAGE(BK4:BK51)</f>
        <v>#VALUE!</v>
      </c>
      <c r="BL433" s="56" t="e">
        <f>AVERAGE(BL4,BL10,BL16,BL22,BL28,BL34,BL40,BL46)</f>
        <v>#VALUE!</v>
      </c>
      <c r="BM433" s="28" t="e">
        <f>AVERAGE(BM4:BM51)</f>
        <v>#VALUE!</v>
      </c>
      <c r="BN433" s="56" t="e">
        <f>AVERAGE(BN4,BN10,BN16,BN22,BN28,BN34,BN40,BN46)</f>
        <v>#VALUE!</v>
      </c>
      <c r="BO433" s="27" t="e">
        <f>AVERAGE(BO4:BO51)</f>
        <v>#VALUE!</v>
      </c>
      <c r="BP433" s="27" t="e">
        <f>AVERAGE(BP4:BP51)</f>
        <v>#VALUE!</v>
      </c>
      <c r="BQ433" s="27" t="e">
        <f>AVERAGE(BQ4:BQ51)</f>
        <v>#VALUE!</v>
      </c>
      <c r="BR433" s="27" t="e">
        <f>AVERAGE(BR4:BR51)</f>
        <v>#VALUE!</v>
      </c>
    </row>
    <row r="434" spans="3:70" ht="17" customHeight="1" x14ac:dyDescent="0.2">
      <c r="V434" s="6" t="s">
        <v>130</v>
      </c>
      <c r="W434" s="42">
        <f>SUM(W4:W51)</f>
        <v>932.88330000000008</v>
      </c>
      <c r="X434" s="42">
        <f>SUM(X4:X51)</f>
        <v>568.27713888888889</v>
      </c>
      <c r="Z434" s="6"/>
      <c r="AP434" s="42">
        <f>SUM(AP4:AP51)</f>
        <v>0</v>
      </c>
      <c r="AQ434" s="42">
        <f>SUM(AQ4:AQ51)</f>
        <v>0</v>
      </c>
      <c r="AR434" s="42">
        <f>SUM(AR4:AR51)</f>
        <v>0</v>
      </c>
      <c r="AS434" s="42">
        <f>SUM(AS4:AS51)</f>
        <v>0</v>
      </c>
      <c r="AT434" s="422"/>
      <c r="AU434" s="70" t="s">
        <v>121</v>
      </c>
      <c r="AV434" s="424"/>
      <c r="AW434" s="57">
        <f>MIN(AW4,AW10,AW16,AW22,AW28,AW34,AW40,AW46)</f>
        <v>1</v>
      </c>
      <c r="AX434" s="26">
        <f>MIN(AX4:AX51)</f>
        <v>1</v>
      </c>
      <c r="AY434" s="26">
        <f>MIN(AY4:AY51)</f>
        <v>1</v>
      </c>
      <c r="AZ434" s="59">
        <f>MIN(AZ4:AZ51)</f>
        <v>1</v>
      </c>
      <c r="BA434" s="291" t="e">
        <f>MIN(BA4:BA51)</f>
        <v>#VALUE!</v>
      </c>
      <c r="BB434" s="57">
        <f>MIN(BB4,BB10,BB16,BB22,BB28,BB34,BB40,BB46)</f>
        <v>1</v>
      </c>
      <c r="BC434" s="59">
        <f>MIN(BC4:BC51)</f>
        <v>1</v>
      </c>
      <c r="BD434" s="57">
        <f>MIN(BD4,BD10,BD16,BD22,BD28,BD34,BD40,BD46)</f>
        <v>1</v>
      </c>
      <c r="BE434" s="59">
        <f>MIN(BE4:BE51)</f>
        <v>1</v>
      </c>
      <c r="BF434" s="57">
        <f>MIN(BF4,BF10,BF16,BF22,BF28,BF34,BF40,BF46)</f>
        <v>1</v>
      </c>
      <c r="BG434" s="59">
        <f>MIN(BG4:BG51)</f>
        <v>1</v>
      </c>
      <c r="BH434" s="150" t="e">
        <f>MIN(BH4,BH10,BH16,BH22,BH28,BH34,BH40,BH46)</f>
        <v>#VALUE!</v>
      </c>
      <c r="BI434" s="148" t="e">
        <f>MIN(BI4:BI51)</f>
        <v>#VALUE!</v>
      </c>
      <c r="BJ434" s="150" t="e">
        <f>MIN(BJ4,BJ10,BJ16,BJ22,BJ28,BJ34,BJ40,BJ46)</f>
        <v>#VALUE!</v>
      </c>
      <c r="BK434" s="148" t="e">
        <f>MIN(BK4:BK51)</f>
        <v>#VALUE!</v>
      </c>
      <c r="BL434" s="150" t="e">
        <f>MIN(BL4,BL10,BL16,BL22,BL28,BL34,BL40,BL46)</f>
        <v>#VALUE!</v>
      </c>
      <c r="BM434" s="148" t="e">
        <f>MIN(BM4:BM51)</f>
        <v>#VALUE!</v>
      </c>
      <c r="BN434" s="150" t="e">
        <f>MIN(BN4,BN10,BN16,BN22,BN28,BN34,BN40,BN46)</f>
        <v>#VALUE!</v>
      </c>
      <c r="BO434" s="154" t="e">
        <f>MIN(BO4:BO51)</f>
        <v>#VALUE!</v>
      </c>
      <c r="BP434" s="154" t="e">
        <f>MIN(BP4:BP51)</f>
        <v>#VALUE!</v>
      </c>
      <c r="BQ434" s="154" t="e">
        <f>MIN(BQ4:BQ51)</f>
        <v>#VALUE!</v>
      </c>
      <c r="BR434" s="294" t="e">
        <f>MIN(BR4:BR51)</f>
        <v>#VALUE!</v>
      </c>
    </row>
    <row r="435" spans="3:70" ht="17" customHeight="1" thickBot="1" x14ac:dyDescent="0.25">
      <c r="V435" s="6" t="s">
        <v>122</v>
      </c>
      <c r="W435" s="42">
        <f>MAX(W4:W51)</f>
        <v>42.506700000000002</v>
      </c>
      <c r="X435" s="42">
        <f>MAX(X4:X51)</f>
        <v>39.562444444444438</v>
      </c>
      <c r="Z435" s="6"/>
      <c r="AP435" s="42">
        <f>MAX(AP4:AP51)</f>
        <v>0</v>
      </c>
      <c r="AQ435" s="42">
        <f>MAX(AQ4:AQ51)</f>
        <v>0</v>
      </c>
      <c r="AR435" s="42">
        <f>MAX(AR4:AR51)</f>
        <v>0</v>
      </c>
      <c r="AS435" s="42">
        <f>MAX(AS4:AS51)</f>
        <v>0</v>
      </c>
      <c r="AT435" s="422"/>
      <c r="AU435" s="70" t="s">
        <v>122</v>
      </c>
      <c r="AV435" s="425"/>
      <c r="AW435" s="58">
        <f>MAX(AW4,AW10,AW16,AW22,AW28,AW34,AW40,AW46)</f>
        <v>1</v>
      </c>
      <c r="AX435" s="60">
        <f>MAX(AX4:AX51)</f>
        <v>1</v>
      </c>
      <c r="AY435" s="60">
        <f>MAX(AY4:AY51)</f>
        <v>1</v>
      </c>
      <c r="AZ435" s="61">
        <f>MAX(AZ4:AZ51)</f>
        <v>1</v>
      </c>
      <c r="BA435" s="292" t="e">
        <f>MAX(BA4:BA51)</f>
        <v>#VALUE!</v>
      </c>
      <c r="BB435" s="58">
        <f>MAX(BB4,BB10,BB16,BB22,BB28,BB34,BB40,BB46)</f>
        <v>1</v>
      </c>
      <c r="BC435" s="61">
        <f>MAX(BC4:BC51)</f>
        <v>1</v>
      </c>
      <c r="BD435" s="58">
        <f>MAX(BD4,BD10,BD16,BD22,BD28,BD34,BD40,BD46)</f>
        <v>1</v>
      </c>
      <c r="BE435" s="61">
        <f>MAX(BE4:BE51)</f>
        <v>1</v>
      </c>
      <c r="BF435" s="58">
        <f>MAX(BF4,BF10,BF16,BF22,BF28,BF34,BF40,BF46)</f>
        <v>1</v>
      </c>
      <c r="BG435" s="61">
        <f>MAX(BG4:BG51)</f>
        <v>1</v>
      </c>
      <c r="BH435" s="151" t="e">
        <f>MAX(BH4,BH10,BH16,BH22,BH28,BH34,BH40,BH46)</f>
        <v>#VALUE!</v>
      </c>
      <c r="BI435" s="149" t="e">
        <f>MAX(BI4:BI51)</f>
        <v>#VALUE!</v>
      </c>
      <c r="BJ435" s="151" t="e">
        <f>MAX(BJ4,BJ10,BJ16,BJ22,BJ28,BJ34,BJ40,BJ46)</f>
        <v>#VALUE!</v>
      </c>
      <c r="BK435" s="149" t="e">
        <f>MAX(BK4:BK51)</f>
        <v>#VALUE!</v>
      </c>
      <c r="BL435" s="151" t="e">
        <f>MAX(BL4,BL10,BL16,BL22,BL28,BL34,BL40,BL46)</f>
        <v>#VALUE!</v>
      </c>
      <c r="BM435" s="149" t="e">
        <f>MAX(BM4:BM51)</f>
        <v>#VALUE!</v>
      </c>
      <c r="BN435" s="151" t="e">
        <f>MAX(BN4,BN10,BN16,BN22,BN28,BN34,BN40,BN46)</f>
        <v>#VALUE!</v>
      </c>
      <c r="BO435" s="155" t="e">
        <f>MAX(BO4:BO51)</f>
        <v>#VALUE!</v>
      </c>
      <c r="BP435" s="155" t="e">
        <f>MAX(BP4:BP51)</f>
        <v>#VALUE!</v>
      </c>
      <c r="BQ435" s="155" t="e">
        <f>MAX(BQ4:BQ51)</f>
        <v>#VALUE!</v>
      </c>
      <c r="BR435" s="295" t="e">
        <f>MAX(BR4:BR51)</f>
        <v>#VALUE!</v>
      </c>
    </row>
    <row r="436" spans="3:70" ht="17" customHeight="1" x14ac:dyDescent="0.2">
      <c r="V436" s="6" t="s">
        <v>121</v>
      </c>
      <c r="W436" s="42">
        <f>MIN(W4:W51)</f>
        <v>7.6288999999999998</v>
      </c>
      <c r="X436" s="42">
        <f>MIN(X4:X51)</f>
        <v>2.4113611111111108</v>
      </c>
      <c r="Z436" s="6"/>
      <c r="AP436" s="42">
        <f>MIN(AP4:AP51)</f>
        <v>0</v>
      </c>
      <c r="AQ436" s="42">
        <f>MIN(AQ4:AQ51)</f>
        <v>0</v>
      </c>
      <c r="AR436" s="42">
        <f>MIN(AR4:AR51)</f>
        <v>0</v>
      </c>
      <c r="AS436" s="42">
        <f>MIN(AS4:AS51)</f>
        <v>0</v>
      </c>
      <c r="AT436" s="422"/>
      <c r="AU436" s="70" t="s">
        <v>120</v>
      </c>
      <c r="AV436" s="426" t="s">
        <v>124</v>
      </c>
      <c r="AW436" s="56">
        <f>AVERAGE(AW6,AW12,AW18,AW24,AW30,AW36,AW42,AW48)</f>
        <v>1</v>
      </c>
      <c r="AX436" s="446"/>
      <c r="AY436" s="447"/>
      <c r="AZ436" s="447"/>
      <c r="BA436" s="447"/>
      <c r="BB436" s="56">
        <f>AVERAGE(BB6,BB12,BB18,BB24,BB30,BB36,BB42,BB48)</f>
        <v>1</v>
      </c>
      <c r="BC436" s="437"/>
      <c r="BD436" s="56">
        <f>AVERAGE(BD6,BD12,BD18,BD24,BD30,BD36,BD42,BD48)</f>
        <v>1</v>
      </c>
      <c r="BE436" s="437"/>
      <c r="BF436" s="56">
        <f>AVERAGE(BF6,BF12,BF18,BF24,BF30,BF36,BF42,BF48)</f>
        <v>1</v>
      </c>
      <c r="BG436" s="437"/>
      <c r="BH436" s="56" t="e">
        <f>AVERAGE(BH6,BH12,BH18,BH24,BH30,BH36,BH42,BH48)</f>
        <v>#VALUE!</v>
      </c>
      <c r="BI436" s="437"/>
      <c r="BJ436" s="56" t="e">
        <f>AVERAGE(BJ6,BJ12,BJ18,BJ24,BJ30,BJ36,BJ42,BJ48)</f>
        <v>#VALUE!</v>
      </c>
      <c r="BK436" s="437"/>
      <c r="BL436" s="56" t="e">
        <f>AVERAGE(BL6,BL12,BL18,BL24,BL30,BL36,BL42,BL48)</f>
        <v>#VALUE!</v>
      </c>
      <c r="BM436" s="437"/>
      <c r="BN436" s="477" t="e">
        <f>AVERAGE(BN6,BN12,BN18,BN24,BN30,BN36,BN42,BN48)</f>
        <v>#VALUE!</v>
      </c>
      <c r="BO436" s="481"/>
      <c r="BP436" s="447"/>
      <c r="BQ436" s="447"/>
      <c r="BR436" s="482"/>
    </row>
    <row r="437" spans="3:70" ht="17" customHeight="1" x14ac:dyDescent="0.2">
      <c r="V437" s="6" t="s">
        <v>131</v>
      </c>
      <c r="W437" s="42"/>
      <c r="X437" s="42"/>
      <c r="Z437" s="6"/>
      <c r="AP437" s="113" t="e">
        <f>AP433/W433</f>
        <v>#NUM!</v>
      </c>
      <c r="AQ437" s="113" t="e">
        <f>AQ433/X433</f>
        <v>#NUM!</v>
      </c>
      <c r="AR437" s="42"/>
      <c r="AS437" s="42"/>
      <c r="AT437" s="422"/>
      <c r="AU437" s="70" t="s">
        <v>121</v>
      </c>
      <c r="AV437" s="427"/>
      <c r="AW437" s="326">
        <f>MIN(AW6,AW12,AW18,AW24,AW30,AW36,AW42,AW48)</f>
        <v>1</v>
      </c>
      <c r="AX437" s="448"/>
      <c r="AY437" s="449"/>
      <c r="AZ437" s="449"/>
      <c r="BA437" s="449"/>
      <c r="BB437" s="326">
        <f>MIN(BB6,BB12,BB18,BB24,BB30,BB36,BB42,BB48)</f>
        <v>1</v>
      </c>
      <c r="BC437" s="438"/>
      <c r="BD437" s="326">
        <f>MIN(BD6,BD12,BD18,BD24,BD30,BD36,BD42,BD48)</f>
        <v>1</v>
      </c>
      <c r="BE437" s="438"/>
      <c r="BF437" s="326">
        <f>MIN(BF6,BF12,BF18,BF24,BF30,BF36,BF42,BF48)</f>
        <v>1</v>
      </c>
      <c r="BG437" s="438"/>
      <c r="BH437" s="326" t="e">
        <f>MIN(BH6,BH12,BH18,BH24,BH30,BH36,BH42,BH48)</f>
        <v>#VALUE!</v>
      </c>
      <c r="BI437" s="438"/>
      <c r="BJ437" s="326" t="e">
        <f>MIN(BJ6,BJ12,BJ18,BJ24,BJ30,BJ36,BJ42,BJ48)</f>
        <v>#VALUE!</v>
      </c>
      <c r="BK437" s="438"/>
      <c r="BL437" s="326" t="e">
        <f>MIN(BL6,BL12,BL18,BL24,BL30,BL36,BL42,BL48)</f>
        <v>#VALUE!</v>
      </c>
      <c r="BM437" s="438"/>
      <c r="BN437" s="478" t="e">
        <f>MIN(BN6,BN12,BN18,BN24,BN30,BN36,BN42,BN48)</f>
        <v>#VALUE!</v>
      </c>
      <c r="BO437" s="483"/>
      <c r="BP437" s="449"/>
      <c r="BQ437" s="449"/>
      <c r="BR437" s="484"/>
    </row>
    <row r="438" spans="3:70" ht="17" customHeight="1" thickBot="1" x14ac:dyDescent="0.25">
      <c r="W438" s="42"/>
      <c r="X438" s="42"/>
      <c r="Z438" s="6"/>
      <c r="AP438" s="42"/>
      <c r="AQ438" s="42"/>
      <c r="AR438" s="42"/>
      <c r="AS438" s="42"/>
      <c r="AT438" s="422"/>
      <c r="AU438" s="70" t="s">
        <v>122</v>
      </c>
      <c r="AV438" s="428"/>
      <c r="AW438" s="327">
        <f>MAX(AW6,AW12,AW18,AW24,AW30,AW36,AW42,AW48)</f>
        <v>1</v>
      </c>
      <c r="AX438" s="448"/>
      <c r="AY438" s="449"/>
      <c r="AZ438" s="449"/>
      <c r="BA438" s="449"/>
      <c r="BB438" s="327">
        <f>MAX(BB6,BB12,BB18,BB24,BB30,BB36,BB42,BB48)</f>
        <v>1</v>
      </c>
      <c r="BC438" s="438"/>
      <c r="BD438" s="327">
        <f>MAX(BD6,BD12,BD18,BD24,BD30,BD36,BD42,BD48)</f>
        <v>1</v>
      </c>
      <c r="BE438" s="438"/>
      <c r="BF438" s="327">
        <f>MAX(BF6,BF12,BF18,BF24,BF30,BF36,BF42,BF48)</f>
        <v>1</v>
      </c>
      <c r="BG438" s="438"/>
      <c r="BH438" s="327" t="e">
        <f>MAX(BH6,BH12,BH18,BH24,BH30,BH36,BH42,BH48)</f>
        <v>#VALUE!</v>
      </c>
      <c r="BI438" s="438"/>
      <c r="BJ438" s="327" t="e">
        <f>MAX(BJ6,BJ12,BJ18,BJ24,BJ30,BJ36,BJ42,BJ48)</f>
        <v>#VALUE!</v>
      </c>
      <c r="BK438" s="438"/>
      <c r="BL438" s="327" t="e">
        <f>MAX(BL6,BL12,BL18,BL24,BL30,BL36,BL42,BL48)</f>
        <v>#VALUE!</v>
      </c>
      <c r="BM438" s="438"/>
      <c r="BN438" s="479" t="e">
        <f>MAX(BN6,BN12,BN18,BN24,BN30,BN36,BN42,BN48)</f>
        <v>#VALUE!</v>
      </c>
      <c r="BO438" s="483"/>
      <c r="BP438" s="449"/>
      <c r="BQ438" s="449"/>
      <c r="BR438" s="484"/>
    </row>
    <row r="439" spans="3:70" ht="17" customHeight="1" x14ac:dyDescent="0.2">
      <c r="W439" s="42"/>
      <c r="X439" s="42"/>
      <c r="Z439" s="6"/>
      <c r="AP439" s="42"/>
      <c r="AQ439" s="42"/>
      <c r="AR439" s="42"/>
      <c r="AS439" s="42"/>
      <c r="AT439" s="422"/>
      <c r="AU439" s="65" t="s">
        <v>120</v>
      </c>
      <c r="AV439" s="429" t="s">
        <v>125</v>
      </c>
      <c r="AW439" s="325">
        <f>AVERAGE(AW8,AW14,AW20,AW26,AW32,AW38,AW44,AW50)</f>
        <v>1</v>
      </c>
      <c r="AX439" s="448"/>
      <c r="AY439" s="449"/>
      <c r="AZ439" s="449"/>
      <c r="BA439" s="449"/>
      <c r="BB439" s="325">
        <f>AVERAGE(BB8,BB14,BB20,BB26,BB32,BB38,BB44,BB50)</f>
        <v>1</v>
      </c>
      <c r="BC439" s="438"/>
      <c r="BD439" s="325">
        <f>AVERAGE(BD8,BD14,BD20,BD26,BD32,BD38,BD44,BD50)</f>
        <v>1</v>
      </c>
      <c r="BE439" s="438"/>
      <c r="BF439" s="325">
        <f>AVERAGE(BF8,BF14,BF20,BF26,BF32,BF38,BF44,BF50)</f>
        <v>1</v>
      </c>
      <c r="BG439" s="438"/>
      <c r="BH439" s="325" t="e">
        <f>AVERAGE(BH8,BH14,BH20,BH26,BH32,BH38,BH44,BH50)</f>
        <v>#VALUE!</v>
      </c>
      <c r="BI439" s="438"/>
      <c r="BJ439" s="325" t="e">
        <f>AVERAGE(BJ8,BJ14,BJ20,BJ26,BJ32,BJ38,BJ44,BJ50)</f>
        <v>#VALUE!</v>
      </c>
      <c r="BK439" s="438"/>
      <c r="BL439" s="325" t="e">
        <f>AVERAGE(BL8,BL14,BL20,BL26,BL32,BL38,BL44,BL50)</f>
        <v>#VALUE!</v>
      </c>
      <c r="BM439" s="438"/>
      <c r="BN439" s="480" t="e">
        <f>AVERAGE(BN8,BN14,BN20,BN26,BN32,BN38,BN44,BN50)</f>
        <v>#VALUE!</v>
      </c>
      <c r="BO439" s="483"/>
      <c r="BP439" s="449"/>
      <c r="BQ439" s="449"/>
      <c r="BR439" s="484"/>
    </row>
    <row r="440" spans="3:70" ht="17" customHeight="1" x14ac:dyDescent="0.2">
      <c r="W440" s="42"/>
      <c r="X440" s="42"/>
      <c r="Z440" s="6"/>
      <c r="AP440" s="42"/>
      <c r="AQ440" s="42"/>
      <c r="AR440" s="42"/>
      <c r="AS440" s="42"/>
      <c r="AT440" s="422"/>
      <c r="AU440" s="65" t="s">
        <v>121</v>
      </c>
      <c r="AV440" s="430"/>
      <c r="AW440" s="326">
        <f>MIN(AW8,AW14,AW20,AW26,AW32,AW38,AW44,AW50)</f>
        <v>1</v>
      </c>
      <c r="AX440" s="448"/>
      <c r="AY440" s="449"/>
      <c r="AZ440" s="449"/>
      <c r="BA440" s="449"/>
      <c r="BB440" s="326">
        <f>MIN(BB8,BB14,BB20,BB26,BB32,BB38,BB44,BB50)</f>
        <v>1</v>
      </c>
      <c r="BC440" s="438"/>
      <c r="BD440" s="326">
        <f>MIN(BD8,BD14,BD20,BD26,BD32,BD38,BD44,BD50)</f>
        <v>1</v>
      </c>
      <c r="BE440" s="438"/>
      <c r="BF440" s="326">
        <f>MIN(BF8,BF14,BF20,BF26,BF32,BF38,BF44,BF50)</f>
        <v>1</v>
      </c>
      <c r="BG440" s="438"/>
      <c r="BH440" s="326" t="e">
        <f>MIN(BH8,BH14,BH20,BH26,BH32,BH38,BH44,BH50)</f>
        <v>#VALUE!</v>
      </c>
      <c r="BI440" s="438"/>
      <c r="BJ440" s="326" t="e">
        <f>MIN(BJ8,BJ14,BJ20,BJ26,BJ32,BJ38,BJ44,BJ50)</f>
        <v>#VALUE!</v>
      </c>
      <c r="BK440" s="438"/>
      <c r="BL440" s="326" t="e">
        <f>MIN(BL8,BL14,BL20,BL26,BL32,BL38,BL44,BL50)</f>
        <v>#VALUE!</v>
      </c>
      <c r="BM440" s="438"/>
      <c r="BN440" s="478" t="e">
        <f>MIN(BN8,BN14,BN20,BN26,BN32,BN38,BN44,BN50)</f>
        <v>#VALUE!</v>
      </c>
      <c r="BO440" s="483"/>
      <c r="BP440" s="449"/>
      <c r="BQ440" s="449"/>
      <c r="BR440" s="484"/>
    </row>
    <row r="441" spans="3:70" ht="17" customHeight="1" thickBot="1" x14ac:dyDescent="0.25">
      <c r="F441" s="42">
        <f>COUNTIFS(F52:F183,"&lt;&gt;",F52:F183,"&lt;&gt;0")</f>
        <v>132</v>
      </c>
      <c r="G441" s="42">
        <f>COUNTIFS(G52:G183,"&lt;&gt;",G52:G183,"&lt;&gt;0")</f>
        <v>132</v>
      </c>
      <c r="W441" s="42"/>
      <c r="X441" s="42"/>
      <c r="Z441" s="42">
        <f>COUNTIFS(Z52:Z183,"&lt;&gt;",Z52:Z183,"&lt;&gt;0")</f>
        <v>0</v>
      </c>
      <c r="AP441" s="42"/>
      <c r="AQ441" s="42"/>
      <c r="AR441" s="4">
        <f>Z441/F441</f>
        <v>0</v>
      </c>
      <c r="AS441" s="42"/>
      <c r="AT441" s="422"/>
      <c r="AU441" s="66" t="s">
        <v>122</v>
      </c>
      <c r="AV441" s="431"/>
      <c r="AW441" s="327">
        <f>MAX(AW6,AW12,AW18,AW24,AW30,AW36,AW42,AW48)</f>
        <v>1</v>
      </c>
      <c r="AX441" s="450"/>
      <c r="AY441" s="451"/>
      <c r="AZ441" s="451"/>
      <c r="BA441" s="451"/>
      <c r="BB441" s="327">
        <f>MAX(BB6,BB12,BB18,BB24,BB30,BB36,BB42,BB48)</f>
        <v>1</v>
      </c>
      <c r="BC441" s="439"/>
      <c r="BD441" s="327">
        <f>MAX(BD6,BD12,BD18,BD24,BD30,BD36,BD42,BD48)</f>
        <v>1</v>
      </c>
      <c r="BE441" s="439"/>
      <c r="BF441" s="327">
        <f>MAX(BF6,BF12,BF18,BF24,BF30,BF36,BF42,BF48)</f>
        <v>1</v>
      </c>
      <c r="BG441" s="439"/>
      <c r="BH441" s="327" t="e">
        <f>MAX(BH6,BH12,BH18,BH24,BH30,BH36,BH42,BH48)</f>
        <v>#VALUE!</v>
      </c>
      <c r="BI441" s="439"/>
      <c r="BJ441" s="327" t="e">
        <f>MAX(BJ6,BJ12,BJ18,BJ24,BJ30,BJ36,BJ42,BJ48)</f>
        <v>#VALUE!</v>
      </c>
      <c r="BK441" s="439"/>
      <c r="BL441" s="327" t="e">
        <f>MAX(BL6,BL12,BL18,BL24,BL30,BL36,BL42,BL48)</f>
        <v>#VALUE!</v>
      </c>
      <c r="BM441" s="439"/>
      <c r="BN441" s="479" t="e">
        <f>MAX(BN6,BN12,BN18,BN24,BN30,BN36,BN42,BN48)</f>
        <v>#VALUE!</v>
      </c>
      <c r="BO441" s="485"/>
      <c r="BP441" s="451"/>
      <c r="BQ441" s="451"/>
      <c r="BR441" s="486"/>
    </row>
    <row r="442" spans="3:70" ht="17" customHeight="1" x14ac:dyDescent="0.2">
      <c r="C442" s="4" t="s">
        <v>97</v>
      </c>
      <c r="V442" s="6" t="s">
        <v>129</v>
      </c>
      <c r="W442" s="42">
        <f>GEOMEAN(W52:W183)</f>
        <v>6.5537421863577547</v>
      </c>
      <c r="X442" s="42">
        <f>GEOMEAN(X52:X183)</f>
        <v>3.6228038054290708</v>
      </c>
      <c r="Z442" s="6"/>
      <c r="AP442" s="42" t="e">
        <f>GEOMEAN(AP52:AP183)</f>
        <v>#NUM!</v>
      </c>
      <c r="AQ442" s="42" t="e">
        <f>GEOMEAN(AQ52:AQ183)</f>
        <v>#NUM!</v>
      </c>
      <c r="AR442" s="42" t="e">
        <f>GEOMEAN(AR52:AR183)</f>
        <v>#NUM!</v>
      </c>
      <c r="AS442" s="42" t="e">
        <f>GEOMEAN(AS52:AS183)</f>
        <v>#NUM!</v>
      </c>
      <c r="AT442" s="422" t="str">
        <f>C442</f>
        <v>Class A1_2K</v>
      </c>
      <c r="AU442" s="69" t="s">
        <v>120</v>
      </c>
      <c r="AV442" s="423" t="s">
        <v>123</v>
      </c>
      <c r="AW442" s="56">
        <f>AVERAGE(AW52,AW58,AW64,AW70,AW76,AW82,AW88,AW94,AW100,AW106,AW112,AW118,AW124,AW130,AW136,AW142,AW148,AW154,AW160,AW166,AW172,AW178)</f>
        <v>1</v>
      </c>
      <c r="AX442" s="27">
        <f>AVERAGE(AX52:AX165)</f>
        <v>1</v>
      </c>
      <c r="AY442" s="27">
        <f>AVERAGE(AY52:AY165)</f>
        <v>1</v>
      </c>
      <c r="AZ442" s="27">
        <f>AVERAGE(AZ52:AZ165)</f>
        <v>1</v>
      </c>
      <c r="BA442" s="27" t="e">
        <f>AVERAGE(BA52:BA165)</f>
        <v>#VALUE!</v>
      </c>
      <c r="BB442" s="56">
        <f>AVERAGE(BB52,BB58,BB64,BB70,BB76,BB82,BB88,BB94,BB100,BB106,BB112,BB118,BB124,BB130,BB136,BB142,BB148,BB154,BB160)</f>
        <v>1</v>
      </c>
      <c r="BC442" s="27">
        <f>AVERAGE(BC52:BC165)</f>
        <v>1</v>
      </c>
      <c r="BD442" s="56">
        <f>AVERAGE(BD52,BD58,BD64,BD70,BD76,BD82,BD88,BD94,BD100,BD106,BD112,BD118,BD124,BD130,BD136,BD142,BD148,BD154,BD160,BD166,BD172,BD178)</f>
        <v>1</v>
      </c>
      <c r="BE442" s="27">
        <f>AVERAGE(BE52:BE183)</f>
        <v>1</v>
      </c>
      <c r="BF442" s="56">
        <f>AVERAGE(BF52,BF58,BF64,BF70,BF76,BF82,BF88,BF94,BF100,BF106,BF112,BF118,BF124,BF130,BF136,BF142,BF148,BF154,BF160,BF166,BF172,BF178)</f>
        <v>1</v>
      </c>
      <c r="BG442" s="28">
        <f>AVERAGE(BG52:BG183)</f>
        <v>1</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56" t="e">
        <f>AVERAGE(BN52,BN58,BN64,BN70,BN76,BN82,BN88,BN94,BN100,BN106,BN112,BN118,BN124,BN130,BN136,BN142,BN148,BN154,BN160,BN166,BN172,BN178)</f>
        <v>#VALUE!</v>
      </c>
      <c r="BO442" s="27" t="e">
        <f>AVERAGE(BO52:BO165)</f>
        <v>#VALUE!</v>
      </c>
      <c r="BP442" s="27" t="e">
        <f>AVERAGE(BP52:BP165)</f>
        <v>#VALUE!</v>
      </c>
      <c r="BQ442" s="27" t="e">
        <f>AVERAGE(BQ52:BQ165)</f>
        <v>#VALUE!</v>
      </c>
      <c r="BR442" s="27" t="e">
        <f>AVERAGE(BR52:BR165)</f>
        <v>#VALUE!</v>
      </c>
    </row>
    <row r="443" spans="3:70" ht="17" customHeight="1" x14ac:dyDescent="0.2">
      <c r="V443" s="6" t="s">
        <v>130</v>
      </c>
      <c r="W443" s="42">
        <f>SUM(W52:W183)</f>
        <v>1065.4160000000004</v>
      </c>
      <c r="X443" s="42">
        <f>SUM(X52:X183)</f>
        <v>636.00116666666645</v>
      </c>
      <c r="Z443" s="6"/>
      <c r="AP443" s="42">
        <f>SUM(AP52:AP183)</f>
        <v>0</v>
      </c>
      <c r="AQ443" s="42">
        <f>SUM(AQ52:AQ183)</f>
        <v>0</v>
      </c>
      <c r="AR443" s="42">
        <f>SUM(AR52:AR183)</f>
        <v>0</v>
      </c>
      <c r="AS443" s="42">
        <f>SUM(AS52:AS183)</f>
        <v>0</v>
      </c>
      <c r="AT443" s="422"/>
      <c r="AU443" s="70" t="s">
        <v>121</v>
      </c>
      <c r="AV443" s="424"/>
      <c r="AW443" s="57">
        <f>MIN(AW52,AW58,AW64,AW70,AW76,AW82,AW88,AW94,AW100,AW106,AW112,AW118,AW124,AW130,AW136,AW142,AW148,AW154,AW160,AW166,AW172,AW178)</f>
        <v>1</v>
      </c>
      <c r="AX443" s="26">
        <f>MIN(AX52:AX165)</f>
        <v>1</v>
      </c>
      <c r="AY443" s="26">
        <f>MIN(AY52:AY165)</f>
        <v>1</v>
      </c>
      <c r="AZ443" s="26">
        <f>MIN(AZ52:AZ165)</f>
        <v>1</v>
      </c>
      <c r="BA443" s="294" t="e">
        <f>MIN(BA52:BA165)</f>
        <v>#VALUE!</v>
      </c>
      <c r="BB443" s="57">
        <f>MIN(BB52,BB58,BB64,BB70,BB76,BB82,BB88,BB94,BB100,BB106,BB112,BB118,BB124,BB130,BB136,BB142,BB148,BB154,BB160)</f>
        <v>1</v>
      </c>
      <c r="BC443" s="26">
        <f>MIN(BC52:BC165)</f>
        <v>1</v>
      </c>
      <c r="BD443" s="57">
        <f>MIN(BD52,BD58,BD64,BD70,BD76,BD82,BD88,BD94,BD100,BD106,BD112,BD118,BD124,BD130,BD136,BD142,BD148,BD154,BD160,BD166,BD172,BD178)</f>
        <v>1</v>
      </c>
      <c r="BE443" s="26">
        <f>MIN(BE52:BE183)</f>
        <v>1</v>
      </c>
      <c r="BF443" s="57">
        <f>MIN(BF52,BF58,BF64,BF70,BF76,BF82,BF88,BF94,BF100,BF106,BF112,BF118,BF124,BF130,BF136,BF142,BF148,BF154,BF160,BF166,BF172,BF178)</f>
        <v>1</v>
      </c>
      <c r="BG443" s="59">
        <f>MIN(BG52:BG183)</f>
        <v>1</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150" t="e">
        <f>MIN(BN52,BN58,BN64,BN70,BN76,BN82,BN88,BN94,BN100,BN106,BN112,BN118,BN124,BN130,BN136,BN142,BN148,BN154,BN160,BN166,BN172,BN178)</f>
        <v>#VALUE!</v>
      </c>
      <c r="BO443" s="154" t="e">
        <f>MIN(BO52:BO165)</f>
        <v>#VALUE!</v>
      </c>
      <c r="BP443" s="154" t="e">
        <f>MIN(BP52:BP165)</f>
        <v>#VALUE!</v>
      </c>
      <c r="BQ443" s="154" t="e">
        <f>MIN(BQ52:BQ165)</f>
        <v>#VALUE!</v>
      </c>
      <c r="BR443" s="294" t="e">
        <f>MIN(BR52:BR165)</f>
        <v>#VALUE!</v>
      </c>
    </row>
    <row r="444" spans="3:70" ht="17" customHeight="1" thickBot="1" x14ac:dyDescent="0.25">
      <c r="V444" s="6" t="s">
        <v>122</v>
      </c>
      <c r="W444" s="42">
        <f>MAX(W52:W183)</f>
        <v>26.8337</v>
      </c>
      <c r="X444" s="42">
        <f>MAX(X52:X183)</f>
        <v>23.040277777777778</v>
      </c>
      <c r="Z444" s="6"/>
      <c r="AP444" s="42">
        <f>MAX(AP52:AP183)</f>
        <v>0</v>
      </c>
      <c r="AQ444" s="42">
        <f>MAX(AQ52:AQ183)</f>
        <v>0</v>
      </c>
      <c r="AR444" s="42">
        <f>MAX(AR52:AR183)</f>
        <v>0</v>
      </c>
      <c r="AS444" s="42">
        <f>MAX(AS52:AS183)</f>
        <v>0</v>
      </c>
      <c r="AT444" s="422"/>
      <c r="AU444" s="70" t="s">
        <v>122</v>
      </c>
      <c r="AV444" s="425"/>
      <c r="AW444" s="58">
        <f>MAX(AW52,AW58,AW64,AW70,AW76,AW82,AW88,AW94,AW100,AW106,AW112,AW118,AW124,AW130,AW136,AW142,AW148,AW154,AW160,AW166,AW172,AW178)</f>
        <v>1</v>
      </c>
      <c r="AX444" s="60">
        <f>MAX(AX52:AX165)</f>
        <v>1</v>
      </c>
      <c r="AY444" s="60">
        <f>MAX(AY52:AY165)</f>
        <v>1</v>
      </c>
      <c r="AZ444" s="60">
        <f>MAX(AZ52:AZ165)</f>
        <v>1</v>
      </c>
      <c r="BA444" s="295" t="e">
        <f>MAX(BA52:BA165)</f>
        <v>#VALUE!</v>
      </c>
      <c r="BB444" s="58">
        <f>MAX(BB52,BB58,BB64,BB70,BB76,BB82,BB88,BB94,BB100,BB106,BB112,BB118,BB124,BB130,BB136,BB142,BB148,BB154,BB160)</f>
        <v>1</v>
      </c>
      <c r="BC444" s="60">
        <f>MAX(BC52:BC165)</f>
        <v>1</v>
      </c>
      <c r="BD444" s="58">
        <f>MAX(BD52,BD58,BD64,BD70,BD76,BD82,BD88,BD94,BD100,BD106,BD112,BD118,BD124,BD130,BD136,BD142,BD148,BD154,BD160,BD166,BD172,BD178)</f>
        <v>1</v>
      </c>
      <c r="BE444" s="60">
        <f>MAX(BE52:BE183)</f>
        <v>1</v>
      </c>
      <c r="BF444" s="58">
        <f>MAX(BF52,BF58,BF64,BF70,BF76,BF82,BF88,BF94,BF100,BF106,BF112,BF118,BF124,BF130,BF136,BF142,BF148,BF154,BF160,BF166,BF172,BF178)</f>
        <v>1</v>
      </c>
      <c r="BG444" s="61">
        <f>MAX(BG52:BG183)</f>
        <v>1</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151" t="e">
        <f>MAX(BN52,BN58,BN64,BN70,BN76,BN82,BN88,BN94,BN100,BN106,BN112,BN118,BN124,BN130,BN136,BN142,BN148,BN154,BN160,BN166,BN172,BN178)</f>
        <v>#VALUE!</v>
      </c>
      <c r="BO444" s="155" t="e">
        <f>MAX(BO52:BO165)</f>
        <v>#VALUE!</v>
      </c>
      <c r="BP444" s="155" t="e">
        <f>MAX(BP52:BP165)</f>
        <v>#VALUE!</v>
      </c>
      <c r="BQ444" s="155" t="e">
        <f>MAX(BQ52:BQ165)</f>
        <v>#VALUE!</v>
      </c>
      <c r="BR444" s="295" t="e">
        <f>MAX(BR52:BR165)</f>
        <v>#VALUE!</v>
      </c>
    </row>
    <row r="445" spans="3:70" ht="17" customHeight="1" x14ac:dyDescent="0.2">
      <c r="V445" s="6" t="s">
        <v>121</v>
      </c>
      <c r="W445" s="42">
        <f>MIN(W52:W183)</f>
        <v>1.5999000000000001</v>
      </c>
      <c r="X445" s="42">
        <f>MIN(X52:X183)</f>
        <v>0.52952777777777782</v>
      </c>
      <c r="Z445" s="6"/>
      <c r="AP445" s="42">
        <f>MIN(AP52:AP183)</f>
        <v>0</v>
      </c>
      <c r="AQ445" s="42">
        <f>MIN(AQ52:AQ183)</f>
        <v>0</v>
      </c>
      <c r="AR445" s="42">
        <f>MIN(AR52:AR183)</f>
        <v>0</v>
      </c>
      <c r="AS445" s="42">
        <f>MIN(AS52:AS183)</f>
        <v>0</v>
      </c>
      <c r="AT445" s="422"/>
      <c r="AU445" s="70" t="s">
        <v>120</v>
      </c>
      <c r="AV445" s="426" t="s">
        <v>124</v>
      </c>
      <c r="AW445" s="56">
        <f>AVERAGE(AW54,AW60,AW66,AW72,AW78,AW84,AW90,AW96,AW102,AW108,AW114,AW120,AW126,AW132,AW138,AW144,AW150,AW156,AW162,AW168,AW174,AW180)</f>
        <v>1</v>
      </c>
      <c r="AX445" s="446"/>
      <c r="AY445" s="447"/>
      <c r="AZ445" s="447"/>
      <c r="BA445" s="447"/>
      <c r="BB445" s="56">
        <f>AVERAGE(BB54,BB60,BB66,BB72,BB78,BB84,BB90,BB96,BB102,BB108,BB114,BB120,BB126,BB132,BB138,BB144,BB150,BB156,BB162,BB168,BB174,BB180)</f>
        <v>1</v>
      </c>
      <c r="BC445" s="437"/>
      <c r="BD445" s="56">
        <f>AVERAGE(BD54,BD60,BD66,BD72,BD78,BD84,BD90,BD96,BD102,BD108,BD114,BD120,BD126,BD132,BD138,BD144,BD150,BD156,BD162)</f>
        <v>1</v>
      </c>
      <c r="BE445" s="437"/>
      <c r="BF445" s="56">
        <f>AVERAGE(BF54,BF60,BF66,BF72,BF78,BF84,BF90,BF96,BF102,BF108,BF114,BF120,BF126,BF132,BF138,BF144,BF150,BF156,BF162, BF168,BF174,BF180)</f>
        <v>1</v>
      </c>
      <c r="BG445" s="437"/>
      <c r="BH445" s="56" t="e">
        <f>AVERAGE(BH54,BH60,BH66,BH72,BH78,BH84,BH90,BH96,BH102,BH108,BH114,BH120,BH126,BH132,BH138,BH144,BH150,BH156,BH162, BH168,BH174,BH180)</f>
        <v>#VALUE!</v>
      </c>
      <c r="BI445" s="437"/>
      <c r="BJ445" s="56" t="e">
        <f>AVERAGE(BJ54,BJ60,BJ66,BJ72,BJ78,BJ84,BJ90,BJ96,BJ102,BJ108,BJ114,BJ120,BJ126,BJ132,BJ138,BJ144,BJ150,BJ156,BJ162)</f>
        <v>#VALUE!</v>
      </c>
      <c r="BK445" s="437"/>
      <c r="BL445" s="56" t="e">
        <f>AVERAGE(BL54,BL60,BL66,BL72,BL78,BL84,BL90,BL96,BL102,BL108,BL114,BL120,BL126,BL132,BL138,BL144,BL150,BL156,BL162)</f>
        <v>#VALUE!</v>
      </c>
      <c r="BM445" s="437"/>
      <c r="BN445" s="56" t="e">
        <f>AVERAGE(BN54,BN60,BN66,BN72,BN78,BN84,BN90,BN96,BN102,BN108,BN114,BN120,BN126,BN132,BN138,BN144,BN150,BN156,BN162,BN168,BN174,BN180)</f>
        <v>#VALUE!</v>
      </c>
      <c r="BO445" s="446"/>
      <c r="BP445" s="447"/>
      <c r="BQ445" s="447"/>
      <c r="BR445" s="447"/>
    </row>
    <row r="446" spans="3:70" ht="17" customHeight="1" x14ac:dyDescent="0.2">
      <c r="V446" s="6" t="s">
        <v>131</v>
      </c>
      <c r="W446" s="42"/>
      <c r="X446" s="42"/>
      <c r="Z446" s="6"/>
      <c r="AP446" s="113" t="e">
        <f>AP442/W442</f>
        <v>#NUM!</v>
      </c>
      <c r="AQ446" s="113" t="e">
        <f>AQ442/X442</f>
        <v>#NUM!</v>
      </c>
      <c r="AR446" s="42"/>
      <c r="AS446" s="42"/>
      <c r="AT446" s="422"/>
      <c r="AU446" s="70" t="s">
        <v>121</v>
      </c>
      <c r="AV446" s="427"/>
      <c r="AW446" s="57">
        <f>MIN(AW54,AW60,AW66,AW72,AW78,AW84,AW90,AW96,AW102,AW108,AW114,AW120,AW126,AW132,AW138,AW144,AW150,AW156,AW162,AW168,AW174,AW180)</f>
        <v>1</v>
      </c>
      <c r="AX446" s="448"/>
      <c r="AY446" s="449"/>
      <c r="AZ446" s="449"/>
      <c r="BA446" s="449"/>
      <c r="BB446" s="57">
        <f>MIN(BB54,BB60,BB66,BB72,BB78,BB84,BB90,BB96,BB102,BB108,BB114,BB120,BB126,BB132,BB138,BB144,BB150,BB156,BB162,BB168,BB174,BB180)</f>
        <v>1</v>
      </c>
      <c r="BC446" s="438"/>
      <c r="BD446" s="57">
        <f>MIN(BD54,BD60,BD66,BD72,BD78,BD84,BD90,BD96,BD102,BD108,BD114,BD120,BD126,BD132,BD138,BD144,BD150,BD156,BD162)</f>
        <v>1</v>
      </c>
      <c r="BE446" s="438"/>
      <c r="BF446" s="57">
        <f>MIN(BF54,BF60,BF66,BF72,BF78,BF84,BF90,BF96,BF102,BF108,BF114,BF120,BF126,BF132,BF138,BF144,BF150,BF156,BF162, BF168,BF174,BF180)</f>
        <v>1</v>
      </c>
      <c r="BG446" s="438"/>
      <c r="BH446" s="150" t="e">
        <f>MIN(BH54,BH60,BH66,BH72,BH78,BH84,BH90,BH96,BH102,BH108,BH114,BH120,BH126,BH132,BH138,BH144,BH150,BH156,BH162, BH168,BH174,BH180)</f>
        <v>#VALUE!</v>
      </c>
      <c r="BI446" s="438"/>
      <c r="BJ446" s="150" t="e">
        <f>MIN(BJ54,BJ60,BJ66,BJ72,BJ78,BJ84,BJ90,BJ96,BJ102,BJ108,BJ114,BJ120,BJ126,BJ132,BJ138,BJ144,BJ150,BJ156,BJ162)</f>
        <v>#VALUE!</v>
      </c>
      <c r="BK446" s="438"/>
      <c r="BL446" s="150" t="e">
        <f>MIN(BL54,BL60,BL66,BL72,BL78,BL84,BL90,BL96,BL102,BL108,BL114,BL120,BL126,BL132,BL138,BL144,BL150,BL156,BL162)</f>
        <v>#VALUE!</v>
      </c>
      <c r="BM446" s="438"/>
      <c r="BN446" s="150" t="e">
        <f>MIN(BN54,BN60,BN66,BN72,BN78,BN84,BN90,BN96,BN102,BN108,BN114,BN120,BN126,BN132,BN138,BN144,BN150,BN156,BN162,BN168,BN174,BN180)</f>
        <v>#VALUE!</v>
      </c>
      <c r="BO446" s="448"/>
      <c r="BP446" s="449"/>
      <c r="BQ446" s="449"/>
      <c r="BR446" s="449"/>
    </row>
    <row r="447" spans="3:70" ht="17" customHeight="1" thickBot="1" x14ac:dyDescent="0.25">
      <c r="W447" s="42"/>
      <c r="X447" s="42"/>
      <c r="Z447" s="6"/>
      <c r="AP447" s="42"/>
      <c r="AQ447" s="42"/>
      <c r="AR447" s="42"/>
      <c r="AS447" s="42"/>
      <c r="AT447" s="422"/>
      <c r="AU447" s="70" t="s">
        <v>122</v>
      </c>
      <c r="AV447" s="428"/>
      <c r="AW447" s="58">
        <f>MAX(AW54,AW60,AW66,AW72,AW78,AW84,AW90,AW96,AW102,AW108,AW114,AW120,AW126,AW132,AW138,AW144,AW150,AW156,AW162,AW168,AW174,AW180)</f>
        <v>1</v>
      </c>
      <c r="AX447" s="448"/>
      <c r="AY447" s="449"/>
      <c r="AZ447" s="449"/>
      <c r="BA447" s="449"/>
      <c r="BB447" s="58">
        <f>MAX(BB54,BB60,BB66,BB72,BB78,BB84,BB90,BB96,BB102,BB108,BB114,BB120,BB126,BB132,BB138,BB144,BB150,BB156,BB162,BB168,BB174,BB180)</f>
        <v>1</v>
      </c>
      <c r="BC447" s="438"/>
      <c r="BD447" s="58">
        <f>MAX(BD54,BD60,BD66,BD72,BD78,BD84,BD90,BD96,BD102,BD108,BD114,BD120,BD126,BD132,BD138,BD144,BD150,BD156,BD162)</f>
        <v>1</v>
      </c>
      <c r="BE447" s="438"/>
      <c r="BF447" s="58">
        <f>MAX(BF54,BF60,BF66,BF72,BF78,BF84,BF90,BF96,BF102,BF108,BF114,BF120,BF126,BF132,BF138,BF144,BF150,BF156,BF162, BF168,BF174,BF180)</f>
        <v>1</v>
      </c>
      <c r="BG447" s="438"/>
      <c r="BH447" s="151" t="e">
        <f>MAX(BH54,BH60,BH66,BH72,BH78,BH84,BH90,BH96,BH102,BH108,BH114,BH120,BH126,BH132,BH138,BH144,BH150,BH156,BH162, BH168,BH174,BH180)</f>
        <v>#VALUE!</v>
      </c>
      <c r="BI447" s="438"/>
      <c r="BJ447" s="151" t="e">
        <f>MAX(BJ54,BJ60,BJ66,BJ72,BJ78,BJ84,BJ90,BJ96,BJ102,BJ108,BJ114,BJ120,BJ126,BJ132,BJ138,BJ144,BJ150,BJ156,BJ162)</f>
        <v>#VALUE!</v>
      </c>
      <c r="BK447" s="438"/>
      <c r="BL447" s="151" t="e">
        <f>MAX(BL54,BL60,BL66,BL72,BL78,BL84,BL90,BL96,BL102,BL108,BL114,BL120,BL126,BL132,BL138,BL144,BL150,BL156,BL162)</f>
        <v>#VALUE!</v>
      </c>
      <c r="BM447" s="438"/>
      <c r="BN447" s="151" t="e">
        <f>MAX(BN54,BN60,BN66,BN72,BN78,BN84,BN90,BN96,BN102,BN108,BN114,BN120,BN126,BN132,BN138,BN144,BN150,BN156,BN162,BN168,BN174,BN180)</f>
        <v>#VALUE!</v>
      </c>
      <c r="BO447" s="448"/>
      <c r="BP447" s="449"/>
      <c r="BQ447" s="449"/>
      <c r="BR447" s="449"/>
    </row>
    <row r="448" spans="3:70" ht="17" customHeight="1" x14ac:dyDescent="0.2">
      <c r="W448" s="42"/>
      <c r="X448" s="42"/>
      <c r="Z448" s="6"/>
      <c r="AP448" s="42"/>
      <c r="AQ448" s="42"/>
      <c r="AR448" s="42"/>
      <c r="AS448" s="42"/>
      <c r="AT448" s="422"/>
      <c r="AU448" s="65" t="s">
        <v>120</v>
      </c>
      <c r="AV448" s="429" t="s">
        <v>125</v>
      </c>
      <c r="AW448" s="64">
        <f>AVERAGE(AW56,AW62,AW68,AW74,AW80,AW86,AW92,AW98,AW104,AW110,AW116,AW122,AW128,AW134,AW140,AW146,AW152,AW158,AW164,AW170,AW176,AW182)</f>
        <v>1</v>
      </c>
      <c r="AX448" s="448"/>
      <c r="AY448" s="449"/>
      <c r="AZ448" s="449"/>
      <c r="BA448" s="449"/>
      <c r="BB448" s="64">
        <f>AVERAGE(BB56,BB62,BB68,BB74,BB80,BB86,BB92,BB98,BB104,BB110,BB116,BB122,BB128,BB134,BB140,BB146,BB152,BB158,BB164,BB170,BB176,BB182)</f>
        <v>1</v>
      </c>
      <c r="BC448" s="438"/>
      <c r="BD448" s="64">
        <f>AVERAGE(BD56,BD62,BD68,BD74,BD80,BD86,BD92,BD98,BD104,BD110,BD116,BD122,BD128,BD134,BD140,BD146,BD152,BD158,BD164,BD170,BD176,BD182)</f>
        <v>1</v>
      </c>
      <c r="BE448" s="438"/>
      <c r="BF448" s="64">
        <f>AVERAGE(BF56,BF62,BF68,BF74,BF80,BF86,BF92,BF98,BF104,BF110,BF116,BF122,BF128,BF134,BF140,BF146,BF152,BF158,BF164,BF170,BF176,BF182)</f>
        <v>1</v>
      </c>
      <c r="BG448" s="438"/>
      <c r="BH448" s="152" t="e">
        <f>AVERAGE(BH56,BH62,BH68,BH74,BH80,BH86,BH92,BH98,BH104,BH110,BH116,BH122,BH128,BH134,BH140,BH146,BH152,BH158,BH164,BH170,BH176,BH182)</f>
        <v>#VALUE!</v>
      </c>
      <c r="BI448" s="438"/>
      <c r="BJ448" s="152" t="e">
        <f>AVERAGE(BJ56,BJ62,BJ68,BJ74,BJ80,BJ86,BJ92,BJ98,BJ104,BJ110,BJ116,BJ122,BJ128,BJ134,BJ140,BJ146,BJ152,BJ158,BJ164,BJ170,BJ176,BJ182)</f>
        <v>#VALUE!</v>
      </c>
      <c r="BK448" s="438"/>
      <c r="BL448" s="152" t="e">
        <f>AVERAGE(BL56,BL62,BL68,BL74,BL80,BL86,BL92,BL98,BL104,BL110,BL116,BL122,BL128,BL134,BL140,BL146,BL152,BL158,BL164,BL170,BL176,BL182)</f>
        <v>#VALUE!</v>
      </c>
      <c r="BM448" s="438"/>
      <c r="BN448" s="152" t="e">
        <f>AVERAGE(BN56,BN62,BN68,BN74,BN80,BN86,BN92,BN98,BN104,BN110,BN116,BN122,BN128,BN134,BN140,BN146,BN152,BN158,BN164,BN170,BN176,BN182)</f>
        <v>#VALUE!</v>
      </c>
      <c r="BO448" s="448"/>
      <c r="BP448" s="449"/>
      <c r="BQ448" s="449"/>
      <c r="BR448" s="449"/>
    </row>
    <row r="449" spans="3:70" ht="17" customHeight="1" x14ac:dyDescent="0.2">
      <c r="W449" s="42"/>
      <c r="X449" s="42"/>
      <c r="Z449" s="6"/>
      <c r="AP449" s="42"/>
      <c r="AQ449" s="42"/>
      <c r="AR449" s="42"/>
      <c r="AS449" s="42"/>
      <c r="AT449" s="422"/>
      <c r="AU449" s="65" t="s">
        <v>121</v>
      </c>
      <c r="AV449" s="430"/>
      <c r="AW449" s="57">
        <f>MIN(AW56,AW62,AW68,AW74,AW80,AW86,AW92,AW98,AW104,AW110,AW116,AW122,AW128,AW134,AW140,AW146,AW152,AW158,AW164,AW170,AW176,AW182)</f>
        <v>1</v>
      </c>
      <c r="AX449" s="448"/>
      <c r="AY449" s="449"/>
      <c r="AZ449" s="449"/>
      <c r="BA449" s="449"/>
      <c r="BB449" s="57">
        <f>MIN(BB56,BB62,BB68,BB74,BB80,BB86,BB92,BB98,BB104,BB110,BB116,BB122,BB128,BB134,BB140,BB146,BB152,BB158,BB164,BB170,BB176,BB182)</f>
        <v>1</v>
      </c>
      <c r="BC449" s="438"/>
      <c r="BD449" s="57">
        <f>MIN(BD56,BD62,BD68,BD74,BD80,BD86,BD92,BD98,BD104,BD110,BD116,BD122,BD128,BD134,BD140,BD146,BD152,BD158,BD164,BD170,BD176,BD182)</f>
        <v>1</v>
      </c>
      <c r="BE449" s="438"/>
      <c r="BF449" s="57">
        <f>MIN(BF56,BF62,BF68,BF74,BF80,BF86,BF92,BF98,BF104,BF110,BF116,BF122,BF128,BF134,BF140,BF146,BF152,BF158,BF164,BF170,BF176,BF182)</f>
        <v>1</v>
      </c>
      <c r="BG449" s="438"/>
      <c r="BH449" s="150" t="e">
        <f>MIN(BH56,BH62,BH68,BH74,BH80,BH86,BH92,BH98,BH104,BH110,BH116,BH122,BH128,BH134,BH140,BH146,BH152,BH158,BH164,BH170,BH176,BH182)</f>
        <v>#VALUE!</v>
      </c>
      <c r="BI449" s="438"/>
      <c r="BJ449" s="150" t="e">
        <f>MIN(BJ56,BJ62,BJ68,BJ74,BJ80,BJ86,BJ92,BJ98,BJ104,BJ110,BJ116,BJ122,BJ128,BJ134,BJ140,BJ146,BJ152,BJ158,BJ164,BJ170,BJ176,BJ182)</f>
        <v>#VALUE!</v>
      </c>
      <c r="BK449" s="438"/>
      <c r="BL449" s="150" t="e">
        <f>MIN(BL56,BL62,BL68,BL74,BL80,BL86,BL92,BL98,BL104,BL110,BL116,BL122,BL128,BL134,BL140,BL146,BL152,BL158,BL164,BL170,BL176,BL182)</f>
        <v>#VALUE!</v>
      </c>
      <c r="BM449" s="438"/>
      <c r="BN449" s="150" t="e">
        <f>MIN(BN56,BN62,BN68,BN74,BN80,BN86,BN92,BN98,BN104,BN110,BN116,BN122,BN128,BN134,BN140,BN146,BN152,BN158,BN164,BN170,BN176,BN182)</f>
        <v>#VALUE!</v>
      </c>
      <c r="BO449" s="448"/>
      <c r="BP449" s="449"/>
      <c r="BQ449" s="449"/>
      <c r="BR449" s="449"/>
    </row>
    <row r="450" spans="3:70" ht="17" customHeight="1" thickBot="1" x14ac:dyDescent="0.25">
      <c r="F450" s="42">
        <f>COUNTIFS(F184:F231,"&lt;&gt;",F184:F231,"&lt;&gt;0")</f>
        <v>48</v>
      </c>
      <c r="G450" s="42">
        <f>COUNTIFS(G184:G231,"&lt;&gt;",G184:G231,"&lt;&gt;0")</f>
        <v>48</v>
      </c>
      <c r="W450" s="42"/>
      <c r="X450" s="42"/>
      <c r="Z450" s="42">
        <f>COUNTIFS(Z184:Z231,"&lt;&gt;",Z184:Z231,"&lt;&gt;0")</f>
        <v>0</v>
      </c>
      <c r="AP450" s="42"/>
      <c r="AQ450" s="42"/>
      <c r="AR450" s="4">
        <f>Z450/F450</f>
        <v>0</v>
      </c>
      <c r="AS450" s="42"/>
      <c r="AT450" s="422"/>
      <c r="AU450" s="66" t="s">
        <v>122</v>
      </c>
      <c r="AV450" s="431"/>
      <c r="AW450" s="58">
        <f>MAX(AW56,AW62,AW68,AW74,AW80,AW86,AW92,AW98,AW104,AW110,AW116,AW122,AW128,AW134,AW140,AW146,AW152,AW158,AW164,AW170,AW176,AW182)</f>
        <v>1</v>
      </c>
      <c r="AX450" s="450"/>
      <c r="AY450" s="451"/>
      <c r="AZ450" s="451"/>
      <c r="BA450" s="451"/>
      <c r="BB450" s="58">
        <f>MAX(BB56,BB62,BB68,BB74,BB80,BB86,BB92,BB98,BB104,BB110,BB116,BB122,BB128,BB134,BB140,BB146,BB152,BB158,BB164,BB170,BB176,BB182)</f>
        <v>1</v>
      </c>
      <c r="BC450" s="439"/>
      <c r="BD450" s="58">
        <f>MAX(BD56,BD62,BD68,BD74,BD80,BD86,BD92,BD98,BD104,BD110,BD116,BD122,BD128,BD134,BD140,BD146,BD152,BD158,BD164,BD170,BD176,BD182)</f>
        <v>1</v>
      </c>
      <c r="BE450" s="439"/>
      <c r="BF450" s="58">
        <f>MAX(BF56,BF62,BF68,BF74,BF80,BF86,BF92,BF98,BF104,BF110,BF116,BF122,BF128,BF134,BF140,BF146,BF152,BF158,BF164,BF170,BF176,BF182)</f>
        <v>1</v>
      </c>
      <c r="BG450" s="439"/>
      <c r="BH450" s="151" t="e">
        <f>MAX(BH56,BH62,BH68,BH74,BH80,BH86,BH92,BH98,BH104,BH110,BH116,BH122,BH128,BH134,BH140,BH146,BH152,BH158,BH164,BH170,BH176,BH182)</f>
        <v>#VALUE!</v>
      </c>
      <c r="BI450" s="439"/>
      <c r="BJ450" s="151" t="e">
        <f>MAX(BJ56,BJ62,BJ68,BJ74,BJ80,BJ86,BJ92,BJ98,BJ104,BJ110,BJ116,BJ122,BJ128,BJ134,BJ140,BJ146,BJ152,BJ158,BJ164,BJ170,BJ176,BJ182)</f>
        <v>#VALUE!</v>
      </c>
      <c r="BK450" s="439"/>
      <c r="BL450" s="151" t="e">
        <f>MAX(BL56,BL62,BL68,BL74,BL80,BL86,BL92,BL98,BL104,BL110,BL116,BL122,BL128,BL134,BL140,BL146,BL152,BL158,BL164,BL170,BL176,BL182)</f>
        <v>#VALUE!</v>
      </c>
      <c r="BM450" s="439"/>
      <c r="BN450" s="151" t="e">
        <f>MAX(BN56,BN62,BN68,BN74,BN80,BN86,BN92,BN98,BN104,BN110,BN116,BN122,BN128,BN134,BN140,BN146,BN152,BN158,BN164,BN170,BN176,BN182)</f>
        <v>#VALUE!</v>
      </c>
      <c r="BO450" s="450"/>
      <c r="BP450" s="451"/>
      <c r="BQ450" s="451"/>
      <c r="BR450" s="451"/>
    </row>
    <row r="451" spans="3:70" ht="17" customHeight="1" x14ac:dyDescent="0.2">
      <c r="C451" s="4" t="s">
        <v>98</v>
      </c>
      <c r="V451" s="6" t="s">
        <v>129</v>
      </c>
      <c r="W451" s="42">
        <f>GEOMEAN(W184:W231)</f>
        <v>1.3908076663333997</v>
      </c>
      <c r="X451" s="42">
        <f>GEOMEAN(X184:X231)</f>
        <v>0.77546125409336053</v>
      </c>
      <c r="Z451" s="6"/>
      <c r="AP451" s="42" t="e">
        <f>GEOMEAN(AP184:AP231)</f>
        <v>#NUM!</v>
      </c>
      <c r="AQ451" s="42" t="e">
        <f>GEOMEAN(AQ184:AQ231)</f>
        <v>#NUM!</v>
      </c>
      <c r="AR451" s="42" t="e">
        <f>GEOMEAN(AR184:AR231)</f>
        <v>#NUM!</v>
      </c>
      <c r="AS451" s="42" t="e">
        <f>GEOMEAN(AS184:AS231)</f>
        <v>#NUM!</v>
      </c>
      <c r="AT451" s="422" t="str">
        <f>C451</f>
        <v>Class A3_720p</v>
      </c>
      <c r="AU451" s="69" t="s">
        <v>120</v>
      </c>
      <c r="AV451" s="423" t="s">
        <v>123</v>
      </c>
      <c r="AW451" s="56">
        <f>AVERAGE(AW184,AW190,AW196,AW202,AW208,AW214,AW220,AW226)</f>
        <v>1</v>
      </c>
      <c r="AX451" s="27">
        <f>AVERAGE(AX184:AX231)</f>
        <v>1</v>
      </c>
      <c r="AY451" s="27">
        <f>AVERAGE(AY184:AY231)</f>
        <v>1</v>
      </c>
      <c r="AZ451" s="27">
        <f>AVERAGE(AZ184:AZ231)</f>
        <v>1</v>
      </c>
      <c r="BA451" s="27" t="e">
        <f>AVERAGE(BA184:BA231)</f>
        <v>#VALUE!</v>
      </c>
      <c r="BB451" s="56">
        <f>AVERAGE(BB184,BB190,BB196,BB202,BB208,BB214,BB220,BB226)</f>
        <v>1</v>
      </c>
      <c r="BC451" s="27">
        <f>AVERAGE(BC184:BC231)</f>
        <v>1</v>
      </c>
      <c r="BD451" s="56">
        <f>AVERAGE(BD184,BD190,BD196,BD202,BD208,BD214,BD220,BD226)</f>
        <v>1</v>
      </c>
      <c r="BE451" s="27">
        <f>AVERAGE(BE184:BE231)</f>
        <v>1</v>
      </c>
      <c r="BF451" s="56">
        <f>AVERAGE(BF184,BF190,BF196,BF202,BF208,BF214,BF220,BF226)</f>
        <v>1</v>
      </c>
      <c r="BG451" s="28">
        <f>AVERAGE(BG184:BG231)</f>
        <v>1</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56" t="e">
        <f>AVERAGE(BN184,BN190,BN196,BN202,BN208,BN214,BN220,BN226)</f>
        <v>#VALUE!</v>
      </c>
      <c r="BO451" s="27" t="e">
        <f>AVERAGE(BO184:BO231)</f>
        <v>#VALUE!</v>
      </c>
      <c r="BP451" s="27" t="e">
        <f>AVERAGE(BP184:BP231)</f>
        <v>#VALUE!</v>
      </c>
      <c r="BQ451" s="27" t="e">
        <f>AVERAGE(BQ184:BQ231)</f>
        <v>#VALUE!</v>
      </c>
      <c r="BR451" s="27" t="e">
        <f>AVERAGE(BR184:BR231)</f>
        <v>#VALUE!</v>
      </c>
    </row>
    <row r="452" spans="3:70" ht="17" customHeight="1" x14ac:dyDescent="0.2">
      <c r="V452" s="6" t="s">
        <v>130</v>
      </c>
      <c r="W452" s="42">
        <f>SUM(W184:W231)</f>
        <v>77.437500000000014</v>
      </c>
      <c r="X452" s="42">
        <f>SUM(X184:X231)</f>
        <v>49.982555555555571</v>
      </c>
      <c r="Z452" s="6"/>
      <c r="AP452" s="42">
        <f>SUM(AP184:AP231)</f>
        <v>0</v>
      </c>
      <c r="AQ452" s="42">
        <f>SUM(AQ184:AQ231)</f>
        <v>0</v>
      </c>
      <c r="AR452" s="42">
        <f>SUM(AR184:AR231)</f>
        <v>0</v>
      </c>
      <c r="AS452" s="42">
        <f>SUM(AS184:AS231)</f>
        <v>0</v>
      </c>
      <c r="AT452" s="422"/>
      <c r="AU452" s="70" t="s">
        <v>121</v>
      </c>
      <c r="AV452" s="424"/>
      <c r="AW452" s="57">
        <f>MIN(AW184,AW190,AW196,AW202,AW208,AW214,AW220,AW226)</f>
        <v>1</v>
      </c>
      <c r="AX452" s="26">
        <f>MIN(AX184:AX231)</f>
        <v>1</v>
      </c>
      <c r="AY452" s="26">
        <f>MIN(AY184:AY231)</f>
        <v>1</v>
      </c>
      <c r="AZ452" s="26">
        <f>MIN(AZ184:AZ231)</f>
        <v>1</v>
      </c>
      <c r="BA452" s="294" t="e">
        <f>MIN(BA184:BA231)</f>
        <v>#VALUE!</v>
      </c>
      <c r="BB452" s="57">
        <f>MIN(BB184,BB190,BB196,BB202,BB208,BB214,BB220,BB226)</f>
        <v>1</v>
      </c>
      <c r="BC452" s="26">
        <f>MIN(BC184:BC231)</f>
        <v>1</v>
      </c>
      <c r="BD452" s="57">
        <f>MIN(BD184,BD190,BD196,BD202,BD208,BD214,BD220,BD226)</f>
        <v>1</v>
      </c>
      <c r="BE452" s="26">
        <f>MIN(BE184:BE231)</f>
        <v>1</v>
      </c>
      <c r="BF452" s="57">
        <f>MIN(BF184,BF190,BF196,BF202,BF208,BF214,BF220,BF226)</f>
        <v>1</v>
      </c>
      <c r="BG452" s="59">
        <f>MIN(BG184:BG231)</f>
        <v>1</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150" t="e">
        <f>MIN(BN184,BN190,BN196,BN202,BN208,BN214,BN220,BN226)</f>
        <v>#VALUE!</v>
      </c>
      <c r="BO452" s="154" t="e">
        <f>MIN(BO184:BO231)</f>
        <v>#VALUE!</v>
      </c>
      <c r="BP452" s="154" t="e">
        <f>MIN(BP184:BP231)</f>
        <v>#VALUE!</v>
      </c>
      <c r="BQ452" s="154" t="e">
        <f>MIN(BQ184:BQ231)</f>
        <v>#VALUE!</v>
      </c>
      <c r="BR452" s="294" t="e">
        <f>MIN(BR184:BR231)</f>
        <v>#VALUE!</v>
      </c>
    </row>
    <row r="453" spans="3:70" ht="17" customHeight="1" thickBot="1" x14ac:dyDescent="0.25">
      <c r="V453" s="6" t="s">
        <v>122</v>
      </c>
      <c r="W453" s="42">
        <f>MAX(W184:W231)</f>
        <v>4.5431999999999997</v>
      </c>
      <c r="X453" s="42">
        <f>MAX(X184:X231)</f>
        <v>2.7696388888888892</v>
      </c>
      <c r="Z453" s="6"/>
      <c r="AP453" s="42">
        <f>MAX(AP184:AP231)</f>
        <v>0</v>
      </c>
      <c r="AQ453" s="42">
        <f>MAX(AQ184:AQ231)</f>
        <v>0</v>
      </c>
      <c r="AR453" s="42">
        <f>MAX(AR184:AR231)</f>
        <v>0</v>
      </c>
      <c r="AS453" s="42">
        <f>MAX(AS184:AS231)</f>
        <v>0</v>
      </c>
      <c r="AT453" s="422"/>
      <c r="AU453" s="70" t="s">
        <v>122</v>
      </c>
      <c r="AV453" s="425"/>
      <c r="AW453" s="58">
        <f>MAX(AW184,AW190,AW196,AW202,AW208,AW214,AW220,AW226)</f>
        <v>1</v>
      </c>
      <c r="AX453" s="60">
        <f>MAX(AX184:AX231)</f>
        <v>1</v>
      </c>
      <c r="AY453" s="60">
        <f>MAX(AY184:AY231)</f>
        <v>1</v>
      </c>
      <c r="AZ453" s="60">
        <f>MAX(AZ184:AZ231)</f>
        <v>1</v>
      </c>
      <c r="BA453" s="295" t="e">
        <f>MAX(BA184:BA231)</f>
        <v>#VALUE!</v>
      </c>
      <c r="BB453" s="58">
        <f>MAX(BB184,BB190,BB196,BB202,BB208,BB214,BB220,BB226)</f>
        <v>1</v>
      </c>
      <c r="BC453" s="60">
        <f>MAX(BC184:BC231)</f>
        <v>1</v>
      </c>
      <c r="BD453" s="58">
        <f>MAX(BD184,BD190,BD196,BD202,BD208,BD214,BD220,BD226)</f>
        <v>1</v>
      </c>
      <c r="BE453" s="60">
        <f>MAX(BE184:BE231)</f>
        <v>1</v>
      </c>
      <c r="BF453" s="58">
        <f>MAX(BF184,BF190,BF196,BF202,BF208,BF214,BF220,BF226)</f>
        <v>1</v>
      </c>
      <c r="BG453" s="61">
        <f>MAX(BG184:BG231)</f>
        <v>1</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151" t="e">
        <f>MAX(BN184,BN190,BN196,BN202,BN208,BN214,BN220,BN226)</f>
        <v>#VALUE!</v>
      </c>
      <c r="BO453" s="155" t="e">
        <f>MAX(BO184:BO231)</f>
        <v>#VALUE!</v>
      </c>
      <c r="BP453" s="155" t="e">
        <f>MAX(BP184:BP231)</f>
        <v>#VALUE!</v>
      </c>
      <c r="BQ453" s="155" t="e">
        <f>MAX(BQ184:BQ231)</f>
        <v>#VALUE!</v>
      </c>
      <c r="BR453" s="295" t="e">
        <f>MAX(BR184:BR231)</f>
        <v>#VALUE!</v>
      </c>
    </row>
    <row r="454" spans="3:70" ht="17" customHeight="1" x14ac:dyDescent="0.2">
      <c r="V454" s="6" t="s">
        <v>121</v>
      </c>
      <c r="W454" s="42">
        <f>MIN(W184:W231)</f>
        <v>0.51139999999999997</v>
      </c>
      <c r="X454" s="42">
        <f>MIN(X184:X231)</f>
        <v>0.13325000000000001</v>
      </c>
      <c r="Z454" s="6"/>
      <c r="AP454" s="42">
        <f>MIN(AP184:AP231)</f>
        <v>0</v>
      </c>
      <c r="AQ454" s="42">
        <f>MIN(AQ184:AQ231)</f>
        <v>0</v>
      </c>
      <c r="AR454" s="42">
        <f>MIN(AR184:AR231)</f>
        <v>0</v>
      </c>
      <c r="AS454" s="42">
        <f>MIN(AS184:AS231)</f>
        <v>0</v>
      </c>
      <c r="AT454" s="422"/>
      <c r="AU454" s="70" t="s">
        <v>120</v>
      </c>
      <c r="AV454" s="426" t="s">
        <v>124</v>
      </c>
      <c r="AW454" s="56">
        <f>AVERAGE(AW186,AW192,AW198,AW204,AW210,AW216,AW222,AW228)</f>
        <v>1</v>
      </c>
      <c r="AX454" s="446"/>
      <c r="AY454" s="447"/>
      <c r="AZ454" s="447"/>
      <c r="BA454" s="447"/>
      <c r="BB454" s="56">
        <f>AVERAGE(BB186,BB192,BB198,BB204,BB210,BB216,BB222,BB228)</f>
        <v>1</v>
      </c>
      <c r="BC454" s="437"/>
      <c r="BD454" s="56">
        <f>AVERAGE(BD186,BD192,BD198,BD204,BD210,BD216,BD222,BD228)</f>
        <v>1</v>
      </c>
      <c r="BE454" s="437"/>
      <c r="BF454" s="56">
        <f>AVERAGE(BF186,BF192,BF198,BF204,BF210,BF216,BF222,BF228)</f>
        <v>1</v>
      </c>
      <c r="BG454" s="437"/>
      <c r="BH454" s="56" t="e">
        <f>AVERAGE(BH186,BH192,BH198,BH204,BH210,BH216,BH222,BH228)</f>
        <v>#VALUE!</v>
      </c>
      <c r="BI454" s="437"/>
      <c r="BJ454" s="56" t="e">
        <f>AVERAGE(BJ186,BJ192,BJ198,BJ204,BJ210,BJ216,BJ222,BJ228)</f>
        <v>#VALUE!</v>
      </c>
      <c r="BK454" s="437"/>
      <c r="BL454" s="56" t="e">
        <f>AVERAGE(BL186,BL192,BL198,BL204,BL210,BL216,BL222,BL228)</f>
        <v>#VALUE!</v>
      </c>
      <c r="BM454" s="437"/>
      <c r="BN454" s="56" t="e">
        <f>AVERAGE(BN186,BN192,BN198,BN204,BN210,BN216,BN222,BN228)</f>
        <v>#VALUE!</v>
      </c>
      <c r="BO454" s="446"/>
      <c r="BP454" s="447"/>
      <c r="BQ454" s="447"/>
      <c r="BR454" s="447"/>
    </row>
    <row r="455" spans="3:70" ht="17" customHeight="1" x14ac:dyDescent="0.2">
      <c r="V455" s="6" t="s">
        <v>131</v>
      </c>
      <c r="W455" s="42"/>
      <c r="X455" s="42"/>
      <c r="Z455" s="6"/>
      <c r="AP455" s="113" t="e">
        <f>AP451/W451</f>
        <v>#NUM!</v>
      </c>
      <c r="AQ455" s="113" t="e">
        <f>AQ451/X451</f>
        <v>#NUM!</v>
      </c>
      <c r="AR455" s="42"/>
      <c r="AS455" s="42"/>
      <c r="AT455" s="422"/>
      <c r="AU455" s="70" t="s">
        <v>121</v>
      </c>
      <c r="AV455" s="427"/>
      <c r="AW455" s="57">
        <f>MIN(AW186,AW192,AW198,AW204,AW210,AW216,AW222,AW228)</f>
        <v>1</v>
      </c>
      <c r="AX455" s="448"/>
      <c r="AY455" s="449"/>
      <c r="AZ455" s="449"/>
      <c r="BA455" s="449"/>
      <c r="BB455" s="57">
        <f>MIN(BB186,BB192,BB198,BB204,BB210,BB216,BB222,BB228)</f>
        <v>1</v>
      </c>
      <c r="BC455" s="438"/>
      <c r="BD455" s="57">
        <f>MIN(BD186,BD192,BD198,BD204,BD210,BD216,BD222,BD228)</f>
        <v>1</v>
      </c>
      <c r="BE455" s="438"/>
      <c r="BF455" s="57">
        <f>MIN(BF186,BF192,BF198,BF204,BF210,BF216,BF222,BF228)</f>
        <v>1</v>
      </c>
      <c r="BG455" s="438"/>
      <c r="BH455" s="150" t="e">
        <f>MIN(BH186,BH192,BH198,BH204,BH210,BH216,BH222,BH228)</f>
        <v>#VALUE!</v>
      </c>
      <c r="BI455" s="438"/>
      <c r="BJ455" s="150" t="e">
        <f>MIN(BJ186,BJ192,BJ198,BJ204,BJ210,BJ216,BJ222,BJ228)</f>
        <v>#VALUE!</v>
      </c>
      <c r="BK455" s="438"/>
      <c r="BL455" s="150" t="e">
        <f>MIN(BL186,BL192,BL198,BL204,BL210,BL216,BL222,BL228)</f>
        <v>#VALUE!</v>
      </c>
      <c r="BM455" s="438"/>
      <c r="BN455" s="150" t="e">
        <f>MIN(BN186,BN192,BN198,BN204,BN210,BN216,BN222,BN228)</f>
        <v>#VALUE!</v>
      </c>
      <c r="BO455" s="448"/>
      <c r="BP455" s="449"/>
      <c r="BQ455" s="449"/>
      <c r="BR455" s="449"/>
    </row>
    <row r="456" spans="3:70" ht="17" customHeight="1" thickBot="1" x14ac:dyDescent="0.25">
      <c r="W456" s="42"/>
      <c r="X456" s="42"/>
      <c r="Z456" s="6"/>
      <c r="AP456" s="42"/>
      <c r="AQ456" s="42"/>
      <c r="AR456" s="42"/>
      <c r="AS456" s="42"/>
      <c r="AT456" s="422"/>
      <c r="AU456" s="70" t="s">
        <v>122</v>
      </c>
      <c r="AV456" s="428"/>
      <c r="AW456" s="58">
        <f>MAX(AW186,AW192,AW198,AW204,AW210,AW216,AW222,AW228)</f>
        <v>1</v>
      </c>
      <c r="AX456" s="448"/>
      <c r="AY456" s="449"/>
      <c r="AZ456" s="449"/>
      <c r="BA456" s="449"/>
      <c r="BB456" s="58">
        <f>MAX(BB186,BB192,BB198,BB204,BB210,BB216,BB222,BB228)</f>
        <v>1</v>
      </c>
      <c r="BC456" s="438"/>
      <c r="BD456" s="58">
        <f>MAX(BD186,BD192,BD198,BD204,BD210,BD216,BD222,BD228)</f>
        <v>1</v>
      </c>
      <c r="BE456" s="438"/>
      <c r="BF456" s="58">
        <f>MAX(BF186,BF192,BF198,BF204,BF210,BF216,BF222,BF228)</f>
        <v>1</v>
      </c>
      <c r="BG456" s="438"/>
      <c r="BH456" s="151" t="e">
        <f>MAX(BH186,BH192,BH198,BH204,BH210,BH216,BH222,BH228)</f>
        <v>#VALUE!</v>
      </c>
      <c r="BI456" s="438"/>
      <c r="BJ456" s="151" t="e">
        <f>MAX(BJ186,BJ192,BJ198,BJ204,BJ210,BJ216,BJ222,BJ228)</f>
        <v>#VALUE!</v>
      </c>
      <c r="BK456" s="438"/>
      <c r="BL456" s="151" t="e">
        <f>MAX(BL186,BL192,BL198,BL204,BL210,BL216,BL222,BL228)</f>
        <v>#VALUE!</v>
      </c>
      <c r="BM456" s="438"/>
      <c r="BN456" s="151" t="e">
        <f>MAX(BN186,BN192,BN198,BN204,BN210,BN216,BN222,BN228)</f>
        <v>#VALUE!</v>
      </c>
      <c r="BO456" s="448"/>
      <c r="BP456" s="449"/>
      <c r="BQ456" s="449"/>
      <c r="BR456" s="449"/>
    </row>
    <row r="457" spans="3:70" ht="17" customHeight="1" x14ac:dyDescent="0.2">
      <c r="W457" s="42"/>
      <c r="X457" s="42"/>
      <c r="Z457" s="6"/>
      <c r="AP457" s="42"/>
      <c r="AQ457" s="42"/>
      <c r="AR457" s="42"/>
      <c r="AS457" s="42"/>
      <c r="AT457" s="422"/>
      <c r="AU457" s="65" t="s">
        <v>120</v>
      </c>
      <c r="AV457" s="429" t="s">
        <v>125</v>
      </c>
      <c r="AW457" s="64">
        <f>AVERAGE(AW188,AW194,AW200,AW206,AW212,AW218,AW224,AW230)</f>
        <v>1</v>
      </c>
      <c r="AX457" s="448"/>
      <c r="AY457" s="449"/>
      <c r="AZ457" s="449"/>
      <c r="BA457" s="449"/>
      <c r="BB457" s="64">
        <f>AVERAGE(BB188,BB194,BB200,BB206,BB212,BB218,BB224,BB230)</f>
        <v>1</v>
      </c>
      <c r="BC457" s="438"/>
      <c r="BD457" s="64">
        <f>AVERAGE(BD188,BD194,BD200,BD206,BD212,BD218,BD224,BD230)</f>
        <v>1</v>
      </c>
      <c r="BE457" s="438"/>
      <c r="BF457" s="64">
        <f>AVERAGE(BF188,BF194,BF200,BF206,BF212,BF218,BF224,BF230)</f>
        <v>1</v>
      </c>
      <c r="BG457" s="438"/>
      <c r="BH457" s="152" t="e">
        <f>AVERAGE(BH188,BH194,BH200,BH206,BH212,BH218,BH224,BH230)</f>
        <v>#VALUE!</v>
      </c>
      <c r="BI457" s="438"/>
      <c r="BJ457" s="152" t="e">
        <f>AVERAGE(BJ188,BJ194,BJ200,BJ206,BJ212,BJ218,BJ224,BJ230)</f>
        <v>#VALUE!</v>
      </c>
      <c r="BK457" s="438"/>
      <c r="BL457" s="152" t="e">
        <f>AVERAGE(BL188,BL194,BL200,BL206,BL212,BL218,BL224,BL230)</f>
        <v>#VALUE!</v>
      </c>
      <c r="BM457" s="438"/>
      <c r="BN457" s="152" t="e">
        <f>AVERAGE(BN188,BN194,BN200,BN206,BN212,BN218,BN224,BN230)</f>
        <v>#VALUE!</v>
      </c>
      <c r="BO457" s="448"/>
      <c r="BP457" s="449"/>
      <c r="BQ457" s="449"/>
      <c r="BR457" s="449"/>
    </row>
    <row r="458" spans="3:70" ht="17" customHeight="1" x14ac:dyDescent="0.2">
      <c r="W458" s="42"/>
      <c r="X458" s="42"/>
      <c r="Z458" s="6"/>
      <c r="AP458" s="42"/>
      <c r="AQ458" s="42"/>
      <c r="AR458" s="42"/>
      <c r="AS458" s="42"/>
      <c r="AT458" s="422"/>
      <c r="AU458" s="65" t="s">
        <v>121</v>
      </c>
      <c r="AV458" s="430"/>
      <c r="AW458" s="57">
        <f>MIN(AW188,AW194,AW200,AW206,AW212,AW218,AW224,AW230)</f>
        <v>1</v>
      </c>
      <c r="AX458" s="448"/>
      <c r="AY458" s="449"/>
      <c r="AZ458" s="449"/>
      <c r="BA458" s="449"/>
      <c r="BB458" s="57">
        <f>MIN(BB188,BB194,BB200,BB206,BB212,BB218,BB224,BB230)</f>
        <v>1</v>
      </c>
      <c r="BC458" s="438"/>
      <c r="BD458" s="57">
        <f>MIN(BD188,BD194,BD200,BD206,BD212,BD218,BD224,BD230)</f>
        <v>1</v>
      </c>
      <c r="BE458" s="438"/>
      <c r="BF458" s="57">
        <f>MIN(BF188,BF194,BF200,BF206,BF212,BF218,BF224,BF230)</f>
        <v>1</v>
      </c>
      <c r="BG458" s="438"/>
      <c r="BH458" s="150" t="e">
        <f>MIN(BH188,BH194,BH200,BH206,BH212,BH218,BH224,BH230)</f>
        <v>#VALUE!</v>
      </c>
      <c r="BI458" s="438"/>
      <c r="BJ458" s="150" t="e">
        <f>MIN(BJ188,BJ194,BJ200,BJ206,BJ212,BJ218,BJ224,BJ230)</f>
        <v>#VALUE!</v>
      </c>
      <c r="BK458" s="438"/>
      <c r="BL458" s="150" t="e">
        <f>MIN(BL188,BL194,BL200,BL206,BL212,BL218,BL224,BL230)</f>
        <v>#VALUE!</v>
      </c>
      <c r="BM458" s="438"/>
      <c r="BN458" s="150" t="e">
        <f>MIN(BN188,BN194,BN200,BN206,BN212,BN218,BN224,BN230)</f>
        <v>#VALUE!</v>
      </c>
      <c r="BO458" s="448"/>
      <c r="BP458" s="449"/>
      <c r="BQ458" s="449"/>
      <c r="BR458" s="449"/>
    </row>
    <row r="459" spans="3:70" ht="17" customHeight="1" thickBot="1" x14ac:dyDescent="0.25">
      <c r="F459" s="42">
        <f>COUNTIFS(F232:F267,"&lt;&gt;",F232:F267,"&lt;&gt;0")</f>
        <v>36</v>
      </c>
      <c r="G459" s="42">
        <f>COUNTIFS(G232:G267,"&lt;&gt;",G232:G267,"&lt;&gt;0")</f>
        <v>36</v>
      </c>
      <c r="W459" s="42"/>
      <c r="X459" s="42"/>
      <c r="Z459" s="42">
        <f>COUNTIFS(Z232:Z267,"&lt;&gt;",Z232:Z267,"&lt;&gt;0")</f>
        <v>0</v>
      </c>
      <c r="AP459" s="42"/>
      <c r="AQ459" s="42"/>
      <c r="AR459" s="4">
        <f>Z459/F459</f>
        <v>0</v>
      </c>
      <c r="AS459" s="42"/>
      <c r="AT459" s="422"/>
      <c r="AU459" s="66" t="s">
        <v>122</v>
      </c>
      <c r="AV459" s="431"/>
      <c r="AW459" s="58">
        <f>MAX(AW188,AW194,AW200,AW206,AW212,AW218,AW224,AW230)</f>
        <v>1</v>
      </c>
      <c r="AX459" s="450"/>
      <c r="AY459" s="451"/>
      <c r="AZ459" s="451"/>
      <c r="BA459" s="451"/>
      <c r="BB459" s="58">
        <f>MAX(BB188,BB194,BB200,BB206,BB212,BB218,BB224,BB230)</f>
        <v>1</v>
      </c>
      <c r="BC459" s="439"/>
      <c r="BD459" s="58">
        <f>MAX(BD188,BD194,BD200,BD206,BD212,BD218,BD224,BD230)</f>
        <v>1</v>
      </c>
      <c r="BE459" s="439"/>
      <c r="BF459" s="58">
        <f>MAX(BF188,BF194,BF200,BF206,BF212,BF218,BF224,BF230)</f>
        <v>1</v>
      </c>
      <c r="BG459" s="439"/>
      <c r="BH459" s="151" t="e">
        <f>MAX(BH188,BH194,BH200,BH206,BH212,BH218,BH224,BH230)</f>
        <v>#VALUE!</v>
      </c>
      <c r="BI459" s="439"/>
      <c r="BJ459" s="151" t="e">
        <f>MAX(BJ188,BJ194,BJ200,BJ206,BJ212,BJ218,BJ224,BJ230)</f>
        <v>#VALUE!</v>
      </c>
      <c r="BK459" s="439"/>
      <c r="BL459" s="151" t="e">
        <f>MAX(BL188,BL194,BL200,BL206,BL212,BL218,BL224,BL230)</f>
        <v>#VALUE!</v>
      </c>
      <c r="BM459" s="439"/>
      <c r="BN459" s="151" t="e">
        <f>MAX(BN188,BN194,BN200,BN206,BN212,BN218,BN224,BN230)</f>
        <v>#VALUE!</v>
      </c>
      <c r="BO459" s="450"/>
      <c r="BP459" s="451"/>
      <c r="BQ459" s="451"/>
      <c r="BR459" s="451"/>
    </row>
    <row r="460" spans="3:70" ht="17" customHeight="1" x14ac:dyDescent="0.2">
      <c r="C460" s="4" t="s">
        <v>99</v>
      </c>
      <c r="V460" s="6" t="s">
        <v>129</v>
      </c>
      <c r="W460" s="42">
        <f>GEOMEAN(W232:W267)</f>
        <v>0.40701244974440159</v>
      </c>
      <c r="X460" s="42">
        <f>GEOMEAN(X232:X267)</f>
        <v>0.21300355732200882</v>
      </c>
      <c r="Z460" s="6"/>
      <c r="AP460" s="42" t="e">
        <f>GEOMEAN(AP232:AP267)</f>
        <v>#NUM!</v>
      </c>
      <c r="AQ460" s="42" t="e">
        <f>GEOMEAN(AQ232:AQ267)</f>
        <v>#NUM!</v>
      </c>
      <c r="AR460" s="42" t="e">
        <f>GEOMEAN(AR232:AR267)</f>
        <v>#NUM!</v>
      </c>
      <c r="AS460" s="42" t="e">
        <f>GEOMEAN(AS232:AS267)</f>
        <v>#NUM!</v>
      </c>
      <c r="AT460" s="422" t="str">
        <f>C460</f>
        <v>Class A4_360p</v>
      </c>
      <c r="AU460" s="69" t="s">
        <v>120</v>
      </c>
      <c r="AV460" s="423" t="s">
        <v>123</v>
      </c>
      <c r="AW460" s="56">
        <f>AVERAGE(AW232,AW238,AW244,AW250,AW256,AW262)</f>
        <v>1</v>
      </c>
      <c r="AX460" s="27">
        <f>AVERAGE(AX232:AX267)</f>
        <v>1</v>
      </c>
      <c r="AY460" s="27">
        <f>AVERAGE(AY232:AY267)</f>
        <v>1</v>
      </c>
      <c r="AZ460" s="27">
        <f>AVERAGE(AZ232:AZ267)</f>
        <v>1</v>
      </c>
      <c r="BA460" s="27" t="e">
        <f>AVERAGE(BA232:BA267)</f>
        <v>#VALUE!</v>
      </c>
      <c r="BB460" s="56">
        <f>AVERAGE(BB232,BB238,BB244,BB250,BB256,BB262)</f>
        <v>1</v>
      </c>
      <c r="BC460" s="27">
        <f>AVERAGE(BC232:BC267)</f>
        <v>1</v>
      </c>
      <c r="BD460" s="56">
        <f>AVERAGE(BD232,BD238,BD244,BD250,BD256,BD262)</f>
        <v>1</v>
      </c>
      <c r="BE460" s="27">
        <f>AVERAGE(BE232:BE267)</f>
        <v>1</v>
      </c>
      <c r="BF460" s="56">
        <f>AVERAGE(BF232,BF238,BF244,BF250,BF256,BF262)</f>
        <v>1</v>
      </c>
      <c r="BG460" s="28">
        <f>AVERAGE(BG232:BG267)</f>
        <v>1</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56" t="e">
        <f>AVERAGE(BN232,BN238,BN244,BN250,BN256,BN262)</f>
        <v>#VALUE!</v>
      </c>
      <c r="BO460" s="27" t="e">
        <f>AVERAGE(BO232:BO267)</f>
        <v>#VALUE!</v>
      </c>
      <c r="BP460" s="27" t="e">
        <f>AVERAGE(BP232:BP267)</f>
        <v>#VALUE!</v>
      </c>
      <c r="BQ460" s="27" t="e">
        <f>AVERAGE(BQ232:BQ267)</f>
        <v>#VALUE!</v>
      </c>
      <c r="BR460" s="27" t="e">
        <f>AVERAGE(BR232:BR267)</f>
        <v>#VALUE!</v>
      </c>
    </row>
    <row r="461" spans="3:70" ht="17" customHeight="1" x14ac:dyDescent="0.2">
      <c r="V461" s="6" t="s">
        <v>130</v>
      </c>
      <c r="W461" s="42">
        <f>SUM(W232:W267)</f>
        <v>19.155199999999997</v>
      </c>
      <c r="X461" s="42">
        <f>SUM(X232:X267)</f>
        <v>12.045916666666667</v>
      </c>
      <c r="Z461" s="6"/>
      <c r="AP461" s="42">
        <f>SUM(AP232:AP267)</f>
        <v>0</v>
      </c>
      <c r="AQ461" s="42">
        <f>SUM(AQ232:AQ267)</f>
        <v>0</v>
      </c>
      <c r="AR461" s="42">
        <f>SUM(AR232:AR267)</f>
        <v>0</v>
      </c>
      <c r="AS461" s="42">
        <f>SUM(AS232:AS267)</f>
        <v>0</v>
      </c>
      <c r="AT461" s="422"/>
      <c r="AU461" s="70" t="s">
        <v>121</v>
      </c>
      <c r="AV461" s="424"/>
      <c r="AW461" s="57">
        <f>MIN(AW232,AW238,AW244,AW250,AW256,AW262)</f>
        <v>1</v>
      </c>
      <c r="AX461" s="26">
        <f>MIN(AX232:AX267)</f>
        <v>1</v>
      </c>
      <c r="AY461" s="26">
        <f>MIN(AY232:AY267)</f>
        <v>1</v>
      </c>
      <c r="AZ461" s="26">
        <f>MIN(AZ232:AZ267)</f>
        <v>1</v>
      </c>
      <c r="BA461" s="294" t="e">
        <f>MIN(BA232:BA267)</f>
        <v>#VALUE!</v>
      </c>
      <c r="BB461" s="57">
        <f>MIN(BB232,BB238,BB244,BB250,BB256,BB262)</f>
        <v>1</v>
      </c>
      <c r="BC461" s="26">
        <f>MIN(BC232:BC267)</f>
        <v>1</v>
      </c>
      <c r="BD461" s="57">
        <f>MIN(BD232,BD238,BD244,BD250,BD256,BD262)</f>
        <v>1</v>
      </c>
      <c r="BE461" s="26">
        <f>MIN(BE232:BE267)</f>
        <v>1</v>
      </c>
      <c r="BF461" s="57">
        <f>MIN(BF232,BF238,BF244,BF250,BF256,BF262)</f>
        <v>1</v>
      </c>
      <c r="BG461" s="59">
        <f>MIN(BG232:BG267)</f>
        <v>1</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150" t="e">
        <f>MIN(BN232,BN238,BN244,BN250,BN256,BN262)</f>
        <v>#VALUE!</v>
      </c>
      <c r="BO461" s="154" t="e">
        <f>MIN(BO232:BO267)</f>
        <v>#VALUE!</v>
      </c>
      <c r="BP461" s="154" t="e">
        <f>MIN(BP232:BP267)</f>
        <v>#VALUE!</v>
      </c>
      <c r="BQ461" s="154" t="e">
        <f>MIN(BQ232:BQ267)</f>
        <v>#VALUE!</v>
      </c>
      <c r="BR461" s="294" t="e">
        <f>MIN(BR232:BR267)</f>
        <v>#VALUE!</v>
      </c>
    </row>
    <row r="462" spans="3:70" ht="17" customHeight="1" thickBot="1" x14ac:dyDescent="0.25">
      <c r="V462" s="6" t="s">
        <v>122</v>
      </c>
      <c r="W462" s="42">
        <f>MAX(W232:W267)</f>
        <v>2.2538</v>
      </c>
      <c r="X462" s="42">
        <f>MAX(X232:X267)</f>
        <v>1.6080000000000001</v>
      </c>
      <c r="Z462" s="6"/>
      <c r="AP462" s="42">
        <f>MAX(AP232:AP267)</f>
        <v>0</v>
      </c>
      <c r="AQ462" s="42">
        <f>MAX(AQ232:AQ267)</f>
        <v>0</v>
      </c>
      <c r="AR462" s="42">
        <f>MAX(AR232:AR267)</f>
        <v>0</v>
      </c>
      <c r="AS462" s="42">
        <f>MAX(AS232:AS267)</f>
        <v>0</v>
      </c>
      <c r="AT462" s="422"/>
      <c r="AU462" s="70" t="s">
        <v>122</v>
      </c>
      <c r="AV462" s="425"/>
      <c r="AW462" s="58">
        <f>MAX(AW232,AW238,AW244,AW250,AW256,AW262)</f>
        <v>1</v>
      </c>
      <c r="AX462" s="60">
        <f>MAX(AX232:AX267)</f>
        <v>1</v>
      </c>
      <c r="AY462" s="60">
        <f>MAX(AY232:AY267)</f>
        <v>1</v>
      </c>
      <c r="AZ462" s="60">
        <f>MAX(AZ232:AZ267)</f>
        <v>1</v>
      </c>
      <c r="BA462" s="295" t="e">
        <f>MAX(BA232:BA267)</f>
        <v>#VALUE!</v>
      </c>
      <c r="BB462" s="58">
        <f>MAX(BB232,BB238,BB244,BB250,BB256,BB262)</f>
        <v>1</v>
      </c>
      <c r="BC462" s="60">
        <f>MAX(BC232:BC267)</f>
        <v>1</v>
      </c>
      <c r="BD462" s="58">
        <f>MAX(BD232,BD238,BD244,BD250,BD256,BD262)</f>
        <v>1</v>
      </c>
      <c r="BE462" s="60">
        <f>MAX(BE232:BE267)</f>
        <v>1</v>
      </c>
      <c r="BF462" s="58">
        <f>MAX(BF232,BF238,BF244,BF250,BF256,BF262)</f>
        <v>1</v>
      </c>
      <c r="BG462" s="61">
        <f>MAX(BG232:BG267)</f>
        <v>1</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151" t="e">
        <f>MAX(BN232,BN238,BN244,BN250,BN256,BN262)</f>
        <v>#VALUE!</v>
      </c>
      <c r="BO462" s="155" t="e">
        <f>MAX(BO232:BO267)</f>
        <v>#VALUE!</v>
      </c>
      <c r="BP462" s="155" t="e">
        <f>MAX(BP232:BP267)</f>
        <v>#VALUE!</v>
      </c>
      <c r="BQ462" s="155" t="e">
        <f>MAX(BQ232:BQ267)</f>
        <v>#VALUE!</v>
      </c>
      <c r="BR462" s="295" t="e">
        <f>MAX(BR232:BR267)</f>
        <v>#VALUE!</v>
      </c>
    </row>
    <row r="463" spans="3:70" ht="17" customHeight="1" x14ac:dyDescent="0.2">
      <c r="V463" s="6" t="s">
        <v>121</v>
      </c>
      <c r="W463" s="42">
        <f>MIN(W232:W267)</f>
        <v>0.1099</v>
      </c>
      <c r="X463" s="42">
        <f>MIN(X232:X267)</f>
        <v>3.3194444444444443E-2</v>
      </c>
      <c r="Z463" s="6"/>
      <c r="AP463" s="42">
        <f>MIN(AP232:AP267)</f>
        <v>0</v>
      </c>
      <c r="AQ463" s="42">
        <f>MIN(AQ232:AQ267)</f>
        <v>0</v>
      </c>
      <c r="AR463" s="42">
        <f>MIN(AR232:AR267)</f>
        <v>0</v>
      </c>
      <c r="AS463" s="42">
        <f>MIN(AS232:AS267)</f>
        <v>0</v>
      </c>
      <c r="AT463" s="422"/>
      <c r="AU463" s="70" t="s">
        <v>120</v>
      </c>
      <c r="AV463" s="426" t="s">
        <v>124</v>
      </c>
      <c r="AW463" s="56">
        <f>AVERAGE(AW234,AW240,AW246,AW252,AW258,AW264)</f>
        <v>1</v>
      </c>
      <c r="AX463" s="446"/>
      <c r="AY463" s="447"/>
      <c r="AZ463" s="447"/>
      <c r="BA463" s="447"/>
      <c r="BB463" s="56">
        <f>AVERAGE(BB234,BB240,BB246,BB252,BB258,BB264)</f>
        <v>1</v>
      </c>
      <c r="BC463" s="437"/>
      <c r="BD463" s="56">
        <f>AVERAGE(BD234,BD240,BD246,BD252,BD258,BD264)</f>
        <v>1</v>
      </c>
      <c r="BE463" s="437"/>
      <c r="BF463" s="56">
        <f>AVERAGE(BF234,BF240,BF246,BF252,BF258,BF264)</f>
        <v>1</v>
      </c>
      <c r="BG463" s="437"/>
      <c r="BH463" s="56" t="e">
        <f>AVERAGE(BH234,BH240,BH246,BH252,BH258,BH264)</f>
        <v>#VALUE!</v>
      </c>
      <c r="BI463" s="437"/>
      <c r="BJ463" s="56" t="e">
        <f>AVERAGE(BJ234,BJ240,BJ246,BJ252,BJ258,BJ264)</f>
        <v>#VALUE!</v>
      </c>
      <c r="BK463" s="437"/>
      <c r="BL463" s="56" t="e">
        <f>AVERAGE(BL234,BL240,BL246,BL252,BL258,BL264)</f>
        <v>#VALUE!</v>
      </c>
      <c r="BM463" s="437"/>
      <c r="BN463" s="56" t="e">
        <f>AVERAGE(BN234,BN240,BN246,BN252,BN258,BN264)</f>
        <v>#VALUE!</v>
      </c>
      <c r="BO463" s="446"/>
      <c r="BP463" s="447"/>
      <c r="BQ463" s="447"/>
      <c r="BR463" s="447"/>
    </row>
    <row r="464" spans="3:70" ht="17" customHeight="1" x14ac:dyDescent="0.2">
      <c r="V464" s="6" t="s">
        <v>131</v>
      </c>
      <c r="W464" s="42"/>
      <c r="X464" s="42"/>
      <c r="Z464" s="6"/>
      <c r="AP464" s="113" t="e">
        <f>AP460/W460</f>
        <v>#NUM!</v>
      </c>
      <c r="AQ464" s="113" t="e">
        <f>AQ460/X460</f>
        <v>#NUM!</v>
      </c>
      <c r="AR464" s="42"/>
      <c r="AS464" s="42"/>
      <c r="AT464" s="422"/>
      <c r="AU464" s="70" t="s">
        <v>121</v>
      </c>
      <c r="AV464" s="427"/>
      <c r="AW464" s="57">
        <f>MIN(AW234,AW240,AW246,AW252,AW258,AW264)</f>
        <v>1</v>
      </c>
      <c r="AX464" s="448"/>
      <c r="AY464" s="449"/>
      <c r="AZ464" s="449"/>
      <c r="BA464" s="449"/>
      <c r="BB464" s="57">
        <f>MIN(BB234,BB240,BB246,BB252,BB258,BB264)</f>
        <v>1</v>
      </c>
      <c r="BC464" s="438"/>
      <c r="BD464" s="57">
        <f>MIN(BD234,BD240,BD246,BD252,BD258,BD264)</f>
        <v>1</v>
      </c>
      <c r="BE464" s="438"/>
      <c r="BF464" s="57">
        <f>MIN(BF234,BF240,BF246,BF252,BF258,BF264)</f>
        <v>1</v>
      </c>
      <c r="BG464" s="438"/>
      <c r="BH464" s="150" t="e">
        <f>MIN(BH234,BH240,BH246,BH252,BH258,BH264)</f>
        <v>#VALUE!</v>
      </c>
      <c r="BI464" s="438"/>
      <c r="BJ464" s="150" t="e">
        <f>MIN(BJ234,BJ240,BJ246,BJ252,BJ258,BJ264)</f>
        <v>#VALUE!</v>
      </c>
      <c r="BK464" s="438"/>
      <c r="BL464" s="150" t="e">
        <f>MIN(BL234,BL240,BL246,BL252,BL258,BL264)</f>
        <v>#VALUE!</v>
      </c>
      <c r="BM464" s="438"/>
      <c r="BN464" s="150" t="e">
        <f>MIN(BN234,BN240,BN246,BN252,BN258,BN264)</f>
        <v>#VALUE!</v>
      </c>
      <c r="BO464" s="448"/>
      <c r="BP464" s="449"/>
      <c r="BQ464" s="449"/>
      <c r="BR464" s="449"/>
    </row>
    <row r="465" spans="3:70" ht="17" customHeight="1" thickBot="1" x14ac:dyDescent="0.25">
      <c r="W465" s="42"/>
      <c r="X465" s="42"/>
      <c r="Z465" s="6"/>
      <c r="AP465" s="42"/>
      <c r="AQ465" s="42"/>
      <c r="AR465" s="42"/>
      <c r="AS465" s="42"/>
      <c r="AT465" s="422"/>
      <c r="AU465" s="70" t="s">
        <v>122</v>
      </c>
      <c r="AV465" s="428"/>
      <c r="AW465" s="58">
        <f>MAX(AW234,AW240,AW246,AW252,AW258,AW264)</f>
        <v>1</v>
      </c>
      <c r="AX465" s="448"/>
      <c r="AY465" s="449"/>
      <c r="AZ465" s="449"/>
      <c r="BA465" s="449"/>
      <c r="BB465" s="58">
        <f>MAX(BB234,BB240,BB246,BB252,BB258,BB264)</f>
        <v>1</v>
      </c>
      <c r="BC465" s="438"/>
      <c r="BD465" s="58">
        <f>MAX(BD234,BD240,BD246,BD252,BD258,BD264)</f>
        <v>1</v>
      </c>
      <c r="BE465" s="438"/>
      <c r="BF465" s="58">
        <f>MAX(BF234,BF240,BF246,BF252,BF258,BF264)</f>
        <v>1</v>
      </c>
      <c r="BG465" s="438"/>
      <c r="BH465" s="151" t="e">
        <f>MAX(BH234,BH240,BH246,BH252,BH258,BH264)</f>
        <v>#VALUE!</v>
      </c>
      <c r="BI465" s="438"/>
      <c r="BJ465" s="151" t="e">
        <f>MAX(BJ234,BJ240,BJ246,BJ252,BJ258,BJ264)</f>
        <v>#VALUE!</v>
      </c>
      <c r="BK465" s="438"/>
      <c r="BL465" s="151" t="e">
        <f>MAX(BL234,BL240,BL246,BL252,BL258,BL264)</f>
        <v>#VALUE!</v>
      </c>
      <c r="BM465" s="438"/>
      <c r="BN465" s="151" t="e">
        <f>MAX(BN234,BN240,BN246,BN252,BN258,BN264)</f>
        <v>#VALUE!</v>
      </c>
      <c r="BO465" s="448"/>
      <c r="BP465" s="449"/>
      <c r="BQ465" s="449"/>
      <c r="BR465" s="449"/>
    </row>
    <row r="466" spans="3:70" ht="17" customHeight="1" x14ac:dyDescent="0.2">
      <c r="W466" s="42"/>
      <c r="X466" s="42"/>
      <c r="Z466" s="6"/>
      <c r="AP466" s="42"/>
      <c r="AQ466" s="42"/>
      <c r="AR466" s="42"/>
      <c r="AS466" s="42"/>
      <c r="AT466" s="422"/>
      <c r="AU466" s="65" t="s">
        <v>120</v>
      </c>
      <c r="AV466" s="429" t="s">
        <v>125</v>
      </c>
      <c r="AW466" s="64">
        <f>AVERAGE(AW236,AW242,AW248,AW254,AW260,AW266)</f>
        <v>1</v>
      </c>
      <c r="AX466" s="448"/>
      <c r="AY466" s="449"/>
      <c r="AZ466" s="449"/>
      <c r="BA466" s="449"/>
      <c r="BB466" s="64">
        <f>AVERAGE(BB236,BB242,BB248,BB254,BB260,BB266)</f>
        <v>1</v>
      </c>
      <c r="BC466" s="438"/>
      <c r="BD466" s="64">
        <f>AVERAGE(BD236,BD242,BD248,BD254,BD260,BD266)</f>
        <v>1</v>
      </c>
      <c r="BE466" s="438"/>
      <c r="BF466" s="64">
        <f>AVERAGE(BF236,BF242,BF248,BF254,BF260,BF266)</f>
        <v>1</v>
      </c>
      <c r="BG466" s="438"/>
      <c r="BH466" s="152" t="e">
        <f>AVERAGE(BH236,BH242,BH248,BH254,BH260,BH266)</f>
        <v>#VALUE!</v>
      </c>
      <c r="BI466" s="438"/>
      <c r="BJ466" s="152" t="e">
        <f>AVERAGE(BJ236,BJ242,BJ248,BJ254,BJ260,BJ266)</f>
        <v>#VALUE!</v>
      </c>
      <c r="BK466" s="438"/>
      <c r="BL466" s="152" t="e">
        <f>AVERAGE(BL236,BL242,BL248,BL254,BL260,BL266)</f>
        <v>#VALUE!</v>
      </c>
      <c r="BM466" s="438"/>
      <c r="BN466" s="152" t="e">
        <f>AVERAGE(BN236,BN242,BN248,BN254,BN260,BN266)</f>
        <v>#VALUE!</v>
      </c>
      <c r="BO466" s="448"/>
      <c r="BP466" s="449"/>
      <c r="BQ466" s="449"/>
      <c r="BR466" s="449"/>
    </row>
    <row r="467" spans="3:70" ht="17" customHeight="1" x14ac:dyDescent="0.2">
      <c r="W467" s="42"/>
      <c r="X467" s="42"/>
      <c r="Z467" s="6"/>
      <c r="AP467" s="42"/>
      <c r="AQ467" s="42"/>
      <c r="AR467" s="42"/>
      <c r="AS467" s="42"/>
      <c r="AT467" s="422"/>
      <c r="AU467" s="65" t="s">
        <v>121</v>
      </c>
      <c r="AV467" s="430"/>
      <c r="AW467" s="57">
        <f>MIN(AW236,AW242,AW248,AW254,AW260,AW266)</f>
        <v>1</v>
      </c>
      <c r="AX467" s="448"/>
      <c r="AY467" s="449"/>
      <c r="AZ467" s="449"/>
      <c r="BA467" s="449"/>
      <c r="BB467" s="57">
        <f>MIN(BB236,BB242,BB248,BB254,BB260,BB266)</f>
        <v>1</v>
      </c>
      <c r="BC467" s="438"/>
      <c r="BD467" s="57">
        <f>MIN(BD236,BD242,BD248,BD254,BD260,BD266)</f>
        <v>1</v>
      </c>
      <c r="BE467" s="438"/>
      <c r="BF467" s="57">
        <f>MIN(BF236,BF242,BF248,BF254,BF260,BF266)</f>
        <v>1</v>
      </c>
      <c r="BG467" s="438"/>
      <c r="BH467" s="150" t="e">
        <f>MIN(BH236,BH242,BH248,BH254,BH260,BH266)</f>
        <v>#VALUE!</v>
      </c>
      <c r="BI467" s="438"/>
      <c r="BJ467" s="150" t="e">
        <f>MIN(BJ236,BJ242,BJ248,BJ254,BJ260,BJ266)</f>
        <v>#VALUE!</v>
      </c>
      <c r="BK467" s="438"/>
      <c r="BL467" s="150" t="e">
        <f>MIN(BL236,BL242,BL248,BL254,BL260,BL266)</f>
        <v>#VALUE!</v>
      </c>
      <c r="BM467" s="438"/>
      <c r="BN467" s="150" t="e">
        <f>MIN(BN236,BN242,BN248,BN254,BN260,BN266)</f>
        <v>#VALUE!</v>
      </c>
      <c r="BO467" s="448"/>
      <c r="BP467" s="449"/>
      <c r="BQ467" s="449"/>
      <c r="BR467" s="449"/>
    </row>
    <row r="468" spans="3:70" ht="17" customHeight="1" thickBot="1" x14ac:dyDescent="0.25">
      <c r="F468" s="42">
        <f>COUNTIFS(F268:F291,"&lt;&gt;",F268:F291,"&lt;&gt;0")</f>
        <v>24</v>
      </c>
      <c r="G468" s="42">
        <f>COUNTIFS(G268:G291,"&lt;&gt;",G268:G291,"&lt;&gt;0")</f>
        <v>24</v>
      </c>
      <c r="W468" s="42"/>
      <c r="X468" s="42"/>
      <c r="Z468" s="42">
        <f>COUNTIFS(Z268:Z291,"&lt;&gt;",Z268:Z291,"&lt;&gt;0")</f>
        <v>0</v>
      </c>
      <c r="AP468" s="42"/>
      <c r="AQ468" s="42"/>
      <c r="AR468" s="4">
        <f>Z468/F468</f>
        <v>0</v>
      </c>
      <c r="AS468" s="42"/>
      <c r="AT468" s="422"/>
      <c r="AU468" s="66" t="s">
        <v>122</v>
      </c>
      <c r="AV468" s="431"/>
      <c r="AW468" s="58">
        <f>MAX(AW236,AW242,AW248,AW254,AW260,AW266)</f>
        <v>1</v>
      </c>
      <c r="AX468" s="450"/>
      <c r="AY468" s="451"/>
      <c r="AZ468" s="451"/>
      <c r="BA468" s="451"/>
      <c r="BB468" s="58">
        <f>MAX(BB236,BB242,BB248,BB254,BB260,BB266)</f>
        <v>1</v>
      </c>
      <c r="BC468" s="439"/>
      <c r="BD468" s="58">
        <f>MAX(BD236,BD242,BD248,BD254,BD260,BD266)</f>
        <v>1</v>
      </c>
      <c r="BE468" s="439"/>
      <c r="BF468" s="58">
        <f>MAX(BF236,BF242,BF248,BF254,BF260,BF266)</f>
        <v>1</v>
      </c>
      <c r="BG468" s="439"/>
      <c r="BH468" s="151" t="e">
        <f>MAX(BH236,BH242,BH248,BH254,BH260,BH266)</f>
        <v>#VALUE!</v>
      </c>
      <c r="BI468" s="439"/>
      <c r="BJ468" s="151" t="e">
        <f>MAX(BJ236,BJ242,BJ248,BJ254,BJ260,BJ266)</f>
        <v>#VALUE!</v>
      </c>
      <c r="BK468" s="439"/>
      <c r="BL468" s="151" t="e">
        <f>MAX(BL236,BL242,BL248,BL254,BL260,BL266)</f>
        <v>#VALUE!</v>
      </c>
      <c r="BM468" s="439"/>
      <c r="BN468" s="151" t="e">
        <f>MAX(BN236,BN242,BN248,BN254,BN260,BN266)</f>
        <v>#VALUE!</v>
      </c>
      <c r="BO468" s="450"/>
      <c r="BP468" s="451"/>
      <c r="BQ468" s="451"/>
      <c r="BR468" s="451"/>
    </row>
    <row r="469" spans="3:70" ht="17" customHeight="1" x14ac:dyDescent="0.2">
      <c r="C469" s="4" t="s">
        <v>112</v>
      </c>
      <c r="V469" s="6" t="s">
        <v>129</v>
      </c>
      <c r="W469" s="42">
        <f>GEOMEAN(W268:W291)</f>
        <v>0.32422490219450922</v>
      </c>
      <c r="X469" s="42">
        <f>GEOMEAN(X268:X291)</f>
        <v>0.18069502940292023</v>
      </c>
      <c r="Z469" s="6"/>
      <c r="AP469" s="42" t="e">
        <f>GEOMEAN(AP268:AP291)</f>
        <v>#NUM!</v>
      </c>
      <c r="AQ469" s="42" t="e">
        <f>GEOMEAN(AQ268:AQ291)</f>
        <v>#NUM!</v>
      </c>
      <c r="AR469" s="42" t="e">
        <f>GEOMEAN(AR268:AR291)</f>
        <v>#NUM!</v>
      </c>
      <c r="AS469" s="42" t="e">
        <f>GEOMEAN(AS268:AS291)</f>
        <v>#NUM!</v>
      </c>
      <c r="AT469" s="422" t="str">
        <f>C469</f>
        <v>Class A5_270p</v>
      </c>
      <c r="AU469" s="69" t="s">
        <v>120</v>
      </c>
      <c r="AV469" s="423" t="s">
        <v>123</v>
      </c>
      <c r="AW469" s="56">
        <f>AVERAGE(AW268,AW274,AW280,AW286)</f>
        <v>1</v>
      </c>
      <c r="AX469" s="27">
        <f>AVERAGE(AX268:AX291)</f>
        <v>1</v>
      </c>
      <c r="AY469" s="27">
        <f>AVERAGE(AY268:AY291)</f>
        <v>1</v>
      </c>
      <c r="AZ469" s="27">
        <f>AVERAGE(AZ268:AZ291)</f>
        <v>1</v>
      </c>
      <c r="BA469" s="27" t="e">
        <f>AVERAGE(BA268:BA291)</f>
        <v>#VALUE!</v>
      </c>
      <c r="BB469" s="56">
        <f>AVERAGE(BB268,BB274,BB280,BB286)</f>
        <v>1</v>
      </c>
      <c r="BC469" s="27">
        <f>AVERAGE(BC268:BC291)</f>
        <v>1</v>
      </c>
      <c r="BD469" s="56">
        <f>AVERAGE(BD268,BD274,BD280,BD286)</f>
        <v>1</v>
      </c>
      <c r="BE469" s="27">
        <f>AVERAGE(BE268:BE291)</f>
        <v>1</v>
      </c>
      <c r="BF469" s="56">
        <f>AVERAGE(BF268,BF274,BF280,BF286)</f>
        <v>1</v>
      </c>
      <c r="BG469" s="28">
        <f>AVERAGE(BG268:BG291)</f>
        <v>1</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56" t="e">
        <f>AVERAGE(BN268,BN274,BN280,BN286)</f>
        <v>#VALUE!</v>
      </c>
      <c r="BO469" s="27" t="e">
        <f>AVERAGE(BO268:BO291)</f>
        <v>#VALUE!</v>
      </c>
      <c r="BP469" s="27" t="e">
        <f>AVERAGE(BP268:BP291)</f>
        <v>#VALUE!</v>
      </c>
      <c r="BQ469" s="27" t="e">
        <f>AVERAGE(BQ268:BQ291)</f>
        <v>#VALUE!</v>
      </c>
      <c r="BR469" s="27" t="e">
        <f>AVERAGE(BR268:BR291)</f>
        <v>#VALUE!</v>
      </c>
    </row>
    <row r="470" spans="3:70" ht="17" customHeight="1" x14ac:dyDescent="0.2">
      <c r="V470" s="6" t="s">
        <v>130</v>
      </c>
      <c r="W470" s="42">
        <f>SUM(W268:W291)</f>
        <v>9.1594999999999995</v>
      </c>
      <c r="X470" s="42">
        <f>SUM(X268:X291)</f>
        <v>6.0773611111111139</v>
      </c>
      <c r="Z470" s="6"/>
      <c r="AP470" s="42">
        <f>SUM(AP268:AP291)</f>
        <v>0</v>
      </c>
      <c r="AQ470" s="42">
        <f>SUM(AQ268:AQ291)</f>
        <v>0</v>
      </c>
      <c r="AR470" s="42">
        <f>SUM(AR268:AR291)</f>
        <v>0</v>
      </c>
      <c r="AS470" s="42">
        <f>SUM(AS268:AS291)</f>
        <v>0</v>
      </c>
      <c r="AT470" s="422"/>
      <c r="AU470" s="70" t="s">
        <v>121</v>
      </c>
      <c r="AV470" s="424"/>
      <c r="AW470" s="57">
        <f>MIN(AW268,AW274,AW280,AW286)</f>
        <v>1</v>
      </c>
      <c r="AX470" s="26">
        <f>MIN(AX268:AX291)</f>
        <v>1</v>
      </c>
      <c r="AY470" s="26">
        <f>MIN(AY268:AY291)</f>
        <v>1</v>
      </c>
      <c r="AZ470" s="26">
        <f>MIN(AZ268:AZ291)</f>
        <v>1</v>
      </c>
      <c r="BA470" s="294" t="e">
        <f>MIN(BA268:BA291)</f>
        <v>#VALUE!</v>
      </c>
      <c r="BB470" s="57">
        <f>MIN(BB268,BB274,BB280,BB286)</f>
        <v>1</v>
      </c>
      <c r="BC470" s="26">
        <f>MIN(BC268:BC291)</f>
        <v>1</v>
      </c>
      <c r="BD470" s="57">
        <f>MIN(BD268,BD274,BD280,BD286)</f>
        <v>1</v>
      </c>
      <c r="BE470" s="26">
        <f>MIN(BE268:BE291)</f>
        <v>1</v>
      </c>
      <c r="BF470" s="57">
        <f>MIN(BF268,BF274,BF280,BF286)</f>
        <v>1</v>
      </c>
      <c r="BG470" s="59">
        <f>MIN(BG268:BG291)</f>
        <v>1</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150" t="e">
        <f>MIN(BN268,BN274,BN280,BN286)</f>
        <v>#VALUE!</v>
      </c>
      <c r="BO470" s="154" t="e">
        <f>MIN(BO268:BO291)</f>
        <v>#VALUE!</v>
      </c>
      <c r="BP470" s="154" t="e">
        <f>MIN(BP268:BP291)</f>
        <v>#VALUE!</v>
      </c>
      <c r="BQ470" s="154" t="e">
        <f>MIN(BQ268:BQ291)</f>
        <v>#VALUE!</v>
      </c>
      <c r="BR470" s="294" t="e">
        <f>MIN(BR268:BR291)</f>
        <v>#VALUE!</v>
      </c>
    </row>
    <row r="471" spans="3:70" ht="17" customHeight="1" thickBot="1" x14ac:dyDescent="0.25">
      <c r="V471" s="6" t="s">
        <v>122</v>
      </c>
      <c r="W471" s="42">
        <f>MAX(W268:W291)</f>
        <v>1.0746</v>
      </c>
      <c r="X471" s="42">
        <f>MAX(X268:X291)</f>
        <v>0.66016666666666668</v>
      </c>
      <c r="Z471" s="6"/>
      <c r="AP471" s="42">
        <f>MAX(AP268:AP291)</f>
        <v>0</v>
      </c>
      <c r="AQ471" s="42">
        <f>MAX(AQ268:AQ291)</f>
        <v>0</v>
      </c>
      <c r="AR471" s="42">
        <f>MAX(AR268:AR291)</f>
        <v>0</v>
      </c>
      <c r="AS471" s="42">
        <f>MAX(AS268:AS291)</f>
        <v>0</v>
      </c>
      <c r="AT471" s="422"/>
      <c r="AU471" s="70" t="s">
        <v>122</v>
      </c>
      <c r="AV471" s="425"/>
      <c r="AW471" s="58">
        <f>MAX(AW268,AW274,AW280,AW286)</f>
        <v>1</v>
      </c>
      <c r="AX471" s="60">
        <f>MAX(AX268:AX291)</f>
        <v>1</v>
      </c>
      <c r="AY471" s="60">
        <f>MAX(AY268:AY291)</f>
        <v>1</v>
      </c>
      <c r="AZ471" s="60">
        <f>MAX(AZ268:AZ291)</f>
        <v>1</v>
      </c>
      <c r="BA471" s="295" t="e">
        <f>MAX(BA268:BA291)</f>
        <v>#VALUE!</v>
      </c>
      <c r="BB471" s="58">
        <f>MAX(BB268,BB274,BB280,BB286)</f>
        <v>1</v>
      </c>
      <c r="BC471" s="60">
        <f>MAX(BC268:BC291)</f>
        <v>1</v>
      </c>
      <c r="BD471" s="58">
        <f>MAX(BD268,BD274,BD280,BD286)</f>
        <v>1</v>
      </c>
      <c r="BE471" s="60">
        <f>MAX(BE268:BE291)</f>
        <v>1</v>
      </c>
      <c r="BF471" s="58">
        <f>MAX(BF268,BF274,BF280,BF286)</f>
        <v>1</v>
      </c>
      <c r="BG471" s="61">
        <f>MAX(BG268:BG291)</f>
        <v>1</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151" t="e">
        <f>MAX(BN268,BN274,BN280,BN286)</f>
        <v>#VALUE!</v>
      </c>
      <c r="BO471" s="155" t="e">
        <f>MAX(BO268:BO291)</f>
        <v>#VALUE!</v>
      </c>
      <c r="BP471" s="155" t="e">
        <f>MAX(BP268:BP291)</f>
        <v>#VALUE!</v>
      </c>
      <c r="BQ471" s="155" t="e">
        <f>MAX(BQ268:BQ291)</f>
        <v>#VALUE!</v>
      </c>
      <c r="BR471" s="295" t="e">
        <f>MAX(BR268:BR291)</f>
        <v>#VALUE!</v>
      </c>
    </row>
    <row r="472" spans="3:70" ht="17" customHeight="1" x14ac:dyDescent="0.2">
      <c r="V472" s="6" t="s">
        <v>121</v>
      </c>
      <c r="W472" s="42">
        <f>MIN(W268:W291)</f>
        <v>0.1263</v>
      </c>
      <c r="X472" s="42">
        <f>MIN(X268:X291)</f>
        <v>3.1694444444444442E-2</v>
      </c>
      <c r="Z472" s="6"/>
      <c r="AP472" s="42">
        <f>MIN(AP268:AP291)</f>
        <v>0</v>
      </c>
      <c r="AQ472" s="42">
        <f>MIN(AQ268:AQ291)</f>
        <v>0</v>
      </c>
      <c r="AR472" s="42">
        <f>MIN(AR268:AR291)</f>
        <v>0</v>
      </c>
      <c r="AS472" s="42">
        <f>MIN(AS268:AS291)</f>
        <v>0</v>
      </c>
      <c r="AT472" s="422"/>
      <c r="AU472" s="70" t="s">
        <v>120</v>
      </c>
      <c r="AV472" s="426" t="s">
        <v>124</v>
      </c>
      <c r="AW472" s="56">
        <f>AVERAGE(AW270,AW276,AW282,AW288)</f>
        <v>1</v>
      </c>
      <c r="AX472" s="446"/>
      <c r="AY472" s="447"/>
      <c r="AZ472" s="447"/>
      <c r="BA472" s="447"/>
      <c r="BB472" s="56">
        <f>AVERAGE(BB270,BB276,BB282,BB288)</f>
        <v>1</v>
      </c>
      <c r="BC472" s="437"/>
      <c r="BD472" s="56">
        <f>AVERAGE(BD270,BD276,BD282,BD288)</f>
        <v>1</v>
      </c>
      <c r="BE472" s="437"/>
      <c r="BF472" s="56">
        <f>AVERAGE(BF270,BF276,BF282,BF288)</f>
        <v>1</v>
      </c>
      <c r="BG472" s="437"/>
      <c r="BH472" s="56" t="e">
        <f>AVERAGE(BH270,BH276,BH282,BH288)</f>
        <v>#VALUE!</v>
      </c>
      <c r="BI472" s="437"/>
      <c r="BJ472" s="56" t="e">
        <f>AVERAGE(BJ270,BJ276,BJ282,BJ288)</f>
        <v>#VALUE!</v>
      </c>
      <c r="BK472" s="437"/>
      <c r="BL472" s="56" t="e">
        <f>AVERAGE(BL270,BL276,BL282,BL288)</f>
        <v>#VALUE!</v>
      </c>
      <c r="BM472" s="437"/>
      <c r="BN472" s="56" t="e">
        <f>AVERAGE(BN270,BN276,BN282,BN288)</f>
        <v>#VALUE!</v>
      </c>
      <c r="BO472" s="446"/>
      <c r="BP472" s="447"/>
      <c r="BQ472" s="447"/>
      <c r="BR472" s="447"/>
    </row>
    <row r="473" spans="3:70" ht="17" customHeight="1" x14ac:dyDescent="0.2">
      <c r="V473" s="6" t="s">
        <v>131</v>
      </c>
      <c r="W473" s="42"/>
      <c r="X473" s="42"/>
      <c r="Z473" s="6"/>
      <c r="AP473" s="113" t="e">
        <f>AP469/W469</f>
        <v>#NUM!</v>
      </c>
      <c r="AQ473" s="113" t="e">
        <f>AQ469/X469</f>
        <v>#NUM!</v>
      </c>
      <c r="AR473" s="42"/>
      <c r="AS473" s="42"/>
      <c r="AT473" s="422"/>
      <c r="AU473" s="70" t="s">
        <v>121</v>
      </c>
      <c r="AV473" s="427"/>
      <c r="AW473" s="57">
        <f>MIN(AW270,AW276,AW282,AW288)</f>
        <v>1</v>
      </c>
      <c r="AX473" s="448"/>
      <c r="AY473" s="449"/>
      <c r="AZ473" s="449"/>
      <c r="BA473" s="449"/>
      <c r="BB473" s="57">
        <f>MIN(BB270,BB276,BB282,BB288)</f>
        <v>1</v>
      </c>
      <c r="BC473" s="438"/>
      <c r="BD473" s="57">
        <f>MIN(BD270,BD276,BD282,BD288)</f>
        <v>1</v>
      </c>
      <c r="BE473" s="438"/>
      <c r="BF473" s="57">
        <f>MIN(BF270,BF276,BF282,BF288)</f>
        <v>1</v>
      </c>
      <c r="BG473" s="438"/>
      <c r="BH473" s="150" t="e">
        <f>MIN(BH270,BH276,BH282,BH288)</f>
        <v>#VALUE!</v>
      </c>
      <c r="BI473" s="438"/>
      <c r="BJ473" s="150" t="e">
        <f>MIN(BJ270,BJ276,BJ282,BJ288)</f>
        <v>#VALUE!</v>
      </c>
      <c r="BK473" s="438"/>
      <c r="BL473" s="150" t="e">
        <f>MIN(BL270,BL276,BL282,BL288)</f>
        <v>#VALUE!</v>
      </c>
      <c r="BM473" s="438"/>
      <c r="BN473" s="150" t="e">
        <f>MIN(BN270,BN276,BN282,BN288)</f>
        <v>#VALUE!</v>
      </c>
      <c r="BO473" s="448"/>
      <c r="BP473" s="449"/>
      <c r="BQ473" s="449"/>
      <c r="BR473" s="449"/>
    </row>
    <row r="474" spans="3:70" ht="17" customHeight="1" thickBot="1" x14ac:dyDescent="0.25">
      <c r="W474" s="42"/>
      <c r="X474" s="42"/>
      <c r="Z474" s="6"/>
      <c r="AP474" s="42"/>
      <c r="AQ474" s="42"/>
      <c r="AR474" s="42"/>
      <c r="AS474" s="42"/>
      <c r="AT474" s="422"/>
      <c r="AU474" s="70" t="s">
        <v>122</v>
      </c>
      <c r="AV474" s="428"/>
      <c r="AW474" s="58">
        <f>MAX(AW270,AW276,AW282,AW288)</f>
        <v>1</v>
      </c>
      <c r="AX474" s="448"/>
      <c r="AY474" s="449"/>
      <c r="AZ474" s="449"/>
      <c r="BA474" s="449"/>
      <c r="BB474" s="58">
        <f>MAX(BB270,BB276,BB282,BB288)</f>
        <v>1</v>
      </c>
      <c r="BC474" s="438"/>
      <c r="BD474" s="58">
        <f>MAX(BD270,BD276,BD282,BD288)</f>
        <v>1</v>
      </c>
      <c r="BE474" s="438"/>
      <c r="BF474" s="58">
        <f>MAX(BF270,BF276,BF282,BF288)</f>
        <v>1</v>
      </c>
      <c r="BG474" s="438"/>
      <c r="BH474" s="151" t="e">
        <f>MAX(BH270,BH276,BH282,BH288)</f>
        <v>#VALUE!</v>
      </c>
      <c r="BI474" s="438"/>
      <c r="BJ474" s="151" t="e">
        <f>MAX(BJ270,BJ276,BJ282,BJ288)</f>
        <v>#VALUE!</v>
      </c>
      <c r="BK474" s="438"/>
      <c r="BL474" s="151" t="e">
        <f>MAX(BL270,BL276,BL282,BL288)</f>
        <v>#VALUE!</v>
      </c>
      <c r="BM474" s="438"/>
      <c r="BN474" s="151" t="e">
        <f>MAX(BN270,BN276,BN282,BN288)</f>
        <v>#VALUE!</v>
      </c>
      <c r="BO474" s="448"/>
      <c r="BP474" s="449"/>
      <c r="BQ474" s="449"/>
      <c r="BR474" s="449"/>
    </row>
    <row r="475" spans="3:70" ht="17" customHeight="1" x14ac:dyDescent="0.2">
      <c r="W475" s="42"/>
      <c r="X475" s="42"/>
      <c r="Z475" s="6"/>
      <c r="AP475" s="42"/>
      <c r="AQ475" s="42"/>
      <c r="AR475" s="42"/>
      <c r="AS475" s="42"/>
      <c r="AT475" s="422"/>
      <c r="AU475" s="65" t="s">
        <v>120</v>
      </c>
      <c r="AV475" s="429" t="s">
        <v>125</v>
      </c>
      <c r="AW475" s="64">
        <f>AVERAGE(AW272,AW278,AW284,AW290)</f>
        <v>1</v>
      </c>
      <c r="AX475" s="448"/>
      <c r="AY475" s="449"/>
      <c r="AZ475" s="449"/>
      <c r="BA475" s="449"/>
      <c r="BB475" s="64">
        <f>AVERAGE(BB272,BB278,BB284,BB290)</f>
        <v>1</v>
      </c>
      <c r="BC475" s="438"/>
      <c r="BD475" s="64">
        <f>AVERAGE(BD272,BD278,BD284,BD290)</f>
        <v>1</v>
      </c>
      <c r="BE475" s="438"/>
      <c r="BF475" s="64">
        <f>AVERAGE(BF272,BF278,BF284,BF290)</f>
        <v>1</v>
      </c>
      <c r="BG475" s="438"/>
      <c r="BH475" s="152" t="e">
        <f>AVERAGE(BH272,BH278,BH284,BH290)</f>
        <v>#VALUE!</v>
      </c>
      <c r="BI475" s="438"/>
      <c r="BJ475" s="152" t="e">
        <f>AVERAGE(BJ272,BJ278,BJ284,BJ290)</f>
        <v>#VALUE!</v>
      </c>
      <c r="BK475" s="438"/>
      <c r="BL475" s="152" t="e">
        <f>AVERAGE(BL272,BL278,BL284,BL290)</f>
        <v>#VALUE!</v>
      </c>
      <c r="BM475" s="438"/>
      <c r="BN475" s="152" t="e">
        <f>AVERAGE(BN272,BN278,BN284,BN290)</f>
        <v>#VALUE!</v>
      </c>
      <c r="BO475" s="448"/>
      <c r="BP475" s="449"/>
      <c r="BQ475" s="449"/>
      <c r="BR475" s="449"/>
    </row>
    <row r="476" spans="3:70" ht="17" customHeight="1" x14ac:dyDescent="0.2">
      <c r="W476" s="42"/>
      <c r="X476" s="42"/>
      <c r="Z476" s="6"/>
      <c r="AP476" s="42"/>
      <c r="AQ476" s="42"/>
      <c r="AR476" s="42"/>
      <c r="AS476" s="42"/>
      <c r="AT476" s="422"/>
      <c r="AU476" s="65" t="s">
        <v>121</v>
      </c>
      <c r="AV476" s="430"/>
      <c r="AW476" s="57">
        <f>MIN(AW272,AW278,AW284,AW290)</f>
        <v>1</v>
      </c>
      <c r="AX476" s="448"/>
      <c r="AY476" s="449"/>
      <c r="AZ476" s="449"/>
      <c r="BA476" s="449"/>
      <c r="BB476" s="57">
        <f>MIN(BB272,BB278,BB284,BB290)</f>
        <v>1</v>
      </c>
      <c r="BC476" s="438"/>
      <c r="BD476" s="57">
        <f>MIN(BD272,BD278,BD284,BD290)</f>
        <v>1</v>
      </c>
      <c r="BE476" s="438"/>
      <c r="BF476" s="57">
        <f>MIN(BF272,BF278,BF284,BF290)</f>
        <v>1</v>
      </c>
      <c r="BG476" s="438"/>
      <c r="BH476" s="150" t="e">
        <f>MIN(BH272,BH278,BH284,BH290)</f>
        <v>#VALUE!</v>
      </c>
      <c r="BI476" s="438"/>
      <c r="BJ476" s="150" t="e">
        <f>MIN(BJ272,BJ278,BJ284,BJ290)</f>
        <v>#VALUE!</v>
      </c>
      <c r="BK476" s="438"/>
      <c r="BL476" s="150" t="e">
        <f>MIN(BL272,BL278,BL284,BL290)</f>
        <v>#VALUE!</v>
      </c>
      <c r="BM476" s="438"/>
      <c r="BN476" s="150" t="e">
        <f>MIN(BN272,BN278,BN284,BN290)</f>
        <v>#VALUE!</v>
      </c>
      <c r="BO476" s="448"/>
      <c r="BP476" s="449"/>
      <c r="BQ476" s="449"/>
      <c r="BR476" s="449"/>
    </row>
    <row r="477" spans="3:70" ht="17" customHeight="1" thickBot="1" x14ac:dyDescent="0.25">
      <c r="F477" s="42">
        <f>COUNTIFS(F292:F363,"&lt;&gt;",F292:F363,"&lt;&gt;0")</f>
        <v>72</v>
      </c>
      <c r="G477" s="42">
        <f>COUNTIFS(G292:G363,"&lt;&gt;",G292:G363,"&lt;&gt;0")</f>
        <v>72</v>
      </c>
      <c r="W477" s="42"/>
      <c r="X477" s="42"/>
      <c r="Z477" s="42">
        <f>COUNTIFS(Z292:Z363,"&lt;&gt;",Z292:Z363,"&lt;&gt;0")</f>
        <v>0</v>
      </c>
      <c r="AP477" s="42"/>
      <c r="AQ477" s="42"/>
      <c r="AR477" s="4">
        <f>Z477/F477</f>
        <v>0</v>
      </c>
      <c r="AS477" s="42"/>
      <c r="AT477" s="422"/>
      <c r="AU477" s="66" t="s">
        <v>122</v>
      </c>
      <c r="AV477" s="431"/>
      <c r="AW477" s="58">
        <f>MAX(AW272,AW278,AW284,AW290)</f>
        <v>1</v>
      </c>
      <c r="AX477" s="450"/>
      <c r="AY477" s="451"/>
      <c r="AZ477" s="451"/>
      <c r="BA477" s="451"/>
      <c r="BB477" s="58">
        <f>MAX(BB272,BB278,BB284,BB290)</f>
        <v>1</v>
      </c>
      <c r="BC477" s="439"/>
      <c r="BD477" s="58">
        <f>MAX(BD272,BD278,BD284,BD290)</f>
        <v>1</v>
      </c>
      <c r="BE477" s="439"/>
      <c r="BF477" s="58">
        <f>MAX(BF272,BF278,BF284,BF290)</f>
        <v>1</v>
      </c>
      <c r="BG477" s="439"/>
      <c r="BH477" s="151" t="e">
        <f>MAX(BH272,BH278,BH284,BH290)</f>
        <v>#VALUE!</v>
      </c>
      <c r="BI477" s="439"/>
      <c r="BJ477" s="151" t="e">
        <f>MAX(BJ272,BJ278,BJ284,BJ290)</f>
        <v>#VALUE!</v>
      </c>
      <c r="BK477" s="439"/>
      <c r="BL477" s="151" t="e">
        <f>MAX(BL272,BL278,BL284,BL290)</f>
        <v>#VALUE!</v>
      </c>
      <c r="BM477" s="439"/>
      <c r="BN477" s="151" t="e">
        <f>MAX(BN272,BN278,BN284,BN290)</f>
        <v>#VALUE!</v>
      </c>
      <c r="BO477" s="450"/>
      <c r="BP477" s="451"/>
      <c r="BQ477" s="451"/>
      <c r="BR477" s="451"/>
    </row>
    <row r="478" spans="3:70" ht="17" customHeight="1" x14ac:dyDescent="0.2">
      <c r="C478" s="4" t="s">
        <v>100</v>
      </c>
      <c r="V478" s="6" t="s">
        <v>129</v>
      </c>
      <c r="W478" s="42">
        <f>GEOMEAN(W292:W363)</f>
        <v>5.1318555520431479</v>
      </c>
      <c r="X478" s="42">
        <f>GEOMEAN(X292:X363)</f>
        <v>2.5237648193709541</v>
      </c>
      <c r="Z478" s="6"/>
      <c r="AP478" s="42" t="e">
        <f>GEOMEAN(AP292:AP363)</f>
        <v>#NUM!</v>
      </c>
      <c r="AQ478" s="42" t="e">
        <f>GEOMEAN(AQ292:AQ363)</f>
        <v>#NUM!</v>
      </c>
      <c r="AR478" s="42" t="e">
        <f>GEOMEAN(AR292:AR363)</f>
        <v>#NUM!</v>
      </c>
      <c r="AS478" s="42" t="e">
        <f>GEOMEAN(AS292:AS363)</f>
        <v>#NUM!</v>
      </c>
      <c r="AT478" s="422" t="str">
        <f>C478</f>
        <v>Class B1_SYN</v>
      </c>
      <c r="AU478" s="69" t="s">
        <v>120</v>
      </c>
      <c r="AV478" s="423" t="s">
        <v>123</v>
      </c>
      <c r="AW478" s="56">
        <f>AVERAGE(AW292,AW298,AW304,AW310,AW316,AW322,AW328,AW334,AW340,AW346,AW352,AW358)</f>
        <v>1</v>
      </c>
      <c r="AX478" s="27">
        <f>AVERAGE(AX292:AX363)</f>
        <v>1</v>
      </c>
      <c r="AY478" s="27">
        <f>AVERAGE(AY292:AY363)</f>
        <v>1</v>
      </c>
      <c r="AZ478" s="27">
        <f>AVERAGE(AZ292:AZ363)</f>
        <v>1</v>
      </c>
      <c r="BA478" s="27" t="e">
        <f>AVERAGE(BA292:BA363)</f>
        <v>#VALUE!</v>
      </c>
      <c r="BB478" s="56">
        <f>AVERAGE(BB292,BB298,BB304,BB310,BB316,BB322,BB328,BB334,BB340,BB346,BB352,BB358)</f>
        <v>1</v>
      </c>
      <c r="BC478" s="27">
        <f>AVERAGE(BC292:BC363)</f>
        <v>1</v>
      </c>
      <c r="BD478" s="56">
        <f>AVERAGE(BD292,BD298,BD304,BD310,BD316,BD322,BD328,BD334,BD340,BD346,BD352,BD358)</f>
        <v>1</v>
      </c>
      <c r="BE478" s="27">
        <f>AVERAGE(BE292:BE363)</f>
        <v>1</v>
      </c>
      <c r="BF478" s="56">
        <f>AVERAGE(BF292,BF298,BF304,BF310,BF316,BF322,BF328,BF334,BF340,BF346,BF352,BF358)</f>
        <v>1</v>
      </c>
      <c r="BG478" s="28">
        <f>AVERAGE(BG292:BG363)</f>
        <v>1</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56" t="e">
        <f>AVERAGE(BN292,BN298,BN304,BN310,BN316,BN322,BN328,BN334,BN340,BN346,BN352,BN358)</f>
        <v>#VALUE!</v>
      </c>
      <c r="BO478" s="27" t="e">
        <f>AVERAGE(BO292:BO363)</f>
        <v>#VALUE!</v>
      </c>
      <c r="BP478" s="27" t="e">
        <f>AVERAGE(BP292:BP363)</f>
        <v>#VALUE!</v>
      </c>
      <c r="BQ478" s="27" t="e">
        <f>AVERAGE(BQ292:BQ363)</f>
        <v>#VALUE!</v>
      </c>
      <c r="BR478" s="27" t="e">
        <f>AVERAGE(BR292:BR363)</f>
        <v>#VALUE!</v>
      </c>
    </row>
    <row r="479" spans="3:70" ht="17" customHeight="1" x14ac:dyDescent="0.2">
      <c r="V479" s="6" t="s">
        <v>130</v>
      </c>
      <c r="W479" s="42">
        <f>SUM(W292:W363)</f>
        <v>471.31720000000007</v>
      </c>
      <c r="X479" s="42">
        <f>SUM(X292:X363)</f>
        <v>260.48655555555553</v>
      </c>
      <c r="Z479" s="6"/>
      <c r="AP479" s="42">
        <f>SUM(AP292:AP363)</f>
        <v>0</v>
      </c>
      <c r="AQ479" s="42">
        <f>SUM(AQ292:AQ363)</f>
        <v>0</v>
      </c>
      <c r="AR479" s="42">
        <f>SUM(AR292:AR363)</f>
        <v>0</v>
      </c>
      <c r="AS479" s="42">
        <f>SUM(AS292:AS363)</f>
        <v>0</v>
      </c>
      <c r="AT479" s="422"/>
      <c r="AU479" s="70" t="s">
        <v>121</v>
      </c>
      <c r="AV479" s="424"/>
      <c r="AW479" s="57">
        <f>MIN(AW292,AW298,AW304,AW310,AW316,AW322,AW328,AW334,AW340,AW346,AW352,AW358)</f>
        <v>1</v>
      </c>
      <c r="AX479" s="26">
        <f>MIN(AX292:AX363)</f>
        <v>1</v>
      </c>
      <c r="AY479" s="26">
        <f>MIN(AY292:AY363)</f>
        <v>1</v>
      </c>
      <c r="AZ479" s="26">
        <f>MIN(AZ292:AZ363)</f>
        <v>1</v>
      </c>
      <c r="BA479" s="294" t="e">
        <f>MIN(BA292:BA363)</f>
        <v>#VALUE!</v>
      </c>
      <c r="BB479" s="57">
        <f>MIN(BB292,BB298,BB304,BB310,BB316,BB322,BB328,BB334,BB340,BB346,BB352,BB358)</f>
        <v>1</v>
      </c>
      <c r="BC479" s="26">
        <f>MIN(BC292:BC363)</f>
        <v>1</v>
      </c>
      <c r="BD479" s="57">
        <f>MIN(BD292,BD298,BD304,BD310,BD316,BD322,BD328,BD334,BD340,BD346,BD352,BD358)</f>
        <v>1</v>
      </c>
      <c r="BE479" s="26">
        <f>MIN(BE292:BE363)</f>
        <v>1</v>
      </c>
      <c r="BF479" s="57">
        <f>MIN(BF292,BF298,BF304,BF310,BF316,BF322,BF328,BF334,BF340,BF346,BF352,BF358)</f>
        <v>1</v>
      </c>
      <c r="BG479" s="59">
        <f>MIN(BG292:BG363)</f>
        <v>1</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150" t="e">
        <f>MIN(BN292,BN298,BN304,BN310,BN316,BN322,BN328,BN334,BN340,BN346,BN352,BN358)</f>
        <v>#VALUE!</v>
      </c>
      <c r="BO479" s="154" t="e">
        <f>MIN(BO292:BO363)</f>
        <v>#VALUE!</v>
      </c>
      <c r="BP479" s="154" t="e">
        <f>MIN(BP292:BP363)</f>
        <v>#VALUE!</v>
      </c>
      <c r="BQ479" s="154" t="e">
        <f>MIN(BQ292:BQ363)</f>
        <v>#VALUE!</v>
      </c>
      <c r="BR479" s="294" t="e">
        <f>MIN(BR292:BR363)</f>
        <v>#VALUE!</v>
      </c>
    </row>
    <row r="480" spans="3:70" ht="17" customHeight="1" thickBot="1" x14ac:dyDescent="0.25">
      <c r="V480" s="6" t="s">
        <v>122</v>
      </c>
      <c r="W480" s="42">
        <f>MAX(W292:W363)</f>
        <v>20.4693</v>
      </c>
      <c r="X480" s="42">
        <f>MAX(X292:X363)</f>
        <v>12.14561111111111</v>
      </c>
      <c r="Z480" s="6"/>
      <c r="AP480" s="42">
        <f>MAX(AP292:AP363)</f>
        <v>0</v>
      </c>
      <c r="AQ480" s="42">
        <f>MAX(AQ292:AQ363)</f>
        <v>0</v>
      </c>
      <c r="AR480" s="42">
        <f>MAX(AR292:AR363)</f>
        <v>0</v>
      </c>
      <c r="AS480" s="42">
        <f>MAX(AS292:AS363)</f>
        <v>0</v>
      </c>
      <c r="AT480" s="422"/>
      <c r="AU480" s="70" t="s">
        <v>122</v>
      </c>
      <c r="AV480" s="425"/>
      <c r="AW480" s="58">
        <f>MAX(AW292,AW298,AW304,AW310,AW316,AW322,AW328,AW334,AW340,AW346,AW352,AW358)</f>
        <v>1</v>
      </c>
      <c r="AX480" s="60">
        <f>MAX(AX292:AX363)</f>
        <v>1</v>
      </c>
      <c r="AY480" s="60">
        <f>MAX(AY292:AY363)</f>
        <v>1</v>
      </c>
      <c r="AZ480" s="60">
        <f>MAX(AZ292:AZ363)</f>
        <v>1</v>
      </c>
      <c r="BA480" s="295" t="e">
        <f>MAX(BA292:BA363)</f>
        <v>#VALUE!</v>
      </c>
      <c r="BB480" s="58">
        <f>MAX(BB292,BB298,BB304,BB310,BB316,BB322,BB328,BB334,BB340,BB346,BB352,BB358)</f>
        <v>1</v>
      </c>
      <c r="BC480" s="60">
        <f>MAX(BC292:BC363)</f>
        <v>1</v>
      </c>
      <c r="BD480" s="58">
        <f>MAX(BD292,BD298,BD304,BD310,BD316,BD322,BD328,BD334,BD340,BD346,BD352,BD358)</f>
        <v>1</v>
      </c>
      <c r="BE480" s="60">
        <f>MAX(BE292:BE363)</f>
        <v>1</v>
      </c>
      <c r="BF480" s="58">
        <f>MAX(BF292,BF298,BF304,BF310,BF316,BF322,BF328,BF334,BF340,BF346,BF352,BF358)</f>
        <v>1</v>
      </c>
      <c r="BG480" s="61">
        <f>MAX(BG292:BG363)</f>
        <v>1</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151" t="e">
        <f>MAX(BN292,BN298,BN304,BN310,BN316,BN322,BN328,BN334,BN340,BN346,BN352,BN358)</f>
        <v>#VALUE!</v>
      </c>
      <c r="BO480" s="155" t="e">
        <f>MAX(BO292:BO363)</f>
        <v>#VALUE!</v>
      </c>
      <c r="BP480" s="155" t="e">
        <f>MAX(BP292:BP363)</f>
        <v>#VALUE!</v>
      </c>
      <c r="BQ480" s="155" t="e">
        <f>MAX(BQ292:BQ363)</f>
        <v>#VALUE!</v>
      </c>
      <c r="BR480" s="295" t="e">
        <f>MAX(BR292:BR363)</f>
        <v>#VALUE!</v>
      </c>
    </row>
    <row r="481" spans="1:70" s="83" customFormat="1" ht="17" customHeight="1" x14ac:dyDescent="0.2">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1.2533000000000001</v>
      </c>
      <c r="X481" s="42">
        <f>MIN(X292:X363)</f>
        <v>0.37538888888888894</v>
      </c>
      <c r="Y481" s="4"/>
      <c r="Z481" s="6"/>
      <c r="AA481" s="4"/>
      <c r="AB481" s="4"/>
      <c r="AC481" s="4"/>
      <c r="AD481" s="4"/>
      <c r="AE481" s="4"/>
      <c r="AF481" s="4"/>
      <c r="AG481" s="4"/>
      <c r="AH481" s="4"/>
      <c r="AI481" s="4"/>
      <c r="AJ481" s="4"/>
      <c r="AK481" s="4"/>
      <c r="AL481" s="4"/>
      <c r="AM481" s="4"/>
      <c r="AN481" s="4"/>
      <c r="AO481" s="4"/>
      <c r="AP481" s="42">
        <f>MIN(AP292:AP363)</f>
        <v>0</v>
      </c>
      <c r="AQ481" s="42">
        <f>MIN(AQ292:AQ363)</f>
        <v>0</v>
      </c>
      <c r="AR481" s="42">
        <f>MIN(AR292:AR363)</f>
        <v>0</v>
      </c>
      <c r="AS481" s="42">
        <f>MIN(AS292:AS363)</f>
        <v>0</v>
      </c>
      <c r="AT481" s="422"/>
      <c r="AU481" s="70" t="s">
        <v>120</v>
      </c>
      <c r="AV481" s="426" t="s">
        <v>124</v>
      </c>
      <c r="AW481" s="56">
        <f>AVERAGE(AW294,AW300,AW306,AW312,AW318,AW324,AW330,AW336,AW342,AW348,AW354,AW360)</f>
        <v>1</v>
      </c>
      <c r="AX481" s="446"/>
      <c r="AY481" s="447"/>
      <c r="AZ481" s="447"/>
      <c r="BA481" s="447"/>
      <c r="BB481" s="56">
        <f>AVERAGE(BB294,BB300,BB306,BB312,BB318,BB324,BB330,BB336,BB342,BB348,BB354,BB360)</f>
        <v>1</v>
      </c>
      <c r="BC481" s="437"/>
      <c r="BD481" s="56">
        <f>AVERAGE(BD294,BD300,BD306,BD312,BD318,BD324,BD330,BD336,BD342,BD348,BD354,BD360)</f>
        <v>1</v>
      </c>
      <c r="BE481" s="437"/>
      <c r="BF481" s="56">
        <f>AVERAGE(BF294,BF300,BF306,BF312,BF318,BF324,BF330,BF336,BF342,BF348,BF354,BF360)</f>
        <v>1</v>
      </c>
      <c r="BG481" s="437"/>
      <c r="BH481" s="56" t="e">
        <f>AVERAGE(BH294,BH300,BH306,BH312,BH318,BH324,BH330,BH336,BH342,BH348,BH354,BH360)</f>
        <v>#VALUE!</v>
      </c>
      <c r="BI481" s="437"/>
      <c r="BJ481" s="56" t="e">
        <f>AVERAGE(BJ294,BJ300,BJ306,BJ312,BJ318,BJ324,BJ330,BJ336,BJ342,BJ348,BJ354,BJ360)</f>
        <v>#VALUE!</v>
      </c>
      <c r="BK481" s="437"/>
      <c r="BL481" s="56" t="e">
        <f>AVERAGE(BL294,BL300,BL306,BL312,BL318,BL324,BL330,BL336,BL342,BL348,BL354,BL360)</f>
        <v>#VALUE!</v>
      </c>
      <c r="BM481" s="437"/>
      <c r="BN481" s="56" t="e">
        <f>AVERAGE(BN294,BN300,BN306,BN312,BN318,BN324,BN330,BN336,BN342,BN348,BN354,BN360)</f>
        <v>#VALUE!</v>
      </c>
      <c r="BO481" s="446"/>
      <c r="BP481" s="447"/>
      <c r="BQ481" s="447"/>
      <c r="BR481" s="447"/>
    </row>
    <row r="482" spans="1:70" s="83" customFormat="1" ht="17" customHeight="1" x14ac:dyDescent="0.2">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t="e">
        <f>AP478/W478</f>
        <v>#NUM!</v>
      </c>
      <c r="AQ482" s="113" t="e">
        <f>AQ478/X478</f>
        <v>#NUM!</v>
      </c>
      <c r="AR482" s="42"/>
      <c r="AS482" s="42"/>
      <c r="AT482" s="422"/>
      <c r="AU482" s="70" t="s">
        <v>121</v>
      </c>
      <c r="AV482" s="427"/>
      <c r="AW482" s="57">
        <f>MIN(AW294,AW300,AW306,AW312,AW318,AW324,AW330,AW336,AW342,AW348,AW354,AW360)</f>
        <v>1</v>
      </c>
      <c r="AX482" s="448"/>
      <c r="AY482" s="449"/>
      <c r="AZ482" s="449"/>
      <c r="BA482" s="449"/>
      <c r="BB482" s="57">
        <f>MIN(BB294,BB300,BB306,BB312,BB318,BB324,BB330,BB336,BB342,BB348,BB354,BB360)</f>
        <v>1</v>
      </c>
      <c r="BC482" s="438"/>
      <c r="BD482" s="57">
        <f>MIN(BD294,BD300,BD306,BD312,BD318,BD324,BD330,BD336,BD342,BD348,BD354,BD360)</f>
        <v>1</v>
      </c>
      <c r="BE482" s="438"/>
      <c r="BF482" s="57">
        <f>MIN(BF294,BF300,BF306,BF312,BF318,BF324,BF330,BF336,BF342,BF348,BF354,BF360)</f>
        <v>1</v>
      </c>
      <c r="BG482" s="438"/>
      <c r="BH482" s="150" t="e">
        <f>MIN(BH294,BH300,BH306,BH312,BH318,BH324,BH330,BH336,BH342,BH348,BH354,BH360)</f>
        <v>#VALUE!</v>
      </c>
      <c r="BI482" s="438"/>
      <c r="BJ482" s="150" t="e">
        <f>MIN(BJ294,BJ300,BJ306,BJ312,BJ318,BJ324,BJ330,BJ336,BJ342,BJ348,BJ354,BJ360)</f>
        <v>#VALUE!</v>
      </c>
      <c r="BK482" s="438"/>
      <c r="BL482" s="150" t="e">
        <f>MIN(BL294,BL300,BL306,BL312,BL318,BL324,BL330,BL336,BL342,BL348,BL354,BL360)</f>
        <v>#VALUE!</v>
      </c>
      <c r="BM482" s="438"/>
      <c r="BN482" s="150" t="e">
        <f>MIN(BN294,BN300,BN306,BN312,BN318,BN324,BN330,BN336,BN342,BN348,BN354,BN360)</f>
        <v>#VALUE!</v>
      </c>
      <c r="BO482" s="448"/>
      <c r="BP482" s="449"/>
      <c r="BQ482" s="449"/>
      <c r="BR482" s="449"/>
    </row>
    <row r="483" spans="1:70" ht="17" customHeight="1" thickBot="1" x14ac:dyDescent="0.25">
      <c r="W483" s="42"/>
      <c r="X483" s="42"/>
      <c r="Z483" s="6"/>
      <c r="AP483" s="42"/>
      <c r="AQ483" s="42"/>
      <c r="AR483" s="42"/>
      <c r="AS483" s="42"/>
      <c r="AT483" s="422"/>
      <c r="AU483" s="70" t="s">
        <v>122</v>
      </c>
      <c r="AV483" s="428"/>
      <c r="AW483" s="58">
        <f>MAX(AW294,AW300,AW306,AW312,AW318,AW324,AW330,AW336,AW342,AW348,AW354,AW360)</f>
        <v>1</v>
      </c>
      <c r="AX483" s="448"/>
      <c r="AY483" s="449"/>
      <c r="AZ483" s="449"/>
      <c r="BA483" s="449"/>
      <c r="BB483" s="58">
        <f>MAX(BB294,BB300,BB306,BB312,BB318,BB324,BB330,BB336,BB342,BB348,BB354,BB360)</f>
        <v>1</v>
      </c>
      <c r="BC483" s="438"/>
      <c r="BD483" s="58">
        <f>MAX(BD294,BD300,BD306,BD312,BD318,BD324,BD330,BD336,BD342,BD348,BD354,BD360)</f>
        <v>1</v>
      </c>
      <c r="BE483" s="438"/>
      <c r="BF483" s="58">
        <f>MAX(BF294,BF300,BF306,BF312,BF318,BF324,BF330,BF336,BF342,BF348,BF354,BF360)</f>
        <v>1</v>
      </c>
      <c r="BG483" s="438"/>
      <c r="BH483" s="151" t="e">
        <f>MAX(BH294,BH300,BH306,BH312,BH318,BH324,BH330,BH336,BH342,BH348,BH354,BH360)</f>
        <v>#VALUE!</v>
      </c>
      <c r="BI483" s="438"/>
      <c r="BJ483" s="151" t="e">
        <f>MAX(BJ294,BJ300,BJ306,BJ312,BJ318,BJ324,BJ330,BJ336,BJ342,BJ348,BJ354,BJ360)</f>
        <v>#VALUE!</v>
      </c>
      <c r="BK483" s="438"/>
      <c r="BL483" s="151" t="e">
        <f>MAX(BL294,BL300,BL306,BL312,BL318,BL324,BL330,BL336,BL342,BL348,BL354,BL360)</f>
        <v>#VALUE!</v>
      </c>
      <c r="BM483" s="438"/>
      <c r="BN483" s="151" t="e">
        <f>MAX(BN294,BN300,BN306,BN312,BN318,BN324,BN330,BN336,BN342,BN348,BN354,BN360)</f>
        <v>#VALUE!</v>
      </c>
      <c r="BO483" s="448"/>
      <c r="BP483" s="449"/>
      <c r="BQ483" s="449"/>
      <c r="BR483" s="449"/>
    </row>
    <row r="484" spans="1:70" ht="17" customHeight="1" x14ac:dyDescent="0.2">
      <c r="W484" s="42"/>
      <c r="X484" s="42"/>
      <c r="Z484" s="6"/>
      <c r="AP484" s="42"/>
      <c r="AQ484" s="42"/>
      <c r="AR484" s="42"/>
      <c r="AS484" s="42"/>
      <c r="AT484" s="422"/>
      <c r="AU484" s="65" t="s">
        <v>120</v>
      </c>
      <c r="AV484" s="429" t="s">
        <v>125</v>
      </c>
      <c r="AW484" s="64">
        <f>AVERAGE(AW296,AW302,AW308,AW314,AW320,AW326,AW332,AW338,AW344,AW350,AW356,AW362)</f>
        <v>1</v>
      </c>
      <c r="AX484" s="448"/>
      <c r="AY484" s="449"/>
      <c r="AZ484" s="449"/>
      <c r="BA484" s="449"/>
      <c r="BB484" s="64">
        <f>AVERAGE(BB296,BB302,BB308,BB314,BB320,BB326,BB332,BB338,BB344,BB350,BB356,BB362)</f>
        <v>1</v>
      </c>
      <c r="BC484" s="438"/>
      <c r="BD484" s="64">
        <f>AVERAGE(BD296,BD302,BD308,BD314,BD320,BD326,BD332,BD338,BD344,BD350,BD356,BD362)</f>
        <v>1</v>
      </c>
      <c r="BE484" s="438"/>
      <c r="BF484" s="64">
        <f>AVERAGE(BF296,BF302,BF308,BF314,BF320,BF326,BF332,BF338,BF344,BF350,BF356,BF362)</f>
        <v>1</v>
      </c>
      <c r="BG484" s="438"/>
      <c r="BH484" s="152" t="e">
        <f>AVERAGE(BH296,BH302,BH308,BH314,BH320,BH326,BH332,BH338,BH344,BH350,BH356,BH362)</f>
        <v>#VALUE!</v>
      </c>
      <c r="BI484" s="438"/>
      <c r="BJ484" s="152" t="e">
        <f>AVERAGE(BJ296,BJ302,BJ308,BJ314,BJ320,BJ326,BJ332,BJ338,BJ344,BJ350,BJ356,BJ362)</f>
        <v>#VALUE!</v>
      </c>
      <c r="BK484" s="438"/>
      <c r="BL484" s="152" t="e">
        <f>AVERAGE(BL296,BL302,BL308,BL314,BL320,BL326,BL332,BL338,BL344,BL350,BL356,BL362)</f>
        <v>#VALUE!</v>
      </c>
      <c r="BM484" s="438"/>
      <c r="BN484" s="152" t="e">
        <f>AVERAGE(BN296,BN302,BN308,BN314,BN320,BN326,BN332,BN338,BN344,BN350,BN356,BN362)</f>
        <v>#VALUE!</v>
      </c>
      <c r="BO484" s="448"/>
      <c r="BP484" s="449"/>
      <c r="BQ484" s="449"/>
      <c r="BR484" s="449"/>
    </row>
    <row r="485" spans="1:70" ht="17" customHeight="1" x14ac:dyDescent="0.2">
      <c r="W485" s="42"/>
      <c r="X485" s="42"/>
      <c r="Z485" s="6"/>
      <c r="AP485" s="42"/>
      <c r="AQ485" s="42"/>
      <c r="AR485" s="42"/>
      <c r="AS485" s="42"/>
      <c r="AT485" s="422"/>
      <c r="AU485" s="65" t="s">
        <v>121</v>
      </c>
      <c r="AV485" s="430"/>
      <c r="AW485" s="57">
        <f>MIN(AW296,AW302,AW308,AW314,AW320,AW326,AW332,AW338,AW344,AW350,AW356,AW362)</f>
        <v>1</v>
      </c>
      <c r="AX485" s="448"/>
      <c r="AY485" s="449"/>
      <c r="AZ485" s="449"/>
      <c r="BA485" s="449"/>
      <c r="BB485" s="57">
        <f>MIN(BB296,BB302,BB308,BB314,BB320,BB326,BB332,BB338,BB344,BB350,BB356,BB362)</f>
        <v>1</v>
      </c>
      <c r="BC485" s="438"/>
      <c r="BD485" s="57">
        <f>MIN(BD296,BD302,BD308,BD314,BD320,BD326,BD332,BD338,BD344,BD350,BD356,BD362)</f>
        <v>1</v>
      </c>
      <c r="BE485" s="438"/>
      <c r="BF485" s="57">
        <f>MIN(BF296,BF302,BF308,BF314,BF320,BF326,BF332,BF338,BF344,BF350,BF356,BF362)</f>
        <v>1</v>
      </c>
      <c r="BG485" s="438"/>
      <c r="BH485" s="150" t="e">
        <f>MIN(BH296,BH302,BH308,BH314,BH320,BH326,BH332,BH338,BH344,BH350,BH356,BH362)</f>
        <v>#VALUE!</v>
      </c>
      <c r="BI485" s="438"/>
      <c r="BJ485" s="150" t="e">
        <f>MIN(BJ296,BJ302,BJ308,BJ314,BJ320,BJ326,BJ332,BJ338,BJ344,BJ350,BJ356,BJ362)</f>
        <v>#VALUE!</v>
      </c>
      <c r="BK485" s="438"/>
      <c r="BL485" s="150" t="e">
        <f>MIN(BL296,BL302,BL308,BL314,BL320,BL326,BL332,BL338,BL344,BL350,BL356,BL362)</f>
        <v>#VALUE!</v>
      </c>
      <c r="BM485" s="438"/>
      <c r="BN485" s="150" t="e">
        <f>MIN(BN296,BN302,BN308,BN314,BN320,BN326,BN332,BN338,BN344,BN350,BN356,BN362)</f>
        <v>#VALUE!</v>
      </c>
      <c r="BO485" s="448"/>
      <c r="BP485" s="449"/>
      <c r="BQ485" s="449"/>
      <c r="BR485" s="449"/>
    </row>
    <row r="486" spans="1:70" ht="17" customHeight="1" thickBot="1" x14ac:dyDescent="0.25">
      <c r="F486" s="42">
        <f>COUNTIFS(F364:F387,"&lt;&gt;",F364:F387,"&lt;&gt;0")</f>
        <v>24</v>
      </c>
      <c r="G486" s="42">
        <f>COUNTIFS(G364:G387,"&lt;&gt;",G364:G387,"&lt;&gt;0")</f>
        <v>0</v>
      </c>
      <c r="W486" s="42"/>
      <c r="X486" s="42"/>
      <c r="Z486" s="42">
        <f>COUNTIFS(Z364:Z387,"&lt;&gt;",Z364:Z387,"&lt;&gt;0")</f>
        <v>0</v>
      </c>
      <c r="AP486" s="42"/>
      <c r="AQ486" s="42"/>
      <c r="AR486" s="4">
        <f>Z486/F486</f>
        <v>0</v>
      </c>
      <c r="AS486" s="42"/>
      <c r="AT486" s="422"/>
      <c r="AU486" s="66" t="s">
        <v>122</v>
      </c>
      <c r="AV486" s="431"/>
      <c r="AW486" s="58">
        <f>MAX(AW296,AW302,AW308,AW314,AW320,AW326,AW332,AW338,AW344,AW350,AW356,AW362)</f>
        <v>1</v>
      </c>
      <c r="AX486" s="450"/>
      <c r="AY486" s="451"/>
      <c r="AZ486" s="451"/>
      <c r="BA486" s="451"/>
      <c r="BB486" s="58">
        <f>MAX(BB296,BB302,BB308,BB314,BB320,BB326,BB332,BB338,BB344,BB350,BB356,BB362)</f>
        <v>1</v>
      </c>
      <c r="BC486" s="439"/>
      <c r="BD486" s="58">
        <f>MAX(BD296,BD302,BD308,BD314,BD320,BD326,BD332,BD338,BD344,BD350,BD356,BD362)</f>
        <v>1</v>
      </c>
      <c r="BE486" s="439"/>
      <c r="BF486" s="58">
        <f>MAX(BF296,BF302,BF308,BF314,BF320,BF326,BF332,BF338,BF344,BF350,BF356,BF362)</f>
        <v>1</v>
      </c>
      <c r="BG486" s="439"/>
      <c r="BH486" s="151" t="e">
        <f>MAX(BH296,BH302,BH308,BH314,BH320,BH326,BH332,BH338,BH344,BH350,BH356,BH362)</f>
        <v>#VALUE!</v>
      </c>
      <c r="BI486" s="439"/>
      <c r="BJ486" s="151" t="e">
        <f>MAX(BJ296,BJ302,BJ308,BJ314,BJ320,BJ326,BJ332,BJ338,BJ344,BJ350,BJ356,BJ362)</f>
        <v>#VALUE!</v>
      </c>
      <c r="BK486" s="439"/>
      <c r="BL486" s="151" t="e">
        <f>MAX(BL296,BL302,BL308,BL314,BL320,BL326,BL332,BL338,BL344,BL350,BL356,BL362)</f>
        <v>#VALUE!</v>
      </c>
      <c r="BM486" s="439"/>
      <c r="BN486" s="151" t="e">
        <f>MAX(BN296,BN302,BN308,BN314,BN320,BN326,BN332,BN338,BN344,BN350,BN356,BN362)</f>
        <v>#VALUE!</v>
      </c>
      <c r="BO486" s="450"/>
      <c r="BP486" s="451"/>
      <c r="BQ486" s="451"/>
      <c r="BR486" s="451"/>
    </row>
    <row r="487" spans="1:70" ht="17" customHeight="1" x14ac:dyDescent="0.2">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2" t="str">
        <f>C487</f>
        <v>Class HDR1_4K</v>
      </c>
      <c r="AU487" s="69" t="s">
        <v>120</v>
      </c>
      <c r="AV487" s="423"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56" t="e">
        <f>AVERAGE(BN364,BN370,BN376,BN382)</f>
        <v>#VALUE!</v>
      </c>
      <c r="BO487" s="27" t="e">
        <f>AVERAGE(BO364:BO387)</f>
        <v>#VALUE!</v>
      </c>
      <c r="BP487" s="27" t="e">
        <f>AVERAGE(BP364:BP387)</f>
        <v>#VALUE!</v>
      </c>
      <c r="BQ487" s="27" t="e">
        <f>AVERAGE(BQ364:BQ387)</f>
        <v>#VALUE!</v>
      </c>
      <c r="BR487" s="27" t="e">
        <f>AVERAGE(BR364:BR387)</f>
        <v>#VALUE!</v>
      </c>
    </row>
    <row r="488" spans="1:70" ht="17" customHeight="1" x14ac:dyDescent="0.2">
      <c r="V488" s="6" t="s">
        <v>130</v>
      </c>
      <c r="W488" s="42">
        <f>SUM(W364:W387)</f>
        <v>0</v>
      </c>
      <c r="X488" s="42">
        <f>SUM(X364:X387)</f>
        <v>0</v>
      </c>
      <c r="Z488" s="6"/>
      <c r="AP488" s="42">
        <f>SUM(AP364:AP387)</f>
        <v>0</v>
      </c>
      <c r="AQ488" s="42">
        <f>SUM(AQ364:AQ387)</f>
        <v>0</v>
      </c>
      <c r="AR488" s="42" t="e">
        <f>SUM(AR364:AR387)</f>
        <v>#DIV/0!</v>
      </c>
      <c r="AS488" s="42" t="e">
        <f>SUM(AS364:AS387)</f>
        <v>#DIV/0!</v>
      </c>
      <c r="AT488" s="422"/>
      <c r="AU488" s="70" t="s">
        <v>121</v>
      </c>
      <c r="AV488" s="424"/>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59"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150" t="e">
        <f>MIN(BN364,BN370,BN376,BN382)</f>
        <v>#VALUE!</v>
      </c>
      <c r="BO488" s="154" t="e">
        <f>MIN(BO364:BO387)</f>
        <v>#VALUE!</v>
      </c>
      <c r="BP488" s="154" t="e">
        <f>MIN(BP364:BP387)</f>
        <v>#VALUE!</v>
      </c>
      <c r="BQ488" s="154" t="e">
        <f>MIN(BQ364:BQ387)</f>
        <v>#VALUE!</v>
      </c>
      <c r="BR488" s="294" t="e">
        <f>MIN(BR364:BR387)</f>
        <v>#VALUE!</v>
      </c>
    </row>
    <row r="489" spans="1:70" ht="17" customHeight="1" thickBot="1" x14ac:dyDescent="0.25">
      <c r="V489" s="6" t="s">
        <v>122</v>
      </c>
      <c r="W489" s="42">
        <f>MAX(W364:W387)</f>
        <v>0</v>
      </c>
      <c r="X489" s="42">
        <f>MAX(X364:X387)</f>
        <v>0</v>
      </c>
      <c r="Z489" s="6"/>
      <c r="AP489" s="42">
        <f>MAX(AP364:AP387)</f>
        <v>0</v>
      </c>
      <c r="AQ489" s="42">
        <f>MAX(AQ364:AQ387)</f>
        <v>0</v>
      </c>
      <c r="AR489" s="42" t="e">
        <f>MAX(AR364:AR387)</f>
        <v>#DIV/0!</v>
      </c>
      <c r="AS489" s="42" t="e">
        <f>MAX(AS364:AS387)</f>
        <v>#DIV/0!</v>
      </c>
      <c r="AT489" s="422"/>
      <c r="AU489" s="70" t="s">
        <v>122</v>
      </c>
      <c r="AV489" s="425"/>
      <c r="AW489" s="58" t="e">
        <f>MAX(AW364,AW370,AW376,AW382)</f>
        <v>#VALUE!</v>
      </c>
      <c r="AX489" s="60" t="e">
        <f>MAX(AX364:AX387)</f>
        <v>#VALUE!</v>
      </c>
      <c r="AY489" s="60" t="e">
        <f>MAX(AY364:AY387)</f>
        <v>#VALUE!</v>
      </c>
      <c r="AZ489" s="60" t="e">
        <f>MAX(AZ364:AZ387)</f>
        <v>#VALUE!</v>
      </c>
      <c r="BA489" s="295" t="e">
        <f>MAX(BA364:BA387)</f>
        <v>#VALUE!</v>
      </c>
      <c r="BB489" s="58" t="e">
        <f>MAX(BB364,BB370,BB376,BB382)</f>
        <v>#VALUE!</v>
      </c>
      <c r="BC489" s="60" t="e">
        <f>MAX(BC364:BC387)</f>
        <v>#VALUE!</v>
      </c>
      <c r="BD489" s="58" t="e">
        <f>MAX(BD364,BD370,BD376,BD382)</f>
        <v>#VALUE!</v>
      </c>
      <c r="BE489" s="60" t="e">
        <f>MAX(BE364:BE387)</f>
        <v>#VALUE!</v>
      </c>
      <c r="BF489" s="58" t="e">
        <f>MAX(BF364,BF370,BF376,BF382)</f>
        <v>#VALUE!</v>
      </c>
      <c r="BG489" s="6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151" t="e">
        <f>MAX(BN364,BN370,BN376,BN382)</f>
        <v>#VALUE!</v>
      </c>
      <c r="BO489" s="155" t="e">
        <f>MAX(BO364:BO387)</f>
        <v>#VALUE!</v>
      </c>
      <c r="BP489" s="155" t="e">
        <f>MAX(BP364:BP387)</f>
        <v>#VALUE!</v>
      </c>
      <c r="BQ489" s="155" t="e">
        <f>MAX(BQ364:BQ387)</f>
        <v>#VALUE!</v>
      </c>
      <c r="BR489" s="295" t="e">
        <f>MAX(BR364:BR387)</f>
        <v>#VALUE!</v>
      </c>
    </row>
    <row r="490" spans="1:70" ht="17" customHeight="1" x14ac:dyDescent="0.2">
      <c r="V490" s="6" t="s">
        <v>121</v>
      </c>
      <c r="W490" s="42">
        <f>MIN(W364:W387)</f>
        <v>0</v>
      </c>
      <c r="X490" s="42">
        <f>MIN(X364:X387)</f>
        <v>0</v>
      </c>
      <c r="Z490" s="6"/>
      <c r="AP490" s="42">
        <f>MIN(AP364:AP387)</f>
        <v>0</v>
      </c>
      <c r="AQ490" s="42">
        <f>MIN(AQ364:AQ387)</f>
        <v>0</v>
      </c>
      <c r="AR490" s="42" t="e">
        <f>MIN(AR364:AR387)</f>
        <v>#DIV/0!</v>
      </c>
      <c r="AS490" s="42" t="e">
        <f>MIN(AS364:AS387)</f>
        <v>#DIV/0!</v>
      </c>
      <c r="AT490" s="422"/>
      <c r="AU490" s="70" t="s">
        <v>120</v>
      </c>
      <c r="AV490" s="426" t="s">
        <v>124</v>
      </c>
      <c r="AW490" s="56" t="e">
        <f>AVERAGE(AW366,AW372,AW378,AW384)</f>
        <v>#VALUE!</v>
      </c>
      <c r="AX490" s="446"/>
      <c r="AY490" s="447"/>
      <c r="AZ490" s="447"/>
      <c r="BA490" s="447"/>
      <c r="BB490" s="56" t="e">
        <f>AVERAGE(BB366,BB372,BB378,BB384)</f>
        <v>#VALUE!</v>
      </c>
      <c r="BC490" s="437"/>
      <c r="BD490" s="56" t="e">
        <f>AVERAGE(BD366,BD372,BD378,BD384)</f>
        <v>#VALUE!</v>
      </c>
      <c r="BE490" s="437"/>
      <c r="BF490" s="56" t="e">
        <f>AVERAGE(BF366,BF372,BF378,BF384)</f>
        <v>#VALUE!</v>
      </c>
      <c r="BG490" s="437"/>
      <c r="BH490" s="56" t="e">
        <f>AVERAGE(BH366,BH372,BH378,BH384)</f>
        <v>#VALUE!</v>
      </c>
      <c r="BI490" s="437"/>
      <c r="BJ490" s="56" t="e">
        <f>AVERAGE(BJ366,BJ372,BJ378,BJ384)</f>
        <v>#VALUE!</v>
      </c>
      <c r="BK490" s="437"/>
      <c r="BL490" s="56" t="e">
        <f>AVERAGE(BL366,BL372,BL378,BL384)</f>
        <v>#VALUE!</v>
      </c>
      <c r="BM490" s="437"/>
      <c r="BN490" s="56" t="e">
        <f>AVERAGE(BN366,BN372,BN378,BN384)</f>
        <v>#VALUE!</v>
      </c>
      <c r="BO490" s="446"/>
      <c r="BP490" s="447"/>
      <c r="BQ490" s="447"/>
      <c r="BR490" s="447"/>
    </row>
    <row r="491" spans="1:70" ht="17" customHeight="1" x14ac:dyDescent="0.2">
      <c r="V491" s="6" t="s">
        <v>131</v>
      </c>
      <c r="W491" s="42"/>
      <c r="X491" s="42"/>
      <c r="Z491" s="6"/>
      <c r="AP491" s="113" t="e">
        <f>AP487/W487</f>
        <v>#NUM!</v>
      </c>
      <c r="AQ491" s="113" t="e">
        <f>AQ487/X487</f>
        <v>#NUM!</v>
      </c>
      <c r="AR491" s="42"/>
      <c r="AS491" s="42"/>
      <c r="AT491" s="422"/>
      <c r="AU491" s="70" t="s">
        <v>121</v>
      </c>
      <c r="AV491" s="427"/>
      <c r="AW491" s="57" t="e">
        <f>MIN(AW366,AW372,AW378,AW384)</f>
        <v>#VALUE!</v>
      </c>
      <c r="AX491" s="448"/>
      <c r="AY491" s="449"/>
      <c r="AZ491" s="449"/>
      <c r="BA491" s="449"/>
      <c r="BB491" s="57" t="e">
        <f>MIN(BB366,BB372,BB378,BB384)</f>
        <v>#VALUE!</v>
      </c>
      <c r="BC491" s="438"/>
      <c r="BD491" s="57" t="e">
        <f>MIN(BD366,BD372,BD378,BD384)</f>
        <v>#VALUE!</v>
      </c>
      <c r="BE491" s="438"/>
      <c r="BF491" s="57" t="e">
        <f>MIN(BF366,BF372,BF378,BF384)</f>
        <v>#VALUE!</v>
      </c>
      <c r="BG491" s="438"/>
      <c r="BH491" s="150" t="e">
        <f>MIN(BH366,BH372,BH378,BH384)</f>
        <v>#VALUE!</v>
      </c>
      <c r="BI491" s="438"/>
      <c r="BJ491" s="150" t="e">
        <f>MIN(BJ366,BJ372,BJ378,BJ384)</f>
        <v>#VALUE!</v>
      </c>
      <c r="BK491" s="438"/>
      <c r="BL491" s="150" t="e">
        <f>MIN(BL366,BL372,BL378,BL384)</f>
        <v>#VALUE!</v>
      </c>
      <c r="BM491" s="438"/>
      <c r="BN491" s="150" t="e">
        <f>MIN(BN366,BN372,BN378,BN384)</f>
        <v>#VALUE!</v>
      </c>
      <c r="BO491" s="448"/>
      <c r="BP491" s="449"/>
      <c r="BQ491" s="449"/>
      <c r="BR491" s="449"/>
    </row>
    <row r="492" spans="1:70" s="83" customFormat="1" ht="17" customHeight="1" thickBot="1" x14ac:dyDescent="0.25">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2"/>
      <c r="AU492" s="70" t="s">
        <v>122</v>
      </c>
      <c r="AV492" s="428"/>
      <c r="AW492" s="58" t="e">
        <f>MAX(AW366,AW372,AW378,AW384)</f>
        <v>#VALUE!</v>
      </c>
      <c r="AX492" s="448"/>
      <c r="AY492" s="449"/>
      <c r="AZ492" s="449"/>
      <c r="BA492" s="449"/>
      <c r="BB492" s="58" t="e">
        <f>MAX(BB366,BB372,BB378,BB384)</f>
        <v>#VALUE!</v>
      </c>
      <c r="BC492" s="438"/>
      <c r="BD492" s="58" t="e">
        <f>MAX(BD366,BD372,BD378,BD384)</f>
        <v>#VALUE!</v>
      </c>
      <c r="BE492" s="438"/>
      <c r="BF492" s="58" t="e">
        <f>MAX(BF366,BF372,BF378,BF384)</f>
        <v>#VALUE!</v>
      </c>
      <c r="BG492" s="438"/>
      <c r="BH492" s="151" t="e">
        <f>MAX(BH366,BH372,BH378,BH384)</f>
        <v>#VALUE!</v>
      </c>
      <c r="BI492" s="438"/>
      <c r="BJ492" s="151" t="e">
        <f>MAX(BJ366,BJ372,BJ378,BJ384)</f>
        <v>#VALUE!</v>
      </c>
      <c r="BK492" s="438"/>
      <c r="BL492" s="151" t="e">
        <f>MAX(BL366,BL372,BL378,BL384)</f>
        <v>#VALUE!</v>
      </c>
      <c r="BM492" s="438"/>
      <c r="BN492" s="151" t="e">
        <f>MAX(BN366,BN372,BN378,BN384)</f>
        <v>#VALUE!</v>
      </c>
      <c r="BO492" s="448"/>
      <c r="BP492" s="449"/>
      <c r="BQ492" s="449"/>
      <c r="BR492" s="449"/>
    </row>
    <row r="493" spans="1:70" s="83" customFormat="1" ht="17" customHeight="1" x14ac:dyDescent="0.2">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2"/>
      <c r="AU493" s="65" t="s">
        <v>120</v>
      </c>
      <c r="AV493" s="429" t="s">
        <v>125</v>
      </c>
      <c r="AW493" s="64" t="e">
        <f>AVERAGE(AW368,AW374,AW380,AW386)</f>
        <v>#VALUE!</v>
      </c>
      <c r="AX493" s="448"/>
      <c r="AY493" s="449"/>
      <c r="AZ493" s="449"/>
      <c r="BA493" s="449"/>
      <c r="BB493" s="64" t="e">
        <f>AVERAGE(BB368,BB374,BB380,BB386)</f>
        <v>#VALUE!</v>
      </c>
      <c r="BC493" s="438"/>
      <c r="BD493" s="64" t="e">
        <f>AVERAGE(BD368,BD374,BD380,BD386)</f>
        <v>#VALUE!</v>
      </c>
      <c r="BE493" s="438"/>
      <c r="BF493" s="64" t="e">
        <f>AVERAGE(BF368,BF374,BF380,BF386)</f>
        <v>#VALUE!</v>
      </c>
      <c r="BG493" s="438"/>
      <c r="BH493" s="152" t="e">
        <f>AVERAGE(BH368,BH374,BH380,BH386)</f>
        <v>#VALUE!</v>
      </c>
      <c r="BI493" s="438"/>
      <c r="BJ493" s="152" t="e">
        <f>AVERAGE(BJ368,BJ374,BJ380,BJ386)</f>
        <v>#VALUE!</v>
      </c>
      <c r="BK493" s="438"/>
      <c r="BL493" s="152" t="e">
        <f>AVERAGE(BL368,BL374,BL380,BL386)</f>
        <v>#VALUE!</v>
      </c>
      <c r="BM493" s="438"/>
      <c r="BN493" s="152" t="e">
        <f>AVERAGE(BN368,BN374,BN380,BN386)</f>
        <v>#VALUE!</v>
      </c>
      <c r="BO493" s="448"/>
      <c r="BP493" s="449"/>
      <c r="BQ493" s="449"/>
      <c r="BR493" s="449"/>
    </row>
    <row r="494" spans="1:70" ht="17" customHeight="1" x14ac:dyDescent="0.2">
      <c r="W494" s="42"/>
      <c r="X494" s="42"/>
      <c r="Z494" s="6"/>
      <c r="AP494" s="42"/>
      <c r="AQ494" s="42"/>
      <c r="AR494" s="42"/>
      <c r="AS494" s="42"/>
      <c r="AT494" s="422"/>
      <c r="AU494" s="65" t="s">
        <v>121</v>
      </c>
      <c r="AV494" s="430"/>
      <c r="AW494" s="57" t="e">
        <f>MIN(AW368,AW374,AW380,AW386)</f>
        <v>#VALUE!</v>
      </c>
      <c r="AX494" s="448"/>
      <c r="AY494" s="449"/>
      <c r="AZ494" s="449"/>
      <c r="BA494" s="449"/>
      <c r="BB494" s="57" t="e">
        <f>MIN(BB368,BB374,BB380,BB386)</f>
        <v>#VALUE!</v>
      </c>
      <c r="BC494" s="438"/>
      <c r="BD494" s="57" t="e">
        <f>MIN(BD368,BD374,BD380,BD386)</f>
        <v>#VALUE!</v>
      </c>
      <c r="BE494" s="438"/>
      <c r="BF494" s="57" t="e">
        <f>MIN(BF368,BF374,BF380,BF386)</f>
        <v>#VALUE!</v>
      </c>
      <c r="BG494" s="438"/>
      <c r="BH494" s="150" t="e">
        <f>MIN(BH368,BH374,BH380,BH386)</f>
        <v>#VALUE!</v>
      </c>
      <c r="BI494" s="438"/>
      <c r="BJ494" s="150" t="e">
        <f>MIN(BJ368,BJ374,BJ380,BJ386)</f>
        <v>#VALUE!</v>
      </c>
      <c r="BK494" s="438"/>
      <c r="BL494" s="150" t="e">
        <f>MIN(BL368,BL374,BL380,BL386)</f>
        <v>#VALUE!</v>
      </c>
      <c r="BM494" s="438"/>
      <c r="BN494" s="150" t="e">
        <f>MIN(BN368,BN374,BN380,BN386)</f>
        <v>#VALUE!</v>
      </c>
      <c r="BO494" s="448"/>
      <c r="BP494" s="449"/>
      <c r="BQ494" s="449"/>
      <c r="BR494" s="449"/>
    </row>
    <row r="495" spans="1:70" ht="17" customHeight="1" thickBot="1" x14ac:dyDescent="0.25">
      <c r="F495" s="42">
        <f>COUNTIFS(F388:F429,"&lt;&gt;",F388:F429,"&lt;&gt;0")</f>
        <v>42</v>
      </c>
      <c r="G495" s="42">
        <f>COUNTIFS(G388:G429,"&lt;&gt;",G388:G429,"&lt;&gt;0")</f>
        <v>0</v>
      </c>
      <c r="W495" s="42"/>
      <c r="X495" s="42"/>
      <c r="Z495" s="42">
        <f>COUNTIFS(Z388:Z429,"&lt;&gt;",Z388:Z429,"&lt;&gt;0")</f>
        <v>0</v>
      </c>
      <c r="AP495" s="42"/>
      <c r="AQ495" s="42"/>
      <c r="AR495" s="4">
        <f>Z495/F495</f>
        <v>0</v>
      </c>
      <c r="AS495" s="42"/>
      <c r="AT495" s="422"/>
      <c r="AU495" s="66" t="s">
        <v>122</v>
      </c>
      <c r="AV495" s="431"/>
      <c r="AW495" s="58" t="e">
        <f>MAX(AW368,AW374,AW380,AW386)</f>
        <v>#VALUE!</v>
      </c>
      <c r="AX495" s="450"/>
      <c r="AY495" s="451"/>
      <c r="AZ495" s="451"/>
      <c r="BA495" s="451"/>
      <c r="BB495" s="58" t="e">
        <f>MAX(BB368,BB374,BB380,BB386)</f>
        <v>#VALUE!</v>
      </c>
      <c r="BC495" s="439"/>
      <c r="BD495" s="58" t="e">
        <f>MAX(BD368,BD374,BD380,BD386)</f>
        <v>#VALUE!</v>
      </c>
      <c r="BE495" s="439"/>
      <c r="BF495" s="58" t="e">
        <f>MAX(BF368,BF374,BF380,BF386)</f>
        <v>#VALUE!</v>
      </c>
      <c r="BG495" s="439"/>
      <c r="BH495" s="151" t="e">
        <f>MAX(BH368,BH374,BH380,BH386)</f>
        <v>#VALUE!</v>
      </c>
      <c r="BI495" s="439"/>
      <c r="BJ495" s="151" t="e">
        <f>MAX(BJ368,BJ374,BJ380,BJ386)</f>
        <v>#VALUE!</v>
      </c>
      <c r="BK495" s="439"/>
      <c r="BL495" s="151" t="e">
        <f>MAX(BL368,BL374,BL380,BL386)</f>
        <v>#VALUE!</v>
      </c>
      <c r="BM495" s="439"/>
      <c r="BN495" s="151" t="e">
        <f>MAX(BN368,BN374,BN380,BN386)</f>
        <v>#VALUE!</v>
      </c>
      <c r="BO495" s="450"/>
      <c r="BP495" s="451"/>
      <c r="BQ495" s="451"/>
      <c r="BR495" s="451"/>
    </row>
    <row r="496" spans="1:70" ht="17" customHeight="1" x14ac:dyDescent="0.2">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2" t="str">
        <f>C496</f>
        <v>Class HDR2_2K</v>
      </c>
      <c r="AU496" s="69" t="s">
        <v>120</v>
      </c>
      <c r="AV496" s="423"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56" t="e">
        <f>AVERAGE(BN388,BN394,BN400,BN406,BN412,BN418,BN424)</f>
        <v>#VALUE!</v>
      </c>
      <c r="BO496" s="27" t="e">
        <f>AVERAGE(BO388:BO429)</f>
        <v>#VALUE!</v>
      </c>
      <c r="BP496" s="27" t="e">
        <f>AVERAGE(BP388:BP429)</f>
        <v>#VALUE!</v>
      </c>
      <c r="BQ496" s="27" t="e">
        <f>AVERAGE(BQ388:BQ429)</f>
        <v>#VALUE!</v>
      </c>
      <c r="BR496" s="27" t="e">
        <f>AVERAGE(BR388:BR429)</f>
        <v>#VALUE!</v>
      </c>
    </row>
    <row r="497" spans="1:70" ht="17" customHeight="1" x14ac:dyDescent="0.2">
      <c r="V497" s="6" t="s">
        <v>130</v>
      </c>
      <c r="W497" s="42">
        <f>SUM(W388:W429)</f>
        <v>0</v>
      </c>
      <c r="X497" s="42">
        <f>SUM(X388:X429)</f>
        <v>0</v>
      </c>
      <c r="Z497" s="6"/>
      <c r="AP497" s="42">
        <f>SUM(AP388:AP429)</f>
        <v>0</v>
      </c>
      <c r="AQ497" s="42">
        <f>SUM(AQ388:AQ429)</f>
        <v>0</v>
      </c>
      <c r="AR497" s="42" t="e">
        <f>SUM(AR388:AR429)</f>
        <v>#DIV/0!</v>
      </c>
      <c r="AS497" s="42" t="e">
        <f>SUM(AS388:AS429)</f>
        <v>#DIV/0!</v>
      </c>
      <c r="AT497" s="422"/>
      <c r="AU497" s="70" t="s">
        <v>121</v>
      </c>
      <c r="AV497" s="424"/>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59"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150" t="e">
        <f>MIN(BN388,BN394,BN400,BN406,BN412,BN418,BN424)</f>
        <v>#VALUE!</v>
      </c>
      <c r="BO497" s="154" t="e">
        <f>MIN(BO388:BO429)</f>
        <v>#VALUE!</v>
      </c>
      <c r="BP497" s="154" t="e">
        <f>MIN(BP388:BP429)</f>
        <v>#VALUE!</v>
      </c>
      <c r="BQ497" s="154" t="e">
        <f>MIN(BQ388:BQ429)</f>
        <v>#VALUE!</v>
      </c>
      <c r="BR497" s="294" t="e">
        <f>MIN(BR388:BR429)</f>
        <v>#VALUE!</v>
      </c>
    </row>
    <row r="498" spans="1:70" ht="17" customHeight="1" thickBot="1" x14ac:dyDescent="0.25">
      <c r="V498" s="6" t="s">
        <v>122</v>
      </c>
      <c r="W498" s="42">
        <f>MAX(W388:W429)</f>
        <v>0</v>
      </c>
      <c r="X498" s="42">
        <f>MAX(X388:X429)</f>
        <v>0</v>
      </c>
      <c r="Z498" s="6"/>
      <c r="AP498" s="42">
        <f>MAX(AP388:AP429)</f>
        <v>0</v>
      </c>
      <c r="AQ498" s="42">
        <f>MAX(AQ388:AQ429)</f>
        <v>0</v>
      </c>
      <c r="AR498" s="42" t="e">
        <f>MAX(AR388:AR429)</f>
        <v>#DIV/0!</v>
      </c>
      <c r="AS498" s="42" t="e">
        <f>MAX(AS388:AS429)</f>
        <v>#DIV/0!</v>
      </c>
      <c r="AT498" s="422"/>
      <c r="AU498" s="70" t="s">
        <v>122</v>
      </c>
      <c r="AV498" s="425"/>
      <c r="AW498" s="58" t="e">
        <f>MAX(AW388,AW394,AW400,AW406,AW412,AW418,AW424)</f>
        <v>#VALUE!</v>
      </c>
      <c r="AX498" s="60" t="e">
        <f>MAX(AX388:AX429)</f>
        <v>#VALUE!</v>
      </c>
      <c r="AY498" s="60" t="e">
        <f>MAX(AY388:AY429)</f>
        <v>#VALUE!</v>
      </c>
      <c r="AZ498" s="60" t="e">
        <f>MAX(AZ388:AZ429)</f>
        <v>#VALUE!</v>
      </c>
      <c r="BA498" s="295" t="e">
        <f>MAX(BA388:BA429)</f>
        <v>#VALUE!</v>
      </c>
      <c r="BB498" s="58" t="e">
        <f>MAX(BB388,BB394,BB400,BB406,BB412,BB418,BB424)</f>
        <v>#VALUE!</v>
      </c>
      <c r="BC498" s="60" t="e">
        <f>MAX(BC388:BC429)</f>
        <v>#VALUE!</v>
      </c>
      <c r="BD498" s="58" t="e">
        <f>MAX(BD388,BD394,BD400,BD406,BD412,BD418,BD424)</f>
        <v>#VALUE!</v>
      </c>
      <c r="BE498" s="60" t="e">
        <f>MAX(BE388:BE429)</f>
        <v>#VALUE!</v>
      </c>
      <c r="BF498" s="58" t="e">
        <f>MAX(BF388,BF394,BF400,BF406,BF412,BF418,BF424)</f>
        <v>#VALUE!</v>
      </c>
      <c r="BG498" s="6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151" t="e">
        <f>MAX(BN388,BN394,BN400,BN406,BN412,BN418,BN424)</f>
        <v>#VALUE!</v>
      </c>
      <c r="BO498" s="155" t="e">
        <f>MAX(BO388:BO429)</f>
        <v>#VALUE!</v>
      </c>
      <c r="BP498" s="155" t="e">
        <f>MAX(BP388:BP429)</f>
        <v>#VALUE!</v>
      </c>
      <c r="BQ498" s="155" t="e">
        <f>MAX(BQ388:BQ429)</f>
        <v>#VALUE!</v>
      </c>
      <c r="BR498" s="295" t="e">
        <f>MAX(BR388:BR429)</f>
        <v>#VALUE!</v>
      </c>
    </row>
    <row r="499" spans="1:70" ht="17" customHeight="1" x14ac:dyDescent="0.2">
      <c r="V499" s="6" t="s">
        <v>121</v>
      </c>
      <c r="W499" s="42">
        <f>MIN(W388:W429)</f>
        <v>0</v>
      </c>
      <c r="X499" s="42">
        <f>MIN(X388:X429)</f>
        <v>0</v>
      </c>
      <c r="Z499" s="6"/>
      <c r="AP499" s="42">
        <f>MIN(AP388:AP429)</f>
        <v>0</v>
      </c>
      <c r="AQ499" s="42">
        <f>MIN(AQ388:AQ429)</f>
        <v>0</v>
      </c>
      <c r="AR499" s="42" t="e">
        <f>MIN(AR388:AR429)</f>
        <v>#DIV/0!</v>
      </c>
      <c r="AS499" s="42" t="e">
        <f>MIN(AS388:AS429)</f>
        <v>#DIV/0!</v>
      </c>
      <c r="AT499" s="422"/>
      <c r="AU499" s="70" t="s">
        <v>120</v>
      </c>
      <c r="AV499" s="426" t="s">
        <v>124</v>
      </c>
      <c r="AW499" s="56" t="e">
        <f>AVERAGE(AW390,AW396,AW402,AW408,AW414,AW420,AW426)</f>
        <v>#VALUE!</v>
      </c>
      <c r="AX499" s="446"/>
      <c r="AY499" s="447"/>
      <c r="AZ499" s="447"/>
      <c r="BA499" s="447"/>
      <c r="BB499" s="56" t="e">
        <f>AVERAGE(BB390,BB396,BB402,BB408,BB414,BB420,BB426)</f>
        <v>#VALUE!</v>
      </c>
      <c r="BC499" s="437"/>
      <c r="BD499" s="56" t="e">
        <f>AVERAGE(BD390,BD396,BD402,BD408,BD414,BD420,BD426)</f>
        <v>#VALUE!</v>
      </c>
      <c r="BE499" s="437"/>
      <c r="BF499" s="56" t="e">
        <f>AVERAGE(BF390,BF396,BF402,BF408,BF414,BF420,BF426)</f>
        <v>#VALUE!</v>
      </c>
      <c r="BG499" s="437"/>
      <c r="BH499" s="56" t="e">
        <f>AVERAGE(BH390,BH396,BH402,BH408,BH414,BH420,BH426)</f>
        <v>#VALUE!</v>
      </c>
      <c r="BI499" s="437"/>
      <c r="BJ499" s="56" t="e">
        <f>AVERAGE(BJ390,BJ396,BJ402,BJ408,BJ414,BJ420,BJ426)</f>
        <v>#VALUE!</v>
      </c>
      <c r="BK499" s="437"/>
      <c r="BL499" s="56" t="e">
        <f>AVERAGE(BL390,BL396,BL402,BL408,BL414,BL420,BL426)</f>
        <v>#VALUE!</v>
      </c>
      <c r="BM499" s="437"/>
      <c r="BN499" s="56" t="e">
        <f>AVERAGE(BN390,BN396,BN402,BN408,BN414,BN420,BN426)</f>
        <v>#VALUE!</v>
      </c>
      <c r="BO499" s="446"/>
      <c r="BP499" s="447"/>
      <c r="BQ499" s="447"/>
      <c r="BR499" s="447"/>
    </row>
    <row r="500" spans="1:70" ht="17" customHeight="1" x14ac:dyDescent="0.2">
      <c r="V500" s="6" t="s">
        <v>131</v>
      </c>
      <c r="W500" s="42"/>
      <c r="X500" s="42"/>
      <c r="Z500" s="6"/>
      <c r="AP500" s="113" t="e">
        <f>AP496/W496</f>
        <v>#NUM!</v>
      </c>
      <c r="AQ500" s="113" t="e">
        <f>AQ496/X496</f>
        <v>#NUM!</v>
      </c>
      <c r="AR500" s="42"/>
      <c r="AS500" s="42"/>
      <c r="AT500" s="422"/>
      <c r="AU500" s="70" t="s">
        <v>121</v>
      </c>
      <c r="AV500" s="427"/>
      <c r="AW500" s="57" t="e">
        <f>MIN(AW390,AW396,AW402,AW408,AW414,AW420,AW426)</f>
        <v>#VALUE!</v>
      </c>
      <c r="AX500" s="448"/>
      <c r="AY500" s="449"/>
      <c r="AZ500" s="449"/>
      <c r="BA500" s="449"/>
      <c r="BB500" s="57" t="e">
        <f>MIN(BB390,BB396,BB402,BB408,BB414,BB420,BB426)</f>
        <v>#VALUE!</v>
      </c>
      <c r="BC500" s="438"/>
      <c r="BD500" s="57" t="e">
        <f>MIN(BD390,BD396,BD402,BD408,BD414,BD420,BD426)</f>
        <v>#VALUE!</v>
      </c>
      <c r="BE500" s="438"/>
      <c r="BF500" s="57" t="e">
        <f>MIN(BF390,BF396,BF402,BF408,BF414,BF420,BF426)</f>
        <v>#VALUE!</v>
      </c>
      <c r="BG500" s="438"/>
      <c r="BH500" s="150" t="e">
        <f>MIN(BH390,BH396,BH402,BH408,BH414,BH420,BH426)</f>
        <v>#VALUE!</v>
      </c>
      <c r="BI500" s="438"/>
      <c r="BJ500" s="150" t="e">
        <f>MIN(BJ390,BJ396,BJ402,BJ408,BJ414,BJ420,BJ426)</f>
        <v>#VALUE!</v>
      </c>
      <c r="BK500" s="438"/>
      <c r="BL500" s="150" t="e">
        <f>MIN(BL390,BL396,BL402,BL408,BL414,BL420,BL426)</f>
        <v>#VALUE!</v>
      </c>
      <c r="BM500" s="438"/>
      <c r="BN500" s="150" t="e">
        <f>MIN(BN390,BN396,BN402,BN408,BN414,BN420,BN426)</f>
        <v>#VALUE!</v>
      </c>
      <c r="BO500" s="448"/>
      <c r="BP500" s="449"/>
      <c r="BQ500" s="449"/>
      <c r="BR500" s="449"/>
    </row>
    <row r="501" spans="1:70" ht="17" customHeight="1" thickBot="1" x14ac:dyDescent="0.25">
      <c r="W501" s="42"/>
      <c r="X501" s="42"/>
      <c r="Z501" s="6"/>
      <c r="AP501" s="42"/>
      <c r="AQ501" s="42"/>
      <c r="AR501" s="42"/>
      <c r="AS501" s="42"/>
      <c r="AT501" s="422"/>
      <c r="AU501" s="70" t="s">
        <v>122</v>
      </c>
      <c r="AV501" s="428"/>
      <c r="AW501" s="58" t="e">
        <f>MAX(AW390,AW396,AW402,AW408,AW414,AW420,AW426)</f>
        <v>#VALUE!</v>
      </c>
      <c r="AX501" s="448"/>
      <c r="AY501" s="449"/>
      <c r="AZ501" s="449"/>
      <c r="BA501" s="449"/>
      <c r="BB501" s="58" t="e">
        <f>MAX(BB390,BB396,BB402,BB408,BB414,BB420,BB426)</f>
        <v>#VALUE!</v>
      </c>
      <c r="BC501" s="438"/>
      <c r="BD501" s="58" t="e">
        <f>MAX(BD390,BD396,BD402,BD408,BD414,BD420,BD426)</f>
        <v>#VALUE!</v>
      </c>
      <c r="BE501" s="438"/>
      <c r="BF501" s="58" t="e">
        <f>MAX(BF390,BF396,BF402,BF408,BF414,BF420,BF426)</f>
        <v>#VALUE!</v>
      </c>
      <c r="BG501" s="438"/>
      <c r="BH501" s="151" t="e">
        <f>MAX(BH390,BH396,BH402,BH408,BH414,BH420,BH426)</f>
        <v>#VALUE!</v>
      </c>
      <c r="BI501" s="438"/>
      <c r="BJ501" s="151" t="e">
        <f>MAX(BJ390,BJ396,BJ402,BJ408,BJ414,BJ420,BJ426)</f>
        <v>#VALUE!</v>
      </c>
      <c r="BK501" s="438"/>
      <c r="BL501" s="151" t="e">
        <f>MAX(BL390,BL396,BL402,BL408,BL414,BL420,BL426)</f>
        <v>#VALUE!</v>
      </c>
      <c r="BM501" s="438"/>
      <c r="BN501" s="151" t="e">
        <f>MAX(BN390,BN396,BN402,BN408,BN414,BN420,BN426)</f>
        <v>#VALUE!</v>
      </c>
      <c r="BO501" s="448"/>
      <c r="BP501" s="449"/>
      <c r="BQ501" s="449"/>
      <c r="BR501" s="449"/>
    </row>
    <row r="502" spans="1:70" ht="17" customHeight="1" x14ac:dyDescent="0.2">
      <c r="W502" s="42"/>
      <c r="X502" s="42"/>
      <c r="Z502" s="6"/>
      <c r="AP502" s="42"/>
      <c r="AQ502" s="42"/>
      <c r="AR502" s="42"/>
      <c r="AS502" s="42"/>
      <c r="AT502" s="422"/>
      <c r="AU502" s="65" t="s">
        <v>120</v>
      </c>
      <c r="AV502" s="429" t="s">
        <v>125</v>
      </c>
      <c r="AW502" s="64" t="e">
        <f>AVERAGE(AW392,AW398,AW404,AW410,AW416,AW422,AW428)</f>
        <v>#VALUE!</v>
      </c>
      <c r="AX502" s="448"/>
      <c r="AY502" s="449"/>
      <c r="AZ502" s="449"/>
      <c r="BA502" s="449"/>
      <c r="BB502" s="64" t="e">
        <f>AVERAGE(BB392,BB398,BB404,BB410,BB416,BB422,BB428)</f>
        <v>#VALUE!</v>
      </c>
      <c r="BC502" s="438"/>
      <c r="BD502" s="64" t="e">
        <f>AVERAGE(BD392,BD398,BD404,BD410,BD416,BD422,BD428)</f>
        <v>#VALUE!</v>
      </c>
      <c r="BE502" s="438"/>
      <c r="BF502" s="64" t="e">
        <f>AVERAGE(BF392,BF398,BF404,BF410,BF416,BF422,BF428)</f>
        <v>#VALUE!</v>
      </c>
      <c r="BG502" s="438"/>
      <c r="BH502" s="152" t="e">
        <f>AVERAGE(BH392,BH398,BH404,BH410,BH416,BH422,BH428)</f>
        <v>#VALUE!</v>
      </c>
      <c r="BI502" s="438"/>
      <c r="BJ502" s="152" t="e">
        <f>AVERAGE(BJ392,BJ398,BJ404,BJ410,BJ416,BJ422,BJ428)</f>
        <v>#VALUE!</v>
      </c>
      <c r="BK502" s="438"/>
      <c r="BL502" s="152" t="e">
        <f>AVERAGE(BL392,BL398,BL404,BL410,BL416,BL422,BL428)</f>
        <v>#VALUE!</v>
      </c>
      <c r="BM502" s="438"/>
      <c r="BN502" s="152" t="e">
        <f>AVERAGE(BN392,BN398,BN404,BN410,BN416,BN422,BN428)</f>
        <v>#VALUE!</v>
      </c>
      <c r="BO502" s="448"/>
      <c r="BP502" s="449"/>
      <c r="BQ502" s="449"/>
      <c r="BR502" s="449"/>
    </row>
    <row r="503" spans="1:70" ht="17" customHeight="1" x14ac:dyDescent="0.2">
      <c r="W503" s="42"/>
      <c r="X503" s="42"/>
      <c r="Z503" s="6"/>
      <c r="AP503" s="42"/>
      <c r="AQ503" s="42"/>
      <c r="AR503" s="42"/>
      <c r="AS503" s="42"/>
      <c r="AT503" s="422"/>
      <c r="AU503" s="65" t="s">
        <v>121</v>
      </c>
      <c r="AV503" s="430"/>
      <c r="AW503" s="57" t="e">
        <f>MIN(AW392,AW398,AW404,AW410,AW416,AW422,AW428)</f>
        <v>#VALUE!</v>
      </c>
      <c r="AX503" s="448"/>
      <c r="AY503" s="449"/>
      <c r="AZ503" s="449"/>
      <c r="BA503" s="449"/>
      <c r="BB503" s="57" t="e">
        <f>MIN(BB392,BB398,BB404,BB410,BB416,BB422,BB428)</f>
        <v>#VALUE!</v>
      </c>
      <c r="BC503" s="438"/>
      <c r="BD503" s="57" t="e">
        <f>MIN(BD392,BD398,BD404,BD410,BD416,BD422,BD428)</f>
        <v>#VALUE!</v>
      </c>
      <c r="BE503" s="438"/>
      <c r="BF503" s="57" t="e">
        <f>MIN(BF392,BF398,BF404,BF410,BF416,BF422,BF428)</f>
        <v>#VALUE!</v>
      </c>
      <c r="BG503" s="438"/>
      <c r="BH503" s="150" t="e">
        <f>MIN(BH392,BH398,BH404,BH410,BH416,BH422,BH428)</f>
        <v>#VALUE!</v>
      </c>
      <c r="BI503" s="438"/>
      <c r="BJ503" s="150" t="e">
        <f>MIN(BJ392,BJ398,BJ404,BJ410,BJ416,BJ422,BJ428)</f>
        <v>#VALUE!</v>
      </c>
      <c r="BK503" s="438"/>
      <c r="BL503" s="150" t="e">
        <f>MIN(BL392,BL398,BL404,BL410,BL416,BL422,BL428)</f>
        <v>#VALUE!</v>
      </c>
      <c r="BM503" s="438"/>
      <c r="BN503" s="150" t="e">
        <f>MIN(BN392,BN398,BN404,BN410,BN416,BN422,BN428)</f>
        <v>#VALUE!</v>
      </c>
      <c r="BO503" s="448"/>
      <c r="BP503" s="449"/>
      <c r="BQ503" s="449"/>
      <c r="BR503" s="449"/>
    </row>
    <row r="504" spans="1:70" ht="17" customHeight="1" thickBot="1" x14ac:dyDescent="0.25">
      <c r="F504" s="72"/>
      <c r="G504" s="72"/>
      <c r="H504" s="198"/>
      <c r="I504" s="198"/>
      <c r="J504" s="198"/>
      <c r="K504" s="299"/>
      <c r="L504" s="198"/>
      <c r="M504" s="198"/>
      <c r="N504" s="198"/>
      <c r="O504" s="198"/>
      <c r="P504" s="198"/>
      <c r="Q504" s="198"/>
      <c r="R504" s="198"/>
      <c r="S504" s="198"/>
      <c r="T504" s="198"/>
      <c r="U504" s="299"/>
      <c r="V504" s="198"/>
      <c r="W504" s="186"/>
      <c r="X504" s="186"/>
      <c r="Y504" s="15"/>
      <c r="Z504" s="198"/>
      <c r="AP504" s="42"/>
      <c r="AQ504" s="42"/>
      <c r="AR504" s="42"/>
      <c r="AS504" s="42"/>
      <c r="AT504" s="436"/>
      <c r="AU504" s="66" t="s">
        <v>122</v>
      </c>
      <c r="AV504" s="431"/>
      <c r="AW504" s="58" t="e">
        <f>MAX(AW392,AW398,AW404,AW410,AW416,AW422,AW428)</f>
        <v>#VALUE!</v>
      </c>
      <c r="AX504" s="450"/>
      <c r="AY504" s="451"/>
      <c r="AZ504" s="451"/>
      <c r="BA504" s="451"/>
      <c r="BB504" s="58" t="e">
        <f>MAX(BB392,BB398,BB404,BB410,BB416,BB422,BB428)</f>
        <v>#VALUE!</v>
      </c>
      <c r="BC504" s="439"/>
      <c r="BD504" s="58" t="e">
        <f>MAX(BD392,BD398,BD404,BD410,BD416,BD422,BD428)</f>
        <v>#VALUE!</v>
      </c>
      <c r="BE504" s="439"/>
      <c r="BF504" s="58" t="e">
        <f>MAX(BF392,BF398,BF404,BF410,BF416,BF422,BF428)</f>
        <v>#VALUE!</v>
      </c>
      <c r="BG504" s="439"/>
      <c r="BH504" s="151" t="e">
        <f>MAX(BH392,BH398,BH404,BH410,BH416,BH422,BH428)</f>
        <v>#VALUE!</v>
      </c>
      <c r="BI504" s="439"/>
      <c r="BJ504" s="151" t="e">
        <f>MAX(BJ392,BJ398,BJ404,BJ410,BJ416,BJ422,BJ428)</f>
        <v>#VALUE!</v>
      </c>
      <c r="BK504" s="439"/>
      <c r="BL504" s="151" t="e">
        <f>MAX(BL392,BL398,BL404,BL410,BL416,BL422,BL428)</f>
        <v>#VALUE!</v>
      </c>
      <c r="BM504" s="439"/>
      <c r="BN504" s="151" t="e">
        <f>MAX(BN392,BN398,BN404,BN410,BN416,BN422,BN428)</f>
        <v>#VALUE!</v>
      </c>
      <c r="BO504" s="450"/>
      <c r="BP504" s="451"/>
      <c r="BQ504" s="451"/>
      <c r="BR504" s="451"/>
    </row>
    <row r="505" spans="1:70" ht="17" customHeight="1" x14ac:dyDescent="0.2">
      <c r="A505" s="83"/>
      <c r="B505" s="83"/>
      <c r="C505" s="83"/>
      <c r="D505" s="84"/>
      <c r="E505" s="83"/>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75"/>
      <c r="AB505" s="75"/>
      <c r="AC505" s="75"/>
      <c r="AD505" s="75"/>
      <c r="AE505" s="75"/>
      <c r="AF505" s="75"/>
      <c r="AG505" s="75"/>
      <c r="AH505" s="75"/>
      <c r="AI505" s="75"/>
      <c r="AJ505" s="75"/>
      <c r="AK505" s="75"/>
      <c r="AL505" s="75"/>
      <c r="AM505" s="75"/>
      <c r="AN505" s="75"/>
      <c r="AO505" s="75"/>
      <c r="AP505" s="91"/>
      <c r="AQ505" s="91"/>
      <c r="AR505" s="91"/>
      <c r="AS505" s="91"/>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25">
      <c r="A506" s="97"/>
      <c r="B506" s="97"/>
      <c r="C506" s="97"/>
      <c r="D506" s="98"/>
      <c r="E506" s="97"/>
      <c r="F506" s="42">
        <f>COUNTIFS(F4:F429,"&lt;&gt;",F4:F429,"&lt;&gt;0")</f>
        <v>426</v>
      </c>
      <c r="G506" s="42">
        <f>COUNTIFS(G4:G429,"&lt;&gt;",G4:G429,"&lt;&gt;0")</f>
        <v>360</v>
      </c>
      <c r="H506" s="72"/>
      <c r="I506" s="72"/>
      <c r="J506" s="72"/>
      <c r="K506" s="72"/>
      <c r="L506" s="72"/>
      <c r="M506" s="72"/>
      <c r="N506" s="72"/>
      <c r="O506" s="72"/>
      <c r="P506" s="72"/>
      <c r="Q506" s="72"/>
      <c r="R506" s="72"/>
      <c r="S506" s="72"/>
      <c r="T506" s="72"/>
      <c r="U506" s="72"/>
      <c r="V506" s="72"/>
      <c r="W506" s="91"/>
      <c r="X506" s="91"/>
      <c r="Y506" s="75"/>
      <c r="Z506" s="42">
        <f>COUNTIFS(Z4:Z429,"&lt;&gt;",Z4:Z429,"&lt;&gt;0")</f>
        <v>0</v>
      </c>
      <c r="AA506" s="97"/>
      <c r="AB506" s="97"/>
      <c r="AC506" s="97"/>
      <c r="AD506" s="97"/>
      <c r="AE506" s="97"/>
      <c r="AF506" s="97"/>
      <c r="AG506" s="97"/>
      <c r="AH506" s="97"/>
      <c r="AI506" s="97"/>
      <c r="AJ506" s="97"/>
      <c r="AK506" s="97"/>
      <c r="AL506" s="97"/>
      <c r="AM506" s="97"/>
      <c r="AN506" s="97"/>
      <c r="AO506" s="97"/>
      <c r="AP506" s="99"/>
      <c r="AQ506" s="99"/>
      <c r="AR506" s="189">
        <f>Z506/F506</f>
        <v>0</v>
      </c>
      <c r="AS506" s="99"/>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2">
      <c r="C507" s="4" t="s">
        <v>128</v>
      </c>
      <c r="V507" s="6" t="s">
        <v>129</v>
      </c>
      <c r="W507" s="42" t="e">
        <f>GEOMEAN(W4:W429)</f>
        <v>#NUM!</v>
      </c>
      <c r="X507" s="42" t="e">
        <f>GEOMEAN(X4:X429)</f>
        <v>#NUM!</v>
      </c>
      <c r="AP507" s="42" t="e">
        <f>GEOMEAN(AP4:AP429)</f>
        <v>#NUM!</v>
      </c>
      <c r="AQ507" s="42" t="e">
        <f>GEOMEAN(AQ4:AQ429)</f>
        <v>#NUM!</v>
      </c>
      <c r="AR507" s="186" t="e">
        <f>GEOMEAN(AR4:AR429)</f>
        <v>#DIV/0!</v>
      </c>
      <c r="AS507" s="42" t="e">
        <f>GEOMEAN(AS4:AS429)</f>
        <v>#DIV/0!</v>
      </c>
      <c r="AT507" s="441" t="str">
        <f>C507</f>
        <v>Overall</v>
      </c>
      <c r="AU507" s="69" t="s">
        <v>120</v>
      </c>
      <c r="AV507" s="423"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56"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27" t="e">
        <f>AVERAGE(BO4:BO429)</f>
        <v>#VALUE!</v>
      </c>
      <c r="BP507" s="27" t="e">
        <f>AVERAGE(BP4:BP429)</f>
        <v>#VALUE!</v>
      </c>
      <c r="BQ507" s="27" t="e">
        <f>AVERAGE(BQ4:BQ429)</f>
        <v>#VALUE!</v>
      </c>
      <c r="BR507" s="27" t="e">
        <f>AVERAGE(BR4:BR429)</f>
        <v>#VALUE!</v>
      </c>
    </row>
    <row r="508" spans="1:70" ht="17" customHeight="1" x14ac:dyDescent="0.2">
      <c r="V508" s="6" t="s">
        <v>130</v>
      </c>
      <c r="W508" s="42">
        <f>SUM(W4:W429)</f>
        <v>2575.3687000000018</v>
      </c>
      <c r="X508" s="42">
        <f>SUM(X4:X429)</f>
        <v>1532.8706944444427</v>
      </c>
      <c r="Z508" s="6"/>
      <c r="AP508" s="42">
        <f>SUM(AP4:AP429)</f>
        <v>0</v>
      </c>
      <c r="AQ508" s="42">
        <f>SUM(AQ4:AQ429)</f>
        <v>0</v>
      </c>
      <c r="AR508" s="186"/>
      <c r="AS508" s="42"/>
      <c r="AT508" s="442"/>
      <c r="AU508" s="70" t="s">
        <v>121</v>
      </c>
      <c r="AV508" s="424"/>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150"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154" t="e">
        <f>MIN(BO4:BO429)</f>
        <v>#VALUE!</v>
      </c>
      <c r="BP508" s="154" t="e">
        <f>MIN(BP4:BP429)</f>
        <v>#VALUE!</v>
      </c>
      <c r="BQ508" s="154" t="e">
        <f>MIN(BQ4:BQ429)</f>
        <v>#VALUE!</v>
      </c>
      <c r="BR508" s="294" t="e">
        <f>MIN(BR4:BR429)</f>
        <v>#VALUE!</v>
      </c>
    </row>
    <row r="509" spans="1:70" ht="17" customHeight="1" thickBot="1" x14ac:dyDescent="0.25">
      <c r="V509" s="6" t="s">
        <v>122</v>
      </c>
      <c r="W509" s="42">
        <f>MAX(W4:W429)</f>
        <v>42.506700000000002</v>
      </c>
      <c r="X509" s="42">
        <f>MAX(X4:X429)</f>
        <v>39.562444444444438</v>
      </c>
      <c r="Z509" s="6"/>
      <c r="AP509" s="42">
        <f>MAX(AP4:AP429)</f>
        <v>0</v>
      </c>
      <c r="AQ509" s="42">
        <f>MAX(AQ4:AQ429)</f>
        <v>0</v>
      </c>
      <c r="AR509" s="186"/>
      <c r="AS509" s="42"/>
      <c r="AT509" s="442"/>
      <c r="AU509" s="70" t="s">
        <v>122</v>
      </c>
      <c r="AV509" s="425"/>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60" t="e">
        <f>MAX(AX4:AX429)</f>
        <v>#VALUE!</v>
      </c>
      <c r="AY509" s="60" t="e">
        <f>MAX(AY4:AY429)</f>
        <v>#VALUE!</v>
      </c>
      <c r="AZ509" s="60"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60"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60"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60"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151"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155" t="e">
        <f>MAX(BO4:BO429)</f>
        <v>#VALUE!</v>
      </c>
      <c r="BP509" s="155" t="e">
        <f>MAX(BP4:BP429)</f>
        <v>#VALUE!</v>
      </c>
      <c r="BQ509" s="155" t="e">
        <f>MAX(BQ4:BQ429)</f>
        <v>#VALUE!</v>
      </c>
      <c r="BR509" s="295" t="e">
        <f>MAX(BR4:BR429)</f>
        <v>#VALUE!</v>
      </c>
    </row>
    <row r="510" spans="1:70" ht="17" customHeight="1" x14ac:dyDescent="0.2">
      <c r="V510" s="6" t="s">
        <v>121</v>
      </c>
      <c r="W510" s="42">
        <f>MIN(W4:W429)</f>
        <v>0</v>
      </c>
      <c r="X510" s="42">
        <f>MIN(X4:X429)</f>
        <v>0</v>
      </c>
      <c r="Z510" s="6"/>
      <c r="AP510" s="42">
        <f>MIN(AP4:AP429)</f>
        <v>0</v>
      </c>
      <c r="AQ510" s="42">
        <f>MIN(AQ4:AQ429)</f>
        <v>0</v>
      </c>
      <c r="AR510" s="186"/>
      <c r="AS510" s="42"/>
      <c r="AT510" s="442"/>
      <c r="AU510" s="70" t="s">
        <v>120</v>
      </c>
      <c r="AV510" s="426"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446"/>
      <c r="AY510" s="447"/>
      <c r="AZ510" s="447"/>
      <c r="BA510" s="44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437"/>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437"/>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437"/>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437"/>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437"/>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437"/>
      <c r="BN510" s="56"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446"/>
      <c r="BP510" s="447"/>
      <c r="BQ510" s="447"/>
      <c r="BR510" s="447"/>
    </row>
    <row r="511" spans="1:70" ht="17" customHeight="1" x14ac:dyDescent="0.2">
      <c r="V511" s="6" t="s">
        <v>131</v>
      </c>
      <c r="W511" s="42"/>
      <c r="X511" s="42"/>
      <c r="Z511" s="6"/>
      <c r="AP511" s="113" t="e">
        <f>AP507/W507</f>
        <v>#NUM!</v>
      </c>
      <c r="AQ511" s="113" t="e">
        <f>AQ507/X507</f>
        <v>#NUM!</v>
      </c>
      <c r="AR511" s="186"/>
      <c r="AS511" s="42"/>
      <c r="AT511" s="442"/>
      <c r="AU511" s="70" t="s">
        <v>121</v>
      </c>
      <c r="AV511" s="427"/>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448"/>
      <c r="AY511" s="449"/>
      <c r="AZ511" s="449"/>
      <c r="BA511" s="44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438"/>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438"/>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438"/>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438"/>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438"/>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438"/>
      <c r="BN511" s="150"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448"/>
      <c r="BP511" s="449"/>
      <c r="BQ511" s="449"/>
      <c r="BR511" s="449"/>
    </row>
    <row r="512" spans="1:70" ht="17" customHeight="1" thickBot="1" x14ac:dyDescent="0.25">
      <c r="F512" s="156"/>
      <c r="G512" s="156"/>
      <c r="W512" s="42"/>
      <c r="X512" s="42"/>
      <c r="Z512" s="156"/>
      <c r="AP512" s="42"/>
      <c r="AQ512" s="42"/>
      <c r="AR512" s="186"/>
      <c r="AS512" s="42"/>
      <c r="AT512" s="442"/>
      <c r="AU512" s="70" t="s">
        <v>122</v>
      </c>
      <c r="AV512" s="428"/>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448"/>
      <c r="AY512" s="449"/>
      <c r="AZ512" s="449"/>
      <c r="BA512" s="44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438"/>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438"/>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438"/>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438"/>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438"/>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438"/>
      <c r="BN512" s="151"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448"/>
      <c r="BP512" s="449"/>
      <c r="BQ512" s="449"/>
      <c r="BR512" s="449"/>
    </row>
    <row r="513" spans="1:70" ht="17" customHeight="1" x14ac:dyDescent="0.2">
      <c r="F513" s="156"/>
      <c r="G513" s="156"/>
      <c r="W513" s="42"/>
      <c r="X513" s="42"/>
      <c r="Z513" s="156"/>
      <c r="AP513" s="42"/>
      <c r="AQ513" s="42"/>
      <c r="AR513" s="186"/>
      <c r="AS513" s="42"/>
      <c r="AT513" s="442"/>
      <c r="AU513" s="65" t="s">
        <v>120</v>
      </c>
      <c r="AV513" s="429"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448"/>
      <c r="AY513" s="449"/>
      <c r="AZ513" s="449"/>
      <c r="BA513" s="44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438"/>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438"/>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438"/>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438"/>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438"/>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438"/>
      <c r="BN513" s="152"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448"/>
      <c r="BP513" s="449"/>
      <c r="BQ513" s="449"/>
      <c r="BR513" s="449"/>
    </row>
    <row r="514" spans="1:70" ht="17" customHeight="1" x14ac:dyDescent="0.2">
      <c r="F514" s="156"/>
      <c r="G514" s="156"/>
      <c r="W514" s="42"/>
      <c r="X514" s="42"/>
      <c r="Z514" s="156"/>
      <c r="AP514" s="42"/>
      <c r="AQ514" s="42"/>
      <c r="AR514" s="186"/>
      <c r="AS514" s="42"/>
      <c r="AT514" s="442"/>
      <c r="AU514" s="65" t="s">
        <v>121</v>
      </c>
      <c r="AV514" s="430"/>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448"/>
      <c r="AY514" s="449"/>
      <c r="AZ514" s="449"/>
      <c r="BA514" s="44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438"/>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438"/>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438"/>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438"/>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438"/>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438"/>
      <c r="BN514" s="150"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448"/>
      <c r="BP514" s="449"/>
      <c r="BQ514" s="449"/>
      <c r="BR514" s="449"/>
    </row>
    <row r="515" spans="1:70" ht="17" customHeight="1" thickBot="1" x14ac:dyDescent="0.25">
      <c r="F515" s="156"/>
      <c r="G515" s="156"/>
      <c r="W515" s="42"/>
      <c r="X515" s="42"/>
      <c r="Z515" s="15"/>
      <c r="AP515" s="42"/>
      <c r="AQ515" s="42"/>
      <c r="AR515" s="186"/>
      <c r="AS515" s="42"/>
      <c r="AT515" s="443"/>
      <c r="AU515" s="66" t="s">
        <v>122</v>
      </c>
      <c r="AV515" s="431"/>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450"/>
      <c r="AY515" s="451"/>
      <c r="AZ515" s="451"/>
      <c r="BA515" s="45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439"/>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439"/>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439"/>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439"/>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439"/>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439"/>
      <c r="BN515" s="151"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450"/>
      <c r="BP515" s="451"/>
      <c r="BQ515" s="451"/>
      <c r="BR515" s="451"/>
    </row>
    <row r="516" spans="1:70" ht="17" customHeight="1" x14ac:dyDescent="0.2">
      <c r="A516" s="83"/>
      <c r="B516" s="83"/>
      <c r="C516" s="83"/>
      <c r="D516" s="84"/>
      <c r="E516" s="83"/>
      <c r="F516" s="187"/>
      <c r="G516" s="187"/>
      <c r="H516" s="84"/>
      <c r="I516" s="84"/>
      <c r="J516" s="84"/>
      <c r="K516" s="84"/>
      <c r="L516" s="84"/>
      <c r="M516" s="84"/>
      <c r="N516" s="84"/>
      <c r="O516" s="84"/>
      <c r="P516" s="84"/>
      <c r="Q516" s="84"/>
      <c r="R516" s="84"/>
      <c r="S516" s="84"/>
      <c r="T516" s="84"/>
      <c r="U516" s="84"/>
      <c r="V516" s="84"/>
      <c r="W516" s="85"/>
      <c r="X516" s="85"/>
      <c r="Y516" s="83"/>
      <c r="Z516" s="188"/>
      <c r="AA516" s="83"/>
      <c r="AB516" s="83"/>
      <c r="AC516" s="83"/>
      <c r="AD516" s="83"/>
      <c r="AE516" s="83"/>
      <c r="AF516" s="83"/>
      <c r="AG516" s="83"/>
      <c r="AH516" s="83"/>
      <c r="AI516" s="83"/>
      <c r="AJ516" s="83"/>
      <c r="AK516" s="83"/>
      <c r="AL516" s="83"/>
      <c r="AM516" s="83"/>
      <c r="AN516" s="83"/>
      <c r="AO516" s="83"/>
      <c r="AP516" s="85"/>
      <c r="AQ516" s="85"/>
      <c r="AR516" s="190"/>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25">
      <c r="A517" s="105"/>
      <c r="B517" s="105"/>
      <c r="C517" s="105"/>
      <c r="D517" s="106"/>
      <c r="E517" s="105"/>
      <c r="F517" s="185"/>
      <c r="G517" s="185"/>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25">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BO499:BR504"/>
    <mergeCell ref="BO510:BR515"/>
    <mergeCell ref="AX510:BA515"/>
    <mergeCell ref="AX499:BA504"/>
    <mergeCell ref="AX490:BA495"/>
    <mergeCell ref="AX481:BA486"/>
    <mergeCell ref="AX472:BA477"/>
    <mergeCell ref="AX463:BA468"/>
    <mergeCell ref="AX454:BA459"/>
    <mergeCell ref="AX445:BA450"/>
    <mergeCell ref="AX436:BA441"/>
    <mergeCell ref="BN431:BR431"/>
    <mergeCell ref="AW431:BA431"/>
    <mergeCell ref="BR382:BR387"/>
    <mergeCell ref="BR388:BR393"/>
    <mergeCell ref="BR394:BR399"/>
    <mergeCell ref="BR400:BR405"/>
    <mergeCell ref="BR406:BR411"/>
    <mergeCell ref="BR412:BR417"/>
    <mergeCell ref="BR418:BR423"/>
    <mergeCell ref="BR424:BR429"/>
    <mergeCell ref="BH418:BH419"/>
    <mergeCell ref="BI388:BI393"/>
    <mergeCell ref="BH390:BH391"/>
    <mergeCell ref="BH392:BH393"/>
    <mergeCell ref="BH424:BH425"/>
    <mergeCell ref="BI424:BI429"/>
    <mergeCell ref="BH426:BH427"/>
    <mergeCell ref="BH428:BH429"/>
    <mergeCell ref="BH431:BI431"/>
    <mergeCell ref="BI436:BI441"/>
    <mergeCell ref="BI445:BI450"/>
    <mergeCell ref="BN2:BR2"/>
    <mergeCell ref="AV1:BR1"/>
    <mergeCell ref="BO436:BR441"/>
    <mergeCell ref="BO445:BR450"/>
    <mergeCell ref="BO454:BR459"/>
    <mergeCell ref="BO463:BR468"/>
    <mergeCell ref="BO472:BR477"/>
    <mergeCell ref="BO481:BR486"/>
    <mergeCell ref="BO490:BR495"/>
    <mergeCell ref="BR280:BR285"/>
    <mergeCell ref="BR286:BR291"/>
    <mergeCell ref="BR292:BR297"/>
    <mergeCell ref="BR298:BR303"/>
    <mergeCell ref="BR304:BR309"/>
    <mergeCell ref="BR310:BR315"/>
    <mergeCell ref="BR316:BR321"/>
    <mergeCell ref="BR322:BR327"/>
    <mergeCell ref="BR328:BR333"/>
    <mergeCell ref="BR334:BR339"/>
    <mergeCell ref="BR340:BR345"/>
    <mergeCell ref="BR346:BR351"/>
    <mergeCell ref="BR352:BR357"/>
    <mergeCell ref="BR358:BR363"/>
    <mergeCell ref="BR364:BR369"/>
    <mergeCell ref="BR370:BR375"/>
    <mergeCell ref="BR376:BR381"/>
    <mergeCell ref="BR178:BR183"/>
    <mergeCell ref="BR184:BR189"/>
    <mergeCell ref="BR190:BR195"/>
    <mergeCell ref="BR196:BR201"/>
    <mergeCell ref="BR202:BR207"/>
    <mergeCell ref="BR208:BR213"/>
    <mergeCell ref="BR214:BR219"/>
    <mergeCell ref="BR220:BR225"/>
    <mergeCell ref="BR226:BR231"/>
    <mergeCell ref="BR232:BR237"/>
    <mergeCell ref="BR238:BR243"/>
    <mergeCell ref="BR244:BR249"/>
    <mergeCell ref="BR250:BR255"/>
    <mergeCell ref="BR256:BR261"/>
    <mergeCell ref="BR262:BR267"/>
    <mergeCell ref="BR268:BR273"/>
    <mergeCell ref="BR274:BR279"/>
    <mergeCell ref="BA418:BA423"/>
    <mergeCell ref="BA424:BA429"/>
    <mergeCell ref="AV2:BA2"/>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R130:BR135"/>
    <mergeCell ref="BR136:BR141"/>
    <mergeCell ref="BR142:BR147"/>
    <mergeCell ref="BR148:BR153"/>
    <mergeCell ref="BR154:BR159"/>
    <mergeCell ref="BR160:BR165"/>
    <mergeCell ref="BR166:BR171"/>
    <mergeCell ref="BR172:BR177"/>
    <mergeCell ref="BA310:BA315"/>
    <mergeCell ref="BA316:BA321"/>
    <mergeCell ref="BA322:BA327"/>
    <mergeCell ref="BA328:BA333"/>
    <mergeCell ref="BA334:BA339"/>
    <mergeCell ref="BA340:BA345"/>
    <mergeCell ref="BH316:BH317"/>
    <mergeCell ref="BI316:BI321"/>
    <mergeCell ref="BH318:BH319"/>
    <mergeCell ref="BH320:BH321"/>
    <mergeCell ref="BH322:BH323"/>
    <mergeCell ref="BI322:BI327"/>
    <mergeCell ref="BH324:BH325"/>
    <mergeCell ref="BH326:BH327"/>
    <mergeCell ref="BH328:BH329"/>
    <mergeCell ref="BI328:BI333"/>
    <mergeCell ref="BH330:BH331"/>
    <mergeCell ref="BH332:BH333"/>
    <mergeCell ref="BH334:BH335"/>
    <mergeCell ref="BI334:BI339"/>
    <mergeCell ref="BH336:BH337"/>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184:BA189"/>
    <mergeCell ref="BA190:BA195"/>
    <mergeCell ref="BA394:BA399"/>
    <mergeCell ref="BA400:BA405"/>
    <mergeCell ref="BA202:BA207"/>
    <mergeCell ref="BA208:BA213"/>
    <mergeCell ref="BA214:BA219"/>
    <mergeCell ref="BA220:BA225"/>
    <mergeCell ref="BA226:BA231"/>
    <mergeCell ref="BA232:BA237"/>
    <mergeCell ref="BA238:BA243"/>
    <mergeCell ref="BA244:BA249"/>
    <mergeCell ref="BA250:BA255"/>
    <mergeCell ref="BA256:BA261"/>
    <mergeCell ref="BA262:BA267"/>
    <mergeCell ref="BA268:BA273"/>
    <mergeCell ref="BA274:BA279"/>
    <mergeCell ref="BA280:BA285"/>
    <mergeCell ref="BA286:BA291"/>
    <mergeCell ref="BA22:BA27"/>
    <mergeCell ref="BA28:BA33"/>
    <mergeCell ref="BA34:BA39"/>
    <mergeCell ref="BA40:BA45"/>
    <mergeCell ref="BA46:BA51"/>
    <mergeCell ref="BA52:BA57"/>
    <mergeCell ref="BA58:BA63"/>
    <mergeCell ref="BA64:BA69"/>
    <mergeCell ref="BA70:BA75"/>
    <mergeCell ref="BA76:BA81"/>
    <mergeCell ref="BA82:BA87"/>
    <mergeCell ref="AW72:AW73"/>
    <mergeCell ref="AV30:AV31"/>
    <mergeCell ref="AW30:AW31"/>
    <mergeCell ref="AV32:AV33"/>
    <mergeCell ref="AW32:AW33"/>
    <mergeCell ref="AX28:AX33"/>
    <mergeCell ref="AY28:AY33"/>
    <mergeCell ref="AZ28:AZ33"/>
    <mergeCell ref="AW40:AW41"/>
    <mergeCell ref="AV36:AV37"/>
    <mergeCell ref="AW36:AW37"/>
    <mergeCell ref="AV38:AV39"/>
    <mergeCell ref="AW38:AW39"/>
    <mergeCell ref="AV74:AV75"/>
    <mergeCell ref="AW74:AW75"/>
    <mergeCell ref="BI454:BI459"/>
    <mergeCell ref="BI463:BI468"/>
    <mergeCell ref="BI472:BI477"/>
    <mergeCell ref="BI481:BI486"/>
    <mergeCell ref="BI490:BI495"/>
    <mergeCell ref="BI499:BI504"/>
    <mergeCell ref="BI510:BI515"/>
    <mergeCell ref="BH394:BH395"/>
    <mergeCell ref="BI394:BI399"/>
    <mergeCell ref="BH396:BH397"/>
    <mergeCell ref="BH398:BH399"/>
    <mergeCell ref="BH400:BH401"/>
    <mergeCell ref="BI400:BI405"/>
    <mergeCell ref="BH402:BH403"/>
    <mergeCell ref="BH404:BH405"/>
    <mergeCell ref="BH406:BH407"/>
    <mergeCell ref="BI406:BI411"/>
    <mergeCell ref="BH408:BH409"/>
    <mergeCell ref="BH410:BH411"/>
    <mergeCell ref="BH412:BH413"/>
    <mergeCell ref="BI412:BI417"/>
    <mergeCell ref="BH414:BH415"/>
    <mergeCell ref="BH346:BH347"/>
    <mergeCell ref="BI346:BI351"/>
    <mergeCell ref="BH348:BH349"/>
    <mergeCell ref="BH350:BH351"/>
    <mergeCell ref="BH352:BH353"/>
    <mergeCell ref="BI352:BI357"/>
    <mergeCell ref="BH354:BH355"/>
    <mergeCell ref="BH356:BH357"/>
    <mergeCell ref="BH358:BH359"/>
    <mergeCell ref="BI358:BI363"/>
    <mergeCell ref="BH360:BH361"/>
    <mergeCell ref="BH362:BH363"/>
    <mergeCell ref="BI418:BI423"/>
    <mergeCell ref="BH420:BH421"/>
    <mergeCell ref="BH422:BH423"/>
    <mergeCell ref="BH364:BH365"/>
    <mergeCell ref="BI364:BI369"/>
    <mergeCell ref="BH366:BH367"/>
    <mergeCell ref="BH368:BH369"/>
    <mergeCell ref="BH370:BH371"/>
    <mergeCell ref="BI370:BI375"/>
    <mergeCell ref="BH372:BH373"/>
    <mergeCell ref="BH374:BH375"/>
    <mergeCell ref="BH376:BH377"/>
    <mergeCell ref="BI376:BI381"/>
    <mergeCell ref="BH378:BH379"/>
    <mergeCell ref="BH380:BH381"/>
    <mergeCell ref="BH382:BH383"/>
    <mergeCell ref="BI382:BI387"/>
    <mergeCell ref="BH384:BH385"/>
    <mergeCell ref="BH386:BH387"/>
    <mergeCell ref="BH388:BH389"/>
    <mergeCell ref="BH340:BH341"/>
    <mergeCell ref="BI340:BI345"/>
    <mergeCell ref="BH342:BH343"/>
    <mergeCell ref="BH344:BH34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310:BH311"/>
    <mergeCell ref="BI310:BI315"/>
    <mergeCell ref="BH312:BH313"/>
    <mergeCell ref="BH314:BH31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80:BH281"/>
    <mergeCell ref="BI280:BI285"/>
    <mergeCell ref="BH282:BH283"/>
    <mergeCell ref="BH284:BH28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250:BH251"/>
    <mergeCell ref="BI250:BI255"/>
    <mergeCell ref="BH252:BH253"/>
    <mergeCell ref="BH254:BH255"/>
    <mergeCell ref="BH196:BH197"/>
    <mergeCell ref="BI196:BI201"/>
    <mergeCell ref="BH198:BH199"/>
    <mergeCell ref="BH200:BH201"/>
    <mergeCell ref="BH202:BH203"/>
    <mergeCell ref="BI202:BI207"/>
    <mergeCell ref="BH204:BH205"/>
    <mergeCell ref="BH206:BH207"/>
    <mergeCell ref="BH208:BH209"/>
    <mergeCell ref="BI208:BI213"/>
    <mergeCell ref="BH210:BH211"/>
    <mergeCell ref="BH212:BH213"/>
    <mergeCell ref="BH214:BH215"/>
    <mergeCell ref="BI214:BI219"/>
    <mergeCell ref="BH216:BH217"/>
    <mergeCell ref="BH218:BH219"/>
    <mergeCell ref="BH220:BH221"/>
    <mergeCell ref="BI220:BI225"/>
    <mergeCell ref="BH222:BH223"/>
    <mergeCell ref="BH224:BH225"/>
    <mergeCell ref="BH166:BH167"/>
    <mergeCell ref="BI166:BI171"/>
    <mergeCell ref="BH168:BH169"/>
    <mergeCell ref="BH170:BH171"/>
    <mergeCell ref="BH172:BH173"/>
    <mergeCell ref="BI172:BI177"/>
    <mergeCell ref="BH174:BH175"/>
    <mergeCell ref="BH176:BH177"/>
    <mergeCell ref="BH178:BH179"/>
    <mergeCell ref="BI178:BI183"/>
    <mergeCell ref="BH180:BH181"/>
    <mergeCell ref="BH182:BH183"/>
    <mergeCell ref="BH184:BH185"/>
    <mergeCell ref="BI184:BI189"/>
    <mergeCell ref="BH186:BH187"/>
    <mergeCell ref="BH188:BH189"/>
    <mergeCell ref="BH190:BH191"/>
    <mergeCell ref="BI190:BI195"/>
    <mergeCell ref="BH192:BH193"/>
    <mergeCell ref="BH194:BH19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154:BH155"/>
    <mergeCell ref="BI154:BI159"/>
    <mergeCell ref="BH156:BH157"/>
    <mergeCell ref="BH158:BH159"/>
    <mergeCell ref="BH160:BH161"/>
    <mergeCell ref="BI160:BI165"/>
    <mergeCell ref="BH162:BH163"/>
    <mergeCell ref="BH164:BH16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124:BH125"/>
    <mergeCell ref="BI124:BI129"/>
    <mergeCell ref="BH126:BH127"/>
    <mergeCell ref="BH128:BH129"/>
    <mergeCell ref="BH130:BH131"/>
    <mergeCell ref="BI130:BI135"/>
    <mergeCell ref="BH132:BH133"/>
    <mergeCell ref="BH134:BH135"/>
    <mergeCell ref="BI76:BI81"/>
    <mergeCell ref="BH78:BH79"/>
    <mergeCell ref="BH80:BH81"/>
    <mergeCell ref="BH82:BH83"/>
    <mergeCell ref="BI82:BI87"/>
    <mergeCell ref="BH84:BH85"/>
    <mergeCell ref="BH86:BH87"/>
    <mergeCell ref="BH88:BH89"/>
    <mergeCell ref="BI88:BI93"/>
    <mergeCell ref="BH90:BH91"/>
    <mergeCell ref="BH92:BH93"/>
    <mergeCell ref="BH94:BH95"/>
    <mergeCell ref="BI94:BI99"/>
    <mergeCell ref="BH96:BH97"/>
    <mergeCell ref="BH98:BH99"/>
    <mergeCell ref="BH100:BH101"/>
    <mergeCell ref="BI100:BI105"/>
    <mergeCell ref="BH102:BH103"/>
    <mergeCell ref="BH104:BH105"/>
    <mergeCell ref="BH76:BH77"/>
    <mergeCell ref="BH48:BH49"/>
    <mergeCell ref="BH50:BH51"/>
    <mergeCell ref="BH52:BH53"/>
    <mergeCell ref="BI52:BI57"/>
    <mergeCell ref="BH54:BH55"/>
    <mergeCell ref="BH56:BH57"/>
    <mergeCell ref="BH58:BH59"/>
    <mergeCell ref="BI58:BI63"/>
    <mergeCell ref="BH60:BH61"/>
    <mergeCell ref="BH62:BH63"/>
    <mergeCell ref="BH64:BH65"/>
    <mergeCell ref="BI64:BI69"/>
    <mergeCell ref="BH66:BH67"/>
    <mergeCell ref="BH68:BH69"/>
    <mergeCell ref="BH70:BH71"/>
    <mergeCell ref="BI70:BI75"/>
    <mergeCell ref="BH72:BH73"/>
    <mergeCell ref="BH74:BH75"/>
    <mergeCell ref="BO424:BO429"/>
    <mergeCell ref="BP424:BP429"/>
    <mergeCell ref="BQ424:BQ429"/>
    <mergeCell ref="BN426:BN427"/>
    <mergeCell ref="BN428:BN429"/>
    <mergeCell ref="BH2:BI2"/>
    <mergeCell ref="BH4:BH5"/>
    <mergeCell ref="BI4:BI9"/>
    <mergeCell ref="BH6:BH7"/>
    <mergeCell ref="BH8:BH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28:BH29"/>
    <mergeCell ref="BI28:BI33"/>
    <mergeCell ref="BQ400:BQ405"/>
    <mergeCell ref="BN402:BN403"/>
    <mergeCell ref="BN404:BN405"/>
    <mergeCell ref="BQ406:BQ411"/>
    <mergeCell ref="BN408:BN409"/>
    <mergeCell ref="BN410:BN411"/>
    <mergeCell ref="BN412:BN413"/>
    <mergeCell ref="BO412:BO417"/>
    <mergeCell ref="BP412:BP417"/>
    <mergeCell ref="BQ412:BQ417"/>
    <mergeCell ref="BN414:BN415"/>
    <mergeCell ref="BN416:BN417"/>
    <mergeCell ref="BN418:BN419"/>
    <mergeCell ref="BO418:BO423"/>
    <mergeCell ref="BP418:BP423"/>
    <mergeCell ref="BQ418:BQ423"/>
    <mergeCell ref="BN420:BN421"/>
    <mergeCell ref="BN422:BN423"/>
    <mergeCell ref="BN406:BN407"/>
    <mergeCell ref="BO406:BO411"/>
    <mergeCell ref="BP406:BP411"/>
    <mergeCell ref="BN400:BN401"/>
    <mergeCell ref="BO400:BO405"/>
    <mergeCell ref="BP400:BP405"/>
    <mergeCell ref="BN382:BN383"/>
    <mergeCell ref="BO382:BO387"/>
    <mergeCell ref="BP382:BP387"/>
    <mergeCell ref="BQ382:BQ387"/>
    <mergeCell ref="BN384:BN385"/>
    <mergeCell ref="BN386:BN387"/>
    <mergeCell ref="BN388:BN389"/>
    <mergeCell ref="BO388:BO393"/>
    <mergeCell ref="BP388:BP393"/>
    <mergeCell ref="BQ388:BQ393"/>
    <mergeCell ref="BN390:BN391"/>
    <mergeCell ref="BN392:BN393"/>
    <mergeCell ref="BN394:BN395"/>
    <mergeCell ref="BO394:BO399"/>
    <mergeCell ref="BP394:BP399"/>
    <mergeCell ref="BQ394:BQ399"/>
    <mergeCell ref="BN396:BN397"/>
    <mergeCell ref="BN398:BN399"/>
    <mergeCell ref="BN364:BN365"/>
    <mergeCell ref="BO364:BO369"/>
    <mergeCell ref="BP364:BP369"/>
    <mergeCell ref="BQ364:BQ369"/>
    <mergeCell ref="BN366:BN367"/>
    <mergeCell ref="BN368:BN369"/>
    <mergeCell ref="BN370:BN371"/>
    <mergeCell ref="BO370:BO375"/>
    <mergeCell ref="BP370:BP375"/>
    <mergeCell ref="BQ370:BQ375"/>
    <mergeCell ref="BN372:BN373"/>
    <mergeCell ref="BN374:BN375"/>
    <mergeCell ref="BN376:BN377"/>
    <mergeCell ref="BO376:BO381"/>
    <mergeCell ref="BP376:BP381"/>
    <mergeCell ref="BQ376:BQ381"/>
    <mergeCell ref="BN378:BN379"/>
    <mergeCell ref="BN380:BN381"/>
    <mergeCell ref="BN346:BN347"/>
    <mergeCell ref="BO346:BO351"/>
    <mergeCell ref="BP346:BP351"/>
    <mergeCell ref="BQ346:BQ351"/>
    <mergeCell ref="BN348:BN349"/>
    <mergeCell ref="BN350:BN351"/>
    <mergeCell ref="BN352:BN353"/>
    <mergeCell ref="BO352:BO357"/>
    <mergeCell ref="BP352:BP357"/>
    <mergeCell ref="BQ352:BQ357"/>
    <mergeCell ref="BN354:BN355"/>
    <mergeCell ref="BN356:BN357"/>
    <mergeCell ref="BN358:BN359"/>
    <mergeCell ref="BO358:BO363"/>
    <mergeCell ref="BP358:BP363"/>
    <mergeCell ref="BQ358:BQ363"/>
    <mergeCell ref="BN360:BN361"/>
    <mergeCell ref="BN362:BN363"/>
    <mergeCell ref="BN316:BN317"/>
    <mergeCell ref="BO316:BO321"/>
    <mergeCell ref="BP316:BP321"/>
    <mergeCell ref="BQ316:BQ321"/>
    <mergeCell ref="BN318:BN319"/>
    <mergeCell ref="BN320:BN321"/>
    <mergeCell ref="BN330:BN331"/>
    <mergeCell ref="BN332:BN333"/>
    <mergeCell ref="BN334:BN335"/>
    <mergeCell ref="BO334:BO339"/>
    <mergeCell ref="BP334:BP339"/>
    <mergeCell ref="BQ334:BQ339"/>
    <mergeCell ref="BN336:BN337"/>
    <mergeCell ref="BN338:BN339"/>
    <mergeCell ref="BN340:BN341"/>
    <mergeCell ref="BO340:BO345"/>
    <mergeCell ref="BP340:BP345"/>
    <mergeCell ref="BQ340:BQ345"/>
    <mergeCell ref="BN342:BN343"/>
    <mergeCell ref="BN344:BN345"/>
    <mergeCell ref="BN322:BN323"/>
    <mergeCell ref="BO322:BO327"/>
    <mergeCell ref="BP322:BP327"/>
    <mergeCell ref="BQ322:BQ327"/>
    <mergeCell ref="BN324:BN325"/>
    <mergeCell ref="BN326:BN327"/>
    <mergeCell ref="BN298:BN299"/>
    <mergeCell ref="BO298:BO303"/>
    <mergeCell ref="BP298:BP303"/>
    <mergeCell ref="BQ298:BQ303"/>
    <mergeCell ref="BN300:BN301"/>
    <mergeCell ref="BN302:BN303"/>
    <mergeCell ref="BN304:BN305"/>
    <mergeCell ref="BO304:BO309"/>
    <mergeCell ref="BP304:BP309"/>
    <mergeCell ref="BQ304:BQ309"/>
    <mergeCell ref="BN306:BN307"/>
    <mergeCell ref="BN308:BN309"/>
    <mergeCell ref="BN310:BN311"/>
    <mergeCell ref="BO310:BO315"/>
    <mergeCell ref="BP310:BP315"/>
    <mergeCell ref="BQ310:BQ315"/>
    <mergeCell ref="BN312:BN313"/>
    <mergeCell ref="BN314:BN315"/>
    <mergeCell ref="BN274:BN275"/>
    <mergeCell ref="BO274:BO279"/>
    <mergeCell ref="BP274:BP279"/>
    <mergeCell ref="BQ274:BQ279"/>
    <mergeCell ref="BN276:BN277"/>
    <mergeCell ref="BN278:BN279"/>
    <mergeCell ref="BN282:BN283"/>
    <mergeCell ref="BN284:BN285"/>
    <mergeCell ref="BN286:BN287"/>
    <mergeCell ref="BO286:BO291"/>
    <mergeCell ref="BP286:BP291"/>
    <mergeCell ref="BQ286:BQ291"/>
    <mergeCell ref="BN288:BN289"/>
    <mergeCell ref="BN290:BN291"/>
    <mergeCell ref="BN292:BN293"/>
    <mergeCell ref="BO292:BO297"/>
    <mergeCell ref="BP292:BP297"/>
    <mergeCell ref="BQ292:BQ297"/>
    <mergeCell ref="BN294:BN295"/>
    <mergeCell ref="BN296:BN297"/>
    <mergeCell ref="BN256:BN257"/>
    <mergeCell ref="BO256:BO261"/>
    <mergeCell ref="BP256:BP261"/>
    <mergeCell ref="BQ256:BQ261"/>
    <mergeCell ref="BN258:BN259"/>
    <mergeCell ref="BN260:BN261"/>
    <mergeCell ref="BO262:BO267"/>
    <mergeCell ref="BP262:BP267"/>
    <mergeCell ref="BQ262:BQ267"/>
    <mergeCell ref="BN264:BN265"/>
    <mergeCell ref="BN266:BN267"/>
    <mergeCell ref="BN268:BN269"/>
    <mergeCell ref="BO268:BO273"/>
    <mergeCell ref="BP268:BP273"/>
    <mergeCell ref="BQ268:BQ273"/>
    <mergeCell ref="BN270:BN271"/>
    <mergeCell ref="BN272:BN273"/>
    <mergeCell ref="BN232:BN233"/>
    <mergeCell ref="BO232:BO237"/>
    <mergeCell ref="BP232:BP237"/>
    <mergeCell ref="BQ232:BQ237"/>
    <mergeCell ref="BN234:BN235"/>
    <mergeCell ref="BN236:BN237"/>
    <mergeCell ref="BO244:BO249"/>
    <mergeCell ref="BP244:BP249"/>
    <mergeCell ref="BQ244:BQ249"/>
    <mergeCell ref="BN246:BN247"/>
    <mergeCell ref="BN248:BN249"/>
    <mergeCell ref="BN250:BN251"/>
    <mergeCell ref="BO250:BO255"/>
    <mergeCell ref="BP250:BP255"/>
    <mergeCell ref="BQ250:BQ255"/>
    <mergeCell ref="BN252:BN253"/>
    <mergeCell ref="BN254:BN255"/>
    <mergeCell ref="BO208:BO213"/>
    <mergeCell ref="BP208:BP213"/>
    <mergeCell ref="BQ208:BQ213"/>
    <mergeCell ref="BN210:BN211"/>
    <mergeCell ref="BN212:BN213"/>
    <mergeCell ref="BN218:BN219"/>
    <mergeCell ref="BN220:BN221"/>
    <mergeCell ref="BO220:BO225"/>
    <mergeCell ref="BP220:BP225"/>
    <mergeCell ref="BQ220:BQ225"/>
    <mergeCell ref="BN222:BN223"/>
    <mergeCell ref="BN224:BN225"/>
    <mergeCell ref="BN226:BN227"/>
    <mergeCell ref="BO226:BO231"/>
    <mergeCell ref="BP226:BP231"/>
    <mergeCell ref="BQ226:BQ231"/>
    <mergeCell ref="BN228:BN229"/>
    <mergeCell ref="BN230:BN231"/>
    <mergeCell ref="BO214:BO219"/>
    <mergeCell ref="BP214:BP219"/>
    <mergeCell ref="BQ214:BQ219"/>
    <mergeCell ref="BN216:BN217"/>
    <mergeCell ref="BN190:BN191"/>
    <mergeCell ref="BO190:BO195"/>
    <mergeCell ref="BP190:BP195"/>
    <mergeCell ref="BQ190:BQ195"/>
    <mergeCell ref="BN192:BN193"/>
    <mergeCell ref="BN194:BN195"/>
    <mergeCell ref="BN196:BN197"/>
    <mergeCell ref="BO196:BO201"/>
    <mergeCell ref="BP196:BP201"/>
    <mergeCell ref="BQ196:BQ201"/>
    <mergeCell ref="BN198:BN199"/>
    <mergeCell ref="BN200:BN201"/>
    <mergeCell ref="BN202:BN203"/>
    <mergeCell ref="BO202:BO207"/>
    <mergeCell ref="BP202:BP207"/>
    <mergeCell ref="BQ202:BQ207"/>
    <mergeCell ref="BN204:BN205"/>
    <mergeCell ref="BN206:BN207"/>
    <mergeCell ref="BN166:BN167"/>
    <mergeCell ref="BO166:BO171"/>
    <mergeCell ref="BP166:BP171"/>
    <mergeCell ref="BQ166:BQ171"/>
    <mergeCell ref="BN168:BN169"/>
    <mergeCell ref="BN170:BN171"/>
    <mergeCell ref="BN174:BN175"/>
    <mergeCell ref="BN176:BN177"/>
    <mergeCell ref="BN178:BN179"/>
    <mergeCell ref="BO178:BO183"/>
    <mergeCell ref="BP178:BP183"/>
    <mergeCell ref="BQ178:BQ183"/>
    <mergeCell ref="BN180:BN181"/>
    <mergeCell ref="BN182:BN183"/>
    <mergeCell ref="BN184:BN185"/>
    <mergeCell ref="BO184:BO189"/>
    <mergeCell ref="BP184:BP189"/>
    <mergeCell ref="BQ184:BQ189"/>
    <mergeCell ref="BN186:BN187"/>
    <mergeCell ref="BN188:BN189"/>
    <mergeCell ref="BN148:BN149"/>
    <mergeCell ref="BO148:BO153"/>
    <mergeCell ref="BP148:BP153"/>
    <mergeCell ref="BQ148:BQ153"/>
    <mergeCell ref="BN150:BN151"/>
    <mergeCell ref="BN152:BN153"/>
    <mergeCell ref="BO154:BO159"/>
    <mergeCell ref="BP154:BP159"/>
    <mergeCell ref="BQ154:BQ159"/>
    <mergeCell ref="BN156:BN157"/>
    <mergeCell ref="BN158:BN159"/>
    <mergeCell ref="BN160:BN161"/>
    <mergeCell ref="BO160:BO165"/>
    <mergeCell ref="BP160:BP165"/>
    <mergeCell ref="BQ160:BQ165"/>
    <mergeCell ref="BN162:BN163"/>
    <mergeCell ref="BN164:BN165"/>
    <mergeCell ref="BN124:BN125"/>
    <mergeCell ref="BO124:BO129"/>
    <mergeCell ref="BP124:BP129"/>
    <mergeCell ref="BQ124:BQ129"/>
    <mergeCell ref="BN126:BN127"/>
    <mergeCell ref="BN128:BN129"/>
    <mergeCell ref="BN136:BN137"/>
    <mergeCell ref="BO136:BO141"/>
    <mergeCell ref="BP136:BP141"/>
    <mergeCell ref="BQ136:BQ141"/>
    <mergeCell ref="BN138:BN139"/>
    <mergeCell ref="BN140:BN141"/>
    <mergeCell ref="BN142:BN143"/>
    <mergeCell ref="BO142:BO147"/>
    <mergeCell ref="BP142:BP147"/>
    <mergeCell ref="BQ142:BQ147"/>
    <mergeCell ref="BN144:BN145"/>
    <mergeCell ref="BN146:BN147"/>
    <mergeCell ref="BN94:BN95"/>
    <mergeCell ref="BO94:BO99"/>
    <mergeCell ref="BP94:BP99"/>
    <mergeCell ref="BQ94:BQ99"/>
    <mergeCell ref="BN96:BN97"/>
    <mergeCell ref="BN98:BN99"/>
    <mergeCell ref="BN112:BN113"/>
    <mergeCell ref="BO112:BO117"/>
    <mergeCell ref="BP112:BP117"/>
    <mergeCell ref="BQ112:BQ117"/>
    <mergeCell ref="BN114:BN115"/>
    <mergeCell ref="BN116:BN117"/>
    <mergeCell ref="BN118:BN119"/>
    <mergeCell ref="BO118:BO123"/>
    <mergeCell ref="BP118:BP123"/>
    <mergeCell ref="BQ118:BQ123"/>
    <mergeCell ref="BN120:BN121"/>
    <mergeCell ref="BN122:BN123"/>
    <mergeCell ref="BN64:BN65"/>
    <mergeCell ref="BO64:BO69"/>
    <mergeCell ref="BP64:BP69"/>
    <mergeCell ref="BQ64:BQ69"/>
    <mergeCell ref="BN66:BN67"/>
    <mergeCell ref="BN68:BN69"/>
    <mergeCell ref="BP76:BP81"/>
    <mergeCell ref="BQ76:BQ81"/>
    <mergeCell ref="BN78:BN79"/>
    <mergeCell ref="BN80:BN81"/>
    <mergeCell ref="BN82:BN83"/>
    <mergeCell ref="BO82:BO87"/>
    <mergeCell ref="BP82:BP87"/>
    <mergeCell ref="BQ82:BQ87"/>
    <mergeCell ref="BN84:BN85"/>
    <mergeCell ref="BN86:BN87"/>
    <mergeCell ref="BN88:BN89"/>
    <mergeCell ref="BO88:BO93"/>
    <mergeCell ref="BP88:BP93"/>
    <mergeCell ref="BQ88:BQ93"/>
    <mergeCell ref="BN90:BN91"/>
    <mergeCell ref="BN92:BN93"/>
    <mergeCell ref="BN70:BN71"/>
    <mergeCell ref="BO70:BO75"/>
    <mergeCell ref="BP70:BP75"/>
    <mergeCell ref="BQ70:BQ75"/>
    <mergeCell ref="BN72:BN73"/>
    <mergeCell ref="BN74:BN75"/>
    <mergeCell ref="BN76:BN77"/>
    <mergeCell ref="BO76:BO81"/>
    <mergeCell ref="BN46:BN47"/>
    <mergeCell ref="BO46:BO51"/>
    <mergeCell ref="BP46:BP51"/>
    <mergeCell ref="BQ46:BQ51"/>
    <mergeCell ref="BN48:BN49"/>
    <mergeCell ref="BN50:BN51"/>
    <mergeCell ref="BN52:BN53"/>
    <mergeCell ref="BO52:BO57"/>
    <mergeCell ref="BP52:BP57"/>
    <mergeCell ref="BQ52:BQ57"/>
    <mergeCell ref="BN54:BN55"/>
    <mergeCell ref="BN56:BN57"/>
    <mergeCell ref="BN58:BN59"/>
    <mergeCell ref="BO58:BO63"/>
    <mergeCell ref="BP58:BP63"/>
    <mergeCell ref="BQ58:BQ63"/>
    <mergeCell ref="BN60:BN61"/>
    <mergeCell ref="BN62:BN63"/>
    <mergeCell ref="BO28:BO33"/>
    <mergeCell ref="BP28:BP33"/>
    <mergeCell ref="BQ28:BQ33"/>
    <mergeCell ref="BN30:BN31"/>
    <mergeCell ref="BN32:BN33"/>
    <mergeCell ref="BN34:BN35"/>
    <mergeCell ref="BO34:BO39"/>
    <mergeCell ref="BP34:BP39"/>
    <mergeCell ref="BQ34:BQ39"/>
    <mergeCell ref="BN36:BN37"/>
    <mergeCell ref="BN38:BN39"/>
    <mergeCell ref="BN40:BN41"/>
    <mergeCell ref="BO40:BO45"/>
    <mergeCell ref="BP40:BP45"/>
    <mergeCell ref="BQ40:BQ45"/>
    <mergeCell ref="BN42:BN43"/>
    <mergeCell ref="BN44:BN45"/>
    <mergeCell ref="BK454:BK459"/>
    <mergeCell ref="BK463:BK468"/>
    <mergeCell ref="BK472:BK477"/>
    <mergeCell ref="BK481:BK486"/>
    <mergeCell ref="BK490:BK495"/>
    <mergeCell ref="BK499:BK504"/>
    <mergeCell ref="BK510:BK515"/>
    <mergeCell ref="BN4:BN5"/>
    <mergeCell ref="BO4:BO9"/>
    <mergeCell ref="BP4:BP9"/>
    <mergeCell ref="BQ4:BQ9"/>
    <mergeCell ref="BN6:BN7"/>
    <mergeCell ref="BN8:BN9"/>
    <mergeCell ref="BN10:BN11"/>
    <mergeCell ref="BO10:BO15"/>
    <mergeCell ref="BP10:BP15"/>
    <mergeCell ref="BQ10:BQ15"/>
    <mergeCell ref="BN12:BN13"/>
    <mergeCell ref="BN14:BN15"/>
    <mergeCell ref="BN16:BN17"/>
    <mergeCell ref="BO16:BO21"/>
    <mergeCell ref="BP16:BP21"/>
    <mergeCell ref="BQ16:BQ21"/>
    <mergeCell ref="BN18:BN19"/>
    <mergeCell ref="BN20:BN21"/>
    <mergeCell ref="BN22:BN23"/>
    <mergeCell ref="BO22:BO27"/>
    <mergeCell ref="BP22:BP27"/>
    <mergeCell ref="BQ22:BQ27"/>
    <mergeCell ref="BN24:BN25"/>
    <mergeCell ref="BN26:BN27"/>
    <mergeCell ref="BN28:BN29"/>
    <mergeCell ref="BJ382:BJ383"/>
    <mergeCell ref="BK382:BK387"/>
    <mergeCell ref="BJ384:BJ385"/>
    <mergeCell ref="BJ386:BJ387"/>
    <mergeCell ref="BJ388:BJ389"/>
    <mergeCell ref="BK388:BK393"/>
    <mergeCell ref="BJ390:BJ391"/>
    <mergeCell ref="BJ392:BJ393"/>
    <mergeCell ref="BJ394:BJ395"/>
    <mergeCell ref="BK394:BK399"/>
    <mergeCell ref="BJ396:BJ397"/>
    <mergeCell ref="BJ398:BJ399"/>
    <mergeCell ref="BK412:BK417"/>
    <mergeCell ref="BJ414:BJ415"/>
    <mergeCell ref="BJ416:BJ417"/>
    <mergeCell ref="BJ418:BJ419"/>
    <mergeCell ref="BK418:BK423"/>
    <mergeCell ref="BJ420:BJ421"/>
    <mergeCell ref="BJ422:BJ423"/>
    <mergeCell ref="BJ412:BJ413"/>
    <mergeCell ref="BJ346:BJ347"/>
    <mergeCell ref="BK346:BK351"/>
    <mergeCell ref="BJ348:BJ349"/>
    <mergeCell ref="BJ350:BJ351"/>
    <mergeCell ref="BJ352:BJ353"/>
    <mergeCell ref="BK352:BK357"/>
    <mergeCell ref="BJ354:BJ355"/>
    <mergeCell ref="BJ356:BJ357"/>
    <mergeCell ref="BJ358:BJ359"/>
    <mergeCell ref="BK358:BK363"/>
    <mergeCell ref="BJ360:BJ361"/>
    <mergeCell ref="BJ362:BJ363"/>
    <mergeCell ref="BJ364:BJ365"/>
    <mergeCell ref="BK364:BK369"/>
    <mergeCell ref="BJ366:BJ367"/>
    <mergeCell ref="BJ368:BJ369"/>
    <mergeCell ref="BJ370:BJ371"/>
    <mergeCell ref="BK370:BK375"/>
    <mergeCell ref="BJ372:BJ373"/>
    <mergeCell ref="BJ374:BJ375"/>
    <mergeCell ref="BJ306:BJ307"/>
    <mergeCell ref="BJ308:BJ309"/>
    <mergeCell ref="BJ310:BJ311"/>
    <mergeCell ref="BK310:BK315"/>
    <mergeCell ref="BJ312:BJ313"/>
    <mergeCell ref="BJ314:BJ315"/>
    <mergeCell ref="BJ316:BJ317"/>
    <mergeCell ref="BK316:BK321"/>
    <mergeCell ref="BJ318:BJ319"/>
    <mergeCell ref="BJ320:BJ321"/>
    <mergeCell ref="BJ322:BJ323"/>
    <mergeCell ref="BK322:BK327"/>
    <mergeCell ref="BJ324:BJ325"/>
    <mergeCell ref="BJ326:BJ327"/>
    <mergeCell ref="BJ340:BJ341"/>
    <mergeCell ref="BK340:BK345"/>
    <mergeCell ref="BJ342:BJ343"/>
    <mergeCell ref="BJ344:BJ345"/>
    <mergeCell ref="BJ280:BJ281"/>
    <mergeCell ref="BK280:BK285"/>
    <mergeCell ref="BJ282:BJ283"/>
    <mergeCell ref="BJ284:BJ285"/>
    <mergeCell ref="BJ264:BJ265"/>
    <mergeCell ref="BJ266:BJ267"/>
    <mergeCell ref="BJ268:BJ269"/>
    <mergeCell ref="BK268:BK273"/>
    <mergeCell ref="BJ270:BJ271"/>
    <mergeCell ref="BJ286:BJ287"/>
    <mergeCell ref="BK286:BK291"/>
    <mergeCell ref="BJ288:BJ289"/>
    <mergeCell ref="BJ290:BJ291"/>
    <mergeCell ref="BJ292:BJ293"/>
    <mergeCell ref="BK292:BK297"/>
    <mergeCell ref="BJ294:BJ295"/>
    <mergeCell ref="BJ296:BJ297"/>
    <mergeCell ref="BJ236:BJ237"/>
    <mergeCell ref="BJ238:BJ239"/>
    <mergeCell ref="BK238:BK243"/>
    <mergeCell ref="BJ240:BJ241"/>
    <mergeCell ref="BJ242:BJ243"/>
    <mergeCell ref="BJ250:BJ251"/>
    <mergeCell ref="BK250:BK255"/>
    <mergeCell ref="BJ252:BJ253"/>
    <mergeCell ref="BJ254:BJ255"/>
    <mergeCell ref="BJ256:BJ257"/>
    <mergeCell ref="BK256:BK261"/>
    <mergeCell ref="BJ258:BJ259"/>
    <mergeCell ref="BJ260:BJ261"/>
    <mergeCell ref="BJ272:BJ273"/>
    <mergeCell ref="BJ274:BJ275"/>
    <mergeCell ref="BK274:BK279"/>
    <mergeCell ref="BJ276:BJ277"/>
    <mergeCell ref="BJ278:BJ279"/>
    <mergeCell ref="BJ184:BJ185"/>
    <mergeCell ref="BK184:BK189"/>
    <mergeCell ref="BJ186:BJ187"/>
    <mergeCell ref="BJ188:BJ189"/>
    <mergeCell ref="BJ200:BJ201"/>
    <mergeCell ref="BJ202:BJ203"/>
    <mergeCell ref="BK202:BK207"/>
    <mergeCell ref="BJ204:BJ205"/>
    <mergeCell ref="BJ206:BJ207"/>
    <mergeCell ref="BJ208:BJ209"/>
    <mergeCell ref="BK208:BK213"/>
    <mergeCell ref="BJ210:BJ211"/>
    <mergeCell ref="BJ212:BJ213"/>
    <mergeCell ref="BJ214:BJ215"/>
    <mergeCell ref="BK214:BK219"/>
    <mergeCell ref="BJ216:BJ217"/>
    <mergeCell ref="BJ218:BJ219"/>
    <mergeCell ref="BJ136:BJ137"/>
    <mergeCell ref="BK136:BK141"/>
    <mergeCell ref="BJ138:BJ139"/>
    <mergeCell ref="BJ140:BJ141"/>
    <mergeCell ref="BJ150:BJ151"/>
    <mergeCell ref="BJ152:BJ153"/>
    <mergeCell ref="BJ164:BJ165"/>
    <mergeCell ref="BJ166:BJ167"/>
    <mergeCell ref="BK166:BK171"/>
    <mergeCell ref="BJ168:BJ169"/>
    <mergeCell ref="BJ170:BJ171"/>
    <mergeCell ref="BJ172:BJ173"/>
    <mergeCell ref="BK172:BK177"/>
    <mergeCell ref="BJ174:BJ175"/>
    <mergeCell ref="BJ176:BJ177"/>
    <mergeCell ref="BJ178:BJ179"/>
    <mergeCell ref="BK178:BK183"/>
    <mergeCell ref="BJ180:BJ181"/>
    <mergeCell ref="BJ182:BJ183"/>
    <mergeCell ref="BJ100:BJ101"/>
    <mergeCell ref="BK100:BK105"/>
    <mergeCell ref="BJ102:BJ103"/>
    <mergeCell ref="BJ104:BJ105"/>
    <mergeCell ref="BJ106:BJ107"/>
    <mergeCell ref="BK106:BK111"/>
    <mergeCell ref="BJ108:BJ109"/>
    <mergeCell ref="BJ110:BJ111"/>
    <mergeCell ref="BJ112:BJ113"/>
    <mergeCell ref="BK112:BK117"/>
    <mergeCell ref="BJ114:BJ115"/>
    <mergeCell ref="BJ116:BJ117"/>
    <mergeCell ref="BJ126:BJ127"/>
    <mergeCell ref="BJ128:BJ129"/>
    <mergeCell ref="BJ130:BJ131"/>
    <mergeCell ref="BK130:BK135"/>
    <mergeCell ref="BJ132:BJ133"/>
    <mergeCell ref="BJ134:BJ135"/>
    <mergeCell ref="BJ64:BJ65"/>
    <mergeCell ref="BK64:BK69"/>
    <mergeCell ref="BJ66:BJ67"/>
    <mergeCell ref="BJ68:BJ69"/>
    <mergeCell ref="BJ70:BJ71"/>
    <mergeCell ref="BK70:BK75"/>
    <mergeCell ref="BJ72:BJ73"/>
    <mergeCell ref="BJ74:BJ75"/>
    <mergeCell ref="BJ90:BJ91"/>
    <mergeCell ref="BJ76:BJ77"/>
    <mergeCell ref="BK76:BK81"/>
    <mergeCell ref="BJ78:BJ79"/>
    <mergeCell ref="BJ80:BJ81"/>
    <mergeCell ref="BJ92:BJ93"/>
    <mergeCell ref="BJ94:BJ95"/>
    <mergeCell ref="BK94:BK99"/>
    <mergeCell ref="BJ96:BJ97"/>
    <mergeCell ref="BJ98:BJ99"/>
    <mergeCell ref="BJ26:BJ27"/>
    <mergeCell ref="BJ28:BJ29"/>
    <mergeCell ref="BK28:BK33"/>
    <mergeCell ref="BJ30:BJ31"/>
    <mergeCell ref="BJ32:BJ33"/>
    <mergeCell ref="BJ34:BJ35"/>
    <mergeCell ref="BK34:BK39"/>
    <mergeCell ref="BJ36:BJ37"/>
    <mergeCell ref="BJ38:BJ39"/>
    <mergeCell ref="BJ46:BJ47"/>
    <mergeCell ref="BJ52:BJ53"/>
    <mergeCell ref="BK52:BK57"/>
    <mergeCell ref="BJ54:BJ55"/>
    <mergeCell ref="BJ56:BJ57"/>
    <mergeCell ref="BJ58:BJ59"/>
    <mergeCell ref="BK58:BK63"/>
    <mergeCell ref="BJ60:BJ61"/>
    <mergeCell ref="BJ62:BJ63"/>
    <mergeCell ref="BJ40:BJ41"/>
    <mergeCell ref="BK40:BK45"/>
    <mergeCell ref="BJ42:BJ43"/>
    <mergeCell ref="BJ44:BJ45"/>
    <mergeCell ref="BM454:BM459"/>
    <mergeCell ref="BL394:BL395"/>
    <mergeCell ref="BM394:BM399"/>
    <mergeCell ref="BL396:BL397"/>
    <mergeCell ref="BL398:BL399"/>
    <mergeCell ref="BL404:BL405"/>
    <mergeCell ref="BL412:BL413"/>
    <mergeCell ref="BM412:BM417"/>
    <mergeCell ref="BL414:BL415"/>
    <mergeCell ref="BL416:BL417"/>
    <mergeCell ref="BM463:BM468"/>
    <mergeCell ref="BM472:BM477"/>
    <mergeCell ref="BM481:BM486"/>
    <mergeCell ref="BM490:BM495"/>
    <mergeCell ref="BM499:BM504"/>
    <mergeCell ref="BM510:BM515"/>
    <mergeCell ref="BJ2:BK2"/>
    <mergeCell ref="BJ4:BJ5"/>
    <mergeCell ref="BK4:BK9"/>
    <mergeCell ref="BJ6:BJ7"/>
    <mergeCell ref="BJ8:BJ9"/>
    <mergeCell ref="BJ10:BJ11"/>
    <mergeCell ref="BK10:BK15"/>
    <mergeCell ref="BJ12:BJ13"/>
    <mergeCell ref="BJ14:BJ15"/>
    <mergeCell ref="BJ16:BJ17"/>
    <mergeCell ref="BK16:BK21"/>
    <mergeCell ref="BJ18:BJ19"/>
    <mergeCell ref="BJ20:BJ21"/>
    <mergeCell ref="BJ22:BJ23"/>
    <mergeCell ref="BK22:BK27"/>
    <mergeCell ref="BJ24:BJ25"/>
    <mergeCell ref="BL348:BL349"/>
    <mergeCell ref="BL350:BL351"/>
    <mergeCell ref="BL382:BL383"/>
    <mergeCell ref="BM382:BM387"/>
    <mergeCell ref="BL384:BL385"/>
    <mergeCell ref="BL386:BL387"/>
    <mergeCell ref="BL388:BL389"/>
    <mergeCell ref="BM388:BM393"/>
    <mergeCell ref="BL390:BL391"/>
    <mergeCell ref="BL392:BL393"/>
    <mergeCell ref="BL418:BL419"/>
    <mergeCell ref="BM418:BM423"/>
    <mergeCell ref="BL420:BL421"/>
    <mergeCell ref="BL422:BL423"/>
    <mergeCell ref="BL424:BL425"/>
    <mergeCell ref="BM424:BM429"/>
    <mergeCell ref="BL426:BL427"/>
    <mergeCell ref="BL428:BL429"/>
    <mergeCell ref="BL352:BL353"/>
    <mergeCell ref="BM352:BM357"/>
    <mergeCell ref="BL354:BL355"/>
    <mergeCell ref="BL356:BL357"/>
    <mergeCell ref="BL358:BL359"/>
    <mergeCell ref="BM358:BM363"/>
    <mergeCell ref="BL360:BL361"/>
    <mergeCell ref="BL362:BL363"/>
    <mergeCell ref="BL364:BL365"/>
    <mergeCell ref="BM364:BM369"/>
    <mergeCell ref="BL366:BL367"/>
    <mergeCell ref="BL368:BL369"/>
    <mergeCell ref="BM370:BM375"/>
    <mergeCell ref="BL372:BL373"/>
    <mergeCell ref="BL374:BL375"/>
    <mergeCell ref="BL376:BL377"/>
    <mergeCell ref="BM376:BM381"/>
    <mergeCell ref="BL58:BL59"/>
    <mergeCell ref="BM58:BM63"/>
    <mergeCell ref="BL60:BL61"/>
    <mergeCell ref="BL62:BL63"/>
    <mergeCell ref="BL66:BL67"/>
    <mergeCell ref="BL68:BL69"/>
    <mergeCell ref="BL70:BL71"/>
    <mergeCell ref="BM70:BM75"/>
    <mergeCell ref="BL72:BL73"/>
    <mergeCell ref="BL74:BL75"/>
    <mergeCell ref="BL76:BL77"/>
    <mergeCell ref="BM76:BM81"/>
    <mergeCell ref="BL78:BL79"/>
    <mergeCell ref="BL80:BL81"/>
    <mergeCell ref="BL64:BL65"/>
    <mergeCell ref="BM64:BM69"/>
    <mergeCell ref="BL340:BL341"/>
    <mergeCell ref="BM340:BM345"/>
    <mergeCell ref="BL342:BL343"/>
    <mergeCell ref="BL344:BL345"/>
    <mergeCell ref="BL322:BL323"/>
    <mergeCell ref="BM322:BM327"/>
    <mergeCell ref="BL324:BL325"/>
    <mergeCell ref="BL326:BL327"/>
    <mergeCell ref="BL298:BL299"/>
    <mergeCell ref="BL346:BL347"/>
    <mergeCell ref="BM346:BM351"/>
    <mergeCell ref="BM298:BM303"/>
    <mergeCell ref="BL300:BL301"/>
    <mergeCell ref="BF420:BF421"/>
    <mergeCell ref="AV422:AV423"/>
    <mergeCell ref="AW422:AW423"/>
    <mergeCell ref="BB422:BB423"/>
    <mergeCell ref="BL14:BL15"/>
    <mergeCell ref="BL16:BL17"/>
    <mergeCell ref="BM16:BM21"/>
    <mergeCell ref="BL18:BL19"/>
    <mergeCell ref="BL20:BL21"/>
    <mergeCell ref="BL22:BL23"/>
    <mergeCell ref="BL36:BL37"/>
    <mergeCell ref="BL38:BL39"/>
    <mergeCell ref="BL40:BL41"/>
    <mergeCell ref="BM40:BM45"/>
    <mergeCell ref="BL42:BL43"/>
    <mergeCell ref="BL44:BL45"/>
    <mergeCell ref="BL46:BL47"/>
    <mergeCell ref="BM46:BM51"/>
    <mergeCell ref="BL48:BL49"/>
    <mergeCell ref="BL50:BL51"/>
    <mergeCell ref="BL52:BL53"/>
    <mergeCell ref="BM52:BM57"/>
    <mergeCell ref="BL54:BL55"/>
    <mergeCell ref="BL56:BL57"/>
    <mergeCell ref="BL28:BL29"/>
    <mergeCell ref="BM28:BM33"/>
    <mergeCell ref="BL30:BL31"/>
    <mergeCell ref="BL32:BL33"/>
    <mergeCell ref="BL34:BL35"/>
    <mergeCell ref="BM34:BM39"/>
    <mergeCell ref="BL378:BL379"/>
    <mergeCell ref="BL370:BL371"/>
    <mergeCell ref="BM400:BM405"/>
    <mergeCell ref="BL402:BL403"/>
    <mergeCell ref="BG400:BG405"/>
    <mergeCell ref="BF408:BF409"/>
    <mergeCell ref="BC481:BC486"/>
    <mergeCell ref="BE481:BE486"/>
    <mergeCell ref="BG481:BG486"/>
    <mergeCell ref="AV484:AV486"/>
    <mergeCell ref="AT487:AT495"/>
    <mergeCell ref="AV487:AV489"/>
    <mergeCell ref="AV490:AV492"/>
    <mergeCell ref="BC490:BC495"/>
    <mergeCell ref="BE490:BE495"/>
    <mergeCell ref="BC463:BC468"/>
    <mergeCell ref="BE463:BE468"/>
    <mergeCell ref="BG463:BG468"/>
    <mergeCell ref="BG490:BG495"/>
    <mergeCell ref="AV493:AV495"/>
    <mergeCell ref="BD418:BD419"/>
    <mergeCell ref="BE418:BE423"/>
    <mergeCell ref="BF418:BF419"/>
    <mergeCell ref="BG418:BG423"/>
    <mergeCell ref="AV460:AV462"/>
    <mergeCell ref="AV463:AV465"/>
    <mergeCell ref="AV466:AV468"/>
    <mergeCell ref="AV451:AV453"/>
    <mergeCell ref="AV454:AV456"/>
    <mergeCell ref="AV457:AV459"/>
    <mergeCell ref="AV442:AV444"/>
    <mergeCell ref="AV445:AV447"/>
    <mergeCell ref="AV448:AV450"/>
    <mergeCell ref="BD420:BD421"/>
    <mergeCell ref="BD404:BD405"/>
    <mergeCell ref="B400:B405"/>
    <mergeCell ref="C400:C405"/>
    <mergeCell ref="D400:D405"/>
    <mergeCell ref="E400:E405"/>
    <mergeCell ref="AV400:AV401"/>
    <mergeCell ref="AW400:AW401"/>
    <mergeCell ref="BD422:BD423"/>
    <mergeCell ref="BF422:BF423"/>
    <mergeCell ref="BC454:BC459"/>
    <mergeCell ref="BD406:BD407"/>
    <mergeCell ref="BL406:BL407"/>
    <mergeCell ref="BM406:BM411"/>
    <mergeCell ref="BL408:BL409"/>
    <mergeCell ref="BL410:BL411"/>
    <mergeCell ref="BJ400:BJ401"/>
    <mergeCell ref="BK400:BK405"/>
    <mergeCell ref="BJ402:BJ403"/>
    <mergeCell ref="BJ404:BJ405"/>
    <mergeCell ref="BJ406:BJ407"/>
    <mergeCell ref="BK406:BK411"/>
    <mergeCell ref="BJ408:BJ409"/>
    <mergeCell ref="BJ410:BJ411"/>
    <mergeCell ref="BG412:BG417"/>
    <mergeCell ref="BD416:BD417"/>
    <mergeCell ref="BF416:BF417"/>
    <mergeCell ref="BE406:BE411"/>
    <mergeCell ref="BF406:BF407"/>
    <mergeCell ref="BG406:BG411"/>
    <mergeCell ref="BD408:BD409"/>
    <mergeCell ref="BH416:BH417"/>
    <mergeCell ref="BL400:BL401"/>
    <mergeCell ref="AV396:AV397"/>
    <mergeCell ref="AW396:AW397"/>
    <mergeCell ref="BB396:BB397"/>
    <mergeCell ref="BD396:BD397"/>
    <mergeCell ref="BF396:BF397"/>
    <mergeCell ref="AV398:AV399"/>
    <mergeCell ref="AW398:AW399"/>
    <mergeCell ref="BB398:BB399"/>
    <mergeCell ref="BD398:BD399"/>
    <mergeCell ref="BF398:BF399"/>
    <mergeCell ref="BB394:BB395"/>
    <mergeCell ref="BC394:BC399"/>
    <mergeCell ref="BD394:BD395"/>
    <mergeCell ref="BE394:BE399"/>
    <mergeCell ref="BF394:BF395"/>
    <mergeCell ref="BF404:BF405"/>
    <mergeCell ref="BE400:BE405"/>
    <mergeCell ref="BF400:BF401"/>
    <mergeCell ref="AV402:AV403"/>
    <mergeCell ref="AW402:AW403"/>
    <mergeCell ref="BB402:BB403"/>
    <mergeCell ref="BD402:BD403"/>
    <mergeCell ref="BF402:BF403"/>
    <mergeCell ref="AV404:AV405"/>
    <mergeCell ref="AW404:AW405"/>
    <mergeCell ref="AX400:AX405"/>
    <mergeCell ref="AY400:AY405"/>
    <mergeCell ref="AZ400:AZ405"/>
    <mergeCell ref="BB400:BB401"/>
    <mergeCell ref="BC400:BC405"/>
    <mergeCell ref="BD400:BD401"/>
    <mergeCell ref="BB404:BB405"/>
    <mergeCell ref="BG394:BG399"/>
    <mergeCell ref="BF392:BF393"/>
    <mergeCell ref="B394:B399"/>
    <mergeCell ref="C394:C399"/>
    <mergeCell ref="D394:D399"/>
    <mergeCell ref="E394:E399"/>
    <mergeCell ref="AV394:AV395"/>
    <mergeCell ref="AW394:AW395"/>
    <mergeCell ref="AX394:AX399"/>
    <mergeCell ref="AY394:AY399"/>
    <mergeCell ref="AZ394:AZ399"/>
    <mergeCell ref="BE388:BE393"/>
    <mergeCell ref="BF388:BF389"/>
    <mergeCell ref="BG388:BG393"/>
    <mergeCell ref="AV390:AV391"/>
    <mergeCell ref="AW390:AW391"/>
    <mergeCell ref="BB390:BB391"/>
    <mergeCell ref="BD390:BD391"/>
    <mergeCell ref="BF390:BF391"/>
    <mergeCell ref="AV392:AV393"/>
    <mergeCell ref="AW392:AW393"/>
    <mergeCell ref="AX388:AX393"/>
    <mergeCell ref="AY388:AY393"/>
    <mergeCell ref="AZ388:AZ393"/>
    <mergeCell ref="BB388:BB389"/>
    <mergeCell ref="BC388:BC393"/>
    <mergeCell ref="BD388:BD389"/>
    <mergeCell ref="BB392:BB393"/>
    <mergeCell ref="BD392:BD393"/>
    <mergeCell ref="B388:B393"/>
    <mergeCell ref="C388:C393"/>
    <mergeCell ref="D388:D393"/>
    <mergeCell ref="E388:E393"/>
    <mergeCell ref="AV388:AV389"/>
    <mergeCell ref="AW388:AW389"/>
    <mergeCell ref="BG382:BG387"/>
    <mergeCell ref="AV384:AV385"/>
    <mergeCell ref="AW384:AW385"/>
    <mergeCell ref="BB384:BB385"/>
    <mergeCell ref="BD384:BD385"/>
    <mergeCell ref="BF384:BF385"/>
    <mergeCell ref="AV386:AV387"/>
    <mergeCell ref="AW386:AW387"/>
    <mergeCell ref="BB386:BB387"/>
    <mergeCell ref="BD386:BD387"/>
    <mergeCell ref="AZ382:AZ387"/>
    <mergeCell ref="BB382:BB383"/>
    <mergeCell ref="BC382:BC387"/>
    <mergeCell ref="BD382:BD383"/>
    <mergeCell ref="BA382:BA387"/>
    <mergeCell ref="BA388:BA393"/>
    <mergeCell ref="BG376:BG381"/>
    <mergeCell ref="AV378:AV379"/>
    <mergeCell ref="AW378:AW379"/>
    <mergeCell ref="BB378:BB379"/>
    <mergeCell ref="BD378:BD379"/>
    <mergeCell ref="BF378:BF379"/>
    <mergeCell ref="AV376:AV377"/>
    <mergeCell ref="AW376:AW377"/>
    <mergeCell ref="AX376:AX381"/>
    <mergeCell ref="AY376:AY381"/>
    <mergeCell ref="AZ376:AZ381"/>
    <mergeCell ref="BB376:BB377"/>
    <mergeCell ref="AV380:AV381"/>
    <mergeCell ref="AW380:AW381"/>
    <mergeCell ref="BB380:BB381"/>
    <mergeCell ref="BL380:BL381"/>
    <mergeCell ref="BD380:BD381"/>
    <mergeCell ref="BF380:BF381"/>
    <mergeCell ref="BJ376:BJ377"/>
    <mergeCell ref="BK376:BK381"/>
    <mergeCell ref="BJ378:BJ379"/>
    <mergeCell ref="BJ380:BJ381"/>
    <mergeCell ref="BA376:BA381"/>
    <mergeCell ref="BG364:BG369"/>
    <mergeCell ref="AV366:AV367"/>
    <mergeCell ref="AW366:AW367"/>
    <mergeCell ref="BB366:BB367"/>
    <mergeCell ref="BD366:BD367"/>
    <mergeCell ref="BF366:BF367"/>
    <mergeCell ref="AV368:AV369"/>
    <mergeCell ref="AW364:AW365"/>
    <mergeCell ref="AX364:AX369"/>
    <mergeCell ref="AY364:AY369"/>
    <mergeCell ref="AZ364:AZ369"/>
    <mergeCell ref="BB364:BB365"/>
    <mergeCell ref="BC364:BC369"/>
    <mergeCell ref="AW368:AW369"/>
    <mergeCell ref="BB368:BB369"/>
    <mergeCell ref="BG370:BG375"/>
    <mergeCell ref="AV372:AV373"/>
    <mergeCell ref="BF370:BF371"/>
    <mergeCell ref="BF374:BF375"/>
    <mergeCell ref="BD372:BD373"/>
    <mergeCell ref="BF372:BF373"/>
    <mergeCell ref="AV374:AV375"/>
    <mergeCell ref="AW374:AW375"/>
    <mergeCell ref="BA364:BA369"/>
    <mergeCell ref="BA370:BA375"/>
    <mergeCell ref="BF344:BF345"/>
    <mergeCell ref="B382:B387"/>
    <mergeCell ref="C382:C387"/>
    <mergeCell ref="D382:D387"/>
    <mergeCell ref="E382:E387"/>
    <mergeCell ref="AV382:AV383"/>
    <mergeCell ref="AW382:AW383"/>
    <mergeCell ref="AX382:AX387"/>
    <mergeCell ref="AY382:AY387"/>
    <mergeCell ref="BC376:BC381"/>
    <mergeCell ref="BD376:BD377"/>
    <mergeCell ref="BE376:BE381"/>
    <mergeCell ref="BF376:BF377"/>
    <mergeCell ref="BE382:BE387"/>
    <mergeCell ref="BF382:BF383"/>
    <mergeCell ref="BF386:BF387"/>
    <mergeCell ref="C370:C375"/>
    <mergeCell ref="D370:D375"/>
    <mergeCell ref="E370:E375"/>
    <mergeCell ref="AV370:AV371"/>
    <mergeCell ref="AW370:AW371"/>
    <mergeCell ref="AX370:AX375"/>
    <mergeCell ref="AY370:AY375"/>
    <mergeCell ref="BD364:BD365"/>
    <mergeCell ref="BE364:BE369"/>
    <mergeCell ref="BF364:BF365"/>
    <mergeCell ref="BB356:BB357"/>
    <mergeCell ref="BA346:BA351"/>
    <mergeCell ref="BA352:BA357"/>
    <mergeCell ref="BA358:BA363"/>
    <mergeCell ref="B352:B357"/>
    <mergeCell ref="C352:C357"/>
    <mergeCell ref="D352:D357"/>
    <mergeCell ref="B364:B369"/>
    <mergeCell ref="C364:C369"/>
    <mergeCell ref="D364:D369"/>
    <mergeCell ref="E364:E369"/>
    <mergeCell ref="AV364:AV365"/>
    <mergeCell ref="BD356:BD357"/>
    <mergeCell ref="BF356:BF357"/>
    <mergeCell ref="BC352:BC357"/>
    <mergeCell ref="BD352:BD353"/>
    <mergeCell ref="BE352:BE357"/>
    <mergeCell ref="BF352:BF353"/>
    <mergeCell ref="BB374:BB375"/>
    <mergeCell ref="BD374:BD375"/>
    <mergeCell ref="AZ370:AZ375"/>
    <mergeCell ref="BB370:BB371"/>
    <mergeCell ref="BC370:BC375"/>
    <mergeCell ref="BD370:BD371"/>
    <mergeCell ref="BE370:BE375"/>
    <mergeCell ref="E352:E357"/>
    <mergeCell ref="BD368:BD369"/>
    <mergeCell ref="BF368:BF369"/>
    <mergeCell ref="B376:B381"/>
    <mergeCell ref="C376:C381"/>
    <mergeCell ref="D376:D381"/>
    <mergeCell ref="E376:E381"/>
    <mergeCell ref="BG358:BG363"/>
    <mergeCell ref="AV360:AV361"/>
    <mergeCell ref="AW360:AW361"/>
    <mergeCell ref="BB360:BB361"/>
    <mergeCell ref="BD360:BD361"/>
    <mergeCell ref="BF360:BF361"/>
    <mergeCell ref="AV362:AV363"/>
    <mergeCell ref="AW362:AW363"/>
    <mergeCell ref="BB362:BB363"/>
    <mergeCell ref="BD362:BD363"/>
    <mergeCell ref="AZ358:AZ363"/>
    <mergeCell ref="BB358:BB359"/>
    <mergeCell ref="BC358:BC363"/>
    <mergeCell ref="BD358:BD359"/>
    <mergeCell ref="BE358:BE363"/>
    <mergeCell ref="BF358:BF359"/>
    <mergeCell ref="BF362:BF363"/>
    <mergeCell ref="AW372:AW373"/>
    <mergeCell ref="BB372:BB373"/>
    <mergeCell ref="B358:B363"/>
    <mergeCell ref="C358:C363"/>
    <mergeCell ref="D358:D363"/>
    <mergeCell ref="E358:E363"/>
    <mergeCell ref="AV358:AV359"/>
    <mergeCell ref="AW358:AW359"/>
    <mergeCell ref="AX358:AX363"/>
    <mergeCell ref="AY358:AY363"/>
    <mergeCell ref="B370:B375"/>
    <mergeCell ref="BG352:BG357"/>
    <mergeCell ref="AV354:AV355"/>
    <mergeCell ref="AW354:AW355"/>
    <mergeCell ref="BB354:BB355"/>
    <mergeCell ref="BD354:BD355"/>
    <mergeCell ref="BF354:BF355"/>
    <mergeCell ref="AV352:AV353"/>
    <mergeCell ref="AW352:AW353"/>
    <mergeCell ref="AX352:AX357"/>
    <mergeCell ref="AY352:AY357"/>
    <mergeCell ref="AZ352:AZ357"/>
    <mergeCell ref="BB352:BB353"/>
    <mergeCell ref="AV356:AV357"/>
    <mergeCell ref="AW356:AW357"/>
    <mergeCell ref="BG346:BG351"/>
    <mergeCell ref="AV348:AV349"/>
    <mergeCell ref="AW348:AW349"/>
    <mergeCell ref="BB348:BB349"/>
    <mergeCell ref="BD348:BD349"/>
    <mergeCell ref="BF348:BF349"/>
    <mergeCell ref="AV350:AV351"/>
    <mergeCell ref="AW350:AW351"/>
    <mergeCell ref="BB350:BB351"/>
    <mergeCell ref="BD350:BD351"/>
    <mergeCell ref="AZ346:AZ351"/>
    <mergeCell ref="BB346:BB347"/>
    <mergeCell ref="BC346:BC351"/>
    <mergeCell ref="BD346:BD347"/>
    <mergeCell ref="BE346:BE351"/>
    <mergeCell ref="BF346:BF347"/>
    <mergeCell ref="BF350:BF351"/>
    <mergeCell ref="B346:B351"/>
    <mergeCell ref="C346:C351"/>
    <mergeCell ref="D346:D351"/>
    <mergeCell ref="E346:E351"/>
    <mergeCell ref="AV346:AV347"/>
    <mergeCell ref="AW346:AW347"/>
    <mergeCell ref="AX346:AX351"/>
    <mergeCell ref="AY346:AY351"/>
    <mergeCell ref="BD340:BD341"/>
    <mergeCell ref="BE340:BE345"/>
    <mergeCell ref="BF340:BF341"/>
    <mergeCell ref="BG340:BG345"/>
    <mergeCell ref="AV342:AV343"/>
    <mergeCell ref="AW342:AW343"/>
    <mergeCell ref="BB342:BB343"/>
    <mergeCell ref="BD342:BD343"/>
    <mergeCell ref="BF342:BF343"/>
    <mergeCell ref="AV344:AV345"/>
    <mergeCell ref="AW340:AW341"/>
    <mergeCell ref="AX340:AX345"/>
    <mergeCell ref="AY340:AY345"/>
    <mergeCell ref="AZ340:AZ345"/>
    <mergeCell ref="BB340:BB341"/>
    <mergeCell ref="BC340:BC345"/>
    <mergeCell ref="AW344:AW345"/>
    <mergeCell ref="BB344:BB345"/>
    <mergeCell ref="B340:B345"/>
    <mergeCell ref="C340:C345"/>
    <mergeCell ref="D340:D345"/>
    <mergeCell ref="E340:E345"/>
    <mergeCell ref="AV340:AV341"/>
    <mergeCell ref="BD344:BD345"/>
    <mergeCell ref="BG334:BG339"/>
    <mergeCell ref="BF332:BF333"/>
    <mergeCell ref="BM328:BM333"/>
    <mergeCell ref="BL330:BL331"/>
    <mergeCell ref="BL332:BL333"/>
    <mergeCell ref="BL334:BL335"/>
    <mergeCell ref="BM334:BM339"/>
    <mergeCell ref="BL336:BL337"/>
    <mergeCell ref="BL338:BL339"/>
    <mergeCell ref="BJ334:BJ335"/>
    <mergeCell ref="BK334:BK339"/>
    <mergeCell ref="BJ336:BJ337"/>
    <mergeCell ref="BJ338:BJ339"/>
    <mergeCell ref="BN328:BN329"/>
    <mergeCell ref="BO328:BO333"/>
    <mergeCell ref="BP328:BP333"/>
    <mergeCell ref="BQ328:BQ333"/>
    <mergeCell ref="BJ328:BJ329"/>
    <mergeCell ref="BK328:BK333"/>
    <mergeCell ref="BJ330:BJ331"/>
    <mergeCell ref="BJ332:BJ333"/>
    <mergeCell ref="BL328:BL329"/>
    <mergeCell ref="BG328:BG333"/>
    <mergeCell ref="BH338:BH339"/>
    <mergeCell ref="B328:B333"/>
    <mergeCell ref="C328:C333"/>
    <mergeCell ref="D328:D333"/>
    <mergeCell ref="E328:E333"/>
    <mergeCell ref="AV328:AV329"/>
    <mergeCell ref="AV336:AV337"/>
    <mergeCell ref="AW336:AW337"/>
    <mergeCell ref="BB336:BB337"/>
    <mergeCell ref="BD336:BD337"/>
    <mergeCell ref="BF336:BF337"/>
    <mergeCell ref="AV338:AV339"/>
    <mergeCell ref="AW338:AW339"/>
    <mergeCell ref="BB338:BB339"/>
    <mergeCell ref="BD338:BD339"/>
    <mergeCell ref="BF338:BF339"/>
    <mergeCell ref="BB334:BB335"/>
    <mergeCell ref="BC334:BC339"/>
    <mergeCell ref="BD334:BD335"/>
    <mergeCell ref="BE334:BE339"/>
    <mergeCell ref="BF334:BF335"/>
    <mergeCell ref="AW328:AW329"/>
    <mergeCell ref="B334:B339"/>
    <mergeCell ref="C334:C339"/>
    <mergeCell ref="D334:D339"/>
    <mergeCell ref="E334:E339"/>
    <mergeCell ref="AV334:AV335"/>
    <mergeCell ref="AW334:AW335"/>
    <mergeCell ref="AX334:AX339"/>
    <mergeCell ref="AY334:AY339"/>
    <mergeCell ref="AZ334:AZ339"/>
    <mergeCell ref="BE328:BE333"/>
    <mergeCell ref="BF328:BF329"/>
    <mergeCell ref="AZ328:AZ333"/>
    <mergeCell ref="BB328:BB329"/>
    <mergeCell ref="BC328:BC333"/>
    <mergeCell ref="BD328:BD329"/>
    <mergeCell ref="BB332:BB333"/>
    <mergeCell ref="BD332:BD333"/>
    <mergeCell ref="BL310:BL311"/>
    <mergeCell ref="BM310:BM315"/>
    <mergeCell ref="BL312:BL313"/>
    <mergeCell ref="BL314:BL315"/>
    <mergeCell ref="BL316:BL317"/>
    <mergeCell ref="BM316:BM321"/>
    <mergeCell ref="BL318:BL319"/>
    <mergeCell ref="BL320:BL321"/>
    <mergeCell ref="BF320:BF321"/>
    <mergeCell ref="AV330:AV331"/>
    <mergeCell ref="AW330:AW331"/>
    <mergeCell ref="BB330:BB331"/>
    <mergeCell ref="BD330:BD331"/>
    <mergeCell ref="BF330:BF331"/>
    <mergeCell ref="AV332:AV333"/>
    <mergeCell ref="AW332:AW333"/>
    <mergeCell ref="AX328:AX333"/>
    <mergeCell ref="AY328:AY333"/>
    <mergeCell ref="AV324:AV325"/>
    <mergeCell ref="AW324:AW325"/>
    <mergeCell ref="BB324:BB325"/>
    <mergeCell ref="BD324:BD325"/>
    <mergeCell ref="BF324:BF325"/>
    <mergeCell ref="AV326:AV327"/>
    <mergeCell ref="AW326:AW327"/>
    <mergeCell ref="BB326:BB327"/>
    <mergeCell ref="B322:B327"/>
    <mergeCell ref="C322:C327"/>
    <mergeCell ref="D322:D327"/>
    <mergeCell ref="E322:E327"/>
    <mergeCell ref="AV322:AV323"/>
    <mergeCell ref="AW322:AW323"/>
    <mergeCell ref="AX322:AX327"/>
    <mergeCell ref="AY322:AY327"/>
    <mergeCell ref="AZ322:AZ327"/>
    <mergeCell ref="BE316:BE321"/>
    <mergeCell ref="BF316:BF317"/>
    <mergeCell ref="BG316:BG321"/>
    <mergeCell ref="AV318:AV319"/>
    <mergeCell ref="AW318:AW319"/>
    <mergeCell ref="BB318:BB319"/>
    <mergeCell ref="BD318:BD319"/>
    <mergeCell ref="BF318:BF319"/>
    <mergeCell ref="AV320:AV321"/>
    <mergeCell ref="AW320:AW321"/>
    <mergeCell ref="AX316:AX321"/>
    <mergeCell ref="AY316:AY321"/>
    <mergeCell ref="AZ316:AZ321"/>
    <mergeCell ref="BB316:BB317"/>
    <mergeCell ref="BB322:BB323"/>
    <mergeCell ref="BC322:BC327"/>
    <mergeCell ref="BD322:BD323"/>
    <mergeCell ref="BE322:BE327"/>
    <mergeCell ref="BF322:BF323"/>
    <mergeCell ref="BG322:BG327"/>
    <mergeCell ref="BD326:BD327"/>
    <mergeCell ref="BF326:BF327"/>
    <mergeCell ref="B304:B309"/>
    <mergeCell ref="C304:C309"/>
    <mergeCell ref="D304:D309"/>
    <mergeCell ref="AW316:AW317"/>
    <mergeCell ref="AV312:AV313"/>
    <mergeCell ref="AW312:AW313"/>
    <mergeCell ref="BB312:BB313"/>
    <mergeCell ref="BD312:BD313"/>
    <mergeCell ref="BF312:BF313"/>
    <mergeCell ref="AV314:AV315"/>
    <mergeCell ref="AW314:AW315"/>
    <mergeCell ref="BB314:BB315"/>
    <mergeCell ref="BD314:BD315"/>
    <mergeCell ref="BF314:BF315"/>
    <mergeCell ref="BB310:BB311"/>
    <mergeCell ref="BC310:BC315"/>
    <mergeCell ref="BD310:BD311"/>
    <mergeCell ref="BE310:BE315"/>
    <mergeCell ref="BF310:BF311"/>
    <mergeCell ref="BC316:BC321"/>
    <mergeCell ref="BD316:BD317"/>
    <mergeCell ref="BB320:BB321"/>
    <mergeCell ref="BD320:BD321"/>
    <mergeCell ref="B316:B321"/>
    <mergeCell ref="C316:C321"/>
    <mergeCell ref="D316:D321"/>
    <mergeCell ref="E316:E321"/>
    <mergeCell ref="AV316:AV317"/>
    <mergeCell ref="E304:E309"/>
    <mergeCell ref="AV304:AV305"/>
    <mergeCell ref="AW304:AW305"/>
    <mergeCell ref="BA304:BA309"/>
    <mergeCell ref="BL302:BL303"/>
    <mergeCell ref="BL304:BL305"/>
    <mergeCell ref="BM304:BM309"/>
    <mergeCell ref="BL306:BL307"/>
    <mergeCell ref="BL308:BL309"/>
    <mergeCell ref="BJ298:BJ299"/>
    <mergeCell ref="BK298:BK303"/>
    <mergeCell ref="BJ300:BJ301"/>
    <mergeCell ref="BJ302:BJ303"/>
    <mergeCell ref="BJ304:BJ305"/>
    <mergeCell ref="BK304:BK309"/>
    <mergeCell ref="BG310:BG315"/>
    <mergeCell ref="BF308:BF309"/>
    <mergeCell ref="B310:B315"/>
    <mergeCell ref="C310:C315"/>
    <mergeCell ref="D310:D315"/>
    <mergeCell ref="E310:E315"/>
    <mergeCell ref="AV310:AV311"/>
    <mergeCell ref="AW310:AW311"/>
    <mergeCell ref="AX310:AX315"/>
    <mergeCell ref="AY310:AY315"/>
    <mergeCell ref="AZ310:AZ315"/>
    <mergeCell ref="BE304:BE309"/>
    <mergeCell ref="BF304:BF305"/>
    <mergeCell ref="BG304:BG309"/>
    <mergeCell ref="AV306:AV307"/>
    <mergeCell ref="AW306:AW307"/>
    <mergeCell ref="BB306:BB307"/>
    <mergeCell ref="BD306:BD307"/>
    <mergeCell ref="AV300:AV301"/>
    <mergeCell ref="AW300:AW301"/>
    <mergeCell ref="BB300:BB301"/>
    <mergeCell ref="BD300:BD301"/>
    <mergeCell ref="BF300:BF301"/>
    <mergeCell ref="AV302:AV303"/>
    <mergeCell ref="AW302:AW303"/>
    <mergeCell ref="BB302:BB303"/>
    <mergeCell ref="BD302:BD303"/>
    <mergeCell ref="BF302:BF303"/>
    <mergeCell ref="BB298:BB299"/>
    <mergeCell ref="BC298:BC303"/>
    <mergeCell ref="BD298:BD299"/>
    <mergeCell ref="BE298:BE303"/>
    <mergeCell ref="BF298:BF299"/>
    <mergeCell ref="BF306:BF307"/>
    <mergeCell ref="AV308:AV309"/>
    <mergeCell ref="AW308:AW309"/>
    <mergeCell ref="AX304:AX309"/>
    <mergeCell ref="AY304:AY309"/>
    <mergeCell ref="AZ304:AZ309"/>
    <mergeCell ref="BB304:BB305"/>
    <mergeCell ref="BC304:BC309"/>
    <mergeCell ref="BD304:BD305"/>
    <mergeCell ref="BB308:BB309"/>
    <mergeCell ref="BD308:BD309"/>
    <mergeCell ref="BA298:BA303"/>
    <mergeCell ref="B292:B297"/>
    <mergeCell ref="C292:C297"/>
    <mergeCell ref="D292:D297"/>
    <mergeCell ref="E280:E285"/>
    <mergeCell ref="AV280:AV281"/>
    <mergeCell ref="AW280:AW281"/>
    <mergeCell ref="BL286:BL287"/>
    <mergeCell ref="BM286:BM291"/>
    <mergeCell ref="BL288:BL289"/>
    <mergeCell ref="BL290:BL291"/>
    <mergeCell ref="BL292:BL293"/>
    <mergeCell ref="BM292:BM297"/>
    <mergeCell ref="BL294:BL295"/>
    <mergeCell ref="BL296:BL297"/>
    <mergeCell ref="BG298:BG303"/>
    <mergeCell ref="BF296:BF297"/>
    <mergeCell ref="B298:B303"/>
    <mergeCell ref="C298:C303"/>
    <mergeCell ref="D298:D303"/>
    <mergeCell ref="E298:E303"/>
    <mergeCell ref="AV298:AV299"/>
    <mergeCell ref="AW298:AW299"/>
    <mergeCell ref="AX298:AX303"/>
    <mergeCell ref="AY298:AY303"/>
    <mergeCell ref="AZ298:AZ303"/>
    <mergeCell ref="BE292:BE297"/>
    <mergeCell ref="BF292:BF293"/>
    <mergeCell ref="BG292:BG297"/>
    <mergeCell ref="AV294:AV295"/>
    <mergeCell ref="AW294:AW295"/>
    <mergeCell ref="BB294:BB295"/>
    <mergeCell ref="BD294:BD295"/>
    <mergeCell ref="E292:E297"/>
    <mergeCell ref="AV292:AV293"/>
    <mergeCell ref="AW292:AW293"/>
    <mergeCell ref="AV288:AV289"/>
    <mergeCell ref="AW288:AW289"/>
    <mergeCell ref="BB288:BB289"/>
    <mergeCell ref="BD288:BD289"/>
    <mergeCell ref="BF288:BF289"/>
    <mergeCell ref="AV290:AV291"/>
    <mergeCell ref="AW290:AW291"/>
    <mergeCell ref="BB290:BB291"/>
    <mergeCell ref="BD290:BD291"/>
    <mergeCell ref="BF290:BF291"/>
    <mergeCell ref="BB286:BB287"/>
    <mergeCell ref="BC286:BC291"/>
    <mergeCell ref="BD286:BD287"/>
    <mergeCell ref="BE286:BE291"/>
    <mergeCell ref="BF286:BF287"/>
    <mergeCell ref="BB292:BB293"/>
    <mergeCell ref="BC292:BC297"/>
    <mergeCell ref="BD292:BD293"/>
    <mergeCell ref="BB296:BB297"/>
    <mergeCell ref="BD296:BD297"/>
    <mergeCell ref="BF294:BF295"/>
    <mergeCell ref="AV296:AV297"/>
    <mergeCell ref="AW296:AW297"/>
    <mergeCell ref="AX292:AX297"/>
    <mergeCell ref="AY292:AY297"/>
    <mergeCell ref="AZ292:AZ297"/>
    <mergeCell ref="BA292:BA297"/>
    <mergeCell ref="BL274:BL275"/>
    <mergeCell ref="BM274:BM279"/>
    <mergeCell ref="BL276:BL277"/>
    <mergeCell ref="BL278:BL279"/>
    <mergeCell ref="BL280:BL281"/>
    <mergeCell ref="BM280:BM285"/>
    <mergeCell ref="BL282:BL283"/>
    <mergeCell ref="BL284:BL285"/>
    <mergeCell ref="BN280:BN281"/>
    <mergeCell ref="BO280:BO285"/>
    <mergeCell ref="BP280:BP285"/>
    <mergeCell ref="BQ280:BQ285"/>
    <mergeCell ref="BG286:BG291"/>
    <mergeCell ref="BF284:BF285"/>
    <mergeCell ref="B286:B291"/>
    <mergeCell ref="C286:C291"/>
    <mergeCell ref="D286:D291"/>
    <mergeCell ref="E286:E291"/>
    <mergeCell ref="AV286:AV287"/>
    <mergeCell ref="AW286:AW287"/>
    <mergeCell ref="AX286:AX291"/>
    <mergeCell ref="AY286:AY291"/>
    <mergeCell ref="AZ286:AZ291"/>
    <mergeCell ref="BE280:BE285"/>
    <mergeCell ref="BF280:BF281"/>
    <mergeCell ref="BG280:BG285"/>
    <mergeCell ref="AV282:AV283"/>
    <mergeCell ref="AW282:AW283"/>
    <mergeCell ref="BB282:BB283"/>
    <mergeCell ref="BD282:BD283"/>
    <mergeCell ref="BF282:BF283"/>
    <mergeCell ref="AV284:AV285"/>
    <mergeCell ref="BG274:BG279"/>
    <mergeCell ref="AV276:AV277"/>
    <mergeCell ref="AW276:AW277"/>
    <mergeCell ref="BB276:BB277"/>
    <mergeCell ref="BD276:BD277"/>
    <mergeCell ref="BF276:BF277"/>
    <mergeCell ref="AV278:AV279"/>
    <mergeCell ref="AW278:AW279"/>
    <mergeCell ref="BB278:BB279"/>
    <mergeCell ref="BD278:BD279"/>
    <mergeCell ref="AZ274:AZ279"/>
    <mergeCell ref="BB274:BB275"/>
    <mergeCell ref="BC274:BC279"/>
    <mergeCell ref="BD274:BD275"/>
    <mergeCell ref="BE274:BE279"/>
    <mergeCell ref="BF274:BF275"/>
    <mergeCell ref="BF278:BF279"/>
    <mergeCell ref="AW284:AW285"/>
    <mergeCell ref="AX280:AX285"/>
    <mergeCell ref="AY280:AY285"/>
    <mergeCell ref="AZ280:AZ285"/>
    <mergeCell ref="BB280:BB281"/>
    <mergeCell ref="BC280:BC285"/>
    <mergeCell ref="BD280:BD281"/>
    <mergeCell ref="BB284:BB285"/>
    <mergeCell ref="BD284:BD285"/>
    <mergeCell ref="BF272:BF273"/>
    <mergeCell ref="B274:B279"/>
    <mergeCell ref="C274:C279"/>
    <mergeCell ref="D274:D279"/>
    <mergeCell ref="E274:E279"/>
    <mergeCell ref="AV274:AV275"/>
    <mergeCell ref="AW274:AW275"/>
    <mergeCell ref="AX274:AX279"/>
    <mergeCell ref="AY274:AY279"/>
    <mergeCell ref="BE268:BE273"/>
    <mergeCell ref="BF268:BF269"/>
    <mergeCell ref="B280:B285"/>
    <mergeCell ref="C280:C285"/>
    <mergeCell ref="D280:D285"/>
    <mergeCell ref="BG268:BG273"/>
    <mergeCell ref="AV270:AV271"/>
    <mergeCell ref="AW270:AW271"/>
    <mergeCell ref="BB270:BB271"/>
    <mergeCell ref="BD270:BD271"/>
    <mergeCell ref="BF270:BF271"/>
    <mergeCell ref="AV272:AV273"/>
    <mergeCell ref="AW272:AW273"/>
    <mergeCell ref="AX268:AX273"/>
    <mergeCell ref="AY268:AY273"/>
    <mergeCell ref="AZ268:AZ273"/>
    <mergeCell ref="BB268:BB269"/>
    <mergeCell ref="BC268:BC273"/>
    <mergeCell ref="BD268:BD269"/>
    <mergeCell ref="BB272:BB273"/>
    <mergeCell ref="BD272:BD273"/>
    <mergeCell ref="B268:B273"/>
    <mergeCell ref="C268:C273"/>
    <mergeCell ref="D268:D273"/>
    <mergeCell ref="E268:E273"/>
    <mergeCell ref="AV268:AV269"/>
    <mergeCell ref="B256:B261"/>
    <mergeCell ref="C256:C261"/>
    <mergeCell ref="D256:D261"/>
    <mergeCell ref="E256:E261"/>
    <mergeCell ref="BN262:BN263"/>
    <mergeCell ref="AW268:AW269"/>
    <mergeCell ref="AV264:AV265"/>
    <mergeCell ref="AW264:AW265"/>
    <mergeCell ref="BB264:BB265"/>
    <mergeCell ref="BD264:BD265"/>
    <mergeCell ref="BF264:BF265"/>
    <mergeCell ref="AV266:AV267"/>
    <mergeCell ref="AW266:AW267"/>
    <mergeCell ref="BB266:BB267"/>
    <mergeCell ref="BD266:BD267"/>
    <mergeCell ref="BF266:BF267"/>
    <mergeCell ref="BB262:BB263"/>
    <mergeCell ref="BC262:BC267"/>
    <mergeCell ref="BD262:BD263"/>
    <mergeCell ref="BE262:BE267"/>
    <mergeCell ref="BF262:BF263"/>
    <mergeCell ref="BG262:BG267"/>
    <mergeCell ref="BL262:BL263"/>
    <mergeCell ref="BM262:BM267"/>
    <mergeCell ref="BL264:BL265"/>
    <mergeCell ref="BL266:BL267"/>
    <mergeCell ref="BL268:BL269"/>
    <mergeCell ref="BM268:BM273"/>
    <mergeCell ref="BL270:BL271"/>
    <mergeCell ref="BL272:BL273"/>
    <mergeCell ref="BJ262:BJ263"/>
    <mergeCell ref="BK262:BK267"/>
    <mergeCell ref="BL250:BL251"/>
    <mergeCell ref="BM250:BM255"/>
    <mergeCell ref="BL252:BL253"/>
    <mergeCell ref="BL254:BL255"/>
    <mergeCell ref="BL256:BL257"/>
    <mergeCell ref="BM256:BM261"/>
    <mergeCell ref="BL258:BL259"/>
    <mergeCell ref="BL260:BL261"/>
    <mergeCell ref="BF260:BF261"/>
    <mergeCell ref="B262:B267"/>
    <mergeCell ref="C262:C267"/>
    <mergeCell ref="D262:D267"/>
    <mergeCell ref="E262:E267"/>
    <mergeCell ref="AV262:AV263"/>
    <mergeCell ref="AW262:AW263"/>
    <mergeCell ref="AX262:AX267"/>
    <mergeCell ref="AY262:AY267"/>
    <mergeCell ref="AZ262:AZ267"/>
    <mergeCell ref="BE256:BE261"/>
    <mergeCell ref="BF256:BF257"/>
    <mergeCell ref="BG256:BG261"/>
    <mergeCell ref="AV258:AV259"/>
    <mergeCell ref="AW258:AW259"/>
    <mergeCell ref="BB258:BB259"/>
    <mergeCell ref="BD258:BD259"/>
    <mergeCell ref="BF258:BF259"/>
    <mergeCell ref="AV260:AV261"/>
    <mergeCell ref="AW260:AW261"/>
    <mergeCell ref="AX256:AX261"/>
    <mergeCell ref="AY256:AY261"/>
    <mergeCell ref="AZ256:AZ261"/>
    <mergeCell ref="BB256:BB257"/>
    <mergeCell ref="AV256:AV257"/>
    <mergeCell ref="AW256:AW257"/>
    <mergeCell ref="BG250:BG255"/>
    <mergeCell ref="AV252:AV253"/>
    <mergeCell ref="AW252:AW253"/>
    <mergeCell ref="BB252:BB253"/>
    <mergeCell ref="BD252:BD253"/>
    <mergeCell ref="BF252:BF253"/>
    <mergeCell ref="AV254:AV255"/>
    <mergeCell ref="AW254:AW255"/>
    <mergeCell ref="BB254:BB255"/>
    <mergeCell ref="BD254:BD255"/>
    <mergeCell ref="AZ250:AZ255"/>
    <mergeCell ref="BB250:BB251"/>
    <mergeCell ref="BC250:BC255"/>
    <mergeCell ref="BD250:BD251"/>
    <mergeCell ref="BE250:BE255"/>
    <mergeCell ref="BF250:BF251"/>
    <mergeCell ref="BF254:BF255"/>
    <mergeCell ref="BC256:BC261"/>
    <mergeCell ref="BD256:BD257"/>
    <mergeCell ref="BB260:BB261"/>
    <mergeCell ref="BD260:BD261"/>
    <mergeCell ref="B250:B255"/>
    <mergeCell ref="C250:C255"/>
    <mergeCell ref="D250:D255"/>
    <mergeCell ref="E250:E255"/>
    <mergeCell ref="AV250:AV251"/>
    <mergeCell ref="AW250:AW251"/>
    <mergeCell ref="AX250:AX255"/>
    <mergeCell ref="AY250:AY255"/>
    <mergeCell ref="BE244:BE249"/>
    <mergeCell ref="BF244:BF245"/>
    <mergeCell ref="BG244:BG249"/>
    <mergeCell ref="AV246:AV247"/>
    <mergeCell ref="AW246:AW247"/>
    <mergeCell ref="BB246:BB247"/>
    <mergeCell ref="BD246:BD247"/>
    <mergeCell ref="BF246:BF247"/>
    <mergeCell ref="AV248:AV249"/>
    <mergeCell ref="AW248:AW249"/>
    <mergeCell ref="AX244:AX249"/>
    <mergeCell ref="AY244:AY249"/>
    <mergeCell ref="AZ244:AZ249"/>
    <mergeCell ref="BB244:BB245"/>
    <mergeCell ref="BC244:BC249"/>
    <mergeCell ref="BD244:BD245"/>
    <mergeCell ref="BB248:BB249"/>
    <mergeCell ref="BD248:BD249"/>
    <mergeCell ref="B244:B249"/>
    <mergeCell ref="C244:C249"/>
    <mergeCell ref="D244:D249"/>
    <mergeCell ref="E244:E249"/>
    <mergeCell ref="AV244:AV245"/>
    <mergeCell ref="BG238:BG243"/>
    <mergeCell ref="BL238:BL239"/>
    <mergeCell ref="BM238:BM243"/>
    <mergeCell ref="BL240:BL241"/>
    <mergeCell ref="BL242:BL243"/>
    <mergeCell ref="BL244:BL245"/>
    <mergeCell ref="BM244:BM249"/>
    <mergeCell ref="BL246:BL247"/>
    <mergeCell ref="BL248:BL249"/>
    <mergeCell ref="BN238:BN239"/>
    <mergeCell ref="BO238:BO243"/>
    <mergeCell ref="BP238:BP243"/>
    <mergeCell ref="BQ238:BQ243"/>
    <mergeCell ref="BN240:BN241"/>
    <mergeCell ref="BN242:BN243"/>
    <mergeCell ref="BN244:BN245"/>
    <mergeCell ref="BF248:BF249"/>
    <mergeCell ref="BJ244:BJ245"/>
    <mergeCell ref="BK244:BK249"/>
    <mergeCell ref="BJ246:BJ247"/>
    <mergeCell ref="BJ248:BJ249"/>
    <mergeCell ref="BF234:BF235"/>
    <mergeCell ref="AV236:AV237"/>
    <mergeCell ref="AW236:AW237"/>
    <mergeCell ref="AX232:AX237"/>
    <mergeCell ref="AY232:AY237"/>
    <mergeCell ref="AZ232:AZ237"/>
    <mergeCell ref="BB232:BB233"/>
    <mergeCell ref="BC232:BC237"/>
    <mergeCell ref="BD232:BD233"/>
    <mergeCell ref="BB236:BB237"/>
    <mergeCell ref="BD236:BD237"/>
    <mergeCell ref="B232:B237"/>
    <mergeCell ref="C232:C237"/>
    <mergeCell ref="D232:D237"/>
    <mergeCell ref="E232:E237"/>
    <mergeCell ref="AW244:AW245"/>
    <mergeCell ref="AV240:AV241"/>
    <mergeCell ref="AW240:AW241"/>
    <mergeCell ref="BB240:BB241"/>
    <mergeCell ref="BD240:BD241"/>
    <mergeCell ref="BF240:BF241"/>
    <mergeCell ref="AV242:AV243"/>
    <mergeCell ref="AW242:AW243"/>
    <mergeCell ref="BB242:BB243"/>
    <mergeCell ref="BD242:BD243"/>
    <mergeCell ref="BF242:BF243"/>
    <mergeCell ref="BB238:BB239"/>
    <mergeCell ref="BC238:BC243"/>
    <mergeCell ref="BD238:BD239"/>
    <mergeCell ref="BE238:BE243"/>
    <mergeCell ref="BF238:BF239"/>
    <mergeCell ref="BL226:BL227"/>
    <mergeCell ref="BM226:BM231"/>
    <mergeCell ref="BL228:BL229"/>
    <mergeCell ref="BL230:BL231"/>
    <mergeCell ref="BL232:BL233"/>
    <mergeCell ref="BM232:BM237"/>
    <mergeCell ref="BL234:BL235"/>
    <mergeCell ref="BL236:BL237"/>
    <mergeCell ref="BJ226:BJ227"/>
    <mergeCell ref="BK226:BK231"/>
    <mergeCell ref="BJ228:BJ229"/>
    <mergeCell ref="BJ230:BJ231"/>
    <mergeCell ref="BJ232:BJ233"/>
    <mergeCell ref="BK232:BK237"/>
    <mergeCell ref="BJ234:BJ235"/>
    <mergeCell ref="BF236:BF237"/>
    <mergeCell ref="B238:B243"/>
    <mergeCell ref="C238:C243"/>
    <mergeCell ref="D238:D243"/>
    <mergeCell ref="E238:E243"/>
    <mergeCell ref="AV238:AV239"/>
    <mergeCell ref="AW238:AW239"/>
    <mergeCell ref="AX238:AX243"/>
    <mergeCell ref="AY238:AY243"/>
    <mergeCell ref="AZ238:AZ243"/>
    <mergeCell ref="BE232:BE237"/>
    <mergeCell ref="BF232:BF233"/>
    <mergeCell ref="BG232:BG237"/>
    <mergeCell ref="AV234:AV235"/>
    <mergeCell ref="AW234:AW235"/>
    <mergeCell ref="BB234:BB235"/>
    <mergeCell ref="BD234:BD235"/>
    <mergeCell ref="BC220:BC225"/>
    <mergeCell ref="BD220:BD221"/>
    <mergeCell ref="BB224:BB225"/>
    <mergeCell ref="BD224:BD225"/>
    <mergeCell ref="E220:E225"/>
    <mergeCell ref="AV220:AV221"/>
    <mergeCell ref="AW220:AW221"/>
    <mergeCell ref="B220:B225"/>
    <mergeCell ref="C220:C225"/>
    <mergeCell ref="D220:D225"/>
    <mergeCell ref="AV232:AV233"/>
    <mergeCell ref="AW232:AW233"/>
    <mergeCell ref="AV228:AV229"/>
    <mergeCell ref="AW228:AW229"/>
    <mergeCell ref="BB228:BB229"/>
    <mergeCell ref="BD228:BD229"/>
    <mergeCell ref="BF228:BF229"/>
    <mergeCell ref="AV230:AV231"/>
    <mergeCell ref="AW230:AW231"/>
    <mergeCell ref="BB230:BB231"/>
    <mergeCell ref="BD230:BD231"/>
    <mergeCell ref="BF230:BF231"/>
    <mergeCell ref="BB226:BB227"/>
    <mergeCell ref="BC226:BC231"/>
    <mergeCell ref="BD226:BD227"/>
    <mergeCell ref="BE226:BE231"/>
    <mergeCell ref="BF226:BF227"/>
    <mergeCell ref="AZ214:AZ219"/>
    <mergeCell ref="BB214:BB215"/>
    <mergeCell ref="BC214:BC219"/>
    <mergeCell ref="BD214:BD215"/>
    <mergeCell ref="BE214:BE219"/>
    <mergeCell ref="BF214:BF215"/>
    <mergeCell ref="BF218:BF219"/>
    <mergeCell ref="BG226:BG231"/>
    <mergeCell ref="BF224:BF225"/>
    <mergeCell ref="B226:B231"/>
    <mergeCell ref="C226:C231"/>
    <mergeCell ref="D226:D231"/>
    <mergeCell ref="E226:E231"/>
    <mergeCell ref="AV226:AV227"/>
    <mergeCell ref="AW226:AW227"/>
    <mergeCell ref="AX226:AX231"/>
    <mergeCell ref="AY226:AY231"/>
    <mergeCell ref="AZ226:AZ231"/>
    <mergeCell ref="BE220:BE225"/>
    <mergeCell ref="BF220:BF221"/>
    <mergeCell ref="BG220:BG225"/>
    <mergeCell ref="AV222:AV223"/>
    <mergeCell ref="AW222:AW223"/>
    <mergeCell ref="BB222:BB223"/>
    <mergeCell ref="BD222:BD223"/>
    <mergeCell ref="BF222:BF223"/>
    <mergeCell ref="AV224:AV225"/>
    <mergeCell ref="AW224:AW225"/>
    <mergeCell ref="AX220:AX225"/>
    <mergeCell ref="AY220:AY225"/>
    <mergeCell ref="AZ220:AZ225"/>
    <mergeCell ref="BB220:BB221"/>
    <mergeCell ref="BL214:BL215"/>
    <mergeCell ref="BM214:BM219"/>
    <mergeCell ref="BL216:BL217"/>
    <mergeCell ref="BL218:BL219"/>
    <mergeCell ref="BL220:BL221"/>
    <mergeCell ref="BM220:BM225"/>
    <mergeCell ref="BL222:BL223"/>
    <mergeCell ref="BL224:BL225"/>
    <mergeCell ref="BN214:BN215"/>
    <mergeCell ref="BJ220:BJ221"/>
    <mergeCell ref="BK220:BK225"/>
    <mergeCell ref="BG202:BG207"/>
    <mergeCell ref="BL202:BL203"/>
    <mergeCell ref="BM202:BM207"/>
    <mergeCell ref="BL204:BL205"/>
    <mergeCell ref="BL206:BL207"/>
    <mergeCell ref="BL208:BL209"/>
    <mergeCell ref="BM208:BM213"/>
    <mergeCell ref="BL210:BL211"/>
    <mergeCell ref="BL212:BL213"/>
    <mergeCell ref="BG214:BG219"/>
    <mergeCell ref="BJ222:BJ223"/>
    <mergeCell ref="BJ224:BJ225"/>
    <mergeCell ref="BN208:BN209"/>
    <mergeCell ref="BF212:BF213"/>
    <mergeCell ref="B214:B219"/>
    <mergeCell ref="C214:C219"/>
    <mergeCell ref="D214:D219"/>
    <mergeCell ref="E214:E219"/>
    <mergeCell ref="AV214:AV215"/>
    <mergeCell ref="AW214:AW215"/>
    <mergeCell ref="AX214:AX219"/>
    <mergeCell ref="AY214:AY219"/>
    <mergeCell ref="BE208:BE213"/>
    <mergeCell ref="BF208:BF209"/>
    <mergeCell ref="BG208:BG213"/>
    <mergeCell ref="AV210:AV211"/>
    <mergeCell ref="AW210:AW211"/>
    <mergeCell ref="BB210:BB211"/>
    <mergeCell ref="BD210:BD211"/>
    <mergeCell ref="BF210:BF211"/>
    <mergeCell ref="AV212:AV213"/>
    <mergeCell ref="AW212:AW213"/>
    <mergeCell ref="AX208:AX213"/>
    <mergeCell ref="AY208:AY213"/>
    <mergeCell ref="AZ208:AZ213"/>
    <mergeCell ref="BB208:BB209"/>
    <mergeCell ref="AV216:AV217"/>
    <mergeCell ref="AW216:AW217"/>
    <mergeCell ref="BB216:BB217"/>
    <mergeCell ref="BD216:BD217"/>
    <mergeCell ref="BF216:BF217"/>
    <mergeCell ref="AV218:AV219"/>
    <mergeCell ref="AW218:AW219"/>
    <mergeCell ref="BB218:BB219"/>
    <mergeCell ref="BD218:BD219"/>
    <mergeCell ref="BD196:BD197"/>
    <mergeCell ref="BB200:BB201"/>
    <mergeCell ref="BD200:BD201"/>
    <mergeCell ref="B196:B201"/>
    <mergeCell ref="C196:C201"/>
    <mergeCell ref="D196:D201"/>
    <mergeCell ref="E196:E201"/>
    <mergeCell ref="AW208:AW209"/>
    <mergeCell ref="AV204:AV205"/>
    <mergeCell ref="AW204:AW205"/>
    <mergeCell ref="BB204:BB205"/>
    <mergeCell ref="BD204:BD205"/>
    <mergeCell ref="BF204:BF205"/>
    <mergeCell ref="AV206:AV207"/>
    <mergeCell ref="AW206:AW207"/>
    <mergeCell ref="BB206:BB207"/>
    <mergeCell ref="BD206:BD207"/>
    <mergeCell ref="BF206:BF207"/>
    <mergeCell ref="BB202:BB203"/>
    <mergeCell ref="BC202:BC207"/>
    <mergeCell ref="BD202:BD203"/>
    <mergeCell ref="BE202:BE207"/>
    <mergeCell ref="BF202:BF203"/>
    <mergeCell ref="BC208:BC213"/>
    <mergeCell ref="BD208:BD209"/>
    <mergeCell ref="BB212:BB213"/>
    <mergeCell ref="BD212:BD213"/>
    <mergeCell ref="B208:B213"/>
    <mergeCell ref="C208:C213"/>
    <mergeCell ref="D208:D213"/>
    <mergeCell ref="E208:E213"/>
    <mergeCell ref="AV208:AV209"/>
    <mergeCell ref="BL190:BL191"/>
    <mergeCell ref="BM190:BM195"/>
    <mergeCell ref="BL192:BL193"/>
    <mergeCell ref="BL194:BL195"/>
    <mergeCell ref="BL196:BL197"/>
    <mergeCell ref="BM196:BM201"/>
    <mergeCell ref="BL198:BL199"/>
    <mergeCell ref="BL200:BL201"/>
    <mergeCell ref="BJ190:BJ191"/>
    <mergeCell ref="BK190:BK195"/>
    <mergeCell ref="BJ192:BJ193"/>
    <mergeCell ref="BJ194:BJ195"/>
    <mergeCell ref="BJ196:BJ197"/>
    <mergeCell ref="BK196:BK201"/>
    <mergeCell ref="BJ198:BJ199"/>
    <mergeCell ref="BF200:BF201"/>
    <mergeCell ref="B202:B207"/>
    <mergeCell ref="C202:C207"/>
    <mergeCell ref="D202:D207"/>
    <mergeCell ref="E202:E207"/>
    <mergeCell ref="AV202:AV203"/>
    <mergeCell ref="AW202:AW203"/>
    <mergeCell ref="AX202:AX207"/>
    <mergeCell ref="AY202:AY207"/>
    <mergeCell ref="AZ202:AZ207"/>
    <mergeCell ref="BE196:BE201"/>
    <mergeCell ref="BF196:BF197"/>
    <mergeCell ref="BG196:BG201"/>
    <mergeCell ref="AV198:AV199"/>
    <mergeCell ref="AW198:AW199"/>
    <mergeCell ref="BB198:BB199"/>
    <mergeCell ref="BD198:BD199"/>
    <mergeCell ref="B184:B189"/>
    <mergeCell ref="C184:C189"/>
    <mergeCell ref="D184:D189"/>
    <mergeCell ref="AV196:AV197"/>
    <mergeCell ref="AW196:AW197"/>
    <mergeCell ref="AV192:AV193"/>
    <mergeCell ref="AW192:AW193"/>
    <mergeCell ref="BB192:BB193"/>
    <mergeCell ref="BD192:BD193"/>
    <mergeCell ref="BF192:BF193"/>
    <mergeCell ref="AV194:AV195"/>
    <mergeCell ref="AW194:AW195"/>
    <mergeCell ref="BB194:BB195"/>
    <mergeCell ref="BD194:BD195"/>
    <mergeCell ref="BF194:BF195"/>
    <mergeCell ref="BB190:BB191"/>
    <mergeCell ref="BC190:BC195"/>
    <mergeCell ref="BD190:BD191"/>
    <mergeCell ref="BE190:BE195"/>
    <mergeCell ref="BF190:BF191"/>
    <mergeCell ref="E184:E189"/>
    <mergeCell ref="AV184:AV185"/>
    <mergeCell ref="AW184:AW185"/>
    <mergeCell ref="BA196:BA201"/>
    <mergeCell ref="BF198:BF199"/>
    <mergeCell ref="AV200:AV201"/>
    <mergeCell ref="AW200:AW201"/>
    <mergeCell ref="AX196:AX201"/>
    <mergeCell ref="AY196:AY201"/>
    <mergeCell ref="AZ196:AZ201"/>
    <mergeCell ref="BB196:BB197"/>
    <mergeCell ref="BC196:BC201"/>
    <mergeCell ref="BL178:BL179"/>
    <mergeCell ref="BM178:BM183"/>
    <mergeCell ref="BL180:BL181"/>
    <mergeCell ref="BL182:BL183"/>
    <mergeCell ref="BL184:BL185"/>
    <mergeCell ref="BM184:BM189"/>
    <mergeCell ref="BL186:BL187"/>
    <mergeCell ref="BL188:BL189"/>
    <mergeCell ref="BG190:BG195"/>
    <mergeCell ref="BF188:BF189"/>
    <mergeCell ref="B190:B195"/>
    <mergeCell ref="C190:C195"/>
    <mergeCell ref="D190:D195"/>
    <mergeCell ref="E190:E195"/>
    <mergeCell ref="AV190:AV191"/>
    <mergeCell ref="AW190:AW191"/>
    <mergeCell ref="AX190:AX195"/>
    <mergeCell ref="AY190:AY195"/>
    <mergeCell ref="AZ190:AZ195"/>
    <mergeCell ref="BE184:BE189"/>
    <mergeCell ref="BF184:BF185"/>
    <mergeCell ref="BG184:BG189"/>
    <mergeCell ref="AV186:AV187"/>
    <mergeCell ref="AW186:AW187"/>
    <mergeCell ref="BB186:BB187"/>
    <mergeCell ref="BD186:BD187"/>
    <mergeCell ref="BF186:BF187"/>
    <mergeCell ref="AV188:AV189"/>
    <mergeCell ref="AW188:AW189"/>
    <mergeCell ref="AX184:AX189"/>
    <mergeCell ref="AY184:AY189"/>
    <mergeCell ref="AZ184:AZ189"/>
    <mergeCell ref="AV180:AV181"/>
    <mergeCell ref="AW180:AW181"/>
    <mergeCell ref="BB180:BB181"/>
    <mergeCell ref="BD180:BD181"/>
    <mergeCell ref="BF180:BF181"/>
    <mergeCell ref="AV182:AV183"/>
    <mergeCell ref="AW182:AW183"/>
    <mergeCell ref="BB182:BB183"/>
    <mergeCell ref="BD182:BD183"/>
    <mergeCell ref="BF182:BF183"/>
    <mergeCell ref="BB178:BB179"/>
    <mergeCell ref="BC178:BC183"/>
    <mergeCell ref="BD178:BD179"/>
    <mergeCell ref="BE178:BE183"/>
    <mergeCell ref="BF178:BF179"/>
    <mergeCell ref="BB184:BB185"/>
    <mergeCell ref="BC184:BC189"/>
    <mergeCell ref="BD184:BD185"/>
    <mergeCell ref="BB188:BB189"/>
    <mergeCell ref="BD188:BD189"/>
    <mergeCell ref="BL166:BL167"/>
    <mergeCell ref="BM166:BM171"/>
    <mergeCell ref="BL168:BL169"/>
    <mergeCell ref="BL170:BL171"/>
    <mergeCell ref="BL172:BL173"/>
    <mergeCell ref="BM172:BM177"/>
    <mergeCell ref="BL174:BL175"/>
    <mergeCell ref="BL176:BL177"/>
    <mergeCell ref="BN172:BN173"/>
    <mergeCell ref="BO172:BO177"/>
    <mergeCell ref="BP172:BP177"/>
    <mergeCell ref="BQ172:BQ177"/>
    <mergeCell ref="BG178:BG183"/>
    <mergeCell ref="BF176:BF177"/>
    <mergeCell ref="B178:B183"/>
    <mergeCell ref="C178:C183"/>
    <mergeCell ref="D178:D183"/>
    <mergeCell ref="E178:E183"/>
    <mergeCell ref="AV178:AV179"/>
    <mergeCell ref="AW178:AW179"/>
    <mergeCell ref="AX178:AX183"/>
    <mergeCell ref="AY178:AY183"/>
    <mergeCell ref="AZ178:AZ183"/>
    <mergeCell ref="BE172:BE177"/>
    <mergeCell ref="BF172:BF173"/>
    <mergeCell ref="BG172:BG177"/>
    <mergeCell ref="AV174:AV175"/>
    <mergeCell ref="AW174:AW175"/>
    <mergeCell ref="BB174:BB175"/>
    <mergeCell ref="BD174:BD175"/>
    <mergeCell ref="BF174:BF175"/>
    <mergeCell ref="AV176:AV177"/>
    <mergeCell ref="BG166:BG171"/>
    <mergeCell ref="AV168:AV169"/>
    <mergeCell ref="AW168:AW169"/>
    <mergeCell ref="BB168:BB169"/>
    <mergeCell ref="BD168:BD169"/>
    <mergeCell ref="BF168:BF169"/>
    <mergeCell ref="AV170:AV171"/>
    <mergeCell ref="AW170:AW171"/>
    <mergeCell ref="BB170:BB171"/>
    <mergeCell ref="BD170:BD171"/>
    <mergeCell ref="AZ166:AZ171"/>
    <mergeCell ref="BB166:BB167"/>
    <mergeCell ref="BC166:BC171"/>
    <mergeCell ref="BD166:BD167"/>
    <mergeCell ref="BE166:BE171"/>
    <mergeCell ref="BF166:BF167"/>
    <mergeCell ref="BF170:BF171"/>
    <mergeCell ref="AV164:AV165"/>
    <mergeCell ref="AW164:AW165"/>
    <mergeCell ref="AX160:AX165"/>
    <mergeCell ref="AY160:AY165"/>
    <mergeCell ref="AZ160:AZ165"/>
    <mergeCell ref="BB160:BB161"/>
    <mergeCell ref="BC160:BC165"/>
    <mergeCell ref="BD160:BD161"/>
    <mergeCell ref="BB164:BB165"/>
    <mergeCell ref="BD164:BD165"/>
    <mergeCell ref="B160:B165"/>
    <mergeCell ref="C160:C165"/>
    <mergeCell ref="D160:D165"/>
    <mergeCell ref="E160:E165"/>
    <mergeCell ref="AV160:AV161"/>
    <mergeCell ref="E172:E177"/>
    <mergeCell ref="AV172:AV173"/>
    <mergeCell ref="AW172:AW173"/>
    <mergeCell ref="AW176:AW177"/>
    <mergeCell ref="AX172:AX177"/>
    <mergeCell ref="AY172:AY177"/>
    <mergeCell ref="AZ172:AZ177"/>
    <mergeCell ref="BB172:BB173"/>
    <mergeCell ref="BC172:BC177"/>
    <mergeCell ref="BD172:BD173"/>
    <mergeCell ref="BB176:BB177"/>
    <mergeCell ref="BD176:BD177"/>
    <mergeCell ref="B172:B177"/>
    <mergeCell ref="C172:C177"/>
    <mergeCell ref="D172:D177"/>
    <mergeCell ref="BL154:BL155"/>
    <mergeCell ref="BM154:BM159"/>
    <mergeCell ref="BL156:BL157"/>
    <mergeCell ref="BL158:BL159"/>
    <mergeCell ref="BL160:BL161"/>
    <mergeCell ref="BM160:BM165"/>
    <mergeCell ref="BL162:BL163"/>
    <mergeCell ref="BL164:BL165"/>
    <mergeCell ref="BJ154:BJ155"/>
    <mergeCell ref="BK154:BK159"/>
    <mergeCell ref="BJ156:BJ157"/>
    <mergeCell ref="BJ158:BJ159"/>
    <mergeCell ref="BJ160:BJ161"/>
    <mergeCell ref="BK160:BK165"/>
    <mergeCell ref="BJ162:BJ163"/>
    <mergeCell ref="BF164:BF165"/>
    <mergeCell ref="B166:B171"/>
    <mergeCell ref="C166:C171"/>
    <mergeCell ref="D166:D171"/>
    <mergeCell ref="E166:E171"/>
    <mergeCell ref="AV166:AV167"/>
    <mergeCell ref="AW166:AW167"/>
    <mergeCell ref="AX166:AX171"/>
    <mergeCell ref="AY166:AY171"/>
    <mergeCell ref="BE160:BE165"/>
    <mergeCell ref="BF160:BF161"/>
    <mergeCell ref="BG160:BG165"/>
    <mergeCell ref="AV162:AV163"/>
    <mergeCell ref="AW162:AW163"/>
    <mergeCell ref="BB162:BB163"/>
    <mergeCell ref="BD162:BD163"/>
    <mergeCell ref="BF162:BF163"/>
    <mergeCell ref="AV152:AV153"/>
    <mergeCell ref="AW152:AW153"/>
    <mergeCell ref="AX148:AX153"/>
    <mergeCell ref="AY148:AY153"/>
    <mergeCell ref="AZ148:AZ153"/>
    <mergeCell ref="BB148:BB149"/>
    <mergeCell ref="BC148:BC153"/>
    <mergeCell ref="BD148:BD149"/>
    <mergeCell ref="BB152:BB153"/>
    <mergeCell ref="BD152:BD153"/>
    <mergeCell ref="B148:B153"/>
    <mergeCell ref="C148:C153"/>
    <mergeCell ref="D148:D153"/>
    <mergeCell ref="E148:E153"/>
    <mergeCell ref="BN154:BN155"/>
    <mergeCell ref="AW160:AW161"/>
    <mergeCell ref="AV156:AV157"/>
    <mergeCell ref="AW156:AW157"/>
    <mergeCell ref="BB156:BB157"/>
    <mergeCell ref="BD156:BD157"/>
    <mergeCell ref="BF156:BF157"/>
    <mergeCell ref="AV158:AV159"/>
    <mergeCell ref="AW158:AW159"/>
    <mergeCell ref="BB158:BB159"/>
    <mergeCell ref="BD158:BD159"/>
    <mergeCell ref="BF158:BF159"/>
    <mergeCell ref="BB154:BB155"/>
    <mergeCell ref="BC154:BC159"/>
    <mergeCell ref="BD154:BD155"/>
    <mergeCell ref="BE154:BE159"/>
    <mergeCell ref="BF154:BF155"/>
    <mergeCell ref="BG154:BG159"/>
    <mergeCell ref="BL142:BL143"/>
    <mergeCell ref="BM142:BM147"/>
    <mergeCell ref="BL144:BL145"/>
    <mergeCell ref="BL146:BL147"/>
    <mergeCell ref="BL148:BL149"/>
    <mergeCell ref="BM148:BM153"/>
    <mergeCell ref="BL150:BL151"/>
    <mergeCell ref="BL152:BL153"/>
    <mergeCell ref="BF152:BF153"/>
    <mergeCell ref="BJ142:BJ143"/>
    <mergeCell ref="BK142:BK147"/>
    <mergeCell ref="BJ144:BJ145"/>
    <mergeCell ref="BJ146:BJ147"/>
    <mergeCell ref="BJ148:BJ149"/>
    <mergeCell ref="BK148:BK153"/>
    <mergeCell ref="B154:B159"/>
    <mergeCell ref="C154:C159"/>
    <mergeCell ref="D154:D159"/>
    <mergeCell ref="E154:E159"/>
    <mergeCell ref="AV154:AV155"/>
    <mergeCell ref="AW154:AW155"/>
    <mergeCell ref="AX154:AX159"/>
    <mergeCell ref="AY154:AY159"/>
    <mergeCell ref="AZ154:AZ159"/>
    <mergeCell ref="BE148:BE153"/>
    <mergeCell ref="BF148:BF149"/>
    <mergeCell ref="BG148:BG153"/>
    <mergeCell ref="AV150:AV151"/>
    <mergeCell ref="AW150:AW151"/>
    <mergeCell ref="BB150:BB151"/>
    <mergeCell ref="BD150:BD151"/>
    <mergeCell ref="BF150:BF151"/>
    <mergeCell ref="B136:B141"/>
    <mergeCell ref="C136:C141"/>
    <mergeCell ref="D136:D141"/>
    <mergeCell ref="AV148:AV149"/>
    <mergeCell ref="AW148:AW149"/>
    <mergeCell ref="AV144:AV145"/>
    <mergeCell ref="AW144:AW145"/>
    <mergeCell ref="BB144:BB145"/>
    <mergeCell ref="BD144:BD145"/>
    <mergeCell ref="BF144:BF145"/>
    <mergeCell ref="AV146:AV147"/>
    <mergeCell ref="AW146:AW147"/>
    <mergeCell ref="BB146:BB147"/>
    <mergeCell ref="BD146:BD147"/>
    <mergeCell ref="BF146:BF147"/>
    <mergeCell ref="BB142:BB143"/>
    <mergeCell ref="BC142:BC147"/>
    <mergeCell ref="BD142:BD143"/>
    <mergeCell ref="BE142:BE147"/>
    <mergeCell ref="BF142:BF143"/>
    <mergeCell ref="BL130:BL131"/>
    <mergeCell ref="BM130:BM135"/>
    <mergeCell ref="BL132:BL133"/>
    <mergeCell ref="BL134:BL135"/>
    <mergeCell ref="BL136:BL137"/>
    <mergeCell ref="BM136:BM141"/>
    <mergeCell ref="BL138:BL139"/>
    <mergeCell ref="BL140:BL141"/>
    <mergeCell ref="BN130:BN131"/>
    <mergeCell ref="BO130:BO135"/>
    <mergeCell ref="BP130:BP135"/>
    <mergeCell ref="BQ130:BQ135"/>
    <mergeCell ref="BN132:BN133"/>
    <mergeCell ref="BN134:BN135"/>
    <mergeCell ref="BG142:BG147"/>
    <mergeCell ref="BF140:BF141"/>
    <mergeCell ref="B142:B147"/>
    <mergeCell ref="C142:C147"/>
    <mergeCell ref="D142:D147"/>
    <mergeCell ref="E142:E147"/>
    <mergeCell ref="AV142:AV143"/>
    <mergeCell ref="AW142:AW143"/>
    <mergeCell ref="AX142:AX147"/>
    <mergeCell ref="AY142:AY147"/>
    <mergeCell ref="AZ142:AZ147"/>
    <mergeCell ref="BE136:BE141"/>
    <mergeCell ref="BF136:BF137"/>
    <mergeCell ref="BG136:BG141"/>
    <mergeCell ref="AV138:AV139"/>
    <mergeCell ref="AW138:AW139"/>
    <mergeCell ref="BB138:BB139"/>
    <mergeCell ref="BD138:BD139"/>
    <mergeCell ref="B124:B129"/>
    <mergeCell ref="C124:C129"/>
    <mergeCell ref="D124:D129"/>
    <mergeCell ref="E136:E141"/>
    <mergeCell ref="AV136:AV137"/>
    <mergeCell ref="AW136:AW137"/>
    <mergeCell ref="AV132:AV133"/>
    <mergeCell ref="AW132:AW133"/>
    <mergeCell ref="BB132:BB133"/>
    <mergeCell ref="BD132:BD133"/>
    <mergeCell ref="BF132:BF133"/>
    <mergeCell ref="AV134:AV135"/>
    <mergeCell ref="AW134:AW135"/>
    <mergeCell ref="BB134:BB135"/>
    <mergeCell ref="BD134:BD135"/>
    <mergeCell ref="BF134:BF135"/>
    <mergeCell ref="BB130:BB131"/>
    <mergeCell ref="BC130:BC135"/>
    <mergeCell ref="BD130:BD131"/>
    <mergeCell ref="BE130:BE135"/>
    <mergeCell ref="BF130:BF131"/>
    <mergeCell ref="BF138:BF139"/>
    <mergeCell ref="AV140:AV141"/>
    <mergeCell ref="AW140:AW141"/>
    <mergeCell ref="AX136:AX141"/>
    <mergeCell ref="AY136:AY141"/>
    <mergeCell ref="AZ136:AZ141"/>
    <mergeCell ref="BB136:BB137"/>
    <mergeCell ref="BC136:BC141"/>
    <mergeCell ref="BD136:BD137"/>
    <mergeCell ref="BB140:BB141"/>
    <mergeCell ref="BD140:BD141"/>
    <mergeCell ref="BL118:BL119"/>
    <mergeCell ref="BM118:BM123"/>
    <mergeCell ref="BL120:BL121"/>
    <mergeCell ref="BL122:BL123"/>
    <mergeCell ref="BL124:BL125"/>
    <mergeCell ref="BM124:BM129"/>
    <mergeCell ref="BL126:BL127"/>
    <mergeCell ref="BL128:BL129"/>
    <mergeCell ref="BJ118:BJ119"/>
    <mergeCell ref="BK118:BK123"/>
    <mergeCell ref="BJ120:BJ121"/>
    <mergeCell ref="BJ122:BJ123"/>
    <mergeCell ref="BJ124:BJ125"/>
    <mergeCell ref="BK124:BK129"/>
    <mergeCell ref="BG130:BG135"/>
    <mergeCell ref="BF128:BF129"/>
    <mergeCell ref="B130:B135"/>
    <mergeCell ref="C130:C135"/>
    <mergeCell ref="D130:D135"/>
    <mergeCell ref="E130:E135"/>
    <mergeCell ref="AV130:AV131"/>
    <mergeCell ref="AW130:AW131"/>
    <mergeCell ref="AX130:AX135"/>
    <mergeCell ref="AY130:AY135"/>
    <mergeCell ref="AZ130:AZ135"/>
    <mergeCell ref="BE124:BE129"/>
    <mergeCell ref="BF124:BF125"/>
    <mergeCell ref="BG124:BG129"/>
    <mergeCell ref="AV126:AV127"/>
    <mergeCell ref="AW126:AW127"/>
    <mergeCell ref="BB126:BB127"/>
    <mergeCell ref="BD126:BD127"/>
    <mergeCell ref="B112:B117"/>
    <mergeCell ref="C112:C117"/>
    <mergeCell ref="D112:D117"/>
    <mergeCell ref="E124:E129"/>
    <mergeCell ref="AV124:AV125"/>
    <mergeCell ref="AW124:AW125"/>
    <mergeCell ref="AV120:AV121"/>
    <mergeCell ref="AW120:AW121"/>
    <mergeCell ref="BB120:BB121"/>
    <mergeCell ref="BD120:BD121"/>
    <mergeCell ref="BF120:BF121"/>
    <mergeCell ref="AV122:AV123"/>
    <mergeCell ref="AW122:AW123"/>
    <mergeCell ref="BB122:BB123"/>
    <mergeCell ref="BD122:BD123"/>
    <mergeCell ref="BF122:BF123"/>
    <mergeCell ref="BB118:BB119"/>
    <mergeCell ref="BC118:BC123"/>
    <mergeCell ref="BD118:BD119"/>
    <mergeCell ref="BE118:BE123"/>
    <mergeCell ref="BF118:BF119"/>
    <mergeCell ref="BF126:BF127"/>
    <mergeCell ref="AV128:AV129"/>
    <mergeCell ref="AW128:AW129"/>
    <mergeCell ref="AX124:AX129"/>
    <mergeCell ref="AY124:AY129"/>
    <mergeCell ref="AZ124:AZ129"/>
    <mergeCell ref="BB124:BB125"/>
    <mergeCell ref="BC124:BC129"/>
    <mergeCell ref="BD124:BD125"/>
    <mergeCell ref="BB128:BB129"/>
    <mergeCell ref="BD128:BD129"/>
    <mergeCell ref="BL106:BL107"/>
    <mergeCell ref="BM106:BM111"/>
    <mergeCell ref="BL108:BL109"/>
    <mergeCell ref="BL110:BL111"/>
    <mergeCell ref="BL112:BL113"/>
    <mergeCell ref="BM112:BM117"/>
    <mergeCell ref="BL114:BL115"/>
    <mergeCell ref="BL116:BL117"/>
    <mergeCell ref="BN106:BN107"/>
    <mergeCell ref="BO106:BO111"/>
    <mergeCell ref="BP106:BP111"/>
    <mergeCell ref="BQ106:BQ111"/>
    <mergeCell ref="BN108:BN109"/>
    <mergeCell ref="BN110:BN111"/>
    <mergeCell ref="BG118:BG123"/>
    <mergeCell ref="BF116:BF117"/>
    <mergeCell ref="B118:B123"/>
    <mergeCell ref="C118:C123"/>
    <mergeCell ref="D118:D123"/>
    <mergeCell ref="E118:E123"/>
    <mergeCell ref="AV118:AV119"/>
    <mergeCell ref="AW118:AW119"/>
    <mergeCell ref="AX118:AX123"/>
    <mergeCell ref="AY118:AY123"/>
    <mergeCell ref="AZ118:AZ123"/>
    <mergeCell ref="BE112:BE117"/>
    <mergeCell ref="BF112:BF113"/>
    <mergeCell ref="BG112:BG117"/>
    <mergeCell ref="AV114:AV115"/>
    <mergeCell ref="AW114:AW115"/>
    <mergeCell ref="BB114:BB115"/>
    <mergeCell ref="BD114:BD115"/>
    <mergeCell ref="B100:B105"/>
    <mergeCell ref="C100:C105"/>
    <mergeCell ref="D100:D105"/>
    <mergeCell ref="E112:E117"/>
    <mergeCell ref="AV112:AV113"/>
    <mergeCell ref="AW112:AW113"/>
    <mergeCell ref="AV108:AV109"/>
    <mergeCell ref="AW108:AW109"/>
    <mergeCell ref="BB108:BB109"/>
    <mergeCell ref="BD108:BD109"/>
    <mergeCell ref="BF108:BF109"/>
    <mergeCell ref="AV110:AV111"/>
    <mergeCell ref="AW110:AW111"/>
    <mergeCell ref="BB110:BB111"/>
    <mergeCell ref="BD110:BD111"/>
    <mergeCell ref="BF110:BF111"/>
    <mergeCell ref="BB106:BB107"/>
    <mergeCell ref="BC106:BC111"/>
    <mergeCell ref="BD106:BD107"/>
    <mergeCell ref="BE106:BE111"/>
    <mergeCell ref="BF106:BF107"/>
    <mergeCell ref="BF114:BF115"/>
    <mergeCell ref="AV116:AV117"/>
    <mergeCell ref="AW116:AW117"/>
    <mergeCell ref="AX112:AX117"/>
    <mergeCell ref="AY112:AY117"/>
    <mergeCell ref="AZ112:AZ117"/>
    <mergeCell ref="BB112:BB113"/>
    <mergeCell ref="BC112:BC117"/>
    <mergeCell ref="BD112:BD113"/>
    <mergeCell ref="BB116:BB117"/>
    <mergeCell ref="BD116:BD117"/>
    <mergeCell ref="BL94:BL95"/>
    <mergeCell ref="BM94:BM99"/>
    <mergeCell ref="BL96:BL97"/>
    <mergeCell ref="BL98:BL99"/>
    <mergeCell ref="BL100:BL101"/>
    <mergeCell ref="BM100:BM105"/>
    <mergeCell ref="BL102:BL103"/>
    <mergeCell ref="BL104:BL105"/>
    <mergeCell ref="BN100:BN101"/>
    <mergeCell ref="BO100:BO105"/>
    <mergeCell ref="BP100:BP105"/>
    <mergeCell ref="BQ100:BQ105"/>
    <mergeCell ref="BN102:BN103"/>
    <mergeCell ref="BN104:BN105"/>
    <mergeCell ref="BG106:BG111"/>
    <mergeCell ref="BF104:BF105"/>
    <mergeCell ref="B106:B111"/>
    <mergeCell ref="C106:C111"/>
    <mergeCell ref="D106:D111"/>
    <mergeCell ref="E106:E111"/>
    <mergeCell ref="AV106:AV107"/>
    <mergeCell ref="AW106:AW107"/>
    <mergeCell ref="AX106:AX111"/>
    <mergeCell ref="AY106:AY111"/>
    <mergeCell ref="AZ106:AZ111"/>
    <mergeCell ref="BE100:BE105"/>
    <mergeCell ref="BF100:BF101"/>
    <mergeCell ref="BG100:BG105"/>
    <mergeCell ref="AV102:AV103"/>
    <mergeCell ref="AW102:AW103"/>
    <mergeCell ref="BB102:BB103"/>
    <mergeCell ref="BD102:BD103"/>
    <mergeCell ref="E100:E105"/>
    <mergeCell ref="AV100:AV101"/>
    <mergeCell ref="AW100:AW101"/>
    <mergeCell ref="AV96:AV97"/>
    <mergeCell ref="AW96:AW97"/>
    <mergeCell ref="BB96:BB97"/>
    <mergeCell ref="BD96:BD97"/>
    <mergeCell ref="BF96:BF97"/>
    <mergeCell ref="AV98:AV99"/>
    <mergeCell ref="AW98:AW99"/>
    <mergeCell ref="BB98:BB99"/>
    <mergeCell ref="BD98:BD99"/>
    <mergeCell ref="BF98:BF99"/>
    <mergeCell ref="BB94:BB95"/>
    <mergeCell ref="BC94:BC99"/>
    <mergeCell ref="BD94:BD95"/>
    <mergeCell ref="BE94:BE99"/>
    <mergeCell ref="BF94:BF95"/>
    <mergeCell ref="BF102:BF103"/>
    <mergeCell ref="AV104:AV105"/>
    <mergeCell ref="AW104:AW105"/>
    <mergeCell ref="AX100:AX105"/>
    <mergeCell ref="AY100:AY105"/>
    <mergeCell ref="AZ100:AZ105"/>
    <mergeCell ref="BB100:BB101"/>
    <mergeCell ref="BC100:BC105"/>
    <mergeCell ref="BD100:BD101"/>
    <mergeCell ref="BB104:BB105"/>
    <mergeCell ref="BD104:BD105"/>
    <mergeCell ref="BA94:BA99"/>
    <mergeCell ref="BA100:BA105"/>
    <mergeCell ref="BL82:BL83"/>
    <mergeCell ref="BM82:BM87"/>
    <mergeCell ref="BL84:BL85"/>
    <mergeCell ref="BL86:BL87"/>
    <mergeCell ref="BL88:BL89"/>
    <mergeCell ref="BM88:BM93"/>
    <mergeCell ref="BL90:BL91"/>
    <mergeCell ref="BL92:BL93"/>
    <mergeCell ref="BJ82:BJ83"/>
    <mergeCell ref="BK82:BK87"/>
    <mergeCell ref="BJ84:BJ85"/>
    <mergeCell ref="BJ86:BJ87"/>
    <mergeCell ref="BJ88:BJ89"/>
    <mergeCell ref="BK88:BK93"/>
    <mergeCell ref="BG94:BG99"/>
    <mergeCell ref="BF92:BF93"/>
    <mergeCell ref="B94:B99"/>
    <mergeCell ref="C94:C99"/>
    <mergeCell ref="D94:D99"/>
    <mergeCell ref="E94:E99"/>
    <mergeCell ref="AV94:AV95"/>
    <mergeCell ref="AW94:AW95"/>
    <mergeCell ref="AX94:AX99"/>
    <mergeCell ref="AY94:AY99"/>
    <mergeCell ref="AZ94:AZ99"/>
    <mergeCell ref="BE88:BE93"/>
    <mergeCell ref="BF88:BF89"/>
    <mergeCell ref="BG88:BG93"/>
    <mergeCell ref="AV90:AV91"/>
    <mergeCell ref="AW90:AW91"/>
    <mergeCell ref="BB90:BB91"/>
    <mergeCell ref="BD90:BD91"/>
    <mergeCell ref="BF84:BF85"/>
    <mergeCell ref="AV86:AV87"/>
    <mergeCell ref="AW86:AW87"/>
    <mergeCell ref="BB86:BB87"/>
    <mergeCell ref="BD86:BD87"/>
    <mergeCell ref="BF86:BF87"/>
    <mergeCell ref="BB82:BB83"/>
    <mergeCell ref="BC82:BC87"/>
    <mergeCell ref="BD82:BD83"/>
    <mergeCell ref="BE82:BE87"/>
    <mergeCell ref="BF82:BF83"/>
    <mergeCell ref="BF90:BF91"/>
    <mergeCell ref="AV92:AV93"/>
    <mergeCell ref="AW92:AW93"/>
    <mergeCell ref="AX88:AX93"/>
    <mergeCell ref="AY88:AY93"/>
    <mergeCell ref="AZ88:AZ93"/>
    <mergeCell ref="BB88:BB89"/>
    <mergeCell ref="BC88:BC93"/>
    <mergeCell ref="BD88:BD89"/>
    <mergeCell ref="BB92:BB93"/>
    <mergeCell ref="BD92:BD93"/>
    <mergeCell ref="BA88:BA93"/>
    <mergeCell ref="AW80:AW81"/>
    <mergeCell ref="AX76:AX81"/>
    <mergeCell ref="AY76:AY81"/>
    <mergeCell ref="AZ76:AZ81"/>
    <mergeCell ref="E76:E81"/>
    <mergeCell ref="AV76:AV77"/>
    <mergeCell ref="AW76:AW77"/>
    <mergeCell ref="BB76:BB77"/>
    <mergeCell ref="BC76:BC81"/>
    <mergeCell ref="BD76:BD77"/>
    <mergeCell ref="BB80:BB81"/>
    <mergeCell ref="BD80:BD81"/>
    <mergeCell ref="B76:B81"/>
    <mergeCell ref="C76:C81"/>
    <mergeCell ref="D76:D81"/>
    <mergeCell ref="E88:E93"/>
    <mergeCell ref="AV88:AV89"/>
    <mergeCell ref="AW88:AW89"/>
    <mergeCell ref="AV84:AV85"/>
    <mergeCell ref="AW84:AW85"/>
    <mergeCell ref="BB84:BB85"/>
    <mergeCell ref="BD84:BD85"/>
    <mergeCell ref="B88:B93"/>
    <mergeCell ref="C88:C93"/>
    <mergeCell ref="D88:D93"/>
    <mergeCell ref="AZ70:AZ75"/>
    <mergeCell ref="BB70:BB71"/>
    <mergeCell ref="BC70:BC75"/>
    <mergeCell ref="BD70:BD71"/>
    <mergeCell ref="BE70:BE75"/>
    <mergeCell ref="BF70:BF71"/>
    <mergeCell ref="BF74:BF75"/>
    <mergeCell ref="BG82:BG87"/>
    <mergeCell ref="BF80:BF81"/>
    <mergeCell ref="BF62:BF63"/>
    <mergeCell ref="BD68:BD69"/>
    <mergeCell ref="BF68:BF69"/>
    <mergeCell ref="B82:B87"/>
    <mergeCell ref="C82:C87"/>
    <mergeCell ref="D82:D87"/>
    <mergeCell ref="E82:E87"/>
    <mergeCell ref="AV82:AV83"/>
    <mergeCell ref="AW82:AW83"/>
    <mergeCell ref="AX82:AX87"/>
    <mergeCell ref="AY82:AY87"/>
    <mergeCell ref="AZ82:AZ87"/>
    <mergeCell ref="BE76:BE81"/>
    <mergeCell ref="BF76:BF77"/>
    <mergeCell ref="BG76:BG81"/>
    <mergeCell ref="AV78:AV79"/>
    <mergeCell ref="AW78:AW79"/>
    <mergeCell ref="BB78:BB79"/>
    <mergeCell ref="BD78:BD79"/>
    <mergeCell ref="B70:B75"/>
    <mergeCell ref="C70:C75"/>
    <mergeCell ref="BF78:BF79"/>
    <mergeCell ref="AV80:AV81"/>
    <mergeCell ref="D70:D75"/>
    <mergeCell ref="E70:E75"/>
    <mergeCell ref="AV70:AV71"/>
    <mergeCell ref="AW70:AW71"/>
    <mergeCell ref="AX70:AX75"/>
    <mergeCell ref="AY70:AY75"/>
    <mergeCell ref="BC64:BC69"/>
    <mergeCell ref="BD64:BD65"/>
    <mergeCell ref="BE64:BE69"/>
    <mergeCell ref="BF64:BF65"/>
    <mergeCell ref="BG64:BG69"/>
    <mergeCell ref="AV66:AV67"/>
    <mergeCell ref="AW66:AW67"/>
    <mergeCell ref="BB66:BB67"/>
    <mergeCell ref="BD66:BD67"/>
    <mergeCell ref="BF66:BF67"/>
    <mergeCell ref="AV64:AV65"/>
    <mergeCell ref="AW64:AW65"/>
    <mergeCell ref="AX64:AX69"/>
    <mergeCell ref="AY64:AY69"/>
    <mergeCell ref="AZ64:AZ69"/>
    <mergeCell ref="BB64:BB65"/>
    <mergeCell ref="AV68:AV69"/>
    <mergeCell ref="AW68:AW69"/>
    <mergeCell ref="BB68:BB69"/>
    <mergeCell ref="BG70:BG75"/>
    <mergeCell ref="AV72:AV73"/>
    <mergeCell ref="BB72:BB73"/>
    <mergeCell ref="BD72:BD73"/>
    <mergeCell ref="BF72:BF73"/>
    <mergeCell ref="BB74:BB75"/>
    <mergeCell ref="BD74:BD75"/>
    <mergeCell ref="A52:A183"/>
    <mergeCell ref="BD56:BD57"/>
    <mergeCell ref="BF56:BF57"/>
    <mergeCell ref="B58:B63"/>
    <mergeCell ref="C58:C63"/>
    <mergeCell ref="D58:D63"/>
    <mergeCell ref="E58:E63"/>
    <mergeCell ref="AV58:AV59"/>
    <mergeCell ref="AW58:AW59"/>
    <mergeCell ref="AX58:AX63"/>
    <mergeCell ref="AY58:AY63"/>
    <mergeCell ref="BD52:BD53"/>
    <mergeCell ref="BE52:BE57"/>
    <mergeCell ref="BF52:BF53"/>
    <mergeCell ref="BG52:BG57"/>
    <mergeCell ref="AV54:AV55"/>
    <mergeCell ref="AW54:AW55"/>
    <mergeCell ref="BB54:BB55"/>
    <mergeCell ref="BD54:BD55"/>
    <mergeCell ref="BF54:BF55"/>
    <mergeCell ref="AV56:AV57"/>
    <mergeCell ref="AW52:AW53"/>
    <mergeCell ref="AX52:AX57"/>
    <mergeCell ref="AY52:AY57"/>
    <mergeCell ref="AZ52:AZ57"/>
    <mergeCell ref="BB52:BB53"/>
    <mergeCell ref="BC52:BC57"/>
    <mergeCell ref="AW56:AW57"/>
    <mergeCell ref="BB56:BB57"/>
    <mergeCell ref="BG58:BG63"/>
    <mergeCell ref="AV60:AV61"/>
    <mergeCell ref="AW60:AW61"/>
    <mergeCell ref="B52:B57"/>
    <mergeCell ref="C52:C57"/>
    <mergeCell ref="D52:D57"/>
    <mergeCell ref="E52:E57"/>
    <mergeCell ref="AV52:AV53"/>
    <mergeCell ref="B64:B69"/>
    <mergeCell ref="C64:C69"/>
    <mergeCell ref="D64:D69"/>
    <mergeCell ref="E64:E69"/>
    <mergeCell ref="AV48:AV49"/>
    <mergeCell ref="AW48:AW49"/>
    <mergeCell ref="BB48:BB49"/>
    <mergeCell ref="BD48:BD49"/>
    <mergeCell ref="BF48:BF49"/>
    <mergeCell ref="AV50:AV51"/>
    <mergeCell ref="AW50:AW51"/>
    <mergeCell ref="BB50:BB51"/>
    <mergeCell ref="BD50:BD51"/>
    <mergeCell ref="BF50:BF51"/>
    <mergeCell ref="BB60:BB61"/>
    <mergeCell ref="BD60:BD61"/>
    <mergeCell ref="BF60:BF61"/>
    <mergeCell ref="AV62:AV63"/>
    <mergeCell ref="AW62:AW63"/>
    <mergeCell ref="BB62:BB63"/>
    <mergeCell ref="BD62:BD63"/>
    <mergeCell ref="AZ58:AZ63"/>
    <mergeCell ref="BB58:BB59"/>
    <mergeCell ref="BC58:BC63"/>
    <mergeCell ref="BD58:BD59"/>
    <mergeCell ref="BE58:BE63"/>
    <mergeCell ref="BF58:BF59"/>
    <mergeCell ref="B46:B51"/>
    <mergeCell ref="C46:C51"/>
    <mergeCell ref="D46:D51"/>
    <mergeCell ref="E46:E51"/>
    <mergeCell ref="AV46:AV47"/>
    <mergeCell ref="AW46:AW47"/>
    <mergeCell ref="AX46:AX51"/>
    <mergeCell ref="AY46:AY51"/>
    <mergeCell ref="AZ46:AZ51"/>
    <mergeCell ref="BE40:BE45"/>
    <mergeCell ref="BF40:BF41"/>
    <mergeCell ref="BG40:BG45"/>
    <mergeCell ref="AV42:AV43"/>
    <mergeCell ref="AW42:AW43"/>
    <mergeCell ref="BB42:BB43"/>
    <mergeCell ref="BD42:BD43"/>
    <mergeCell ref="BF42:BF43"/>
    <mergeCell ref="AV44:AV45"/>
    <mergeCell ref="AW44:AW45"/>
    <mergeCell ref="AX40:AX45"/>
    <mergeCell ref="AY40:AY45"/>
    <mergeCell ref="AZ40:AZ45"/>
    <mergeCell ref="BB40:BB41"/>
    <mergeCell ref="BC40:BC45"/>
    <mergeCell ref="BD40:BD41"/>
    <mergeCell ref="BB44:BB45"/>
    <mergeCell ref="BD44:BD45"/>
    <mergeCell ref="B40:B45"/>
    <mergeCell ref="C40:C45"/>
    <mergeCell ref="D40:D45"/>
    <mergeCell ref="E40:E45"/>
    <mergeCell ref="AV40:AV41"/>
    <mergeCell ref="BB46:BB47"/>
    <mergeCell ref="BC46:BC51"/>
    <mergeCell ref="BD46:BD47"/>
    <mergeCell ref="BE46:BE51"/>
    <mergeCell ref="BF46:BF47"/>
    <mergeCell ref="BG46:BG51"/>
    <mergeCell ref="BF44:BF45"/>
    <mergeCell ref="BK46:BK51"/>
    <mergeCell ref="BJ48:BJ49"/>
    <mergeCell ref="BJ50:BJ51"/>
    <mergeCell ref="BH30:BH31"/>
    <mergeCell ref="BH32:BH33"/>
    <mergeCell ref="BH34:BH35"/>
    <mergeCell ref="BI34:BI39"/>
    <mergeCell ref="BH36:BH37"/>
    <mergeCell ref="BH38:BH39"/>
    <mergeCell ref="BH40:BH41"/>
    <mergeCell ref="BI40:BI45"/>
    <mergeCell ref="BH42:BH43"/>
    <mergeCell ref="BH44:BH45"/>
    <mergeCell ref="BH46:BH47"/>
    <mergeCell ref="BI46:BI51"/>
    <mergeCell ref="BE28:BE33"/>
    <mergeCell ref="BF28:BF29"/>
    <mergeCell ref="BG28:BG33"/>
    <mergeCell ref="BB30:BB31"/>
    <mergeCell ref="BD30:BD31"/>
    <mergeCell ref="BF30:BF31"/>
    <mergeCell ref="BB36:BB37"/>
    <mergeCell ref="BD36:BD37"/>
    <mergeCell ref="BF36:BF37"/>
    <mergeCell ref="BB38:BB39"/>
    <mergeCell ref="BD38:BD39"/>
    <mergeCell ref="BF38:BF39"/>
    <mergeCell ref="BB34:BB35"/>
    <mergeCell ref="BC34:BC39"/>
    <mergeCell ref="BD34:BD35"/>
    <mergeCell ref="BE34:BE39"/>
    <mergeCell ref="BF34:BF35"/>
    <mergeCell ref="BG34:BG39"/>
    <mergeCell ref="BF32:BF33"/>
    <mergeCell ref="BB32:BB33"/>
    <mergeCell ref="BD32:BD33"/>
    <mergeCell ref="B28:B33"/>
    <mergeCell ref="C28:C33"/>
    <mergeCell ref="D28:D33"/>
    <mergeCell ref="E28:E33"/>
    <mergeCell ref="AV28:AV29"/>
    <mergeCell ref="AW28:AW29"/>
    <mergeCell ref="B16:B21"/>
    <mergeCell ref="C16:C21"/>
    <mergeCell ref="D16:D21"/>
    <mergeCell ref="E16:E21"/>
    <mergeCell ref="AV16:AV17"/>
    <mergeCell ref="BB28:BB29"/>
    <mergeCell ref="BC28:BC33"/>
    <mergeCell ref="BD28:BD29"/>
    <mergeCell ref="B34:B39"/>
    <mergeCell ref="C34:C39"/>
    <mergeCell ref="D34:D39"/>
    <mergeCell ref="E34:E39"/>
    <mergeCell ref="AV34:AV35"/>
    <mergeCell ref="AW34:AW35"/>
    <mergeCell ref="AX34:AX39"/>
    <mergeCell ref="AY34:AY39"/>
    <mergeCell ref="AZ34:AZ39"/>
    <mergeCell ref="AV24:AV25"/>
    <mergeCell ref="AW24:AW25"/>
    <mergeCell ref="BB24:BB25"/>
    <mergeCell ref="BD24:BD25"/>
    <mergeCell ref="AV26:AV27"/>
    <mergeCell ref="AW26:AW27"/>
    <mergeCell ref="BB26:BB27"/>
    <mergeCell ref="B22:B27"/>
    <mergeCell ref="C22:C27"/>
    <mergeCell ref="D22:D27"/>
    <mergeCell ref="E22:E27"/>
    <mergeCell ref="AV22:AV23"/>
    <mergeCell ref="AW22:AW23"/>
    <mergeCell ref="AX22:AX27"/>
    <mergeCell ref="AY22:AY27"/>
    <mergeCell ref="BF2:BG2"/>
    <mergeCell ref="BF8:BF9"/>
    <mergeCell ref="BL2:BM2"/>
    <mergeCell ref="BL4:BL5"/>
    <mergeCell ref="BM4:BM9"/>
    <mergeCell ref="BL6:BL7"/>
    <mergeCell ref="BL8:BL9"/>
    <mergeCell ref="BB22:BB23"/>
    <mergeCell ref="BC22:BC27"/>
    <mergeCell ref="BD22:BD23"/>
    <mergeCell ref="BE22:BE27"/>
    <mergeCell ref="BF22:BF23"/>
    <mergeCell ref="BF26:BF27"/>
    <mergeCell ref="AW16:AW17"/>
    <mergeCell ref="AX16:AX21"/>
    <mergeCell ref="AY16:AY21"/>
    <mergeCell ref="AZ16:AZ21"/>
    <mergeCell ref="BB16:BB17"/>
    <mergeCell ref="BC16:BC21"/>
    <mergeCell ref="AW20:AW21"/>
    <mergeCell ref="BB20:BB21"/>
    <mergeCell ref="BM22:BM27"/>
    <mergeCell ref="BL24:BL25"/>
    <mergeCell ref="BL26:BL27"/>
    <mergeCell ref="BG22:BG27"/>
    <mergeCell ref="BF24:BF25"/>
    <mergeCell ref="BD26:BD27"/>
    <mergeCell ref="AZ22:AZ27"/>
    <mergeCell ref="BL10:BL11"/>
    <mergeCell ref="BM10:BM15"/>
    <mergeCell ref="BL12:BL13"/>
    <mergeCell ref="BD20:BD21"/>
    <mergeCell ref="BD16:BD17"/>
    <mergeCell ref="G1:X1"/>
    <mergeCell ref="Z1:AQ1"/>
    <mergeCell ref="BB2:BC2"/>
    <mergeCell ref="BD2:BE2"/>
    <mergeCell ref="AV6:AV7"/>
    <mergeCell ref="AW6:AW7"/>
    <mergeCell ref="BB6:BB7"/>
    <mergeCell ref="BD6:BD7"/>
    <mergeCell ref="AV8:AV9"/>
    <mergeCell ref="AW8:AW9"/>
    <mergeCell ref="AX4:AX9"/>
    <mergeCell ref="AY4:AY9"/>
    <mergeCell ref="AZ4:AZ9"/>
    <mergeCell ref="BB4:BB5"/>
    <mergeCell ref="BC4:BC9"/>
    <mergeCell ref="BD4:BD5"/>
    <mergeCell ref="BB8:BB9"/>
    <mergeCell ref="BD8:BD9"/>
    <mergeCell ref="H2:K2"/>
    <mergeCell ref="R2:U2"/>
    <mergeCell ref="AA2:AD2"/>
    <mergeCell ref="AK2:AN2"/>
    <mergeCell ref="BA4:BA9"/>
    <mergeCell ref="BA10:BA15"/>
    <mergeCell ref="BA16:BA21"/>
    <mergeCell ref="BF20:BF21"/>
    <mergeCell ref="BE16:BE21"/>
    <mergeCell ref="BF16:BF17"/>
    <mergeCell ref="BG16:BG21"/>
    <mergeCell ref="AV18:AV19"/>
    <mergeCell ref="AW18:AW19"/>
    <mergeCell ref="BB18:BB19"/>
    <mergeCell ref="BD18:BD19"/>
    <mergeCell ref="BF18:BF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B14:BB15"/>
    <mergeCell ref="BD14:BD15"/>
    <mergeCell ref="BB10:BB11"/>
    <mergeCell ref="BC10:BC15"/>
    <mergeCell ref="BD10:BD11"/>
    <mergeCell ref="BB12:BB13"/>
    <mergeCell ref="BD12:BD13"/>
    <mergeCell ref="B10:B15"/>
    <mergeCell ref="C10:C15"/>
    <mergeCell ref="D10:D15"/>
    <mergeCell ref="E10:E15"/>
    <mergeCell ref="AV10:AV11"/>
    <mergeCell ref="AW10:AW11"/>
    <mergeCell ref="AX10:AX15"/>
    <mergeCell ref="AY10:AY15"/>
    <mergeCell ref="AZ10:AZ15"/>
    <mergeCell ref="BE4:BE9"/>
    <mergeCell ref="BF4:BF5"/>
    <mergeCell ref="BG4:BG9"/>
    <mergeCell ref="BF14:BF15"/>
    <mergeCell ref="BE10:BE15"/>
    <mergeCell ref="BF10:BF11"/>
    <mergeCell ref="BG10:BG15"/>
    <mergeCell ref="BF12:BF13"/>
    <mergeCell ref="BF6:BF7"/>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B406:BB407"/>
    <mergeCell ref="BC406:BC411"/>
    <mergeCell ref="BB416:BB417"/>
    <mergeCell ref="B418:B423"/>
    <mergeCell ref="C418:C423"/>
    <mergeCell ref="D418:D423"/>
    <mergeCell ref="E418:E423"/>
    <mergeCell ref="AV418:AV419"/>
    <mergeCell ref="AW418:AW419"/>
    <mergeCell ref="AX418:AX423"/>
    <mergeCell ref="AY418:AY423"/>
    <mergeCell ref="AZ418:AZ423"/>
    <mergeCell ref="BB418:BB419"/>
    <mergeCell ref="BC418:BC423"/>
    <mergeCell ref="AV420:AV421"/>
    <mergeCell ref="AW420:AW421"/>
    <mergeCell ref="BB420:BB421"/>
    <mergeCell ref="B424:B429"/>
    <mergeCell ref="C424:C429"/>
    <mergeCell ref="D424:D429"/>
    <mergeCell ref="AV410:AV411"/>
    <mergeCell ref="AW410:AW411"/>
    <mergeCell ref="BB410:BB411"/>
    <mergeCell ref="BD410:BD411"/>
    <mergeCell ref="BF410:BF411"/>
    <mergeCell ref="B412:B417"/>
    <mergeCell ref="C412:C417"/>
    <mergeCell ref="D412:D417"/>
    <mergeCell ref="E412:E417"/>
    <mergeCell ref="AV412:AV413"/>
    <mergeCell ref="AW412:AW413"/>
    <mergeCell ref="AX412:AX417"/>
    <mergeCell ref="AY412:AY417"/>
    <mergeCell ref="AZ412:AZ417"/>
    <mergeCell ref="BB412:BB413"/>
    <mergeCell ref="BD412:BD413"/>
    <mergeCell ref="BF412:BF413"/>
    <mergeCell ref="AV414:AV415"/>
    <mergeCell ref="AW414:AW415"/>
    <mergeCell ref="BB414:BB415"/>
    <mergeCell ref="BD414:BD415"/>
    <mergeCell ref="BF414:BF415"/>
    <mergeCell ref="AV416:AV417"/>
    <mergeCell ref="AW416:AW417"/>
    <mergeCell ref="BC412:BC417"/>
    <mergeCell ref="BE412:BE417"/>
    <mergeCell ref="BA406:BA411"/>
    <mergeCell ref="AV408:AV409"/>
    <mergeCell ref="AW408:AW409"/>
    <mergeCell ref="BB408:BB409"/>
    <mergeCell ref="BA412:BA417"/>
    <mergeCell ref="BL431:BM431"/>
    <mergeCell ref="BM436:BM441"/>
    <mergeCell ref="BM445:BM450"/>
    <mergeCell ref="E424:E429"/>
    <mergeCell ref="AV424:AV425"/>
    <mergeCell ref="AW424:AW425"/>
    <mergeCell ref="AX424:AX429"/>
    <mergeCell ref="AY424:AY429"/>
    <mergeCell ref="AZ424:AZ429"/>
    <mergeCell ref="BB424:BB425"/>
    <mergeCell ref="BC424:BC429"/>
    <mergeCell ref="BD424:BD425"/>
    <mergeCell ref="BE424:BE429"/>
    <mergeCell ref="BF424:BF425"/>
    <mergeCell ref="BG424:BG429"/>
    <mergeCell ref="AV426:AV427"/>
    <mergeCell ref="AW426:AW427"/>
    <mergeCell ref="BB426:BB427"/>
    <mergeCell ref="BD426:BD427"/>
    <mergeCell ref="BF426:BF427"/>
    <mergeCell ref="AV428:AV429"/>
    <mergeCell ref="AW428:AW429"/>
    <mergeCell ref="BB428:BB429"/>
    <mergeCell ref="BD428:BD429"/>
    <mergeCell ref="BF428:BF429"/>
    <mergeCell ref="BJ431:BK431"/>
    <mergeCell ref="BK436:BK441"/>
    <mergeCell ref="BK445:BK450"/>
    <mergeCell ref="BN424:BN425"/>
    <mergeCell ref="W431:X431"/>
    <mergeCell ref="AP431:AQ431"/>
    <mergeCell ref="BB431:BC431"/>
    <mergeCell ref="BD431:BE431"/>
    <mergeCell ref="BF431:BG431"/>
    <mergeCell ref="AV432:AW432"/>
    <mergeCell ref="AT433:AT441"/>
    <mergeCell ref="BC436:BC441"/>
    <mergeCell ref="BE436:BE441"/>
    <mergeCell ref="BG436:BG441"/>
    <mergeCell ref="AT442:AT450"/>
    <mergeCell ref="BC445:BC450"/>
    <mergeCell ref="BE445:BE450"/>
    <mergeCell ref="BG445:BG450"/>
    <mergeCell ref="AV433:AV435"/>
    <mergeCell ref="AV436:AV438"/>
    <mergeCell ref="AV439:AV441"/>
    <mergeCell ref="BJ424:BJ425"/>
    <mergeCell ref="BK424:BK429"/>
    <mergeCell ref="BJ426:BJ427"/>
    <mergeCell ref="BJ428:BJ429"/>
    <mergeCell ref="AT451:AT459"/>
    <mergeCell ref="BE454:BE459"/>
    <mergeCell ref="BG454:BG459"/>
    <mergeCell ref="AT496:AT504"/>
    <mergeCell ref="AV496:AV498"/>
    <mergeCell ref="AV499:AV501"/>
    <mergeCell ref="BC499:BC504"/>
    <mergeCell ref="BE499:BE504"/>
    <mergeCell ref="BG499:BG504"/>
    <mergeCell ref="AV502:AV504"/>
    <mergeCell ref="AT507:AT515"/>
    <mergeCell ref="AV507:AV509"/>
    <mergeCell ref="AV510:AV512"/>
    <mergeCell ref="BC510:BC515"/>
    <mergeCell ref="BE510:BE515"/>
    <mergeCell ref="BG510:BG515"/>
    <mergeCell ref="AV513:AV515"/>
    <mergeCell ref="AT469:AT477"/>
    <mergeCell ref="BC472:BC477"/>
    <mergeCell ref="BE472:BE477"/>
    <mergeCell ref="BG472:BG477"/>
    <mergeCell ref="AT460:AT468"/>
    <mergeCell ref="AV478:AV480"/>
    <mergeCell ref="AV469:AV471"/>
    <mergeCell ref="AV472:AV474"/>
    <mergeCell ref="AV475:AV477"/>
    <mergeCell ref="AT478:AT486"/>
    <mergeCell ref="AV481:AV483"/>
  </mergeCells>
  <conditionalFormatting sqref="AX4:AZ4">
    <cfRule type="cellIs" dxfId="2343" priority="915" stopIfTrue="1" operator="greaterThan">
      <formula>0.03</formula>
    </cfRule>
    <cfRule type="cellIs" dxfId="2342" priority="916" stopIfTrue="1" operator="lessThan">
      <formula>-0.03</formula>
    </cfRule>
  </conditionalFormatting>
  <conditionalFormatting sqref="AX518:AZ518">
    <cfRule type="cellIs" dxfId="2341" priority="917" stopIfTrue="1" operator="greaterThan">
      <formula>0.03</formula>
    </cfRule>
    <cfRule type="cellIs" dxfId="2340" priority="918" stopIfTrue="1" operator="lessThan">
      <formula>-0.03</formula>
    </cfRule>
  </conditionalFormatting>
  <conditionalFormatting sqref="AX433:AZ435">
    <cfRule type="cellIs" dxfId="2339" priority="919" stopIfTrue="1" operator="greaterThan">
      <formula>0.03</formula>
    </cfRule>
    <cfRule type="cellIs" dxfId="2338" priority="920" stopIfTrue="1" operator="lessThan">
      <formula>-0.03</formula>
    </cfRule>
  </conditionalFormatting>
  <conditionalFormatting sqref="AW433:AW435">
    <cfRule type="cellIs" dxfId="2337" priority="913" stopIfTrue="1" operator="greaterThan">
      <formula>0.03</formula>
    </cfRule>
    <cfRule type="cellIs" dxfId="2336" priority="914" stopIfTrue="1" operator="lessThan">
      <formula>-0.03</formula>
    </cfRule>
  </conditionalFormatting>
  <conditionalFormatting sqref="BB518">
    <cfRule type="cellIs" dxfId="2335" priority="895" stopIfTrue="1" operator="greaterThan">
      <formula>0.03</formula>
    </cfRule>
    <cfRule type="cellIs" dxfId="2334" priority="896" stopIfTrue="1" operator="lessThan">
      <formula>-0.03</formula>
    </cfRule>
  </conditionalFormatting>
  <conditionalFormatting sqref="AW518">
    <cfRule type="cellIs" dxfId="2333" priority="911" stopIfTrue="1" operator="greaterThan">
      <formula>0.03</formula>
    </cfRule>
    <cfRule type="cellIs" dxfId="2332" priority="912" stopIfTrue="1" operator="lessThan">
      <formula>-0.03</formula>
    </cfRule>
  </conditionalFormatting>
  <conditionalFormatting sqref="AW4 AW6 AW8">
    <cfRule type="cellIs" dxfId="2329" priority="909" stopIfTrue="1" operator="greaterThan">
      <formula>0.03</formula>
    </cfRule>
    <cfRule type="cellIs" dxfId="2328" priority="910"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2327" priority="869" stopIfTrue="1" operator="greaterThan">
      <formula>0.03</formula>
    </cfRule>
    <cfRule type="cellIs" dxfId="2326" priority="870" stopIfTrue="1" operator="lessThan">
      <formula>-0.03</formula>
    </cfRule>
  </conditionalFormatting>
  <conditionalFormatting sqref="BG518">
    <cfRule type="cellIs" dxfId="2325" priority="905" stopIfTrue="1" operator="greaterThan">
      <formula>0.03</formula>
    </cfRule>
    <cfRule type="cellIs" dxfId="2324" priority="906" stopIfTrue="1" operator="lessThan">
      <formula>-0.03</formula>
    </cfRule>
  </conditionalFormatting>
  <conditionalFormatting sqref="BE433:BI435">
    <cfRule type="cellIs" dxfId="2321" priority="853" stopIfTrue="1" operator="greaterThan">
      <formula>0.03</formula>
    </cfRule>
    <cfRule type="cellIs" dxfId="2320" priority="854" stopIfTrue="1" operator="lessThan">
      <formula>-0.03</formula>
    </cfRule>
  </conditionalFormatting>
  <conditionalFormatting sqref="BG4">
    <cfRule type="cellIs" dxfId="2319" priority="903" stopIfTrue="1" operator="greaterThan">
      <formula>0.03</formula>
    </cfRule>
    <cfRule type="cellIs" dxfId="2318" priority="904" stopIfTrue="1" operator="lessThan">
      <formula>-0.03</formula>
    </cfRule>
  </conditionalFormatting>
  <conditionalFormatting sqref="BC4">
    <cfRule type="cellIs" dxfId="2317" priority="897" stopIfTrue="1" operator="greaterThan">
      <formula>0.03</formula>
    </cfRule>
    <cfRule type="cellIs" dxfId="2316" priority="898" stopIfTrue="1" operator="lessThan">
      <formula>-0.03</formula>
    </cfRule>
  </conditionalFormatting>
  <conditionalFormatting sqref="AW460:AW468">
    <cfRule type="cellIs" dxfId="2315" priority="839" stopIfTrue="1" operator="greaterThan">
      <formula>0.03</formula>
    </cfRule>
    <cfRule type="cellIs" dxfId="2314" priority="840" stopIfTrue="1" operator="lessThan">
      <formula>-0.03</formula>
    </cfRule>
  </conditionalFormatting>
  <conditionalFormatting sqref="AX469:AZ471">
    <cfRule type="cellIs" dxfId="2313" priority="837" stopIfTrue="1" operator="greaterThan">
      <formula>0.03</formula>
    </cfRule>
    <cfRule type="cellIs" dxfId="2312" priority="838" stopIfTrue="1" operator="lessThan">
      <formula>-0.03</formula>
    </cfRule>
  </conditionalFormatting>
  <conditionalFormatting sqref="BG433:BG435">
    <cfRule type="cellIs" dxfId="2311" priority="851" stopIfTrue="1" operator="greaterThan">
      <formula>0.03</formula>
    </cfRule>
    <cfRule type="cellIs" dxfId="2310" priority="852" stopIfTrue="1" operator="lessThan">
      <formula>-0.03</formula>
    </cfRule>
  </conditionalFormatting>
  <conditionalFormatting sqref="AW442">
    <cfRule type="cellIs" dxfId="2307" priority="821" stopIfTrue="1" operator="greaterThan">
      <formula>0.03</formula>
    </cfRule>
    <cfRule type="cellIs" dxfId="2306" priority="822" stopIfTrue="1" operator="lessThan">
      <formula>-0.03</formula>
    </cfRule>
  </conditionalFormatting>
  <conditionalFormatting sqref="BC518">
    <cfRule type="cellIs" dxfId="2305" priority="899" stopIfTrue="1" operator="greaterThan">
      <formula>0.03</formula>
    </cfRule>
    <cfRule type="cellIs" dxfId="2304" priority="900" stopIfTrue="1" operator="lessThan">
      <formula>-0.03</formula>
    </cfRule>
  </conditionalFormatting>
  <conditionalFormatting sqref="AX478:AZ480">
    <cfRule type="cellIs" dxfId="2303" priority="833" stopIfTrue="1" operator="greaterThan">
      <formula>0.03</formula>
    </cfRule>
    <cfRule type="cellIs" dxfId="2302" priority="834" stopIfTrue="1" operator="lessThan">
      <formula>-0.03</formula>
    </cfRule>
  </conditionalFormatting>
  <conditionalFormatting sqref="BG454">
    <cfRule type="cellIs" dxfId="2301" priority="807" stopIfTrue="1" operator="greaterThan">
      <formula>0.03</formula>
    </cfRule>
    <cfRule type="cellIs" dxfId="2300" priority="808" stopIfTrue="1" operator="lessThan">
      <formula>-0.03</formula>
    </cfRule>
  </conditionalFormatting>
  <conditionalFormatting sqref="BB4 BB6 BB8">
    <cfRule type="cellIs" dxfId="2299" priority="893" stopIfTrue="1" operator="greaterThan">
      <formula>0.03</formula>
    </cfRule>
    <cfRule type="cellIs" dxfId="2298" priority="894" stopIfTrue="1" operator="lessThan">
      <formula>-0.03</formula>
    </cfRule>
  </conditionalFormatting>
  <conditionalFormatting sqref="BF4 BF6 BF8">
    <cfRule type="cellIs" dxfId="2297" priority="889" stopIfTrue="1" operator="greaterThan">
      <formula>0.03</formula>
    </cfRule>
    <cfRule type="cellIs" dxfId="2296" priority="890"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2295" priority="871" stopIfTrue="1" operator="greaterThan">
      <formula>0.03</formula>
    </cfRule>
    <cfRule type="cellIs" dxfId="2294" priority="872" stopIfTrue="1" operator="lessThan">
      <formula>-0.03</formula>
    </cfRule>
  </conditionalFormatting>
  <conditionalFormatting sqref="BC454">
    <cfRule type="cellIs" dxfId="2293" priority="811" stopIfTrue="1" operator="greaterThan">
      <formula>0.03</formula>
    </cfRule>
    <cfRule type="cellIs" dxfId="2292" priority="812" stopIfTrue="1" operator="lessThan">
      <formula>-0.03</formula>
    </cfRule>
  </conditionalFormatting>
  <conditionalFormatting sqref="BF518">
    <cfRule type="cellIs" dxfId="2291" priority="891" stopIfTrue="1" operator="greaterThan">
      <formula>0.03</formula>
    </cfRule>
    <cfRule type="cellIs" dxfId="2290" priority="892" stopIfTrue="1" operator="lessThan">
      <formula>-0.03</formula>
    </cfRule>
  </conditionalFormatting>
  <conditionalFormatting sqref="AW469:AW477">
    <cfRule type="cellIs" dxfId="2289" priority="835" stopIfTrue="1" operator="greaterThan">
      <formula>0.03</formula>
    </cfRule>
    <cfRule type="cellIs" dxfId="2288" priority="836" stopIfTrue="1" operator="lessThan">
      <formula>-0.03</formula>
    </cfRule>
  </conditionalFormatting>
  <conditionalFormatting sqref="BD4 BD6 BD8">
    <cfRule type="cellIs" dxfId="2287" priority="885" stopIfTrue="1" operator="greaterThan">
      <formula>0.03</formula>
    </cfRule>
    <cfRule type="cellIs" dxfId="2286" priority="886" stopIfTrue="1" operator="lessThan">
      <formula>-0.03</formula>
    </cfRule>
  </conditionalFormatting>
  <conditionalFormatting sqref="BC463">
    <cfRule type="cellIs" dxfId="2285" priority="803" stopIfTrue="1" operator="greaterThan">
      <formula>0.03</formula>
    </cfRule>
    <cfRule type="cellIs" dxfId="2284" priority="804" stopIfTrue="1" operator="lessThan">
      <formula>-0.03</formula>
    </cfRule>
  </conditionalFormatting>
  <conditionalFormatting sqref="BD518">
    <cfRule type="cellIs" dxfId="2283" priority="887" stopIfTrue="1" operator="greaterThan">
      <formula>0.03</formula>
    </cfRule>
    <cfRule type="cellIs" dxfId="2282" priority="888" stopIfTrue="1" operator="lessThan">
      <formula>-0.03</formula>
    </cfRule>
  </conditionalFormatting>
  <conditionalFormatting sqref="BC445">
    <cfRule type="cellIs" dxfId="2281" priority="817" stopIfTrue="1" operator="greaterThan">
      <formula>0.03</formula>
    </cfRule>
    <cfRule type="cellIs" dxfId="2280" priority="818"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279" priority="877" stopIfTrue="1" operator="greaterThan">
      <formula>0.03</formula>
    </cfRule>
    <cfRule type="cellIs" dxfId="2278" priority="878" stopIfTrue="1" operator="lessThan">
      <formula>-0.03</formula>
    </cfRule>
  </conditionalFormatting>
  <conditionalFormatting sqref="BE4:BI4">
    <cfRule type="cellIs" dxfId="2277" priority="879" stopIfTrue="1" operator="greaterThan">
      <formula>0.03</formula>
    </cfRule>
    <cfRule type="cellIs" dxfId="2276" priority="880" stopIfTrue="1" operator="lessThan">
      <formula>-0.03</formula>
    </cfRule>
  </conditionalFormatting>
  <conditionalFormatting sqref="BE518:BI518">
    <cfRule type="cellIs" dxfId="2275" priority="881" stopIfTrue="1" operator="greaterThan">
      <formula>0.03</formula>
    </cfRule>
    <cfRule type="cellIs" dxfId="2274" priority="882" stopIfTrue="1" operator="lessThan">
      <formula>-0.03</formula>
    </cfRule>
  </conditionalFormatting>
  <conditionalFormatting sqref="BB433:BB435">
    <cfRule type="cellIs" dxfId="2273" priority="861" stopIfTrue="1" operator="greaterThan">
      <formula>0.03</formula>
    </cfRule>
    <cfRule type="cellIs" dxfId="2272" priority="862" stopIfTrue="1" operator="lessThan">
      <formula>-0.03</formula>
    </cfRule>
  </conditionalFormatting>
  <conditionalFormatting sqref="BE445:BI445">
    <cfRule type="cellIs" dxfId="2271" priority="815" stopIfTrue="1" operator="greaterThan">
      <formula>0.03</formula>
    </cfRule>
    <cfRule type="cellIs" dxfId="2270" priority="816"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269" priority="875" stopIfTrue="1" operator="greaterThan">
      <formula>0.03</formula>
    </cfRule>
    <cfRule type="cellIs" dxfId="2268" priority="876" stopIfTrue="1" operator="lessThan">
      <formula>-0.03</formula>
    </cfRule>
  </conditionalFormatting>
  <conditionalFormatting sqref="BF443:BF450">
    <cfRule type="cellIs" dxfId="2267" priority="751" stopIfTrue="1" operator="greaterThan">
      <formula>0.03</formula>
    </cfRule>
    <cfRule type="cellIs" dxfId="2266" priority="752"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2265" priority="873" stopIfTrue="1" operator="greaterThan">
      <formula>0.03</formula>
    </cfRule>
    <cfRule type="cellIs" dxfId="2264" priority="874"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2263" priority="863" stopIfTrue="1" operator="greaterThan">
      <formula>0.03</formula>
    </cfRule>
    <cfRule type="cellIs" dxfId="2262" priority="864"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2261" priority="867" stopIfTrue="1" operator="greaterThan">
      <formula>0.03</formula>
    </cfRule>
    <cfRule type="cellIs" dxfId="2260" priority="86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2259" priority="865" stopIfTrue="1" operator="greaterThan">
      <formula>0.03</formula>
    </cfRule>
    <cfRule type="cellIs" dxfId="2258" priority="866" stopIfTrue="1" operator="lessThan">
      <formula>-0.03</formula>
    </cfRule>
  </conditionalFormatting>
  <conditionalFormatting sqref="BD433:BD435">
    <cfRule type="cellIs" dxfId="2257" priority="859" stopIfTrue="1" operator="greaterThan">
      <formula>0.03</formula>
    </cfRule>
    <cfRule type="cellIs" dxfId="2256" priority="860" stopIfTrue="1" operator="lessThan">
      <formula>-0.03</formula>
    </cfRule>
  </conditionalFormatting>
  <conditionalFormatting sqref="BF433:BF435">
    <cfRule type="cellIs" dxfId="2255" priority="857" stopIfTrue="1" operator="greaterThan">
      <formula>0.03</formula>
    </cfRule>
    <cfRule type="cellIs" dxfId="2254" priority="858" stopIfTrue="1" operator="lessThan">
      <formula>-0.03</formula>
    </cfRule>
  </conditionalFormatting>
  <conditionalFormatting sqref="BC433:BC435">
    <cfRule type="cellIs" dxfId="2253" priority="855" stopIfTrue="1" operator="greaterThan">
      <formula>0.03</formula>
    </cfRule>
    <cfRule type="cellIs" dxfId="2252" priority="856" stopIfTrue="1" operator="lessThan">
      <formula>-0.03</formula>
    </cfRule>
  </conditionalFormatting>
  <conditionalFormatting sqref="BC472">
    <cfRule type="cellIs" dxfId="2251" priority="795" stopIfTrue="1" operator="greaterThan">
      <formula>0.03</formula>
    </cfRule>
    <cfRule type="cellIs" dxfId="2250" priority="796" stopIfTrue="1" operator="lessThan">
      <formula>-0.03</formula>
    </cfRule>
  </conditionalFormatting>
  <conditionalFormatting sqref="BG499">
    <cfRule type="cellIs" dxfId="2249" priority="767" stopIfTrue="1" operator="greaterThan">
      <formula>0.03</formula>
    </cfRule>
    <cfRule type="cellIs" dxfId="2248" priority="768" stopIfTrue="1" operator="lessThan">
      <formula>-0.03</formula>
    </cfRule>
  </conditionalFormatting>
  <conditionalFormatting sqref="BB451:BB459">
    <cfRule type="cellIs" dxfId="2247" priority="735" stopIfTrue="1" operator="greaterThan">
      <formula>0.03</formula>
    </cfRule>
    <cfRule type="cellIs" dxfId="2246" priority="736" stopIfTrue="1" operator="lessThan">
      <formula>-0.03</formula>
    </cfRule>
  </conditionalFormatting>
  <conditionalFormatting sqref="AX442:AZ444">
    <cfRule type="cellIs" dxfId="2245" priority="849" stopIfTrue="1" operator="greaterThan">
      <formula>0.03</formula>
    </cfRule>
    <cfRule type="cellIs" dxfId="2244" priority="850" stopIfTrue="1" operator="lessThan">
      <formula>-0.03</formula>
    </cfRule>
  </conditionalFormatting>
  <conditionalFormatting sqref="AW443:AW450">
    <cfRule type="cellIs" dxfId="2243" priority="847" stopIfTrue="1" operator="greaterThan">
      <formula>0.03</formula>
    </cfRule>
    <cfRule type="cellIs" dxfId="2242" priority="848" stopIfTrue="1" operator="lessThan">
      <formula>-0.03</formula>
    </cfRule>
  </conditionalFormatting>
  <conditionalFormatting sqref="AW478:AW486">
    <cfRule type="cellIs" dxfId="2241" priority="831" stopIfTrue="1" operator="greaterThan">
      <formula>0.03</formula>
    </cfRule>
    <cfRule type="cellIs" dxfId="2240" priority="832" stopIfTrue="1" operator="lessThan">
      <formula>-0.03</formula>
    </cfRule>
  </conditionalFormatting>
  <conditionalFormatting sqref="BG481">
    <cfRule type="cellIs" dxfId="2239" priority="783" stopIfTrue="1" operator="greaterThan">
      <formula>0.03</formula>
    </cfRule>
    <cfRule type="cellIs" dxfId="2238" priority="784" stopIfTrue="1" operator="lessThan">
      <formula>-0.03</formula>
    </cfRule>
  </conditionalFormatting>
  <conditionalFormatting sqref="AX460:AZ462">
    <cfRule type="cellIs" dxfId="2237" priority="841" stopIfTrue="1" operator="greaterThan">
      <formula>0.03</formula>
    </cfRule>
    <cfRule type="cellIs" dxfId="2236" priority="842" stopIfTrue="1" operator="lessThan">
      <formula>-0.03</formula>
    </cfRule>
  </conditionalFormatting>
  <conditionalFormatting sqref="AX451:AZ453">
    <cfRule type="cellIs" dxfId="2235" priority="845" stopIfTrue="1" operator="greaterThan">
      <formula>0.03</formula>
    </cfRule>
    <cfRule type="cellIs" dxfId="2234" priority="846" stopIfTrue="1" operator="lessThan">
      <formula>-0.03</formula>
    </cfRule>
  </conditionalFormatting>
  <conditionalFormatting sqref="AW451:AW459">
    <cfRule type="cellIs" dxfId="2233" priority="843" stopIfTrue="1" operator="greaterThan">
      <formula>0.03</formula>
    </cfRule>
    <cfRule type="cellIs" dxfId="2232" priority="844" stopIfTrue="1" operator="lessThan">
      <formula>-0.03</formula>
    </cfRule>
  </conditionalFormatting>
  <conditionalFormatting sqref="AX487:AZ489">
    <cfRule type="cellIs" dxfId="2231" priority="829" stopIfTrue="1" operator="greaterThan">
      <formula>0.03</formula>
    </cfRule>
    <cfRule type="cellIs" dxfId="2230" priority="830" stopIfTrue="1" operator="lessThan">
      <formula>-0.03</formula>
    </cfRule>
  </conditionalFormatting>
  <conditionalFormatting sqref="AW487:AW495">
    <cfRule type="cellIs" dxfId="2229" priority="827" stopIfTrue="1" operator="greaterThan">
      <formula>0.03</formula>
    </cfRule>
    <cfRule type="cellIs" dxfId="2228" priority="828" stopIfTrue="1" operator="lessThan">
      <formula>-0.03</formula>
    </cfRule>
  </conditionalFormatting>
  <conditionalFormatting sqref="AW496:AW506 AW516:AW517">
    <cfRule type="cellIs" dxfId="2227" priority="823" stopIfTrue="1" operator="greaterThan">
      <formula>0.03</formula>
    </cfRule>
    <cfRule type="cellIs" dxfId="2226" priority="824" stopIfTrue="1" operator="lessThan">
      <formula>-0.03</formula>
    </cfRule>
  </conditionalFormatting>
  <conditionalFormatting sqref="AX496:AZ498">
    <cfRule type="cellIs" dxfId="2225" priority="825" stopIfTrue="1" operator="greaterThan">
      <formula>0.03</formula>
    </cfRule>
    <cfRule type="cellIs" dxfId="2224" priority="826" stopIfTrue="1" operator="lessThan">
      <formula>-0.03</formula>
    </cfRule>
  </conditionalFormatting>
  <conditionalFormatting sqref="BE454:BI454">
    <cfRule type="cellIs" dxfId="2223" priority="809" stopIfTrue="1" operator="greaterThan">
      <formula>0.03</formula>
    </cfRule>
    <cfRule type="cellIs" dxfId="2222" priority="810" stopIfTrue="1" operator="lessThan">
      <formula>-0.03</formula>
    </cfRule>
  </conditionalFormatting>
  <conditionalFormatting sqref="BE490:BI490">
    <cfRule type="cellIs" dxfId="2221" priority="777" stopIfTrue="1" operator="greaterThan">
      <formula>0.03</formula>
    </cfRule>
    <cfRule type="cellIs" dxfId="2220" priority="778" stopIfTrue="1" operator="lessThan">
      <formula>-0.03</formula>
    </cfRule>
  </conditionalFormatting>
  <conditionalFormatting sqref="BB442">
    <cfRule type="cellIs" dxfId="2219" priority="763" stopIfTrue="1" operator="greaterThan">
      <formula>0.03</formula>
    </cfRule>
    <cfRule type="cellIs" dxfId="2218" priority="764" stopIfTrue="1" operator="lessThan">
      <formula>-0.03</formula>
    </cfRule>
  </conditionalFormatting>
  <conditionalFormatting sqref="BG445">
    <cfRule type="cellIs" dxfId="2217" priority="753" stopIfTrue="1" operator="greaterThan">
      <formula>0.03</formula>
    </cfRule>
    <cfRule type="cellIs" dxfId="2216" priority="754" stopIfTrue="1" operator="lessThan">
      <formula>-0.03</formula>
    </cfRule>
  </conditionalFormatting>
  <conditionalFormatting sqref="BD442">
    <cfRule type="cellIs" dxfId="2215" priority="757" stopIfTrue="1" operator="greaterThan">
      <formula>0.03</formula>
    </cfRule>
    <cfRule type="cellIs" dxfId="2214" priority="758" stopIfTrue="1" operator="lessThan">
      <formula>-0.03</formula>
    </cfRule>
  </conditionalFormatting>
  <conditionalFormatting sqref="BC481">
    <cfRule type="cellIs" dxfId="2213" priority="787" stopIfTrue="1" operator="greaterThan">
      <formula>0.03</formula>
    </cfRule>
    <cfRule type="cellIs" dxfId="2212" priority="788" stopIfTrue="1" operator="lessThan">
      <formula>-0.03</formula>
    </cfRule>
  </conditionalFormatting>
  <conditionalFormatting sqref="BG451:BG453">
    <cfRule type="cellIs" dxfId="2211" priority="737" stopIfTrue="1" operator="greaterThan">
      <formula>0.03</formula>
    </cfRule>
    <cfRule type="cellIs" dxfId="2210" priority="738" stopIfTrue="1" operator="lessThan">
      <formula>-0.03</formula>
    </cfRule>
  </conditionalFormatting>
  <conditionalFormatting sqref="BF442">
    <cfRule type="cellIs" dxfId="2209" priority="749" stopIfTrue="1" operator="greaterThan">
      <formula>0.03</formula>
    </cfRule>
    <cfRule type="cellIs" dxfId="2208" priority="750" stopIfTrue="1" operator="lessThan">
      <formula>-0.03</formula>
    </cfRule>
  </conditionalFormatting>
  <conditionalFormatting sqref="BE472:BI472">
    <cfRule type="cellIs" dxfId="2207" priority="793" stopIfTrue="1" operator="greaterThan">
      <formula>0.03</formula>
    </cfRule>
    <cfRule type="cellIs" dxfId="2206" priority="794" stopIfTrue="1" operator="lessThan">
      <formula>-0.03</formula>
    </cfRule>
  </conditionalFormatting>
  <conditionalFormatting sqref="BG472">
    <cfRule type="cellIs" dxfId="2205" priority="791" stopIfTrue="1" operator="greaterThan">
      <formula>0.03</formula>
    </cfRule>
    <cfRule type="cellIs" dxfId="2204" priority="792" stopIfTrue="1" operator="lessThan">
      <formula>-0.03</formula>
    </cfRule>
  </conditionalFormatting>
  <conditionalFormatting sqref="BE463:BI463">
    <cfRule type="cellIs" dxfId="2203" priority="801" stopIfTrue="1" operator="greaterThan">
      <formula>0.03</formula>
    </cfRule>
    <cfRule type="cellIs" dxfId="2202" priority="802" stopIfTrue="1" operator="lessThan">
      <formula>-0.03</formula>
    </cfRule>
  </conditionalFormatting>
  <conditionalFormatting sqref="BG463">
    <cfRule type="cellIs" dxfId="2201" priority="799" stopIfTrue="1" operator="greaterThan">
      <formula>0.03</formula>
    </cfRule>
    <cfRule type="cellIs" dxfId="2200" priority="800" stopIfTrue="1" operator="lessThan">
      <formula>-0.03</formula>
    </cfRule>
  </conditionalFormatting>
  <conditionalFormatting sqref="BG490">
    <cfRule type="cellIs" dxfId="2199" priority="775" stopIfTrue="1" operator="greaterThan">
      <formula>0.03</formula>
    </cfRule>
    <cfRule type="cellIs" dxfId="2198" priority="776" stopIfTrue="1" operator="lessThan">
      <formula>-0.03</formula>
    </cfRule>
  </conditionalFormatting>
  <conditionalFormatting sqref="BE451:BI453">
    <cfRule type="cellIs" dxfId="2197" priority="739" stopIfTrue="1" operator="greaterThan">
      <formula>0.03</formula>
    </cfRule>
    <cfRule type="cellIs" dxfId="2196" priority="740" stopIfTrue="1" operator="lessThan">
      <formula>-0.03</formula>
    </cfRule>
  </conditionalFormatting>
  <conditionalFormatting sqref="BE481:BI481">
    <cfRule type="cellIs" dxfId="2195" priority="785" stopIfTrue="1" operator="greaterThan">
      <formula>0.03</formula>
    </cfRule>
    <cfRule type="cellIs" dxfId="2194" priority="786" stopIfTrue="1" operator="lessThan">
      <formula>-0.03</formula>
    </cfRule>
  </conditionalFormatting>
  <conditionalFormatting sqref="BC490">
    <cfRule type="cellIs" dxfId="2193" priority="779" stopIfTrue="1" operator="greaterThan">
      <formula>0.03</formula>
    </cfRule>
    <cfRule type="cellIs" dxfId="2192" priority="780" stopIfTrue="1" operator="lessThan">
      <formula>-0.03</formula>
    </cfRule>
  </conditionalFormatting>
  <conditionalFormatting sqref="BC499">
    <cfRule type="cellIs" dxfId="2191" priority="771" stopIfTrue="1" operator="greaterThan">
      <formula>0.03</formula>
    </cfRule>
    <cfRule type="cellIs" dxfId="2190" priority="772" stopIfTrue="1" operator="lessThan">
      <formula>-0.03</formula>
    </cfRule>
  </conditionalFormatting>
  <conditionalFormatting sqref="BE499:BI499">
    <cfRule type="cellIs" dxfId="2189" priority="769" stopIfTrue="1" operator="greaterThan">
      <formula>0.03</formula>
    </cfRule>
    <cfRule type="cellIs" dxfId="2188" priority="770" stopIfTrue="1" operator="lessThan">
      <formula>-0.03</formula>
    </cfRule>
  </conditionalFormatting>
  <conditionalFormatting sqref="BB443:BB450">
    <cfRule type="cellIs" dxfId="2187" priority="765" stopIfTrue="1" operator="greaterThan">
      <formula>0.03</formula>
    </cfRule>
    <cfRule type="cellIs" dxfId="2186" priority="766" stopIfTrue="1" operator="lessThan">
      <formula>-0.03</formula>
    </cfRule>
  </conditionalFormatting>
  <conditionalFormatting sqref="BC442:BC444">
    <cfRule type="cellIs" dxfId="2185" priority="761" stopIfTrue="1" operator="greaterThan">
      <formula>0.03</formula>
    </cfRule>
    <cfRule type="cellIs" dxfId="2184" priority="762" stopIfTrue="1" operator="lessThan">
      <formula>-0.03</formula>
    </cfRule>
  </conditionalFormatting>
  <conditionalFormatting sqref="BD443:BD450">
    <cfRule type="cellIs" dxfId="2183" priority="759" stopIfTrue="1" operator="greaterThan">
      <formula>0.03</formula>
    </cfRule>
    <cfRule type="cellIs" dxfId="2182" priority="760" stopIfTrue="1" operator="lessThan">
      <formula>-0.03</formula>
    </cfRule>
  </conditionalFormatting>
  <conditionalFormatting sqref="BE442:BI444">
    <cfRule type="cellIs" dxfId="2181" priority="755" stopIfTrue="1" operator="greaterThan">
      <formula>0.03</formula>
    </cfRule>
    <cfRule type="cellIs" dxfId="2180" priority="756" stopIfTrue="1" operator="lessThan">
      <formula>-0.03</formula>
    </cfRule>
  </conditionalFormatting>
  <conditionalFormatting sqref="BG442:BG444">
    <cfRule type="cellIs" dxfId="2179" priority="747" stopIfTrue="1" operator="greaterThan">
      <formula>0.03</formula>
    </cfRule>
    <cfRule type="cellIs" dxfId="2178" priority="748" stopIfTrue="1" operator="lessThan">
      <formula>-0.03</formula>
    </cfRule>
  </conditionalFormatting>
  <conditionalFormatting sqref="BD451:BD459">
    <cfRule type="cellIs" dxfId="2177" priority="745" stopIfTrue="1" operator="greaterThan">
      <formula>0.03</formula>
    </cfRule>
    <cfRule type="cellIs" dxfId="2176" priority="746" stopIfTrue="1" operator="lessThan">
      <formula>-0.03</formula>
    </cfRule>
  </conditionalFormatting>
  <conditionalFormatting sqref="BF451:BF459">
    <cfRule type="cellIs" dxfId="2175" priority="743" stopIfTrue="1" operator="greaterThan">
      <formula>0.03</formula>
    </cfRule>
    <cfRule type="cellIs" dxfId="2174" priority="744" stopIfTrue="1" operator="lessThan">
      <formula>-0.03</formula>
    </cfRule>
  </conditionalFormatting>
  <conditionalFormatting sqref="BC451:BC453">
    <cfRule type="cellIs" dxfId="2173" priority="741" stopIfTrue="1" operator="greaterThan">
      <formula>0.03</formula>
    </cfRule>
    <cfRule type="cellIs" dxfId="2172" priority="742" stopIfTrue="1" operator="lessThan">
      <formula>-0.03</formula>
    </cfRule>
  </conditionalFormatting>
  <conditionalFormatting sqref="BB460:BB468">
    <cfRule type="cellIs" dxfId="2171" priority="733" stopIfTrue="1" operator="greaterThan">
      <formula>0.03</formula>
    </cfRule>
    <cfRule type="cellIs" dxfId="2170" priority="734" stopIfTrue="1" operator="lessThan">
      <formula>-0.03</formula>
    </cfRule>
  </conditionalFormatting>
  <conditionalFormatting sqref="BD460:BD468">
    <cfRule type="cellIs" dxfId="2169" priority="731" stopIfTrue="1" operator="greaterThan">
      <formula>0.03</formula>
    </cfRule>
    <cfRule type="cellIs" dxfId="2168" priority="732" stopIfTrue="1" operator="lessThan">
      <formula>-0.03</formula>
    </cfRule>
  </conditionalFormatting>
  <conditionalFormatting sqref="BF460:BF468">
    <cfRule type="cellIs" dxfId="2167" priority="729" stopIfTrue="1" operator="greaterThan">
      <formula>0.03</formula>
    </cfRule>
    <cfRule type="cellIs" dxfId="2166" priority="730" stopIfTrue="1" operator="lessThan">
      <formula>-0.03</formula>
    </cfRule>
  </conditionalFormatting>
  <conditionalFormatting sqref="BC460:BC462">
    <cfRule type="cellIs" dxfId="2165" priority="727" stopIfTrue="1" operator="greaterThan">
      <formula>0.03</formula>
    </cfRule>
    <cfRule type="cellIs" dxfId="2164" priority="728" stopIfTrue="1" operator="lessThan">
      <formula>-0.03</formula>
    </cfRule>
  </conditionalFormatting>
  <conditionalFormatting sqref="BE460:BI462">
    <cfRule type="cellIs" dxfId="2163" priority="725" stopIfTrue="1" operator="greaterThan">
      <formula>0.03</formula>
    </cfRule>
    <cfRule type="cellIs" dxfId="2162" priority="726" stopIfTrue="1" operator="lessThan">
      <formula>-0.03</formula>
    </cfRule>
  </conditionalFormatting>
  <conditionalFormatting sqref="BG460:BG462">
    <cfRule type="cellIs" dxfId="2161" priority="723" stopIfTrue="1" operator="greaterThan">
      <formula>0.03</formula>
    </cfRule>
    <cfRule type="cellIs" dxfId="2160" priority="724" stopIfTrue="1" operator="lessThan">
      <formula>-0.03</formula>
    </cfRule>
  </conditionalFormatting>
  <conditionalFormatting sqref="BB469:BB477">
    <cfRule type="cellIs" dxfId="2159" priority="721" stopIfTrue="1" operator="greaterThan">
      <formula>0.03</formula>
    </cfRule>
    <cfRule type="cellIs" dxfId="2158" priority="722" stopIfTrue="1" operator="lessThan">
      <formula>-0.03</formula>
    </cfRule>
  </conditionalFormatting>
  <conditionalFormatting sqref="BD469:BD477">
    <cfRule type="cellIs" dxfId="2157" priority="719" stopIfTrue="1" operator="greaterThan">
      <formula>0.03</formula>
    </cfRule>
    <cfRule type="cellIs" dxfId="2156" priority="720" stopIfTrue="1" operator="lessThan">
      <formula>-0.03</formula>
    </cfRule>
  </conditionalFormatting>
  <conditionalFormatting sqref="BF469:BF477">
    <cfRule type="cellIs" dxfId="2155" priority="717" stopIfTrue="1" operator="greaterThan">
      <formula>0.03</formula>
    </cfRule>
    <cfRule type="cellIs" dxfId="2154" priority="718" stopIfTrue="1" operator="lessThan">
      <formula>-0.03</formula>
    </cfRule>
  </conditionalFormatting>
  <conditionalFormatting sqref="BC469:BC471">
    <cfRule type="cellIs" dxfId="2153" priority="715" stopIfTrue="1" operator="greaterThan">
      <formula>0.03</formula>
    </cfRule>
    <cfRule type="cellIs" dxfId="2152" priority="716" stopIfTrue="1" operator="lessThan">
      <formula>-0.03</formula>
    </cfRule>
  </conditionalFormatting>
  <conditionalFormatting sqref="BE469:BI471">
    <cfRule type="cellIs" dxfId="2151" priority="713" stopIfTrue="1" operator="greaterThan">
      <formula>0.03</formula>
    </cfRule>
    <cfRule type="cellIs" dxfId="2150" priority="714" stopIfTrue="1" operator="lessThan">
      <formula>-0.03</formula>
    </cfRule>
  </conditionalFormatting>
  <conditionalFormatting sqref="BG469:BG471">
    <cfRule type="cellIs" dxfId="2149" priority="711" stopIfTrue="1" operator="greaterThan">
      <formula>0.03</formula>
    </cfRule>
    <cfRule type="cellIs" dxfId="2148" priority="712" stopIfTrue="1" operator="lessThan">
      <formula>-0.03</formula>
    </cfRule>
  </conditionalFormatting>
  <conditionalFormatting sqref="BC478:BC480">
    <cfRule type="cellIs" dxfId="2147" priority="709" stopIfTrue="1" operator="greaterThan">
      <formula>0.03</formula>
    </cfRule>
    <cfRule type="cellIs" dxfId="2146" priority="710" stopIfTrue="1" operator="lessThan">
      <formula>-0.03</formula>
    </cfRule>
  </conditionalFormatting>
  <conditionalFormatting sqref="BE478:BI480">
    <cfRule type="cellIs" dxfId="2145" priority="707" stopIfTrue="1" operator="greaterThan">
      <formula>0.03</formula>
    </cfRule>
    <cfRule type="cellIs" dxfId="2144" priority="708" stopIfTrue="1" operator="lessThan">
      <formula>-0.03</formula>
    </cfRule>
  </conditionalFormatting>
  <conditionalFormatting sqref="BG478:BG480">
    <cfRule type="cellIs" dxfId="2143" priority="705" stopIfTrue="1" operator="greaterThan">
      <formula>0.03</formula>
    </cfRule>
    <cfRule type="cellIs" dxfId="2142" priority="706" stopIfTrue="1" operator="lessThan">
      <formula>-0.03</formula>
    </cfRule>
  </conditionalFormatting>
  <conditionalFormatting sqref="BB478:BB486">
    <cfRule type="cellIs" dxfId="2141" priority="703" stopIfTrue="1" operator="greaterThan">
      <formula>0.03</formula>
    </cfRule>
    <cfRule type="cellIs" dxfId="2140" priority="704" stopIfTrue="1" operator="lessThan">
      <formula>-0.03</formula>
    </cfRule>
  </conditionalFormatting>
  <conditionalFormatting sqref="BD478:BD486">
    <cfRule type="cellIs" dxfId="2139" priority="701" stopIfTrue="1" operator="greaterThan">
      <formula>0.03</formula>
    </cfRule>
    <cfRule type="cellIs" dxfId="2138" priority="702" stopIfTrue="1" operator="lessThan">
      <formula>-0.03</formula>
    </cfRule>
  </conditionalFormatting>
  <conditionalFormatting sqref="BF478:BF486">
    <cfRule type="cellIs" dxfId="2137" priority="699" stopIfTrue="1" operator="greaterThan">
      <formula>0.03</formula>
    </cfRule>
    <cfRule type="cellIs" dxfId="2136" priority="700" stopIfTrue="1" operator="lessThan">
      <formula>-0.03</formula>
    </cfRule>
  </conditionalFormatting>
  <conditionalFormatting sqref="BC487:BC489">
    <cfRule type="cellIs" dxfId="2135" priority="697" stopIfTrue="1" operator="greaterThan">
      <formula>0.03</formula>
    </cfRule>
    <cfRule type="cellIs" dxfId="2134" priority="698" stopIfTrue="1" operator="lessThan">
      <formula>-0.03</formula>
    </cfRule>
  </conditionalFormatting>
  <conditionalFormatting sqref="BE487:BI489">
    <cfRule type="cellIs" dxfId="2133" priority="695" stopIfTrue="1" operator="greaterThan">
      <formula>0.03</formula>
    </cfRule>
    <cfRule type="cellIs" dxfId="2132" priority="696" stopIfTrue="1" operator="lessThan">
      <formula>-0.03</formula>
    </cfRule>
  </conditionalFormatting>
  <conditionalFormatting sqref="BG487:BG489">
    <cfRule type="cellIs" dxfId="2131" priority="693" stopIfTrue="1" operator="greaterThan">
      <formula>0.03</formula>
    </cfRule>
    <cfRule type="cellIs" dxfId="2130" priority="694" stopIfTrue="1" operator="lessThan">
      <formula>-0.03</formula>
    </cfRule>
  </conditionalFormatting>
  <conditionalFormatting sqref="BB487:BB495">
    <cfRule type="cellIs" dxfId="2129" priority="691" stopIfTrue="1" operator="greaterThan">
      <formula>0.03</formula>
    </cfRule>
    <cfRule type="cellIs" dxfId="2128" priority="692" stopIfTrue="1" operator="lessThan">
      <formula>-0.03</formula>
    </cfRule>
  </conditionalFormatting>
  <conditionalFormatting sqref="BD487:BD495">
    <cfRule type="cellIs" dxfId="2127" priority="689" stopIfTrue="1" operator="greaterThan">
      <formula>0.03</formula>
    </cfRule>
    <cfRule type="cellIs" dxfId="2126" priority="690" stopIfTrue="1" operator="lessThan">
      <formula>-0.03</formula>
    </cfRule>
  </conditionalFormatting>
  <conditionalFormatting sqref="BF487:BF495">
    <cfRule type="cellIs" dxfId="2125" priority="687" stopIfTrue="1" operator="greaterThan">
      <formula>0.03</formula>
    </cfRule>
    <cfRule type="cellIs" dxfId="2124" priority="688" stopIfTrue="1" operator="lessThan">
      <formula>-0.03</formula>
    </cfRule>
  </conditionalFormatting>
  <conditionalFormatting sqref="BC496:BC498">
    <cfRule type="cellIs" dxfId="2123" priority="685" stopIfTrue="1" operator="greaterThan">
      <formula>0.03</formula>
    </cfRule>
    <cfRule type="cellIs" dxfId="2122" priority="686" stopIfTrue="1" operator="lessThan">
      <formula>-0.03</formula>
    </cfRule>
  </conditionalFormatting>
  <conditionalFormatting sqref="BE496:BI498">
    <cfRule type="cellIs" dxfId="2121" priority="683" stopIfTrue="1" operator="greaterThan">
      <formula>0.03</formula>
    </cfRule>
    <cfRule type="cellIs" dxfId="2120" priority="684" stopIfTrue="1" operator="lessThan">
      <formula>-0.03</formula>
    </cfRule>
  </conditionalFormatting>
  <conditionalFormatting sqref="BG496:BG498">
    <cfRule type="cellIs" dxfId="2119" priority="681" stopIfTrue="1" operator="greaterThan">
      <formula>0.03</formula>
    </cfRule>
    <cfRule type="cellIs" dxfId="2118" priority="682" stopIfTrue="1" operator="lessThan">
      <formula>-0.03</formula>
    </cfRule>
  </conditionalFormatting>
  <conditionalFormatting sqref="BB496:BB506 BB516:BB517">
    <cfRule type="cellIs" dxfId="2117" priority="679" stopIfTrue="1" operator="greaterThan">
      <formula>0.03</formula>
    </cfRule>
    <cfRule type="cellIs" dxfId="2116" priority="680" stopIfTrue="1" operator="lessThan">
      <formula>-0.03</formula>
    </cfRule>
  </conditionalFormatting>
  <conditionalFormatting sqref="BD496:BD506 BD516:BD517">
    <cfRule type="cellIs" dxfId="2115" priority="677" stopIfTrue="1" operator="greaterThan">
      <formula>0.03</formula>
    </cfRule>
    <cfRule type="cellIs" dxfId="2114" priority="678" stopIfTrue="1" operator="lessThan">
      <formula>-0.03</formula>
    </cfRule>
  </conditionalFormatting>
  <conditionalFormatting sqref="BF496:BF506 BF516:BF517">
    <cfRule type="cellIs" dxfId="2113" priority="675" stopIfTrue="1" operator="greaterThan">
      <formula>0.03</formula>
    </cfRule>
    <cfRule type="cellIs" dxfId="2112" priority="676" stopIfTrue="1" operator="lessThan">
      <formula>-0.03</formula>
    </cfRule>
  </conditionalFormatting>
  <conditionalFormatting sqref="BG510">
    <cfRule type="cellIs" dxfId="2111" priority="665" stopIfTrue="1" operator="greaterThan">
      <formula>0.03</formula>
    </cfRule>
    <cfRule type="cellIs" dxfId="2110" priority="666" stopIfTrue="1" operator="lessThan">
      <formula>-0.03</formula>
    </cfRule>
  </conditionalFormatting>
  <conditionalFormatting sqref="AX507:AZ509">
    <cfRule type="cellIs" dxfId="2109" priority="673" stopIfTrue="1" operator="greaterThan">
      <formula>0.03</formula>
    </cfRule>
    <cfRule type="cellIs" dxfId="2108" priority="674" stopIfTrue="1" operator="lessThan">
      <formula>-0.03</formula>
    </cfRule>
  </conditionalFormatting>
  <conditionalFormatting sqref="BD507:BD515">
    <cfRule type="cellIs" dxfId="2107" priority="653" stopIfTrue="1" operator="greaterThan">
      <formula>0.03</formula>
    </cfRule>
    <cfRule type="cellIs" dxfId="2106" priority="654" stopIfTrue="1" operator="lessThan">
      <formula>-0.03</formula>
    </cfRule>
  </conditionalFormatting>
  <conditionalFormatting sqref="BC510">
    <cfRule type="cellIs" dxfId="2105" priority="669" stopIfTrue="1" operator="greaterThan">
      <formula>0.03</formula>
    </cfRule>
    <cfRule type="cellIs" dxfId="2104" priority="670" stopIfTrue="1" operator="lessThan">
      <formula>-0.03</formula>
    </cfRule>
  </conditionalFormatting>
  <conditionalFormatting sqref="BE510:BI510">
    <cfRule type="cellIs" dxfId="2103" priority="667" stopIfTrue="1" operator="greaterThan">
      <formula>0.03</formula>
    </cfRule>
    <cfRule type="cellIs" dxfId="2102" priority="668" stopIfTrue="1" operator="lessThan">
      <formula>-0.03</formula>
    </cfRule>
  </conditionalFormatting>
  <conditionalFormatting sqref="AW507:AW515">
    <cfRule type="cellIs" dxfId="2101" priority="663" stopIfTrue="1" operator="greaterThan">
      <formula>0.03</formula>
    </cfRule>
    <cfRule type="cellIs" dxfId="2100" priority="664" stopIfTrue="1" operator="lessThan">
      <formula>-0.03</formula>
    </cfRule>
  </conditionalFormatting>
  <conditionalFormatting sqref="BC507:BC509">
    <cfRule type="cellIs" dxfId="2099" priority="661" stopIfTrue="1" operator="greaterThan">
      <formula>0.03</formula>
    </cfRule>
    <cfRule type="cellIs" dxfId="2098" priority="662" stopIfTrue="1" operator="lessThan">
      <formula>-0.03</formula>
    </cfRule>
  </conditionalFormatting>
  <conditionalFormatting sqref="BE507:BI509">
    <cfRule type="cellIs" dxfId="2097" priority="659" stopIfTrue="1" operator="greaterThan">
      <formula>0.03</formula>
    </cfRule>
    <cfRule type="cellIs" dxfId="2096" priority="660" stopIfTrue="1" operator="lessThan">
      <formula>-0.03</formula>
    </cfRule>
  </conditionalFormatting>
  <conditionalFormatting sqref="BG507:BG509">
    <cfRule type="cellIs" dxfId="2095" priority="657" stopIfTrue="1" operator="greaterThan">
      <formula>0.03</formula>
    </cfRule>
    <cfRule type="cellIs" dxfId="2094" priority="658" stopIfTrue="1" operator="lessThan">
      <formula>-0.03</formula>
    </cfRule>
  </conditionalFormatting>
  <conditionalFormatting sqref="BB507:BB515">
    <cfRule type="cellIs" dxfId="2093" priority="655" stopIfTrue="1" operator="greaterThan">
      <formula>0.03</formula>
    </cfRule>
    <cfRule type="cellIs" dxfId="2092" priority="656" stopIfTrue="1" operator="lessThan">
      <formula>-0.03</formula>
    </cfRule>
  </conditionalFormatting>
  <conditionalFormatting sqref="BF507:BF515">
    <cfRule type="cellIs" dxfId="2091" priority="651" stopIfTrue="1" operator="greaterThan">
      <formula>0.03</formula>
    </cfRule>
    <cfRule type="cellIs" dxfId="2090" priority="652" stopIfTrue="1" operator="lessThan">
      <formula>-0.03</formula>
    </cfRule>
  </conditionalFormatting>
  <conditionalFormatting sqref="BB166 BB168 BB170">
    <cfRule type="cellIs" dxfId="2089" priority="641" stopIfTrue="1" operator="greaterThan">
      <formula>0.03</formula>
    </cfRule>
    <cfRule type="cellIs" dxfId="2088" priority="642" stopIfTrue="1" operator="lessThan">
      <formula>-0.03</formula>
    </cfRule>
  </conditionalFormatting>
  <conditionalFormatting sqref="BC166">
    <cfRule type="cellIs" dxfId="2087" priority="643" stopIfTrue="1" operator="greaterThan">
      <formula>0.03</formula>
    </cfRule>
    <cfRule type="cellIs" dxfId="2086" priority="644" stopIfTrue="1" operator="lessThan">
      <formula>-0.03</formula>
    </cfRule>
  </conditionalFormatting>
  <conditionalFormatting sqref="AX166:AZ166">
    <cfRule type="cellIs" dxfId="2085" priority="649" stopIfTrue="1" operator="greaterThan">
      <formula>0.03</formula>
    </cfRule>
    <cfRule type="cellIs" dxfId="2084" priority="650" stopIfTrue="1" operator="lessThan">
      <formula>-0.03</formula>
    </cfRule>
  </conditionalFormatting>
  <conditionalFormatting sqref="AW166 AW168 AW170">
    <cfRule type="cellIs" dxfId="2083" priority="647" stopIfTrue="1" operator="greaterThan">
      <formula>0.03</formula>
    </cfRule>
    <cfRule type="cellIs" dxfId="2082" priority="648" stopIfTrue="1" operator="lessThan">
      <formula>-0.03</formula>
    </cfRule>
  </conditionalFormatting>
  <conditionalFormatting sqref="BG166">
    <cfRule type="cellIs" dxfId="2081" priority="645" stopIfTrue="1" operator="greaterThan">
      <formula>0.03</formula>
    </cfRule>
    <cfRule type="cellIs" dxfId="2080" priority="646" stopIfTrue="1" operator="lessThan">
      <formula>-0.03</formula>
    </cfRule>
  </conditionalFormatting>
  <conditionalFormatting sqref="BE166:BI166">
    <cfRule type="cellIs" dxfId="2079" priority="635" stopIfTrue="1" operator="greaterThan">
      <formula>0.03</formula>
    </cfRule>
    <cfRule type="cellIs" dxfId="2078" priority="636" stopIfTrue="1" operator="lessThan">
      <formula>-0.03</formula>
    </cfRule>
  </conditionalFormatting>
  <conditionalFormatting sqref="BF166 BF168 BF170">
    <cfRule type="cellIs" dxfId="2077" priority="639" stopIfTrue="1" operator="greaterThan">
      <formula>0.03</formula>
    </cfRule>
    <cfRule type="cellIs" dxfId="2076" priority="640" stopIfTrue="1" operator="lessThan">
      <formula>-0.03</formula>
    </cfRule>
  </conditionalFormatting>
  <conditionalFormatting sqref="BD166 BD168 BD170">
    <cfRule type="cellIs" dxfId="2075" priority="637" stopIfTrue="1" operator="greaterThan">
      <formula>0.03</formula>
    </cfRule>
    <cfRule type="cellIs" dxfId="2074" priority="638" stopIfTrue="1" operator="lessThan">
      <formula>-0.03</formula>
    </cfRule>
  </conditionalFormatting>
  <conditionalFormatting sqref="BB172 BB174 BB176">
    <cfRule type="cellIs" dxfId="2073" priority="625" stopIfTrue="1" operator="greaterThan">
      <formula>0.03</formula>
    </cfRule>
    <cfRule type="cellIs" dxfId="2072" priority="626" stopIfTrue="1" operator="lessThan">
      <formula>-0.03</formula>
    </cfRule>
  </conditionalFormatting>
  <conditionalFormatting sqref="BC172">
    <cfRule type="cellIs" dxfId="2071" priority="627" stopIfTrue="1" operator="greaterThan">
      <formula>0.03</formula>
    </cfRule>
    <cfRule type="cellIs" dxfId="2070" priority="628" stopIfTrue="1" operator="lessThan">
      <formula>-0.03</formula>
    </cfRule>
  </conditionalFormatting>
  <conditionalFormatting sqref="AX172:AZ172">
    <cfRule type="cellIs" dxfId="2069" priority="633" stopIfTrue="1" operator="greaterThan">
      <formula>0.03</formula>
    </cfRule>
    <cfRule type="cellIs" dxfId="2068" priority="634" stopIfTrue="1" operator="lessThan">
      <formula>-0.03</formula>
    </cfRule>
  </conditionalFormatting>
  <conditionalFormatting sqref="AW172 AW174 AW176">
    <cfRule type="cellIs" dxfId="2067" priority="631" stopIfTrue="1" operator="greaterThan">
      <formula>0.03</formula>
    </cfRule>
    <cfRule type="cellIs" dxfId="2066" priority="632" stopIfTrue="1" operator="lessThan">
      <formula>-0.03</formula>
    </cfRule>
  </conditionalFormatting>
  <conditionalFormatting sqref="BG172">
    <cfRule type="cellIs" dxfId="2065" priority="629" stopIfTrue="1" operator="greaterThan">
      <formula>0.03</formula>
    </cfRule>
    <cfRule type="cellIs" dxfId="2064" priority="630" stopIfTrue="1" operator="lessThan">
      <formula>-0.03</formula>
    </cfRule>
  </conditionalFormatting>
  <conditionalFormatting sqref="BE172:BI172">
    <cfRule type="cellIs" dxfId="2063" priority="619" stopIfTrue="1" operator="greaterThan">
      <formula>0.03</formula>
    </cfRule>
    <cfRule type="cellIs" dxfId="2062" priority="620" stopIfTrue="1" operator="lessThan">
      <formula>-0.03</formula>
    </cfRule>
  </conditionalFormatting>
  <conditionalFormatting sqref="BF172 BF174 BF176">
    <cfRule type="cellIs" dxfId="2061" priority="623" stopIfTrue="1" operator="greaterThan">
      <formula>0.03</formula>
    </cfRule>
    <cfRule type="cellIs" dxfId="2060" priority="624" stopIfTrue="1" operator="lessThan">
      <formula>-0.03</formula>
    </cfRule>
  </conditionalFormatting>
  <conditionalFormatting sqref="BD172 BD174 BD176">
    <cfRule type="cellIs" dxfId="2059" priority="621" stopIfTrue="1" operator="greaterThan">
      <formula>0.03</formula>
    </cfRule>
    <cfRule type="cellIs" dxfId="2058" priority="622" stopIfTrue="1" operator="lessThan">
      <formula>-0.03</formula>
    </cfRule>
  </conditionalFormatting>
  <conditionalFormatting sqref="BB178 BB180 BB182">
    <cfRule type="cellIs" dxfId="2057" priority="609" stopIfTrue="1" operator="greaterThan">
      <formula>0.03</formula>
    </cfRule>
    <cfRule type="cellIs" dxfId="2056" priority="610" stopIfTrue="1" operator="lessThan">
      <formula>-0.03</formula>
    </cfRule>
  </conditionalFormatting>
  <conditionalFormatting sqref="BC178">
    <cfRule type="cellIs" dxfId="2055" priority="611" stopIfTrue="1" operator="greaterThan">
      <formula>0.03</formula>
    </cfRule>
    <cfRule type="cellIs" dxfId="2054" priority="612" stopIfTrue="1" operator="lessThan">
      <formula>-0.03</formula>
    </cfRule>
  </conditionalFormatting>
  <conditionalFormatting sqref="AX178:AZ178">
    <cfRule type="cellIs" dxfId="2053" priority="617" stopIfTrue="1" operator="greaterThan">
      <formula>0.03</formula>
    </cfRule>
    <cfRule type="cellIs" dxfId="2052" priority="618" stopIfTrue="1" operator="lessThan">
      <formula>-0.03</formula>
    </cfRule>
  </conditionalFormatting>
  <conditionalFormatting sqref="AW178 AW180 AW182">
    <cfRule type="cellIs" dxfId="2051" priority="615" stopIfTrue="1" operator="greaterThan">
      <formula>0.03</formula>
    </cfRule>
    <cfRule type="cellIs" dxfId="2050" priority="616" stopIfTrue="1" operator="lessThan">
      <formula>-0.03</formula>
    </cfRule>
  </conditionalFormatting>
  <conditionalFormatting sqref="BG178">
    <cfRule type="cellIs" dxfId="2049" priority="613" stopIfTrue="1" operator="greaterThan">
      <formula>0.03</formula>
    </cfRule>
    <cfRule type="cellIs" dxfId="2048" priority="614" stopIfTrue="1" operator="lessThan">
      <formula>-0.03</formula>
    </cfRule>
  </conditionalFormatting>
  <conditionalFormatting sqref="BE178:BI178">
    <cfRule type="cellIs" dxfId="2047" priority="603" stopIfTrue="1" operator="greaterThan">
      <formula>0.03</formula>
    </cfRule>
    <cfRule type="cellIs" dxfId="2046" priority="604" stopIfTrue="1" operator="lessThan">
      <formula>-0.03</formula>
    </cfRule>
  </conditionalFormatting>
  <conditionalFormatting sqref="BF178 BF180 BF182">
    <cfRule type="cellIs" dxfId="2045" priority="607" stopIfTrue="1" operator="greaterThan">
      <formula>0.03</formula>
    </cfRule>
    <cfRule type="cellIs" dxfId="2044" priority="608" stopIfTrue="1" operator="lessThan">
      <formula>-0.03</formula>
    </cfRule>
  </conditionalFormatting>
  <conditionalFormatting sqref="BD178 BD180 BD182">
    <cfRule type="cellIs" dxfId="2043" priority="605" stopIfTrue="1" operator="greaterThan">
      <formula>0.03</formula>
    </cfRule>
    <cfRule type="cellIs" dxfId="2042" priority="606" stopIfTrue="1" operator="lessThan">
      <formula>-0.03</formula>
    </cfRule>
  </conditionalFormatting>
  <conditionalFormatting sqref="BB358 BB360 BB362">
    <cfRule type="cellIs" dxfId="2041" priority="593" stopIfTrue="1" operator="greaterThan">
      <formula>0.03</formula>
    </cfRule>
    <cfRule type="cellIs" dxfId="2040" priority="594" stopIfTrue="1" operator="lessThan">
      <formula>-0.03</formula>
    </cfRule>
  </conditionalFormatting>
  <conditionalFormatting sqref="BC358">
    <cfRule type="cellIs" dxfId="2039" priority="595" stopIfTrue="1" operator="greaterThan">
      <formula>0.03</formula>
    </cfRule>
    <cfRule type="cellIs" dxfId="2038" priority="596" stopIfTrue="1" operator="lessThan">
      <formula>-0.03</formula>
    </cfRule>
  </conditionalFormatting>
  <conditionalFormatting sqref="AX358:AZ358">
    <cfRule type="cellIs" dxfId="2037" priority="601" stopIfTrue="1" operator="greaterThan">
      <formula>0.03</formula>
    </cfRule>
    <cfRule type="cellIs" dxfId="2036" priority="602" stopIfTrue="1" operator="lessThan">
      <formula>-0.03</formula>
    </cfRule>
  </conditionalFormatting>
  <conditionalFormatting sqref="AW358 AW360 AW362">
    <cfRule type="cellIs" dxfId="2035" priority="599" stopIfTrue="1" operator="greaterThan">
      <formula>0.03</formula>
    </cfRule>
    <cfRule type="cellIs" dxfId="2034" priority="600" stopIfTrue="1" operator="lessThan">
      <formula>-0.03</formula>
    </cfRule>
  </conditionalFormatting>
  <conditionalFormatting sqref="BG358">
    <cfRule type="cellIs" dxfId="2033" priority="597" stopIfTrue="1" operator="greaterThan">
      <formula>0.03</formula>
    </cfRule>
    <cfRule type="cellIs" dxfId="2032" priority="598" stopIfTrue="1" operator="lessThan">
      <formula>-0.03</formula>
    </cfRule>
  </conditionalFormatting>
  <conditionalFormatting sqref="BE358:BI358">
    <cfRule type="cellIs" dxfId="2031" priority="587" stopIfTrue="1" operator="greaterThan">
      <formula>0.03</formula>
    </cfRule>
    <cfRule type="cellIs" dxfId="2030" priority="588" stopIfTrue="1" operator="lessThan">
      <formula>-0.03</formula>
    </cfRule>
  </conditionalFormatting>
  <conditionalFormatting sqref="BF358 BF360 BF362">
    <cfRule type="cellIs" dxfId="2029" priority="591" stopIfTrue="1" operator="greaterThan">
      <formula>0.03</formula>
    </cfRule>
    <cfRule type="cellIs" dxfId="2028" priority="592" stopIfTrue="1" operator="lessThan">
      <formula>-0.03</formula>
    </cfRule>
  </conditionalFormatting>
  <conditionalFormatting sqref="BD358 BD360 BD362">
    <cfRule type="cellIs" dxfId="2027" priority="589" stopIfTrue="1" operator="greaterThan">
      <formula>0.03</formula>
    </cfRule>
    <cfRule type="cellIs" dxfId="2026" priority="590" stopIfTrue="1" operator="lessThan">
      <formula>-0.03</formula>
    </cfRule>
  </conditionalFormatting>
  <conditionalFormatting sqref="BM433:BM435">
    <cfRule type="cellIs" dxfId="2023" priority="569" stopIfTrue="1" operator="greaterThan">
      <formula>0.03</formula>
    </cfRule>
    <cfRule type="cellIs" dxfId="2022" priority="570" stopIfTrue="1" operator="lessThan">
      <formula>-0.03</formula>
    </cfRule>
  </conditionalFormatting>
  <conditionalFormatting sqref="BL4 BL6 BL8">
    <cfRule type="cellIs" dxfId="2021" priority="583" stopIfTrue="1" operator="greaterThan">
      <formula>0.03</formula>
    </cfRule>
    <cfRule type="cellIs" dxfId="2020" priority="584" stopIfTrue="1" operator="lessThan">
      <formula>-0.03</formula>
    </cfRule>
  </conditionalFormatting>
  <conditionalFormatting sqref="BL518">
    <cfRule type="cellIs" dxfId="2019" priority="585" stopIfTrue="1" operator="greaterThan">
      <formula>0.03</formula>
    </cfRule>
    <cfRule type="cellIs" dxfId="2018" priority="586" stopIfTrue="1" operator="lessThan">
      <formula>-0.03</formula>
    </cfRule>
  </conditionalFormatting>
  <conditionalFormatting sqref="BM4">
    <cfRule type="cellIs" dxfId="2017" priority="577" stopIfTrue="1" operator="greaterThan">
      <formula>0.03</formula>
    </cfRule>
    <cfRule type="cellIs" dxfId="2016" priority="578" stopIfTrue="1" operator="lessThan">
      <formula>-0.03</formula>
    </cfRule>
  </conditionalFormatting>
  <conditionalFormatting sqref="BM518">
    <cfRule type="cellIs" dxfId="2015" priority="579" stopIfTrue="1" operator="greaterThan">
      <formula>0.03</formula>
    </cfRule>
    <cfRule type="cellIs" dxfId="2014" priority="580"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2013" priority="573" stopIfTrue="1" operator="greaterThan">
      <formula>0.03</formula>
    </cfRule>
    <cfRule type="cellIs" dxfId="2012" priority="57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2011" priority="575" stopIfTrue="1" operator="greaterThan">
      <formula>0.03</formula>
    </cfRule>
    <cfRule type="cellIs" dxfId="2010" priority="576" stopIfTrue="1" operator="lessThan">
      <formula>-0.03</formula>
    </cfRule>
  </conditionalFormatting>
  <conditionalFormatting sqref="BL433:BL435">
    <cfRule type="cellIs" dxfId="2009" priority="571" stopIfTrue="1" operator="greaterThan">
      <formula>0.03</formula>
    </cfRule>
    <cfRule type="cellIs" dxfId="2008" priority="572" stopIfTrue="1" operator="lessThan">
      <formula>-0.03</formula>
    </cfRule>
  </conditionalFormatting>
  <conditionalFormatting sqref="BM445">
    <cfRule type="cellIs" dxfId="2007" priority="567" stopIfTrue="1" operator="greaterThan">
      <formula>0.03</formula>
    </cfRule>
    <cfRule type="cellIs" dxfId="2006" priority="568" stopIfTrue="1" operator="lessThan">
      <formula>-0.03</formula>
    </cfRule>
  </conditionalFormatting>
  <conditionalFormatting sqref="BM454">
    <cfRule type="cellIs" dxfId="2005" priority="565" stopIfTrue="1" operator="greaterThan">
      <formula>0.03</formula>
    </cfRule>
    <cfRule type="cellIs" dxfId="2004" priority="566" stopIfTrue="1" operator="lessThan">
      <formula>-0.03</formula>
    </cfRule>
  </conditionalFormatting>
  <conditionalFormatting sqref="BM490">
    <cfRule type="cellIs" dxfId="2003" priority="557" stopIfTrue="1" operator="greaterThan">
      <formula>0.03</formula>
    </cfRule>
    <cfRule type="cellIs" dxfId="2002" priority="558" stopIfTrue="1" operator="lessThan">
      <formula>-0.03</formula>
    </cfRule>
  </conditionalFormatting>
  <conditionalFormatting sqref="BM472">
    <cfRule type="cellIs" dxfId="2001" priority="561" stopIfTrue="1" operator="greaterThan">
      <formula>0.03</formula>
    </cfRule>
    <cfRule type="cellIs" dxfId="2000" priority="562" stopIfTrue="1" operator="lessThan">
      <formula>-0.03</formula>
    </cfRule>
  </conditionalFormatting>
  <conditionalFormatting sqref="BM463">
    <cfRule type="cellIs" dxfId="1999" priority="563" stopIfTrue="1" operator="greaterThan">
      <formula>0.03</formula>
    </cfRule>
    <cfRule type="cellIs" dxfId="1998" priority="564" stopIfTrue="1" operator="lessThan">
      <formula>-0.03</formula>
    </cfRule>
  </conditionalFormatting>
  <conditionalFormatting sqref="BM451:BM453">
    <cfRule type="cellIs" dxfId="1997" priority="545" stopIfTrue="1" operator="greaterThan">
      <formula>0.03</formula>
    </cfRule>
    <cfRule type="cellIs" dxfId="1996" priority="546" stopIfTrue="1" operator="lessThan">
      <formula>-0.03</formula>
    </cfRule>
  </conditionalFormatting>
  <conditionalFormatting sqref="BM481">
    <cfRule type="cellIs" dxfId="1995" priority="559" stopIfTrue="1" operator="greaterThan">
      <formula>0.03</formula>
    </cfRule>
    <cfRule type="cellIs" dxfId="1994" priority="560" stopIfTrue="1" operator="lessThan">
      <formula>-0.03</formula>
    </cfRule>
  </conditionalFormatting>
  <conditionalFormatting sqref="BM499">
    <cfRule type="cellIs" dxfId="1993" priority="555" stopIfTrue="1" operator="greaterThan">
      <formula>0.03</formula>
    </cfRule>
    <cfRule type="cellIs" dxfId="1992" priority="556" stopIfTrue="1" operator="lessThan">
      <formula>-0.03</formula>
    </cfRule>
  </conditionalFormatting>
  <conditionalFormatting sqref="BL442">
    <cfRule type="cellIs" dxfId="1991" priority="551" stopIfTrue="1" operator="greaterThan">
      <formula>0.03</formula>
    </cfRule>
    <cfRule type="cellIs" dxfId="1990" priority="552" stopIfTrue="1" operator="lessThan">
      <formula>-0.03</formula>
    </cfRule>
  </conditionalFormatting>
  <conditionalFormatting sqref="BL443:BL450">
    <cfRule type="cellIs" dxfId="1989" priority="553" stopIfTrue="1" operator="greaterThan">
      <formula>0.03</formula>
    </cfRule>
    <cfRule type="cellIs" dxfId="1988" priority="554" stopIfTrue="1" operator="lessThan">
      <formula>-0.03</formula>
    </cfRule>
  </conditionalFormatting>
  <conditionalFormatting sqref="BM442:BM444">
    <cfRule type="cellIs" dxfId="1987" priority="549" stopIfTrue="1" operator="greaterThan">
      <formula>0.03</formula>
    </cfRule>
    <cfRule type="cellIs" dxfId="1986" priority="550" stopIfTrue="1" operator="lessThan">
      <formula>-0.03</formula>
    </cfRule>
  </conditionalFormatting>
  <conditionalFormatting sqref="BL451:BL459">
    <cfRule type="cellIs" dxfId="1985" priority="547" stopIfTrue="1" operator="greaterThan">
      <formula>0.03</formula>
    </cfRule>
    <cfRule type="cellIs" dxfId="1984" priority="548" stopIfTrue="1" operator="lessThan">
      <formula>-0.03</formula>
    </cfRule>
  </conditionalFormatting>
  <conditionalFormatting sqref="BL460:BL468">
    <cfRule type="cellIs" dxfId="1983" priority="543" stopIfTrue="1" operator="greaterThan">
      <formula>0.03</formula>
    </cfRule>
    <cfRule type="cellIs" dxfId="1982" priority="544" stopIfTrue="1" operator="lessThan">
      <formula>-0.03</formula>
    </cfRule>
  </conditionalFormatting>
  <conditionalFormatting sqref="BM460:BM462">
    <cfRule type="cellIs" dxfId="1981" priority="541" stopIfTrue="1" operator="greaterThan">
      <formula>0.03</formula>
    </cfRule>
    <cfRule type="cellIs" dxfId="1980" priority="542" stopIfTrue="1" operator="lessThan">
      <formula>-0.03</formula>
    </cfRule>
  </conditionalFormatting>
  <conditionalFormatting sqref="BL469:BL477">
    <cfRule type="cellIs" dxfId="1979" priority="539" stopIfTrue="1" operator="greaterThan">
      <formula>0.03</formula>
    </cfRule>
    <cfRule type="cellIs" dxfId="1978" priority="540" stopIfTrue="1" operator="lessThan">
      <formula>-0.03</formula>
    </cfRule>
  </conditionalFormatting>
  <conditionalFormatting sqref="BM469:BM471">
    <cfRule type="cellIs" dxfId="1977" priority="537" stopIfTrue="1" operator="greaterThan">
      <formula>0.03</formula>
    </cfRule>
    <cfRule type="cellIs" dxfId="1976" priority="538" stopIfTrue="1" operator="lessThan">
      <formula>-0.03</formula>
    </cfRule>
  </conditionalFormatting>
  <conditionalFormatting sqref="BM478:BM480">
    <cfRule type="cellIs" dxfId="1975" priority="535" stopIfTrue="1" operator="greaterThan">
      <formula>0.03</formula>
    </cfRule>
    <cfRule type="cellIs" dxfId="1974" priority="536" stopIfTrue="1" operator="lessThan">
      <formula>-0.03</formula>
    </cfRule>
  </conditionalFormatting>
  <conditionalFormatting sqref="BL478:BL486">
    <cfRule type="cellIs" dxfId="1973" priority="533" stopIfTrue="1" operator="greaterThan">
      <formula>0.03</formula>
    </cfRule>
    <cfRule type="cellIs" dxfId="1972" priority="534" stopIfTrue="1" operator="lessThan">
      <formula>-0.03</formula>
    </cfRule>
  </conditionalFormatting>
  <conditionalFormatting sqref="BM487:BM489">
    <cfRule type="cellIs" dxfId="1971" priority="531" stopIfTrue="1" operator="greaterThan">
      <formula>0.03</formula>
    </cfRule>
    <cfRule type="cellIs" dxfId="1970" priority="532" stopIfTrue="1" operator="lessThan">
      <formula>-0.03</formula>
    </cfRule>
  </conditionalFormatting>
  <conditionalFormatting sqref="BL487:BL495">
    <cfRule type="cellIs" dxfId="1969" priority="529" stopIfTrue="1" operator="greaterThan">
      <formula>0.03</formula>
    </cfRule>
    <cfRule type="cellIs" dxfId="1968" priority="530" stopIfTrue="1" operator="lessThan">
      <formula>-0.03</formula>
    </cfRule>
  </conditionalFormatting>
  <conditionalFormatting sqref="BM496:BM498">
    <cfRule type="cellIs" dxfId="1967" priority="527" stopIfTrue="1" operator="greaterThan">
      <formula>0.03</formula>
    </cfRule>
    <cfRule type="cellIs" dxfId="1966" priority="528" stopIfTrue="1" operator="lessThan">
      <formula>-0.03</formula>
    </cfRule>
  </conditionalFormatting>
  <conditionalFormatting sqref="BL496:BL506 BL516:BL517">
    <cfRule type="cellIs" dxfId="1965" priority="525" stopIfTrue="1" operator="greaterThan">
      <formula>0.03</formula>
    </cfRule>
    <cfRule type="cellIs" dxfId="1964" priority="526" stopIfTrue="1" operator="lessThan">
      <formula>-0.03</formula>
    </cfRule>
  </conditionalFormatting>
  <conditionalFormatting sqref="BM510">
    <cfRule type="cellIs" dxfId="1963" priority="523" stopIfTrue="1" operator="greaterThan">
      <formula>0.03</formula>
    </cfRule>
    <cfRule type="cellIs" dxfId="1962" priority="524" stopIfTrue="1" operator="lessThan">
      <formula>-0.03</formula>
    </cfRule>
  </conditionalFormatting>
  <conditionalFormatting sqref="BM507:BM509">
    <cfRule type="cellIs" dxfId="1961" priority="521" stopIfTrue="1" operator="greaterThan">
      <formula>0.03</formula>
    </cfRule>
    <cfRule type="cellIs" dxfId="1960" priority="522" stopIfTrue="1" operator="lessThan">
      <formula>-0.03</formula>
    </cfRule>
  </conditionalFormatting>
  <conditionalFormatting sqref="BL507:BL515">
    <cfRule type="cellIs" dxfId="1959" priority="519" stopIfTrue="1" operator="greaterThan">
      <formula>0.03</formula>
    </cfRule>
    <cfRule type="cellIs" dxfId="1958" priority="520" stopIfTrue="1" operator="lessThan">
      <formula>-0.03</formula>
    </cfRule>
  </conditionalFormatting>
  <conditionalFormatting sqref="BM166">
    <cfRule type="cellIs" dxfId="1957" priority="515" stopIfTrue="1" operator="greaterThan">
      <formula>0.03</formula>
    </cfRule>
    <cfRule type="cellIs" dxfId="1956" priority="516" stopIfTrue="1" operator="lessThan">
      <formula>-0.03</formula>
    </cfRule>
  </conditionalFormatting>
  <conditionalFormatting sqref="BL166 BL168 BL170">
    <cfRule type="cellIs" dxfId="1955" priority="517" stopIfTrue="1" operator="greaterThan">
      <formula>0.03</formula>
    </cfRule>
    <cfRule type="cellIs" dxfId="1954" priority="518" stopIfTrue="1" operator="lessThan">
      <formula>-0.03</formula>
    </cfRule>
  </conditionalFormatting>
  <conditionalFormatting sqref="BM172">
    <cfRule type="cellIs" dxfId="1953" priority="511" stopIfTrue="1" operator="greaterThan">
      <formula>0.03</formula>
    </cfRule>
    <cfRule type="cellIs" dxfId="1952" priority="512" stopIfTrue="1" operator="lessThan">
      <formula>-0.03</formula>
    </cfRule>
  </conditionalFormatting>
  <conditionalFormatting sqref="BL172 BL174 BL176">
    <cfRule type="cellIs" dxfId="1951" priority="513" stopIfTrue="1" operator="greaterThan">
      <formula>0.03</formula>
    </cfRule>
    <cfRule type="cellIs" dxfId="1950" priority="514" stopIfTrue="1" operator="lessThan">
      <formula>-0.03</formula>
    </cfRule>
  </conditionalFormatting>
  <conditionalFormatting sqref="BM178">
    <cfRule type="cellIs" dxfId="1949" priority="507" stopIfTrue="1" operator="greaterThan">
      <formula>0.03</formula>
    </cfRule>
    <cfRule type="cellIs" dxfId="1948" priority="508" stopIfTrue="1" operator="lessThan">
      <formula>-0.03</formula>
    </cfRule>
  </conditionalFormatting>
  <conditionalFormatting sqref="BL178 BL180 BL182">
    <cfRule type="cellIs" dxfId="1947" priority="509" stopIfTrue="1" operator="greaterThan">
      <formula>0.03</formula>
    </cfRule>
    <cfRule type="cellIs" dxfId="1946" priority="510" stopIfTrue="1" operator="lessThan">
      <formula>-0.03</formula>
    </cfRule>
  </conditionalFormatting>
  <conditionalFormatting sqref="BM358">
    <cfRule type="cellIs" dxfId="1945" priority="503" stopIfTrue="1" operator="greaterThan">
      <formula>0.03</formula>
    </cfRule>
    <cfRule type="cellIs" dxfId="1944" priority="504" stopIfTrue="1" operator="lessThan">
      <formula>-0.03</formula>
    </cfRule>
  </conditionalFormatting>
  <conditionalFormatting sqref="BL358 BL360 BL362">
    <cfRule type="cellIs" dxfId="1943" priority="505" stopIfTrue="1" operator="greaterThan">
      <formula>0.03</formula>
    </cfRule>
    <cfRule type="cellIs" dxfId="1942" priority="506" stopIfTrue="1" operator="lessThan">
      <formula>-0.03</formula>
    </cfRule>
  </conditionalFormatting>
  <conditionalFormatting sqref="BK433:BK435">
    <cfRule type="cellIs" dxfId="1939" priority="401" stopIfTrue="1" operator="greaterThan">
      <formula>0.03</formula>
    </cfRule>
    <cfRule type="cellIs" dxfId="1938" priority="402" stopIfTrue="1" operator="lessThan">
      <formula>-0.03</formula>
    </cfRule>
  </conditionalFormatting>
  <conditionalFormatting sqref="BJ4 BJ6 BJ8">
    <cfRule type="cellIs" dxfId="1937" priority="415" stopIfTrue="1" operator="greaterThan">
      <formula>0.03</formula>
    </cfRule>
    <cfRule type="cellIs" dxfId="1936" priority="416" stopIfTrue="1" operator="lessThan">
      <formula>-0.03</formula>
    </cfRule>
  </conditionalFormatting>
  <conditionalFormatting sqref="BJ518">
    <cfRule type="cellIs" dxfId="1935" priority="417" stopIfTrue="1" operator="greaterThan">
      <formula>0.03</formula>
    </cfRule>
    <cfRule type="cellIs" dxfId="1934" priority="418" stopIfTrue="1" operator="lessThan">
      <formula>-0.03</formula>
    </cfRule>
  </conditionalFormatting>
  <conditionalFormatting sqref="BK4">
    <cfRule type="cellIs" dxfId="1933" priority="409" stopIfTrue="1" operator="greaterThan">
      <formula>0.03</formula>
    </cfRule>
    <cfRule type="cellIs" dxfId="1932" priority="410" stopIfTrue="1" operator="lessThan">
      <formula>-0.03</formula>
    </cfRule>
  </conditionalFormatting>
  <conditionalFormatting sqref="BK518">
    <cfRule type="cellIs" dxfId="1931" priority="411" stopIfTrue="1" operator="greaterThan">
      <formula>0.03</formula>
    </cfRule>
    <cfRule type="cellIs" dxfId="1930" priority="412"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1929" priority="405" stopIfTrue="1" operator="greaterThan">
      <formula>0.03</formula>
    </cfRule>
    <cfRule type="cellIs" dxfId="1928" priority="406"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1927" priority="407" stopIfTrue="1" operator="greaterThan">
      <formula>0.03</formula>
    </cfRule>
    <cfRule type="cellIs" dxfId="1926" priority="408" stopIfTrue="1" operator="lessThan">
      <formula>-0.03</formula>
    </cfRule>
  </conditionalFormatting>
  <conditionalFormatting sqref="BJ433:BJ435">
    <cfRule type="cellIs" dxfId="1925" priority="403" stopIfTrue="1" operator="greaterThan">
      <formula>0.03</formula>
    </cfRule>
    <cfRule type="cellIs" dxfId="1924" priority="404" stopIfTrue="1" operator="lessThan">
      <formula>-0.03</formula>
    </cfRule>
  </conditionalFormatting>
  <conditionalFormatting sqref="BK445">
    <cfRule type="cellIs" dxfId="1923" priority="399" stopIfTrue="1" operator="greaterThan">
      <formula>0.03</formula>
    </cfRule>
    <cfRule type="cellIs" dxfId="1922" priority="400" stopIfTrue="1" operator="lessThan">
      <formula>-0.03</formula>
    </cfRule>
  </conditionalFormatting>
  <conditionalFormatting sqref="BK454">
    <cfRule type="cellIs" dxfId="1921" priority="397" stopIfTrue="1" operator="greaterThan">
      <formula>0.03</formula>
    </cfRule>
    <cfRule type="cellIs" dxfId="1920" priority="398" stopIfTrue="1" operator="lessThan">
      <formula>-0.03</formula>
    </cfRule>
  </conditionalFormatting>
  <conditionalFormatting sqref="BK490">
    <cfRule type="cellIs" dxfId="1919" priority="389" stopIfTrue="1" operator="greaterThan">
      <formula>0.03</formula>
    </cfRule>
    <cfRule type="cellIs" dxfId="1918" priority="390" stopIfTrue="1" operator="lessThan">
      <formula>-0.03</formula>
    </cfRule>
  </conditionalFormatting>
  <conditionalFormatting sqref="BK472">
    <cfRule type="cellIs" dxfId="1917" priority="393" stopIfTrue="1" operator="greaterThan">
      <formula>0.03</formula>
    </cfRule>
    <cfRule type="cellIs" dxfId="1916" priority="394" stopIfTrue="1" operator="lessThan">
      <formula>-0.03</formula>
    </cfRule>
  </conditionalFormatting>
  <conditionalFormatting sqref="BK463">
    <cfRule type="cellIs" dxfId="1915" priority="395" stopIfTrue="1" operator="greaterThan">
      <formula>0.03</formula>
    </cfRule>
    <cfRule type="cellIs" dxfId="1914" priority="396" stopIfTrue="1" operator="lessThan">
      <formula>-0.03</formula>
    </cfRule>
  </conditionalFormatting>
  <conditionalFormatting sqref="BK451:BK453">
    <cfRule type="cellIs" dxfId="1913" priority="377" stopIfTrue="1" operator="greaterThan">
      <formula>0.03</formula>
    </cfRule>
    <cfRule type="cellIs" dxfId="1912" priority="378" stopIfTrue="1" operator="lessThan">
      <formula>-0.03</formula>
    </cfRule>
  </conditionalFormatting>
  <conditionalFormatting sqref="BK481">
    <cfRule type="cellIs" dxfId="1911" priority="391" stopIfTrue="1" operator="greaterThan">
      <formula>0.03</formula>
    </cfRule>
    <cfRule type="cellIs" dxfId="1910" priority="392" stopIfTrue="1" operator="lessThan">
      <formula>-0.03</formula>
    </cfRule>
  </conditionalFormatting>
  <conditionalFormatting sqref="BK499">
    <cfRule type="cellIs" dxfId="1909" priority="387" stopIfTrue="1" operator="greaterThan">
      <formula>0.03</formula>
    </cfRule>
    <cfRule type="cellIs" dxfId="1908" priority="388" stopIfTrue="1" operator="lessThan">
      <formula>-0.03</formula>
    </cfRule>
  </conditionalFormatting>
  <conditionalFormatting sqref="BJ442">
    <cfRule type="cellIs" dxfId="1907" priority="383" stopIfTrue="1" operator="greaterThan">
      <formula>0.03</formula>
    </cfRule>
    <cfRule type="cellIs" dxfId="1906" priority="384" stopIfTrue="1" operator="lessThan">
      <formula>-0.03</formula>
    </cfRule>
  </conditionalFormatting>
  <conditionalFormatting sqref="BJ443:BJ450">
    <cfRule type="cellIs" dxfId="1905" priority="385" stopIfTrue="1" operator="greaterThan">
      <formula>0.03</formula>
    </cfRule>
    <cfRule type="cellIs" dxfId="1904" priority="386" stopIfTrue="1" operator="lessThan">
      <formula>-0.03</formula>
    </cfRule>
  </conditionalFormatting>
  <conditionalFormatting sqref="BK442:BK444">
    <cfRule type="cellIs" dxfId="1903" priority="381" stopIfTrue="1" operator="greaterThan">
      <formula>0.03</formula>
    </cfRule>
    <cfRule type="cellIs" dxfId="1902" priority="382" stopIfTrue="1" operator="lessThan">
      <formula>-0.03</formula>
    </cfRule>
  </conditionalFormatting>
  <conditionalFormatting sqref="BJ451:BJ459">
    <cfRule type="cellIs" dxfId="1901" priority="379" stopIfTrue="1" operator="greaterThan">
      <formula>0.03</formula>
    </cfRule>
    <cfRule type="cellIs" dxfId="1900" priority="380" stopIfTrue="1" operator="lessThan">
      <formula>-0.03</formula>
    </cfRule>
  </conditionalFormatting>
  <conditionalFormatting sqref="BJ460:BJ468">
    <cfRule type="cellIs" dxfId="1899" priority="375" stopIfTrue="1" operator="greaterThan">
      <formula>0.03</formula>
    </cfRule>
    <cfRule type="cellIs" dxfId="1898" priority="376" stopIfTrue="1" operator="lessThan">
      <formula>-0.03</formula>
    </cfRule>
  </conditionalFormatting>
  <conditionalFormatting sqref="BK460:BK462">
    <cfRule type="cellIs" dxfId="1897" priority="373" stopIfTrue="1" operator="greaterThan">
      <formula>0.03</formula>
    </cfRule>
    <cfRule type="cellIs" dxfId="1896" priority="374" stopIfTrue="1" operator="lessThan">
      <formula>-0.03</formula>
    </cfRule>
  </conditionalFormatting>
  <conditionalFormatting sqref="BJ469:BJ477">
    <cfRule type="cellIs" dxfId="1895" priority="371" stopIfTrue="1" operator="greaterThan">
      <formula>0.03</formula>
    </cfRule>
    <cfRule type="cellIs" dxfId="1894" priority="372" stopIfTrue="1" operator="lessThan">
      <formula>-0.03</formula>
    </cfRule>
  </conditionalFormatting>
  <conditionalFormatting sqref="BK469:BK471">
    <cfRule type="cellIs" dxfId="1893" priority="369" stopIfTrue="1" operator="greaterThan">
      <formula>0.03</formula>
    </cfRule>
    <cfRule type="cellIs" dxfId="1892" priority="370" stopIfTrue="1" operator="lessThan">
      <formula>-0.03</formula>
    </cfRule>
  </conditionalFormatting>
  <conditionalFormatting sqref="BK478:BK480">
    <cfRule type="cellIs" dxfId="1891" priority="367" stopIfTrue="1" operator="greaterThan">
      <formula>0.03</formula>
    </cfRule>
    <cfRule type="cellIs" dxfId="1890" priority="368" stopIfTrue="1" operator="lessThan">
      <formula>-0.03</formula>
    </cfRule>
  </conditionalFormatting>
  <conditionalFormatting sqref="BJ478:BJ486">
    <cfRule type="cellIs" dxfId="1889" priority="365" stopIfTrue="1" operator="greaterThan">
      <formula>0.03</formula>
    </cfRule>
    <cfRule type="cellIs" dxfId="1888" priority="366" stopIfTrue="1" operator="lessThan">
      <formula>-0.03</formula>
    </cfRule>
  </conditionalFormatting>
  <conditionalFormatting sqref="BK487:BK489">
    <cfRule type="cellIs" dxfId="1887" priority="363" stopIfTrue="1" operator="greaterThan">
      <formula>0.03</formula>
    </cfRule>
    <cfRule type="cellIs" dxfId="1886" priority="364" stopIfTrue="1" operator="lessThan">
      <formula>-0.03</formula>
    </cfRule>
  </conditionalFormatting>
  <conditionalFormatting sqref="BJ487:BJ495">
    <cfRule type="cellIs" dxfId="1885" priority="361" stopIfTrue="1" operator="greaterThan">
      <formula>0.03</formula>
    </cfRule>
    <cfRule type="cellIs" dxfId="1884" priority="362" stopIfTrue="1" operator="lessThan">
      <formula>-0.03</formula>
    </cfRule>
  </conditionalFormatting>
  <conditionalFormatting sqref="BK496:BK498">
    <cfRule type="cellIs" dxfId="1883" priority="359" stopIfTrue="1" operator="greaterThan">
      <formula>0.03</formula>
    </cfRule>
    <cfRule type="cellIs" dxfId="1882" priority="360" stopIfTrue="1" operator="lessThan">
      <formula>-0.03</formula>
    </cfRule>
  </conditionalFormatting>
  <conditionalFormatting sqref="BJ496:BJ506 BJ516:BJ517">
    <cfRule type="cellIs" dxfId="1881" priority="357" stopIfTrue="1" operator="greaterThan">
      <formula>0.03</formula>
    </cfRule>
    <cfRule type="cellIs" dxfId="1880" priority="358" stopIfTrue="1" operator="lessThan">
      <formula>-0.03</formula>
    </cfRule>
  </conditionalFormatting>
  <conditionalFormatting sqref="BK510">
    <cfRule type="cellIs" dxfId="1879" priority="355" stopIfTrue="1" operator="greaterThan">
      <formula>0.03</formula>
    </cfRule>
    <cfRule type="cellIs" dxfId="1878" priority="356" stopIfTrue="1" operator="lessThan">
      <formula>-0.03</formula>
    </cfRule>
  </conditionalFormatting>
  <conditionalFormatting sqref="BK507:BK509">
    <cfRule type="cellIs" dxfId="1877" priority="353" stopIfTrue="1" operator="greaterThan">
      <formula>0.03</formula>
    </cfRule>
    <cfRule type="cellIs" dxfId="1876" priority="354" stopIfTrue="1" operator="lessThan">
      <formula>-0.03</formula>
    </cfRule>
  </conditionalFormatting>
  <conditionalFormatting sqref="BJ507:BJ515">
    <cfRule type="cellIs" dxfId="1875" priority="351" stopIfTrue="1" operator="greaterThan">
      <formula>0.03</formula>
    </cfRule>
    <cfRule type="cellIs" dxfId="1874" priority="352" stopIfTrue="1" operator="lessThan">
      <formula>-0.03</formula>
    </cfRule>
  </conditionalFormatting>
  <conditionalFormatting sqref="BK166">
    <cfRule type="cellIs" dxfId="1873" priority="347" stopIfTrue="1" operator="greaterThan">
      <formula>0.03</formula>
    </cfRule>
    <cfRule type="cellIs" dxfId="1872" priority="348" stopIfTrue="1" operator="lessThan">
      <formula>-0.03</formula>
    </cfRule>
  </conditionalFormatting>
  <conditionalFormatting sqref="BJ166 BJ168 BJ170">
    <cfRule type="cellIs" dxfId="1871" priority="349" stopIfTrue="1" operator="greaterThan">
      <formula>0.03</formula>
    </cfRule>
    <cfRule type="cellIs" dxfId="1870" priority="350" stopIfTrue="1" operator="lessThan">
      <formula>-0.03</formula>
    </cfRule>
  </conditionalFormatting>
  <conditionalFormatting sqref="BK172">
    <cfRule type="cellIs" dxfId="1869" priority="343" stopIfTrue="1" operator="greaterThan">
      <formula>0.03</formula>
    </cfRule>
    <cfRule type="cellIs" dxfId="1868" priority="344" stopIfTrue="1" operator="lessThan">
      <formula>-0.03</formula>
    </cfRule>
  </conditionalFormatting>
  <conditionalFormatting sqref="BJ172 BJ174 BJ176">
    <cfRule type="cellIs" dxfId="1867" priority="345" stopIfTrue="1" operator="greaterThan">
      <formula>0.03</formula>
    </cfRule>
    <cfRule type="cellIs" dxfId="1866" priority="346" stopIfTrue="1" operator="lessThan">
      <formula>-0.03</formula>
    </cfRule>
  </conditionalFormatting>
  <conditionalFormatting sqref="BK178">
    <cfRule type="cellIs" dxfId="1865" priority="339" stopIfTrue="1" operator="greaterThan">
      <formula>0.03</formula>
    </cfRule>
    <cfRule type="cellIs" dxfId="1864" priority="340" stopIfTrue="1" operator="lessThan">
      <formula>-0.03</formula>
    </cfRule>
  </conditionalFormatting>
  <conditionalFormatting sqref="BJ178 BJ180 BJ182">
    <cfRule type="cellIs" dxfId="1863" priority="341" stopIfTrue="1" operator="greaterThan">
      <formula>0.03</formula>
    </cfRule>
    <cfRule type="cellIs" dxfId="1862" priority="342" stopIfTrue="1" operator="lessThan">
      <formula>-0.03</formula>
    </cfRule>
  </conditionalFormatting>
  <conditionalFormatting sqref="BK358">
    <cfRule type="cellIs" dxfId="1861" priority="335" stopIfTrue="1" operator="greaterThan">
      <formula>0.03</formula>
    </cfRule>
    <cfRule type="cellIs" dxfId="1860" priority="336" stopIfTrue="1" operator="lessThan">
      <formula>-0.03</formula>
    </cfRule>
  </conditionalFormatting>
  <conditionalFormatting sqref="BJ358 BJ360 BJ362">
    <cfRule type="cellIs" dxfId="1859" priority="337" stopIfTrue="1" operator="greaterThan">
      <formula>0.03</formula>
    </cfRule>
    <cfRule type="cellIs" dxfId="1858" priority="338" stopIfTrue="1" operator="lessThan">
      <formula>-0.03</formula>
    </cfRule>
  </conditionalFormatting>
  <conditionalFormatting sqref="BN460:BN468">
    <cfRule type="cellIs" dxfId="1857" priority="307" stopIfTrue="1" operator="greaterThan">
      <formula>0.03</formula>
    </cfRule>
    <cfRule type="cellIs" dxfId="1856" priority="308" stopIfTrue="1" operator="lessThan">
      <formula>-0.03</formula>
    </cfRule>
  </conditionalFormatting>
  <conditionalFormatting sqref="BN487:BN495">
    <cfRule type="cellIs" dxfId="1855" priority="295" stopIfTrue="1" operator="greaterThan">
      <formula>0.03</formula>
    </cfRule>
    <cfRule type="cellIs" dxfId="1854" priority="296" stopIfTrue="1" operator="lessThan">
      <formula>-0.03</formula>
    </cfRule>
  </conditionalFormatting>
  <conditionalFormatting sqref="BO460:BQ462">
    <cfRule type="cellIs" dxfId="1853" priority="309" stopIfTrue="1" operator="greaterThan">
      <formula>0.03</formula>
    </cfRule>
    <cfRule type="cellIs" dxfId="1852" priority="310" stopIfTrue="1" operator="lessThan">
      <formula>-0.03</formula>
    </cfRule>
  </conditionalFormatting>
  <conditionalFormatting sqref="BN451:BN459">
    <cfRule type="cellIs" dxfId="1851" priority="311" stopIfTrue="1" operator="greaterThan">
      <formula>0.03</formula>
    </cfRule>
    <cfRule type="cellIs" dxfId="1850" priority="312" stopIfTrue="1" operator="lessThan">
      <formula>-0.03</formula>
    </cfRule>
  </conditionalFormatting>
  <conditionalFormatting sqref="BN469:BN477">
    <cfRule type="cellIs" dxfId="1849" priority="303" stopIfTrue="1" operator="greaterThan">
      <formula>0.03</formula>
    </cfRule>
    <cfRule type="cellIs" dxfId="1848" priority="304" stopIfTrue="1" operator="lessThan">
      <formula>-0.03</formula>
    </cfRule>
  </conditionalFormatting>
  <conditionalFormatting sqref="BO469:BQ471">
    <cfRule type="cellIs" dxfId="1847" priority="305" stopIfTrue="1" operator="greaterThan">
      <formula>0.03</formula>
    </cfRule>
    <cfRule type="cellIs" dxfId="1846" priority="306" stopIfTrue="1" operator="lessThan">
      <formula>-0.03</formula>
    </cfRule>
  </conditionalFormatting>
  <conditionalFormatting sqref="BN478:BN486">
    <cfRule type="cellIs" dxfId="1845" priority="299" stopIfTrue="1" operator="greaterThan">
      <formula>0.03</formula>
    </cfRule>
    <cfRule type="cellIs" dxfId="1844" priority="300" stopIfTrue="1" operator="lessThan">
      <formula>-0.03</formula>
    </cfRule>
  </conditionalFormatting>
  <conditionalFormatting sqref="BO478:BQ480">
    <cfRule type="cellIs" dxfId="1843" priority="301" stopIfTrue="1" operator="greaterThan">
      <formula>0.03</formula>
    </cfRule>
    <cfRule type="cellIs" dxfId="1842" priority="302" stopIfTrue="1" operator="lessThan">
      <formula>-0.03</formula>
    </cfRule>
  </conditionalFormatting>
  <conditionalFormatting sqref="BO487:BQ489">
    <cfRule type="cellIs" dxfId="1841" priority="297" stopIfTrue="1" operator="greaterThan">
      <formula>0.03</formula>
    </cfRule>
    <cfRule type="cellIs" dxfId="1840" priority="298" stopIfTrue="1" operator="lessThan">
      <formula>-0.03</formula>
    </cfRule>
  </conditionalFormatting>
  <conditionalFormatting sqref="BO496:BQ498">
    <cfRule type="cellIs" dxfId="1839" priority="293" stopIfTrue="1" operator="greaterThan">
      <formula>0.03</formula>
    </cfRule>
    <cfRule type="cellIs" dxfId="1838" priority="294" stopIfTrue="1" operator="lessThan">
      <formula>-0.03</formula>
    </cfRule>
  </conditionalFormatting>
  <conditionalFormatting sqref="BN496:BN506 BN516:BN517">
    <cfRule type="cellIs" dxfId="1837" priority="291" stopIfTrue="1" operator="greaterThan">
      <formula>0.03</formula>
    </cfRule>
    <cfRule type="cellIs" dxfId="1836" priority="292" stopIfTrue="1" operator="lessThan">
      <formula>-0.03</formula>
    </cfRule>
  </conditionalFormatting>
  <conditionalFormatting sqref="BN358 BN360 BN362">
    <cfRule type="cellIs" dxfId="1835" priority="253" stopIfTrue="1" operator="greaterThan">
      <formula>0.03</formula>
    </cfRule>
    <cfRule type="cellIs" dxfId="1834" priority="254" stopIfTrue="1" operator="lessThan">
      <formula>-0.03</formula>
    </cfRule>
  </conditionalFormatting>
  <conditionalFormatting sqref="BN442">
    <cfRule type="cellIs" dxfId="1833" priority="289" stopIfTrue="1" operator="greaterThan">
      <formula>0.03</formula>
    </cfRule>
    <cfRule type="cellIs" dxfId="1832" priority="290" stopIfTrue="1" operator="lessThan">
      <formula>-0.03</formula>
    </cfRule>
  </conditionalFormatting>
  <conditionalFormatting sqref="BP4">
    <cfRule type="cellIs" dxfId="1831" priority="251" stopIfTrue="1" operator="greaterThan">
      <formula>0.03</formula>
    </cfRule>
    <cfRule type="cellIs" dxfId="1830" priority="252" stopIfTrue="1" operator="lessThan">
      <formula>-0.03</formula>
    </cfRule>
  </conditionalFormatting>
  <conditionalFormatting sqref="BO507:BQ509">
    <cfRule type="cellIs" dxfId="1829" priority="273" stopIfTrue="1" operator="greaterThan">
      <formula>0.03</formula>
    </cfRule>
    <cfRule type="cellIs" dxfId="1828" priority="274" stopIfTrue="1" operator="lessThan">
      <formula>-0.03</formula>
    </cfRule>
  </conditionalFormatting>
  <conditionalFormatting sqref="BN507:BN515">
    <cfRule type="cellIs" dxfId="1827" priority="269" stopIfTrue="1" operator="greaterThan">
      <formula>0.03</formula>
    </cfRule>
    <cfRule type="cellIs" dxfId="1826" priority="270" stopIfTrue="1" operator="lessThan">
      <formula>-0.03</formula>
    </cfRule>
  </conditionalFormatting>
  <conditionalFormatting sqref="BO166">
    <cfRule type="cellIs" dxfId="1825" priority="267" stopIfTrue="1" operator="greaterThan">
      <formula>0.03</formula>
    </cfRule>
    <cfRule type="cellIs" dxfId="1824" priority="268" stopIfTrue="1" operator="lessThan">
      <formula>-0.03</formula>
    </cfRule>
  </conditionalFormatting>
  <conditionalFormatting sqref="BN166 BN168 BN170">
    <cfRule type="cellIs" dxfId="1823" priority="265" stopIfTrue="1" operator="greaterThan">
      <formula>0.03</formula>
    </cfRule>
    <cfRule type="cellIs" dxfId="1822" priority="266" stopIfTrue="1" operator="lessThan">
      <formula>-0.03</formula>
    </cfRule>
  </conditionalFormatting>
  <conditionalFormatting sqref="BO172">
    <cfRule type="cellIs" dxfId="1821" priority="263" stopIfTrue="1" operator="greaterThan">
      <formula>0.03</formula>
    </cfRule>
    <cfRule type="cellIs" dxfId="1820" priority="264" stopIfTrue="1" operator="lessThan">
      <formula>-0.03</formula>
    </cfRule>
  </conditionalFormatting>
  <conditionalFormatting sqref="BN172 BN174 BN176">
    <cfRule type="cellIs" dxfId="1819" priority="261" stopIfTrue="1" operator="greaterThan">
      <formula>0.03</formula>
    </cfRule>
    <cfRule type="cellIs" dxfId="1818" priority="262" stopIfTrue="1" operator="lessThan">
      <formula>-0.03</formula>
    </cfRule>
  </conditionalFormatting>
  <conditionalFormatting sqref="BO178">
    <cfRule type="cellIs" dxfId="1817" priority="259" stopIfTrue="1" operator="greaterThan">
      <formula>0.03</formula>
    </cfRule>
    <cfRule type="cellIs" dxfId="1816" priority="260" stopIfTrue="1" operator="lessThan">
      <formula>-0.03</formula>
    </cfRule>
  </conditionalFormatting>
  <conditionalFormatting sqref="BN178 BN180 BN182">
    <cfRule type="cellIs" dxfId="1815" priority="257" stopIfTrue="1" operator="greaterThan">
      <formula>0.03</formula>
    </cfRule>
    <cfRule type="cellIs" dxfId="1814" priority="258" stopIfTrue="1" operator="lessThan">
      <formula>-0.03</formula>
    </cfRule>
  </conditionalFormatting>
  <conditionalFormatting sqref="BO358">
    <cfRule type="cellIs" dxfId="1813" priority="255" stopIfTrue="1" operator="greaterThan">
      <formula>0.03</formula>
    </cfRule>
    <cfRule type="cellIs" dxfId="1812" priority="256"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1811" priority="249" stopIfTrue="1" operator="greaterThan">
      <formula>0.03</formula>
    </cfRule>
    <cfRule type="cellIs" dxfId="1810" priority="250" stopIfTrue="1" operator="lessThan">
      <formula>-0.03</formula>
    </cfRule>
  </conditionalFormatting>
  <conditionalFormatting sqref="BP166">
    <cfRule type="cellIs" dxfId="1809" priority="247" stopIfTrue="1" operator="greaterThan">
      <formula>0.03</formula>
    </cfRule>
    <cfRule type="cellIs" dxfId="1808" priority="248" stopIfTrue="1" operator="lessThan">
      <formula>-0.03</formula>
    </cfRule>
  </conditionalFormatting>
  <conditionalFormatting sqref="BP172">
    <cfRule type="cellIs" dxfId="1807" priority="245" stopIfTrue="1" operator="greaterThan">
      <formula>0.03</formula>
    </cfRule>
    <cfRule type="cellIs" dxfId="1806" priority="246" stopIfTrue="1" operator="lessThan">
      <formula>-0.03</formula>
    </cfRule>
  </conditionalFormatting>
  <conditionalFormatting sqref="BP358">
    <cfRule type="cellIs" dxfId="1805" priority="241" stopIfTrue="1" operator="greaterThan">
      <formula>0.03</formula>
    </cfRule>
    <cfRule type="cellIs" dxfId="1804" priority="242" stopIfTrue="1" operator="lessThan">
      <formula>-0.03</formula>
    </cfRule>
  </conditionalFormatting>
  <conditionalFormatting sqref="BP178">
    <cfRule type="cellIs" dxfId="1803" priority="243" stopIfTrue="1" operator="greaterThan">
      <formula>0.03</formula>
    </cfRule>
    <cfRule type="cellIs" dxfId="1802" priority="244"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1801" priority="237" stopIfTrue="1" operator="greaterThan">
      <formula>0.03</formula>
    </cfRule>
    <cfRule type="cellIs" dxfId="1800" priority="238" stopIfTrue="1" operator="lessThan">
      <formula>-0.03</formula>
    </cfRule>
  </conditionalFormatting>
  <conditionalFormatting sqref="BQ4">
    <cfRule type="cellIs" dxfId="1799" priority="239" stopIfTrue="1" operator="greaterThan">
      <formula>0.03</formula>
    </cfRule>
    <cfRule type="cellIs" dxfId="1798" priority="240" stopIfTrue="1" operator="lessThan">
      <formula>-0.03</formula>
    </cfRule>
  </conditionalFormatting>
  <conditionalFormatting sqref="BQ172">
    <cfRule type="cellIs" dxfId="1797" priority="233" stopIfTrue="1" operator="greaterThan">
      <formula>0.03</formula>
    </cfRule>
    <cfRule type="cellIs" dxfId="1796" priority="234" stopIfTrue="1" operator="lessThan">
      <formula>-0.03</formula>
    </cfRule>
  </conditionalFormatting>
  <conditionalFormatting sqref="BQ166">
    <cfRule type="cellIs" dxfId="1795" priority="235" stopIfTrue="1" operator="greaterThan">
      <formula>0.03</formula>
    </cfRule>
    <cfRule type="cellIs" dxfId="1794" priority="236" stopIfTrue="1" operator="lessThan">
      <formula>-0.03</formula>
    </cfRule>
  </conditionalFormatting>
  <conditionalFormatting sqref="BQ358">
    <cfRule type="cellIs" dxfId="1793" priority="229" stopIfTrue="1" operator="greaterThan">
      <formula>0.03</formula>
    </cfRule>
    <cfRule type="cellIs" dxfId="1792" priority="230" stopIfTrue="1" operator="lessThan">
      <formula>-0.03</formula>
    </cfRule>
  </conditionalFormatting>
  <conditionalFormatting sqref="BQ178">
    <cfRule type="cellIs" dxfId="1791" priority="231" stopIfTrue="1" operator="greaterThan">
      <formula>0.03</formula>
    </cfRule>
    <cfRule type="cellIs" dxfId="1790" priority="232" stopIfTrue="1" operator="lessThan">
      <formula>-0.03</formula>
    </cfRule>
  </conditionalFormatting>
  <conditionalFormatting sqref="BO4">
    <cfRule type="cellIs" dxfId="1789" priority="329" stopIfTrue="1" operator="greaterThan">
      <formula>0.03</formula>
    </cfRule>
    <cfRule type="cellIs" dxfId="1788" priority="330" stopIfTrue="1" operator="lessThan">
      <formula>-0.03</formula>
    </cfRule>
  </conditionalFormatting>
  <conditionalFormatting sqref="BO518:BQ518">
    <cfRule type="cellIs" dxfId="1787" priority="331" stopIfTrue="1" operator="greaterThan">
      <formula>0.03</formula>
    </cfRule>
    <cfRule type="cellIs" dxfId="1786" priority="332" stopIfTrue="1" operator="lessThan">
      <formula>-0.03</formula>
    </cfRule>
  </conditionalFormatting>
  <conditionalFormatting sqref="BO433:BQ435">
    <cfRule type="cellIs" dxfId="1785" priority="333" stopIfTrue="1" operator="greaterThan">
      <formula>0.03</formula>
    </cfRule>
    <cfRule type="cellIs" dxfId="1784" priority="334" stopIfTrue="1" operator="lessThan">
      <formula>-0.03</formula>
    </cfRule>
  </conditionalFormatting>
  <conditionalFormatting sqref="BN433:BN435">
    <cfRule type="cellIs" dxfId="1783" priority="327" stopIfTrue="1" operator="greaterThan">
      <formula>0.03</formula>
    </cfRule>
    <cfRule type="cellIs" dxfId="1782" priority="328" stopIfTrue="1" operator="lessThan">
      <formula>-0.03</formula>
    </cfRule>
  </conditionalFormatting>
  <conditionalFormatting sqref="BN518">
    <cfRule type="cellIs" dxfId="1781" priority="325" stopIfTrue="1" operator="greaterThan">
      <formula>0.03</formula>
    </cfRule>
    <cfRule type="cellIs" dxfId="1780" priority="326" stopIfTrue="1" operator="lessThan">
      <formula>-0.03</formula>
    </cfRule>
  </conditionalFormatting>
  <conditionalFormatting sqref="BN4 BN6 BN8">
    <cfRule type="cellIs" dxfId="1779" priority="323" stopIfTrue="1" operator="greaterThan">
      <formula>0.03</formula>
    </cfRule>
    <cfRule type="cellIs" dxfId="1778" priority="324" stopIfTrue="1" operator="lessThan">
      <formula>-0.03</formula>
    </cfRule>
  </conditionalFormatting>
  <conditionalFormatting sqref="BI4">
    <cfRule type="cellIs" dxfId="1777" priority="223" stopIfTrue="1" operator="greaterThan">
      <formula>0.03</formula>
    </cfRule>
    <cfRule type="cellIs" dxfId="1776" priority="224" stopIfTrue="1" operator="lessThan">
      <formula>-0.03</formula>
    </cfRule>
  </conditionalFormatting>
  <conditionalFormatting sqref="BH518">
    <cfRule type="cellIs" dxfId="1775" priority="221" stopIfTrue="1" operator="greaterThan">
      <formula>0.03</formula>
    </cfRule>
    <cfRule type="cellIs" dxfId="1774" priority="222" stopIfTrue="1" operator="lessThan">
      <formula>-0.03</formula>
    </cfRule>
  </conditionalFormatting>
  <conditionalFormatting sqref="BI472">
    <cfRule type="cellIs" dxfId="1773" priority="205" stopIfTrue="1" operator="greaterThan">
      <formula>0.03</formula>
    </cfRule>
    <cfRule type="cellIs" dxfId="1772" priority="206"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1771" priority="217" stopIfTrue="1" operator="greaterThan">
      <formula>0.03</formula>
    </cfRule>
    <cfRule type="cellIs" dxfId="1770" priority="218" stopIfTrue="1" operator="lessThan">
      <formula>-0.03</formula>
    </cfRule>
  </conditionalFormatting>
  <conditionalFormatting sqref="BH4 BH6 BH8">
    <cfRule type="cellIs" dxfId="1769" priority="219" stopIfTrue="1" operator="greaterThan">
      <formula>0.03</formula>
    </cfRule>
    <cfRule type="cellIs" dxfId="1768" priority="220"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1767" priority="321" stopIfTrue="1" operator="greaterThan">
      <formula>0.03</formula>
    </cfRule>
    <cfRule type="cellIs" dxfId="1766" priority="322" stopIfTrue="1" operator="lessThan">
      <formula>-0.03</formula>
    </cfRule>
  </conditionalFormatting>
  <conditionalFormatting sqref="BI481">
    <cfRule type="cellIs" dxfId="1765" priority="203" stopIfTrue="1" operator="greaterThan">
      <formula>0.03</formula>
    </cfRule>
    <cfRule type="cellIs" dxfId="1764" priority="204"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1763" priority="319" stopIfTrue="1" operator="greaterThan">
      <formula>0.03</formula>
    </cfRule>
    <cfRule type="cellIs" dxfId="1762" priority="320" stopIfTrue="1" operator="lessThan">
      <formula>-0.03</formula>
    </cfRule>
  </conditionalFormatting>
  <conditionalFormatting sqref="BO442:BQ444">
    <cfRule type="cellIs" dxfId="1761" priority="317" stopIfTrue="1" operator="greaterThan">
      <formula>0.03</formula>
    </cfRule>
    <cfRule type="cellIs" dxfId="1760" priority="318" stopIfTrue="1" operator="lessThan">
      <formula>-0.03</formula>
    </cfRule>
  </conditionalFormatting>
  <conditionalFormatting sqref="BN443:BN450">
    <cfRule type="cellIs" dxfId="1759" priority="315" stopIfTrue="1" operator="greaterThan">
      <formula>0.03</formula>
    </cfRule>
    <cfRule type="cellIs" dxfId="1758" priority="316"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1757" priority="215" stopIfTrue="1" operator="greaterThan">
      <formula>0.03</formula>
    </cfRule>
    <cfRule type="cellIs" dxfId="1756" priority="216" stopIfTrue="1" operator="lessThan">
      <formula>-0.03</formula>
    </cfRule>
  </conditionalFormatting>
  <conditionalFormatting sqref="BI518">
    <cfRule type="cellIs" dxfId="1755" priority="225" stopIfTrue="1" operator="greaterThan">
      <formula>0.03</formula>
    </cfRule>
    <cfRule type="cellIs" dxfId="1754" priority="226" stopIfTrue="1" operator="lessThan">
      <formula>-0.03</formula>
    </cfRule>
  </conditionalFormatting>
  <conditionalFormatting sqref="BO451:BQ453">
    <cfRule type="cellIs" dxfId="1753" priority="313" stopIfTrue="1" operator="greaterThan">
      <formula>0.03</formula>
    </cfRule>
    <cfRule type="cellIs" dxfId="1752" priority="314" stopIfTrue="1" operator="lessThan">
      <formula>-0.03</formula>
    </cfRule>
  </conditionalFormatting>
  <conditionalFormatting sqref="BH433:BH435">
    <cfRule type="cellIs" dxfId="1749" priority="213" stopIfTrue="1" operator="greaterThan">
      <formula>0.03</formula>
    </cfRule>
    <cfRule type="cellIs" dxfId="1748" priority="214" stopIfTrue="1" operator="lessThan">
      <formula>-0.03</formula>
    </cfRule>
  </conditionalFormatting>
  <conditionalFormatting sqref="BI433:BI435">
    <cfRule type="cellIs" dxfId="1747" priority="211" stopIfTrue="1" operator="greaterThan">
      <formula>0.03</formula>
    </cfRule>
    <cfRule type="cellIs" dxfId="1746" priority="212" stopIfTrue="1" operator="lessThan">
      <formula>-0.03</formula>
    </cfRule>
  </conditionalFormatting>
  <conditionalFormatting sqref="BI463">
    <cfRule type="cellIs" dxfId="1745" priority="207" stopIfTrue="1" operator="greaterThan">
      <formula>0.03</formula>
    </cfRule>
    <cfRule type="cellIs" dxfId="1744" priority="208" stopIfTrue="1" operator="lessThan">
      <formula>-0.03</formula>
    </cfRule>
  </conditionalFormatting>
  <conditionalFormatting sqref="BI454">
    <cfRule type="cellIs" dxfId="1743" priority="209" stopIfTrue="1" operator="greaterThan">
      <formula>0.03</formula>
    </cfRule>
    <cfRule type="cellIs" dxfId="1742" priority="210" stopIfTrue="1" operator="lessThan">
      <formula>-0.03</formula>
    </cfRule>
  </conditionalFormatting>
  <conditionalFormatting sqref="BI490">
    <cfRule type="cellIs" dxfId="1741" priority="201" stopIfTrue="1" operator="greaterThan">
      <formula>0.03</formula>
    </cfRule>
    <cfRule type="cellIs" dxfId="1740" priority="202" stopIfTrue="1" operator="lessThan">
      <formula>-0.03</formula>
    </cfRule>
  </conditionalFormatting>
  <conditionalFormatting sqref="BI442:BI444">
    <cfRule type="cellIs" dxfId="1739" priority="191" stopIfTrue="1" operator="greaterThan">
      <formula>0.03</formula>
    </cfRule>
    <cfRule type="cellIs" dxfId="1738" priority="192" stopIfTrue="1" operator="lessThan">
      <formula>-0.03</formula>
    </cfRule>
  </conditionalFormatting>
  <conditionalFormatting sqref="BI499">
    <cfRule type="cellIs" dxfId="1737" priority="199" stopIfTrue="1" operator="greaterThan">
      <formula>0.03</formula>
    </cfRule>
    <cfRule type="cellIs" dxfId="1736" priority="200" stopIfTrue="1" operator="lessThan">
      <formula>-0.03</formula>
    </cfRule>
  </conditionalFormatting>
  <conditionalFormatting sqref="BH442">
    <cfRule type="cellIs" dxfId="1735" priority="193" stopIfTrue="1" operator="greaterThan">
      <formula>0.03</formula>
    </cfRule>
    <cfRule type="cellIs" dxfId="1734" priority="194" stopIfTrue="1" operator="lessThan">
      <formula>-0.03</formula>
    </cfRule>
  </conditionalFormatting>
  <conditionalFormatting sqref="BI445">
    <cfRule type="cellIs" dxfId="1733" priority="197" stopIfTrue="1" operator="greaterThan">
      <formula>0.03</formula>
    </cfRule>
    <cfRule type="cellIs" dxfId="1732" priority="198" stopIfTrue="1" operator="lessThan">
      <formula>-0.03</formula>
    </cfRule>
  </conditionalFormatting>
  <conditionalFormatting sqref="BH443:BH450">
    <cfRule type="cellIs" dxfId="1731" priority="195" stopIfTrue="1" operator="greaterThan">
      <formula>0.03</formula>
    </cfRule>
    <cfRule type="cellIs" dxfId="1730" priority="196" stopIfTrue="1" operator="lessThan">
      <formula>-0.03</formula>
    </cfRule>
  </conditionalFormatting>
  <conditionalFormatting sqref="BH451:BH459">
    <cfRule type="cellIs" dxfId="1729" priority="189" stopIfTrue="1" operator="greaterThan">
      <formula>0.03</formula>
    </cfRule>
    <cfRule type="cellIs" dxfId="1728" priority="190" stopIfTrue="1" operator="lessThan">
      <formula>-0.03</formula>
    </cfRule>
  </conditionalFormatting>
  <conditionalFormatting sqref="BI451:BI453">
    <cfRule type="cellIs" dxfId="1727" priority="187" stopIfTrue="1" operator="greaterThan">
      <formula>0.03</formula>
    </cfRule>
    <cfRule type="cellIs" dxfId="1726" priority="188" stopIfTrue="1" operator="lessThan">
      <formula>-0.03</formula>
    </cfRule>
  </conditionalFormatting>
  <conditionalFormatting sqref="BH460:BH468">
    <cfRule type="cellIs" dxfId="1725" priority="185" stopIfTrue="1" operator="greaterThan">
      <formula>0.03</formula>
    </cfRule>
    <cfRule type="cellIs" dxfId="1724" priority="186" stopIfTrue="1" operator="lessThan">
      <formula>-0.03</formula>
    </cfRule>
  </conditionalFormatting>
  <conditionalFormatting sqref="BI460:BI462">
    <cfRule type="cellIs" dxfId="1723" priority="183" stopIfTrue="1" operator="greaterThan">
      <formula>0.03</formula>
    </cfRule>
    <cfRule type="cellIs" dxfId="1722" priority="184" stopIfTrue="1" operator="lessThan">
      <formula>-0.03</formula>
    </cfRule>
  </conditionalFormatting>
  <conditionalFormatting sqref="BH469:BH477">
    <cfRule type="cellIs" dxfId="1721" priority="181" stopIfTrue="1" operator="greaterThan">
      <formula>0.03</formula>
    </cfRule>
    <cfRule type="cellIs" dxfId="1720" priority="182" stopIfTrue="1" operator="lessThan">
      <formula>-0.03</formula>
    </cfRule>
  </conditionalFormatting>
  <conditionalFormatting sqref="BI469:BI471">
    <cfRule type="cellIs" dxfId="1719" priority="179" stopIfTrue="1" operator="greaterThan">
      <formula>0.03</formula>
    </cfRule>
    <cfRule type="cellIs" dxfId="1718" priority="180" stopIfTrue="1" operator="lessThan">
      <formula>-0.03</formula>
    </cfRule>
  </conditionalFormatting>
  <conditionalFormatting sqref="BI478:BI480">
    <cfRule type="cellIs" dxfId="1717" priority="177" stopIfTrue="1" operator="greaterThan">
      <formula>0.03</formula>
    </cfRule>
    <cfRule type="cellIs" dxfId="1716" priority="178" stopIfTrue="1" operator="lessThan">
      <formula>-0.03</formula>
    </cfRule>
  </conditionalFormatting>
  <conditionalFormatting sqref="BH478:BH486">
    <cfRule type="cellIs" dxfId="1715" priority="175" stopIfTrue="1" operator="greaterThan">
      <formula>0.03</formula>
    </cfRule>
    <cfRule type="cellIs" dxfId="1714" priority="176" stopIfTrue="1" operator="lessThan">
      <formula>-0.03</formula>
    </cfRule>
  </conditionalFormatting>
  <conditionalFormatting sqref="BI487:BI489">
    <cfRule type="cellIs" dxfId="1713" priority="173" stopIfTrue="1" operator="greaterThan">
      <formula>0.03</formula>
    </cfRule>
    <cfRule type="cellIs" dxfId="1712" priority="174" stopIfTrue="1" operator="lessThan">
      <formula>-0.03</formula>
    </cfRule>
  </conditionalFormatting>
  <conditionalFormatting sqref="BH487:BH495">
    <cfRule type="cellIs" dxfId="1711" priority="171" stopIfTrue="1" operator="greaterThan">
      <formula>0.03</formula>
    </cfRule>
    <cfRule type="cellIs" dxfId="1710" priority="172" stopIfTrue="1" operator="lessThan">
      <formula>-0.03</formula>
    </cfRule>
  </conditionalFormatting>
  <conditionalFormatting sqref="BI496:BI498">
    <cfRule type="cellIs" dxfId="1709" priority="169" stopIfTrue="1" operator="greaterThan">
      <formula>0.03</formula>
    </cfRule>
    <cfRule type="cellIs" dxfId="1708" priority="170" stopIfTrue="1" operator="lessThan">
      <formula>-0.03</formula>
    </cfRule>
  </conditionalFormatting>
  <conditionalFormatting sqref="BH496:BH506 BH516:BH517">
    <cfRule type="cellIs" dxfId="1707" priority="167" stopIfTrue="1" operator="greaterThan">
      <formula>0.03</formula>
    </cfRule>
    <cfRule type="cellIs" dxfId="1706" priority="168" stopIfTrue="1" operator="lessThan">
      <formula>-0.03</formula>
    </cfRule>
  </conditionalFormatting>
  <conditionalFormatting sqref="BI510">
    <cfRule type="cellIs" dxfId="1705" priority="165" stopIfTrue="1" operator="greaterThan">
      <formula>0.03</formula>
    </cfRule>
    <cfRule type="cellIs" dxfId="1704" priority="166" stopIfTrue="1" operator="lessThan">
      <formula>-0.03</formula>
    </cfRule>
  </conditionalFormatting>
  <conditionalFormatting sqref="BI507:BI509">
    <cfRule type="cellIs" dxfId="1703" priority="163" stopIfTrue="1" operator="greaterThan">
      <formula>0.03</formula>
    </cfRule>
    <cfRule type="cellIs" dxfId="1702" priority="164" stopIfTrue="1" operator="lessThan">
      <formula>-0.03</formula>
    </cfRule>
  </conditionalFormatting>
  <conditionalFormatting sqref="BH507:BH515">
    <cfRule type="cellIs" dxfId="1701" priority="161" stopIfTrue="1" operator="greaterThan">
      <formula>0.03</formula>
    </cfRule>
    <cfRule type="cellIs" dxfId="1700" priority="162" stopIfTrue="1" operator="lessThan">
      <formula>-0.03</formula>
    </cfRule>
  </conditionalFormatting>
  <conditionalFormatting sqref="BI166">
    <cfRule type="cellIs" dxfId="1699" priority="159" stopIfTrue="1" operator="greaterThan">
      <formula>0.03</formula>
    </cfRule>
    <cfRule type="cellIs" dxfId="1698" priority="160" stopIfTrue="1" operator="lessThan">
      <formula>-0.03</formula>
    </cfRule>
  </conditionalFormatting>
  <conditionalFormatting sqref="BH166 BH168 BH170">
    <cfRule type="cellIs" dxfId="1697" priority="157" stopIfTrue="1" operator="greaterThan">
      <formula>0.03</formula>
    </cfRule>
    <cfRule type="cellIs" dxfId="1696" priority="158" stopIfTrue="1" operator="lessThan">
      <formula>-0.03</formula>
    </cfRule>
  </conditionalFormatting>
  <conditionalFormatting sqref="BI172">
    <cfRule type="cellIs" dxfId="1695" priority="155" stopIfTrue="1" operator="greaterThan">
      <formula>0.03</formula>
    </cfRule>
    <cfRule type="cellIs" dxfId="1694" priority="156" stopIfTrue="1" operator="lessThan">
      <formula>-0.03</formula>
    </cfRule>
  </conditionalFormatting>
  <conditionalFormatting sqref="BH172 BH174 BH176">
    <cfRule type="cellIs" dxfId="1693" priority="153" stopIfTrue="1" operator="greaterThan">
      <formula>0.03</formula>
    </cfRule>
    <cfRule type="cellIs" dxfId="1692" priority="154" stopIfTrue="1" operator="lessThan">
      <formula>-0.03</formula>
    </cfRule>
  </conditionalFormatting>
  <conditionalFormatting sqref="BI178">
    <cfRule type="cellIs" dxfId="1691" priority="151" stopIfTrue="1" operator="greaterThan">
      <formula>0.03</formula>
    </cfRule>
    <cfRule type="cellIs" dxfId="1690" priority="152" stopIfTrue="1" operator="lessThan">
      <formula>-0.03</formula>
    </cfRule>
  </conditionalFormatting>
  <conditionalFormatting sqref="BH178 BH180 BH182">
    <cfRule type="cellIs" dxfId="1689" priority="149" stopIfTrue="1" operator="greaterThan">
      <formula>0.03</formula>
    </cfRule>
    <cfRule type="cellIs" dxfId="1688" priority="150" stopIfTrue="1" operator="lessThan">
      <formula>-0.03</formula>
    </cfRule>
  </conditionalFormatting>
  <conditionalFormatting sqref="BI358">
    <cfRule type="cellIs" dxfId="1687" priority="147" stopIfTrue="1" operator="greaterThan">
      <formula>0.03</formula>
    </cfRule>
    <cfRule type="cellIs" dxfId="1686" priority="148" stopIfTrue="1" operator="lessThan">
      <formula>-0.03</formula>
    </cfRule>
  </conditionalFormatting>
  <conditionalFormatting sqref="BH358 BH360 BH362">
    <cfRule type="cellIs" dxfId="1685" priority="145" stopIfTrue="1" operator="greaterThan">
      <formula>0.03</formula>
    </cfRule>
    <cfRule type="cellIs" dxfId="1684" priority="146" stopIfTrue="1" operator="lessThan">
      <formula>-0.03</formula>
    </cfRule>
  </conditionalFormatting>
  <conditionalFormatting sqref="BA4">
    <cfRule type="cellIs" dxfId="1683" priority="139" stopIfTrue="1" operator="greaterThan">
      <formula>0.03</formula>
    </cfRule>
    <cfRule type="cellIs" dxfId="1682" priority="140" stopIfTrue="1" operator="lessThan">
      <formula>-0.03</formula>
    </cfRule>
  </conditionalFormatting>
  <conditionalFormatting sqref="BA518">
    <cfRule type="cellIs" dxfId="1681" priority="141" stopIfTrue="1" operator="greaterThan">
      <formula>0.03</formula>
    </cfRule>
    <cfRule type="cellIs" dxfId="1680" priority="142" stopIfTrue="1" operator="lessThan">
      <formula>-0.03</formula>
    </cfRule>
  </conditionalFormatting>
  <conditionalFormatting sqref="BA433:BA435">
    <cfRule type="cellIs" dxfId="1679" priority="143" stopIfTrue="1" operator="greaterThan">
      <formula>0.03</formula>
    </cfRule>
    <cfRule type="cellIs" dxfId="1678" priority="144" stopIfTrue="1" operator="lessThan">
      <formula>-0.03</formula>
    </cfRule>
  </conditionalFormatting>
  <conditionalFormatting sqref="BA469:BA471">
    <cfRule type="cellIs" dxfId="1677" priority="129" stopIfTrue="1" operator="greaterThan">
      <formula>0.03</formula>
    </cfRule>
    <cfRule type="cellIs" dxfId="1676" priority="130" stopIfTrue="1" operator="lessThan">
      <formula>-0.03</formula>
    </cfRule>
  </conditionalFormatting>
  <conditionalFormatting sqref="BA478:BA480">
    <cfRule type="cellIs" dxfId="1675" priority="127" stopIfTrue="1" operator="greaterThan">
      <formula>0.03</formula>
    </cfRule>
    <cfRule type="cellIs" dxfId="1674" priority="128"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1673" priority="137" stopIfTrue="1" operator="greaterThan">
      <formula>0.03</formula>
    </cfRule>
    <cfRule type="cellIs" dxfId="1672" priority="138" stopIfTrue="1" operator="lessThan">
      <formula>-0.03</formula>
    </cfRule>
  </conditionalFormatting>
  <conditionalFormatting sqref="BA442:BA444">
    <cfRule type="cellIs" dxfId="1671" priority="135" stopIfTrue="1" operator="greaterThan">
      <formula>0.03</formula>
    </cfRule>
    <cfRule type="cellIs" dxfId="1670" priority="136" stopIfTrue="1" operator="lessThan">
      <formula>-0.03</formula>
    </cfRule>
  </conditionalFormatting>
  <conditionalFormatting sqref="BA460:BA462">
    <cfRule type="cellIs" dxfId="1669" priority="131" stopIfTrue="1" operator="greaterThan">
      <formula>0.03</formula>
    </cfRule>
    <cfRule type="cellIs" dxfId="1668" priority="132" stopIfTrue="1" operator="lessThan">
      <formula>-0.03</formula>
    </cfRule>
  </conditionalFormatting>
  <conditionalFormatting sqref="BA451:BA453">
    <cfRule type="cellIs" dxfId="1667" priority="133" stopIfTrue="1" operator="greaterThan">
      <formula>0.03</formula>
    </cfRule>
    <cfRule type="cellIs" dxfId="1666" priority="134" stopIfTrue="1" operator="lessThan">
      <formula>-0.03</formula>
    </cfRule>
  </conditionalFormatting>
  <conditionalFormatting sqref="BA487:BA489">
    <cfRule type="cellIs" dxfId="1665" priority="125" stopIfTrue="1" operator="greaterThan">
      <formula>0.03</formula>
    </cfRule>
    <cfRule type="cellIs" dxfId="1664" priority="126" stopIfTrue="1" operator="lessThan">
      <formula>-0.03</formula>
    </cfRule>
  </conditionalFormatting>
  <conditionalFormatting sqref="BA496:BA498">
    <cfRule type="cellIs" dxfId="1663" priority="123" stopIfTrue="1" operator="greaterThan">
      <formula>0.03</formula>
    </cfRule>
    <cfRule type="cellIs" dxfId="1662" priority="124" stopIfTrue="1" operator="lessThan">
      <formula>-0.03</formula>
    </cfRule>
  </conditionalFormatting>
  <conditionalFormatting sqref="BA507:BA509">
    <cfRule type="cellIs" dxfId="1661" priority="121" stopIfTrue="1" operator="greaterThan">
      <formula>0.03</formula>
    </cfRule>
    <cfRule type="cellIs" dxfId="1660" priority="122" stopIfTrue="1" operator="lessThan">
      <formula>-0.03</formula>
    </cfRule>
  </conditionalFormatting>
  <conditionalFormatting sqref="BA166">
    <cfRule type="cellIs" dxfId="1659" priority="119" stopIfTrue="1" operator="greaterThan">
      <formula>0.03</formula>
    </cfRule>
    <cfRule type="cellIs" dxfId="1658" priority="120" stopIfTrue="1" operator="lessThan">
      <formula>-0.03</formula>
    </cfRule>
  </conditionalFormatting>
  <conditionalFormatting sqref="BA172">
    <cfRule type="cellIs" dxfId="1657" priority="117" stopIfTrue="1" operator="greaterThan">
      <formula>0.03</formula>
    </cfRule>
    <cfRule type="cellIs" dxfId="1656" priority="118" stopIfTrue="1" operator="lessThan">
      <formula>-0.03</formula>
    </cfRule>
  </conditionalFormatting>
  <conditionalFormatting sqref="BA178">
    <cfRule type="cellIs" dxfId="1655" priority="115" stopIfTrue="1" operator="greaterThan">
      <formula>0.03</formula>
    </cfRule>
    <cfRule type="cellIs" dxfId="1654" priority="116" stopIfTrue="1" operator="lessThan">
      <formula>-0.03</formula>
    </cfRule>
  </conditionalFormatting>
  <conditionalFormatting sqref="BA358">
    <cfRule type="cellIs" dxfId="1653" priority="113" stopIfTrue="1" operator="greaterThan">
      <formula>0.03</formula>
    </cfRule>
    <cfRule type="cellIs" dxfId="1652" priority="114" stopIfTrue="1" operator="lessThan">
      <formula>-0.03</formula>
    </cfRule>
  </conditionalFormatting>
  <conditionalFormatting sqref="BR460:BR462">
    <cfRule type="cellIs" dxfId="1651" priority="103" stopIfTrue="1" operator="greaterThan">
      <formula>0.03</formula>
    </cfRule>
    <cfRule type="cellIs" dxfId="1650" priority="104" stopIfTrue="1" operator="lessThan">
      <formula>-0.03</formula>
    </cfRule>
  </conditionalFormatting>
  <conditionalFormatting sqref="BR469:BR471">
    <cfRule type="cellIs" dxfId="1649" priority="101" stopIfTrue="1" operator="greaterThan">
      <formula>0.03</formula>
    </cfRule>
    <cfRule type="cellIs" dxfId="1648" priority="102" stopIfTrue="1" operator="lessThan">
      <formula>-0.03</formula>
    </cfRule>
  </conditionalFormatting>
  <conditionalFormatting sqref="BR478:BR480">
    <cfRule type="cellIs" dxfId="1647" priority="99" stopIfTrue="1" operator="greaterThan">
      <formula>0.03</formula>
    </cfRule>
    <cfRule type="cellIs" dxfId="1646" priority="100" stopIfTrue="1" operator="lessThan">
      <formula>-0.03</formula>
    </cfRule>
  </conditionalFormatting>
  <conditionalFormatting sqref="BR487:BR489">
    <cfRule type="cellIs" dxfId="1645" priority="97" stopIfTrue="1" operator="greaterThan">
      <formula>0.03</formula>
    </cfRule>
    <cfRule type="cellIs" dxfId="1644" priority="98" stopIfTrue="1" operator="lessThan">
      <formula>-0.03</formula>
    </cfRule>
  </conditionalFormatting>
  <conditionalFormatting sqref="BR496:BR498">
    <cfRule type="cellIs" dxfId="1643" priority="95" stopIfTrue="1" operator="greaterThan">
      <formula>0.03</formula>
    </cfRule>
    <cfRule type="cellIs" dxfId="1642" priority="96" stopIfTrue="1" operator="lessThan">
      <formula>-0.03</formula>
    </cfRule>
  </conditionalFormatting>
  <conditionalFormatting sqref="BR507:BR509">
    <cfRule type="cellIs" dxfId="1641" priority="93" stopIfTrue="1" operator="greaterThan">
      <formula>0.03</formula>
    </cfRule>
    <cfRule type="cellIs" dxfId="1640" priority="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1639" priority="89" stopIfTrue="1" operator="greaterThan">
      <formula>0.03</formula>
    </cfRule>
    <cfRule type="cellIs" dxfId="1638" priority="90" stopIfTrue="1" operator="lessThan">
      <formula>-0.03</formula>
    </cfRule>
  </conditionalFormatting>
  <conditionalFormatting sqref="BR4">
    <cfRule type="cellIs" dxfId="1637" priority="91" stopIfTrue="1" operator="greaterThan">
      <formula>0.03</formula>
    </cfRule>
    <cfRule type="cellIs" dxfId="1636" priority="92" stopIfTrue="1" operator="lessThan">
      <formula>-0.03</formula>
    </cfRule>
  </conditionalFormatting>
  <conditionalFormatting sqref="BR172">
    <cfRule type="cellIs" dxfId="1635" priority="85" stopIfTrue="1" operator="greaterThan">
      <formula>0.03</formula>
    </cfRule>
    <cfRule type="cellIs" dxfId="1634" priority="86" stopIfTrue="1" operator="lessThan">
      <formula>-0.03</formula>
    </cfRule>
  </conditionalFormatting>
  <conditionalFormatting sqref="BR166">
    <cfRule type="cellIs" dxfId="1633" priority="87" stopIfTrue="1" operator="greaterThan">
      <formula>0.03</formula>
    </cfRule>
    <cfRule type="cellIs" dxfId="1632" priority="88" stopIfTrue="1" operator="lessThan">
      <formula>-0.03</formula>
    </cfRule>
  </conditionalFormatting>
  <conditionalFormatting sqref="BR358">
    <cfRule type="cellIs" dxfId="1631" priority="81" stopIfTrue="1" operator="greaterThan">
      <formula>0.03</formula>
    </cfRule>
    <cfRule type="cellIs" dxfId="1630" priority="82" stopIfTrue="1" operator="lessThan">
      <formula>-0.03</formula>
    </cfRule>
  </conditionalFormatting>
  <conditionalFormatting sqref="BR178">
    <cfRule type="cellIs" dxfId="1629" priority="83" stopIfTrue="1" operator="greaterThan">
      <formula>0.03</formula>
    </cfRule>
    <cfRule type="cellIs" dxfId="1628" priority="84" stopIfTrue="1" operator="lessThan">
      <formula>-0.03</formula>
    </cfRule>
  </conditionalFormatting>
  <conditionalFormatting sqref="BR518">
    <cfRule type="cellIs" dxfId="1627" priority="109" stopIfTrue="1" operator="greaterThan">
      <formula>0.03</formula>
    </cfRule>
    <cfRule type="cellIs" dxfId="1626" priority="110" stopIfTrue="1" operator="lessThan">
      <formula>-0.03</formula>
    </cfRule>
  </conditionalFormatting>
  <conditionalFormatting sqref="BR433:BR435">
    <cfRule type="cellIs" dxfId="1625" priority="111" stopIfTrue="1" operator="greaterThan">
      <formula>0.03</formula>
    </cfRule>
    <cfRule type="cellIs" dxfId="1624" priority="112" stopIfTrue="1" operator="lessThan">
      <formula>-0.03</formula>
    </cfRule>
  </conditionalFormatting>
  <conditionalFormatting sqref="BR442:BR444">
    <cfRule type="cellIs" dxfId="1623" priority="107" stopIfTrue="1" operator="greaterThan">
      <formula>0.03</formula>
    </cfRule>
    <cfRule type="cellIs" dxfId="1622" priority="108" stopIfTrue="1" operator="lessThan">
      <formula>-0.03</formula>
    </cfRule>
  </conditionalFormatting>
  <conditionalFormatting sqref="BR451:BR453">
    <cfRule type="cellIs" dxfId="1621" priority="105" stopIfTrue="1" operator="greaterThan">
      <formula>0.03</formula>
    </cfRule>
    <cfRule type="cellIs" dxfId="1620" priority="106" stopIfTrue="1" operator="lessThan">
      <formula>-0.03</formula>
    </cfRule>
  </conditionalFormatting>
  <conditionalFormatting sqref="BO445">
    <cfRule type="cellIs" dxfId="1619" priority="79" stopIfTrue="1" operator="greaterThan">
      <formula>0.03</formula>
    </cfRule>
    <cfRule type="cellIs" dxfId="1618" priority="80" stopIfTrue="1" operator="lessThan">
      <formula>-0.03</formula>
    </cfRule>
  </conditionalFormatting>
  <conditionalFormatting sqref="BO454">
    <cfRule type="cellIs" dxfId="1617" priority="77" stopIfTrue="1" operator="greaterThan">
      <formula>0.03</formula>
    </cfRule>
    <cfRule type="cellIs" dxfId="1616" priority="78" stopIfTrue="1" operator="lessThan">
      <formula>-0.03</formula>
    </cfRule>
  </conditionalFormatting>
  <conditionalFormatting sqref="BO463">
    <cfRule type="cellIs" dxfId="1615" priority="75" stopIfTrue="1" operator="greaterThan">
      <formula>0.03</formula>
    </cfRule>
    <cfRule type="cellIs" dxfId="1614" priority="76" stopIfTrue="1" operator="lessThan">
      <formula>-0.03</formula>
    </cfRule>
  </conditionalFormatting>
  <conditionalFormatting sqref="BO472">
    <cfRule type="cellIs" dxfId="1613" priority="73" stopIfTrue="1" operator="greaterThan">
      <formula>0.03</formula>
    </cfRule>
    <cfRule type="cellIs" dxfId="1612" priority="74" stopIfTrue="1" operator="lessThan">
      <formula>-0.03</formula>
    </cfRule>
  </conditionalFormatting>
  <conditionalFormatting sqref="BO481">
    <cfRule type="cellIs" dxfId="1611" priority="71" stopIfTrue="1" operator="greaterThan">
      <formula>0.03</formula>
    </cfRule>
    <cfRule type="cellIs" dxfId="1610" priority="72" stopIfTrue="1" operator="lessThan">
      <formula>-0.03</formula>
    </cfRule>
  </conditionalFormatting>
  <conditionalFormatting sqref="BO490">
    <cfRule type="cellIs" dxfId="1609" priority="69" stopIfTrue="1" operator="greaterThan">
      <formula>0.03</formula>
    </cfRule>
    <cfRule type="cellIs" dxfId="1608" priority="70" stopIfTrue="1" operator="lessThan">
      <formula>-0.03</formula>
    </cfRule>
  </conditionalFormatting>
  <conditionalFormatting sqref="BO499">
    <cfRule type="cellIs" dxfId="1607" priority="67" stopIfTrue="1" operator="greaterThan">
      <formula>0.03</formula>
    </cfRule>
    <cfRule type="cellIs" dxfId="1606" priority="68" stopIfTrue="1" operator="lessThan">
      <formula>-0.03</formula>
    </cfRule>
  </conditionalFormatting>
  <conditionalFormatting sqref="BO510">
    <cfRule type="cellIs" dxfId="1605" priority="65" stopIfTrue="1" operator="greaterThan">
      <formula>0.03</formula>
    </cfRule>
    <cfRule type="cellIs" dxfId="1604" priority="66" stopIfTrue="1" operator="lessThan">
      <formula>-0.03</formula>
    </cfRule>
  </conditionalFormatting>
  <conditionalFormatting sqref="AX510">
    <cfRule type="cellIs" dxfId="1603" priority="63" stopIfTrue="1" operator="greaterThan">
      <formula>0.03</formula>
    </cfRule>
    <cfRule type="cellIs" dxfId="1602" priority="64" stopIfTrue="1" operator="lessThan">
      <formula>-0.03</formula>
    </cfRule>
  </conditionalFormatting>
  <conditionalFormatting sqref="AX499">
    <cfRule type="cellIs" dxfId="1601" priority="61" stopIfTrue="1" operator="greaterThan">
      <formula>0.03</formula>
    </cfRule>
    <cfRule type="cellIs" dxfId="1600" priority="62" stopIfTrue="1" operator="lessThan">
      <formula>-0.03</formula>
    </cfRule>
  </conditionalFormatting>
  <conditionalFormatting sqref="AX490">
    <cfRule type="cellIs" dxfId="1599" priority="59" stopIfTrue="1" operator="greaterThan">
      <formula>0.03</formula>
    </cfRule>
    <cfRule type="cellIs" dxfId="1598" priority="60" stopIfTrue="1" operator="lessThan">
      <formula>-0.03</formula>
    </cfRule>
  </conditionalFormatting>
  <conditionalFormatting sqref="AX481">
    <cfRule type="cellIs" dxfId="1597" priority="57" stopIfTrue="1" operator="greaterThan">
      <formula>0.03</formula>
    </cfRule>
    <cfRule type="cellIs" dxfId="1596" priority="58" stopIfTrue="1" operator="lessThan">
      <formula>-0.03</formula>
    </cfRule>
  </conditionalFormatting>
  <conditionalFormatting sqref="AX472">
    <cfRule type="cellIs" dxfId="1595" priority="55" stopIfTrue="1" operator="greaterThan">
      <formula>0.03</formula>
    </cfRule>
    <cfRule type="cellIs" dxfId="1594" priority="56" stopIfTrue="1" operator="lessThan">
      <formula>-0.03</formula>
    </cfRule>
  </conditionalFormatting>
  <conditionalFormatting sqref="AX463">
    <cfRule type="cellIs" dxfId="1593" priority="53" stopIfTrue="1" operator="greaterThan">
      <formula>0.03</formula>
    </cfRule>
    <cfRule type="cellIs" dxfId="1592" priority="54" stopIfTrue="1" operator="lessThan">
      <formula>-0.03</formula>
    </cfRule>
  </conditionalFormatting>
  <conditionalFormatting sqref="AX454">
    <cfRule type="cellIs" dxfId="1591" priority="51" stopIfTrue="1" operator="greaterThan">
      <formula>0.03</formula>
    </cfRule>
    <cfRule type="cellIs" dxfId="1590" priority="52" stopIfTrue="1" operator="lessThan">
      <formula>-0.03</formula>
    </cfRule>
  </conditionalFormatting>
  <conditionalFormatting sqref="AX445">
    <cfRule type="cellIs" dxfId="1589" priority="49" stopIfTrue="1" operator="greaterThan">
      <formula>0.03</formula>
    </cfRule>
    <cfRule type="cellIs" dxfId="1588" priority="50" stopIfTrue="1" operator="lessThan">
      <formula>-0.03</formula>
    </cfRule>
  </conditionalFormatting>
  <conditionalFormatting sqref="AW436:AW441">
    <cfRule type="cellIs" dxfId="91" priority="45" stopIfTrue="1" operator="greaterThan">
      <formula>0.03</formula>
    </cfRule>
    <cfRule type="cellIs" dxfId="90" priority="46" stopIfTrue="1" operator="lessThan">
      <formula>-0.03</formula>
    </cfRule>
  </conditionalFormatting>
  <conditionalFormatting sqref="BE436:BI436">
    <cfRule type="cellIs" dxfId="89" priority="39" stopIfTrue="1" operator="greaterThan">
      <formula>0.03</formula>
    </cfRule>
    <cfRule type="cellIs" dxfId="88" priority="40" stopIfTrue="1" operator="lessThan">
      <formula>-0.03</formula>
    </cfRule>
  </conditionalFormatting>
  <conditionalFormatting sqref="BG436">
    <cfRule type="cellIs" dxfId="87" priority="43" stopIfTrue="1" operator="greaterThan">
      <formula>0.03</formula>
    </cfRule>
    <cfRule type="cellIs" dxfId="86" priority="44" stopIfTrue="1" operator="lessThan">
      <formula>-0.03</formula>
    </cfRule>
  </conditionalFormatting>
  <conditionalFormatting sqref="BC436">
    <cfRule type="cellIs" dxfId="85" priority="41" stopIfTrue="1" operator="greaterThan">
      <formula>0.03</formula>
    </cfRule>
    <cfRule type="cellIs" dxfId="84" priority="42" stopIfTrue="1" operator="lessThan">
      <formula>-0.03</formula>
    </cfRule>
  </conditionalFormatting>
  <conditionalFormatting sqref="BB436:BB438">
    <cfRule type="cellIs" dxfId="83" priority="37" stopIfTrue="1" operator="greaterThan">
      <formula>0.03</formula>
    </cfRule>
    <cfRule type="cellIs" dxfId="82" priority="38" stopIfTrue="1" operator="lessThan">
      <formula>-0.03</formula>
    </cfRule>
  </conditionalFormatting>
  <conditionalFormatting sqref="BD436:BD438">
    <cfRule type="cellIs" dxfId="81" priority="35" stopIfTrue="1" operator="greaterThan">
      <formula>0.03</formula>
    </cfRule>
    <cfRule type="cellIs" dxfId="80" priority="36" stopIfTrue="1" operator="lessThan">
      <formula>-0.03</formula>
    </cfRule>
  </conditionalFormatting>
  <conditionalFormatting sqref="BF436:BF438">
    <cfRule type="cellIs" dxfId="79" priority="33" stopIfTrue="1" operator="greaterThan">
      <formula>0.03</formula>
    </cfRule>
    <cfRule type="cellIs" dxfId="78" priority="34" stopIfTrue="1" operator="lessThan">
      <formula>-0.03</formula>
    </cfRule>
  </conditionalFormatting>
  <conditionalFormatting sqref="BM436">
    <cfRule type="cellIs" dxfId="77" priority="31" stopIfTrue="1" operator="greaterThan">
      <formula>0.03</formula>
    </cfRule>
    <cfRule type="cellIs" dxfId="76" priority="32" stopIfTrue="1" operator="lessThan">
      <formula>-0.03</formula>
    </cfRule>
  </conditionalFormatting>
  <conditionalFormatting sqref="BL436:BL438">
    <cfRule type="cellIs" dxfId="75" priority="29" stopIfTrue="1" operator="greaterThan">
      <formula>0.03</formula>
    </cfRule>
    <cfRule type="cellIs" dxfId="74" priority="30" stopIfTrue="1" operator="lessThan">
      <formula>-0.03</formula>
    </cfRule>
  </conditionalFormatting>
  <conditionalFormatting sqref="BK436">
    <cfRule type="cellIs" dxfId="73" priority="27" stopIfTrue="1" operator="greaterThan">
      <formula>0.03</formula>
    </cfRule>
    <cfRule type="cellIs" dxfId="72" priority="28" stopIfTrue="1" operator="lessThan">
      <formula>-0.03</formula>
    </cfRule>
  </conditionalFormatting>
  <conditionalFormatting sqref="BJ436:BJ438">
    <cfRule type="cellIs" dxfId="71" priority="25" stopIfTrue="1" operator="greaterThan">
      <formula>0.03</formula>
    </cfRule>
    <cfRule type="cellIs" dxfId="70" priority="26" stopIfTrue="1" operator="lessThan">
      <formula>-0.03</formula>
    </cfRule>
  </conditionalFormatting>
  <conditionalFormatting sqref="BO436">
    <cfRule type="cellIs" dxfId="69" priority="23" stopIfTrue="1" operator="greaterThan">
      <formula>0.03</formula>
    </cfRule>
    <cfRule type="cellIs" dxfId="68" priority="24" stopIfTrue="1" operator="lessThan">
      <formula>-0.03</formula>
    </cfRule>
  </conditionalFormatting>
  <conditionalFormatting sqref="BN436:BN438">
    <cfRule type="cellIs" dxfId="67" priority="21" stopIfTrue="1" operator="greaterThan">
      <formula>0.03</formula>
    </cfRule>
    <cfRule type="cellIs" dxfId="66" priority="22" stopIfTrue="1" operator="lessThan">
      <formula>-0.03</formula>
    </cfRule>
  </conditionalFormatting>
  <conditionalFormatting sqref="BI436">
    <cfRule type="cellIs" dxfId="65" priority="19" stopIfTrue="1" operator="greaterThan">
      <formula>0.03</formula>
    </cfRule>
    <cfRule type="cellIs" dxfId="64" priority="20" stopIfTrue="1" operator="lessThan">
      <formula>-0.03</formula>
    </cfRule>
  </conditionalFormatting>
  <conditionalFormatting sqref="BH436:BH438">
    <cfRule type="cellIs" dxfId="63" priority="17" stopIfTrue="1" operator="greaterThan">
      <formula>0.03</formula>
    </cfRule>
    <cfRule type="cellIs" dxfId="62" priority="18" stopIfTrue="1" operator="lessThan">
      <formula>-0.03</formula>
    </cfRule>
  </conditionalFormatting>
  <conditionalFormatting sqref="AX436">
    <cfRule type="cellIs" dxfId="61" priority="15" stopIfTrue="1" operator="greaterThan">
      <formula>0.03</formula>
    </cfRule>
    <cfRule type="cellIs" dxfId="60" priority="16" stopIfTrue="1" operator="lessThan">
      <formula>-0.03</formula>
    </cfRule>
  </conditionalFormatting>
  <conditionalFormatting sqref="BB439:BB441">
    <cfRule type="cellIs" dxfId="59" priority="13" stopIfTrue="1" operator="greaterThan">
      <formula>0.03</formula>
    </cfRule>
    <cfRule type="cellIs" dxfId="58" priority="14" stopIfTrue="1" operator="lessThan">
      <formula>-0.03</formula>
    </cfRule>
  </conditionalFormatting>
  <conditionalFormatting sqref="BD439:BD441">
    <cfRule type="cellIs" dxfId="57" priority="11" stopIfTrue="1" operator="greaterThan">
      <formula>0.03</formula>
    </cfRule>
    <cfRule type="cellIs" dxfId="56" priority="12" stopIfTrue="1" operator="lessThan">
      <formula>-0.03</formula>
    </cfRule>
  </conditionalFormatting>
  <conditionalFormatting sqref="BF439:BF441">
    <cfRule type="cellIs" dxfId="55" priority="9" stopIfTrue="1" operator="greaterThan">
      <formula>0.03</formula>
    </cfRule>
    <cfRule type="cellIs" dxfId="54" priority="10" stopIfTrue="1" operator="lessThan">
      <formula>-0.03</formula>
    </cfRule>
  </conditionalFormatting>
  <conditionalFormatting sqref="BH439:BH441">
    <cfRule type="cellIs" dxfId="53" priority="7" stopIfTrue="1" operator="greaterThan">
      <formula>0.03</formula>
    </cfRule>
    <cfRule type="cellIs" dxfId="52" priority="8" stopIfTrue="1" operator="lessThan">
      <formula>-0.03</formula>
    </cfRule>
  </conditionalFormatting>
  <conditionalFormatting sqref="BJ439:BJ441">
    <cfRule type="cellIs" dxfId="51" priority="5" stopIfTrue="1" operator="greaterThan">
      <formula>0.03</formula>
    </cfRule>
    <cfRule type="cellIs" dxfId="50" priority="6" stopIfTrue="1" operator="lessThan">
      <formula>-0.03</formula>
    </cfRule>
  </conditionalFormatting>
  <conditionalFormatting sqref="BL439:BL441">
    <cfRule type="cellIs" dxfId="49" priority="3" stopIfTrue="1" operator="greaterThan">
      <formula>0.03</formula>
    </cfRule>
    <cfRule type="cellIs" dxfId="48" priority="4" stopIfTrue="1" operator="lessThan">
      <formula>-0.03</formula>
    </cfRule>
  </conditionalFormatting>
  <conditionalFormatting sqref="BN439:BN441">
    <cfRule type="cellIs" dxfId="47" priority="1" stopIfTrue="1" operator="greaterThan">
      <formula>0.03</formula>
    </cfRule>
    <cfRule type="cellIs" dxfId="46" priority="2" stopIfTrue="1" operator="lessThan">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R518"/>
  <sheetViews>
    <sheetView topLeftCell="C1" workbookViewId="0">
      <selection activeCell="AW507" sqref="AW507"/>
    </sheetView>
  </sheetViews>
  <sheetFormatPr baseColWidth="10" defaultColWidth="10.6640625" defaultRowHeight="17" customHeight="1" outlineLevelRow="1" x14ac:dyDescent="0.2"/>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10.332031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6" width="8.83203125" style="4" customWidth="1"/>
    <col min="297" max="297" width="8.33203125" style="4" customWidth="1"/>
    <col min="298" max="298" width="14.83203125" style="4" customWidth="1"/>
    <col min="299" max="299" width="7.83203125" style="4" customWidth="1"/>
    <col min="300" max="300" width="9.83203125" style="4" customWidth="1"/>
    <col min="301" max="303" width="6.83203125" style="4" customWidth="1"/>
    <col min="304" max="306" width="8.83203125" style="4" customWidth="1"/>
    <col min="307" max="307" width="2.83203125" style="4" customWidth="1"/>
    <col min="308" max="308" width="9.83203125" style="4" customWidth="1"/>
    <col min="309" max="311" width="6.83203125" style="4" customWidth="1"/>
    <col min="312" max="314" width="8.83203125" style="4" customWidth="1"/>
    <col min="315" max="316" width="5.1640625" style="4" customWidth="1"/>
    <col min="317" max="317" width="2.83203125" style="4" customWidth="1"/>
    <col min="318" max="552" width="8.83203125" style="4" customWidth="1"/>
    <col min="553" max="553" width="8.33203125" style="4" customWidth="1"/>
    <col min="554" max="554" width="14.83203125" style="4" customWidth="1"/>
    <col min="555" max="555" width="7.83203125" style="4" customWidth="1"/>
    <col min="556" max="556" width="9.83203125" style="4" customWidth="1"/>
    <col min="557" max="559" width="6.83203125" style="4" customWidth="1"/>
    <col min="560" max="562" width="8.83203125" style="4" customWidth="1"/>
    <col min="563" max="563" width="2.83203125" style="4" customWidth="1"/>
    <col min="564" max="564" width="9.83203125" style="4" customWidth="1"/>
    <col min="565" max="567" width="6.83203125" style="4" customWidth="1"/>
    <col min="568" max="570" width="8.83203125" style="4" customWidth="1"/>
    <col min="571" max="572" width="5.1640625" style="4" customWidth="1"/>
    <col min="573" max="573" width="2.83203125" style="4" customWidth="1"/>
    <col min="574" max="808" width="8.83203125" style="4" customWidth="1"/>
    <col min="809" max="809" width="8.33203125" style="4" customWidth="1"/>
    <col min="810" max="810" width="14.83203125" style="4" customWidth="1"/>
    <col min="811" max="811" width="7.83203125" style="4" customWidth="1"/>
    <col min="812" max="812" width="9.83203125" style="4" customWidth="1"/>
    <col min="813" max="815" width="6.83203125" style="4" customWidth="1"/>
    <col min="816" max="818" width="8.83203125" style="4" customWidth="1"/>
    <col min="819" max="819" width="2.83203125" style="4" customWidth="1"/>
    <col min="820" max="820" width="9.83203125" style="4" customWidth="1"/>
    <col min="821" max="823" width="6.83203125" style="4" customWidth="1"/>
    <col min="824" max="826" width="8.83203125" style="4" customWidth="1"/>
    <col min="827" max="828" width="5.1640625" style="4" customWidth="1"/>
    <col min="829" max="829" width="2.83203125" style="4" customWidth="1"/>
    <col min="830" max="1064" width="8.83203125" style="4" customWidth="1"/>
    <col min="1065" max="1065" width="8.33203125" style="4" customWidth="1"/>
    <col min="1066" max="1066" width="14.83203125" style="4" customWidth="1"/>
    <col min="1067" max="1067" width="7.83203125" style="4" customWidth="1"/>
    <col min="1068" max="1068" width="9.83203125" style="4" customWidth="1"/>
    <col min="1069" max="1071" width="6.83203125" style="4" customWidth="1"/>
    <col min="1072" max="1074" width="8.83203125" style="4" customWidth="1"/>
    <col min="1075" max="1075" width="2.83203125" style="4" customWidth="1"/>
    <col min="1076" max="1076" width="9.83203125" style="4" customWidth="1"/>
    <col min="1077" max="1079" width="6.83203125" style="4" customWidth="1"/>
    <col min="1080" max="1082" width="8.83203125" style="4" customWidth="1"/>
    <col min="1083" max="1084" width="5.1640625" style="4" customWidth="1"/>
    <col min="1085" max="1085" width="2.83203125" style="4" customWidth="1"/>
    <col min="1086" max="1320" width="8.83203125" style="4" customWidth="1"/>
    <col min="1321" max="1321" width="8.33203125" style="4" customWidth="1"/>
    <col min="1322" max="1322" width="14.83203125" style="4" customWidth="1"/>
    <col min="1323" max="1323" width="7.83203125" style="4" customWidth="1"/>
    <col min="1324" max="1324" width="9.83203125" style="4" customWidth="1"/>
    <col min="1325" max="1327" width="6.83203125" style="4" customWidth="1"/>
    <col min="1328" max="1330" width="8.83203125" style="4" customWidth="1"/>
    <col min="1331" max="1331" width="2.83203125" style="4" customWidth="1"/>
    <col min="1332" max="1332" width="9.83203125" style="4" customWidth="1"/>
    <col min="1333" max="1335" width="6.83203125" style="4" customWidth="1"/>
    <col min="1336" max="1338" width="8.83203125" style="4" customWidth="1"/>
    <col min="1339" max="1340" width="5.1640625" style="4" customWidth="1"/>
    <col min="1341" max="1341" width="2.83203125" style="4" customWidth="1"/>
    <col min="1342" max="1576" width="8.83203125" style="4" customWidth="1"/>
    <col min="1577" max="1577" width="8.33203125" style="4" customWidth="1"/>
    <col min="1578" max="1578" width="14.83203125" style="4" customWidth="1"/>
    <col min="1579" max="1579" width="7.83203125" style="4" customWidth="1"/>
    <col min="1580" max="1580" width="9.83203125" style="4" customWidth="1"/>
    <col min="1581" max="1583" width="6.83203125" style="4" customWidth="1"/>
    <col min="1584" max="1586" width="8.83203125" style="4" customWidth="1"/>
    <col min="1587" max="1587" width="2.83203125" style="4" customWidth="1"/>
    <col min="1588" max="1588" width="9.83203125" style="4" customWidth="1"/>
    <col min="1589" max="1591" width="6.83203125" style="4" customWidth="1"/>
    <col min="1592" max="1594" width="8.83203125" style="4" customWidth="1"/>
    <col min="1595" max="1596" width="5.1640625" style="4" customWidth="1"/>
    <col min="1597" max="1597" width="2.83203125" style="4" customWidth="1"/>
    <col min="1598" max="1832" width="8.83203125" style="4" customWidth="1"/>
    <col min="1833" max="1833" width="8.33203125" style="4" customWidth="1"/>
    <col min="1834" max="1834" width="14.83203125" style="4" customWidth="1"/>
    <col min="1835" max="1835" width="7.83203125" style="4" customWidth="1"/>
    <col min="1836" max="1836" width="9.83203125" style="4" customWidth="1"/>
    <col min="1837" max="1839" width="6.83203125" style="4" customWidth="1"/>
    <col min="1840" max="1842" width="8.83203125" style="4" customWidth="1"/>
    <col min="1843" max="1843" width="2.83203125" style="4" customWidth="1"/>
    <col min="1844" max="1844" width="9.83203125" style="4" customWidth="1"/>
    <col min="1845" max="1847" width="6.83203125" style="4" customWidth="1"/>
    <col min="1848" max="1850" width="8.83203125" style="4" customWidth="1"/>
    <col min="1851" max="1852" width="5.1640625" style="4" customWidth="1"/>
    <col min="1853" max="1853" width="2.83203125" style="4" customWidth="1"/>
    <col min="1854" max="2088" width="8.83203125" style="4" customWidth="1"/>
    <col min="2089" max="2089" width="8.33203125" style="4" customWidth="1"/>
    <col min="2090" max="2090" width="14.83203125" style="4" customWidth="1"/>
    <col min="2091" max="2091" width="7.83203125" style="4" customWidth="1"/>
    <col min="2092" max="2092" width="9.83203125" style="4" customWidth="1"/>
    <col min="2093" max="2095" width="6.83203125" style="4" customWidth="1"/>
    <col min="2096" max="2098" width="8.83203125" style="4" customWidth="1"/>
    <col min="2099" max="2099" width="2.83203125" style="4" customWidth="1"/>
    <col min="2100" max="2100" width="9.83203125" style="4" customWidth="1"/>
    <col min="2101" max="2103" width="6.83203125" style="4" customWidth="1"/>
    <col min="2104" max="2106" width="8.83203125" style="4" customWidth="1"/>
    <col min="2107" max="2108" width="5.1640625" style="4" customWidth="1"/>
    <col min="2109" max="2109" width="2.83203125" style="4" customWidth="1"/>
    <col min="2110" max="2344" width="8.83203125" style="4" customWidth="1"/>
    <col min="2345" max="2345" width="8.33203125" style="4" customWidth="1"/>
    <col min="2346" max="2346" width="14.83203125" style="4" customWidth="1"/>
    <col min="2347" max="2347" width="7.83203125" style="4" customWidth="1"/>
    <col min="2348" max="2348" width="9.83203125" style="4" customWidth="1"/>
    <col min="2349" max="2351" width="6.83203125" style="4" customWidth="1"/>
    <col min="2352" max="2354" width="8.83203125" style="4" customWidth="1"/>
    <col min="2355" max="2355" width="2.83203125" style="4" customWidth="1"/>
    <col min="2356" max="2356" width="9.83203125" style="4" customWidth="1"/>
    <col min="2357" max="2359" width="6.83203125" style="4" customWidth="1"/>
    <col min="2360" max="2362" width="8.83203125" style="4" customWidth="1"/>
    <col min="2363" max="2364" width="5.1640625" style="4" customWidth="1"/>
    <col min="2365" max="2365" width="2.83203125" style="4" customWidth="1"/>
    <col min="2366" max="2600" width="8.83203125" style="4" customWidth="1"/>
    <col min="2601" max="2601" width="8.33203125" style="4" customWidth="1"/>
    <col min="2602" max="2602" width="14.83203125" style="4" customWidth="1"/>
    <col min="2603" max="2603" width="7.83203125" style="4" customWidth="1"/>
    <col min="2604" max="2604" width="9.83203125" style="4" customWidth="1"/>
    <col min="2605" max="2607" width="6.83203125" style="4" customWidth="1"/>
    <col min="2608" max="2610" width="8.83203125" style="4" customWidth="1"/>
    <col min="2611" max="2611" width="2.83203125" style="4" customWidth="1"/>
    <col min="2612" max="2612" width="9.83203125" style="4" customWidth="1"/>
    <col min="2613" max="2615" width="6.83203125" style="4" customWidth="1"/>
    <col min="2616" max="2618" width="8.83203125" style="4" customWidth="1"/>
    <col min="2619" max="2620" width="5.1640625" style="4" customWidth="1"/>
    <col min="2621" max="2621" width="2.83203125" style="4" customWidth="1"/>
    <col min="2622" max="2856" width="8.83203125" style="4" customWidth="1"/>
    <col min="2857" max="2857" width="8.33203125" style="4" customWidth="1"/>
    <col min="2858" max="2858" width="14.83203125" style="4" customWidth="1"/>
    <col min="2859" max="2859" width="7.83203125" style="4" customWidth="1"/>
    <col min="2860" max="2860" width="9.83203125" style="4" customWidth="1"/>
    <col min="2861" max="2863" width="6.83203125" style="4" customWidth="1"/>
    <col min="2864" max="2866" width="8.83203125" style="4" customWidth="1"/>
    <col min="2867" max="2867" width="2.83203125" style="4" customWidth="1"/>
    <col min="2868" max="2868" width="9.83203125" style="4" customWidth="1"/>
    <col min="2869" max="2871" width="6.83203125" style="4" customWidth="1"/>
    <col min="2872" max="2874" width="8.83203125" style="4" customWidth="1"/>
    <col min="2875" max="2876" width="5.1640625" style="4" customWidth="1"/>
    <col min="2877" max="2877" width="2.83203125" style="4" customWidth="1"/>
    <col min="2878" max="3112" width="8.83203125" style="4" customWidth="1"/>
    <col min="3113" max="3113" width="8.33203125" style="4" customWidth="1"/>
    <col min="3114" max="3114" width="14.83203125" style="4" customWidth="1"/>
    <col min="3115" max="3115" width="7.83203125" style="4" customWidth="1"/>
    <col min="3116" max="3116" width="9.83203125" style="4" customWidth="1"/>
    <col min="3117" max="3119" width="6.83203125" style="4" customWidth="1"/>
    <col min="3120" max="3122" width="8.83203125" style="4" customWidth="1"/>
    <col min="3123" max="3123" width="2.83203125" style="4" customWidth="1"/>
    <col min="3124" max="3124" width="9.83203125" style="4" customWidth="1"/>
    <col min="3125" max="3127" width="6.83203125" style="4" customWidth="1"/>
    <col min="3128" max="3130" width="8.83203125" style="4" customWidth="1"/>
    <col min="3131" max="3132" width="5.1640625" style="4" customWidth="1"/>
    <col min="3133" max="3133" width="2.83203125" style="4" customWidth="1"/>
    <col min="3134" max="3368" width="8.83203125" style="4" customWidth="1"/>
    <col min="3369" max="3369" width="8.33203125" style="4" customWidth="1"/>
    <col min="3370" max="3370" width="14.83203125" style="4" customWidth="1"/>
    <col min="3371" max="3371" width="7.83203125" style="4" customWidth="1"/>
    <col min="3372" max="3372" width="9.83203125" style="4" customWidth="1"/>
    <col min="3373" max="3375" width="6.83203125" style="4" customWidth="1"/>
    <col min="3376" max="3378" width="8.83203125" style="4" customWidth="1"/>
    <col min="3379" max="3379" width="2.83203125" style="4" customWidth="1"/>
    <col min="3380" max="3380" width="9.83203125" style="4" customWidth="1"/>
    <col min="3381" max="3383" width="6.83203125" style="4" customWidth="1"/>
    <col min="3384" max="3386" width="8.83203125" style="4" customWidth="1"/>
    <col min="3387" max="3388" width="5.1640625" style="4" customWidth="1"/>
    <col min="3389" max="3389" width="2.83203125" style="4" customWidth="1"/>
    <col min="3390" max="3624" width="8.83203125" style="4" customWidth="1"/>
    <col min="3625" max="3625" width="8.33203125" style="4" customWidth="1"/>
    <col min="3626" max="3626" width="14.83203125" style="4" customWidth="1"/>
    <col min="3627" max="3627" width="7.83203125" style="4" customWidth="1"/>
    <col min="3628" max="3628" width="9.83203125" style="4" customWidth="1"/>
    <col min="3629" max="3631" width="6.83203125" style="4" customWidth="1"/>
    <col min="3632" max="3634" width="8.83203125" style="4" customWidth="1"/>
    <col min="3635" max="3635" width="2.83203125" style="4" customWidth="1"/>
    <col min="3636" max="3636" width="9.83203125" style="4" customWidth="1"/>
    <col min="3637" max="3639" width="6.83203125" style="4" customWidth="1"/>
    <col min="3640" max="3642" width="8.83203125" style="4" customWidth="1"/>
    <col min="3643" max="3644" width="5.1640625" style="4" customWidth="1"/>
    <col min="3645" max="3645" width="2.83203125" style="4" customWidth="1"/>
    <col min="3646" max="3880" width="8.83203125" style="4" customWidth="1"/>
    <col min="3881" max="3881" width="8.33203125" style="4" customWidth="1"/>
    <col min="3882" max="3882" width="14.83203125" style="4" customWidth="1"/>
    <col min="3883" max="3883" width="7.83203125" style="4" customWidth="1"/>
    <col min="3884" max="3884" width="9.83203125" style="4" customWidth="1"/>
    <col min="3885" max="3887" width="6.83203125" style="4" customWidth="1"/>
    <col min="3888" max="3890" width="8.83203125" style="4" customWidth="1"/>
    <col min="3891" max="3891" width="2.83203125" style="4" customWidth="1"/>
    <col min="3892" max="3892" width="9.83203125" style="4" customWidth="1"/>
    <col min="3893" max="3895" width="6.83203125" style="4" customWidth="1"/>
    <col min="3896" max="3898" width="8.83203125" style="4" customWidth="1"/>
    <col min="3899" max="3900" width="5.1640625" style="4" customWidth="1"/>
    <col min="3901" max="3901" width="2.83203125" style="4" customWidth="1"/>
    <col min="3902" max="4136" width="8.83203125" style="4" customWidth="1"/>
    <col min="4137" max="4137" width="8.33203125" style="4" customWidth="1"/>
    <col min="4138" max="4138" width="14.83203125" style="4" customWidth="1"/>
    <col min="4139" max="4139" width="7.83203125" style="4" customWidth="1"/>
    <col min="4140" max="4140" width="9.83203125" style="4" customWidth="1"/>
    <col min="4141" max="4143" width="6.83203125" style="4" customWidth="1"/>
    <col min="4144" max="4146" width="8.83203125" style="4" customWidth="1"/>
    <col min="4147" max="4147" width="2.83203125" style="4" customWidth="1"/>
    <col min="4148" max="4148" width="9.83203125" style="4" customWidth="1"/>
    <col min="4149" max="4151" width="6.83203125" style="4" customWidth="1"/>
    <col min="4152" max="4154" width="8.83203125" style="4" customWidth="1"/>
    <col min="4155" max="4156" width="5.1640625" style="4" customWidth="1"/>
    <col min="4157" max="4157" width="2.83203125" style="4" customWidth="1"/>
    <col min="4158" max="4392" width="8.83203125" style="4" customWidth="1"/>
    <col min="4393" max="4393" width="8.33203125" style="4" customWidth="1"/>
    <col min="4394" max="4394" width="14.83203125" style="4" customWidth="1"/>
    <col min="4395" max="4395" width="7.83203125" style="4" customWidth="1"/>
    <col min="4396" max="4396" width="9.83203125" style="4" customWidth="1"/>
    <col min="4397" max="4399" width="6.83203125" style="4" customWidth="1"/>
    <col min="4400" max="4402" width="8.83203125" style="4" customWidth="1"/>
    <col min="4403" max="4403" width="2.83203125" style="4" customWidth="1"/>
    <col min="4404" max="4404" width="9.83203125" style="4" customWidth="1"/>
    <col min="4405" max="4407" width="6.83203125" style="4" customWidth="1"/>
    <col min="4408" max="4410" width="8.83203125" style="4" customWidth="1"/>
    <col min="4411" max="4412" width="5.1640625" style="4" customWidth="1"/>
    <col min="4413" max="4413" width="2.83203125" style="4" customWidth="1"/>
    <col min="4414" max="4648" width="8.83203125" style="4" customWidth="1"/>
    <col min="4649" max="4649" width="8.33203125" style="4" customWidth="1"/>
    <col min="4650" max="4650" width="14.83203125" style="4" customWidth="1"/>
    <col min="4651" max="4651" width="7.83203125" style="4" customWidth="1"/>
    <col min="4652" max="4652" width="9.83203125" style="4" customWidth="1"/>
    <col min="4653" max="4655" width="6.83203125" style="4" customWidth="1"/>
    <col min="4656" max="4658" width="8.83203125" style="4" customWidth="1"/>
    <col min="4659" max="4659" width="2.83203125" style="4" customWidth="1"/>
    <col min="4660" max="4660" width="9.83203125" style="4" customWidth="1"/>
    <col min="4661" max="4663" width="6.83203125" style="4" customWidth="1"/>
    <col min="4664" max="4666" width="8.83203125" style="4" customWidth="1"/>
    <col min="4667" max="4668" width="5.1640625" style="4" customWidth="1"/>
    <col min="4669" max="4669" width="2.83203125" style="4" customWidth="1"/>
    <col min="4670" max="4904" width="8.83203125" style="4" customWidth="1"/>
    <col min="4905" max="4905" width="8.33203125" style="4" customWidth="1"/>
    <col min="4906" max="4906" width="14.83203125" style="4" customWidth="1"/>
    <col min="4907" max="4907" width="7.83203125" style="4" customWidth="1"/>
    <col min="4908" max="4908" width="9.83203125" style="4" customWidth="1"/>
    <col min="4909" max="4911" width="6.83203125" style="4" customWidth="1"/>
    <col min="4912" max="4914" width="8.83203125" style="4" customWidth="1"/>
    <col min="4915" max="4915" width="2.83203125" style="4" customWidth="1"/>
    <col min="4916" max="4916" width="9.83203125" style="4" customWidth="1"/>
    <col min="4917" max="4919" width="6.83203125" style="4" customWidth="1"/>
    <col min="4920" max="4922" width="8.83203125" style="4" customWidth="1"/>
    <col min="4923" max="4924" width="5.1640625" style="4" customWidth="1"/>
    <col min="4925" max="4925" width="2.83203125" style="4" customWidth="1"/>
    <col min="4926" max="5160" width="8.83203125" style="4" customWidth="1"/>
    <col min="5161" max="5161" width="8.33203125" style="4" customWidth="1"/>
    <col min="5162" max="5162" width="14.83203125" style="4" customWidth="1"/>
    <col min="5163" max="5163" width="7.83203125" style="4" customWidth="1"/>
    <col min="5164" max="5164" width="9.83203125" style="4" customWidth="1"/>
    <col min="5165" max="5167" width="6.83203125" style="4" customWidth="1"/>
    <col min="5168" max="5170" width="8.83203125" style="4" customWidth="1"/>
    <col min="5171" max="5171" width="2.83203125" style="4" customWidth="1"/>
    <col min="5172" max="5172" width="9.83203125" style="4" customWidth="1"/>
    <col min="5173" max="5175" width="6.83203125" style="4" customWidth="1"/>
    <col min="5176" max="5178" width="8.83203125" style="4" customWidth="1"/>
    <col min="5179" max="5180" width="5.1640625" style="4" customWidth="1"/>
    <col min="5181" max="5181" width="2.83203125" style="4" customWidth="1"/>
    <col min="5182" max="5416" width="8.83203125" style="4" customWidth="1"/>
    <col min="5417" max="5417" width="8.33203125" style="4" customWidth="1"/>
    <col min="5418" max="5418" width="14.83203125" style="4" customWidth="1"/>
    <col min="5419" max="5419" width="7.83203125" style="4" customWidth="1"/>
    <col min="5420" max="5420" width="9.83203125" style="4" customWidth="1"/>
    <col min="5421" max="5423" width="6.83203125" style="4" customWidth="1"/>
    <col min="5424" max="5426" width="8.83203125" style="4" customWidth="1"/>
    <col min="5427" max="5427" width="2.83203125" style="4" customWidth="1"/>
    <col min="5428" max="5428" width="9.83203125" style="4" customWidth="1"/>
    <col min="5429" max="5431" width="6.83203125" style="4" customWidth="1"/>
    <col min="5432" max="5434" width="8.83203125" style="4" customWidth="1"/>
    <col min="5435" max="5436" width="5.1640625" style="4" customWidth="1"/>
    <col min="5437" max="5437" width="2.83203125" style="4" customWidth="1"/>
    <col min="5438" max="5672" width="8.83203125" style="4" customWidth="1"/>
    <col min="5673" max="5673" width="8.33203125" style="4" customWidth="1"/>
    <col min="5674" max="5674" width="14.83203125" style="4" customWidth="1"/>
    <col min="5675" max="5675" width="7.83203125" style="4" customWidth="1"/>
    <col min="5676" max="5676" width="9.83203125" style="4" customWidth="1"/>
    <col min="5677" max="5679" width="6.83203125" style="4" customWidth="1"/>
    <col min="5680" max="5682" width="8.83203125" style="4" customWidth="1"/>
    <col min="5683" max="5683" width="2.83203125" style="4" customWidth="1"/>
    <col min="5684" max="5684" width="9.83203125" style="4" customWidth="1"/>
    <col min="5685" max="5687" width="6.83203125" style="4" customWidth="1"/>
    <col min="5688" max="5690" width="8.83203125" style="4" customWidth="1"/>
    <col min="5691" max="5692" width="5.1640625" style="4" customWidth="1"/>
    <col min="5693" max="5693" width="2.83203125" style="4" customWidth="1"/>
    <col min="5694" max="5928" width="8.83203125" style="4" customWidth="1"/>
    <col min="5929" max="5929" width="8.33203125" style="4" customWidth="1"/>
    <col min="5930" max="5930" width="14.83203125" style="4" customWidth="1"/>
    <col min="5931" max="5931" width="7.83203125" style="4" customWidth="1"/>
    <col min="5932" max="5932" width="9.83203125" style="4" customWidth="1"/>
    <col min="5933" max="5935" width="6.83203125" style="4" customWidth="1"/>
    <col min="5936" max="5938" width="8.83203125" style="4" customWidth="1"/>
    <col min="5939" max="5939" width="2.83203125" style="4" customWidth="1"/>
    <col min="5940" max="5940" width="9.83203125" style="4" customWidth="1"/>
    <col min="5941" max="5943" width="6.83203125" style="4" customWidth="1"/>
    <col min="5944" max="5946" width="8.83203125" style="4" customWidth="1"/>
    <col min="5947" max="5948" width="5.1640625" style="4" customWidth="1"/>
    <col min="5949" max="5949" width="2.83203125" style="4" customWidth="1"/>
    <col min="5950" max="6184" width="8.83203125" style="4" customWidth="1"/>
    <col min="6185" max="6185" width="8.33203125" style="4" customWidth="1"/>
    <col min="6186" max="6186" width="14.83203125" style="4" customWidth="1"/>
    <col min="6187" max="6187" width="7.83203125" style="4" customWidth="1"/>
    <col min="6188" max="6188" width="9.83203125" style="4" customWidth="1"/>
    <col min="6189" max="6191" width="6.83203125" style="4" customWidth="1"/>
    <col min="6192" max="6194" width="8.83203125" style="4" customWidth="1"/>
    <col min="6195" max="6195" width="2.83203125" style="4" customWidth="1"/>
    <col min="6196" max="6196" width="9.83203125" style="4" customWidth="1"/>
    <col min="6197" max="6199" width="6.83203125" style="4" customWidth="1"/>
    <col min="6200" max="6202" width="8.83203125" style="4" customWidth="1"/>
    <col min="6203" max="6204" width="5.1640625" style="4" customWidth="1"/>
    <col min="6205" max="6205" width="2.83203125" style="4" customWidth="1"/>
    <col min="6206" max="6440" width="8.83203125" style="4" customWidth="1"/>
    <col min="6441" max="6441" width="8.33203125" style="4" customWidth="1"/>
    <col min="6442" max="6442" width="14.83203125" style="4" customWidth="1"/>
    <col min="6443" max="6443" width="7.83203125" style="4" customWidth="1"/>
    <col min="6444" max="6444" width="9.83203125" style="4" customWidth="1"/>
    <col min="6445" max="6447" width="6.83203125" style="4" customWidth="1"/>
    <col min="6448" max="6450" width="8.83203125" style="4" customWidth="1"/>
    <col min="6451" max="6451" width="2.83203125" style="4" customWidth="1"/>
    <col min="6452" max="6452" width="9.83203125" style="4" customWidth="1"/>
    <col min="6453" max="6455" width="6.83203125" style="4" customWidth="1"/>
    <col min="6456" max="6458" width="8.83203125" style="4" customWidth="1"/>
    <col min="6459" max="6460" width="5.1640625" style="4" customWidth="1"/>
    <col min="6461" max="6461" width="2.83203125" style="4" customWidth="1"/>
    <col min="6462" max="6696" width="8.83203125" style="4" customWidth="1"/>
    <col min="6697" max="6697" width="8.33203125" style="4" customWidth="1"/>
    <col min="6698" max="6698" width="14.83203125" style="4" customWidth="1"/>
    <col min="6699" max="6699" width="7.83203125" style="4" customWidth="1"/>
    <col min="6700" max="6700" width="9.83203125" style="4" customWidth="1"/>
    <col min="6701" max="6703" width="6.83203125" style="4" customWidth="1"/>
    <col min="6704" max="6706" width="8.83203125" style="4" customWidth="1"/>
    <col min="6707" max="6707" width="2.83203125" style="4" customWidth="1"/>
    <col min="6708" max="6708" width="9.83203125" style="4" customWidth="1"/>
    <col min="6709" max="6711" width="6.83203125" style="4" customWidth="1"/>
    <col min="6712" max="6714" width="8.83203125" style="4" customWidth="1"/>
    <col min="6715" max="6716" width="5.1640625" style="4" customWidth="1"/>
    <col min="6717" max="6717" width="2.83203125" style="4" customWidth="1"/>
    <col min="6718" max="6952" width="8.83203125" style="4" customWidth="1"/>
    <col min="6953" max="6953" width="8.33203125" style="4" customWidth="1"/>
    <col min="6954" max="6954" width="14.83203125" style="4" customWidth="1"/>
    <col min="6955" max="6955" width="7.83203125" style="4" customWidth="1"/>
    <col min="6956" max="6956" width="9.83203125" style="4" customWidth="1"/>
    <col min="6957" max="6959" width="6.83203125" style="4" customWidth="1"/>
    <col min="6960" max="6962" width="8.83203125" style="4" customWidth="1"/>
    <col min="6963" max="6963" width="2.83203125" style="4" customWidth="1"/>
    <col min="6964" max="6964" width="9.83203125" style="4" customWidth="1"/>
    <col min="6965" max="6967" width="6.83203125" style="4" customWidth="1"/>
    <col min="6968" max="6970" width="8.83203125" style="4" customWidth="1"/>
    <col min="6971" max="6972" width="5.1640625" style="4" customWidth="1"/>
    <col min="6973" max="6973" width="2.83203125" style="4" customWidth="1"/>
    <col min="6974" max="7208" width="8.83203125" style="4" customWidth="1"/>
    <col min="7209" max="7209" width="8.33203125" style="4" customWidth="1"/>
    <col min="7210" max="7210" width="14.83203125" style="4" customWidth="1"/>
    <col min="7211" max="7211" width="7.83203125" style="4" customWidth="1"/>
    <col min="7212" max="7212" width="9.83203125" style="4" customWidth="1"/>
    <col min="7213" max="7215" width="6.83203125" style="4" customWidth="1"/>
    <col min="7216" max="7218" width="8.83203125" style="4" customWidth="1"/>
    <col min="7219" max="7219" width="2.83203125" style="4" customWidth="1"/>
    <col min="7220" max="7220" width="9.83203125" style="4" customWidth="1"/>
    <col min="7221" max="7223" width="6.83203125" style="4" customWidth="1"/>
    <col min="7224" max="7226" width="8.83203125" style="4" customWidth="1"/>
    <col min="7227" max="7228" width="5.1640625" style="4" customWidth="1"/>
    <col min="7229" max="7229" width="2.83203125" style="4" customWidth="1"/>
    <col min="7230" max="7464" width="8.83203125" style="4" customWidth="1"/>
    <col min="7465" max="7465" width="8.33203125" style="4" customWidth="1"/>
    <col min="7466" max="7466" width="14.83203125" style="4" customWidth="1"/>
    <col min="7467" max="7467" width="7.83203125" style="4" customWidth="1"/>
    <col min="7468" max="7468" width="9.83203125" style="4" customWidth="1"/>
    <col min="7469" max="7471" width="6.83203125" style="4" customWidth="1"/>
    <col min="7472" max="7474" width="8.83203125" style="4" customWidth="1"/>
    <col min="7475" max="7475" width="2.83203125" style="4" customWidth="1"/>
    <col min="7476" max="7476" width="9.83203125" style="4" customWidth="1"/>
    <col min="7477" max="7479" width="6.83203125" style="4" customWidth="1"/>
    <col min="7480" max="7482" width="8.83203125" style="4" customWidth="1"/>
    <col min="7483" max="7484" width="5.1640625" style="4" customWidth="1"/>
    <col min="7485" max="7485" width="2.83203125" style="4" customWidth="1"/>
    <col min="7486" max="7720" width="8.83203125" style="4" customWidth="1"/>
    <col min="7721" max="7721" width="8.33203125" style="4" customWidth="1"/>
    <col min="7722" max="7722" width="14.83203125" style="4" customWidth="1"/>
    <col min="7723" max="7723" width="7.83203125" style="4" customWidth="1"/>
    <col min="7724" max="7724" width="9.83203125" style="4" customWidth="1"/>
    <col min="7725" max="7727" width="6.83203125" style="4" customWidth="1"/>
    <col min="7728" max="7730" width="8.83203125" style="4" customWidth="1"/>
    <col min="7731" max="7731" width="2.83203125" style="4" customWidth="1"/>
    <col min="7732" max="7732" width="9.83203125" style="4" customWidth="1"/>
    <col min="7733" max="7735" width="6.83203125" style="4" customWidth="1"/>
    <col min="7736" max="7738" width="8.83203125" style="4" customWidth="1"/>
    <col min="7739" max="7740" width="5.1640625" style="4" customWidth="1"/>
    <col min="7741" max="7741" width="2.83203125" style="4" customWidth="1"/>
    <col min="7742" max="7976" width="8.83203125" style="4" customWidth="1"/>
    <col min="7977" max="7977" width="8.33203125" style="4" customWidth="1"/>
    <col min="7978" max="7978" width="14.83203125" style="4" customWidth="1"/>
    <col min="7979" max="7979" width="7.83203125" style="4" customWidth="1"/>
    <col min="7980" max="7980" width="9.83203125" style="4" customWidth="1"/>
    <col min="7981" max="7983" width="6.83203125" style="4" customWidth="1"/>
    <col min="7984" max="7986" width="8.83203125" style="4" customWidth="1"/>
    <col min="7987" max="7987" width="2.83203125" style="4" customWidth="1"/>
    <col min="7988" max="7988" width="9.83203125" style="4" customWidth="1"/>
    <col min="7989" max="7991" width="6.83203125" style="4" customWidth="1"/>
    <col min="7992" max="7994" width="8.83203125" style="4" customWidth="1"/>
    <col min="7995" max="7996" width="5.1640625" style="4" customWidth="1"/>
    <col min="7997" max="7997" width="2.83203125" style="4" customWidth="1"/>
    <col min="7998" max="8232" width="8.83203125" style="4" customWidth="1"/>
    <col min="8233" max="8233" width="8.33203125" style="4" customWidth="1"/>
    <col min="8234" max="8234" width="14.83203125" style="4" customWidth="1"/>
    <col min="8235" max="8235" width="7.83203125" style="4" customWidth="1"/>
    <col min="8236" max="8236" width="9.83203125" style="4" customWidth="1"/>
    <col min="8237" max="8239" width="6.83203125" style="4" customWidth="1"/>
    <col min="8240" max="8242" width="8.83203125" style="4" customWidth="1"/>
    <col min="8243" max="8243" width="2.83203125" style="4" customWidth="1"/>
    <col min="8244" max="8244" width="9.83203125" style="4" customWidth="1"/>
    <col min="8245" max="8247" width="6.83203125" style="4" customWidth="1"/>
    <col min="8248" max="8250" width="8.83203125" style="4" customWidth="1"/>
    <col min="8251" max="8252" width="5.1640625" style="4" customWidth="1"/>
    <col min="8253" max="8253" width="2.83203125" style="4" customWidth="1"/>
    <col min="8254" max="8488" width="8.83203125" style="4" customWidth="1"/>
    <col min="8489" max="8489" width="8.33203125" style="4" customWidth="1"/>
    <col min="8490" max="8490" width="14.83203125" style="4" customWidth="1"/>
    <col min="8491" max="8491" width="7.83203125" style="4" customWidth="1"/>
    <col min="8492" max="8492" width="9.83203125" style="4" customWidth="1"/>
    <col min="8493" max="8495" width="6.83203125" style="4" customWidth="1"/>
    <col min="8496" max="8498" width="8.83203125" style="4" customWidth="1"/>
    <col min="8499" max="8499" width="2.83203125" style="4" customWidth="1"/>
    <col min="8500" max="8500" width="9.83203125" style="4" customWidth="1"/>
    <col min="8501" max="8503" width="6.83203125" style="4" customWidth="1"/>
    <col min="8504" max="8506" width="8.83203125" style="4" customWidth="1"/>
    <col min="8507" max="8508" width="5.1640625" style="4" customWidth="1"/>
    <col min="8509" max="8509" width="2.83203125" style="4" customWidth="1"/>
    <col min="8510" max="8744" width="8.83203125" style="4" customWidth="1"/>
    <col min="8745" max="8745" width="8.33203125" style="4" customWidth="1"/>
    <col min="8746" max="8746" width="14.83203125" style="4" customWidth="1"/>
    <col min="8747" max="8747" width="7.83203125" style="4" customWidth="1"/>
    <col min="8748" max="8748" width="9.83203125" style="4" customWidth="1"/>
    <col min="8749" max="8751" width="6.83203125" style="4" customWidth="1"/>
    <col min="8752" max="8754" width="8.83203125" style="4" customWidth="1"/>
    <col min="8755" max="8755" width="2.83203125" style="4" customWidth="1"/>
    <col min="8756" max="8756" width="9.83203125" style="4" customWidth="1"/>
    <col min="8757" max="8759" width="6.83203125" style="4" customWidth="1"/>
    <col min="8760" max="8762" width="8.83203125" style="4" customWidth="1"/>
    <col min="8763" max="8764" width="5.1640625" style="4" customWidth="1"/>
    <col min="8765" max="8765" width="2.83203125" style="4" customWidth="1"/>
    <col min="8766" max="9000" width="8.83203125" style="4" customWidth="1"/>
    <col min="9001" max="9001" width="8.33203125" style="4" customWidth="1"/>
    <col min="9002" max="9002" width="14.83203125" style="4" customWidth="1"/>
    <col min="9003" max="9003" width="7.83203125" style="4" customWidth="1"/>
    <col min="9004" max="9004" width="9.83203125" style="4" customWidth="1"/>
    <col min="9005" max="9007" width="6.83203125" style="4" customWidth="1"/>
    <col min="9008" max="9010" width="8.83203125" style="4" customWidth="1"/>
    <col min="9011" max="9011" width="2.83203125" style="4" customWidth="1"/>
    <col min="9012" max="9012" width="9.83203125" style="4" customWidth="1"/>
    <col min="9013" max="9015" width="6.83203125" style="4" customWidth="1"/>
    <col min="9016" max="9018" width="8.83203125" style="4" customWidth="1"/>
    <col min="9019" max="9020" width="5.1640625" style="4" customWidth="1"/>
    <col min="9021" max="9021" width="2.83203125" style="4" customWidth="1"/>
    <col min="9022" max="9256" width="8.83203125" style="4" customWidth="1"/>
    <col min="9257" max="9257" width="8.33203125" style="4" customWidth="1"/>
    <col min="9258" max="9258" width="14.83203125" style="4" customWidth="1"/>
    <col min="9259" max="9259" width="7.83203125" style="4" customWidth="1"/>
    <col min="9260" max="9260" width="9.83203125" style="4" customWidth="1"/>
    <col min="9261" max="9263" width="6.83203125" style="4" customWidth="1"/>
    <col min="9264" max="9266" width="8.83203125" style="4" customWidth="1"/>
    <col min="9267" max="9267" width="2.83203125" style="4" customWidth="1"/>
    <col min="9268" max="9268" width="9.83203125" style="4" customWidth="1"/>
    <col min="9269" max="9271" width="6.83203125" style="4" customWidth="1"/>
    <col min="9272" max="9274" width="8.83203125" style="4" customWidth="1"/>
    <col min="9275" max="9276" width="5.1640625" style="4" customWidth="1"/>
    <col min="9277" max="9277" width="2.83203125" style="4" customWidth="1"/>
    <col min="9278" max="9512" width="8.83203125" style="4" customWidth="1"/>
    <col min="9513" max="9513" width="8.33203125" style="4" customWidth="1"/>
    <col min="9514" max="9514" width="14.83203125" style="4" customWidth="1"/>
    <col min="9515" max="9515" width="7.83203125" style="4" customWidth="1"/>
    <col min="9516" max="9516" width="9.83203125" style="4" customWidth="1"/>
    <col min="9517" max="9519" width="6.83203125" style="4" customWidth="1"/>
    <col min="9520" max="9522" width="8.83203125" style="4" customWidth="1"/>
    <col min="9523" max="9523" width="2.83203125" style="4" customWidth="1"/>
    <col min="9524" max="9524" width="9.83203125" style="4" customWidth="1"/>
    <col min="9525" max="9527" width="6.83203125" style="4" customWidth="1"/>
    <col min="9528" max="9530" width="8.83203125" style="4" customWidth="1"/>
    <col min="9531" max="9532" width="5.1640625" style="4" customWidth="1"/>
    <col min="9533" max="9533" width="2.83203125" style="4" customWidth="1"/>
    <col min="9534" max="9768" width="8.83203125" style="4" customWidth="1"/>
    <col min="9769" max="9769" width="8.33203125" style="4" customWidth="1"/>
    <col min="9770" max="9770" width="14.83203125" style="4" customWidth="1"/>
    <col min="9771" max="9771" width="7.83203125" style="4" customWidth="1"/>
    <col min="9772" max="9772" width="9.83203125" style="4" customWidth="1"/>
    <col min="9773" max="9775" width="6.83203125" style="4" customWidth="1"/>
    <col min="9776" max="9778" width="8.83203125" style="4" customWidth="1"/>
    <col min="9779" max="9779" width="2.83203125" style="4" customWidth="1"/>
    <col min="9780" max="9780" width="9.83203125" style="4" customWidth="1"/>
    <col min="9781" max="9783" width="6.83203125" style="4" customWidth="1"/>
    <col min="9784" max="9786" width="8.83203125" style="4" customWidth="1"/>
    <col min="9787" max="9788" width="5.1640625" style="4" customWidth="1"/>
    <col min="9789" max="9789" width="2.83203125" style="4" customWidth="1"/>
    <col min="9790" max="10024" width="8.83203125" style="4" customWidth="1"/>
    <col min="10025" max="10025" width="8.33203125" style="4" customWidth="1"/>
    <col min="10026" max="10026" width="14.83203125" style="4" customWidth="1"/>
    <col min="10027" max="10027" width="7.83203125" style="4" customWidth="1"/>
    <col min="10028" max="10028" width="9.83203125" style="4" customWidth="1"/>
    <col min="10029" max="10031" width="6.83203125" style="4" customWidth="1"/>
    <col min="10032" max="10034" width="8.83203125" style="4" customWidth="1"/>
    <col min="10035" max="10035" width="2.83203125" style="4" customWidth="1"/>
    <col min="10036" max="10036" width="9.83203125" style="4" customWidth="1"/>
    <col min="10037" max="10039" width="6.83203125" style="4" customWidth="1"/>
    <col min="10040" max="10042" width="8.83203125" style="4" customWidth="1"/>
    <col min="10043" max="10044" width="5.1640625" style="4" customWidth="1"/>
    <col min="10045" max="10045" width="2.83203125" style="4" customWidth="1"/>
    <col min="10046" max="10280" width="8.83203125" style="4" customWidth="1"/>
    <col min="10281" max="10281" width="8.33203125" style="4" customWidth="1"/>
    <col min="10282" max="10282" width="14.83203125" style="4" customWidth="1"/>
    <col min="10283" max="10283" width="7.83203125" style="4" customWidth="1"/>
    <col min="10284" max="10284" width="9.83203125" style="4" customWidth="1"/>
    <col min="10285" max="10287" width="6.83203125" style="4" customWidth="1"/>
    <col min="10288" max="10290" width="8.83203125" style="4" customWidth="1"/>
    <col min="10291" max="10291" width="2.83203125" style="4" customWidth="1"/>
    <col min="10292" max="10292" width="9.83203125" style="4" customWidth="1"/>
    <col min="10293" max="10295" width="6.83203125" style="4" customWidth="1"/>
    <col min="10296" max="10298" width="8.83203125" style="4" customWidth="1"/>
    <col min="10299" max="10300" width="5.1640625" style="4" customWidth="1"/>
    <col min="10301" max="10301" width="2.83203125" style="4" customWidth="1"/>
    <col min="10302" max="10536" width="8.83203125" style="4" customWidth="1"/>
    <col min="10537" max="10537" width="8.33203125" style="4" customWidth="1"/>
    <col min="10538" max="10538" width="14.83203125" style="4" customWidth="1"/>
    <col min="10539" max="10539" width="7.83203125" style="4" customWidth="1"/>
    <col min="10540" max="10540" width="9.83203125" style="4" customWidth="1"/>
    <col min="10541" max="10543" width="6.83203125" style="4" customWidth="1"/>
    <col min="10544" max="10546" width="8.83203125" style="4" customWidth="1"/>
    <col min="10547" max="10547" width="2.83203125" style="4" customWidth="1"/>
    <col min="10548" max="10548" width="9.83203125" style="4" customWidth="1"/>
    <col min="10549" max="10551" width="6.83203125" style="4" customWidth="1"/>
    <col min="10552" max="10554" width="8.83203125" style="4" customWidth="1"/>
    <col min="10555" max="10556" width="5.1640625" style="4" customWidth="1"/>
    <col min="10557" max="10557" width="2.83203125" style="4" customWidth="1"/>
    <col min="10558" max="10792" width="8.83203125" style="4" customWidth="1"/>
    <col min="10793" max="10793" width="8.33203125" style="4" customWidth="1"/>
    <col min="10794" max="10794" width="14.83203125" style="4" customWidth="1"/>
    <col min="10795" max="10795" width="7.83203125" style="4" customWidth="1"/>
    <col min="10796" max="10796" width="9.83203125" style="4" customWidth="1"/>
    <col min="10797" max="10799" width="6.83203125" style="4" customWidth="1"/>
    <col min="10800" max="10802" width="8.83203125" style="4" customWidth="1"/>
    <col min="10803" max="10803" width="2.83203125" style="4" customWidth="1"/>
    <col min="10804" max="10804" width="9.83203125" style="4" customWidth="1"/>
    <col min="10805" max="10807" width="6.83203125" style="4" customWidth="1"/>
    <col min="10808" max="10810" width="8.83203125" style="4" customWidth="1"/>
    <col min="10811" max="10812" width="5.1640625" style="4" customWidth="1"/>
    <col min="10813" max="10813" width="2.83203125" style="4" customWidth="1"/>
    <col min="10814" max="11048" width="8.83203125" style="4" customWidth="1"/>
    <col min="11049" max="11049" width="8.33203125" style="4" customWidth="1"/>
    <col min="11050" max="11050" width="14.83203125" style="4" customWidth="1"/>
    <col min="11051" max="11051" width="7.83203125" style="4" customWidth="1"/>
    <col min="11052" max="11052" width="9.83203125" style="4" customWidth="1"/>
    <col min="11053" max="11055" width="6.83203125" style="4" customWidth="1"/>
    <col min="11056" max="11058" width="8.83203125" style="4" customWidth="1"/>
    <col min="11059" max="11059" width="2.83203125" style="4" customWidth="1"/>
    <col min="11060" max="11060" width="9.83203125" style="4" customWidth="1"/>
    <col min="11061" max="11063" width="6.83203125" style="4" customWidth="1"/>
    <col min="11064" max="11066" width="8.83203125" style="4" customWidth="1"/>
    <col min="11067" max="11068" width="5.1640625" style="4" customWidth="1"/>
    <col min="11069" max="11069" width="2.83203125" style="4" customWidth="1"/>
    <col min="11070" max="11304" width="8.83203125" style="4" customWidth="1"/>
    <col min="11305" max="11305" width="8.33203125" style="4" customWidth="1"/>
    <col min="11306" max="11306" width="14.83203125" style="4" customWidth="1"/>
    <col min="11307" max="11307" width="7.83203125" style="4" customWidth="1"/>
    <col min="11308" max="11308" width="9.83203125" style="4" customWidth="1"/>
    <col min="11309" max="11311" width="6.83203125" style="4" customWidth="1"/>
    <col min="11312" max="11314" width="8.83203125" style="4" customWidth="1"/>
    <col min="11315" max="11315" width="2.83203125" style="4" customWidth="1"/>
    <col min="11316" max="11316" width="9.83203125" style="4" customWidth="1"/>
    <col min="11317" max="11319" width="6.83203125" style="4" customWidth="1"/>
    <col min="11320" max="11322" width="8.83203125" style="4" customWidth="1"/>
    <col min="11323" max="11324" width="5.1640625" style="4" customWidth="1"/>
    <col min="11325" max="11325" width="2.83203125" style="4" customWidth="1"/>
    <col min="11326" max="11560" width="8.83203125" style="4" customWidth="1"/>
    <col min="11561" max="11561" width="8.33203125" style="4" customWidth="1"/>
    <col min="11562" max="11562" width="14.83203125" style="4" customWidth="1"/>
    <col min="11563" max="11563" width="7.83203125" style="4" customWidth="1"/>
    <col min="11564" max="11564" width="9.83203125" style="4" customWidth="1"/>
    <col min="11565" max="11567" width="6.83203125" style="4" customWidth="1"/>
    <col min="11568" max="11570" width="8.83203125" style="4" customWidth="1"/>
    <col min="11571" max="11571" width="2.83203125" style="4" customWidth="1"/>
    <col min="11572" max="11572" width="9.83203125" style="4" customWidth="1"/>
    <col min="11573" max="11575" width="6.83203125" style="4" customWidth="1"/>
    <col min="11576" max="11578" width="8.83203125" style="4" customWidth="1"/>
    <col min="11579" max="11580" width="5.1640625" style="4" customWidth="1"/>
    <col min="11581" max="11581" width="2.83203125" style="4" customWidth="1"/>
    <col min="11582" max="11816" width="8.83203125" style="4" customWidth="1"/>
    <col min="11817" max="11817" width="8.33203125" style="4" customWidth="1"/>
    <col min="11818" max="11818" width="14.83203125" style="4" customWidth="1"/>
    <col min="11819" max="11819" width="7.83203125" style="4" customWidth="1"/>
    <col min="11820" max="11820" width="9.83203125" style="4" customWidth="1"/>
    <col min="11821" max="11823" width="6.83203125" style="4" customWidth="1"/>
    <col min="11824" max="11826" width="8.83203125" style="4" customWidth="1"/>
    <col min="11827" max="11827" width="2.83203125" style="4" customWidth="1"/>
    <col min="11828" max="11828" width="9.83203125" style="4" customWidth="1"/>
    <col min="11829" max="11831" width="6.83203125" style="4" customWidth="1"/>
    <col min="11832" max="11834" width="8.83203125" style="4" customWidth="1"/>
    <col min="11835" max="11836" width="5.1640625" style="4" customWidth="1"/>
    <col min="11837" max="11837" width="2.83203125" style="4" customWidth="1"/>
    <col min="11838" max="12072" width="8.83203125" style="4" customWidth="1"/>
    <col min="12073" max="12073" width="8.33203125" style="4" customWidth="1"/>
    <col min="12074" max="12074" width="14.83203125" style="4" customWidth="1"/>
    <col min="12075" max="12075" width="7.83203125" style="4" customWidth="1"/>
    <col min="12076" max="12076" width="9.83203125" style="4" customWidth="1"/>
    <col min="12077" max="12079" width="6.83203125" style="4" customWidth="1"/>
    <col min="12080" max="12082" width="8.83203125" style="4" customWidth="1"/>
    <col min="12083" max="12083" width="2.83203125" style="4" customWidth="1"/>
    <col min="12084" max="12084" width="9.83203125" style="4" customWidth="1"/>
    <col min="12085" max="12087" width="6.83203125" style="4" customWidth="1"/>
    <col min="12088" max="12090" width="8.83203125" style="4" customWidth="1"/>
    <col min="12091" max="12092" width="5.1640625" style="4" customWidth="1"/>
    <col min="12093" max="12093" width="2.83203125" style="4" customWidth="1"/>
    <col min="12094" max="12328" width="8.83203125" style="4" customWidth="1"/>
    <col min="12329" max="12329" width="8.33203125" style="4" customWidth="1"/>
    <col min="12330" max="12330" width="14.83203125" style="4" customWidth="1"/>
    <col min="12331" max="12331" width="7.83203125" style="4" customWidth="1"/>
    <col min="12332" max="12332" width="9.83203125" style="4" customWidth="1"/>
    <col min="12333" max="12335" width="6.83203125" style="4" customWidth="1"/>
    <col min="12336" max="12338" width="8.83203125" style="4" customWidth="1"/>
    <col min="12339" max="12339" width="2.83203125" style="4" customWidth="1"/>
    <col min="12340" max="12340" width="9.83203125" style="4" customWidth="1"/>
    <col min="12341" max="12343" width="6.83203125" style="4" customWidth="1"/>
    <col min="12344" max="12346" width="8.83203125" style="4" customWidth="1"/>
    <col min="12347" max="12348" width="5.1640625" style="4" customWidth="1"/>
    <col min="12349" max="12349" width="2.83203125" style="4" customWidth="1"/>
    <col min="12350" max="12584" width="8.83203125" style="4" customWidth="1"/>
    <col min="12585" max="12585" width="8.33203125" style="4" customWidth="1"/>
    <col min="12586" max="12586" width="14.83203125" style="4" customWidth="1"/>
    <col min="12587" max="12587" width="7.83203125" style="4" customWidth="1"/>
    <col min="12588" max="12588" width="9.83203125" style="4" customWidth="1"/>
    <col min="12589" max="12591" width="6.83203125" style="4" customWidth="1"/>
    <col min="12592" max="12594" width="8.83203125" style="4" customWidth="1"/>
    <col min="12595" max="12595" width="2.83203125" style="4" customWidth="1"/>
    <col min="12596" max="12596" width="9.83203125" style="4" customWidth="1"/>
    <col min="12597" max="12599" width="6.83203125" style="4" customWidth="1"/>
    <col min="12600" max="12602" width="8.83203125" style="4" customWidth="1"/>
    <col min="12603" max="12604" width="5.1640625" style="4" customWidth="1"/>
    <col min="12605" max="12605" width="2.83203125" style="4" customWidth="1"/>
    <col min="12606" max="12840" width="8.83203125" style="4" customWidth="1"/>
    <col min="12841" max="12841" width="8.33203125" style="4" customWidth="1"/>
    <col min="12842" max="12842" width="14.83203125" style="4" customWidth="1"/>
    <col min="12843" max="12843" width="7.83203125" style="4" customWidth="1"/>
    <col min="12844" max="12844" width="9.83203125" style="4" customWidth="1"/>
    <col min="12845" max="12847" width="6.83203125" style="4" customWidth="1"/>
    <col min="12848" max="12850" width="8.83203125" style="4" customWidth="1"/>
    <col min="12851" max="12851" width="2.83203125" style="4" customWidth="1"/>
    <col min="12852" max="12852" width="9.83203125" style="4" customWidth="1"/>
    <col min="12853" max="12855" width="6.83203125" style="4" customWidth="1"/>
    <col min="12856" max="12858" width="8.83203125" style="4" customWidth="1"/>
    <col min="12859" max="12860" width="5.1640625" style="4" customWidth="1"/>
    <col min="12861" max="12861" width="2.83203125" style="4" customWidth="1"/>
    <col min="12862" max="13096" width="8.83203125" style="4" customWidth="1"/>
    <col min="13097" max="13097" width="8.33203125" style="4" customWidth="1"/>
    <col min="13098" max="13098" width="14.83203125" style="4" customWidth="1"/>
    <col min="13099" max="13099" width="7.83203125" style="4" customWidth="1"/>
    <col min="13100" max="13100" width="9.83203125" style="4" customWidth="1"/>
    <col min="13101" max="13103" width="6.83203125" style="4" customWidth="1"/>
    <col min="13104" max="13106" width="8.83203125" style="4" customWidth="1"/>
    <col min="13107" max="13107" width="2.83203125" style="4" customWidth="1"/>
    <col min="13108" max="13108" width="9.83203125" style="4" customWidth="1"/>
    <col min="13109" max="13111" width="6.83203125" style="4" customWidth="1"/>
    <col min="13112" max="13114" width="8.83203125" style="4" customWidth="1"/>
    <col min="13115" max="13116" width="5.1640625" style="4" customWidth="1"/>
    <col min="13117" max="13117" width="2.83203125" style="4" customWidth="1"/>
    <col min="13118" max="13352" width="8.83203125" style="4" customWidth="1"/>
    <col min="13353" max="13353" width="8.33203125" style="4" customWidth="1"/>
    <col min="13354" max="13354" width="14.83203125" style="4" customWidth="1"/>
    <col min="13355" max="13355" width="7.83203125" style="4" customWidth="1"/>
    <col min="13356" max="13356" width="9.83203125" style="4" customWidth="1"/>
    <col min="13357" max="13359" width="6.83203125" style="4" customWidth="1"/>
    <col min="13360" max="13362" width="8.83203125" style="4" customWidth="1"/>
    <col min="13363" max="13363" width="2.83203125" style="4" customWidth="1"/>
    <col min="13364" max="13364" width="9.83203125" style="4" customWidth="1"/>
    <col min="13365" max="13367" width="6.83203125" style="4" customWidth="1"/>
    <col min="13368" max="13370" width="8.83203125" style="4" customWidth="1"/>
    <col min="13371" max="13372" width="5.1640625" style="4" customWidth="1"/>
    <col min="13373" max="13373" width="2.83203125" style="4" customWidth="1"/>
    <col min="13374" max="13608" width="8.83203125" style="4" customWidth="1"/>
    <col min="13609" max="13609" width="8.33203125" style="4" customWidth="1"/>
    <col min="13610" max="13610" width="14.83203125" style="4" customWidth="1"/>
    <col min="13611" max="13611" width="7.83203125" style="4" customWidth="1"/>
    <col min="13612" max="13612" width="9.83203125" style="4" customWidth="1"/>
    <col min="13613" max="13615" width="6.83203125" style="4" customWidth="1"/>
    <col min="13616" max="13618" width="8.83203125" style="4" customWidth="1"/>
    <col min="13619" max="13619" width="2.83203125" style="4" customWidth="1"/>
    <col min="13620" max="13620" width="9.83203125" style="4" customWidth="1"/>
    <col min="13621" max="13623" width="6.83203125" style="4" customWidth="1"/>
    <col min="13624" max="13626" width="8.83203125" style="4" customWidth="1"/>
    <col min="13627" max="13628" width="5.1640625" style="4" customWidth="1"/>
    <col min="13629" max="13629" width="2.83203125" style="4" customWidth="1"/>
    <col min="13630" max="13864" width="8.83203125" style="4" customWidth="1"/>
    <col min="13865" max="13865" width="8.33203125" style="4" customWidth="1"/>
    <col min="13866" max="13866" width="14.83203125" style="4" customWidth="1"/>
    <col min="13867" max="13867" width="7.83203125" style="4" customWidth="1"/>
    <col min="13868" max="13868" width="9.83203125" style="4" customWidth="1"/>
    <col min="13869" max="13871" width="6.83203125" style="4" customWidth="1"/>
    <col min="13872" max="13874" width="8.83203125" style="4" customWidth="1"/>
    <col min="13875" max="13875" width="2.83203125" style="4" customWidth="1"/>
    <col min="13876" max="13876" width="9.83203125" style="4" customWidth="1"/>
    <col min="13877" max="13879" width="6.83203125" style="4" customWidth="1"/>
    <col min="13880" max="13882" width="8.83203125" style="4" customWidth="1"/>
    <col min="13883" max="13884" width="5.1640625" style="4" customWidth="1"/>
    <col min="13885" max="13885" width="2.83203125" style="4" customWidth="1"/>
    <col min="13886" max="14120" width="8.83203125" style="4" customWidth="1"/>
    <col min="14121" max="14121" width="8.33203125" style="4" customWidth="1"/>
    <col min="14122" max="14122" width="14.83203125" style="4" customWidth="1"/>
    <col min="14123" max="14123" width="7.83203125" style="4" customWidth="1"/>
    <col min="14124" max="14124" width="9.83203125" style="4" customWidth="1"/>
    <col min="14125" max="14127" width="6.83203125" style="4" customWidth="1"/>
    <col min="14128" max="14130" width="8.83203125" style="4" customWidth="1"/>
    <col min="14131" max="14131" width="2.83203125" style="4" customWidth="1"/>
    <col min="14132" max="14132" width="9.83203125" style="4" customWidth="1"/>
    <col min="14133" max="14135" width="6.83203125" style="4" customWidth="1"/>
    <col min="14136" max="14138" width="8.83203125" style="4" customWidth="1"/>
    <col min="14139" max="14140" width="5.1640625" style="4" customWidth="1"/>
    <col min="14141" max="14141" width="2.83203125" style="4" customWidth="1"/>
    <col min="14142" max="14376" width="8.83203125" style="4" customWidth="1"/>
    <col min="14377" max="14377" width="8.33203125" style="4" customWidth="1"/>
    <col min="14378" max="14378" width="14.83203125" style="4" customWidth="1"/>
    <col min="14379" max="14379" width="7.83203125" style="4" customWidth="1"/>
    <col min="14380" max="14380" width="9.83203125" style="4" customWidth="1"/>
    <col min="14381" max="14383" width="6.83203125" style="4" customWidth="1"/>
    <col min="14384" max="14386" width="8.83203125" style="4" customWidth="1"/>
    <col min="14387" max="14387" width="2.83203125" style="4" customWidth="1"/>
    <col min="14388" max="14388" width="9.83203125" style="4" customWidth="1"/>
    <col min="14389" max="14391" width="6.83203125" style="4" customWidth="1"/>
    <col min="14392" max="14394" width="8.83203125" style="4" customWidth="1"/>
    <col min="14395" max="14396" width="5.1640625" style="4" customWidth="1"/>
    <col min="14397" max="14397" width="2.83203125" style="4" customWidth="1"/>
    <col min="14398" max="14632" width="8.83203125" style="4" customWidth="1"/>
    <col min="14633" max="14633" width="8.33203125" style="4" customWidth="1"/>
    <col min="14634" max="14634" width="14.83203125" style="4" customWidth="1"/>
    <col min="14635" max="14635" width="7.83203125" style="4" customWidth="1"/>
    <col min="14636" max="14636" width="9.83203125" style="4" customWidth="1"/>
    <col min="14637" max="14639" width="6.83203125" style="4" customWidth="1"/>
    <col min="14640" max="14642" width="8.83203125" style="4" customWidth="1"/>
    <col min="14643" max="14643" width="2.83203125" style="4" customWidth="1"/>
    <col min="14644" max="14644" width="9.83203125" style="4" customWidth="1"/>
    <col min="14645" max="14647" width="6.83203125" style="4" customWidth="1"/>
    <col min="14648" max="14650" width="8.83203125" style="4" customWidth="1"/>
    <col min="14651" max="14652" width="5.1640625" style="4" customWidth="1"/>
    <col min="14653" max="14653" width="2.83203125" style="4" customWidth="1"/>
    <col min="14654" max="14888" width="8.83203125" style="4" customWidth="1"/>
    <col min="14889" max="14889" width="8.33203125" style="4" customWidth="1"/>
    <col min="14890" max="14890" width="14.83203125" style="4" customWidth="1"/>
    <col min="14891" max="14891" width="7.83203125" style="4" customWidth="1"/>
    <col min="14892" max="14892" width="9.83203125" style="4" customWidth="1"/>
    <col min="14893" max="14895" width="6.83203125" style="4" customWidth="1"/>
    <col min="14896" max="14898" width="8.83203125" style="4" customWidth="1"/>
    <col min="14899" max="14899" width="2.83203125" style="4" customWidth="1"/>
    <col min="14900" max="14900" width="9.83203125" style="4" customWidth="1"/>
    <col min="14901" max="14903" width="6.83203125" style="4" customWidth="1"/>
    <col min="14904" max="14906" width="8.83203125" style="4" customWidth="1"/>
    <col min="14907" max="14908" width="5.1640625" style="4" customWidth="1"/>
    <col min="14909" max="14909" width="2.83203125" style="4" customWidth="1"/>
    <col min="14910" max="15144" width="8.83203125" style="4" customWidth="1"/>
    <col min="15145" max="15145" width="8.33203125" style="4" customWidth="1"/>
    <col min="15146" max="15146" width="14.83203125" style="4" customWidth="1"/>
    <col min="15147" max="15147" width="7.83203125" style="4" customWidth="1"/>
    <col min="15148" max="15148" width="9.83203125" style="4" customWidth="1"/>
    <col min="15149" max="15151" width="6.83203125" style="4" customWidth="1"/>
    <col min="15152" max="15154" width="8.83203125" style="4" customWidth="1"/>
    <col min="15155" max="15155" width="2.83203125" style="4" customWidth="1"/>
    <col min="15156" max="15156" width="9.83203125" style="4" customWidth="1"/>
    <col min="15157" max="15159" width="6.83203125" style="4" customWidth="1"/>
    <col min="15160" max="15162" width="8.83203125" style="4" customWidth="1"/>
    <col min="15163" max="15164" width="5.1640625" style="4" customWidth="1"/>
    <col min="15165" max="15165" width="2.83203125" style="4" customWidth="1"/>
    <col min="15166" max="15400" width="8.83203125" style="4" customWidth="1"/>
    <col min="15401" max="15401" width="8.33203125" style="4" customWidth="1"/>
    <col min="15402" max="15402" width="14.83203125" style="4" customWidth="1"/>
    <col min="15403" max="15403" width="7.83203125" style="4" customWidth="1"/>
    <col min="15404" max="15404" width="9.83203125" style="4" customWidth="1"/>
    <col min="15405" max="15407" width="6.83203125" style="4" customWidth="1"/>
    <col min="15408" max="15410" width="8.83203125" style="4" customWidth="1"/>
    <col min="15411" max="15411" width="2.83203125" style="4" customWidth="1"/>
    <col min="15412" max="15412" width="9.83203125" style="4" customWidth="1"/>
    <col min="15413" max="15415" width="6.83203125" style="4" customWidth="1"/>
    <col min="15416" max="15418" width="8.83203125" style="4" customWidth="1"/>
    <col min="15419" max="15420" width="5.1640625" style="4" customWidth="1"/>
    <col min="15421" max="15421" width="2.83203125" style="4" customWidth="1"/>
    <col min="15422" max="15656" width="8.83203125" style="4" customWidth="1"/>
    <col min="15657" max="15657" width="8.33203125" style="4" customWidth="1"/>
    <col min="15658" max="15658" width="14.83203125" style="4" customWidth="1"/>
    <col min="15659" max="15659" width="7.83203125" style="4" customWidth="1"/>
    <col min="15660" max="15660" width="9.83203125" style="4" customWidth="1"/>
    <col min="15661" max="15663" width="6.83203125" style="4" customWidth="1"/>
    <col min="15664" max="15666" width="8.83203125" style="4" customWidth="1"/>
    <col min="15667" max="15667" width="2.83203125" style="4" customWidth="1"/>
    <col min="15668" max="15668" width="9.83203125" style="4" customWidth="1"/>
    <col min="15669" max="15671" width="6.83203125" style="4" customWidth="1"/>
    <col min="15672" max="15674" width="8.83203125" style="4" customWidth="1"/>
    <col min="15675" max="15676" width="5.1640625" style="4" customWidth="1"/>
    <col min="15677" max="15677" width="2.83203125" style="4" customWidth="1"/>
    <col min="15678" max="15912" width="8.83203125" style="4" customWidth="1"/>
    <col min="15913" max="15913" width="8.33203125" style="4" customWidth="1"/>
    <col min="15914" max="15914" width="14.83203125" style="4" customWidth="1"/>
    <col min="15915" max="15915" width="7.83203125" style="4" customWidth="1"/>
    <col min="15916" max="15916" width="9.83203125" style="4" customWidth="1"/>
    <col min="15917" max="15919" width="6.83203125" style="4" customWidth="1"/>
    <col min="15920" max="15922" width="8.83203125" style="4" customWidth="1"/>
    <col min="15923" max="15923" width="2.83203125" style="4" customWidth="1"/>
    <col min="15924" max="15924" width="9.83203125" style="4" customWidth="1"/>
    <col min="15925" max="15927" width="6.83203125" style="4" customWidth="1"/>
    <col min="15928" max="15930" width="8.83203125" style="4" customWidth="1"/>
    <col min="15931" max="15932" width="5.1640625" style="4" customWidth="1"/>
    <col min="15933" max="15933" width="2.83203125" style="4" customWidth="1"/>
    <col min="15934" max="16168" width="8.83203125" style="4" customWidth="1"/>
    <col min="16169" max="16169" width="8.33203125" style="4" customWidth="1"/>
    <col min="16170" max="16170" width="14.83203125" style="4" customWidth="1"/>
    <col min="16171" max="16171" width="7.83203125" style="4" customWidth="1"/>
    <col min="16172" max="16172" width="9.83203125" style="4" customWidth="1"/>
    <col min="16173" max="16175" width="6.83203125" style="4" customWidth="1"/>
    <col min="16176" max="16178" width="8.83203125" style="4" customWidth="1"/>
    <col min="16179" max="16179" width="2.83203125" style="4" customWidth="1"/>
    <col min="16180" max="16180" width="9.83203125" style="4" customWidth="1"/>
    <col min="16181" max="16183" width="6.83203125" style="4" customWidth="1"/>
    <col min="16184" max="16186" width="8.83203125" style="4" customWidth="1"/>
    <col min="16187" max="16188" width="5.1640625" style="4" customWidth="1"/>
    <col min="16189" max="16189" width="2.83203125" style="4" customWidth="1"/>
    <col min="16190"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55"/>
      <c r="AU1" s="55"/>
      <c r="AV1" s="467" t="s">
        <v>117</v>
      </c>
      <c r="AW1" s="454"/>
      <c r="AX1" s="454"/>
      <c r="AY1" s="454"/>
      <c r="AZ1" s="454"/>
      <c r="BA1" s="454"/>
      <c r="BB1" s="454"/>
      <c r="BC1" s="454"/>
      <c r="BD1" s="454"/>
      <c r="BE1" s="454"/>
      <c r="BF1" s="454"/>
      <c r="BG1" s="454"/>
      <c r="BH1" s="454"/>
      <c r="BI1" s="454"/>
      <c r="BJ1" s="454"/>
      <c r="BK1" s="454"/>
      <c r="BL1" s="454"/>
      <c r="BM1" s="454"/>
      <c r="BN1" s="454"/>
      <c r="BO1" s="454"/>
      <c r="BP1" s="454"/>
      <c r="BQ1" s="454"/>
      <c r="BR1" s="455"/>
    </row>
    <row r="2" spans="1:70" ht="17" customHeight="1" thickBot="1" x14ac:dyDescent="0.25">
      <c r="G2" s="52" t="s">
        <v>116</v>
      </c>
      <c r="H2" s="452" t="s">
        <v>3</v>
      </c>
      <c r="I2" s="452"/>
      <c r="J2" s="452"/>
      <c r="K2" s="452"/>
      <c r="L2" s="153" t="s">
        <v>114</v>
      </c>
      <c r="M2" s="153" t="s">
        <v>115</v>
      </c>
      <c r="N2" s="153" t="s">
        <v>0</v>
      </c>
      <c r="O2" s="153" t="s">
        <v>145</v>
      </c>
      <c r="P2" s="153" t="s">
        <v>142</v>
      </c>
      <c r="Q2" s="153" t="s">
        <v>143</v>
      </c>
      <c r="R2" s="452" t="s">
        <v>144</v>
      </c>
      <c r="S2" s="452"/>
      <c r="T2" s="452"/>
      <c r="U2" s="452"/>
      <c r="V2" s="153" t="s">
        <v>10</v>
      </c>
      <c r="W2" s="153" t="s">
        <v>11</v>
      </c>
      <c r="X2" s="53" t="s">
        <v>12</v>
      </c>
      <c r="Z2" s="52" t="s">
        <v>116</v>
      </c>
      <c r="AA2" s="452" t="s">
        <v>3</v>
      </c>
      <c r="AB2" s="452"/>
      <c r="AC2" s="452"/>
      <c r="AD2" s="452"/>
      <c r="AE2" s="153" t="s">
        <v>114</v>
      </c>
      <c r="AF2" s="153" t="s">
        <v>115</v>
      </c>
      <c r="AG2" s="153" t="s">
        <v>0</v>
      </c>
      <c r="AH2" s="153" t="s">
        <v>145</v>
      </c>
      <c r="AI2" s="153" t="s">
        <v>142</v>
      </c>
      <c r="AJ2" s="153" t="s">
        <v>143</v>
      </c>
      <c r="AK2" s="452" t="s">
        <v>144</v>
      </c>
      <c r="AL2" s="452"/>
      <c r="AM2" s="452"/>
      <c r="AN2" s="452"/>
      <c r="AO2" s="153" t="s">
        <v>10</v>
      </c>
      <c r="AP2" s="153" t="s">
        <v>11</v>
      </c>
      <c r="AQ2" s="53" t="s">
        <v>12</v>
      </c>
      <c r="AR2" s="5"/>
      <c r="AS2" s="5"/>
      <c r="AT2" s="55"/>
      <c r="AU2" s="55"/>
      <c r="AV2" s="474" t="s">
        <v>3</v>
      </c>
      <c r="AW2" s="475"/>
      <c r="AX2" s="475"/>
      <c r="AY2" s="475"/>
      <c r="AZ2" s="475"/>
      <c r="BA2" s="476"/>
      <c r="BB2" s="472" t="s">
        <v>1</v>
      </c>
      <c r="BC2" s="472"/>
      <c r="BD2" s="472" t="s">
        <v>113</v>
      </c>
      <c r="BE2" s="472"/>
      <c r="BF2" s="472" t="s">
        <v>0</v>
      </c>
      <c r="BG2" s="473"/>
      <c r="BH2" s="472" t="s">
        <v>145</v>
      </c>
      <c r="BI2" s="473"/>
      <c r="BJ2" s="472" t="s">
        <v>142</v>
      </c>
      <c r="BK2" s="472"/>
      <c r="BL2" s="472" t="s">
        <v>146</v>
      </c>
      <c r="BM2" s="472"/>
      <c r="BN2" s="467" t="s">
        <v>144</v>
      </c>
      <c r="BO2" s="454"/>
      <c r="BP2" s="454"/>
      <c r="BQ2" s="454"/>
      <c r="BR2" s="455"/>
    </row>
    <row r="3" spans="1:70" ht="17" customHeight="1" thickBot="1" x14ac:dyDescent="0.25">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70" t="s">
        <v>95</v>
      </c>
      <c r="AW3" s="471"/>
      <c r="AX3" s="280" t="s">
        <v>15</v>
      </c>
      <c r="AY3" s="280" t="s">
        <v>16</v>
      </c>
      <c r="AZ3" s="280" t="s">
        <v>17</v>
      </c>
      <c r="BA3" s="301" t="s">
        <v>1191</v>
      </c>
      <c r="BB3" s="280" t="s">
        <v>95</v>
      </c>
      <c r="BC3" s="280" t="s">
        <v>15</v>
      </c>
      <c r="BD3" s="280" t="s">
        <v>95</v>
      </c>
      <c r="BE3" s="280" t="s">
        <v>15</v>
      </c>
      <c r="BF3" s="280" t="s">
        <v>95</v>
      </c>
      <c r="BG3" s="280" t="s">
        <v>15</v>
      </c>
      <c r="BH3" s="280" t="s">
        <v>95</v>
      </c>
      <c r="BI3" s="280" t="s">
        <v>15</v>
      </c>
      <c r="BJ3" s="280" t="s">
        <v>95</v>
      </c>
      <c r="BK3" s="280" t="s">
        <v>15</v>
      </c>
      <c r="BL3" s="280" t="s">
        <v>95</v>
      </c>
      <c r="BM3" s="280" t="s">
        <v>15</v>
      </c>
      <c r="BN3" s="302" t="s">
        <v>95</v>
      </c>
      <c r="BO3" s="302" t="s">
        <v>15</v>
      </c>
      <c r="BP3" s="302" t="s">
        <v>16</v>
      </c>
      <c r="BQ3" s="303" t="s">
        <v>17</v>
      </c>
      <c r="BR3" s="303" t="s">
        <v>1191</v>
      </c>
    </row>
    <row r="4" spans="1:70" ht="17" hidden="1" customHeight="1" outlineLevel="1" x14ac:dyDescent="0.2">
      <c r="A4" s="417" t="s">
        <v>20</v>
      </c>
      <c r="B4" s="389" t="s">
        <v>18</v>
      </c>
      <c r="C4" s="392" t="s">
        <v>29</v>
      </c>
      <c r="D4" s="395">
        <v>59.94</v>
      </c>
      <c r="E4" s="398">
        <v>10</v>
      </c>
      <c r="F4" s="21"/>
      <c r="G4" s="270"/>
      <c r="H4" s="271"/>
      <c r="I4" s="271"/>
      <c r="J4" s="271"/>
      <c r="K4" s="271"/>
      <c r="L4" s="271"/>
      <c r="M4" s="271"/>
      <c r="N4" s="271"/>
      <c r="O4" s="271"/>
      <c r="P4" s="271"/>
      <c r="Q4" s="271"/>
      <c r="R4" s="271"/>
      <c r="S4" s="271"/>
      <c r="T4" s="271"/>
      <c r="U4" s="271"/>
      <c r="V4" s="271"/>
      <c r="W4" s="271"/>
      <c r="X4" s="272"/>
      <c r="Y4" s="273"/>
      <c r="Z4" s="270"/>
      <c r="AA4" s="271"/>
      <c r="AB4" s="271"/>
      <c r="AC4" s="271"/>
      <c r="AD4" s="271"/>
      <c r="AE4" s="271"/>
      <c r="AF4" s="271"/>
      <c r="AG4" s="271"/>
      <c r="AH4" s="271"/>
      <c r="AI4" s="271"/>
      <c r="AJ4" s="271"/>
      <c r="AK4" s="271"/>
      <c r="AL4" s="271"/>
      <c r="AM4" s="271"/>
      <c r="AN4" s="271"/>
      <c r="AO4" s="271"/>
      <c r="AP4" s="271"/>
      <c r="AQ4" s="272"/>
      <c r="AR4" s="46" t="e">
        <f t="shared" ref="AR4:AR67" si="0">AO4/V4</f>
        <v>#DIV/0!</v>
      </c>
      <c r="AS4" s="47" t="e">
        <f t="shared" ref="AS4:AS67" si="1">AP4/W4</f>
        <v>#DIV/0!</v>
      </c>
      <c r="AT4" s="16"/>
      <c r="AU4" s="16"/>
      <c r="AV4" s="468" t="s">
        <v>123</v>
      </c>
      <c r="AW4" s="403" t="e" cm="1">
        <f t="array" ref="AW4">bdRateExtend($G4:$G7,H4:H7,$Z4:$Z7,AA4:AA7)</f>
        <v>#VALUE!</v>
      </c>
      <c r="AX4" s="403" t="e" cm="1">
        <f t="array" ref="AX4">bdRateExtend($G4:$G9,H4:H9,$Z4:$Z9,AA4:AA9)</f>
        <v>#VALUE!</v>
      </c>
      <c r="AY4" s="403" t="e" cm="1">
        <f t="array" ref="AY4">bdRateExtend($G4:$G9,I4:I9,$Z4:$Z9,AB4:AB9)</f>
        <v>#VALUE!</v>
      </c>
      <c r="AZ4" s="403" t="e" cm="1">
        <f t="array" ref="AZ4">bdRateExtend($G4:$G9,J4:J9,$Z4:$Z9,AC4:AC9)</f>
        <v>#VALUE!</v>
      </c>
      <c r="BA4" s="403" t="e" cm="1">
        <f t="array" ref="BA4">bdRateExtend($G4:$G9,K4:K9,$Z4:$Z9,AD4:AD9)</f>
        <v>#VALUE!</v>
      </c>
      <c r="BB4" s="403" t="e" cm="1">
        <f t="array" ref="BB4">bdRateExtend($G4:$G7,L4:L7,$Z4:$Z7,AE4:AE7)</f>
        <v>#VALUE!</v>
      </c>
      <c r="BC4" s="403" t="e" cm="1">
        <f t="array" ref="BC4">bdRateExtend($G4:$G9,L4:L9,$Z4:$Z9,AE4:AE9)</f>
        <v>#VALUE!</v>
      </c>
      <c r="BD4" s="403" t="e" cm="1">
        <f t="array" ref="BD4">bdRateExtend($G4:$G7,M4:M7,$Z4:$Z7,AF4:AF7)</f>
        <v>#VALUE!</v>
      </c>
      <c r="BE4" s="403" t="e" cm="1">
        <f t="array" ref="BE4">bdRateExtend($G4:$G9,M4:M9,$Z4:$Z9,AF4:AF9)</f>
        <v>#VALUE!</v>
      </c>
      <c r="BF4" s="403" t="e" cm="1">
        <f t="array" ref="BF4">bdRateExtend($G4:$G7,N4:N7,$Z4:$Z7,AG4:AG7)</f>
        <v>#VALUE!</v>
      </c>
      <c r="BG4" s="403" t="e" cm="1">
        <f t="array" ref="BG4">bdRateExtend($G4:$G9,N4:N9,$Z4:$Z9,AG4:AG9)</f>
        <v>#VALUE!</v>
      </c>
      <c r="BH4" s="403" t="e" cm="1">
        <f t="array" ref="BH4">bdRateExtend($G4:$G7,O4:O7,$Z4:$Z7,AH4:AH7)</f>
        <v>#VALUE!</v>
      </c>
      <c r="BI4" s="403" t="e" cm="1">
        <f t="array" ref="BI4">bdRateExtend($G4:$G9,O4:O9,$Z4:$Z9,AH4:AH9)</f>
        <v>#VALUE!</v>
      </c>
      <c r="BJ4" s="403" t="e" cm="1">
        <f t="array" ref="BJ4">bdRateExtend($G4:$G7,P4:P7,$Z4:$Z7,AI4:AI7)</f>
        <v>#VALUE!</v>
      </c>
      <c r="BK4" s="403" t="e" cm="1">
        <f t="array" ref="BK4">bdRateExtend($G4:$G9,P4:P9,$Z4:$Z9,AI4:AI9)</f>
        <v>#VALUE!</v>
      </c>
      <c r="BL4" s="403" t="e" cm="1">
        <f t="array" ref="BL4">bdRateExtend($G4:$G7,Q4:Q7,$Z4:$Z7,AJ4:AJ7)</f>
        <v>#VALUE!</v>
      </c>
      <c r="BM4" s="403" t="e" cm="1">
        <f t="array" ref="BM4">bdRateExtend($G4:$G9,Q4:Q9,$Z4:$Z9,AJ4:AJ9)</f>
        <v>#VALUE!</v>
      </c>
      <c r="BN4" s="403" t="e" cm="1">
        <f t="array" ref="BN4">bdRateExtend($G4:$G7,R4:R7,$Z4:$Z7,AK4:AK7)</f>
        <v>#VALUE!</v>
      </c>
      <c r="BO4" s="403" t="e" cm="1">
        <f t="array" ref="BO4">bdRateExtend($G4:$G9,R4:R9,$Z4:$Z9,AK4:AK9)</f>
        <v>#VALUE!</v>
      </c>
      <c r="BP4" s="403" t="e" cm="1">
        <f t="array" ref="BP4">bdRateExtend($G4:$G9,S4:S9,$Z4:$Z9,AL4:AL9)</f>
        <v>#VALUE!</v>
      </c>
      <c r="BQ4" s="377" t="e" cm="1">
        <f t="array" ref="BQ4">bdRateExtend($G4:$G9,T4:T9,$Z4:$Z9,AM4:AM9)</f>
        <v>#VALUE!</v>
      </c>
      <c r="BR4" s="377" t="e" cm="1">
        <f t="array" ref="BR4">bdRateExtend($G4:$G9,U4:U9,$Z4:$Z9,AN4:AN9)</f>
        <v>#VALUE!</v>
      </c>
    </row>
    <row r="5" spans="1:70" ht="17" hidden="1" customHeight="1" outlineLevel="1" x14ac:dyDescent="0.2">
      <c r="A5" s="387"/>
      <c r="B5" s="390"/>
      <c r="C5" s="393"/>
      <c r="D5" s="396"/>
      <c r="E5" s="399"/>
      <c r="F5" s="19"/>
      <c r="G5" s="274"/>
      <c r="H5" s="275"/>
      <c r="I5" s="275"/>
      <c r="J5" s="275"/>
      <c r="K5" s="275"/>
      <c r="L5" s="275"/>
      <c r="M5" s="275"/>
      <c r="N5" s="275"/>
      <c r="O5" s="275"/>
      <c r="P5" s="275"/>
      <c r="Q5" s="275"/>
      <c r="R5" s="275"/>
      <c r="S5" s="275"/>
      <c r="T5" s="275"/>
      <c r="U5" s="275"/>
      <c r="V5" s="275"/>
      <c r="W5" s="275"/>
      <c r="X5" s="276"/>
      <c r="Y5" s="273"/>
      <c r="Z5" s="274"/>
      <c r="AA5" s="275"/>
      <c r="AB5" s="275"/>
      <c r="AC5" s="275"/>
      <c r="AD5" s="275"/>
      <c r="AE5" s="275"/>
      <c r="AF5" s="275"/>
      <c r="AG5" s="275"/>
      <c r="AH5" s="275"/>
      <c r="AI5" s="275"/>
      <c r="AJ5" s="275"/>
      <c r="AK5" s="275"/>
      <c r="AL5" s="275"/>
      <c r="AM5" s="275"/>
      <c r="AN5" s="275"/>
      <c r="AO5" s="275"/>
      <c r="AP5" s="275"/>
      <c r="AQ5" s="276"/>
      <c r="AR5" s="48" t="e">
        <f t="shared" si="0"/>
        <v>#DIV/0!</v>
      </c>
      <c r="AS5" s="49" t="e">
        <f t="shared" si="1"/>
        <v>#DIV/0!</v>
      </c>
      <c r="AT5" s="16"/>
      <c r="AU5" s="16"/>
      <c r="AV5" s="468"/>
      <c r="AW5" s="403"/>
      <c r="AX5" s="403"/>
      <c r="AY5" s="403"/>
      <c r="AZ5" s="403"/>
      <c r="BA5" s="403"/>
      <c r="BB5" s="403"/>
      <c r="BC5" s="403"/>
      <c r="BD5" s="403"/>
      <c r="BE5" s="403"/>
      <c r="BF5" s="403"/>
      <c r="BG5" s="403"/>
      <c r="BH5" s="403"/>
      <c r="BI5" s="403"/>
      <c r="BJ5" s="403"/>
      <c r="BK5" s="403"/>
      <c r="BL5" s="403"/>
      <c r="BM5" s="403"/>
      <c r="BN5" s="403"/>
      <c r="BO5" s="403"/>
      <c r="BP5" s="403"/>
      <c r="BQ5" s="377"/>
      <c r="BR5" s="377"/>
    </row>
    <row r="6" spans="1:70" ht="17" hidden="1" customHeight="1" outlineLevel="1" x14ac:dyDescent="0.2">
      <c r="A6" s="387"/>
      <c r="B6" s="390"/>
      <c r="C6" s="393"/>
      <c r="D6" s="396"/>
      <c r="E6" s="399"/>
      <c r="F6" s="19"/>
      <c r="G6" s="274"/>
      <c r="H6" s="275"/>
      <c r="I6" s="275"/>
      <c r="J6" s="275"/>
      <c r="K6" s="275"/>
      <c r="L6" s="275"/>
      <c r="M6" s="275"/>
      <c r="N6" s="275"/>
      <c r="O6" s="275"/>
      <c r="P6" s="275"/>
      <c r="Q6" s="275"/>
      <c r="R6" s="275"/>
      <c r="S6" s="275"/>
      <c r="T6" s="275"/>
      <c r="U6" s="275"/>
      <c r="V6" s="275"/>
      <c r="W6" s="275"/>
      <c r="X6" s="276"/>
      <c r="Y6" s="273"/>
      <c r="Z6" s="274"/>
      <c r="AA6" s="275"/>
      <c r="AB6" s="275"/>
      <c r="AC6" s="275"/>
      <c r="AD6" s="275"/>
      <c r="AE6" s="275"/>
      <c r="AF6" s="275"/>
      <c r="AG6" s="275"/>
      <c r="AH6" s="275"/>
      <c r="AI6" s="275"/>
      <c r="AJ6" s="275"/>
      <c r="AK6" s="275"/>
      <c r="AL6" s="275"/>
      <c r="AM6" s="275"/>
      <c r="AN6" s="275"/>
      <c r="AO6" s="275"/>
      <c r="AP6" s="275"/>
      <c r="AQ6" s="276"/>
      <c r="AR6" s="48" t="e">
        <f t="shared" si="0"/>
        <v>#DIV/0!</v>
      </c>
      <c r="AS6" s="49" t="e">
        <f t="shared" si="1"/>
        <v>#DIV/0!</v>
      </c>
      <c r="AT6" s="16"/>
      <c r="AU6" s="16"/>
      <c r="AV6" s="468" t="s">
        <v>124</v>
      </c>
      <c r="AW6" s="403" t="e" cm="1">
        <f t="array" ref="AW6">bdRateExtend($G5:$G8,H5:H8,$Z5:$Z8,AA5:AA8)</f>
        <v>#VALUE!</v>
      </c>
      <c r="AX6" s="403"/>
      <c r="AY6" s="403"/>
      <c r="AZ6" s="403"/>
      <c r="BA6" s="403"/>
      <c r="BB6" s="403" t="e" cm="1">
        <f t="array" ref="BB6">bdRateExtend($G5:$G8,L5:L8,$Z5:$Z8,AE5:AE8)</f>
        <v>#VALUE!</v>
      </c>
      <c r="BC6" s="403"/>
      <c r="BD6" s="403" t="e" cm="1">
        <f t="array" ref="BD6">bdRateExtend($G5:$G8,M5:M8,$Z5:$Z8,AF5:AF8)</f>
        <v>#VALUE!</v>
      </c>
      <c r="BE6" s="403"/>
      <c r="BF6" s="403" t="e" cm="1">
        <f t="array" ref="BF6">bdRateExtend($G5:$G8,N5:N8,$Z5:$Z8,AG5:AG8)</f>
        <v>#VALUE!</v>
      </c>
      <c r="BG6" s="403"/>
      <c r="BH6" s="403" t="e" cm="1">
        <f t="array" ref="BH6">bdRateExtend($G5:$G8,O5:O8,$Z5:$Z8,AH5:AH8)</f>
        <v>#VALUE!</v>
      </c>
      <c r="BI6" s="403"/>
      <c r="BJ6" s="403" t="e" cm="1">
        <f t="array" ref="BJ6">bdRateExtend($G5:$G8,P5:P8,$Z5:$Z8,AI5:AI8)</f>
        <v>#VALUE!</v>
      </c>
      <c r="BK6" s="403"/>
      <c r="BL6" s="403" t="e" cm="1">
        <f t="array" ref="BL6">bdRateExtend($G5:$G8,Q5:Q8,$Z5:$Z8,AJ5:AJ8)</f>
        <v>#VALUE!</v>
      </c>
      <c r="BM6" s="403"/>
      <c r="BN6" s="403" t="e" cm="1">
        <f t="array" ref="BN6">bdRateExtend($G5:$G8,R5:R8,$Z5:$Z8,AK5:AK8)</f>
        <v>#VALUE!</v>
      </c>
      <c r="BO6" s="403"/>
      <c r="BP6" s="403"/>
      <c r="BQ6" s="377"/>
      <c r="BR6" s="377"/>
    </row>
    <row r="7" spans="1:70" ht="17" hidden="1" customHeight="1" outlineLevel="1" x14ac:dyDescent="0.2">
      <c r="A7" s="387"/>
      <c r="B7" s="390"/>
      <c r="C7" s="393"/>
      <c r="D7" s="396"/>
      <c r="E7" s="399"/>
      <c r="F7" s="19"/>
      <c r="G7" s="274"/>
      <c r="H7" s="275"/>
      <c r="I7" s="275"/>
      <c r="J7" s="275"/>
      <c r="K7" s="275"/>
      <c r="L7" s="275"/>
      <c r="M7" s="275"/>
      <c r="N7" s="275"/>
      <c r="O7" s="275"/>
      <c r="P7" s="275"/>
      <c r="Q7" s="275"/>
      <c r="R7" s="275"/>
      <c r="S7" s="275"/>
      <c r="T7" s="275"/>
      <c r="U7" s="275"/>
      <c r="V7" s="275"/>
      <c r="W7" s="275"/>
      <c r="X7" s="276"/>
      <c r="Y7" s="273"/>
      <c r="Z7" s="274"/>
      <c r="AA7" s="275"/>
      <c r="AB7" s="275"/>
      <c r="AC7" s="275"/>
      <c r="AD7" s="275"/>
      <c r="AE7" s="275"/>
      <c r="AF7" s="275"/>
      <c r="AG7" s="275"/>
      <c r="AH7" s="275"/>
      <c r="AI7" s="275"/>
      <c r="AJ7" s="275"/>
      <c r="AK7" s="275"/>
      <c r="AL7" s="275"/>
      <c r="AM7" s="275"/>
      <c r="AN7" s="275"/>
      <c r="AO7" s="275"/>
      <c r="AP7" s="275"/>
      <c r="AQ7" s="276"/>
      <c r="AR7" s="48" t="e">
        <f t="shared" si="0"/>
        <v>#DIV/0!</v>
      </c>
      <c r="AS7" s="49" t="e">
        <f t="shared" si="1"/>
        <v>#DIV/0!</v>
      </c>
      <c r="AT7" s="16"/>
      <c r="AU7" s="16"/>
      <c r="AV7" s="468"/>
      <c r="AW7" s="403"/>
      <c r="AX7" s="403"/>
      <c r="AY7" s="403"/>
      <c r="AZ7" s="403"/>
      <c r="BA7" s="403"/>
      <c r="BB7" s="403"/>
      <c r="BC7" s="403"/>
      <c r="BD7" s="403"/>
      <c r="BE7" s="403"/>
      <c r="BF7" s="403"/>
      <c r="BG7" s="403"/>
      <c r="BH7" s="403"/>
      <c r="BI7" s="403"/>
      <c r="BJ7" s="403"/>
      <c r="BK7" s="403"/>
      <c r="BL7" s="403"/>
      <c r="BM7" s="403"/>
      <c r="BN7" s="403"/>
      <c r="BO7" s="403"/>
      <c r="BP7" s="403"/>
      <c r="BQ7" s="377"/>
      <c r="BR7" s="377"/>
    </row>
    <row r="8" spans="1:70" ht="17" hidden="1" customHeight="1" outlineLevel="1" x14ac:dyDescent="0.2">
      <c r="A8" s="387"/>
      <c r="B8" s="390"/>
      <c r="C8" s="393"/>
      <c r="D8" s="396"/>
      <c r="E8" s="399"/>
      <c r="F8" s="19"/>
      <c r="G8" s="274"/>
      <c r="H8" s="275"/>
      <c r="I8" s="275"/>
      <c r="J8" s="275"/>
      <c r="K8" s="275"/>
      <c r="L8" s="275"/>
      <c r="M8" s="275"/>
      <c r="N8" s="275"/>
      <c r="O8" s="275"/>
      <c r="P8" s="275"/>
      <c r="Q8" s="275"/>
      <c r="R8" s="275"/>
      <c r="S8" s="275"/>
      <c r="T8" s="275"/>
      <c r="U8" s="275"/>
      <c r="V8" s="275"/>
      <c r="W8" s="275"/>
      <c r="X8" s="276"/>
      <c r="Y8" s="273"/>
      <c r="Z8" s="274"/>
      <c r="AA8" s="275"/>
      <c r="AB8" s="275"/>
      <c r="AC8" s="275"/>
      <c r="AD8" s="275"/>
      <c r="AE8" s="275"/>
      <c r="AF8" s="275"/>
      <c r="AG8" s="275"/>
      <c r="AH8" s="275"/>
      <c r="AI8" s="275"/>
      <c r="AJ8" s="275"/>
      <c r="AK8" s="275"/>
      <c r="AL8" s="275"/>
      <c r="AM8" s="275"/>
      <c r="AN8" s="275"/>
      <c r="AO8" s="275"/>
      <c r="AP8" s="275"/>
      <c r="AQ8" s="276"/>
      <c r="AR8" s="48" t="e">
        <f t="shared" si="0"/>
        <v>#DIV/0!</v>
      </c>
      <c r="AS8" s="49" t="e">
        <f t="shared" si="1"/>
        <v>#DIV/0!</v>
      </c>
      <c r="AT8" s="16"/>
      <c r="AU8" s="16"/>
      <c r="AV8" s="468" t="s">
        <v>125</v>
      </c>
      <c r="AW8" s="403" t="e" cm="1">
        <f t="array" ref="AW8">bdRateExtend($G6:$G9,H6:H9,$Z6:$Z9,AA6:AA9)</f>
        <v>#VALUE!</v>
      </c>
      <c r="AX8" s="403"/>
      <c r="AY8" s="403"/>
      <c r="AZ8" s="403"/>
      <c r="BA8" s="403"/>
      <c r="BB8" s="403" t="e" cm="1">
        <f t="array" ref="BB8">bdRateExtend($G6:$G9,L6:L9,$Z6:$Z9,AE6:AE9)</f>
        <v>#VALUE!</v>
      </c>
      <c r="BC8" s="403"/>
      <c r="BD8" s="403" t="e" cm="1">
        <f t="array" ref="BD8">bdRateExtend($G6:$G9,M6:M9,$Z6:$Z9,AF6:AF9)</f>
        <v>#VALUE!</v>
      </c>
      <c r="BE8" s="403"/>
      <c r="BF8" s="403" t="e" cm="1">
        <f t="array" ref="BF8">bdRateExtend($G6:$G9,N6:N9,$Z6:$Z9,AG6:AG9)</f>
        <v>#VALUE!</v>
      </c>
      <c r="BG8" s="403"/>
      <c r="BH8" s="403" t="e" cm="1">
        <f t="array" ref="BH8">bdRateExtend($G6:$G9,O6:O9,$Z6:$Z9,AH6:AH9)</f>
        <v>#VALUE!</v>
      </c>
      <c r="BI8" s="403"/>
      <c r="BJ8" s="403" t="e" cm="1">
        <f t="array" ref="BJ8">bdRateExtend($G6:$G9,P6:P9,$Z6:$Z9,AI6:AI9)</f>
        <v>#VALUE!</v>
      </c>
      <c r="BK8" s="403"/>
      <c r="BL8" s="403" t="e" cm="1">
        <f t="array" ref="BL8">bdRateExtend($G6:$G9,Q6:Q9,$Z6:$Z9,AJ6:AJ9)</f>
        <v>#VALUE!</v>
      </c>
      <c r="BM8" s="403"/>
      <c r="BN8" s="403" t="e" cm="1">
        <f t="array" ref="BN8">bdRateExtend($G6:$G9,R6:R9,$Z6:$Z9,AK6:AK9)</f>
        <v>#VALUE!</v>
      </c>
      <c r="BO8" s="403"/>
      <c r="BP8" s="403"/>
      <c r="BQ8" s="377"/>
      <c r="BR8" s="377"/>
    </row>
    <row r="9" spans="1:70" ht="17" hidden="1" customHeight="1" outlineLevel="1" thickBot="1" x14ac:dyDescent="0.25">
      <c r="A9" s="387"/>
      <c r="B9" s="391"/>
      <c r="C9" s="394"/>
      <c r="D9" s="397"/>
      <c r="E9" s="400"/>
      <c r="F9" s="22"/>
      <c r="G9" s="277"/>
      <c r="H9" s="278"/>
      <c r="I9" s="278"/>
      <c r="J9" s="278"/>
      <c r="K9" s="278"/>
      <c r="L9" s="278"/>
      <c r="M9" s="278"/>
      <c r="N9" s="278"/>
      <c r="O9" s="278"/>
      <c r="P9" s="278"/>
      <c r="Q9" s="278"/>
      <c r="R9" s="278"/>
      <c r="S9" s="278"/>
      <c r="T9" s="278"/>
      <c r="U9" s="278"/>
      <c r="V9" s="278"/>
      <c r="W9" s="278"/>
      <c r="X9" s="279"/>
      <c r="Y9" s="273"/>
      <c r="Z9" s="277"/>
      <c r="AA9" s="278"/>
      <c r="AB9" s="278"/>
      <c r="AC9" s="278"/>
      <c r="AD9" s="278"/>
      <c r="AE9" s="278"/>
      <c r="AF9" s="278"/>
      <c r="AG9" s="278"/>
      <c r="AH9" s="278"/>
      <c r="AI9" s="278"/>
      <c r="AJ9" s="278"/>
      <c r="AK9" s="278"/>
      <c r="AL9" s="278"/>
      <c r="AM9" s="278"/>
      <c r="AN9" s="278"/>
      <c r="AO9" s="278"/>
      <c r="AP9" s="278"/>
      <c r="AQ9" s="279"/>
      <c r="AR9" s="50" t="e">
        <f t="shared" si="0"/>
        <v>#DIV/0!</v>
      </c>
      <c r="AS9" s="51" t="e">
        <f t="shared" si="1"/>
        <v>#DIV/0!</v>
      </c>
      <c r="AT9" s="16"/>
      <c r="AU9" s="16"/>
      <c r="AV9" s="468"/>
      <c r="AW9" s="403"/>
      <c r="AX9" s="403"/>
      <c r="AY9" s="403"/>
      <c r="AZ9" s="403"/>
      <c r="BA9" s="403"/>
      <c r="BB9" s="403"/>
      <c r="BC9" s="403"/>
      <c r="BD9" s="403"/>
      <c r="BE9" s="403"/>
      <c r="BF9" s="403"/>
      <c r="BG9" s="403"/>
      <c r="BH9" s="403"/>
      <c r="BI9" s="403"/>
      <c r="BJ9" s="403"/>
      <c r="BK9" s="403"/>
      <c r="BL9" s="403"/>
      <c r="BM9" s="403"/>
      <c r="BN9" s="403"/>
      <c r="BO9" s="403"/>
      <c r="BP9" s="403"/>
      <c r="BQ9" s="377"/>
      <c r="BR9" s="377"/>
    </row>
    <row r="10" spans="1:70" ht="17" hidden="1" customHeight="1" outlineLevel="1" x14ac:dyDescent="0.2">
      <c r="A10" s="387"/>
      <c r="B10" s="389" t="s">
        <v>18</v>
      </c>
      <c r="C10" s="392" t="s">
        <v>27</v>
      </c>
      <c r="D10" s="395">
        <v>59.94</v>
      </c>
      <c r="E10" s="398">
        <v>10</v>
      </c>
      <c r="F10" s="21"/>
      <c r="G10" s="270"/>
      <c r="H10" s="271"/>
      <c r="I10" s="271"/>
      <c r="J10" s="271"/>
      <c r="K10" s="271"/>
      <c r="L10" s="271"/>
      <c r="M10" s="271"/>
      <c r="N10" s="271"/>
      <c r="O10" s="271"/>
      <c r="P10" s="271"/>
      <c r="Q10" s="271"/>
      <c r="R10" s="271"/>
      <c r="S10" s="271"/>
      <c r="T10" s="271"/>
      <c r="U10" s="271"/>
      <c r="V10" s="271"/>
      <c r="W10" s="271"/>
      <c r="X10" s="272"/>
      <c r="Y10" s="273"/>
      <c r="Z10" s="270"/>
      <c r="AA10" s="271"/>
      <c r="AB10" s="271"/>
      <c r="AC10" s="271"/>
      <c r="AD10" s="271"/>
      <c r="AE10" s="271"/>
      <c r="AF10" s="271"/>
      <c r="AG10" s="271"/>
      <c r="AH10" s="271"/>
      <c r="AI10" s="271"/>
      <c r="AJ10" s="271"/>
      <c r="AK10" s="271"/>
      <c r="AL10" s="271"/>
      <c r="AM10" s="271"/>
      <c r="AN10" s="271"/>
      <c r="AO10" s="271"/>
      <c r="AP10" s="271"/>
      <c r="AQ10" s="272"/>
      <c r="AR10" s="46" t="e">
        <f t="shared" si="0"/>
        <v>#DIV/0!</v>
      </c>
      <c r="AS10" s="47" t="e">
        <f t="shared" si="1"/>
        <v>#DIV/0!</v>
      </c>
      <c r="AT10" s="16"/>
      <c r="AU10" s="16"/>
      <c r="AV10" s="468" t="s">
        <v>123</v>
      </c>
      <c r="AW10" s="403" t="e" cm="1">
        <f t="array" ref="AW10">bdRateExtend($G10:$G13,H10:H13,$Z10:$Z13,AA10:AA13)</f>
        <v>#VALUE!</v>
      </c>
      <c r="AX10" s="403" t="e" cm="1">
        <f t="array" ref="AX10">bdRateExtend($G10:$G15,H10:H15,$Z10:$Z15,AA10:AA15)</f>
        <v>#VALUE!</v>
      </c>
      <c r="AY10" s="403" t="e" cm="1">
        <f t="array" ref="AY10">bdRateExtend($G10:$G15,I10:I15,$Z10:$Z15,AB10:AB15)</f>
        <v>#VALUE!</v>
      </c>
      <c r="AZ10" s="403" t="e" cm="1">
        <f t="array" ref="AZ10">bdRateExtend($G10:$G15,J10:J15,$Z10:$Z15,AC10:AC15)</f>
        <v>#VALUE!</v>
      </c>
      <c r="BA10" s="403" t="e" cm="1">
        <f t="array" ref="BA10">bdRateExtend($G10:$G15,K10:K15,$Z10:$Z15,AD10:AD15)</f>
        <v>#VALUE!</v>
      </c>
      <c r="BB10" s="403" t="e" cm="1">
        <f t="array" ref="BB10">bdRateExtend($G10:$G13,L10:L13,$Z10:$Z13,AE10:AE13)</f>
        <v>#VALUE!</v>
      </c>
      <c r="BC10" s="403" t="e" cm="1">
        <f t="array" ref="BC10">bdRateExtend($G10:$G15,L10:L15,$Z10:$Z15,AE10:AE15)</f>
        <v>#VALUE!</v>
      </c>
      <c r="BD10" s="403" t="e" cm="1">
        <f t="array" ref="BD10">bdRateExtend($G10:$G13,M10:M13,$Z10:$Z13,AF10:AF13)</f>
        <v>#VALUE!</v>
      </c>
      <c r="BE10" s="403" t="e" cm="1">
        <f t="array" ref="BE10">bdRateExtend($G10:$G15,M10:M15,$Z10:$Z15,AF10:AF15)</f>
        <v>#VALUE!</v>
      </c>
      <c r="BF10" s="403" t="e" cm="1">
        <f t="array" ref="BF10">bdRateExtend($G10:$G13,N10:N13,$Z10:$Z13,AG10:AG13)</f>
        <v>#VALUE!</v>
      </c>
      <c r="BG10" s="403" t="e" cm="1">
        <f t="array" ref="BG10">bdRateExtend($G10:$G15,N10:N15,$Z10:$Z15,AG10:AG15)</f>
        <v>#VALUE!</v>
      </c>
      <c r="BH10" s="403" t="e" cm="1">
        <f t="array" ref="BH10">bdRateExtend($G10:$G13,O10:O13,$Z10:$Z13,AH10:AH13)</f>
        <v>#VALUE!</v>
      </c>
      <c r="BI10" s="403" t="e" cm="1">
        <f t="array" ref="BI10">bdRateExtend($G10:$G15,O10:O15,$Z10:$Z15,AH10:AH15)</f>
        <v>#VALUE!</v>
      </c>
      <c r="BJ10" s="403" t="e" cm="1">
        <f t="array" ref="BJ10">bdRateExtend($G10:$G13,P10:P13,$Z10:$Z13,AI10:AI13)</f>
        <v>#VALUE!</v>
      </c>
      <c r="BK10" s="403" t="e" cm="1">
        <f t="array" ref="BK10">bdRateExtend($G10:$G15,P10:P15,$Z10:$Z15,AI10:AI15)</f>
        <v>#VALUE!</v>
      </c>
      <c r="BL10" s="403" t="e" cm="1">
        <f t="array" ref="BL10">bdRateExtend($G10:$G13,Q10:Q13,$Z10:$Z13,AJ10:AJ13)</f>
        <v>#VALUE!</v>
      </c>
      <c r="BM10" s="403" t="e" cm="1">
        <f t="array" ref="BM10">bdRateExtend($G10:$G15,Q10:Q15,$Z10:$Z15,AJ10:AJ15)</f>
        <v>#VALUE!</v>
      </c>
      <c r="BN10" s="403" t="e" cm="1">
        <f t="array" ref="BN10">bdRateExtend($G10:$G13,R10:R13,$Z10:$Z13,AK10:AK13)</f>
        <v>#VALUE!</v>
      </c>
      <c r="BO10" s="403" t="e" cm="1">
        <f t="array" ref="BO10">bdRateExtend($G10:$G15,R10:R15,$Z10:$Z15,AK10:AK15)</f>
        <v>#VALUE!</v>
      </c>
      <c r="BP10" s="403" t="e" cm="1">
        <f t="array" ref="BP10">bdRateExtend($G10:$G15,S10:S15,$Z10:$Z15,AL10:AL15)</f>
        <v>#VALUE!</v>
      </c>
      <c r="BQ10" s="377" t="e" cm="1">
        <f t="array" ref="BQ10">bdRateExtend($G10:$G15,T10:T15,$Z10:$Z15,AM10:AM15)</f>
        <v>#VALUE!</v>
      </c>
      <c r="BR10" s="377" t="e" cm="1">
        <f t="array" ref="BR10">bdRateExtend($G10:$G15,U10:U15,$Z10:$Z15,AN10:AN15)</f>
        <v>#VALUE!</v>
      </c>
    </row>
    <row r="11" spans="1:70" ht="17" hidden="1" customHeight="1" outlineLevel="1" x14ac:dyDescent="0.2">
      <c r="A11" s="387"/>
      <c r="B11" s="390"/>
      <c r="C11" s="393"/>
      <c r="D11" s="396"/>
      <c r="E11" s="399"/>
      <c r="F11" s="19"/>
      <c r="G11" s="274"/>
      <c r="H11" s="275"/>
      <c r="I11" s="275"/>
      <c r="J11" s="275"/>
      <c r="K11" s="275"/>
      <c r="L11" s="275"/>
      <c r="M11" s="275"/>
      <c r="N11" s="275"/>
      <c r="O11" s="275"/>
      <c r="P11" s="275"/>
      <c r="Q11" s="275"/>
      <c r="R11" s="275"/>
      <c r="S11" s="275"/>
      <c r="T11" s="275"/>
      <c r="U11" s="275"/>
      <c r="V11" s="275"/>
      <c r="W11" s="275"/>
      <c r="X11" s="276"/>
      <c r="Y11" s="273"/>
      <c r="Z11" s="274"/>
      <c r="AA11" s="275"/>
      <c r="AB11" s="275"/>
      <c r="AC11" s="275"/>
      <c r="AD11" s="275"/>
      <c r="AE11" s="275"/>
      <c r="AF11" s="275"/>
      <c r="AG11" s="275"/>
      <c r="AH11" s="275"/>
      <c r="AI11" s="275"/>
      <c r="AJ11" s="275"/>
      <c r="AK11" s="275"/>
      <c r="AL11" s="275"/>
      <c r="AM11" s="275"/>
      <c r="AN11" s="275"/>
      <c r="AO11" s="275"/>
      <c r="AP11" s="275"/>
      <c r="AQ11" s="276"/>
      <c r="AR11" s="48" t="e">
        <f t="shared" si="0"/>
        <v>#DIV/0!</v>
      </c>
      <c r="AS11" s="49" t="e">
        <f t="shared" si="1"/>
        <v>#DIV/0!</v>
      </c>
      <c r="AT11" s="16"/>
      <c r="AU11" s="16"/>
      <c r="AV11" s="468"/>
      <c r="AW11" s="403"/>
      <c r="AX11" s="403"/>
      <c r="AY11" s="403"/>
      <c r="AZ11" s="403"/>
      <c r="BA11" s="403"/>
      <c r="BB11" s="403"/>
      <c r="BC11" s="403"/>
      <c r="BD11" s="403"/>
      <c r="BE11" s="403"/>
      <c r="BF11" s="403"/>
      <c r="BG11" s="403"/>
      <c r="BH11" s="403"/>
      <c r="BI11" s="403"/>
      <c r="BJ11" s="403"/>
      <c r="BK11" s="403"/>
      <c r="BL11" s="403"/>
      <c r="BM11" s="403"/>
      <c r="BN11" s="403"/>
      <c r="BO11" s="403"/>
      <c r="BP11" s="403"/>
      <c r="BQ11" s="377"/>
      <c r="BR11" s="377"/>
    </row>
    <row r="12" spans="1:70" ht="17" hidden="1" customHeight="1" outlineLevel="1" x14ac:dyDescent="0.2">
      <c r="A12" s="387"/>
      <c r="B12" s="390"/>
      <c r="C12" s="393"/>
      <c r="D12" s="396"/>
      <c r="E12" s="399"/>
      <c r="F12" s="19"/>
      <c r="G12" s="274"/>
      <c r="H12" s="275"/>
      <c r="I12" s="275"/>
      <c r="J12" s="275"/>
      <c r="K12" s="275"/>
      <c r="L12" s="275"/>
      <c r="M12" s="275"/>
      <c r="N12" s="275"/>
      <c r="O12" s="275"/>
      <c r="P12" s="275"/>
      <c r="Q12" s="275"/>
      <c r="R12" s="275"/>
      <c r="S12" s="275"/>
      <c r="T12" s="275"/>
      <c r="U12" s="275"/>
      <c r="V12" s="275"/>
      <c r="W12" s="275"/>
      <c r="X12" s="276"/>
      <c r="Y12" s="273"/>
      <c r="Z12" s="274"/>
      <c r="AA12" s="275"/>
      <c r="AB12" s="275"/>
      <c r="AC12" s="275"/>
      <c r="AD12" s="275"/>
      <c r="AE12" s="275"/>
      <c r="AF12" s="275"/>
      <c r="AG12" s="275"/>
      <c r="AH12" s="275"/>
      <c r="AI12" s="275"/>
      <c r="AJ12" s="275"/>
      <c r="AK12" s="275"/>
      <c r="AL12" s="275"/>
      <c r="AM12" s="275"/>
      <c r="AN12" s="275"/>
      <c r="AO12" s="275"/>
      <c r="AP12" s="275"/>
      <c r="AQ12" s="276"/>
      <c r="AR12" s="48" t="e">
        <f t="shared" si="0"/>
        <v>#DIV/0!</v>
      </c>
      <c r="AS12" s="49" t="e">
        <f t="shared" si="1"/>
        <v>#DIV/0!</v>
      </c>
      <c r="AT12" s="16"/>
      <c r="AU12" s="16"/>
      <c r="AV12" s="468" t="s">
        <v>124</v>
      </c>
      <c r="AW12" s="403" t="e" cm="1">
        <f t="array" ref="AW12">bdRateExtend($G11:$G14,H11:H14,$Z11:$Z14,AA11:AA14)</f>
        <v>#VALUE!</v>
      </c>
      <c r="AX12" s="403"/>
      <c r="AY12" s="403"/>
      <c r="AZ12" s="403"/>
      <c r="BA12" s="403"/>
      <c r="BB12" s="403" t="e" cm="1">
        <f t="array" ref="BB12">bdRateExtend($G11:$G14,L11:L14,$Z11:$Z14,AE11:AE14)</f>
        <v>#VALUE!</v>
      </c>
      <c r="BC12" s="403"/>
      <c r="BD12" s="403" t="e" cm="1">
        <f t="array" ref="BD12">bdRateExtend($G11:$G14,M11:M14,$Z11:$Z14,AF11:AF14)</f>
        <v>#VALUE!</v>
      </c>
      <c r="BE12" s="403"/>
      <c r="BF12" s="403" t="e" cm="1">
        <f t="array" ref="BF12">bdRateExtend($G11:$G14,N11:N14,$Z11:$Z14,AG11:AG14)</f>
        <v>#VALUE!</v>
      </c>
      <c r="BG12" s="403"/>
      <c r="BH12" s="403" t="e" cm="1">
        <f t="array" ref="BH12">bdRateExtend($G11:$G14,O11:O14,$Z11:$Z14,AH11:AH14)</f>
        <v>#VALUE!</v>
      </c>
      <c r="BI12" s="403"/>
      <c r="BJ12" s="403" t="e" cm="1">
        <f t="array" ref="BJ12">bdRateExtend($G11:$G14,P11:P14,$Z11:$Z14,AI11:AI14)</f>
        <v>#VALUE!</v>
      </c>
      <c r="BK12" s="403"/>
      <c r="BL12" s="403" t="e" cm="1">
        <f t="array" ref="BL12">bdRateExtend($G11:$G14,Q11:Q14,$Z11:$Z14,AJ11:AJ14)</f>
        <v>#VALUE!</v>
      </c>
      <c r="BM12" s="403"/>
      <c r="BN12" s="403" t="e" cm="1">
        <f t="array" ref="BN12">bdRateExtend($G11:$G14,R11:R14,$Z11:$Z14,AK11:AK14)</f>
        <v>#VALUE!</v>
      </c>
      <c r="BO12" s="403"/>
      <c r="BP12" s="403"/>
      <c r="BQ12" s="377"/>
      <c r="BR12" s="377"/>
    </row>
    <row r="13" spans="1:70" ht="17" hidden="1" customHeight="1" outlineLevel="1" x14ac:dyDescent="0.2">
      <c r="A13" s="387"/>
      <c r="B13" s="390"/>
      <c r="C13" s="393"/>
      <c r="D13" s="396"/>
      <c r="E13" s="399"/>
      <c r="F13" s="19"/>
      <c r="G13" s="274"/>
      <c r="H13" s="275"/>
      <c r="I13" s="275"/>
      <c r="J13" s="275"/>
      <c r="K13" s="275"/>
      <c r="L13" s="275"/>
      <c r="M13" s="275"/>
      <c r="N13" s="275"/>
      <c r="O13" s="275"/>
      <c r="P13" s="275"/>
      <c r="Q13" s="275"/>
      <c r="R13" s="275"/>
      <c r="S13" s="275"/>
      <c r="T13" s="275"/>
      <c r="U13" s="275"/>
      <c r="V13" s="275"/>
      <c r="W13" s="275"/>
      <c r="X13" s="276"/>
      <c r="Y13" s="273"/>
      <c r="Z13" s="274"/>
      <c r="AA13" s="275"/>
      <c r="AB13" s="275"/>
      <c r="AC13" s="275"/>
      <c r="AD13" s="275"/>
      <c r="AE13" s="275"/>
      <c r="AF13" s="275"/>
      <c r="AG13" s="275"/>
      <c r="AH13" s="275"/>
      <c r="AI13" s="275"/>
      <c r="AJ13" s="275"/>
      <c r="AK13" s="275"/>
      <c r="AL13" s="275"/>
      <c r="AM13" s="275"/>
      <c r="AN13" s="275"/>
      <c r="AO13" s="275"/>
      <c r="AP13" s="275"/>
      <c r="AQ13" s="276"/>
      <c r="AR13" s="48" t="e">
        <f t="shared" si="0"/>
        <v>#DIV/0!</v>
      </c>
      <c r="AS13" s="49" t="e">
        <f t="shared" si="1"/>
        <v>#DIV/0!</v>
      </c>
      <c r="AT13" s="16"/>
      <c r="AU13" s="16"/>
      <c r="AV13" s="468"/>
      <c r="AW13" s="403"/>
      <c r="AX13" s="403"/>
      <c r="AY13" s="403"/>
      <c r="AZ13" s="403"/>
      <c r="BA13" s="403"/>
      <c r="BB13" s="403"/>
      <c r="BC13" s="403"/>
      <c r="BD13" s="403"/>
      <c r="BE13" s="403"/>
      <c r="BF13" s="403"/>
      <c r="BG13" s="403"/>
      <c r="BH13" s="403"/>
      <c r="BI13" s="403"/>
      <c r="BJ13" s="403"/>
      <c r="BK13" s="403"/>
      <c r="BL13" s="403"/>
      <c r="BM13" s="403"/>
      <c r="BN13" s="403"/>
      <c r="BO13" s="403"/>
      <c r="BP13" s="403"/>
      <c r="BQ13" s="377"/>
      <c r="BR13" s="377"/>
    </row>
    <row r="14" spans="1:70" ht="17" hidden="1" customHeight="1" outlineLevel="1" x14ac:dyDescent="0.2">
      <c r="A14" s="387"/>
      <c r="B14" s="390"/>
      <c r="C14" s="393"/>
      <c r="D14" s="396"/>
      <c r="E14" s="399"/>
      <c r="F14" s="19"/>
      <c r="G14" s="274"/>
      <c r="H14" s="275"/>
      <c r="I14" s="275"/>
      <c r="J14" s="275"/>
      <c r="K14" s="275"/>
      <c r="L14" s="275"/>
      <c r="M14" s="275"/>
      <c r="N14" s="275"/>
      <c r="O14" s="275"/>
      <c r="P14" s="275"/>
      <c r="Q14" s="275"/>
      <c r="R14" s="275"/>
      <c r="S14" s="275"/>
      <c r="T14" s="275"/>
      <c r="U14" s="275"/>
      <c r="V14" s="275"/>
      <c r="W14" s="275"/>
      <c r="X14" s="276"/>
      <c r="Y14" s="273"/>
      <c r="Z14" s="274"/>
      <c r="AA14" s="275"/>
      <c r="AB14" s="275"/>
      <c r="AC14" s="275"/>
      <c r="AD14" s="275"/>
      <c r="AE14" s="275"/>
      <c r="AF14" s="275"/>
      <c r="AG14" s="275"/>
      <c r="AH14" s="275"/>
      <c r="AI14" s="275"/>
      <c r="AJ14" s="275"/>
      <c r="AK14" s="275"/>
      <c r="AL14" s="275"/>
      <c r="AM14" s="275"/>
      <c r="AN14" s="275"/>
      <c r="AO14" s="275"/>
      <c r="AP14" s="275"/>
      <c r="AQ14" s="276"/>
      <c r="AR14" s="48" t="e">
        <f t="shared" si="0"/>
        <v>#DIV/0!</v>
      </c>
      <c r="AS14" s="49" t="e">
        <f t="shared" si="1"/>
        <v>#DIV/0!</v>
      </c>
      <c r="AT14" s="16"/>
      <c r="AU14" s="16"/>
      <c r="AV14" s="468" t="s">
        <v>125</v>
      </c>
      <c r="AW14" s="403" t="e" cm="1">
        <f t="array" ref="AW14">bdRateExtend($G12:$G15,H12:H15,$Z12:$Z15,AA12:AA15)</f>
        <v>#VALUE!</v>
      </c>
      <c r="AX14" s="403"/>
      <c r="AY14" s="403"/>
      <c r="AZ14" s="403"/>
      <c r="BA14" s="403"/>
      <c r="BB14" s="403" t="e" cm="1">
        <f t="array" ref="BB14">bdRateExtend($G12:$G15,L12:L15,$Z12:$Z15,AE12:AE15)</f>
        <v>#VALUE!</v>
      </c>
      <c r="BC14" s="403"/>
      <c r="BD14" s="403" t="e" cm="1">
        <f t="array" ref="BD14">bdRateExtend($G12:$G15,M12:M15,$Z12:$Z15,AF12:AF15)</f>
        <v>#VALUE!</v>
      </c>
      <c r="BE14" s="403"/>
      <c r="BF14" s="403" t="e" cm="1">
        <f t="array" ref="BF14">bdRateExtend($G12:$G15,N12:N15,$Z12:$Z15,AG12:AG15)</f>
        <v>#VALUE!</v>
      </c>
      <c r="BG14" s="403"/>
      <c r="BH14" s="403" t="e" cm="1">
        <f t="array" ref="BH14">bdRateExtend($G12:$G15,O12:O15,$Z12:$Z15,AH12:AH15)</f>
        <v>#VALUE!</v>
      </c>
      <c r="BI14" s="403"/>
      <c r="BJ14" s="403" t="e" cm="1">
        <f t="array" ref="BJ14">bdRateExtend($G12:$G15,P12:P15,$Z12:$Z15,AI12:AI15)</f>
        <v>#VALUE!</v>
      </c>
      <c r="BK14" s="403"/>
      <c r="BL14" s="403" t="e" cm="1">
        <f t="array" ref="BL14">bdRateExtend($G12:$G15,Q12:Q15,$Z12:$Z15,AJ12:AJ15)</f>
        <v>#VALUE!</v>
      </c>
      <c r="BM14" s="403"/>
      <c r="BN14" s="403" t="e" cm="1">
        <f t="array" ref="BN14">bdRateExtend($G12:$G15,R12:R15,$Z12:$Z15,AK12:AK15)</f>
        <v>#VALUE!</v>
      </c>
      <c r="BO14" s="403"/>
      <c r="BP14" s="403"/>
      <c r="BQ14" s="377"/>
      <c r="BR14" s="377"/>
    </row>
    <row r="15" spans="1:70" ht="17" hidden="1" customHeight="1" outlineLevel="1" thickBot="1" x14ac:dyDescent="0.25">
      <c r="A15" s="387"/>
      <c r="B15" s="391"/>
      <c r="C15" s="394"/>
      <c r="D15" s="397"/>
      <c r="E15" s="400"/>
      <c r="F15" s="22"/>
      <c r="G15" s="277"/>
      <c r="H15" s="278"/>
      <c r="I15" s="278"/>
      <c r="J15" s="278"/>
      <c r="K15" s="278"/>
      <c r="L15" s="278"/>
      <c r="M15" s="278"/>
      <c r="N15" s="278"/>
      <c r="O15" s="278"/>
      <c r="P15" s="278"/>
      <c r="Q15" s="278"/>
      <c r="R15" s="278"/>
      <c r="S15" s="278"/>
      <c r="T15" s="278"/>
      <c r="U15" s="278"/>
      <c r="V15" s="278"/>
      <c r="W15" s="278"/>
      <c r="X15" s="279"/>
      <c r="Y15" s="273"/>
      <c r="Z15" s="277"/>
      <c r="AA15" s="278"/>
      <c r="AB15" s="278"/>
      <c r="AC15" s="278"/>
      <c r="AD15" s="278"/>
      <c r="AE15" s="278"/>
      <c r="AF15" s="278"/>
      <c r="AG15" s="278"/>
      <c r="AH15" s="278"/>
      <c r="AI15" s="278"/>
      <c r="AJ15" s="278"/>
      <c r="AK15" s="278"/>
      <c r="AL15" s="278"/>
      <c r="AM15" s="278"/>
      <c r="AN15" s="278"/>
      <c r="AO15" s="278"/>
      <c r="AP15" s="278"/>
      <c r="AQ15" s="279"/>
      <c r="AR15" s="50" t="e">
        <f t="shared" si="0"/>
        <v>#DIV/0!</v>
      </c>
      <c r="AS15" s="51" t="e">
        <f t="shared" si="1"/>
        <v>#DIV/0!</v>
      </c>
      <c r="AT15" s="16"/>
      <c r="AU15" s="16"/>
      <c r="AV15" s="468"/>
      <c r="AW15" s="403"/>
      <c r="AX15" s="403"/>
      <c r="AY15" s="403"/>
      <c r="AZ15" s="403"/>
      <c r="BA15" s="403"/>
      <c r="BB15" s="403"/>
      <c r="BC15" s="403"/>
      <c r="BD15" s="403"/>
      <c r="BE15" s="403"/>
      <c r="BF15" s="403"/>
      <c r="BG15" s="403"/>
      <c r="BH15" s="403"/>
      <c r="BI15" s="403"/>
      <c r="BJ15" s="403"/>
      <c r="BK15" s="403"/>
      <c r="BL15" s="403"/>
      <c r="BM15" s="403"/>
      <c r="BN15" s="403"/>
      <c r="BO15" s="403"/>
      <c r="BP15" s="403"/>
      <c r="BQ15" s="377"/>
      <c r="BR15" s="377"/>
    </row>
    <row r="16" spans="1:70" ht="17" hidden="1" customHeight="1" outlineLevel="1" x14ac:dyDescent="0.2">
      <c r="A16" s="387"/>
      <c r="B16" s="389" t="s">
        <v>18</v>
      </c>
      <c r="C16" s="392" t="s">
        <v>30</v>
      </c>
      <c r="D16" s="395">
        <v>59.94</v>
      </c>
      <c r="E16" s="398">
        <v>10</v>
      </c>
      <c r="F16" s="21"/>
      <c r="G16" s="270"/>
      <c r="H16" s="271"/>
      <c r="I16" s="271"/>
      <c r="J16" s="271"/>
      <c r="K16" s="271"/>
      <c r="L16" s="271"/>
      <c r="M16" s="271"/>
      <c r="N16" s="271"/>
      <c r="O16" s="271"/>
      <c r="P16" s="271"/>
      <c r="Q16" s="271"/>
      <c r="R16" s="271"/>
      <c r="S16" s="271"/>
      <c r="T16" s="271"/>
      <c r="U16" s="271"/>
      <c r="V16" s="271"/>
      <c r="W16" s="271"/>
      <c r="X16" s="272"/>
      <c r="Y16" s="273"/>
      <c r="Z16" s="270"/>
      <c r="AA16" s="271"/>
      <c r="AB16" s="271"/>
      <c r="AC16" s="271"/>
      <c r="AD16" s="271"/>
      <c r="AE16" s="271"/>
      <c r="AF16" s="271"/>
      <c r="AG16" s="271"/>
      <c r="AH16" s="271"/>
      <c r="AI16" s="271"/>
      <c r="AJ16" s="271"/>
      <c r="AK16" s="271"/>
      <c r="AL16" s="271"/>
      <c r="AM16" s="271"/>
      <c r="AN16" s="271"/>
      <c r="AO16" s="271"/>
      <c r="AP16" s="271"/>
      <c r="AQ16" s="272"/>
      <c r="AR16" s="46" t="e">
        <f t="shared" si="0"/>
        <v>#DIV/0!</v>
      </c>
      <c r="AS16" s="47" t="e">
        <f t="shared" si="1"/>
        <v>#DIV/0!</v>
      </c>
      <c r="AT16" s="16"/>
      <c r="AU16" s="16"/>
      <c r="AV16" s="468" t="s">
        <v>123</v>
      </c>
      <c r="AW16" s="403" t="e" cm="1">
        <f t="array" ref="AW16">bdRateExtend($G16:$G19,H16:H19,$Z16:$Z19,AA16:AA19)</f>
        <v>#VALUE!</v>
      </c>
      <c r="AX16" s="403" t="e" cm="1">
        <f t="array" ref="AX16">bdRateExtend($G16:$G21,H16:H21,$Z16:$Z21,AA16:AA21)</f>
        <v>#VALUE!</v>
      </c>
      <c r="AY16" s="403" t="e" cm="1">
        <f t="array" ref="AY16">bdRateExtend($G16:$G21,I16:I21,$Z16:$Z21,AB16:AB21)</f>
        <v>#VALUE!</v>
      </c>
      <c r="AZ16" s="403" t="e" cm="1">
        <f t="array" ref="AZ16">bdRateExtend($G16:$G21,J16:J21,$Z16:$Z21,AC16:AC21)</f>
        <v>#VALUE!</v>
      </c>
      <c r="BA16" s="403" t="e" cm="1">
        <f t="array" ref="BA16">bdRateExtend($G16:$G21,K16:K21,$Z16:$Z21,AD16:AD21)</f>
        <v>#VALUE!</v>
      </c>
      <c r="BB16" s="403" t="e" cm="1">
        <f t="array" ref="BB16">bdRateExtend($G16:$G19,L16:L19,$Z16:$Z19,AE16:AE19)</f>
        <v>#VALUE!</v>
      </c>
      <c r="BC16" s="403" t="e" cm="1">
        <f t="array" ref="BC16">bdRateExtend($G16:$G21,L16:L21,$Z16:$Z21,AE16:AE21)</f>
        <v>#VALUE!</v>
      </c>
      <c r="BD16" s="403" t="e" cm="1">
        <f t="array" ref="BD16">bdRateExtend($G16:$G19,M16:M19,$Z16:$Z19,AF16:AF19)</f>
        <v>#VALUE!</v>
      </c>
      <c r="BE16" s="403" t="e" cm="1">
        <f t="array" ref="BE16">bdRateExtend($G16:$G21,M16:M21,$Z16:$Z21,AF16:AF21)</f>
        <v>#VALUE!</v>
      </c>
      <c r="BF16" s="403" t="e" cm="1">
        <f t="array" ref="BF16">bdRateExtend($G16:$G19,N16:N19,$Z16:$Z19,AG16:AG19)</f>
        <v>#VALUE!</v>
      </c>
      <c r="BG16" s="403" t="e" cm="1">
        <f t="array" ref="BG16">bdRateExtend($G16:$G21,N16:N21,$Z16:$Z21,AG16:AG21)</f>
        <v>#VALUE!</v>
      </c>
      <c r="BH16" s="403" t="e" cm="1">
        <f t="array" ref="BH16">bdRateExtend($G16:$G19,O16:O19,$Z16:$Z19,AH16:AH19)</f>
        <v>#VALUE!</v>
      </c>
      <c r="BI16" s="403" t="e" cm="1">
        <f t="array" ref="BI16">bdRateExtend($G16:$G21,O16:O21,$Z16:$Z21,AH16:AH21)</f>
        <v>#VALUE!</v>
      </c>
      <c r="BJ16" s="403" t="e" cm="1">
        <f t="array" ref="BJ16">bdRateExtend($G16:$G19,P16:P19,$Z16:$Z19,AI16:AI19)</f>
        <v>#VALUE!</v>
      </c>
      <c r="BK16" s="403" t="e" cm="1">
        <f t="array" ref="BK16">bdRateExtend($G16:$G21,P16:P21,$Z16:$Z21,AI16:AI21)</f>
        <v>#VALUE!</v>
      </c>
      <c r="BL16" s="403" t="e" cm="1">
        <f t="array" ref="BL16">bdRateExtend($G16:$G19,Q16:Q19,$Z16:$Z19,AJ16:AJ19)</f>
        <v>#VALUE!</v>
      </c>
      <c r="BM16" s="403" t="e" cm="1">
        <f t="array" ref="BM16">bdRateExtend($G16:$G21,Q16:Q21,$Z16:$Z21,AJ16:AJ21)</f>
        <v>#VALUE!</v>
      </c>
      <c r="BN16" s="403" t="e" cm="1">
        <f t="array" ref="BN16">bdRateExtend($G16:$G19,R16:R19,$Z16:$Z19,AK16:AK19)</f>
        <v>#VALUE!</v>
      </c>
      <c r="BO16" s="403" t="e" cm="1">
        <f t="array" ref="BO16">bdRateExtend($G16:$G21,R16:R21,$Z16:$Z21,AK16:AK21)</f>
        <v>#VALUE!</v>
      </c>
      <c r="BP16" s="403" t="e" cm="1">
        <f t="array" ref="BP16">bdRateExtend($G16:$G21,S16:S21,$Z16:$Z21,AL16:AL21)</f>
        <v>#VALUE!</v>
      </c>
      <c r="BQ16" s="377" t="e" cm="1">
        <f t="array" ref="BQ16">bdRateExtend($G16:$G21,T16:T21,$Z16:$Z21,AM16:AM21)</f>
        <v>#VALUE!</v>
      </c>
      <c r="BR16" s="377" t="e" cm="1">
        <f t="array" ref="BR16">bdRateExtend($G16:$G21,U16:U21,$Z16:$Z21,AN16:AN21)</f>
        <v>#VALUE!</v>
      </c>
    </row>
    <row r="17" spans="1:70" ht="17" hidden="1" customHeight="1" outlineLevel="1" x14ac:dyDescent="0.2">
      <c r="A17" s="387"/>
      <c r="B17" s="390"/>
      <c r="C17" s="393"/>
      <c r="D17" s="396"/>
      <c r="E17" s="399"/>
      <c r="F17" s="19"/>
      <c r="G17" s="274"/>
      <c r="H17" s="275"/>
      <c r="I17" s="275"/>
      <c r="J17" s="275"/>
      <c r="K17" s="275"/>
      <c r="L17" s="275"/>
      <c r="M17" s="275"/>
      <c r="N17" s="275"/>
      <c r="O17" s="275"/>
      <c r="P17" s="275"/>
      <c r="Q17" s="275"/>
      <c r="R17" s="275"/>
      <c r="S17" s="275"/>
      <c r="T17" s="275"/>
      <c r="U17" s="275"/>
      <c r="V17" s="275"/>
      <c r="W17" s="275"/>
      <c r="X17" s="276"/>
      <c r="Y17" s="273"/>
      <c r="Z17" s="274"/>
      <c r="AA17" s="275"/>
      <c r="AB17" s="275"/>
      <c r="AC17" s="275"/>
      <c r="AD17" s="275"/>
      <c r="AE17" s="275"/>
      <c r="AF17" s="275"/>
      <c r="AG17" s="275"/>
      <c r="AH17" s="275"/>
      <c r="AI17" s="275"/>
      <c r="AJ17" s="275"/>
      <c r="AK17" s="275"/>
      <c r="AL17" s="275"/>
      <c r="AM17" s="275"/>
      <c r="AN17" s="275"/>
      <c r="AO17" s="275"/>
      <c r="AP17" s="275"/>
      <c r="AQ17" s="276"/>
      <c r="AR17" s="48" t="e">
        <f t="shared" si="0"/>
        <v>#DIV/0!</v>
      </c>
      <c r="AS17" s="49" t="e">
        <f t="shared" si="1"/>
        <v>#DIV/0!</v>
      </c>
      <c r="AT17" s="16"/>
      <c r="AU17" s="16"/>
      <c r="AV17" s="468"/>
      <c r="AW17" s="403"/>
      <c r="AX17" s="403"/>
      <c r="AY17" s="403"/>
      <c r="AZ17" s="403"/>
      <c r="BA17" s="403"/>
      <c r="BB17" s="403"/>
      <c r="BC17" s="403"/>
      <c r="BD17" s="403"/>
      <c r="BE17" s="403"/>
      <c r="BF17" s="403"/>
      <c r="BG17" s="403"/>
      <c r="BH17" s="403"/>
      <c r="BI17" s="403"/>
      <c r="BJ17" s="403"/>
      <c r="BK17" s="403"/>
      <c r="BL17" s="403"/>
      <c r="BM17" s="403"/>
      <c r="BN17" s="403"/>
      <c r="BO17" s="403"/>
      <c r="BP17" s="403"/>
      <c r="BQ17" s="377"/>
      <c r="BR17" s="377"/>
    </row>
    <row r="18" spans="1:70" ht="17" hidden="1" customHeight="1" outlineLevel="1" x14ac:dyDescent="0.2">
      <c r="A18" s="387"/>
      <c r="B18" s="390"/>
      <c r="C18" s="393"/>
      <c r="D18" s="396"/>
      <c r="E18" s="399"/>
      <c r="F18" s="19"/>
      <c r="G18" s="274"/>
      <c r="H18" s="275"/>
      <c r="I18" s="275"/>
      <c r="J18" s="275"/>
      <c r="K18" s="275"/>
      <c r="L18" s="275"/>
      <c r="M18" s="275"/>
      <c r="N18" s="275"/>
      <c r="O18" s="275"/>
      <c r="P18" s="275"/>
      <c r="Q18" s="275"/>
      <c r="R18" s="275"/>
      <c r="S18" s="275"/>
      <c r="T18" s="275"/>
      <c r="U18" s="275"/>
      <c r="V18" s="275"/>
      <c r="W18" s="275"/>
      <c r="X18" s="276"/>
      <c r="Y18" s="273"/>
      <c r="Z18" s="274"/>
      <c r="AA18" s="275"/>
      <c r="AB18" s="275"/>
      <c r="AC18" s="275"/>
      <c r="AD18" s="275"/>
      <c r="AE18" s="275"/>
      <c r="AF18" s="275"/>
      <c r="AG18" s="275"/>
      <c r="AH18" s="275"/>
      <c r="AI18" s="275"/>
      <c r="AJ18" s="275"/>
      <c r="AK18" s="275"/>
      <c r="AL18" s="275"/>
      <c r="AM18" s="275"/>
      <c r="AN18" s="275"/>
      <c r="AO18" s="275"/>
      <c r="AP18" s="275"/>
      <c r="AQ18" s="276"/>
      <c r="AR18" s="48" t="e">
        <f t="shared" si="0"/>
        <v>#DIV/0!</v>
      </c>
      <c r="AS18" s="49" t="e">
        <f t="shared" si="1"/>
        <v>#DIV/0!</v>
      </c>
      <c r="AT18" s="16"/>
      <c r="AU18" s="16"/>
      <c r="AV18" s="468" t="s">
        <v>124</v>
      </c>
      <c r="AW18" s="403" t="e" cm="1">
        <f t="array" ref="AW18">bdRateExtend($G17:$G20,H17:H20,$Z17:$Z20,AA17:AA20)</f>
        <v>#VALUE!</v>
      </c>
      <c r="AX18" s="403"/>
      <c r="AY18" s="403"/>
      <c r="AZ18" s="403"/>
      <c r="BA18" s="403"/>
      <c r="BB18" s="403" t="e" cm="1">
        <f t="array" ref="BB18">bdRateExtend($G17:$G20,L17:L20,$Z17:$Z20,AE17:AE20)</f>
        <v>#VALUE!</v>
      </c>
      <c r="BC18" s="403"/>
      <c r="BD18" s="403" t="e" cm="1">
        <f t="array" ref="BD18">bdRateExtend($G17:$G20,M17:M20,$Z17:$Z20,AF17:AF20)</f>
        <v>#VALUE!</v>
      </c>
      <c r="BE18" s="403"/>
      <c r="BF18" s="403" t="e" cm="1">
        <f t="array" ref="BF18">bdRateExtend($G17:$G20,N17:N20,$Z17:$Z20,AG17:AG20)</f>
        <v>#VALUE!</v>
      </c>
      <c r="BG18" s="403"/>
      <c r="BH18" s="403" t="e" cm="1">
        <f t="array" ref="BH18">bdRateExtend($G17:$G20,O17:O20,$Z17:$Z20,AH17:AH20)</f>
        <v>#VALUE!</v>
      </c>
      <c r="BI18" s="403"/>
      <c r="BJ18" s="403" t="e" cm="1">
        <f t="array" ref="BJ18">bdRateExtend($G17:$G20,P17:P20,$Z17:$Z20,AI17:AI20)</f>
        <v>#VALUE!</v>
      </c>
      <c r="BK18" s="403"/>
      <c r="BL18" s="403" t="e" cm="1">
        <f t="array" ref="BL18">bdRateExtend($G17:$G20,Q17:Q20,$Z17:$Z20,AJ17:AJ20)</f>
        <v>#VALUE!</v>
      </c>
      <c r="BM18" s="403"/>
      <c r="BN18" s="403" t="e" cm="1">
        <f t="array" ref="BN18">bdRateExtend($G17:$G20,R17:R20,$Z17:$Z20,AK17:AK20)</f>
        <v>#VALUE!</v>
      </c>
      <c r="BO18" s="403"/>
      <c r="BP18" s="403"/>
      <c r="BQ18" s="377"/>
      <c r="BR18" s="377"/>
    </row>
    <row r="19" spans="1:70" ht="17" hidden="1" customHeight="1" outlineLevel="1" x14ac:dyDescent="0.2">
      <c r="A19" s="387"/>
      <c r="B19" s="390"/>
      <c r="C19" s="393"/>
      <c r="D19" s="396"/>
      <c r="E19" s="399"/>
      <c r="F19" s="19"/>
      <c r="G19" s="274"/>
      <c r="H19" s="275"/>
      <c r="I19" s="275"/>
      <c r="J19" s="275"/>
      <c r="K19" s="275"/>
      <c r="L19" s="275"/>
      <c r="M19" s="275"/>
      <c r="N19" s="275"/>
      <c r="O19" s="275"/>
      <c r="P19" s="275"/>
      <c r="Q19" s="275"/>
      <c r="R19" s="275"/>
      <c r="S19" s="275"/>
      <c r="T19" s="275"/>
      <c r="U19" s="275"/>
      <c r="V19" s="275"/>
      <c r="W19" s="275"/>
      <c r="X19" s="276"/>
      <c r="Y19" s="273"/>
      <c r="Z19" s="274"/>
      <c r="AA19" s="275"/>
      <c r="AB19" s="275"/>
      <c r="AC19" s="275"/>
      <c r="AD19" s="275"/>
      <c r="AE19" s="275"/>
      <c r="AF19" s="275"/>
      <c r="AG19" s="275"/>
      <c r="AH19" s="275"/>
      <c r="AI19" s="275"/>
      <c r="AJ19" s="275"/>
      <c r="AK19" s="275"/>
      <c r="AL19" s="275"/>
      <c r="AM19" s="275"/>
      <c r="AN19" s="275"/>
      <c r="AO19" s="275"/>
      <c r="AP19" s="275"/>
      <c r="AQ19" s="276"/>
      <c r="AR19" s="48" t="e">
        <f t="shared" si="0"/>
        <v>#DIV/0!</v>
      </c>
      <c r="AS19" s="49" t="e">
        <f t="shared" si="1"/>
        <v>#DIV/0!</v>
      </c>
      <c r="AT19" s="16"/>
      <c r="AU19" s="16"/>
      <c r="AV19" s="468"/>
      <c r="AW19" s="403"/>
      <c r="AX19" s="403"/>
      <c r="AY19" s="403"/>
      <c r="AZ19" s="403"/>
      <c r="BA19" s="403"/>
      <c r="BB19" s="403"/>
      <c r="BC19" s="403"/>
      <c r="BD19" s="403"/>
      <c r="BE19" s="403"/>
      <c r="BF19" s="403"/>
      <c r="BG19" s="403"/>
      <c r="BH19" s="403"/>
      <c r="BI19" s="403"/>
      <c r="BJ19" s="403"/>
      <c r="BK19" s="403"/>
      <c r="BL19" s="403"/>
      <c r="BM19" s="403"/>
      <c r="BN19" s="403"/>
      <c r="BO19" s="403"/>
      <c r="BP19" s="403"/>
      <c r="BQ19" s="377"/>
      <c r="BR19" s="377"/>
    </row>
    <row r="20" spans="1:70" ht="17" hidden="1" customHeight="1" outlineLevel="1" x14ac:dyDescent="0.2">
      <c r="A20" s="387"/>
      <c r="B20" s="390"/>
      <c r="C20" s="393"/>
      <c r="D20" s="396"/>
      <c r="E20" s="399"/>
      <c r="F20" s="19"/>
      <c r="G20" s="274"/>
      <c r="H20" s="275"/>
      <c r="I20" s="275"/>
      <c r="J20" s="275"/>
      <c r="K20" s="275"/>
      <c r="L20" s="275"/>
      <c r="M20" s="275"/>
      <c r="N20" s="275"/>
      <c r="O20" s="275"/>
      <c r="P20" s="275"/>
      <c r="Q20" s="275"/>
      <c r="R20" s="275"/>
      <c r="S20" s="275"/>
      <c r="T20" s="275"/>
      <c r="U20" s="275"/>
      <c r="V20" s="275"/>
      <c r="W20" s="275"/>
      <c r="X20" s="276"/>
      <c r="Y20" s="273"/>
      <c r="Z20" s="274"/>
      <c r="AA20" s="275"/>
      <c r="AB20" s="275"/>
      <c r="AC20" s="275"/>
      <c r="AD20" s="275"/>
      <c r="AE20" s="275"/>
      <c r="AF20" s="275"/>
      <c r="AG20" s="275"/>
      <c r="AH20" s="275"/>
      <c r="AI20" s="275"/>
      <c r="AJ20" s="275"/>
      <c r="AK20" s="275"/>
      <c r="AL20" s="275"/>
      <c r="AM20" s="275"/>
      <c r="AN20" s="275"/>
      <c r="AO20" s="275"/>
      <c r="AP20" s="275"/>
      <c r="AQ20" s="276"/>
      <c r="AR20" s="48" t="e">
        <f t="shared" si="0"/>
        <v>#DIV/0!</v>
      </c>
      <c r="AS20" s="49" t="e">
        <f t="shared" si="1"/>
        <v>#DIV/0!</v>
      </c>
      <c r="AT20" s="16"/>
      <c r="AU20" s="16"/>
      <c r="AV20" s="468" t="s">
        <v>125</v>
      </c>
      <c r="AW20" s="403" t="e" cm="1">
        <f t="array" ref="AW20">bdRateExtend($G18:$G21,H18:H21,$Z18:$Z21,AA18:AA21)</f>
        <v>#VALUE!</v>
      </c>
      <c r="AX20" s="403"/>
      <c r="AY20" s="403"/>
      <c r="AZ20" s="403"/>
      <c r="BA20" s="403"/>
      <c r="BB20" s="403" t="e" cm="1">
        <f t="array" ref="BB20">bdRateExtend($G18:$G21,L18:L21,$Z18:$Z21,AE18:AE21)</f>
        <v>#VALUE!</v>
      </c>
      <c r="BC20" s="403"/>
      <c r="BD20" s="403" t="e" cm="1">
        <f t="array" ref="BD20">bdRateExtend($G18:$G21,M18:M21,$Z18:$Z21,AF18:AF21)</f>
        <v>#VALUE!</v>
      </c>
      <c r="BE20" s="403"/>
      <c r="BF20" s="403" t="e" cm="1">
        <f t="array" ref="BF20">bdRateExtend($G18:$G21,N18:N21,$Z18:$Z21,AG18:AG21)</f>
        <v>#VALUE!</v>
      </c>
      <c r="BG20" s="403"/>
      <c r="BH20" s="403" t="e" cm="1">
        <f t="array" ref="BH20">bdRateExtend($G18:$G21,O18:O21,$Z18:$Z21,AH18:AH21)</f>
        <v>#VALUE!</v>
      </c>
      <c r="BI20" s="403"/>
      <c r="BJ20" s="403" t="e" cm="1">
        <f t="array" ref="BJ20">bdRateExtend($G18:$G21,P18:P21,$Z18:$Z21,AI18:AI21)</f>
        <v>#VALUE!</v>
      </c>
      <c r="BK20" s="403"/>
      <c r="BL20" s="403" t="e" cm="1">
        <f t="array" ref="BL20">bdRateExtend($G18:$G21,Q18:Q21,$Z18:$Z21,AJ18:AJ21)</f>
        <v>#VALUE!</v>
      </c>
      <c r="BM20" s="403"/>
      <c r="BN20" s="403" t="e" cm="1">
        <f t="array" ref="BN20">bdRateExtend($G18:$G21,R18:R21,$Z18:$Z21,AK18:AK21)</f>
        <v>#VALUE!</v>
      </c>
      <c r="BO20" s="403"/>
      <c r="BP20" s="403"/>
      <c r="BQ20" s="377"/>
      <c r="BR20" s="377"/>
    </row>
    <row r="21" spans="1:70" ht="17" hidden="1" customHeight="1" outlineLevel="1" thickBot="1" x14ac:dyDescent="0.25">
      <c r="A21" s="387"/>
      <c r="B21" s="391"/>
      <c r="C21" s="394"/>
      <c r="D21" s="397"/>
      <c r="E21" s="400"/>
      <c r="F21" s="22"/>
      <c r="G21" s="277"/>
      <c r="H21" s="278"/>
      <c r="I21" s="278"/>
      <c r="J21" s="278"/>
      <c r="K21" s="278"/>
      <c r="L21" s="278"/>
      <c r="M21" s="278"/>
      <c r="N21" s="278"/>
      <c r="O21" s="278"/>
      <c r="P21" s="278"/>
      <c r="Q21" s="278"/>
      <c r="R21" s="278"/>
      <c r="S21" s="278"/>
      <c r="T21" s="278"/>
      <c r="U21" s="278"/>
      <c r="V21" s="278"/>
      <c r="W21" s="278"/>
      <c r="X21" s="279"/>
      <c r="Y21" s="273"/>
      <c r="Z21" s="277"/>
      <c r="AA21" s="278"/>
      <c r="AB21" s="278"/>
      <c r="AC21" s="278"/>
      <c r="AD21" s="278"/>
      <c r="AE21" s="278"/>
      <c r="AF21" s="278"/>
      <c r="AG21" s="278"/>
      <c r="AH21" s="278"/>
      <c r="AI21" s="278"/>
      <c r="AJ21" s="278"/>
      <c r="AK21" s="278"/>
      <c r="AL21" s="278"/>
      <c r="AM21" s="278"/>
      <c r="AN21" s="278"/>
      <c r="AO21" s="278"/>
      <c r="AP21" s="278"/>
      <c r="AQ21" s="279"/>
      <c r="AR21" s="50" t="e">
        <f t="shared" si="0"/>
        <v>#DIV/0!</v>
      </c>
      <c r="AS21" s="51" t="e">
        <f t="shared" si="1"/>
        <v>#DIV/0!</v>
      </c>
      <c r="AT21" s="16"/>
      <c r="AU21" s="16"/>
      <c r="AV21" s="468"/>
      <c r="AW21" s="403"/>
      <c r="AX21" s="403"/>
      <c r="AY21" s="403"/>
      <c r="AZ21" s="403"/>
      <c r="BA21" s="403"/>
      <c r="BB21" s="403"/>
      <c r="BC21" s="403"/>
      <c r="BD21" s="403"/>
      <c r="BE21" s="403"/>
      <c r="BF21" s="403"/>
      <c r="BG21" s="403"/>
      <c r="BH21" s="403"/>
      <c r="BI21" s="403"/>
      <c r="BJ21" s="403"/>
      <c r="BK21" s="403"/>
      <c r="BL21" s="403"/>
      <c r="BM21" s="403"/>
      <c r="BN21" s="403"/>
      <c r="BO21" s="403"/>
      <c r="BP21" s="403"/>
      <c r="BQ21" s="377"/>
      <c r="BR21" s="377"/>
    </row>
    <row r="22" spans="1:70" ht="17" hidden="1" customHeight="1" outlineLevel="1" x14ac:dyDescent="0.2">
      <c r="A22" s="387"/>
      <c r="B22" s="389" t="s">
        <v>18</v>
      </c>
      <c r="C22" s="392" t="s">
        <v>28</v>
      </c>
      <c r="D22" s="395">
        <v>29.97</v>
      </c>
      <c r="E22" s="398">
        <v>10</v>
      </c>
      <c r="F22" s="21"/>
      <c r="G22" s="270"/>
      <c r="H22" s="271"/>
      <c r="I22" s="271"/>
      <c r="J22" s="271"/>
      <c r="K22" s="271"/>
      <c r="L22" s="271"/>
      <c r="M22" s="271"/>
      <c r="N22" s="271"/>
      <c r="O22" s="271"/>
      <c r="P22" s="271"/>
      <c r="Q22" s="271"/>
      <c r="R22" s="271"/>
      <c r="S22" s="271"/>
      <c r="T22" s="271"/>
      <c r="U22" s="271"/>
      <c r="V22" s="271"/>
      <c r="W22" s="271"/>
      <c r="X22" s="272"/>
      <c r="Y22" s="273"/>
      <c r="Z22" s="270"/>
      <c r="AA22" s="271"/>
      <c r="AB22" s="271"/>
      <c r="AC22" s="271"/>
      <c r="AD22" s="271"/>
      <c r="AE22" s="271"/>
      <c r="AF22" s="271"/>
      <c r="AG22" s="271"/>
      <c r="AH22" s="271"/>
      <c r="AI22" s="271"/>
      <c r="AJ22" s="271"/>
      <c r="AK22" s="271"/>
      <c r="AL22" s="271"/>
      <c r="AM22" s="271"/>
      <c r="AN22" s="271"/>
      <c r="AO22" s="271"/>
      <c r="AP22" s="271"/>
      <c r="AQ22" s="272"/>
      <c r="AR22" s="46" t="e">
        <f t="shared" si="0"/>
        <v>#DIV/0!</v>
      </c>
      <c r="AS22" s="47" t="e">
        <f t="shared" si="1"/>
        <v>#DIV/0!</v>
      </c>
      <c r="AT22" s="16"/>
      <c r="AU22" s="16"/>
      <c r="AV22" s="468" t="s">
        <v>123</v>
      </c>
      <c r="AW22" s="403" t="e" cm="1">
        <f t="array" ref="AW22">bdRateExtend($G22:$G25,H22:H25,$Z22:$Z25,AA22:AA25)</f>
        <v>#VALUE!</v>
      </c>
      <c r="AX22" s="403" t="e" cm="1">
        <f t="array" ref="AX22">bdRateExtend($G22:$G27,H22:H27,$Z22:$Z27,AA22:AA27)</f>
        <v>#VALUE!</v>
      </c>
      <c r="AY22" s="403" t="e" cm="1">
        <f t="array" ref="AY22">bdRateExtend($G22:$G27,I22:I27,$Z22:$Z27,AB22:AB27)</f>
        <v>#VALUE!</v>
      </c>
      <c r="AZ22" s="403" t="e" cm="1">
        <f t="array" ref="AZ22">bdRateExtend($G22:$G27,J22:J27,$Z22:$Z27,AC22:AC27)</f>
        <v>#VALUE!</v>
      </c>
      <c r="BA22" s="403" t="e" cm="1">
        <f t="array" ref="BA22">bdRateExtend($G22:$G27,K22:K27,$Z22:$Z27,AD22:AD27)</f>
        <v>#VALUE!</v>
      </c>
      <c r="BB22" s="403" t="e" cm="1">
        <f t="array" ref="BB22">bdRateExtend($G22:$G25,L22:L25,$Z22:$Z25,AE22:AE25)</f>
        <v>#VALUE!</v>
      </c>
      <c r="BC22" s="403" t="e" cm="1">
        <f t="array" ref="BC22">bdRateExtend($G22:$G27,L22:L27,$Z22:$Z27,AE22:AE27)</f>
        <v>#VALUE!</v>
      </c>
      <c r="BD22" s="403" t="e" cm="1">
        <f t="array" ref="BD22">bdRateExtend($G22:$G25,M22:M25,$Z22:$Z25,AF22:AF25)</f>
        <v>#VALUE!</v>
      </c>
      <c r="BE22" s="403" t="e" cm="1">
        <f t="array" ref="BE22">bdRateExtend($G22:$G27,M22:M27,$Z22:$Z27,AF22:AF27)</f>
        <v>#VALUE!</v>
      </c>
      <c r="BF22" s="403" t="e" cm="1">
        <f t="array" ref="BF22">bdRateExtend($G22:$G25,N22:N25,$Z22:$Z25,AG22:AG25)</f>
        <v>#VALUE!</v>
      </c>
      <c r="BG22" s="403" t="e" cm="1">
        <f t="array" ref="BG22">bdRateExtend($G22:$G27,N22:N27,$Z22:$Z27,AG22:AG27)</f>
        <v>#VALUE!</v>
      </c>
      <c r="BH22" s="403" t="e" cm="1">
        <f t="array" ref="BH22">bdRateExtend($G22:$G25,O22:O25,$Z22:$Z25,AH22:AH25)</f>
        <v>#VALUE!</v>
      </c>
      <c r="BI22" s="403" t="e" cm="1">
        <f t="array" ref="BI22">bdRateExtend($G22:$G27,O22:O27,$Z22:$Z27,AH22:AH27)</f>
        <v>#VALUE!</v>
      </c>
      <c r="BJ22" s="403" t="e" cm="1">
        <f t="array" ref="BJ22">bdRateExtend($G22:$G25,P22:P25,$Z22:$Z25,AI22:AI25)</f>
        <v>#VALUE!</v>
      </c>
      <c r="BK22" s="403" t="e" cm="1">
        <f t="array" ref="BK22">bdRateExtend($G22:$G27,P22:P27,$Z22:$Z27,AI22:AI27)</f>
        <v>#VALUE!</v>
      </c>
      <c r="BL22" s="403" t="e" cm="1">
        <f t="array" ref="BL22">bdRateExtend($G22:$G25,Q22:Q25,$Z22:$Z25,AJ22:AJ25)</f>
        <v>#VALUE!</v>
      </c>
      <c r="BM22" s="403" t="e" cm="1">
        <f t="array" ref="BM22">bdRateExtend($G22:$G27,Q22:Q27,$Z22:$Z27,AJ22:AJ27)</f>
        <v>#VALUE!</v>
      </c>
      <c r="BN22" s="403" t="e" cm="1">
        <f t="array" ref="BN22">bdRateExtend($G22:$G25,R22:R25,$Z22:$Z25,AK22:AK25)</f>
        <v>#VALUE!</v>
      </c>
      <c r="BO22" s="403" t="e" cm="1">
        <f t="array" ref="BO22">bdRateExtend($G22:$G27,R22:R27,$Z22:$Z27,AK22:AK27)</f>
        <v>#VALUE!</v>
      </c>
      <c r="BP22" s="403" t="e" cm="1">
        <f t="array" ref="BP22">bdRateExtend($G22:$G27,S22:S27,$Z22:$Z27,AL22:AL27)</f>
        <v>#VALUE!</v>
      </c>
      <c r="BQ22" s="377" t="e" cm="1">
        <f t="array" ref="BQ22">bdRateExtend($G22:$G27,T22:T27,$Z22:$Z27,AM22:AM27)</f>
        <v>#VALUE!</v>
      </c>
      <c r="BR22" s="377" t="e" cm="1">
        <f t="array" ref="BR22">bdRateExtend($G22:$G27,U22:U27,$Z22:$Z27,AN22:AN27)</f>
        <v>#VALUE!</v>
      </c>
    </row>
    <row r="23" spans="1:70" ht="17" hidden="1" customHeight="1" outlineLevel="1" x14ac:dyDescent="0.2">
      <c r="A23" s="387"/>
      <c r="B23" s="390"/>
      <c r="C23" s="393"/>
      <c r="D23" s="396"/>
      <c r="E23" s="399"/>
      <c r="F23" s="19"/>
      <c r="G23" s="274"/>
      <c r="H23" s="275"/>
      <c r="I23" s="275"/>
      <c r="J23" s="275"/>
      <c r="K23" s="275"/>
      <c r="L23" s="275"/>
      <c r="M23" s="275"/>
      <c r="N23" s="275"/>
      <c r="O23" s="275"/>
      <c r="P23" s="275"/>
      <c r="Q23" s="275"/>
      <c r="R23" s="275"/>
      <c r="S23" s="275"/>
      <c r="T23" s="275"/>
      <c r="U23" s="275"/>
      <c r="V23" s="275"/>
      <c r="W23" s="275"/>
      <c r="X23" s="276"/>
      <c r="Y23" s="273"/>
      <c r="Z23" s="274"/>
      <c r="AA23" s="275"/>
      <c r="AB23" s="275"/>
      <c r="AC23" s="275"/>
      <c r="AD23" s="275"/>
      <c r="AE23" s="275"/>
      <c r="AF23" s="275"/>
      <c r="AG23" s="275"/>
      <c r="AH23" s="275"/>
      <c r="AI23" s="275"/>
      <c r="AJ23" s="275"/>
      <c r="AK23" s="275"/>
      <c r="AL23" s="275"/>
      <c r="AM23" s="275"/>
      <c r="AN23" s="275"/>
      <c r="AO23" s="275"/>
      <c r="AP23" s="275"/>
      <c r="AQ23" s="276"/>
      <c r="AR23" s="48" t="e">
        <f t="shared" si="0"/>
        <v>#DIV/0!</v>
      </c>
      <c r="AS23" s="49" t="e">
        <f t="shared" si="1"/>
        <v>#DIV/0!</v>
      </c>
      <c r="AT23" s="16"/>
      <c r="AU23" s="16"/>
      <c r="AV23" s="468"/>
      <c r="AW23" s="403"/>
      <c r="AX23" s="403"/>
      <c r="AY23" s="403"/>
      <c r="AZ23" s="403"/>
      <c r="BA23" s="403"/>
      <c r="BB23" s="403"/>
      <c r="BC23" s="403"/>
      <c r="BD23" s="403"/>
      <c r="BE23" s="403"/>
      <c r="BF23" s="403"/>
      <c r="BG23" s="403"/>
      <c r="BH23" s="403"/>
      <c r="BI23" s="403"/>
      <c r="BJ23" s="403"/>
      <c r="BK23" s="403"/>
      <c r="BL23" s="403"/>
      <c r="BM23" s="403"/>
      <c r="BN23" s="403"/>
      <c r="BO23" s="403"/>
      <c r="BP23" s="403"/>
      <c r="BQ23" s="377"/>
      <c r="BR23" s="377"/>
    </row>
    <row r="24" spans="1:70" ht="17" hidden="1" customHeight="1" outlineLevel="1" x14ac:dyDescent="0.2">
      <c r="A24" s="387"/>
      <c r="B24" s="390"/>
      <c r="C24" s="393"/>
      <c r="D24" s="396"/>
      <c r="E24" s="399"/>
      <c r="F24" s="19"/>
      <c r="G24" s="274"/>
      <c r="H24" s="275"/>
      <c r="I24" s="275"/>
      <c r="J24" s="275"/>
      <c r="K24" s="275"/>
      <c r="L24" s="275"/>
      <c r="M24" s="275"/>
      <c r="N24" s="275"/>
      <c r="O24" s="275"/>
      <c r="P24" s="275"/>
      <c r="Q24" s="275"/>
      <c r="R24" s="275"/>
      <c r="S24" s="275"/>
      <c r="T24" s="275"/>
      <c r="U24" s="275"/>
      <c r="V24" s="275"/>
      <c r="W24" s="275"/>
      <c r="X24" s="276"/>
      <c r="Y24" s="273"/>
      <c r="Z24" s="274"/>
      <c r="AA24" s="275"/>
      <c r="AB24" s="275"/>
      <c r="AC24" s="275"/>
      <c r="AD24" s="275"/>
      <c r="AE24" s="275"/>
      <c r="AF24" s="275"/>
      <c r="AG24" s="275"/>
      <c r="AH24" s="275"/>
      <c r="AI24" s="275"/>
      <c r="AJ24" s="275"/>
      <c r="AK24" s="275"/>
      <c r="AL24" s="275"/>
      <c r="AM24" s="275"/>
      <c r="AN24" s="275"/>
      <c r="AO24" s="275"/>
      <c r="AP24" s="275"/>
      <c r="AQ24" s="276"/>
      <c r="AR24" s="48" t="e">
        <f t="shared" si="0"/>
        <v>#DIV/0!</v>
      </c>
      <c r="AS24" s="49" t="e">
        <f t="shared" si="1"/>
        <v>#DIV/0!</v>
      </c>
      <c r="AT24" s="16"/>
      <c r="AU24" s="16"/>
      <c r="AV24" s="468" t="s">
        <v>124</v>
      </c>
      <c r="AW24" s="403" t="e" cm="1">
        <f t="array" ref="AW24">bdRateExtend($G23:$G26,H23:H26,$Z23:$Z26,AA23:AA26)</f>
        <v>#VALUE!</v>
      </c>
      <c r="AX24" s="403"/>
      <c r="AY24" s="403"/>
      <c r="AZ24" s="403"/>
      <c r="BA24" s="403"/>
      <c r="BB24" s="403" t="e" cm="1">
        <f t="array" ref="BB24">bdRateExtend($G23:$G26,L23:L26,$Z23:$Z26,AE23:AE26)</f>
        <v>#VALUE!</v>
      </c>
      <c r="BC24" s="403"/>
      <c r="BD24" s="403" t="e" cm="1">
        <f t="array" ref="BD24">bdRateExtend($G23:$G26,M23:M26,$Z23:$Z26,AF23:AF26)</f>
        <v>#VALUE!</v>
      </c>
      <c r="BE24" s="403"/>
      <c r="BF24" s="403" t="e" cm="1">
        <f t="array" ref="BF24">bdRateExtend($G23:$G26,N23:N26,$Z23:$Z26,AG23:AG26)</f>
        <v>#VALUE!</v>
      </c>
      <c r="BG24" s="403"/>
      <c r="BH24" s="403" t="e" cm="1">
        <f t="array" ref="BH24">bdRateExtend($G23:$G26,O23:O26,$Z23:$Z26,AH23:AH26)</f>
        <v>#VALUE!</v>
      </c>
      <c r="BI24" s="403"/>
      <c r="BJ24" s="403" t="e" cm="1">
        <f t="array" ref="BJ24">bdRateExtend($G23:$G26,P23:P26,$Z23:$Z26,AI23:AI26)</f>
        <v>#VALUE!</v>
      </c>
      <c r="BK24" s="403"/>
      <c r="BL24" s="403" t="e" cm="1">
        <f t="array" ref="BL24">bdRateExtend($G23:$G26,Q23:Q26,$Z23:$Z26,AJ23:AJ26)</f>
        <v>#VALUE!</v>
      </c>
      <c r="BM24" s="403"/>
      <c r="BN24" s="403" t="e" cm="1">
        <f t="array" ref="BN24">bdRateExtend($G23:$G26,R23:R26,$Z23:$Z26,AK23:AK26)</f>
        <v>#VALUE!</v>
      </c>
      <c r="BO24" s="403"/>
      <c r="BP24" s="403"/>
      <c r="BQ24" s="377"/>
      <c r="BR24" s="377"/>
    </row>
    <row r="25" spans="1:70" ht="17" hidden="1" customHeight="1" outlineLevel="1" x14ac:dyDescent="0.2">
      <c r="A25" s="387"/>
      <c r="B25" s="390"/>
      <c r="C25" s="393"/>
      <c r="D25" s="396"/>
      <c r="E25" s="399"/>
      <c r="F25" s="19"/>
      <c r="G25" s="274"/>
      <c r="H25" s="275"/>
      <c r="I25" s="275"/>
      <c r="J25" s="275"/>
      <c r="K25" s="275"/>
      <c r="L25" s="275"/>
      <c r="M25" s="275"/>
      <c r="N25" s="275"/>
      <c r="O25" s="275"/>
      <c r="P25" s="275"/>
      <c r="Q25" s="275"/>
      <c r="R25" s="275"/>
      <c r="S25" s="275"/>
      <c r="T25" s="275"/>
      <c r="U25" s="275"/>
      <c r="V25" s="275"/>
      <c r="W25" s="275"/>
      <c r="X25" s="276"/>
      <c r="Y25" s="273"/>
      <c r="Z25" s="274"/>
      <c r="AA25" s="275"/>
      <c r="AB25" s="275"/>
      <c r="AC25" s="275"/>
      <c r="AD25" s="275"/>
      <c r="AE25" s="275"/>
      <c r="AF25" s="275"/>
      <c r="AG25" s="275"/>
      <c r="AH25" s="275"/>
      <c r="AI25" s="275"/>
      <c r="AJ25" s="275"/>
      <c r="AK25" s="275"/>
      <c r="AL25" s="275"/>
      <c r="AM25" s="275"/>
      <c r="AN25" s="275"/>
      <c r="AO25" s="275"/>
      <c r="AP25" s="275"/>
      <c r="AQ25" s="276"/>
      <c r="AR25" s="48" t="e">
        <f t="shared" si="0"/>
        <v>#DIV/0!</v>
      </c>
      <c r="AS25" s="49" t="e">
        <f t="shared" si="1"/>
        <v>#DIV/0!</v>
      </c>
      <c r="AT25" s="16"/>
      <c r="AU25" s="16"/>
      <c r="AV25" s="468"/>
      <c r="AW25" s="403"/>
      <c r="AX25" s="403"/>
      <c r="AY25" s="403"/>
      <c r="AZ25" s="403"/>
      <c r="BA25" s="403"/>
      <c r="BB25" s="403"/>
      <c r="BC25" s="403"/>
      <c r="BD25" s="403"/>
      <c r="BE25" s="403"/>
      <c r="BF25" s="403"/>
      <c r="BG25" s="403"/>
      <c r="BH25" s="403"/>
      <c r="BI25" s="403"/>
      <c r="BJ25" s="403"/>
      <c r="BK25" s="403"/>
      <c r="BL25" s="403"/>
      <c r="BM25" s="403"/>
      <c r="BN25" s="403"/>
      <c r="BO25" s="403"/>
      <c r="BP25" s="403"/>
      <c r="BQ25" s="377"/>
      <c r="BR25" s="377"/>
    </row>
    <row r="26" spans="1:70" ht="17" hidden="1" customHeight="1" outlineLevel="1" x14ac:dyDescent="0.2">
      <c r="A26" s="387"/>
      <c r="B26" s="390"/>
      <c r="C26" s="393"/>
      <c r="D26" s="396"/>
      <c r="E26" s="399"/>
      <c r="F26" s="19"/>
      <c r="G26" s="274"/>
      <c r="H26" s="275"/>
      <c r="I26" s="275"/>
      <c r="J26" s="275"/>
      <c r="K26" s="275"/>
      <c r="L26" s="275"/>
      <c r="M26" s="275"/>
      <c r="N26" s="275"/>
      <c r="O26" s="275"/>
      <c r="P26" s="275"/>
      <c r="Q26" s="275"/>
      <c r="R26" s="275"/>
      <c r="S26" s="275"/>
      <c r="T26" s="275"/>
      <c r="U26" s="275"/>
      <c r="V26" s="275"/>
      <c r="W26" s="275"/>
      <c r="X26" s="276"/>
      <c r="Y26" s="273"/>
      <c r="Z26" s="274"/>
      <c r="AA26" s="275"/>
      <c r="AB26" s="275"/>
      <c r="AC26" s="275"/>
      <c r="AD26" s="275"/>
      <c r="AE26" s="275"/>
      <c r="AF26" s="275"/>
      <c r="AG26" s="275"/>
      <c r="AH26" s="275"/>
      <c r="AI26" s="275"/>
      <c r="AJ26" s="275"/>
      <c r="AK26" s="275"/>
      <c r="AL26" s="275"/>
      <c r="AM26" s="275"/>
      <c r="AN26" s="275"/>
      <c r="AO26" s="275"/>
      <c r="AP26" s="275"/>
      <c r="AQ26" s="276"/>
      <c r="AR26" s="48" t="e">
        <f t="shared" si="0"/>
        <v>#DIV/0!</v>
      </c>
      <c r="AS26" s="49" t="e">
        <f t="shared" si="1"/>
        <v>#DIV/0!</v>
      </c>
      <c r="AT26" s="16"/>
      <c r="AU26" s="16"/>
      <c r="AV26" s="468" t="s">
        <v>125</v>
      </c>
      <c r="AW26" s="403" t="e" cm="1">
        <f t="array" ref="AW26">bdRateExtend($G24:$G27,H24:H27,$Z24:$Z27,AA24:AA27)</f>
        <v>#VALUE!</v>
      </c>
      <c r="AX26" s="403"/>
      <c r="AY26" s="403"/>
      <c r="AZ26" s="403"/>
      <c r="BA26" s="403"/>
      <c r="BB26" s="403" t="e" cm="1">
        <f t="array" ref="BB26">bdRateExtend($G24:$G27,L24:L27,$Z24:$Z27,AE24:AE27)</f>
        <v>#VALUE!</v>
      </c>
      <c r="BC26" s="403"/>
      <c r="BD26" s="403" t="e" cm="1">
        <f t="array" ref="BD26">bdRateExtend($G24:$G27,M24:M27,$Z24:$Z27,AF24:AF27)</f>
        <v>#VALUE!</v>
      </c>
      <c r="BE26" s="403"/>
      <c r="BF26" s="403" t="e" cm="1">
        <f t="array" ref="BF26">bdRateExtend($G24:$G27,N24:N27,$Z24:$Z27,AG24:AG27)</f>
        <v>#VALUE!</v>
      </c>
      <c r="BG26" s="403"/>
      <c r="BH26" s="403" t="e" cm="1">
        <f t="array" ref="BH26">bdRateExtend($G24:$G27,O24:O27,$Z24:$Z27,AH24:AH27)</f>
        <v>#VALUE!</v>
      </c>
      <c r="BI26" s="403"/>
      <c r="BJ26" s="403" t="e" cm="1">
        <f t="array" ref="BJ26">bdRateExtend($G24:$G27,P24:P27,$Z24:$Z27,AI24:AI27)</f>
        <v>#VALUE!</v>
      </c>
      <c r="BK26" s="403"/>
      <c r="BL26" s="403" t="e" cm="1">
        <f t="array" ref="BL26">bdRateExtend($G24:$G27,Q24:Q27,$Z24:$Z27,AJ24:AJ27)</f>
        <v>#VALUE!</v>
      </c>
      <c r="BM26" s="403"/>
      <c r="BN26" s="403" t="e" cm="1">
        <f t="array" ref="BN26">bdRateExtend($G24:$G27,R24:R27,$Z24:$Z27,AK24:AK27)</f>
        <v>#VALUE!</v>
      </c>
      <c r="BO26" s="403"/>
      <c r="BP26" s="403"/>
      <c r="BQ26" s="377"/>
      <c r="BR26" s="377"/>
    </row>
    <row r="27" spans="1:70" ht="17" hidden="1" customHeight="1" outlineLevel="1" thickBot="1" x14ac:dyDescent="0.25">
      <c r="A27" s="387"/>
      <c r="B27" s="391"/>
      <c r="C27" s="394"/>
      <c r="D27" s="397"/>
      <c r="E27" s="400"/>
      <c r="F27" s="22"/>
      <c r="G27" s="277"/>
      <c r="H27" s="278"/>
      <c r="I27" s="278"/>
      <c r="J27" s="278"/>
      <c r="K27" s="278"/>
      <c r="L27" s="278"/>
      <c r="M27" s="278"/>
      <c r="N27" s="278"/>
      <c r="O27" s="278"/>
      <c r="P27" s="278"/>
      <c r="Q27" s="278"/>
      <c r="R27" s="278"/>
      <c r="S27" s="278"/>
      <c r="T27" s="278"/>
      <c r="U27" s="278"/>
      <c r="V27" s="278"/>
      <c r="W27" s="278"/>
      <c r="X27" s="279"/>
      <c r="Y27" s="273"/>
      <c r="Z27" s="277"/>
      <c r="AA27" s="278"/>
      <c r="AB27" s="278"/>
      <c r="AC27" s="278"/>
      <c r="AD27" s="278"/>
      <c r="AE27" s="278"/>
      <c r="AF27" s="278"/>
      <c r="AG27" s="278"/>
      <c r="AH27" s="278"/>
      <c r="AI27" s="278"/>
      <c r="AJ27" s="278"/>
      <c r="AK27" s="278"/>
      <c r="AL27" s="278"/>
      <c r="AM27" s="278"/>
      <c r="AN27" s="278"/>
      <c r="AO27" s="278"/>
      <c r="AP27" s="278"/>
      <c r="AQ27" s="279"/>
      <c r="AR27" s="50" t="e">
        <f t="shared" si="0"/>
        <v>#DIV/0!</v>
      </c>
      <c r="AS27" s="51" t="e">
        <f t="shared" si="1"/>
        <v>#DIV/0!</v>
      </c>
      <c r="AT27" s="16"/>
      <c r="AU27" s="16"/>
      <c r="AV27" s="468"/>
      <c r="AW27" s="403"/>
      <c r="AX27" s="403"/>
      <c r="AY27" s="403"/>
      <c r="AZ27" s="403"/>
      <c r="BA27" s="403"/>
      <c r="BB27" s="403"/>
      <c r="BC27" s="403"/>
      <c r="BD27" s="403"/>
      <c r="BE27" s="403"/>
      <c r="BF27" s="403"/>
      <c r="BG27" s="403"/>
      <c r="BH27" s="403"/>
      <c r="BI27" s="403"/>
      <c r="BJ27" s="403"/>
      <c r="BK27" s="403"/>
      <c r="BL27" s="403"/>
      <c r="BM27" s="403"/>
      <c r="BN27" s="403"/>
      <c r="BO27" s="403"/>
      <c r="BP27" s="403"/>
      <c r="BQ27" s="377"/>
      <c r="BR27" s="377"/>
    </row>
    <row r="28" spans="1:70" ht="17" hidden="1" customHeight="1" outlineLevel="1" x14ac:dyDescent="0.2">
      <c r="A28" s="387"/>
      <c r="B28" s="389" t="s">
        <v>18</v>
      </c>
      <c r="C28" s="392" t="s">
        <v>31</v>
      </c>
      <c r="D28" s="395">
        <v>60</v>
      </c>
      <c r="E28" s="398">
        <v>10</v>
      </c>
      <c r="F28" s="21"/>
      <c r="G28" s="270"/>
      <c r="H28" s="271"/>
      <c r="I28" s="271"/>
      <c r="J28" s="271"/>
      <c r="K28" s="271"/>
      <c r="L28" s="271"/>
      <c r="M28" s="271"/>
      <c r="N28" s="271"/>
      <c r="O28" s="271"/>
      <c r="P28" s="271"/>
      <c r="Q28" s="271"/>
      <c r="R28" s="271"/>
      <c r="S28" s="271"/>
      <c r="T28" s="271"/>
      <c r="U28" s="271"/>
      <c r="V28" s="271"/>
      <c r="W28" s="271"/>
      <c r="X28" s="272"/>
      <c r="Y28" s="273"/>
      <c r="Z28" s="270"/>
      <c r="AA28" s="271"/>
      <c r="AB28" s="271"/>
      <c r="AC28" s="271"/>
      <c r="AD28" s="271"/>
      <c r="AE28" s="271"/>
      <c r="AF28" s="271"/>
      <c r="AG28" s="271"/>
      <c r="AH28" s="271"/>
      <c r="AI28" s="271"/>
      <c r="AJ28" s="271"/>
      <c r="AK28" s="271"/>
      <c r="AL28" s="271"/>
      <c r="AM28" s="271"/>
      <c r="AN28" s="271"/>
      <c r="AO28" s="271"/>
      <c r="AP28" s="271"/>
      <c r="AQ28" s="272"/>
      <c r="AR28" s="46" t="e">
        <f t="shared" si="0"/>
        <v>#DIV/0!</v>
      </c>
      <c r="AS28" s="47" t="e">
        <f t="shared" si="1"/>
        <v>#DIV/0!</v>
      </c>
      <c r="AT28" s="16"/>
      <c r="AU28" s="16"/>
      <c r="AV28" s="468" t="s">
        <v>123</v>
      </c>
      <c r="AW28" s="403" t="e" cm="1">
        <f t="array" ref="AW28">bdRateExtend($G28:$G31,H28:H31,$Z28:$Z31,AA28:AA31)</f>
        <v>#VALUE!</v>
      </c>
      <c r="AX28" s="403" t="e" cm="1">
        <f t="array" ref="AX28">bdRateExtend($G28:$G33,H28:H33,$Z28:$Z33,AA28:AA33)</f>
        <v>#VALUE!</v>
      </c>
      <c r="AY28" s="403" t="e" cm="1">
        <f t="array" ref="AY28">bdRateExtend($G28:$G33,I28:I33,$Z28:$Z33,AB28:AB33)</f>
        <v>#VALUE!</v>
      </c>
      <c r="AZ28" s="403" t="e" cm="1">
        <f t="array" ref="AZ28">bdRateExtend($G28:$G33,J28:J33,$Z28:$Z33,AC28:AC33)</f>
        <v>#VALUE!</v>
      </c>
      <c r="BA28" s="403" t="e" cm="1">
        <f t="array" ref="BA28">bdRateExtend($G28:$G33,K28:K33,$Z28:$Z33,AD28:AD33)</f>
        <v>#VALUE!</v>
      </c>
      <c r="BB28" s="403" t="e" cm="1">
        <f t="array" ref="BB28">bdRateExtend($G28:$G31,L28:L31,$Z28:$Z31,AE28:AE31)</f>
        <v>#VALUE!</v>
      </c>
      <c r="BC28" s="403" t="e" cm="1">
        <f t="array" ref="BC28">bdRateExtend($G28:$G33,L28:L33,$Z28:$Z33,AE28:AE33)</f>
        <v>#VALUE!</v>
      </c>
      <c r="BD28" s="403" t="e" cm="1">
        <f t="array" ref="BD28">bdRateExtend($G28:$G31,M28:M31,$Z28:$Z31,AF28:AF31)</f>
        <v>#VALUE!</v>
      </c>
      <c r="BE28" s="403" t="e" cm="1">
        <f t="array" ref="BE28">bdRateExtend($G28:$G33,M28:M33,$Z28:$Z33,AF28:AF33)</f>
        <v>#VALUE!</v>
      </c>
      <c r="BF28" s="403" t="e" cm="1">
        <f t="array" ref="BF28">bdRateExtend($G28:$G31,N28:N31,$Z28:$Z31,AG28:AG31)</f>
        <v>#VALUE!</v>
      </c>
      <c r="BG28" s="403" t="e" cm="1">
        <f t="array" ref="BG28">bdRateExtend($G28:$G33,N28:N33,$Z28:$Z33,AG28:AG33)</f>
        <v>#VALUE!</v>
      </c>
      <c r="BH28" s="403" t="e" cm="1">
        <f t="array" ref="BH28">bdRateExtend($G28:$G31,O28:O31,$Z28:$Z31,AH28:AH31)</f>
        <v>#VALUE!</v>
      </c>
      <c r="BI28" s="403" t="e" cm="1">
        <f t="array" ref="BI28">bdRateExtend($G28:$G33,O28:O33,$Z28:$Z33,AH28:AH33)</f>
        <v>#VALUE!</v>
      </c>
      <c r="BJ28" s="403" t="e" cm="1">
        <f t="array" ref="BJ28">bdRateExtend($G28:$G31,P28:P31,$Z28:$Z31,AI28:AI31)</f>
        <v>#VALUE!</v>
      </c>
      <c r="BK28" s="403" t="e" cm="1">
        <f t="array" ref="BK28">bdRateExtend($G28:$G33,P28:P33,$Z28:$Z33,AI28:AI33)</f>
        <v>#VALUE!</v>
      </c>
      <c r="BL28" s="403" t="e" cm="1">
        <f t="array" ref="BL28">bdRateExtend($G28:$G31,Q28:Q31,$Z28:$Z31,AJ28:AJ31)</f>
        <v>#VALUE!</v>
      </c>
      <c r="BM28" s="403" t="e" cm="1">
        <f t="array" ref="BM28">bdRateExtend($G28:$G33,Q28:Q33,$Z28:$Z33,AJ28:AJ33)</f>
        <v>#VALUE!</v>
      </c>
      <c r="BN28" s="403" t="e" cm="1">
        <f t="array" ref="BN28">bdRateExtend($G28:$G31,R28:R31,$Z28:$Z31,AK28:AK31)</f>
        <v>#VALUE!</v>
      </c>
      <c r="BO28" s="403" t="e" cm="1">
        <f t="array" ref="BO28">bdRateExtend($G28:$G33,R28:R33,$Z28:$Z33,AK28:AK33)</f>
        <v>#VALUE!</v>
      </c>
      <c r="BP28" s="403" t="e" cm="1">
        <f t="array" ref="BP28">bdRateExtend($G28:$G33,S28:S33,$Z28:$Z33,AL28:AL33)</f>
        <v>#VALUE!</v>
      </c>
      <c r="BQ28" s="377" t="e" cm="1">
        <f t="array" ref="BQ28">bdRateExtend($G28:$G33,T28:T33,$Z28:$Z33,AM28:AM33)</f>
        <v>#VALUE!</v>
      </c>
      <c r="BR28" s="377" t="e" cm="1">
        <f t="array" ref="BR28">bdRateExtend($G28:$G33,U28:U33,$Z28:$Z33,AN28:AN33)</f>
        <v>#VALUE!</v>
      </c>
    </row>
    <row r="29" spans="1:70" ht="17" hidden="1" customHeight="1" outlineLevel="1" x14ac:dyDescent="0.2">
      <c r="A29" s="387"/>
      <c r="B29" s="390"/>
      <c r="C29" s="393"/>
      <c r="D29" s="396"/>
      <c r="E29" s="399"/>
      <c r="F29" s="19"/>
      <c r="G29" s="274"/>
      <c r="H29" s="275"/>
      <c r="I29" s="275"/>
      <c r="J29" s="275"/>
      <c r="K29" s="275"/>
      <c r="L29" s="275"/>
      <c r="M29" s="275"/>
      <c r="N29" s="275"/>
      <c r="O29" s="275"/>
      <c r="P29" s="275"/>
      <c r="Q29" s="275"/>
      <c r="R29" s="275"/>
      <c r="S29" s="275"/>
      <c r="T29" s="275"/>
      <c r="U29" s="275"/>
      <c r="V29" s="275"/>
      <c r="W29" s="275"/>
      <c r="X29" s="276"/>
      <c r="Y29" s="273"/>
      <c r="Z29" s="274"/>
      <c r="AA29" s="275"/>
      <c r="AB29" s="275"/>
      <c r="AC29" s="275"/>
      <c r="AD29" s="275"/>
      <c r="AE29" s="275"/>
      <c r="AF29" s="275"/>
      <c r="AG29" s="275"/>
      <c r="AH29" s="275"/>
      <c r="AI29" s="275"/>
      <c r="AJ29" s="275"/>
      <c r="AK29" s="275"/>
      <c r="AL29" s="275"/>
      <c r="AM29" s="275"/>
      <c r="AN29" s="275"/>
      <c r="AO29" s="275"/>
      <c r="AP29" s="275"/>
      <c r="AQ29" s="276"/>
      <c r="AR29" s="48" t="e">
        <f t="shared" si="0"/>
        <v>#DIV/0!</v>
      </c>
      <c r="AS29" s="49" t="e">
        <f t="shared" si="1"/>
        <v>#DIV/0!</v>
      </c>
      <c r="AT29" s="16"/>
      <c r="AU29" s="16"/>
      <c r="AV29" s="468"/>
      <c r="AW29" s="403"/>
      <c r="AX29" s="403"/>
      <c r="AY29" s="403"/>
      <c r="AZ29" s="403"/>
      <c r="BA29" s="403"/>
      <c r="BB29" s="403"/>
      <c r="BC29" s="403"/>
      <c r="BD29" s="403"/>
      <c r="BE29" s="403"/>
      <c r="BF29" s="403"/>
      <c r="BG29" s="403"/>
      <c r="BH29" s="403"/>
      <c r="BI29" s="403"/>
      <c r="BJ29" s="403"/>
      <c r="BK29" s="403"/>
      <c r="BL29" s="403"/>
      <c r="BM29" s="403"/>
      <c r="BN29" s="403"/>
      <c r="BO29" s="403"/>
      <c r="BP29" s="403"/>
      <c r="BQ29" s="377"/>
      <c r="BR29" s="377"/>
    </row>
    <row r="30" spans="1:70" ht="17" hidden="1" customHeight="1" outlineLevel="1" x14ac:dyDescent="0.2">
      <c r="A30" s="387"/>
      <c r="B30" s="390"/>
      <c r="C30" s="393"/>
      <c r="D30" s="396"/>
      <c r="E30" s="399"/>
      <c r="F30" s="19"/>
      <c r="G30" s="274"/>
      <c r="H30" s="275"/>
      <c r="I30" s="275"/>
      <c r="J30" s="275"/>
      <c r="K30" s="275"/>
      <c r="L30" s="275"/>
      <c r="M30" s="275"/>
      <c r="N30" s="275"/>
      <c r="O30" s="275"/>
      <c r="P30" s="275"/>
      <c r="Q30" s="275"/>
      <c r="R30" s="275"/>
      <c r="S30" s="275"/>
      <c r="T30" s="275"/>
      <c r="U30" s="275"/>
      <c r="V30" s="275"/>
      <c r="W30" s="275"/>
      <c r="X30" s="276"/>
      <c r="Y30" s="273"/>
      <c r="Z30" s="274"/>
      <c r="AA30" s="275"/>
      <c r="AB30" s="275"/>
      <c r="AC30" s="275"/>
      <c r="AD30" s="275"/>
      <c r="AE30" s="275"/>
      <c r="AF30" s="275"/>
      <c r="AG30" s="275"/>
      <c r="AH30" s="275"/>
      <c r="AI30" s="275"/>
      <c r="AJ30" s="275"/>
      <c r="AK30" s="275"/>
      <c r="AL30" s="275"/>
      <c r="AM30" s="275"/>
      <c r="AN30" s="275"/>
      <c r="AO30" s="275"/>
      <c r="AP30" s="275"/>
      <c r="AQ30" s="276"/>
      <c r="AR30" s="48" t="e">
        <f t="shared" si="0"/>
        <v>#DIV/0!</v>
      </c>
      <c r="AS30" s="49" t="e">
        <f t="shared" si="1"/>
        <v>#DIV/0!</v>
      </c>
      <c r="AT30" s="16"/>
      <c r="AU30" s="16"/>
      <c r="AV30" s="468" t="s">
        <v>124</v>
      </c>
      <c r="AW30" s="403" t="e" cm="1">
        <f t="array" ref="AW30">bdRateExtend($G29:$G32,H29:H32,$Z29:$Z32,AA29:AA32)</f>
        <v>#VALUE!</v>
      </c>
      <c r="AX30" s="403"/>
      <c r="AY30" s="403"/>
      <c r="AZ30" s="403"/>
      <c r="BA30" s="403"/>
      <c r="BB30" s="403" t="e" cm="1">
        <f t="array" ref="BB30">bdRateExtend($G29:$G32,L29:L32,$Z29:$Z32,AE29:AE32)</f>
        <v>#VALUE!</v>
      </c>
      <c r="BC30" s="403"/>
      <c r="BD30" s="403" t="e" cm="1">
        <f t="array" ref="BD30">bdRateExtend($G29:$G32,M29:M32,$Z29:$Z32,AF29:AF32)</f>
        <v>#VALUE!</v>
      </c>
      <c r="BE30" s="403"/>
      <c r="BF30" s="403" t="e" cm="1">
        <f t="array" ref="BF30">bdRateExtend($G29:$G32,N29:N32,$Z29:$Z32,AG29:AG32)</f>
        <v>#VALUE!</v>
      </c>
      <c r="BG30" s="403"/>
      <c r="BH30" s="403" t="e" cm="1">
        <f t="array" ref="BH30">bdRateExtend($G29:$G32,O29:O32,$Z29:$Z32,AH29:AH32)</f>
        <v>#VALUE!</v>
      </c>
      <c r="BI30" s="403"/>
      <c r="BJ30" s="403" t="e" cm="1">
        <f t="array" ref="BJ30">bdRateExtend($G29:$G32,P29:P32,$Z29:$Z32,AI29:AI32)</f>
        <v>#VALUE!</v>
      </c>
      <c r="BK30" s="403"/>
      <c r="BL30" s="403" t="e" cm="1">
        <f t="array" ref="BL30">bdRateExtend($G29:$G32,Q29:Q32,$Z29:$Z32,AJ29:AJ32)</f>
        <v>#VALUE!</v>
      </c>
      <c r="BM30" s="403"/>
      <c r="BN30" s="403" t="e" cm="1">
        <f t="array" ref="BN30">bdRateExtend($G29:$G32,R29:R32,$Z29:$Z32,AK29:AK32)</f>
        <v>#VALUE!</v>
      </c>
      <c r="BO30" s="403"/>
      <c r="BP30" s="403"/>
      <c r="BQ30" s="377"/>
      <c r="BR30" s="377"/>
    </row>
    <row r="31" spans="1:70" ht="17" hidden="1" customHeight="1" outlineLevel="1" x14ac:dyDescent="0.2">
      <c r="A31" s="387"/>
      <c r="B31" s="390"/>
      <c r="C31" s="393"/>
      <c r="D31" s="396"/>
      <c r="E31" s="399"/>
      <c r="F31" s="19"/>
      <c r="G31" s="274"/>
      <c r="H31" s="275"/>
      <c r="I31" s="275"/>
      <c r="J31" s="275"/>
      <c r="K31" s="275"/>
      <c r="L31" s="275"/>
      <c r="M31" s="275"/>
      <c r="N31" s="275"/>
      <c r="O31" s="275"/>
      <c r="P31" s="275"/>
      <c r="Q31" s="275"/>
      <c r="R31" s="275"/>
      <c r="S31" s="275"/>
      <c r="T31" s="275"/>
      <c r="U31" s="275"/>
      <c r="V31" s="275"/>
      <c r="W31" s="275"/>
      <c r="X31" s="276"/>
      <c r="Y31" s="273"/>
      <c r="Z31" s="274"/>
      <c r="AA31" s="275"/>
      <c r="AB31" s="275"/>
      <c r="AC31" s="275"/>
      <c r="AD31" s="275"/>
      <c r="AE31" s="275"/>
      <c r="AF31" s="275"/>
      <c r="AG31" s="275"/>
      <c r="AH31" s="275"/>
      <c r="AI31" s="275"/>
      <c r="AJ31" s="275"/>
      <c r="AK31" s="275"/>
      <c r="AL31" s="275"/>
      <c r="AM31" s="275"/>
      <c r="AN31" s="275"/>
      <c r="AO31" s="275"/>
      <c r="AP31" s="275"/>
      <c r="AQ31" s="276"/>
      <c r="AR31" s="48" t="e">
        <f t="shared" si="0"/>
        <v>#DIV/0!</v>
      </c>
      <c r="AS31" s="49" t="e">
        <f t="shared" si="1"/>
        <v>#DIV/0!</v>
      </c>
      <c r="AT31" s="16"/>
      <c r="AU31" s="16"/>
      <c r="AV31" s="468"/>
      <c r="AW31" s="403"/>
      <c r="AX31" s="403"/>
      <c r="AY31" s="403"/>
      <c r="AZ31" s="403"/>
      <c r="BA31" s="403"/>
      <c r="BB31" s="403"/>
      <c r="BC31" s="403"/>
      <c r="BD31" s="403"/>
      <c r="BE31" s="403"/>
      <c r="BF31" s="403"/>
      <c r="BG31" s="403"/>
      <c r="BH31" s="403"/>
      <c r="BI31" s="403"/>
      <c r="BJ31" s="403"/>
      <c r="BK31" s="403"/>
      <c r="BL31" s="403"/>
      <c r="BM31" s="403"/>
      <c r="BN31" s="403"/>
      <c r="BO31" s="403"/>
      <c r="BP31" s="403"/>
      <c r="BQ31" s="377"/>
      <c r="BR31" s="377"/>
    </row>
    <row r="32" spans="1:70" ht="17" hidden="1" customHeight="1" outlineLevel="1" x14ac:dyDescent="0.2">
      <c r="A32" s="387"/>
      <c r="B32" s="390"/>
      <c r="C32" s="393"/>
      <c r="D32" s="396"/>
      <c r="E32" s="399"/>
      <c r="F32" s="19"/>
      <c r="G32" s="274"/>
      <c r="H32" s="275"/>
      <c r="I32" s="275"/>
      <c r="J32" s="275"/>
      <c r="K32" s="275"/>
      <c r="L32" s="275"/>
      <c r="M32" s="275"/>
      <c r="N32" s="275"/>
      <c r="O32" s="275"/>
      <c r="P32" s="275"/>
      <c r="Q32" s="275"/>
      <c r="R32" s="275"/>
      <c r="S32" s="275"/>
      <c r="T32" s="275"/>
      <c r="U32" s="275"/>
      <c r="V32" s="275"/>
      <c r="W32" s="275"/>
      <c r="X32" s="276"/>
      <c r="Y32" s="273"/>
      <c r="Z32" s="274"/>
      <c r="AA32" s="275"/>
      <c r="AB32" s="275"/>
      <c r="AC32" s="275"/>
      <c r="AD32" s="275"/>
      <c r="AE32" s="275"/>
      <c r="AF32" s="275"/>
      <c r="AG32" s="275"/>
      <c r="AH32" s="275"/>
      <c r="AI32" s="275"/>
      <c r="AJ32" s="275"/>
      <c r="AK32" s="275"/>
      <c r="AL32" s="275"/>
      <c r="AM32" s="275"/>
      <c r="AN32" s="275"/>
      <c r="AO32" s="275"/>
      <c r="AP32" s="275"/>
      <c r="AQ32" s="276"/>
      <c r="AR32" s="48" t="e">
        <f t="shared" si="0"/>
        <v>#DIV/0!</v>
      </c>
      <c r="AS32" s="49" t="e">
        <f t="shared" si="1"/>
        <v>#DIV/0!</v>
      </c>
      <c r="AT32" s="16"/>
      <c r="AU32" s="16"/>
      <c r="AV32" s="468" t="s">
        <v>125</v>
      </c>
      <c r="AW32" s="403" t="e" cm="1">
        <f t="array" ref="AW32">bdRateExtend($G30:$G33,H30:H33,$Z30:$Z33,AA30:AA33)</f>
        <v>#VALUE!</v>
      </c>
      <c r="AX32" s="403"/>
      <c r="AY32" s="403"/>
      <c r="AZ32" s="403"/>
      <c r="BA32" s="403"/>
      <c r="BB32" s="403" t="e" cm="1">
        <f t="array" ref="BB32">bdRateExtend($G30:$G33,L30:L33,$Z30:$Z33,AE30:AE33)</f>
        <v>#VALUE!</v>
      </c>
      <c r="BC32" s="403"/>
      <c r="BD32" s="403" t="e" cm="1">
        <f t="array" ref="BD32">bdRateExtend($G30:$G33,M30:M33,$Z30:$Z33,AF30:AF33)</f>
        <v>#VALUE!</v>
      </c>
      <c r="BE32" s="403"/>
      <c r="BF32" s="403" t="e" cm="1">
        <f t="array" ref="BF32">bdRateExtend($G30:$G33,N30:N33,$Z30:$Z33,AG30:AG33)</f>
        <v>#VALUE!</v>
      </c>
      <c r="BG32" s="403"/>
      <c r="BH32" s="403" t="e" cm="1">
        <f t="array" ref="BH32">bdRateExtend($G30:$G33,O30:O33,$Z30:$Z33,AH30:AH33)</f>
        <v>#VALUE!</v>
      </c>
      <c r="BI32" s="403"/>
      <c r="BJ32" s="403" t="e" cm="1">
        <f t="array" ref="BJ32">bdRateExtend($G30:$G33,P30:P33,$Z30:$Z33,AI30:AI33)</f>
        <v>#VALUE!</v>
      </c>
      <c r="BK32" s="403"/>
      <c r="BL32" s="403" t="e" cm="1">
        <f t="array" ref="BL32">bdRateExtend($G30:$G33,Q30:Q33,$Z30:$Z33,AJ30:AJ33)</f>
        <v>#VALUE!</v>
      </c>
      <c r="BM32" s="403"/>
      <c r="BN32" s="403" t="e" cm="1">
        <f t="array" ref="BN32">bdRateExtend($G30:$G33,R30:R33,$Z30:$Z33,AK30:AK33)</f>
        <v>#VALUE!</v>
      </c>
      <c r="BO32" s="403"/>
      <c r="BP32" s="403"/>
      <c r="BQ32" s="377"/>
      <c r="BR32" s="377"/>
    </row>
    <row r="33" spans="1:70" ht="17" hidden="1" customHeight="1" outlineLevel="1" thickBot="1" x14ac:dyDescent="0.25">
      <c r="A33" s="387"/>
      <c r="B33" s="391"/>
      <c r="C33" s="394"/>
      <c r="D33" s="397"/>
      <c r="E33" s="400"/>
      <c r="F33" s="22"/>
      <c r="G33" s="277"/>
      <c r="H33" s="278"/>
      <c r="I33" s="278"/>
      <c r="J33" s="278"/>
      <c r="K33" s="278"/>
      <c r="L33" s="278"/>
      <c r="M33" s="278"/>
      <c r="N33" s="278"/>
      <c r="O33" s="278"/>
      <c r="P33" s="278"/>
      <c r="Q33" s="278"/>
      <c r="R33" s="278"/>
      <c r="S33" s="278"/>
      <c r="T33" s="278"/>
      <c r="U33" s="278"/>
      <c r="V33" s="278"/>
      <c r="W33" s="278"/>
      <c r="X33" s="279"/>
      <c r="Y33" s="273"/>
      <c r="Z33" s="277"/>
      <c r="AA33" s="278"/>
      <c r="AB33" s="278"/>
      <c r="AC33" s="278"/>
      <c r="AD33" s="278"/>
      <c r="AE33" s="278"/>
      <c r="AF33" s="278"/>
      <c r="AG33" s="278"/>
      <c r="AH33" s="278"/>
      <c r="AI33" s="278"/>
      <c r="AJ33" s="278"/>
      <c r="AK33" s="278"/>
      <c r="AL33" s="278"/>
      <c r="AM33" s="278"/>
      <c r="AN33" s="278"/>
      <c r="AO33" s="278"/>
      <c r="AP33" s="278"/>
      <c r="AQ33" s="279"/>
      <c r="AR33" s="50" t="e">
        <f t="shared" si="0"/>
        <v>#DIV/0!</v>
      </c>
      <c r="AS33" s="51" t="e">
        <f t="shared" si="1"/>
        <v>#DIV/0!</v>
      </c>
      <c r="AT33" s="16"/>
      <c r="AU33" s="16"/>
      <c r="AV33" s="468"/>
      <c r="AW33" s="403"/>
      <c r="AX33" s="403"/>
      <c r="AY33" s="403"/>
      <c r="AZ33" s="403"/>
      <c r="BA33" s="403"/>
      <c r="BB33" s="403"/>
      <c r="BC33" s="403"/>
      <c r="BD33" s="403"/>
      <c r="BE33" s="403"/>
      <c r="BF33" s="403"/>
      <c r="BG33" s="403"/>
      <c r="BH33" s="403"/>
      <c r="BI33" s="403"/>
      <c r="BJ33" s="403"/>
      <c r="BK33" s="403"/>
      <c r="BL33" s="403"/>
      <c r="BM33" s="403"/>
      <c r="BN33" s="403"/>
      <c r="BO33" s="403"/>
      <c r="BP33" s="403"/>
      <c r="BQ33" s="377"/>
      <c r="BR33" s="377"/>
    </row>
    <row r="34" spans="1:70" ht="17" hidden="1" customHeight="1" outlineLevel="1" x14ac:dyDescent="0.2">
      <c r="A34" s="387"/>
      <c r="B34" s="389" t="s">
        <v>18</v>
      </c>
      <c r="C34" s="392" t="s">
        <v>33</v>
      </c>
      <c r="D34" s="395">
        <v>29.97</v>
      </c>
      <c r="E34" s="398">
        <v>10</v>
      </c>
      <c r="F34" s="21"/>
      <c r="G34" s="270"/>
      <c r="H34" s="271"/>
      <c r="I34" s="271"/>
      <c r="J34" s="271"/>
      <c r="K34" s="271"/>
      <c r="L34" s="271"/>
      <c r="M34" s="271"/>
      <c r="N34" s="271"/>
      <c r="O34" s="271"/>
      <c r="P34" s="271"/>
      <c r="Q34" s="271"/>
      <c r="R34" s="271"/>
      <c r="S34" s="271"/>
      <c r="T34" s="271"/>
      <c r="U34" s="271"/>
      <c r="V34" s="271"/>
      <c r="W34" s="271"/>
      <c r="X34" s="272"/>
      <c r="Y34" s="273"/>
      <c r="Z34" s="270"/>
      <c r="AA34" s="271"/>
      <c r="AB34" s="271"/>
      <c r="AC34" s="271"/>
      <c r="AD34" s="271"/>
      <c r="AE34" s="271"/>
      <c r="AF34" s="271"/>
      <c r="AG34" s="271"/>
      <c r="AH34" s="271"/>
      <c r="AI34" s="271"/>
      <c r="AJ34" s="271"/>
      <c r="AK34" s="271"/>
      <c r="AL34" s="271"/>
      <c r="AM34" s="271"/>
      <c r="AN34" s="271"/>
      <c r="AO34" s="271"/>
      <c r="AP34" s="271"/>
      <c r="AQ34" s="272"/>
      <c r="AR34" s="46" t="e">
        <f t="shared" si="0"/>
        <v>#DIV/0!</v>
      </c>
      <c r="AS34" s="47" t="e">
        <f t="shared" si="1"/>
        <v>#DIV/0!</v>
      </c>
      <c r="AT34" s="16"/>
      <c r="AU34" s="16"/>
      <c r="AV34" s="468" t="s">
        <v>123</v>
      </c>
      <c r="AW34" s="403" t="e" cm="1">
        <f t="array" ref="AW34">bdRateExtend($G34:$G37,H34:H37,$Z34:$Z37,AA34:AA37)</f>
        <v>#VALUE!</v>
      </c>
      <c r="AX34" s="403" t="e" cm="1">
        <f t="array" ref="AX34">bdRateExtend($G34:$G39,H34:H39,$Z34:$Z39,AA34:AA39)</f>
        <v>#VALUE!</v>
      </c>
      <c r="AY34" s="403" t="e" cm="1">
        <f t="array" ref="AY34">bdRateExtend($G34:$G39,I34:I39,$Z34:$Z39,AB34:AB39)</f>
        <v>#VALUE!</v>
      </c>
      <c r="AZ34" s="403" t="e" cm="1">
        <f t="array" ref="AZ34">bdRateExtend($G34:$G39,J34:J39,$Z34:$Z39,AC34:AC39)</f>
        <v>#VALUE!</v>
      </c>
      <c r="BA34" s="403" t="e" cm="1">
        <f t="array" ref="BA34">bdRateExtend($G34:$G39,K34:K39,$Z34:$Z39,AD34:AD39)</f>
        <v>#VALUE!</v>
      </c>
      <c r="BB34" s="403" t="e" cm="1">
        <f t="array" ref="BB34">bdRateExtend($G34:$G37,L34:L37,$Z34:$Z37,AE34:AE37)</f>
        <v>#VALUE!</v>
      </c>
      <c r="BC34" s="403" t="e" cm="1">
        <f t="array" ref="BC34">bdRateExtend($G34:$G39,L34:L39,$Z34:$Z39,AE34:AE39)</f>
        <v>#VALUE!</v>
      </c>
      <c r="BD34" s="403" t="e" cm="1">
        <f t="array" ref="BD34">bdRateExtend($G34:$G37,M34:M37,$Z34:$Z37,AF34:AF37)</f>
        <v>#VALUE!</v>
      </c>
      <c r="BE34" s="403" t="e" cm="1">
        <f t="array" ref="BE34">bdRateExtend($G34:$G39,M34:M39,$Z34:$Z39,AF34:AF39)</f>
        <v>#VALUE!</v>
      </c>
      <c r="BF34" s="403" t="e" cm="1">
        <f t="array" ref="BF34">bdRateExtend($G34:$G37,N34:N37,$Z34:$Z37,AG34:AG37)</f>
        <v>#VALUE!</v>
      </c>
      <c r="BG34" s="403" t="e" cm="1">
        <f t="array" ref="BG34">bdRateExtend($G34:$G39,N34:N39,$Z34:$Z39,AG34:AG39)</f>
        <v>#VALUE!</v>
      </c>
      <c r="BH34" s="403" t="e" cm="1">
        <f t="array" ref="BH34">bdRateExtend($G34:$G37,O34:O37,$Z34:$Z37,AH34:AH37)</f>
        <v>#VALUE!</v>
      </c>
      <c r="BI34" s="403" t="e" cm="1">
        <f t="array" ref="BI34">bdRateExtend($G34:$G39,O34:O39,$Z34:$Z39,AH34:AH39)</f>
        <v>#VALUE!</v>
      </c>
      <c r="BJ34" s="403" t="e" cm="1">
        <f t="array" ref="BJ34">bdRateExtend($G34:$G37,P34:P37,$Z34:$Z37,AI34:AI37)</f>
        <v>#VALUE!</v>
      </c>
      <c r="BK34" s="403" t="e" cm="1">
        <f t="array" ref="BK34">bdRateExtend($G34:$G39,P34:P39,$Z34:$Z39,AI34:AI39)</f>
        <v>#VALUE!</v>
      </c>
      <c r="BL34" s="403" t="e" cm="1">
        <f t="array" ref="BL34">bdRateExtend($G34:$G37,Q34:Q37,$Z34:$Z37,AJ34:AJ37)</f>
        <v>#VALUE!</v>
      </c>
      <c r="BM34" s="403" t="e" cm="1">
        <f t="array" ref="BM34">bdRateExtend($G34:$G39,Q34:Q39,$Z34:$Z39,AJ34:AJ39)</f>
        <v>#VALUE!</v>
      </c>
      <c r="BN34" s="403" t="e" cm="1">
        <f t="array" ref="BN34">bdRateExtend($G34:$G37,R34:R37,$Z34:$Z37,AK34:AK37)</f>
        <v>#VALUE!</v>
      </c>
      <c r="BO34" s="403" t="e" cm="1">
        <f t="array" ref="BO34">bdRateExtend($G34:$G39,R34:R39,$Z34:$Z39,AK34:AK39)</f>
        <v>#VALUE!</v>
      </c>
      <c r="BP34" s="403" t="e" cm="1">
        <f t="array" ref="BP34">bdRateExtend($G34:$G39,S34:S39,$Z34:$Z39,AL34:AL39)</f>
        <v>#VALUE!</v>
      </c>
      <c r="BQ34" s="377" t="e" cm="1">
        <f t="array" ref="BQ34">bdRateExtend($G34:$G39,T34:T39,$Z34:$Z39,AM34:AM39)</f>
        <v>#VALUE!</v>
      </c>
      <c r="BR34" s="377" t="e" cm="1">
        <f t="array" ref="BR34">bdRateExtend($G34:$G39,U34:U39,$Z34:$Z39,AN34:AN39)</f>
        <v>#VALUE!</v>
      </c>
    </row>
    <row r="35" spans="1:70" ht="17" hidden="1" customHeight="1" outlineLevel="1" x14ac:dyDescent="0.2">
      <c r="A35" s="387"/>
      <c r="B35" s="390"/>
      <c r="C35" s="393"/>
      <c r="D35" s="396"/>
      <c r="E35" s="399"/>
      <c r="F35" s="19"/>
      <c r="G35" s="274"/>
      <c r="H35" s="275"/>
      <c r="I35" s="275"/>
      <c r="J35" s="275"/>
      <c r="K35" s="275"/>
      <c r="L35" s="275"/>
      <c r="M35" s="275"/>
      <c r="N35" s="275"/>
      <c r="O35" s="275"/>
      <c r="P35" s="275"/>
      <c r="Q35" s="275"/>
      <c r="R35" s="275"/>
      <c r="S35" s="275"/>
      <c r="T35" s="275"/>
      <c r="U35" s="275"/>
      <c r="V35" s="275"/>
      <c r="W35" s="275"/>
      <c r="X35" s="276"/>
      <c r="Y35" s="273"/>
      <c r="Z35" s="274"/>
      <c r="AA35" s="275"/>
      <c r="AB35" s="275"/>
      <c r="AC35" s="275"/>
      <c r="AD35" s="275"/>
      <c r="AE35" s="275"/>
      <c r="AF35" s="275"/>
      <c r="AG35" s="275"/>
      <c r="AH35" s="275"/>
      <c r="AI35" s="275"/>
      <c r="AJ35" s="275"/>
      <c r="AK35" s="275"/>
      <c r="AL35" s="275"/>
      <c r="AM35" s="275"/>
      <c r="AN35" s="275"/>
      <c r="AO35" s="275"/>
      <c r="AP35" s="275"/>
      <c r="AQ35" s="276"/>
      <c r="AR35" s="48" t="e">
        <f t="shared" si="0"/>
        <v>#DIV/0!</v>
      </c>
      <c r="AS35" s="49" t="e">
        <f t="shared" si="1"/>
        <v>#DIV/0!</v>
      </c>
      <c r="AT35" s="16"/>
      <c r="AU35" s="16"/>
      <c r="AV35" s="468"/>
      <c r="AW35" s="403"/>
      <c r="AX35" s="403"/>
      <c r="AY35" s="403"/>
      <c r="AZ35" s="403"/>
      <c r="BA35" s="403"/>
      <c r="BB35" s="403"/>
      <c r="BC35" s="403"/>
      <c r="BD35" s="403"/>
      <c r="BE35" s="403"/>
      <c r="BF35" s="403"/>
      <c r="BG35" s="403"/>
      <c r="BH35" s="403"/>
      <c r="BI35" s="403"/>
      <c r="BJ35" s="403"/>
      <c r="BK35" s="403"/>
      <c r="BL35" s="403"/>
      <c r="BM35" s="403"/>
      <c r="BN35" s="403"/>
      <c r="BO35" s="403"/>
      <c r="BP35" s="403"/>
      <c r="BQ35" s="377"/>
      <c r="BR35" s="377"/>
    </row>
    <row r="36" spans="1:70" ht="17" hidden="1" customHeight="1" outlineLevel="1" x14ac:dyDescent="0.2">
      <c r="A36" s="387"/>
      <c r="B36" s="390"/>
      <c r="C36" s="393"/>
      <c r="D36" s="396"/>
      <c r="E36" s="399"/>
      <c r="F36" s="19"/>
      <c r="G36" s="274"/>
      <c r="H36" s="275"/>
      <c r="I36" s="275"/>
      <c r="J36" s="275"/>
      <c r="K36" s="275"/>
      <c r="L36" s="275"/>
      <c r="M36" s="275"/>
      <c r="N36" s="275"/>
      <c r="O36" s="275"/>
      <c r="P36" s="275"/>
      <c r="Q36" s="275"/>
      <c r="R36" s="275"/>
      <c r="S36" s="275"/>
      <c r="T36" s="275"/>
      <c r="U36" s="275"/>
      <c r="V36" s="275"/>
      <c r="W36" s="275"/>
      <c r="X36" s="276"/>
      <c r="Y36" s="273"/>
      <c r="Z36" s="274"/>
      <c r="AA36" s="275"/>
      <c r="AB36" s="275"/>
      <c r="AC36" s="275"/>
      <c r="AD36" s="275"/>
      <c r="AE36" s="275"/>
      <c r="AF36" s="275"/>
      <c r="AG36" s="275"/>
      <c r="AH36" s="275"/>
      <c r="AI36" s="275"/>
      <c r="AJ36" s="275"/>
      <c r="AK36" s="275"/>
      <c r="AL36" s="275"/>
      <c r="AM36" s="275"/>
      <c r="AN36" s="275"/>
      <c r="AO36" s="275"/>
      <c r="AP36" s="275"/>
      <c r="AQ36" s="276"/>
      <c r="AR36" s="48" t="e">
        <f t="shared" si="0"/>
        <v>#DIV/0!</v>
      </c>
      <c r="AS36" s="49" t="e">
        <f t="shared" si="1"/>
        <v>#DIV/0!</v>
      </c>
      <c r="AT36" s="16"/>
      <c r="AU36" s="16"/>
      <c r="AV36" s="468" t="s">
        <v>124</v>
      </c>
      <c r="AW36" s="403" t="e" cm="1">
        <f t="array" ref="AW36">bdRateExtend($G35:$G38,H35:H38,$Z35:$Z38,AA35:AA38)</f>
        <v>#VALUE!</v>
      </c>
      <c r="AX36" s="403"/>
      <c r="AY36" s="403"/>
      <c r="AZ36" s="403"/>
      <c r="BA36" s="403"/>
      <c r="BB36" s="403" t="e" cm="1">
        <f t="array" ref="BB36">bdRateExtend($G35:$G38,L35:L38,$Z35:$Z38,AE35:AE38)</f>
        <v>#VALUE!</v>
      </c>
      <c r="BC36" s="403"/>
      <c r="BD36" s="403" t="e" cm="1">
        <f t="array" ref="BD36">bdRateExtend($G35:$G38,M35:M38,$Z35:$Z38,AF35:AF38)</f>
        <v>#VALUE!</v>
      </c>
      <c r="BE36" s="403"/>
      <c r="BF36" s="403" t="e" cm="1">
        <f t="array" ref="BF36">bdRateExtend($G35:$G38,N35:N38,$Z35:$Z38,AG35:AG38)</f>
        <v>#VALUE!</v>
      </c>
      <c r="BG36" s="403"/>
      <c r="BH36" s="403" t="e" cm="1">
        <f t="array" ref="BH36">bdRateExtend($G35:$G38,O35:O38,$Z35:$Z38,AH35:AH38)</f>
        <v>#VALUE!</v>
      </c>
      <c r="BI36" s="403"/>
      <c r="BJ36" s="403" t="e" cm="1">
        <f t="array" ref="BJ36">bdRateExtend($G35:$G38,P35:P38,$Z35:$Z38,AI35:AI38)</f>
        <v>#VALUE!</v>
      </c>
      <c r="BK36" s="403"/>
      <c r="BL36" s="403" t="e" cm="1">
        <f t="array" ref="BL36">bdRateExtend($G35:$G38,Q35:Q38,$Z35:$Z38,AJ35:AJ38)</f>
        <v>#VALUE!</v>
      </c>
      <c r="BM36" s="403"/>
      <c r="BN36" s="403" t="e" cm="1">
        <f t="array" ref="BN36">bdRateExtend($G35:$G38,R35:R38,$Z35:$Z38,AK35:AK38)</f>
        <v>#VALUE!</v>
      </c>
      <c r="BO36" s="403"/>
      <c r="BP36" s="403"/>
      <c r="BQ36" s="377"/>
      <c r="BR36" s="377"/>
    </row>
    <row r="37" spans="1:70" ht="17" hidden="1" customHeight="1" outlineLevel="1" x14ac:dyDescent="0.2">
      <c r="A37" s="387"/>
      <c r="B37" s="390"/>
      <c r="C37" s="393"/>
      <c r="D37" s="396"/>
      <c r="E37" s="399"/>
      <c r="F37" s="19"/>
      <c r="G37" s="274"/>
      <c r="H37" s="275"/>
      <c r="I37" s="275"/>
      <c r="J37" s="275"/>
      <c r="K37" s="275"/>
      <c r="L37" s="275"/>
      <c r="M37" s="275"/>
      <c r="N37" s="275"/>
      <c r="O37" s="275"/>
      <c r="P37" s="275"/>
      <c r="Q37" s="275"/>
      <c r="R37" s="275"/>
      <c r="S37" s="275"/>
      <c r="T37" s="275"/>
      <c r="U37" s="275"/>
      <c r="V37" s="275"/>
      <c r="W37" s="275"/>
      <c r="X37" s="276"/>
      <c r="Y37" s="273"/>
      <c r="Z37" s="274"/>
      <c r="AA37" s="275"/>
      <c r="AB37" s="275"/>
      <c r="AC37" s="275"/>
      <c r="AD37" s="275"/>
      <c r="AE37" s="275"/>
      <c r="AF37" s="275"/>
      <c r="AG37" s="275"/>
      <c r="AH37" s="275"/>
      <c r="AI37" s="275"/>
      <c r="AJ37" s="275"/>
      <c r="AK37" s="275"/>
      <c r="AL37" s="275"/>
      <c r="AM37" s="275"/>
      <c r="AN37" s="275"/>
      <c r="AO37" s="275"/>
      <c r="AP37" s="275"/>
      <c r="AQ37" s="276"/>
      <c r="AR37" s="48" t="e">
        <f t="shared" si="0"/>
        <v>#DIV/0!</v>
      </c>
      <c r="AS37" s="49" t="e">
        <f t="shared" si="1"/>
        <v>#DIV/0!</v>
      </c>
      <c r="AT37" s="16"/>
      <c r="AU37" s="16"/>
      <c r="AV37" s="468"/>
      <c r="AW37" s="403"/>
      <c r="AX37" s="403"/>
      <c r="AY37" s="403"/>
      <c r="AZ37" s="403"/>
      <c r="BA37" s="403"/>
      <c r="BB37" s="403"/>
      <c r="BC37" s="403"/>
      <c r="BD37" s="403"/>
      <c r="BE37" s="403"/>
      <c r="BF37" s="403"/>
      <c r="BG37" s="403"/>
      <c r="BH37" s="403"/>
      <c r="BI37" s="403"/>
      <c r="BJ37" s="403"/>
      <c r="BK37" s="403"/>
      <c r="BL37" s="403"/>
      <c r="BM37" s="403"/>
      <c r="BN37" s="403"/>
      <c r="BO37" s="403"/>
      <c r="BP37" s="403"/>
      <c r="BQ37" s="377"/>
      <c r="BR37" s="377"/>
    </row>
    <row r="38" spans="1:70" ht="17" hidden="1" customHeight="1" outlineLevel="1" x14ac:dyDescent="0.2">
      <c r="A38" s="387"/>
      <c r="B38" s="390"/>
      <c r="C38" s="393"/>
      <c r="D38" s="396"/>
      <c r="E38" s="399"/>
      <c r="F38" s="19"/>
      <c r="G38" s="274"/>
      <c r="H38" s="275"/>
      <c r="I38" s="275"/>
      <c r="J38" s="275"/>
      <c r="K38" s="275"/>
      <c r="L38" s="275"/>
      <c r="M38" s="275"/>
      <c r="N38" s="275"/>
      <c r="O38" s="275"/>
      <c r="P38" s="275"/>
      <c r="Q38" s="275"/>
      <c r="R38" s="275"/>
      <c r="S38" s="275"/>
      <c r="T38" s="275"/>
      <c r="U38" s="275"/>
      <c r="V38" s="275"/>
      <c r="W38" s="275"/>
      <c r="X38" s="276"/>
      <c r="Y38" s="273"/>
      <c r="Z38" s="274"/>
      <c r="AA38" s="275"/>
      <c r="AB38" s="275"/>
      <c r="AC38" s="275"/>
      <c r="AD38" s="275"/>
      <c r="AE38" s="275"/>
      <c r="AF38" s="275"/>
      <c r="AG38" s="275"/>
      <c r="AH38" s="275"/>
      <c r="AI38" s="275"/>
      <c r="AJ38" s="275"/>
      <c r="AK38" s="275"/>
      <c r="AL38" s="275"/>
      <c r="AM38" s="275"/>
      <c r="AN38" s="275"/>
      <c r="AO38" s="275"/>
      <c r="AP38" s="275"/>
      <c r="AQ38" s="276"/>
      <c r="AR38" s="48" t="e">
        <f t="shared" si="0"/>
        <v>#DIV/0!</v>
      </c>
      <c r="AS38" s="49" t="e">
        <f t="shared" si="1"/>
        <v>#DIV/0!</v>
      </c>
      <c r="AT38" s="16"/>
      <c r="AU38" s="16"/>
      <c r="AV38" s="468" t="s">
        <v>125</v>
      </c>
      <c r="AW38" s="403" t="e" cm="1">
        <f t="array" ref="AW38">bdRateExtend($G36:$G39,H36:H39,$Z36:$Z39,AA36:AA39)</f>
        <v>#VALUE!</v>
      </c>
      <c r="AX38" s="403"/>
      <c r="AY38" s="403"/>
      <c r="AZ38" s="403"/>
      <c r="BA38" s="403"/>
      <c r="BB38" s="403" t="e" cm="1">
        <f t="array" ref="BB38">bdRateExtend($G36:$G39,L36:L39,$Z36:$Z39,AE36:AE39)</f>
        <v>#VALUE!</v>
      </c>
      <c r="BC38" s="403"/>
      <c r="BD38" s="403" t="e" cm="1">
        <f t="array" ref="BD38">bdRateExtend($G36:$G39,M36:M39,$Z36:$Z39,AF36:AF39)</f>
        <v>#VALUE!</v>
      </c>
      <c r="BE38" s="403"/>
      <c r="BF38" s="403" t="e" cm="1">
        <f t="array" ref="BF38">bdRateExtend($G36:$G39,N36:N39,$Z36:$Z39,AG36:AG39)</f>
        <v>#VALUE!</v>
      </c>
      <c r="BG38" s="403"/>
      <c r="BH38" s="403" t="e" cm="1">
        <f t="array" ref="BH38">bdRateExtend($G36:$G39,O36:O39,$Z36:$Z39,AH36:AH39)</f>
        <v>#VALUE!</v>
      </c>
      <c r="BI38" s="403"/>
      <c r="BJ38" s="403" t="e" cm="1">
        <f t="array" ref="BJ38">bdRateExtend($G36:$G39,P36:P39,$Z36:$Z39,AI36:AI39)</f>
        <v>#VALUE!</v>
      </c>
      <c r="BK38" s="403"/>
      <c r="BL38" s="403" t="e" cm="1">
        <f t="array" ref="BL38">bdRateExtend($G36:$G39,Q36:Q39,$Z36:$Z39,AJ36:AJ39)</f>
        <v>#VALUE!</v>
      </c>
      <c r="BM38" s="403"/>
      <c r="BN38" s="403" t="e" cm="1">
        <f t="array" ref="BN38">bdRateExtend($G36:$G39,R36:R39,$Z36:$Z39,AK36:AK39)</f>
        <v>#VALUE!</v>
      </c>
      <c r="BO38" s="403"/>
      <c r="BP38" s="403"/>
      <c r="BQ38" s="377"/>
      <c r="BR38" s="377"/>
    </row>
    <row r="39" spans="1:70" ht="17" hidden="1" customHeight="1" outlineLevel="1" thickBot="1" x14ac:dyDescent="0.25">
      <c r="A39" s="387"/>
      <c r="B39" s="391"/>
      <c r="C39" s="394"/>
      <c r="D39" s="397"/>
      <c r="E39" s="400"/>
      <c r="F39" s="22"/>
      <c r="G39" s="277"/>
      <c r="H39" s="278"/>
      <c r="I39" s="278"/>
      <c r="J39" s="278"/>
      <c r="K39" s="278"/>
      <c r="L39" s="278"/>
      <c r="M39" s="278"/>
      <c r="N39" s="278"/>
      <c r="O39" s="278"/>
      <c r="P39" s="278"/>
      <c r="Q39" s="278"/>
      <c r="R39" s="278"/>
      <c r="S39" s="278"/>
      <c r="T39" s="278"/>
      <c r="U39" s="278"/>
      <c r="V39" s="278"/>
      <c r="W39" s="278"/>
      <c r="X39" s="279"/>
      <c r="Y39" s="273"/>
      <c r="Z39" s="277"/>
      <c r="AA39" s="278"/>
      <c r="AB39" s="278"/>
      <c r="AC39" s="278"/>
      <c r="AD39" s="278"/>
      <c r="AE39" s="278"/>
      <c r="AF39" s="278"/>
      <c r="AG39" s="278"/>
      <c r="AH39" s="278"/>
      <c r="AI39" s="278"/>
      <c r="AJ39" s="278"/>
      <c r="AK39" s="278"/>
      <c r="AL39" s="278"/>
      <c r="AM39" s="278"/>
      <c r="AN39" s="278"/>
      <c r="AO39" s="278"/>
      <c r="AP39" s="278"/>
      <c r="AQ39" s="279"/>
      <c r="AR39" s="50" t="e">
        <f t="shared" si="0"/>
        <v>#DIV/0!</v>
      </c>
      <c r="AS39" s="51" t="e">
        <f t="shared" si="1"/>
        <v>#DIV/0!</v>
      </c>
      <c r="AT39" s="16"/>
      <c r="AU39" s="16"/>
      <c r="AV39" s="468"/>
      <c r="AW39" s="403"/>
      <c r="AX39" s="403"/>
      <c r="AY39" s="403"/>
      <c r="AZ39" s="403"/>
      <c r="BA39" s="403"/>
      <c r="BB39" s="403"/>
      <c r="BC39" s="403"/>
      <c r="BD39" s="403"/>
      <c r="BE39" s="403"/>
      <c r="BF39" s="403"/>
      <c r="BG39" s="403"/>
      <c r="BH39" s="403"/>
      <c r="BI39" s="403"/>
      <c r="BJ39" s="403"/>
      <c r="BK39" s="403"/>
      <c r="BL39" s="403"/>
      <c r="BM39" s="403"/>
      <c r="BN39" s="403"/>
      <c r="BO39" s="403"/>
      <c r="BP39" s="403"/>
      <c r="BQ39" s="377"/>
      <c r="BR39" s="377"/>
    </row>
    <row r="40" spans="1:70" ht="17" hidden="1" customHeight="1" outlineLevel="1" x14ac:dyDescent="0.2">
      <c r="A40" s="387"/>
      <c r="B40" s="389" t="s">
        <v>18</v>
      </c>
      <c r="C40" s="392" t="s">
        <v>32</v>
      </c>
      <c r="D40" s="395">
        <v>59.94</v>
      </c>
      <c r="E40" s="398">
        <v>10</v>
      </c>
      <c r="F40" s="21"/>
      <c r="G40" s="270"/>
      <c r="H40" s="271"/>
      <c r="I40" s="271"/>
      <c r="J40" s="271"/>
      <c r="K40" s="271"/>
      <c r="L40" s="271"/>
      <c r="M40" s="271"/>
      <c r="N40" s="271"/>
      <c r="O40" s="271"/>
      <c r="P40" s="271"/>
      <c r="Q40" s="271"/>
      <c r="R40" s="271"/>
      <c r="S40" s="271"/>
      <c r="T40" s="271"/>
      <c r="U40" s="271"/>
      <c r="V40" s="271"/>
      <c r="W40" s="271"/>
      <c r="X40" s="272"/>
      <c r="Y40" s="273"/>
      <c r="Z40" s="270"/>
      <c r="AA40" s="271"/>
      <c r="AB40" s="271"/>
      <c r="AC40" s="271"/>
      <c r="AD40" s="271"/>
      <c r="AE40" s="271"/>
      <c r="AF40" s="271"/>
      <c r="AG40" s="271"/>
      <c r="AH40" s="271"/>
      <c r="AI40" s="271"/>
      <c r="AJ40" s="271"/>
      <c r="AK40" s="271"/>
      <c r="AL40" s="271"/>
      <c r="AM40" s="271"/>
      <c r="AN40" s="271"/>
      <c r="AO40" s="271"/>
      <c r="AP40" s="271"/>
      <c r="AQ40" s="272"/>
      <c r="AR40" s="46" t="e">
        <f t="shared" si="0"/>
        <v>#DIV/0!</v>
      </c>
      <c r="AS40" s="47" t="e">
        <f t="shared" si="1"/>
        <v>#DIV/0!</v>
      </c>
      <c r="AT40" s="16"/>
      <c r="AU40" s="16"/>
      <c r="AV40" s="468" t="s">
        <v>123</v>
      </c>
      <c r="AW40" s="403" t="e" cm="1">
        <f t="array" ref="AW40">bdRateExtend($G40:$G43,H40:H43,$Z40:$Z43,AA40:AA43)</f>
        <v>#VALUE!</v>
      </c>
      <c r="AX40" s="403" t="e" cm="1">
        <f t="array" ref="AX40">bdRateExtend($G40:$G45,H40:H45,$Z40:$Z45,AA40:AA45)</f>
        <v>#VALUE!</v>
      </c>
      <c r="AY40" s="403" t="e" cm="1">
        <f t="array" ref="AY40">bdRateExtend($G40:$G45,I40:I45,$Z40:$Z45,AB40:AB45)</f>
        <v>#VALUE!</v>
      </c>
      <c r="AZ40" s="403" t="e" cm="1">
        <f t="array" ref="AZ40">bdRateExtend($G40:$G45,J40:J45,$Z40:$Z45,AC40:AC45)</f>
        <v>#VALUE!</v>
      </c>
      <c r="BA40" s="403" t="e" cm="1">
        <f t="array" ref="BA40">bdRateExtend($G40:$G45,K40:K45,$Z40:$Z45,AD40:AD45)</f>
        <v>#VALUE!</v>
      </c>
      <c r="BB40" s="403" t="e" cm="1">
        <f t="array" ref="BB40">bdRateExtend($G40:$G43,L40:L43,$Z40:$Z43,AE40:AE43)</f>
        <v>#VALUE!</v>
      </c>
      <c r="BC40" s="403" t="e" cm="1">
        <f t="array" ref="BC40">bdRateExtend($G40:$G45,L40:L45,$Z40:$Z45,AE40:AE45)</f>
        <v>#VALUE!</v>
      </c>
      <c r="BD40" s="403" t="e" cm="1">
        <f t="array" ref="BD40">bdRateExtend($G40:$G43,M40:M43,$Z40:$Z43,AF40:AF43)</f>
        <v>#VALUE!</v>
      </c>
      <c r="BE40" s="403" t="e" cm="1">
        <f t="array" ref="BE40">bdRateExtend($G40:$G45,M40:M45,$Z40:$Z45,AF40:AF45)</f>
        <v>#VALUE!</v>
      </c>
      <c r="BF40" s="403" t="e" cm="1">
        <f t="array" ref="BF40">bdRateExtend($G40:$G43,N40:N43,$Z40:$Z43,AG40:AG43)</f>
        <v>#VALUE!</v>
      </c>
      <c r="BG40" s="403" t="e" cm="1">
        <f t="array" ref="BG40">bdRateExtend($G40:$G45,N40:N45,$Z40:$Z45,AG40:AG45)</f>
        <v>#VALUE!</v>
      </c>
      <c r="BH40" s="403" t="e" cm="1">
        <f t="array" ref="BH40">bdRateExtend($G40:$G43,O40:O43,$Z40:$Z43,AH40:AH43)</f>
        <v>#VALUE!</v>
      </c>
      <c r="BI40" s="403" t="e" cm="1">
        <f t="array" ref="BI40">bdRateExtend($G40:$G45,O40:O45,$Z40:$Z45,AH40:AH45)</f>
        <v>#VALUE!</v>
      </c>
      <c r="BJ40" s="403" t="e" cm="1">
        <f t="array" ref="BJ40">bdRateExtend($G40:$G43,P40:P43,$Z40:$Z43,AI40:AI43)</f>
        <v>#VALUE!</v>
      </c>
      <c r="BK40" s="403" t="e" cm="1">
        <f t="array" ref="BK40">bdRateExtend($G40:$G45,P40:P45,$Z40:$Z45,AI40:AI45)</f>
        <v>#VALUE!</v>
      </c>
      <c r="BL40" s="403" t="e" cm="1">
        <f t="array" ref="BL40">bdRateExtend($G40:$G43,Q40:Q43,$Z40:$Z43,AJ40:AJ43)</f>
        <v>#VALUE!</v>
      </c>
      <c r="BM40" s="403" t="e" cm="1">
        <f t="array" ref="BM40">bdRateExtend($G40:$G45,Q40:Q45,$Z40:$Z45,AJ40:AJ45)</f>
        <v>#VALUE!</v>
      </c>
      <c r="BN40" s="403" t="e" cm="1">
        <f t="array" ref="BN40">bdRateExtend($G40:$G43,R40:R43,$Z40:$Z43,AK40:AK43)</f>
        <v>#VALUE!</v>
      </c>
      <c r="BO40" s="403" t="e" cm="1">
        <f t="array" ref="BO40">bdRateExtend($G40:$G45,R40:R45,$Z40:$Z45,AK40:AK45)</f>
        <v>#VALUE!</v>
      </c>
      <c r="BP40" s="403" t="e" cm="1">
        <f t="array" ref="BP40">bdRateExtend($G40:$G45,S40:S45,$Z40:$Z45,AL40:AL45)</f>
        <v>#VALUE!</v>
      </c>
      <c r="BQ40" s="377" t="e" cm="1">
        <f t="array" ref="BQ40">bdRateExtend($G40:$G45,T40:T45,$Z40:$Z45,AM40:AM45)</f>
        <v>#VALUE!</v>
      </c>
      <c r="BR40" s="377" t="e" cm="1">
        <f t="array" ref="BR40">bdRateExtend($G40:$G45,U40:U45,$Z40:$Z45,AN40:AN45)</f>
        <v>#VALUE!</v>
      </c>
    </row>
    <row r="41" spans="1:70" ht="17" hidden="1" customHeight="1" outlineLevel="1" x14ac:dyDescent="0.2">
      <c r="A41" s="387"/>
      <c r="B41" s="390"/>
      <c r="C41" s="393"/>
      <c r="D41" s="396"/>
      <c r="E41" s="399"/>
      <c r="F41" s="19"/>
      <c r="G41" s="274"/>
      <c r="H41" s="275"/>
      <c r="I41" s="275"/>
      <c r="J41" s="275"/>
      <c r="K41" s="275"/>
      <c r="L41" s="275"/>
      <c r="M41" s="275"/>
      <c r="N41" s="275"/>
      <c r="O41" s="275"/>
      <c r="P41" s="275"/>
      <c r="Q41" s="275"/>
      <c r="R41" s="275"/>
      <c r="S41" s="275"/>
      <c r="T41" s="275"/>
      <c r="U41" s="275"/>
      <c r="V41" s="275"/>
      <c r="W41" s="275"/>
      <c r="X41" s="276"/>
      <c r="Y41" s="273"/>
      <c r="Z41" s="274"/>
      <c r="AA41" s="275"/>
      <c r="AB41" s="275"/>
      <c r="AC41" s="275"/>
      <c r="AD41" s="275"/>
      <c r="AE41" s="275"/>
      <c r="AF41" s="275"/>
      <c r="AG41" s="275"/>
      <c r="AH41" s="275"/>
      <c r="AI41" s="275"/>
      <c r="AJ41" s="275"/>
      <c r="AK41" s="275"/>
      <c r="AL41" s="275"/>
      <c r="AM41" s="275"/>
      <c r="AN41" s="275"/>
      <c r="AO41" s="275"/>
      <c r="AP41" s="275"/>
      <c r="AQ41" s="276"/>
      <c r="AR41" s="48" t="e">
        <f t="shared" si="0"/>
        <v>#DIV/0!</v>
      </c>
      <c r="AS41" s="49" t="e">
        <f t="shared" si="1"/>
        <v>#DIV/0!</v>
      </c>
      <c r="AT41" s="16"/>
      <c r="AU41" s="16"/>
      <c r="AV41" s="468"/>
      <c r="AW41" s="403"/>
      <c r="AX41" s="403"/>
      <c r="AY41" s="403"/>
      <c r="AZ41" s="403"/>
      <c r="BA41" s="403"/>
      <c r="BB41" s="403"/>
      <c r="BC41" s="403"/>
      <c r="BD41" s="403"/>
      <c r="BE41" s="403"/>
      <c r="BF41" s="403"/>
      <c r="BG41" s="403"/>
      <c r="BH41" s="403"/>
      <c r="BI41" s="403"/>
      <c r="BJ41" s="403"/>
      <c r="BK41" s="403"/>
      <c r="BL41" s="403"/>
      <c r="BM41" s="403"/>
      <c r="BN41" s="403"/>
      <c r="BO41" s="403"/>
      <c r="BP41" s="403"/>
      <c r="BQ41" s="377"/>
      <c r="BR41" s="377"/>
    </row>
    <row r="42" spans="1:70" ht="17" hidden="1" customHeight="1" outlineLevel="1" x14ac:dyDescent="0.2">
      <c r="A42" s="387"/>
      <c r="B42" s="390"/>
      <c r="C42" s="393"/>
      <c r="D42" s="396"/>
      <c r="E42" s="399"/>
      <c r="F42" s="19"/>
      <c r="G42" s="274"/>
      <c r="H42" s="275"/>
      <c r="I42" s="275"/>
      <c r="J42" s="275"/>
      <c r="K42" s="275"/>
      <c r="L42" s="275"/>
      <c r="M42" s="275"/>
      <c r="N42" s="275"/>
      <c r="O42" s="275"/>
      <c r="P42" s="275"/>
      <c r="Q42" s="275"/>
      <c r="R42" s="275"/>
      <c r="S42" s="275"/>
      <c r="T42" s="275"/>
      <c r="U42" s="275"/>
      <c r="V42" s="275"/>
      <c r="W42" s="275"/>
      <c r="X42" s="276"/>
      <c r="Y42" s="273"/>
      <c r="Z42" s="274"/>
      <c r="AA42" s="275"/>
      <c r="AB42" s="275"/>
      <c r="AC42" s="275"/>
      <c r="AD42" s="275"/>
      <c r="AE42" s="275"/>
      <c r="AF42" s="275"/>
      <c r="AG42" s="275"/>
      <c r="AH42" s="275"/>
      <c r="AI42" s="275"/>
      <c r="AJ42" s="275"/>
      <c r="AK42" s="275"/>
      <c r="AL42" s="275"/>
      <c r="AM42" s="275"/>
      <c r="AN42" s="275"/>
      <c r="AO42" s="275"/>
      <c r="AP42" s="275"/>
      <c r="AQ42" s="276"/>
      <c r="AR42" s="48" t="e">
        <f t="shared" si="0"/>
        <v>#DIV/0!</v>
      </c>
      <c r="AS42" s="49" t="e">
        <f t="shared" si="1"/>
        <v>#DIV/0!</v>
      </c>
      <c r="AT42" s="16"/>
      <c r="AU42" s="16"/>
      <c r="AV42" s="468" t="s">
        <v>124</v>
      </c>
      <c r="AW42" s="403" t="e" cm="1">
        <f t="array" ref="AW42">bdRateExtend($G41:$G44,H41:H44,$Z41:$Z44,AA41:AA44)</f>
        <v>#VALUE!</v>
      </c>
      <c r="AX42" s="403"/>
      <c r="AY42" s="403"/>
      <c r="AZ42" s="403"/>
      <c r="BA42" s="403"/>
      <c r="BB42" s="403" t="e" cm="1">
        <f t="array" ref="BB42">bdRateExtend($G41:$G44,L41:L44,$Z41:$Z44,AE41:AE44)</f>
        <v>#VALUE!</v>
      </c>
      <c r="BC42" s="403"/>
      <c r="BD42" s="403" t="e" cm="1">
        <f t="array" ref="BD42">bdRateExtend($G41:$G44,M41:M44,$Z41:$Z44,AF41:AF44)</f>
        <v>#VALUE!</v>
      </c>
      <c r="BE42" s="403"/>
      <c r="BF42" s="403" t="e" cm="1">
        <f t="array" ref="BF42">bdRateExtend($G41:$G44,N41:N44,$Z41:$Z44,AG41:AG44)</f>
        <v>#VALUE!</v>
      </c>
      <c r="BG42" s="403"/>
      <c r="BH42" s="403" t="e" cm="1">
        <f t="array" ref="BH42">bdRateExtend($G41:$G44,O41:O44,$Z41:$Z44,AH41:AH44)</f>
        <v>#VALUE!</v>
      </c>
      <c r="BI42" s="403"/>
      <c r="BJ42" s="403" t="e" cm="1">
        <f t="array" ref="BJ42">bdRateExtend($G41:$G44,P41:P44,$Z41:$Z44,AI41:AI44)</f>
        <v>#VALUE!</v>
      </c>
      <c r="BK42" s="403"/>
      <c r="BL42" s="403" t="e" cm="1">
        <f t="array" ref="BL42">bdRateExtend($G41:$G44,Q41:Q44,$Z41:$Z44,AJ41:AJ44)</f>
        <v>#VALUE!</v>
      </c>
      <c r="BM42" s="403"/>
      <c r="BN42" s="403" t="e" cm="1">
        <f t="array" ref="BN42">bdRateExtend($G41:$G44,R41:R44,$Z41:$Z44,AK41:AK44)</f>
        <v>#VALUE!</v>
      </c>
      <c r="BO42" s="403"/>
      <c r="BP42" s="403"/>
      <c r="BQ42" s="377"/>
      <c r="BR42" s="377"/>
    </row>
    <row r="43" spans="1:70" ht="17" hidden="1" customHeight="1" outlineLevel="1" x14ac:dyDescent="0.2">
      <c r="A43" s="387"/>
      <c r="B43" s="390"/>
      <c r="C43" s="393"/>
      <c r="D43" s="396"/>
      <c r="E43" s="399"/>
      <c r="F43" s="19"/>
      <c r="G43" s="274"/>
      <c r="H43" s="275"/>
      <c r="I43" s="275"/>
      <c r="J43" s="275"/>
      <c r="K43" s="275"/>
      <c r="L43" s="275"/>
      <c r="M43" s="275"/>
      <c r="N43" s="275"/>
      <c r="O43" s="275"/>
      <c r="P43" s="275"/>
      <c r="Q43" s="275"/>
      <c r="R43" s="275"/>
      <c r="S43" s="275"/>
      <c r="T43" s="275"/>
      <c r="U43" s="275"/>
      <c r="V43" s="275"/>
      <c r="W43" s="275"/>
      <c r="X43" s="276"/>
      <c r="Y43" s="273"/>
      <c r="Z43" s="274"/>
      <c r="AA43" s="275"/>
      <c r="AB43" s="275"/>
      <c r="AC43" s="275"/>
      <c r="AD43" s="275"/>
      <c r="AE43" s="275"/>
      <c r="AF43" s="275"/>
      <c r="AG43" s="275"/>
      <c r="AH43" s="275"/>
      <c r="AI43" s="275"/>
      <c r="AJ43" s="275"/>
      <c r="AK43" s="275"/>
      <c r="AL43" s="275"/>
      <c r="AM43" s="275"/>
      <c r="AN43" s="275"/>
      <c r="AO43" s="275"/>
      <c r="AP43" s="275"/>
      <c r="AQ43" s="276"/>
      <c r="AR43" s="48" t="e">
        <f t="shared" si="0"/>
        <v>#DIV/0!</v>
      </c>
      <c r="AS43" s="49" t="e">
        <f t="shared" si="1"/>
        <v>#DIV/0!</v>
      </c>
      <c r="AT43" s="16"/>
      <c r="AU43" s="16"/>
      <c r="AV43" s="468"/>
      <c r="AW43" s="403"/>
      <c r="AX43" s="403"/>
      <c r="AY43" s="403"/>
      <c r="AZ43" s="403"/>
      <c r="BA43" s="403"/>
      <c r="BB43" s="403"/>
      <c r="BC43" s="403"/>
      <c r="BD43" s="403"/>
      <c r="BE43" s="403"/>
      <c r="BF43" s="403"/>
      <c r="BG43" s="403"/>
      <c r="BH43" s="403"/>
      <c r="BI43" s="403"/>
      <c r="BJ43" s="403"/>
      <c r="BK43" s="403"/>
      <c r="BL43" s="403"/>
      <c r="BM43" s="403"/>
      <c r="BN43" s="403"/>
      <c r="BO43" s="403"/>
      <c r="BP43" s="403"/>
      <c r="BQ43" s="377"/>
      <c r="BR43" s="377"/>
    </row>
    <row r="44" spans="1:70" ht="17" hidden="1" customHeight="1" outlineLevel="1" x14ac:dyDescent="0.2">
      <c r="A44" s="387"/>
      <c r="B44" s="390"/>
      <c r="C44" s="393"/>
      <c r="D44" s="396"/>
      <c r="E44" s="399"/>
      <c r="F44" s="19"/>
      <c r="G44" s="274"/>
      <c r="H44" s="275"/>
      <c r="I44" s="275"/>
      <c r="J44" s="275"/>
      <c r="K44" s="275"/>
      <c r="L44" s="275"/>
      <c r="M44" s="275"/>
      <c r="N44" s="275"/>
      <c r="O44" s="275"/>
      <c r="P44" s="275"/>
      <c r="Q44" s="275"/>
      <c r="R44" s="275"/>
      <c r="S44" s="275"/>
      <c r="T44" s="275"/>
      <c r="U44" s="275"/>
      <c r="V44" s="275"/>
      <c r="W44" s="275"/>
      <c r="X44" s="276"/>
      <c r="Y44" s="273"/>
      <c r="Z44" s="274"/>
      <c r="AA44" s="275"/>
      <c r="AB44" s="275"/>
      <c r="AC44" s="275"/>
      <c r="AD44" s="275"/>
      <c r="AE44" s="275"/>
      <c r="AF44" s="275"/>
      <c r="AG44" s="275"/>
      <c r="AH44" s="275"/>
      <c r="AI44" s="275"/>
      <c r="AJ44" s="275"/>
      <c r="AK44" s="275"/>
      <c r="AL44" s="275"/>
      <c r="AM44" s="275"/>
      <c r="AN44" s="275"/>
      <c r="AO44" s="275"/>
      <c r="AP44" s="275"/>
      <c r="AQ44" s="276"/>
      <c r="AR44" s="48" t="e">
        <f t="shared" si="0"/>
        <v>#DIV/0!</v>
      </c>
      <c r="AS44" s="49" t="e">
        <f t="shared" si="1"/>
        <v>#DIV/0!</v>
      </c>
      <c r="AT44" s="16"/>
      <c r="AU44" s="16"/>
      <c r="AV44" s="468" t="s">
        <v>125</v>
      </c>
      <c r="AW44" s="403" t="e" cm="1">
        <f t="array" ref="AW44">bdRateExtend($G42:$G45,H42:H45,$Z42:$Z45,AA42:AA45)</f>
        <v>#VALUE!</v>
      </c>
      <c r="AX44" s="403"/>
      <c r="AY44" s="403"/>
      <c r="AZ44" s="403"/>
      <c r="BA44" s="403"/>
      <c r="BB44" s="403" t="e" cm="1">
        <f t="array" ref="BB44">bdRateExtend($G42:$G45,L42:L45,$Z42:$Z45,AE42:AE45)</f>
        <v>#VALUE!</v>
      </c>
      <c r="BC44" s="403"/>
      <c r="BD44" s="403" t="e" cm="1">
        <f t="array" ref="BD44">bdRateExtend($G42:$G45,M42:M45,$Z42:$Z45,AF42:AF45)</f>
        <v>#VALUE!</v>
      </c>
      <c r="BE44" s="403"/>
      <c r="BF44" s="403" t="e" cm="1">
        <f t="array" ref="BF44">bdRateExtend($G42:$G45,N42:N45,$Z42:$Z45,AG42:AG45)</f>
        <v>#VALUE!</v>
      </c>
      <c r="BG44" s="403"/>
      <c r="BH44" s="403" t="e" cm="1">
        <f t="array" ref="BH44">bdRateExtend($G42:$G45,O42:O45,$Z42:$Z45,AH42:AH45)</f>
        <v>#VALUE!</v>
      </c>
      <c r="BI44" s="403"/>
      <c r="BJ44" s="403" t="e" cm="1">
        <f t="array" ref="BJ44">bdRateExtend($G42:$G45,P42:P45,$Z42:$Z45,AI42:AI45)</f>
        <v>#VALUE!</v>
      </c>
      <c r="BK44" s="403"/>
      <c r="BL44" s="403" t="e" cm="1">
        <f t="array" ref="BL44">bdRateExtend($G42:$G45,Q42:Q45,$Z42:$Z45,AJ42:AJ45)</f>
        <v>#VALUE!</v>
      </c>
      <c r="BM44" s="403"/>
      <c r="BN44" s="403" t="e" cm="1">
        <f t="array" ref="BN44">bdRateExtend($G42:$G45,R42:R45,$Z42:$Z45,AK42:AK45)</f>
        <v>#VALUE!</v>
      </c>
      <c r="BO44" s="403"/>
      <c r="BP44" s="403"/>
      <c r="BQ44" s="377"/>
      <c r="BR44" s="377"/>
    </row>
    <row r="45" spans="1:70" ht="17" hidden="1" customHeight="1" outlineLevel="1" thickBot="1" x14ac:dyDescent="0.25">
      <c r="A45" s="387"/>
      <c r="B45" s="391"/>
      <c r="C45" s="394"/>
      <c r="D45" s="397"/>
      <c r="E45" s="400"/>
      <c r="F45" s="22"/>
      <c r="G45" s="277"/>
      <c r="H45" s="278"/>
      <c r="I45" s="278"/>
      <c r="J45" s="278"/>
      <c r="K45" s="278"/>
      <c r="L45" s="278"/>
      <c r="M45" s="278"/>
      <c r="N45" s="278"/>
      <c r="O45" s="278"/>
      <c r="P45" s="278"/>
      <c r="Q45" s="278"/>
      <c r="R45" s="278"/>
      <c r="S45" s="278"/>
      <c r="T45" s="278"/>
      <c r="U45" s="278"/>
      <c r="V45" s="278"/>
      <c r="W45" s="278"/>
      <c r="X45" s="279"/>
      <c r="Y45" s="273"/>
      <c r="Z45" s="277"/>
      <c r="AA45" s="278"/>
      <c r="AB45" s="278"/>
      <c r="AC45" s="278"/>
      <c r="AD45" s="278"/>
      <c r="AE45" s="278"/>
      <c r="AF45" s="278"/>
      <c r="AG45" s="278"/>
      <c r="AH45" s="278"/>
      <c r="AI45" s="278"/>
      <c r="AJ45" s="278"/>
      <c r="AK45" s="278"/>
      <c r="AL45" s="278"/>
      <c r="AM45" s="278"/>
      <c r="AN45" s="278"/>
      <c r="AO45" s="278"/>
      <c r="AP45" s="278"/>
      <c r="AQ45" s="279"/>
      <c r="AR45" s="50" t="e">
        <f t="shared" si="0"/>
        <v>#DIV/0!</v>
      </c>
      <c r="AS45" s="51" t="e">
        <f t="shared" si="1"/>
        <v>#DIV/0!</v>
      </c>
      <c r="AT45" s="16"/>
      <c r="AU45" s="16"/>
      <c r="AV45" s="468"/>
      <c r="AW45" s="403"/>
      <c r="AX45" s="403"/>
      <c r="AY45" s="403"/>
      <c r="AZ45" s="403"/>
      <c r="BA45" s="403"/>
      <c r="BB45" s="403"/>
      <c r="BC45" s="403"/>
      <c r="BD45" s="403"/>
      <c r="BE45" s="403"/>
      <c r="BF45" s="403"/>
      <c r="BG45" s="403"/>
      <c r="BH45" s="403"/>
      <c r="BI45" s="403"/>
      <c r="BJ45" s="403"/>
      <c r="BK45" s="403"/>
      <c r="BL45" s="403"/>
      <c r="BM45" s="403"/>
      <c r="BN45" s="403"/>
      <c r="BO45" s="403"/>
      <c r="BP45" s="403"/>
      <c r="BQ45" s="377"/>
      <c r="BR45" s="377"/>
    </row>
    <row r="46" spans="1:70" ht="17" hidden="1" customHeight="1" outlineLevel="1" x14ac:dyDescent="0.2">
      <c r="A46" s="387"/>
      <c r="B46" s="389" t="s">
        <v>18</v>
      </c>
      <c r="C46" s="392" t="s">
        <v>33</v>
      </c>
      <c r="D46" s="395">
        <v>59.94</v>
      </c>
      <c r="E46" s="398">
        <v>10</v>
      </c>
      <c r="F46" s="21"/>
      <c r="G46" s="270"/>
      <c r="H46" s="271"/>
      <c r="I46" s="271"/>
      <c r="J46" s="271"/>
      <c r="K46" s="271"/>
      <c r="L46" s="271"/>
      <c r="M46" s="271"/>
      <c r="N46" s="271"/>
      <c r="O46" s="271"/>
      <c r="P46" s="271"/>
      <c r="Q46" s="271"/>
      <c r="R46" s="271"/>
      <c r="S46" s="271"/>
      <c r="T46" s="271"/>
      <c r="U46" s="271"/>
      <c r="V46" s="271"/>
      <c r="W46" s="271"/>
      <c r="X46" s="272"/>
      <c r="Y46" s="273"/>
      <c r="Z46" s="270"/>
      <c r="AA46" s="271"/>
      <c r="AB46" s="271"/>
      <c r="AC46" s="271"/>
      <c r="AD46" s="271"/>
      <c r="AE46" s="271"/>
      <c r="AF46" s="271"/>
      <c r="AG46" s="271"/>
      <c r="AH46" s="271"/>
      <c r="AI46" s="271"/>
      <c r="AJ46" s="271"/>
      <c r="AK46" s="271"/>
      <c r="AL46" s="271"/>
      <c r="AM46" s="271"/>
      <c r="AN46" s="271"/>
      <c r="AO46" s="271"/>
      <c r="AP46" s="271"/>
      <c r="AQ46" s="272"/>
      <c r="AR46" s="46" t="e">
        <f t="shared" si="0"/>
        <v>#DIV/0!</v>
      </c>
      <c r="AS46" s="47" t="e">
        <f t="shared" si="1"/>
        <v>#DIV/0!</v>
      </c>
      <c r="AT46" s="16"/>
      <c r="AU46" s="16"/>
      <c r="AV46" s="468" t="s">
        <v>123</v>
      </c>
      <c r="AW46" s="403" t="e" cm="1">
        <f t="array" ref="AW46">bdRateExtend($G46:$G49,H46:H49,$Z46:$Z49,AA46:AA49)</f>
        <v>#VALUE!</v>
      </c>
      <c r="AX46" s="403" t="e" cm="1">
        <f t="array" ref="AX46">bdRateExtend($G46:$G51,H46:H51,$Z46:$Z51,AA46:AA51)</f>
        <v>#VALUE!</v>
      </c>
      <c r="AY46" s="403" t="e" cm="1">
        <f t="array" ref="AY46">bdRateExtend($G46:$G51,I46:I51,$Z46:$Z51,AB46:AB51)</f>
        <v>#VALUE!</v>
      </c>
      <c r="AZ46" s="403" t="e" cm="1">
        <f t="array" ref="AZ46">bdRateExtend($G46:$G51,J46:J51,$Z46:$Z51,AC46:AC51)</f>
        <v>#VALUE!</v>
      </c>
      <c r="BA46" s="403" t="e" cm="1">
        <f t="array" ref="BA46">bdRateExtend($G46:$G51,K46:K51,$Z46:$Z51,AD46:AD51)</f>
        <v>#VALUE!</v>
      </c>
      <c r="BB46" s="403" t="e" cm="1">
        <f t="array" ref="BB46">bdRateExtend($G46:$G49,L46:L49,$Z46:$Z49,AE46:AE49)</f>
        <v>#VALUE!</v>
      </c>
      <c r="BC46" s="403" t="e" cm="1">
        <f t="array" ref="BC46">bdRateExtend($G46:$G51,L46:L51,$Z46:$Z51,AE46:AE51)</f>
        <v>#VALUE!</v>
      </c>
      <c r="BD46" s="403" t="e" cm="1">
        <f t="array" ref="BD46">bdRateExtend($G46:$G49,M46:M49,$Z46:$Z49,AF46:AF49)</f>
        <v>#VALUE!</v>
      </c>
      <c r="BE46" s="403" t="e" cm="1">
        <f t="array" ref="BE46">bdRateExtend($G46:$G51,M46:M51,$Z46:$Z51,AF46:AF51)</f>
        <v>#VALUE!</v>
      </c>
      <c r="BF46" s="403" t="e" cm="1">
        <f t="array" ref="BF46">bdRateExtend($G46:$G49,N46:N49,$Z46:$Z49,AG46:AG49)</f>
        <v>#VALUE!</v>
      </c>
      <c r="BG46" s="403" t="e" cm="1">
        <f t="array" ref="BG46">bdRateExtend($G46:$G51,N46:N51,$Z46:$Z51,AG46:AG51)</f>
        <v>#VALUE!</v>
      </c>
      <c r="BH46" s="403" t="e" cm="1">
        <f t="array" ref="BH46">bdRateExtend($G46:$G49,O46:O49,$Z46:$Z49,AH46:AH49)</f>
        <v>#VALUE!</v>
      </c>
      <c r="BI46" s="403" t="e" cm="1">
        <f t="array" ref="BI46">bdRateExtend($G46:$G51,O46:O51,$Z46:$Z51,AH46:AH51)</f>
        <v>#VALUE!</v>
      </c>
      <c r="BJ46" s="403" t="e" cm="1">
        <f t="array" ref="BJ46">bdRateExtend($G46:$G49,P46:P49,$Z46:$Z49,AI46:AI49)</f>
        <v>#VALUE!</v>
      </c>
      <c r="BK46" s="403" t="e" cm="1">
        <f t="array" ref="BK46">bdRateExtend($G46:$G51,P46:P51,$Z46:$Z51,AI46:AI51)</f>
        <v>#VALUE!</v>
      </c>
      <c r="BL46" s="403" t="e" cm="1">
        <f t="array" ref="BL46">bdRateExtend($G46:$G49,Q46:Q49,$Z46:$Z49,AJ46:AJ49)</f>
        <v>#VALUE!</v>
      </c>
      <c r="BM46" s="403" t="e" cm="1">
        <f t="array" ref="BM46">bdRateExtend($G46:$G51,Q46:Q51,$Z46:$Z51,AJ46:AJ51)</f>
        <v>#VALUE!</v>
      </c>
      <c r="BN46" s="403" t="e" cm="1">
        <f t="array" ref="BN46">bdRateExtend($G46:$G49,R46:R49,$Z46:$Z49,AK46:AK49)</f>
        <v>#VALUE!</v>
      </c>
      <c r="BO46" s="403" t="e" cm="1">
        <f t="array" ref="BO46">bdRateExtend($G46:$G51,R46:R51,$Z46:$Z51,AK46:AK51)</f>
        <v>#VALUE!</v>
      </c>
      <c r="BP46" s="403" t="e" cm="1">
        <f t="array" ref="BP46">bdRateExtend($G46:$G51,S46:S51,$Z46:$Z51,AL46:AL51)</f>
        <v>#VALUE!</v>
      </c>
      <c r="BQ46" s="377" t="e" cm="1">
        <f t="array" ref="BQ46">bdRateExtend($G46:$G51,T46:T51,$Z46:$Z51,AM46:AM51)</f>
        <v>#VALUE!</v>
      </c>
      <c r="BR46" s="377" t="e" cm="1">
        <f t="array" ref="BR46">bdRateExtend($G46:$G51,U46:U51,$Z46:$Z51,AN46:AN51)</f>
        <v>#VALUE!</v>
      </c>
    </row>
    <row r="47" spans="1:70" ht="17" hidden="1" customHeight="1" outlineLevel="1" x14ac:dyDescent="0.2">
      <c r="A47" s="387"/>
      <c r="B47" s="390"/>
      <c r="C47" s="393"/>
      <c r="D47" s="396"/>
      <c r="E47" s="399"/>
      <c r="F47" s="19"/>
      <c r="G47" s="274"/>
      <c r="H47" s="275"/>
      <c r="I47" s="275"/>
      <c r="J47" s="275"/>
      <c r="K47" s="275"/>
      <c r="L47" s="275"/>
      <c r="M47" s="275"/>
      <c r="N47" s="275"/>
      <c r="O47" s="275"/>
      <c r="P47" s="275"/>
      <c r="Q47" s="275"/>
      <c r="R47" s="275"/>
      <c r="S47" s="275"/>
      <c r="T47" s="275"/>
      <c r="U47" s="275"/>
      <c r="V47" s="275"/>
      <c r="W47" s="275"/>
      <c r="X47" s="276"/>
      <c r="Y47" s="273"/>
      <c r="Z47" s="274"/>
      <c r="AA47" s="275"/>
      <c r="AB47" s="275"/>
      <c r="AC47" s="275"/>
      <c r="AD47" s="275"/>
      <c r="AE47" s="275"/>
      <c r="AF47" s="275"/>
      <c r="AG47" s="275"/>
      <c r="AH47" s="275"/>
      <c r="AI47" s="275"/>
      <c r="AJ47" s="275"/>
      <c r="AK47" s="275"/>
      <c r="AL47" s="275"/>
      <c r="AM47" s="275"/>
      <c r="AN47" s="275"/>
      <c r="AO47" s="275"/>
      <c r="AP47" s="275"/>
      <c r="AQ47" s="276"/>
      <c r="AR47" s="48" t="e">
        <f t="shared" si="0"/>
        <v>#DIV/0!</v>
      </c>
      <c r="AS47" s="49" t="e">
        <f t="shared" si="1"/>
        <v>#DIV/0!</v>
      </c>
      <c r="AT47" s="16"/>
      <c r="AU47" s="16"/>
      <c r="AV47" s="468"/>
      <c r="AW47" s="403"/>
      <c r="AX47" s="403"/>
      <c r="AY47" s="403"/>
      <c r="AZ47" s="403"/>
      <c r="BA47" s="403"/>
      <c r="BB47" s="403"/>
      <c r="BC47" s="403"/>
      <c r="BD47" s="403"/>
      <c r="BE47" s="403"/>
      <c r="BF47" s="403"/>
      <c r="BG47" s="403"/>
      <c r="BH47" s="403"/>
      <c r="BI47" s="403"/>
      <c r="BJ47" s="403"/>
      <c r="BK47" s="403"/>
      <c r="BL47" s="403"/>
      <c r="BM47" s="403"/>
      <c r="BN47" s="403"/>
      <c r="BO47" s="403"/>
      <c r="BP47" s="403"/>
      <c r="BQ47" s="377"/>
      <c r="BR47" s="377"/>
    </row>
    <row r="48" spans="1:70" ht="17" hidden="1" customHeight="1" outlineLevel="1" x14ac:dyDescent="0.2">
      <c r="A48" s="387"/>
      <c r="B48" s="390"/>
      <c r="C48" s="393"/>
      <c r="D48" s="396"/>
      <c r="E48" s="399"/>
      <c r="F48" s="19"/>
      <c r="G48" s="274"/>
      <c r="H48" s="275"/>
      <c r="I48" s="275"/>
      <c r="J48" s="275"/>
      <c r="K48" s="275"/>
      <c r="L48" s="275"/>
      <c r="M48" s="275"/>
      <c r="N48" s="275"/>
      <c r="O48" s="275"/>
      <c r="P48" s="275"/>
      <c r="Q48" s="275"/>
      <c r="R48" s="275"/>
      <c r="S48" s="275"/>
      <c r="T48" s="275"/>
      <c r="U48" s="275"/>
      <c r="V48" s="275"/>
      <c r="W48" s="275"/>
      <c r="X48" s="276"/>
      <c r="Y48" s="273"/>
      <c r="Z48" s="274"/>
      <c r="AA48" s="275"/>
      <c r="AB48" s="275"/>
      <c r="AC48" s="275"/>
      <c r="AD48" s="275"/>
      <c r="AE48" s="275"/>
      <c r="AF48" s="275"/>
      <c r="AG48" s="275"/>
      <c r="AH48" s="275"/>
      <c r="AI48" s="275"/>
      <c r="AJ48" s="275"/>
      <c r="AK48" s="275"/>
      <c r="AL48" s="275"/>
      <c r="AM48" s="275"/>
      <c r="AN48" s="275"/>
      <c r="AO48" s="275"/>
      <c r="AP48" s="275"/>
      <c r="AQ48" s="276"/>
      <c r="AR48" s="48" t="e">
        <f t="shared" si="0"/>
        <v>#DIV/0!</v>
      </c>
      <c r="AS48" s="49" t="e">
        <f t="shared" si="1"/>
        <v>#DIV/0!</v>
      </c>
      <c r="AT48" s="16"/>
      <c r="AU48" s="16"/>
      <c r="AV48" s="468" t="s">
        <v>124</v>
      </c>
      <c r="AW48" s="403" t="e" cm="1">
        <f t="array" ref="AW48">bdRateExtend($G47:$G50,H47:H50,$Z47:$Z50,AA47:AA50)</f>
        <v>#VALUE!</v>
      </c>
      <c r="AX48" s="403"/>
      <c r="AY48" s="403"/>
      <c r="AZ48" s="403"/>
      <c r="BA48" s="403"/>
      <c r="BB48" s="403" t="e" cm="1">
        <f t="array" ref="BB48">bdRateExtend($G47:$G50,L47:L50,$Z47:$Z50,AE47:AE50)</f>
        <v>#VALUE!</v>
      </c>
      <c r="BC48" s="403"/>
      <c r="BD48" s="403" t="e" cm="1">
        <f t="array" ref="BD48">bdRateExtend($G47:$G50,M47:M50,$Z47:$Z50,AF47:AF50)</f>
        <v>#VALUE!</v>
      </c>
      <c r="BE48" s="403"/>
      <c r="BF48" s="403" t="e" cm="1">
        <f t="array" ref="BF48">bdRateExtend($G47:$G50,N47:N50,$Z47:$Z50,AG47:AG50)</f>
        <v>#VALUE!</v>
      </c>
      <c r="BG48" s="403"/>
      <c r="BH48" s="403" t="e" cm="1">
        <f t="array" ref="BH48">bdRateExtend($G47:$G50,O47:O50,$Z47:$Z50,AH47:AH50)</f>
        <v>#VALUE!</v>
      </c>
      <c r="BI48" s="403"/>
      <c r="BJ48" s="403" t="e" cm="1">
        <f t="array" ref="BJ48">bdRateExtend($G47:$G50,P47:P50,$Z47:$Z50,AI47:AI50)</f>
        <v>#VALUE!</v>
      </c>
      <c r="BK48" s="403"/>
      <c r="BL48" s="403" t="e" cm="1">
        <f t="array" ref="BL48">bdRateExtend($G47:$G50,Q47:Q50,$Z47:$Z50,AJ47:AJ50)</f>
        <v>#VALUE!</v>
      </c>
      <c r="BM48" s="403"/>
      <c r="BN48" s="403" t="e" cm="1">
        <f t="array" ref="BN48">bdRateExtend($G47:$G50,R47:R50,$Z47:$Z50,AK47:AK50)</f>
        <v>#VALUE!</v>
      </c>
      <c r="BO48" s="403"/>
      <c r="BP48" s="403"/>
      <c r="BQ48" s="377"/>
      <c r="BR48" s="377"/>
    </row>
    <row r="49" spans="1:70" ht="17" hidden="1" customHeight="1" outlineLevel="1" x14ac:dyDescent="0.2">
      <c r="A49" s="387"/>
      <c r="B49" s="390"/>
      <c r="C49" s="393"/>
      <c r="D49" s="396"/>
      <c r="E49" s="399"/>
      <c r="F49" s="19"/>
      <c r="G49" s="274"/>
      <c r="H49" s="275"/>
      <c r="I49" s="275"/>
      <c r="J49" s="275"/>
      <c r="K49" s="275"/>
      <c r="L49" s="275"/>
      <c r="M49" s="275"/>
      <c r="N49" s="275"/>
      <c r="O49" s="275"/>
      <c r="P49" s="275"/>
      <c r="Q49" s="275"/>
      <c r="R49" s="275"/>
      <c r="S49" s="275"/>
      <c r="T49" s="275"/>
      <c r="U49" s="275"/>
      <c r="V49" s="275"/>
      <c r="W49" s="275"/>
      <c r="X49" s="276"/>
      <c r="Y49" s="273"/>
      <c r="Z49" s="274"/>
      <c r="AA49" s="275"/>
      <c r="AB49" s="275"/>
      <c r="AC49" s="275"/>
      <c r="AD49" s="275"/>
      <c r="AE49" s="275"/>
      <c r="AF49" s="275"/>
      <c r="AG49" s="275"/>
      <c r="AH49" s="275"/>
      <c r="AI49" s="275"/>
      <c r="AJ49" s="275"/>
      <c r="AK49" s="275"/>
      <c r="AL49" s="275"/>
      <c r="AM49" s="275"/>
      <c r="AN49" s="275"/>
      <c r="AO49" s="275"/>
      <c r="AP49" s="275"/>
      <c r="AQ49" s="276"/>
      <c r="AR49" s="48" t="e">
        <f t="shared" si="0"/>
        <v>#DIV/0!</v>
      </c>
      <c r="AS49" s="49" t="e">
        <f t="shared" si="1"/>
        <v>#DIV/0!</v>
      </c>
      <c r="AT49" s="16"/>
      <c r="AU49" s="16"/>
      <c r="AV49" s="468"/>
      <c r="AW49" s="403"/>
      <c r="AX49" s="403"/>
      <c r="AY49" s="403"/>
      <c r="AZ49" s="403"/>
      <c r="BA49" s="403"/>
      <c r="BB49" s="403"/>
      <c r="BC49" s="403"/>
      <c r="BD49" s="403"/>
      <c r="BE49" s="403"/>
      <c r="BF49" s="403"/>
      <c r="BG49" s="403"/>
      <c r="BH49" s="403"/>
      <c r="BI49" s="403"/>
      <c r="BJ49" s="403"/>
      <c r="BK49" s="403"/>
      <c r="BL49" s="403"/>
      <c r="BM49" s="403"/>
      <c r="BN49" s="403"/>
      <c r="BO49" s="403"/>
      <c r="BP49" s="403"/>
      <c r="BQ49" s="377"/>
      <c r="BR49" s="377"/>
    </row>
    <row r="50" spans="1:70" ht="17" hidden="1" customHeight="1" outlineLevel="1" x14ac:dyDescent="0.2">
      <c r="A50" s="387"/>
      <c r="B50" s="390"/>
      <c r="C50" s="393"/>
      <c r="D50" s="396"/>
      <c r="E50" s="399"/>
      <c r="F50" s="19"/>
      <c r="G50" s="274"/>
      <c r="H50" s="275"/>
      <c r="I50" s="275"/>
      <c r="J50" s="275"/>
      <c r="K50" s="275"/>
      <c r="L50" s="275"/>
      <c r="M50" s="275"/>
      <c r="N50" s="275"/>
      <c r="O50" s="275"/>
      <c r="P50" s="275"/>
      <c r="Q50" s="275"/>
      <c r="R50" s="275"/>
      <c r="S50" s="275"/>
      <c r="T50" s="275"/>
      <c r="U50" s="275"/>
      <c r="V50" s="275"/>
      <c r="W50" s="275"/>
      <c r="X50" s="276"/>
      <c r="Y50" s="273"/>
      <c r="Z50" s="274"/>
      <c r="AA50" s="275"/>
      <c r="AB50" s="275"/>
      <c r="AC50" s="275"/>
      <c r="AD50" s="275"/>
      <c r="AE50" s="275"/>
      <c r="AF50" s="275"/>
      <c r="AG50" s="275"/>
      <c r="AH50" s="275"/>
      <c r="AI50" s="275"/>
      <c r="AJ50" s="275"/>
      <c r="AK50" s="275"/>
      <c r="AL50" s="275"/>
      <c r="AM50" s="275"/>
      <c r="AN50" s="275"/>
      <c r="AO50" s="275"/>
      <c r="AP50" s="275"/>
      <c r="AQ50" s="276"/>
      <c r="AR50" s="48" t="e">
        <f t="shared" si="0"/>
        <v>#DIV/0!</v>
      </c>
      <c r="AS50" s="49" t="e">
        <f t="shared" si="1"/>
        <v>#DIV/0!</v>
      </c>
      <c r="AT50" s="16"/>
      <c r="AU50" s="16"/>
      <c r="AV50" s="468" t="s">
        <v>125</v>
      </c>
      <c r="AW50" s="403" t="e" cm="1">
        <f t="array" ref="AW50">bdRateExtend($G48:$G51,H48:H51,$Z48:$Z51,AA48:AA51)</f>
        <v>#VALUE!</v>
      </c>
      <c r="AX50" s="403"/>
      <c r="AY50" s="403"/>
      <c r="AZ50" s="403"/>
      <c r="BA50" s="403"/>
      <c r="BB50" s="403" t="e" cm="1">
        <f t="array" ref="BB50">bdRateExtend($G48:$G51,L48:L51,$Z48:$Z51,AE48:AE51)</f>
        <v>#VALUE!</v>
      </c>
      <c r="BC50" s="403"/>
      <c r="BD50" s="403" t="e" cm="1">
        <f t="array" ref="BD50">bdRateExtend($G48:$G51,M48:M51,$Z48:$Z51,AF48:AF51)</f>
        <v>#VALUE!</v>
      </c>
      <c r="BE50" s="403"/>
      <c r="BF50" s="403" t="e" cm="1">
        <f t="array" ref="BF50">bdRateExtend($G48:$G51,N48:N51,$Z48:$Z51,AG48:AG51)</f>
        <v>#VALUE!</v>
      </c>
      <c r="BG50" s="403"/>
      <c r="BH50" s="403" t="e" cm="1">
        <f t="array" ref="BH50">bdRateExtend($G48:$G51,O48:O51,$Z48:$Z51,AH48:AH51)</f>
        <v>#VALUE!</v>
      </c>
      <c r="BI50" s="403"/>
      <c r="BJ50" s="403" t="e" cm="1">
        <f t="array" ref="BJ50">bdRateExtend($G48:$G51,P48:P51,$Z48:$Z51,AI48:AI51)</f>
        <v>#VALUE!</v>
      </c>
      <c r="BK50" s="403"/>
      <c r="BL50" s="403" t="e" cm="1">
        <f t="array" ref="BL50">bdRateExtend($G48:$G51,Q48:Q51,$Z48:$Z51,AJ48:AJ51)</f>
        <v>#VALUE!</v>
      </c>
      <c r="BM50" s="403"/>
      <c r="BN50" s="403" t="e" cm="1">
        <f t="array" ref="BN50">bdRateExtend($G48:$G51,R48:R51,$Z48:$Z51,AK48:AK51)</f>
        <v>#VALUE!</v>
      </c>
      <c r="BO50" s="403"/>
      <c r="BP50" s="403"/>
      <c r="BQ50" s="377"/>
      <c r="BR50" s="377"/>
    </row>
    <row r="51" spans="1:70" ht="17" hidden="1" customHeight="1" outlineLevel="1" thickBot="1" x14ac:dyDescent="0.25">
      <c r="A51" s="387"/>
      <c r="B51" s="391"/>
      <c r="C51" s="394"/>
      <c r="D51" s="397"/>
      <c r="E51" s="400"/>
      <c r="F51" s="22"/>
      <c r="G51" s="277"/>
      <c r="H51" s="278"/>
      <c r="I51" s="278"/>
      <c r="J51" s="278"/>
      <c r="K51" s="278"/>
      <c r="L51" s="278"/>
      <c r="M51" s="278"/>
      <c r="N51" s="278"/>
      <c r="O51" s="278"/>
      <c r="P51" s="278"/>
      <c r="Q51" s="278"/>
      <c r="R51" s="278"/>
      <c r="S51" s="278"/>
      <c r="T51" s="278"/>
      <c r="U51" s="278"/>
      <c r="V51" s="278"/>
      <c r="W51" s="278"/>
      <c r="X51" s="279"/>
      <c r="Y51" s="273"/>
      <c r="Z51" s="277"/>
      <c r="AA51" s="278"/>
      <c r="AB51" s="278"/>
      <c r="AC51" s="278"/>
      <c r="AD51" s="278"/>
      <c r="AE51" s="278"/>
      <c r="AF51" s="278"/>
      <c r="AG51" s="278"/>
      <c r="AH51" s="278"/>
      <c r="AI51" s="278"/>
      <c r="AJ51" s="278"/>
      <c r="AK51" s="278"/>
      <c r="AL51" s="278"/>
      <c r="AM51" s="278"/>
      <c r="AN51" s="278"/>
      <c r="AO51" s="278"/>
      <c r="AP51" s="278"/>
      <c r="AQ51" s="279"/>
      <c r="AR51" s="50" t="e">
        <f t="shared" si="0"/>
        <v>#DIV/0!</v>
      </c>
      <c r="AS51" s="51" t="e">
        <f t="shared" si="1"/>
        <v>#DIV/0!</v>
      </c>
      <c r="AT51" s="16"/>
      <c r="AU51" s="16"/>
      <c r="AV51" s="468"/>
      <c r="AW51" s="403"/>
      <c r="AX51" s="403"/>
      <c r="AY51" s="403"/>
      <c r="AZ51" s="403"/>
      <c r="BA51" s="403"/>
      <c r="BB51" s="403"/>
      <c r="BC51" s="403"/>
      <c r="BD51" s="403"/>
      <c r="BE51" s="403"/>
      <c r="BF51" s="403"/>
      <c r="BG51" s="403"/>
      <c r="BH51" s="403"/>
      <c r="BI51" s="403"/>
      <c r="BJ51" s="403"/>
      <c r="BK51" s="403"/>
      <c r="BL51" s="403"/>
      <c r="BM51" s="403"/>
      <c r="BN51" s="403"/>
      <c r="BO51" s="403"/>
      <c r="BP51" s="403"/>
      <c r="BQ51" s="377"/>
      <c r="BR51" s="377"/>
    </row>
    <row r="52" spans="1:70" ht="17" customHeight="1" collapsed="1" x14ac:dyDescent="0.2">
      <c r="A52" s="386" t="s">
        <v>21</v>
      </c>
      <c r="B52" s="389" t="s">
        <v>2</v>
      </c>
      <c r="C52" s="392" t="s">
        <v>34</v>
      </c>
      <c r="D52" s="395">
        <v>59.94</v>
      </c>
      <c r="E52" s="398">
        <v>10</v>
      </c>
      <c r="F52" s="21">
        <v>23</v>
      </c>
      <c r="G52" s="32">
        <f>Anchor!B901</f>
        <v>12820.1258</v>
      </c>
      <c r="H52" s="33">
        <f>Anchor!C901</f>
        <v>42.6</v>
      </c>
      <c r="I52" s="33">
        <f>Anchor!D901</f>
        <v>44.870699999999999</v>
      </c>
      <c r="J52" s="33">
        <f>Anchor!E901</f>
        <v>44.434100000000001</v>
      </c>
      <c r="K52" s="33"/>
      <c r="L52" s="33">
        <f>Anchor!F901</f>
        <v>27.634499999999999</v>
      </c>
      <c r="M52" s="33">
        <f>Anchor!G901</f>
        <v>23.9026</v>
      </c>
      <c r="N52" s="33">
        <f>Anchor!H901</f>
        <v>97.686199999999999</v>
      </c>
      <c r="O52" s="33"/>
      <c r="P52" s="33"/>
      <c r="Q52" s="33"/>
      <c r="R52" s="33"/>
      <c r="S52" s="33"/>
      <c r="T52" s="33"/>
      <c r="U52" s="33"/>
      <c r="V52" s="33">
        <f>Anchor!I901</f>
        <v>20573</v>
      </c>
      <c r="W52" s="33">
        <f>Anchor!J901</f>
        <v>7.8253000000000004</v>
      </c>
      <c r="X52" s="34">
        <f t="shared" ref="X52:X73" si="2">V52/3600</f>
        <v>5.714722222222222</v>
      </c>
      <c r="Y52" s="15"/>
      <c r="Z52" s="32">
        <f>Test!B901</f>
        <v>0</v>
      </c>
      <c r="AA52" s="33">
        <f>Test!C901</f>
        <v>0</v>
      </c>
      <c r="AB52" s="33">
        <f>Test!D901</f>
        <v>0</v>
      </c>
      <c r="AC52" s="33">
        <f>Test!E901</f>
        <v>0</v>
      </c>
      <c r="AD52" s="33"/>
      <c r="AE52" s="33">
        <f>Test!F901</f>
        <v>0</v>
      </c>
      <c r="AF52" s="33">
        <f>Test!G901</f>
        <v>0</v>
      </c>
      <c r="AG52" s="33">
        <f>Test!H901</f>
        <v>0</v>
      </c>
      <c r="AH52" s="33"/>
      <c r="AI52" s="33"/>
      <c r="AJ52" s="33"/>
      <c r="AK52" s="33"/>
      <c r="AL52" s="33"/>
      <c r="AM52" s="33"/>
      <c r="AN52" s="33"/>
      <c r="AO52" s="33">
        <f>Test!I901</f>
        <v>0</v>
      </c>
      <c r="AP52" s="33">
        <f>Test!J901</f>
        <v>0</v>
      </c>
      <c r="AQ52" s="34">
        <f t="shared" ref="AQ52:AQ73" si="3">AO52/3600</f>
        <v>0</v>
      </c>
      <c r="AR52" s="46">
        <f t="shared" si="0"/>
        <v>0</v>
      </c>
      <c r="AS52" s="47">
        <f t="shared" si="1"/>
        <v>0</v>
      </c>
      <c r="AT52" s="16"/>
      <c r="AU52" s="16"/>
      <c r="AV52" s="468" t="s">
        <v>123</v>
      </c>
      <c r="AW52" s="403" cm="1">
        <f t="array" ref="AW52">bdRateExtend($G52:$G55,H52:H55,$Z52:$Z55,AA52:AA55)</f>
        <v>1</v>
      </c>
      <c r="AX52" s="403" cm="1">
        <f t="array" ref="AX52">bdRateExtend($G52:$G57,H52:H57,$Z52:$Z57,AA52:AA57)</f>
        <v>1</v>
      </c>
      <c r="AY52" s="403" cm="1">
        <f t="array" ref="AY52">bdRateExtend($G52:$G57,I52:I57,$Z52:$Z57,AB52:AB57)</f>
        <v>1</v>
      </c>
      <c r="AZ52" s="403" cm="1">
        <f t="array" ref="AZ52">bdRateExtend($G52:$G57,J52:J57,$Z52:$Z57,AC52:AC57)</f>
        <v>1</v>
      </c>
      <c r="BA52" s="403" t="e" cm="1">
        <f t="array" ref="BA52">bdRateExtend($G52:$G57,K52:K57,$Z52:$Z57,AD52:AD57)</f>
        <v>#VALUE!</v>
      </c>
      <c r="BB52" s="403" cm="1">
        <f t="array" ref="BB52">bdRateExtend($G52:$G55,L52:L55,$Z52:$Z55,AE52:AE55)</f>
        <v>1</v>
      </c>
      <c r="BC52" s="403" cm="1">
        <f t="array" ref="BC52">bdRateExtend($G52:$G57,L52:L57,$Z52:$Z57,AE52:AE57)</f>
        <v>1</v>
      </c>
      <c r="BD52" s="403" cm="1">
        <f t="array" ref="BD52">bdRateExtend($G52:$G55,M52:M55,$Z52:$Z55,AF52:AF55)</f>
        <v>1</v>
      </c>
      <c r="BE52" s="403" cm="1">
        <f t="array" ref="BE52">bdRateExtend($G52:$G57,M52:M57,$Z52:$Z57,AF52:AF57)</f>
        <v>1</v>
      </c>
      <c r="BF52" s="403" cm="1">
        <f t="array" ref="BF52">bdRateExtend($G52:$G55,N52:N55,$Z52:$Z55,AG52:AG55)</f>
        <v>1</v>
      </c>
      <c r="BG52" s="403" cm="1">
        <f t="array" ref="BG52">bdRateExtend($G52:$G57,N52:N57,$Z52:$Z57,AG52:AG57)</f>
        <v>1</v>
      </c>
      <c r="BH52" s="403" t="e" cm="1">
        <f t="array" ref="BH52">bdRateExtend($G52:$G55,O52:O55,$Z52:$Z55,AH52:AH55)</f>
        <v>#VALUE!</v>
      </c>
      <c r="BI52" s="403" t="e" cm="1">
        <f t="array" ref="BI52">bdRateExtend($G52:$G57,O52:O57,$Z52:$Z57,AH52:AH57)</f>
        <v>#VALUE!</v>
      </c>
      <c r="BJ52" s="403" t="e" cm="1">
        <f t="array" ref="BJ52">bdRateExtend($G52:$G55,P52:P55,$Z52:$Z55,AI52:AI55)</f>
        <v>#VALUE!</v>
      </c>
      <c r="BK52" s="403" t="e" cm="1">
        <f t="array" ref="BK52">bdRateExtend($G52:$G57,P52:P57,$Z52:$Z57,AI52:AI57)</f>
        <v>#VALUE!</v>
      </c>
      <c r="BL52" s="403" t="e" cm="1">
        <f t="array" ref="BL52">bdRateExtend($G52:$G55,Q52:Q55,$Z52:$Z55,AJ52:AJ55)</f>
        <v>#VALUE!</v>
      </c>
      <c r="BM52" s="403" t="e" cm="1">
        <f t="array" ref="BM52">bdRateExtend($G52:$G57,Q52:Q57,$Z52:$Z57,AJ52:AJ57)</f>
        <v>#VALUE!</v>
      </c>
      <c r="BN52" s="403" t="e" cm="1">
        <f t="array" ref="BN52">bdRateExtend($G52:$G55,R52:R55,$Z52:$Z55,AK52:AK55)</f>
        <v>#VALUE!</v>
      </c>
      <c r="BO52" s="403" t="e" cm="1">
        <f t="array" ref="BO52">bdRateExtend($G52:$G57,R52:R57,$Z52:$Z57,AK52:AK57)</f>
        <v>#VALUE!</v>
      </c>
      <c r="BP52" s="403" t="e" cm="1">
        <f t="array" ref="BP52">bdRateExtend($G52:$G57,S52:S57,$Z52:$Z57,AL52:AL57)</f>
        <v>#VALUE!</v>
      </c>
      <c r="BQ52" s="377" t="e" cm="1">
        <f t="array" ref="BQ52">bdRateExtend($G52:$G57,T52:T57,$Z52:$Z57,AM52:AM57)</f>
        <v>#VALUE!</v>
      </c>
      <c r="BR52" s="377" t="e" cm="1">
        <f t="array" ref="BR52">bdRateExtend($G52:$G57,U52:U57,$Z52:$Z57,AN52:AN57)</f>
        <v>#VALUE!</v>
      </c>
    </row>
    <row r="53" spans="1:70" ht="17" customHeight="1" x14ac:dyDescent="0.2">
      <c r="A53" s="387"/>
      <c r="B53" s="390"/>
      <c r="C53" s="393"/>
      <c r="D53" s="396"/>
      <c r="E53" s="399"/>
      <c r="F53" s="19">
        <v>31</v>
      </c>
      <c r="G53" s="35">
        <f>Anchor!B902</f>
        <v>5991.6319000000003</v>
      </c>
      <c r="H53" s="40">
        <f>Anchor!C902</f>
        <v>40.877299999999998</v>
      </c>
      <c r="I53" s="40">
        <f>Anchor!D902</f>
        <v>43.863599999999998</v>
      </c>
      <c r="J53" s="40">
        <f>Anchor!E902</f>
        <v>43.630499999999998</v>
      </c>
      <c r="K53" s="40"/>
      <c r="L53" s="40">
        <f>Anchor!F902</f>
        <v>25.358799999999999</v>
      </c>
      <c r="M53" s="40">
        <f>Anchor!G902</f>
        <v>21.950600000000001</v>
      </c>
      <c r="N53" s="40">
        <f>Anchor!H902</f>
        <v>95.445999999999998</v>
      </c>
      <c r="O53" s="40"/>
      <c r="P53" s="40"/>
      <c r="Q53" s="40"/>
      <c r="R53" s="40"/>
      <c r="S53" s="40"/>
      <c r="T53" s="40"/>
      <c r="U53" s="40"/>
      <c r="V53" s="40">
        <f>Anchor!I902</f>
        <v>15362.6</v>
      </c>
      <c r="W53" s="40">
        <f>Anchor!J902</f>
        <v>5.5171000000000001</v>
      </c>
      <c r="X53" s="36">
        <f t="shared" si="2"/>
        <v>4.2673888888888891</v>
      </c>
      <c r="Y53" s="15"/>
      <c r="Z53" s="35">
        <f>Test!B902</f>
        <v>0</v>
      </c>
      <c r="AA53" s="40">
        <f>Test!C902</f>
        <v>0</v>
      </c>
      <c r="AB53" s="40">
        <f>Test!D902</f>
        <v>0</v>
      </c>
      <c r="AC53" s="40">
        <f>Test!E902</f>
        <v>0</v>
      </c>
      <c r="AD53" s="40"/>
      <c r="AE53" s="40">
        <f>Test!F902</f>
        <v>0</v>
      </c>
      <c r="AF53" s="40">
        <f>Test!G902</f>
        <v>0</v>
      </c>
      <c r="AG53" s="40">
        <f>Test!H902</f>
        <v>0</v>
      </c>
      <c r="AH53" s="40"/>
      <c r="AI53" s="40"/>
      <c r="AJ53" s="40"/>
      <c r="AK53" s="40"/>
      <c r="AL53" s="40"/>
      <c r="AM53" s="40"/>
      <c r="AN53" s="40"/>
      <c r="AO53" s="40">
        <f>Test!I902</f>
        <v>0</v>
      </c>
      <c r="AP53" s="40">
        <f>Test!J902</f>
        <v>0</v>
      </c>
      <c r="AQ53" s="36">
        <f t="shared" si="3"/>
        <v>0</v>
      </c>
      <c r="AR53" s="48">
        <f t="shared" si="0"/>
        <v>0</v>
      </c>
      <c r="AS53" s="49">
        <f t="shared" si="1"/>
        <v>0</v>
      </c>
      <c r="AT53" s="16"/>
      <c r="AU53" s="16"/>
      <c r="AV53" s="468"/>
      <c r="AW53" s="403"/>
      <c r="AX53" s="403"/>
      <c r="AY53" s="403"/>
      <c r="AZ53" s="403"/>
      <c r="BA53" s="403"/>
      <c r="BB53" s="403"/>
      <c r="BC53" s="403"/>
      <c r="BD53" s="403"/>
      <c r="BE53" s="403"/>
      <c r="BF53" s="403"/>
      <c r="BG53" s="403"/>
      <c r="BH53" s="403"/>
      <c r="BI53" s="403"/>
      <c r="BJ53" s="403"/>
      <c r="BK53" s="403"/>
      <c r="BL53" s="403"/>
      <c r="BM53" s="403"/>
      <c r="BN53" s="403"/>
      <c r="BO53" s="403"/>
      <c r="BP53" s="403"/>
      <c r="BQ53" s="377"/>
      <c r="BR53" s="377"/>
    </row>
    <row r="54" spans="1:70" ht="17" customHeight="1" x14ac:dyDescent="0.2">
      <c r="A54" s="387"/>
      <c r="B54" s="390"/>
      <c r="C54" s="393"/>
      <c r="D54" s="396"/>
      <c r="E54" s="399"/>
      <c r="F54" s="19">
        <v>39</v>
      </c>
      <c r="G54" s="35">
        <f>Anchor!B903</f>
        <v>2930.5347999999999</v>
      </c>
      <c r="H54" s="40">
        <f>Anchor!C903</f>
        <v>38.840200000000003</v>
      </c>
      <c r="I54" s="40">
        <f>Anchor!D903</f>
        <v>42.580599999999997</v>
      </c>
      <c r="J54" s="40">
        <f>Anchor!E903</f>
        <v>42.708399999999997</v>
      </c>
      <c r="K54" s="40"/>
      <c r="L54" s="40">
        <f>Anchor!F903</f>
        <v>22.522500000000001</v>
      </c>
      <c r="M54" s="40">
        <f>Anchor!G903</f>
        <v>19.497900000000001</v>
      </c>
      <c r="N54" s="40">
        <f>Anchor!H903</f>
        <v>91.426500000000004</v>
      </c>
      <c r="O54" s="40"/>
      <c r="P54" s="40"/>
      <c r="Q54" s="40"/>
      <c r="R54" s="40"/>
      <c r="S54" s="40"/>
      <c r="T54" s="40"/>
      <c r="U54" s="40"/>
      <c r="V54" s="40">
        <f>Anchor!I903</f>
        <v>13558</v>
      </c>
      <c r="W54" s="40">
        <f>Anchor!J903</f>
        <v>4.3262</v>
      </c>
      <c r="X54" s="36">
        <f t="shared" si="2"/>
        <v>3.766111111111111</v>
      </c>
      <c r="Y54" s="15"/>
      <c r="Z54" s="35">
        <f>Test!B903</f>
        <v>0</v>
      </c>
      <c r="AA54" s="40">
        <f>Test!C903</f>
        <v>0</v>
      </c>
      <c r="AB54" s="40">
        <f>Test!D903</f>
        <v>0</v>
      </c>
      <c r="AC54" s="40">
        <f>Test!E903</f>
        <v>0</v>
      </c>
      <c r="AD54" s="40"/>
      <c r="AE54" s="40">
        <f>Test!F903</f>
        <v>0</v>
      </c>
      <c r="AF54" s="40">
        <f>Test!G903</f>
        <v>0</v>
      </c>
      <c r="AG54" s="40">
        <f>Test!H903</f>
        <v>0</v>
      </c>
      <c r="AH54" s="40"/>
      <c r="AI54" s="40"/>
      <c r="AJ54" s="40"/>
      <c r="AK54" s="40"/>
      <c r="AL54" s="40"/>
      <c r="AM54" s="40"/>
      <c r="AN54" s="40"/>
      <c r="AO54" s="40">
        <f>Test!I903</f>
        <v>0</v>
      </c>
      <c r="AP54" s="40">
        <f>Test!J903</f>
        <v>0</v>
      </c>
      <c r="AQ54" s="36">
        <f t="shared" si="3"/>
        <v>0</v>
      </c>
      <c r="AR54" s="48">
        <f t="shared" si="0"/>
        <v>0</v>
      </c>
      <c r="AS54" s="49">
        <f t="shared" si="1"/>
        <v>0</v>
      </c>
      <c r="AT54" s="16"/>
      <c r="AU54" s="16"/>
      <c r="AV54" s="468" t="s">
        <v>124</v>
      </c>
      <c r="AW54" s="403" cm="1">
        <f t="array" ref="AW54">bdRateExtend($G53:$G56,H53:H56,$Z53:$Z56,AA53:AA56)</f>
        <v>1</v>
      </c>
      <c r="AX54" s="403"/>
      <c r="AY54" s="403"/>
      <c r="AZ54" s="403"/>
      <c r="BA54" s="403"/>
      <c r="BB54" s="403" cm="1">
        <f t="array" ref="BB54">bdRateExtend($G53:$G56,L53:L56,$Z53:$Z56,AE53:AE56)</f>
        <v>1</v>
      </c>
      <c r="BC54" s="403"/>
      <c r="BD54" s="403" cm="1">
        <f t="array" ref="BD54">bdRateExtend($G53:$G56,M53:M56,$Z53:$Z56,AF53:AF56)</f>
        <v>1</v>
      </c>
      <c r="BE54" s="403"/>
      <c r="BF54" s="403" cm="1">
        <f t="array" ref="BF54">bdRateExtend($G53:$G56,N53:N56,$Z53:$Z56,AG53:AG56)</f>
        <v>1</v>
      </c>
      <c r="BG54" s="403"/>
      <c r="BH54" s="403" t="e" cm="1">
        <f t="array" ref="BH54">bdRateExtend($G53:$G56,O53:O56,$Z53:$Z56,AH53:AH56)</f>
        <v>#VALUE!</v>
      </c>
      <c r="BI54" s="403"/>
      <c r="BJ54" s="403" t="e" cm="1">
        <f t="array" ref="BJ54">bdRateExtend($G53:$G56,P53:P56,$Z53:$Z56,AI53:AI56)</f>
        <v>#VALUE!</v>
      </c>
      <c r="BK54" s="403"/>
      <c r="BL54" s="403" t="e" cm="1">
        <f t="array" ref="BL54">bdRateExtend($G53:$G56,Q53:Q56,$Z53:$Z56,AJ53:AJ56)</f>
        <v>#VALUE!</v>
      </c>
      <c r="BM54" s="403"/>
      <c r="BN54" s="403" t="e" cm="1">
        <f t="array" ref="BN54">bdRateExtend($G53:$G56,R53:R56,$Z53:$Z56,AK53:AK56)</f>
        <v>#VALUE!</v>
      </c>
      <c r="BO54" s="403"/>
      <c r="BP54" s="403"/>
      <c r="BQ54" s="377"/>
      <c r="BR54" s="377"/>
    </row>
    <row r="55" spans="1:70" ht="17" customHeight="1" x14ac:dyDescent="0.2">
      <c r="A55" s="387"/>
      <c r="B55" s="390"/>
      <c r="C55" s="393"/>
      <c r="D55" s="396"/>
      <c r="E55" s="399"/>
      <c r="F55" s="19">
        <v>47</v>
      </c>
      <c r="G55" s="35">
        <f>Anchor!B904</f>
        <v>1399.9254000000001</v>
      </c>
      <c r="H55" s="40">
        <f>Anchor!C904</f>
        <v>36.613199999999999</v>
      </c>
      <c r="I55" s="40">
        <f>Anchor!D904</f>
        <v>41.285200000000003</v>
      </c>
      <c r="J55" s="40">
        <f>Anchor!E904</f>
        <v>41.690399999999997</v>
      </c>
      <c r="K55" s="40"/>
      <c r="L55" s="40">
        <f>Anchor!F904</f>
        <v>19.337399999999999</v>
      </c>
      <c r="M55" s="40">
        <f>Anchor!G904</f>
        <v>16.781700000000001</v>
      </c>
      <c r="N55" s="40">
        <f>Anchor!H904</f>
        <v>84.579800000000006</v>
      </c>
      <c r="O55" s="40"/>
      <c r="P55" s="40"/>
      <c r="Q55" s="40"/>
      <c r="R55" s="40"/>
      <c r="S55" s="40"/>
      <c r="T55" s="40"/>
      <c r="U55" s="40"/>
      <c r="V55" s="40">
        <f>Anchor!I904</f>
        <v>10736.6</v>
      </c>
      <c r="W55" s="40">
        <f>Anchor!J904</f>
        <v>3.762</v>
      </c>
      <c r="X55" s="36">
        <f t="shared" si="2"/>
        <v>2.982388888888889</v>
      </c>
      <c r="Y55" s="15"/>
      <c r="Z55" s="35">
        <f>Test!B904</f>
        <v>0</v>
      </c>
      <c r="AA55" s="40">
        <f>Test!C904</f>
        <v>0</v>
      </c>
      <c r="AB55" s="40">
        <f>Test!D904</f>
        <v>0</v>
      </c>
      <c r="AC55" s="40">
        <f>Test!E904</f>
        <v>0</v>
      </c>
      <c r="AD55" s="40"/>
      <c r="AE55" s="40">
        <f>Test!F904</f>
        <v>0</v>
      </c>
      <c r="AF55" s="40">
        <f>Test!G904</f>
        <v>0</v>
      </c>
      <c r="AG55" s="40">
        <f>Test!H904</f>
        <v>0</v>
      </c>
      <c r="AH55" s="40"/>
      <c r="AI55" s="40"/>
      <c r="AJ55" s="40"/>
      <c r="AK55" s="40"/>
      <c r="AL55" s="40"/>
      <c r="AM55" s="40"/>
      <c r="AN55" s="40"/>
      <c r="AO55" s="40">
        <f>Test!I904</f>
        <v>0</v>
      </c>
      <c r="AP55" s="40">
        <f>Test!J904</f>
        <v>0</v>
      </c>
      <c r="AQ55" s="36">
        <f t="shared" si="3"/>
        <v>0</v>
      </c>
      <c r="AR55" s="48">
        <f t="shared" si="0"/>
        <v>0</v>
      </c>
      <c r="AS55" s="49">
        <f t="shared" si="1"/>
        <v>0</v>
      </c>
      <c r="AT55" s="16"/>
      <c r="AU55" s="16"/>
      <c r="AV55" s="468"/>
      <c r="AW55" s="403"/>
      <c r="AX55" s="403"/>
      <c r="AY55" s="403"/>
      <c r="AZ55" s="403"/>
      <c r="BA55" s="403"/>
      <c r="BB55" s="403"/>
      <c r="BC55" s="403"/>
      <c r="BD55" s="403"/>
      <c r="BE55" s="403"/>
      <c r="BF55" s="403"/>
      <c r="BG55" s="403"/>
      <c r="BH55" s="403"/>
      <c r="BI55" s="403"/>
      <c r="BJ55" s="403"/>
      <c r="BK55" s="403"/>
      <c r="BL55" s="403"/>
      <c r="BM55" s="403"/>
      <c r="BN55" s="403"/>
      <c r="BO55" s="403"/>
      <c r="BP55" s="403"/>
      <c r="BQ55" s="377"/>
      <c r="BR55" s="377"/>
    </row>
    <row r="56" spans="1:70" ht="17" customHeight="1" x14ac:dyDescent="0.2">
      <c r="A56" s="387"/>
      <c r="B56" s="390"/>
      <c r="C56" s="393"/>
      <c r="D56" s="396"/>
      <c r="E56" s="399"/>
      <c r="F56" s="19">
        <v>55</v>
      </c>
      <c r="G56" s="35">
        <f>Anchor!B905</f>
        <v>643.79250000000002</v>
      </c>
      <c r="H56" s="40">
        <f>Anchor!C905</f>
        <v>34.328000000000003</v>
      </c>
      <c r="I56" s="40">
        <f>Anchor!D905</f>
        <v>39.957299999999996</v>
      </c>
      <c r="J56" s="40">
        <f>Anchor!E905</f>
        <v>40.627000000000002</v>
      </c>
      <c r="K56" s="40"/>
      <c r="L56" s="40">
        <f>Anchor!F905</f>
        <v>15.912000000000001</v>
      </c>
      <c r="M56" s="40">
        <f>Anchor!G905</f>
        <v>13.9931</v>
      </c>
      <c r="N56" s="40">
        <f>Anchor!H905</f>
        <v>74.099800000000002</v>
      </c>
      <c r="O56" s="40"/>
      <c r="P56" s="40"/>
      <c r="Q56" s="40"/>
      <c r="R56" s="40"/>
      <c r="S56" s="40"/>
      <c r="T56" s="40"/>
      <c r="U56" s="40"/>
      <c r="V56" s="40">
        <f>Anchor!I905</f>
        <v>8108.7</v>
      </c>
      <c r="W56" s="40">
        <f>Anchor!J905</f>
        <v>3.0112000000000001</v>
      </c>
      <c r="X56" s="36">
        <f t="shared" si="2"/>
        <v>2.2524166666666665</v>
      </c>
      <c r="Y56" s="15"/>
      <c r="Z56" s="35">
        <f>Test!B905</f>
        <v>0</v>
      </c>
      <c r="AA56" s="40">
        <f>Test!C905</f>
        <v>0</v>
      </c>
      <c r="AB56" s="40">
        <f>Test!D905</f>
        <v>0</v>
      </c>
      <c r="AC56" s="40">
        <f>Test!E905</f>
        <v>0</v>
      </c>
      <c r="AD56" s="40"/>
      <c r="AE56" s="40">
        <f>Test!F905</f>
        <v>0</v>
      </c>
      <c r="AF56" s="40">
        <f>Test!G905</f>
        <v>0</v>
      </c>
      <c r="AG56" s="40">
        <f>Test!H905</f>
        <v>0</v>
      </c>
      <c r="AH56" s="40"/>
      <c r="AI56" s="40"/>
      <c r="AJ56" s="40"/>
      <c r="AK56" s="40"/>
      <c r="AL56" s="40"/>
      <c r="AM56" s="40"/>
      <c r="AN56" s="40"/>
      <c r="AO56" s="40">
        <f>Test!I905</f>
        <v>0</v>
      </c>
      <c r="AP56" s="40">
        <f>Test!J905</f>
        <v>0</v>
      </c>
      <c r="AQ56" s="36">
        <f t="shared" si="3"/>
        <v>0</v>
      </c>
      <c r="AR56" s="48">
        <f t="shared" si="0"/>
        <v>0</v>
      </c>
      <c r="AS56" s="49">
        <f t="shared" si="1"/>
        <v>0</v>
      </c>
      <c r="AT56" s="16"/>
      <c r="AU56" s="16"/>
      <c r="AV56" s="468" t="s">
        <v>125</v>
      </c>
      <c r="AW56" s="403" cm="1">
        <f t="array" ref="AW56">bdRateExtend($G54:$G57,H54:H57,$Z54:$Z57,AA54:AA57)</f>
        <v>1</v>
      </c>
      <c r="AX56" s="403"/>
      <c r="AY56" s="403"/>
      <c r="AZ56" s="403"/>
      <c r="BA56" s="403"/>
      <c r="BB56" s="403" cm="1">
        <f t="array" ref="BB56">bdRateExtend($G54:$G57,L54:L57,$Z54:$Z57,AE54:AE57)</f>
        <v>1</v>
      </c>
      <c r="BC56" s="403"/>
      <c r="BD56" s="403" cm="1">
        <f t="array" ref="BD56">bdRateExtend($G54:$G57,M54:M57,$Z54:$Z57,AF54:AF57)</f>
        <v>1</v>
      </c>
      <c r="BE56" s="403"/>
      <c r="BF56" s="403" cm="1">
        <f t="array" ref="BF56">bdRateExtend($G54:$G57,N54:N57,$Z54:$Z57,AG54:AG57)</f>
        <v>1</v>
      </c>
      <c r="BG56" s="403"/>
      <c r="BH56" s="403" t="e" cm="1">
        <f t="array" ref="BH56">bdRateExtend($G54:$G57,O54:O57,$Z54:$Z57,AH54:AH57)</f>
        <v>#VALUE!</v>
      </c>
      <c r="BI56" s="403"/>
      <c r="BJ56" s="403" t="e" cm="1">
        <f t="array" ref="BJ56">bdRateExtend($G54:$G57,P54:P57,$Z54:$Z57,AI54:AI57)</f>
        <v>#VALUE!</v>
      </c>
      <c r="BK56" s="403"/>
      <c r="BL56" s="403" t="e" cm="1">
        <f t="array" ref="BL56">bdRateExtend($G54:$G57,Q54:Q57,$Z54:$Z57,AJ54:AJ57)</f>
        <v>#VALUE!</v>
      </c>
      <c r="BM56" s="403"/>
      <c r="BN56" s="403" t="e" cm="1">
        <f t="array" ref="BN56">bdRateExtend($G54:$G57,R54:R57,$Z54:$Z57,AK54:AK57)</f>
        <v>#VALUE!</v>
      </c>
      <c r="BO56" s="403"/>
      <c r="BP56" s="403"/>
      <c r="BQ56" s="377"/>
      <c r="BR56" s="377"/>
    </row>
    <row r="57" spans="1:70" ht="17" customHeight="1" thickBot="1" x14ac:dyDescent="0.25">
      <c r="A57" s="387"/>
      <c r="B57" s="391"/>
      <c r="C57" s="394"/>
      <c r="D57" s="397"/>
      <c r="E57" s="400"/>
      <c r="F57" s="22">
        <v>63</v>
      </c>
      <c r="G57" s="37">
        <f>Anchor!B906</f>
        <v>280.24990000000003</v>
      </c>
      <c r="H57" s="38">
        <f>Anchor!C906</f>
        <v>32.0047</v>
      </c>
      <c r="I57" s="38">
        <f>Anchor!D906</f>
        <v>38.599400000000003</v>
      </c>
      <c r="J57" s="38">
        <f>Anchor!E906</f>
        <v>39.493899999999996</v>
      </c>
      <c r="K57" s="38"/>
      <c r="L57" s="38">
        <f>Anchor!F906</f>
        <v>12.5014</v>
      </c>
      <c r="M57" s="38">
        <f>Anchor!G906</f>
        <v>11.3348</v>
      </c>
      <c r="N57" s="38">
        <f>Anchor!H906</f>
        <v>57.480200000000004</v>
      </c>
      <c r="O57" s="38"/>
      <c r="P57" s="38"/>
      <c r="Q57" s="38"/>
      <c r="R57" s="38"/>
      <c r="S57" s="38"/>
      <c r="T57" s="38"/>
      <c r="U57" s="38"/>
      <c r="V57" s="38">
        <f>Anchor!I906</f>
        <v>4961.3</v>
      </c>
      <c r="W57" s="38">
        <f>Anchor!J906</f>
        <v>2.2519</v>
      </c>
      <c r="X57" s="39">
        <f t="shared" si="2"/>
        <v>1.378138888888889</v>
      </c>
      <c r="Y57" s="15"/>
      <c r="Z57" s="37">
        <f>Test!B906</f>
        <v>0</v>
      </c>
      <c r="AA57" s="38">
        <f>Test!C906</f>
        <v>0</v>
      </c>
      <c r="AB57" s="38">
        <f>Test!D906</f>
        <v>0</v>
      </c>
      <c r="AC57" s="38">
        <f>Test!E906</f>
        <v>0</v>
      </c>
      <c r="AD57" s="38"/>
      <c r="AE57" s="38">
        <f>Test!F906</f>
        <v>0</v>
      </c>
      <c r="AF57" s="38">
        <f>Test!G906</f>
        <v>0</v>
      </c>
      <c r="AG57" s="38">
        <f>Test!H906</f>
        <v>0</v>
      </c>
      <c r="AH57" s="38"/>
      <c r="AI57" s="38"/>
      <c r="AJ57" s="38"/>
      <c r="AK57" s="38"/>
      <c r="AL57" s="38"/>
      <c r="AM57" s="38"/>
      <c r="AN57" s="38"/>
      <c r="AO57" s="38">
        <f>Test!I906</f>
        <v>0</v>
      </c>
      <c r="AP57" s="38">
        <f>Test!J906</f>
        <v>0</v>
      </c>
      <c r="AQ57" s="39">
        <f t="shared" si="3"/>
        <v>0</v>
      </c>
      <c r="AR57" s="50">
        <f t="shared" si="0"/>
        <v>0</v>
      </c>
      <c r="AS57" s="51">
        <f t="shared" si="1"/>
        <v>0</v>
      </c>
      <c r="AT57" s="16"/>
      <c r="AU57" s="16"/>
      <c r="AV57" s="468"/>
      <c r="AW57" s="403"/>
      <c r="AX57" s="403"/>
      <c r="AY57" s="403"/>
      <c r="AZ57" s="403"/>
      <c r="BA57" s="403"/>
      <c r="BB57" s="403"/>
      <c r="BC57" s="403"/>
      <c r="BD57" s="403"/>
      <c r="BE57" s="403"/>
      <c r="BF57" s="403"/>
      <c r="BG57" s="403"/>
      <c r="BH57" s="403"/>
      <c r="BI57" s="403"/>
      <c r="BJ57" s="403"/>
      <c r="BK57" s="403"/>
      <c r="BL57" s="403"/>
      <c r="BM57" s="403"/>
      <c r="BN57" s="403"/>
      <c r="BO57" s="403"/>
      <c r="BP57" s="403"/>
      <c r="BQ57" s="377"/>
      <c r="BR57" s="377"/>
    </row>
    <row r="58" spans="1:70" ht="17" customHeight="1" x14ac:dyDescent="0.2">
      <c r="A58" s="387"/>
      <c r="B58" s="389" t="s">
        <v>2</v>
      </c>
      <c r="C58" s="392" t="s">
        <v>35</v>
      </c>
      <c r="D58" s="395">
        <v>59.94</v>
      </c>
      <c r="E58" s="398">
        <v>10</v>
      </c>
      <c r="F58" s="21">
        <v>23</v>
      </c>
      <c r="G58" s="32">
        <f>Anchor!B907</f>
        <v>31710.760900000001</v>
      </c>
      <c r="H58" s="33">
        <f>Anchor!C907</f>
        <v>42.549199999999999</v>
      </c>
      <c r="I58" s="33">
        <f>Anchor!D907</f>
        <v>44.279200000000003</v>
      </c>
      <c r="J58" s="33">
        <f>Anchor!E907</f>
        <v>46.496499999999997</v>
      </c>
      <c r="K58" s="33"/>
      <c r="L58" s="33">
        <f>Anchor!F907</f>
        <v>31.011199999999999</v>
      </c>
      <c r="M58" s="33">
        <f>Anchor!G907</f>
        <v>27.7043</v>
      </c>
      <c r="N58" s="33">
        <f>Anchor!H907</f>
        <v>99.976799999999997</v>
      </c>
      <c r="O58" s="33"/>
      <c r="P58" s="33"/>
      <c r="Q58" s="33"/>
      <c r="R58" s="33"/>
      <c r="S58" s="33"/>
      <c r="T58" s="33"/>
      <c r="U58" s="33"/>
      <c r="V58" s="33">
        <f>Anchor!I907</f>
        <v>22230.7</v>
      </c>
      <c r="W58" s="33">
        <f>Anchor!J907</f>
        <v>13.581300000000001</v>
      </c>
      <c r="X58" s="34">
        <f t="shared" si="2"/>
        <v>6.1751944444444442</v>
      </c>
      <c r="Y58" s="15"/>
      <c r="Z58" s="32">
        <f>Test!B907</f>
        <v>0</v>
      </c>
      <c r="AA58" s="33">
        <f>Test!C907</f>
        <v>0</v>
      </c>
      <c r="AB58" s="33">
        <f>Test!D907</f>
        <v>0</v>
      </c>
      <c r="AC58" s="33">
        <f>Test!E907</f>
        <v>0</v>
      </c>
      <c r="AD58" s="33"/>
      <c r="AE58" s="33">
        <f>Test!F907</f>
        <v>0</v>
      </c>
      <c r="AF58" s="33">
        <f>Test!G907</f>
        <v>0</v>
      </c>
      <c r="AG58" s="33">
        <f>Test!H907</f>
        <v>0</v>
      </c>
      <c r="AH58" s="33"/>
      <c r="AI58" s="33"/>
      <c r="AJ58" s="33"/>
      <c r="AK58" s="33"/>
      <c r="AL58" s="33"/>
      <c r="AM58" s="33"/>
      <c r="AN58" s="33"/>
      <c r="AO58" s="33">
        <f>Test!I907</f>
        <v>0</v>
      </c>
      <c r="AP58" s="33">
        <f>Test!J907</f>
        <v>0</v>
      </c>
      <c r="AQ58" s="34">
        <f t="shared" si="3"/>
        <v>0</v>
      </c>
      <c r="AR58" s="46">
        <f t="shared" si="0"/>
        <v>0</v>
      </c>
      <c r="AS58" s="47">
        <f t="shared" si="1"/>
        <v>0</v>
      </c>
      <c r="AT58" s="16"/>
      <c r="AU58" s="16"/>
      <c r="AV58" s="468" t="s">
        <v>123</v>
      </c>
      <c r="AW58" s="403" cm="1">
        <f t="array" ref="AW58">bdRateExtend($G58:$G61,H58:H61,$Z58:$Z61,AA58:AA61)</f>
        <v>1</v>
      </c>
      <c r="AX58" s="403" cm="1">
        <f t="array" ref="AX58">bdRateExtend($G58:$G63,H58:H63,$Z58:$Z63,AA58:AA63)</f>
        <v>1</v>
      </c>
      <c r="AY58" s="403" cm="1">
        <f t="array" ref="AY58">bdRateExtend($G58:$G63,I58:I63,$Z58:$Z63,AB58:AB63)</f>
        <v>1</v>
      </c>
      <c r="AZ58" s="403" cm="1">
        <f t="array" ref="AZ58">bdRateExtend($G58:$G63,J58:J63,$Z58:$Z63,AC58:AC63)</f>
        <v>1</v>
      </c>
      <c r="BA58" s="403" t="e" cm="1">
        <f t="array" ref="BA58">bdRateExtend($G58:$G63,K58:K63,$Z58:$Z63,AD58:AD63)</f>
        <v>#VALUE!</v>
      </c>
      <c r="BB58" s="403" cm="1">
        <f t="array" ref="BB58">bdRateExtend($G58:$G61,L58:L61,$Z58:$Z61,AE58:AE61)</f>
        <v>1</v>
      </c>
      <c r="BC58" s="403" cm="1">
        <f t="array" ref="BC58">bdRateExtend($G58:$G63,L58:L63,$Z58:$Z63,AE58:AE63)</f>
        <v>1</v>
      </c>
      <c r="BD58" s="403" cm="1">
        <f t="array" ref="BD58">bdRateExtend($G58:$G61,M58:M61,$Z58:$Z61,AF58:AF61)</f>
        <v>1</v>
      </c>
      <c r="BE58" s="403" cm="1">
        <f t="array" ref="BE58">bdRateExtend($G58:$G63,M58:M63,$Z58:$Z63,AF58:AF63)</f>
        <v>1</v>
      </c>
      <c r="BF58" s="403" cm="1">
        <f t="array" ref="BF58">bdRateExtend($G58:$G61,N58:N61,$Z58:$Z61,AG58:AG61)</f>
        <v>1</v>
      </c>
      <c r="BG58" s="403" cm="1">
        <f t="array" ref="BG58">bdRateExtend($G58:$G63,N58:N63,$Z58:$Z63,AG58:AG63)</f>
        <v>1</v>
      </c>
      <c r="BH58" s="403" t="e" cm="1">
        <f t="array" ref="BH58">bdRateExtend($G58:$G61,O58:O61,$Z58:$Z61,AH58:AH61)</f>
        <v>#VALUE!</v>
      </c>
      <c r="BI58" s="403" t="e" cm="1">
        <f t="array" ref="BI58">bdRateExtend($G58:$G63,O58:O63,$Z58:$Z63,AH58:AH63)</f>
        <v>#VALUE!</v>
      </c>
      <c r="BJ58" s="403" t="e" cm="1">
        <f t="array" ref="BJ58">bdRateExtend($G58:$G61,P58:P61,$Z58:$Z61,AI58:AI61)</f>
        <v>#VALUE!</v>
      </c>
      <c r="BK58" s="403" t="e" cm="1">
        <f t="array" ref="BK58">bdRateExtend($G58:$G63,P58:P63,$Z58:$Z63,AI58:AI63)</f>
        <v>#VALUE!</v>
      </c>
      <c r="BL58" s="403" t="e" cm="1">
        <f t="array" ref="BL58">bdRateExtend($G58:$G61,Q58:Q61,$Z58:$Z61,AJ58:AJ61)</f>
        <v>#VALUE!</v>
      </c>
      <c r="BM58" s="403" t="e" cm="1">
        <f t="array" ref="BM58">bdRateExtend($G58:$G63,Q58:Q63,$Z58:$Z63,AJ58:AJ63)</f>
        <v>#VALUE!</v>
      </c>
      <c r="BN58" s="403" t="e" cm="1">
        <f t="array" ref="BN58">bdRateExtend($G58:$G61,R58:R61,$Z58:$Z61,AK58:AK61)</f>
        <v>#VALUE!</v>
      </c>
      <c r="BO58" s="403" t="e" cm="1">
        <f t="array" ref="BO58">bdRateExtend($G58:$G63,R58:R63,$Z58:$Z63,AK58:AK63)</f>
        <v>#VALUE!</v>
      </c>
      <c r="BP58" s="403" t="e" cm="1">
        <f t="array" ref="BP58">bdRateExtend($G58:$G63,S58:S63,$Z58:$Z63,AL58:AL63)</f>
        <v>#VALUE!</v>
      </c>
      <c r="BQ58" s="377" t="e" cm="1">
        <f t="array" ref="BQ58">bdRateExtend($G58:$G63,T58:T63,$Z58:$Z63,AM58:AM63)</f>
        <v>#VALUE!</v>
      </c>
      <c r="BR58" s="377" t="e" cm="1">
        <f t="array" ref="BR58">bdRateExtend($G58:$G63,U58:U63,$Z58:$Z63,AN58:AN63)</f>
        <v>#VALUE!</v>
      </c>
    </row>
    <row r="59" spans="1:70" ht="17" customHeight="1" x14ac:dyDescent="0.2">
      <c r="A59" s="387"/>
      <c r="B59" s="390"/>
      <c r="C59" s="393"/>
      <c r="D59" s="396"/>
      <c r="E59" s="399"/>
      <c r="F59" s="19">
        <v>31</v>
      </c>
      <c r="G59" s="35">
        <f>Anchor!B908</f>
        <v>18638.485000000001</v>
      </c>
      <c r="H59" s="40">
        <f>Anchor!C908</f>
        <v>39.8384</v>
      </c>
      <c r="I59" s="40">
        <f>Anchor!D908</f>
        <v>42.465499999999999</v>
      </c>
      <c r="J59" s="40">
        <f>Anchor!E908</f>
        <v>44.610100000000003</v>
      </c>
      <c r="K59" s="40"/>
      <c r="L59" s="40">
        <f>Anchor!F908</f>
        <v>28.425699999999999</v>
      </c>
      <c r="M59" s="40">
        <f>Anchor!G908</f>
        <v>25.194900000000001</v>
      </c>
      <c r="N59" s="40">
        <f>Anchor!H908</f>
        <v>99.728899999999996</v>
      </c>
      <c r="O59" s="40"/>
      <c r="P59" s="40"/>
      <c r="Q59" s="40"/>
      <c r="R59" s="40"/>
      <c r="S59" s="40"/>
      <c r="T59" s="40"/>
      <c r="U59" s="40"/>
      <c r="V59" s="40">
        <f>Anchor!I908</f>
        <v>20655.3</v>
      </c>
      <c r="W59" s="40">
        <f>Anchor!J908</f>
        <v>11.055999999999999</v>
      </c>
      <c r="X59" s="36">
        <f t="shared" si="2"/>
        <v>5.7375833333333333</v>
      </c>
      <c r="Y59" s="15"/>
      <c r="Z59" s="35">
        <f>Test!B908</f>
        <v>0</v>
      </c>
      <c r="AA59" s="40">
        <f>Test!C908</f>
        <v>0</v>
      </c>
      <c r="AB59" s="40">
        <f>Test!D908</f>
        <v>0</v>
      </c>
      <c r="AC59" s="40">
        <f>Test!E908</f>
        <v>0</v>
      </c>
      <c r="AD59" s="40"/>
      <c r="AE59" s="40">
        <f>Test!F908</f>
        <v>0</v>
      </c>
      <c r="AF59" s="40">
        <f>Test!G908</f>
        <v>0</v>
      </c>
      <c r="AG59" s="40">
        <f>Test!H908</f>
        <v>0</v>
      </c>
      <c r="AH59" s="40"/>
      <c r="AI59" s="40"/>
      <c r="AJ59" s="40"/>
      <c r="AK59" s="40"/>
      <c r="AL59" s="40"/>
      <c r="AM59" s="40"/>
      <c r="AN59" s="40"/>
      <c r="AO59" s="40">
        <f>Test!I908</f>
        <v>0</v>
      </c>
      <c r="AP59" s="40">
        <f>Test!J908</f>
        <v>0</v>
      </c>
      <c r="AQ59" s="36">
        <f t="shared" si="3"/>
        <v>0</v>
      </c>
      <c r="AR59" s="48">
        <f t="shared" si="0"/>
        <v>0</v>
      </c>
      <c r="AS59" s="49">
        <f t="shared" si="1"/>
        <v>0</v>
      </c>
      <c r="AT59" s="16"/>
      <c r="AU59" s="16"/>
      <c r="AV59" s="468"/>
      <c r="AW59" s="403"/>
      <c r="AX59" s="403"/>
      <c r="AY59" s="403"/>
      <c r="AZ59" s="403"/>
      <c r="BA59" s="403"/>
      <c r="BB59" s="403"/>
      <c r="BC59" s="403"/>
      <c r="BD59" s="403"/>
      <c r="BE59" s="403"/>
      <c r="BF59" s="403"/>
      <c r="BG59" s="403"/>
      <c r="BH59" s="403"/>
      <c r="BI59" s="403"/>
      <c r="BJ59" s="403"/>
      <c r="BK59" s="403"/>
      <c r="BL59" s="403"/>
      <c r="BM59" s="403"/>
      <c r="BN59" s="403"/>
      <c r="BO59" s="403"/>
      <c r="BP59" s="403"/>
      <c r="BQ59" s="377"/>
      <c r="BR59" s="377"/>
    </row>
    <row r="60" spans="1:70" ht="17" customHeight="1" x14ac:dyDescent="0.2">
      <c r="A60" s="387"/>
      <c r="B60" s="390"/>
      <c r="C60" s="393"/>
      <c r="D60" s="396"/>
      <c r="E60" s="399"/>
      <c r="F60" s="19">
        <v>39</v>
      </c>
      <c r="G60" s="35">
        <f>Anchor!B909</f>
        <v>10879.501</v>
      </c>
      <c r="H60" s="40">
        <f>Anchor!C909</f>
        <v>36.948500000000003</v>
      </c>
      <c r="I60" s="40">
        <f>Anchor!D909</f>
        <v>40.707299999999996</v>
      </c>
      <c r="J60" s="40">
        <f>Anchor!E909</f>
        <v>42.715899999999998</v>
      </c>
      <c r="K60" s="40"/>
      <c r="L60" s="40">
        <f>Anchor!F909</f>
        <v>25.239100000000001</v>
      </c>
      <c r="M60" s="40">
        <f>Anchor!G909</f>
        <v>22.244499999999999</v>
      </c>
      <c r="N60" s="40">
        <f>Anchor!H909</f>
        <v>95.934200000000004</v>
      </c>
      <c r="O60" s="40"/>
      <c r="P60" s="40"/>
      <c r="Q60" s="40"/>
      <c r="R60" s="40"/>
      <c r="S60" s="40"/>
      <c r="T60" s="40"/>
      <c r="U60" s="40"/>
      <c r="V60" s="40">
        <f>Anchor!I909</f>
        <v>20547.099999999999</v>
      </c>
      <c r="W60" s="40">
        <f>Anchor!J909</f>
        <v>9.0299999999999994</v>
      </c>
      <c r="X60" s="36">
        <f t="shared" si="2"/>
        <v>5.7075277777777771</v>
      </c>
      <c r="Y60" s="15"/>
      <c r="Z60" s="35">
        <f>Test!B909</f>
        <v>0</v>
      </c>
      <c r="AA60" s="40">
        <f>Test!C909</f>
        <v>0</v>
      </c>
      <c r="AB60" s="40">
        <f>Test!D909</f>
        <v>0</v>
      </c>
      <c r="AC60" s="40">
        <f>Test!E909</f>
        <v>0</v>
      </c>
      <c r="AD60" s="40"/>
      <c r="AE60" s="40">
        <f>Test!F909</f>
        <v>0</v>
      </c>
      <c r="AF60" s="40">
        <f>Test!G909</f>
        <v>0</v>
      </c>
      <c r="AG60" s="40">
        <f>Test!H909</f>
        <v>0</v>
      </c>
      <c r="AH60" s="40"/>
      <c r="AI60" s="40"/>
      <c r="AJ60" s="40"/>
      <c r="AK60" s="40"/>
      <c r="AL60" s="40"/>
      <c r="AM60" s="40"/>
      <c r="AN60" s="40"/>
      <c r="AO60" s="40">
        <f>Test!I909</f>
        <v>0</v>
      </c>
      <c r="AP60" s="40">
        <f>Test!J909</f>
        <v>0</v>
      </c>
      <c r="AQ60" s="36">
        <f t="shared" si="3"/>
        <v>0</v>
      </c>
      <c r="AR60" s="48">
        <f t="shared" si="0"/>
        <v>0</v>
      </c>
      <c r="AS60" s="49">
        <f t="shared" si="1"/>
        <v>0</v>
      </c>
      <c r="AT60" s="16"/>
      <c r="AU60" s="16"/>
      <c r="AV60" s="468" t="s">
        <v>124</v>
      </c>
      <c r="AW60" s="403" cm="1">
        <f t="array" ref="AW60">bdRateExtend($G59:$G62,H59:H62,$Z59:$Z62,AA59:AA62)</f>
        <v>1</v>
      </c>
      <c r="AX60" s="403"/>
      <c r="AY60" s="403"/>
      <c r="AZ60" s="403"/>
      <c r="BA60" s="403"/>
      <c r="BB60" s="403" cm="1">
        <f t="array" ref="BB60">bdRateExtend($G59:$G62,L59:L62,$Z59:$Z62,AE59:AE62)</f>
        <v>1</v>
      </c>
      <c r="BC60" s="403"/>
      <c r="BD60" s="403" cm="1">
        <f t="array" ref="BD60">bdRateExtend($G59:$G62,M59:M62,$Z59:$Z62,AF59:AF62)</f>
        <v>1</v>
      </c>
      <c r="BE60" s="403"/>
      <c r="BF60" s="403" cm="1">
        <f t="array" ref="BF60">bdRateExtend($G59:$G62,N59:N62,$Z59:$Z62,AG59:AG62)</f>
        <v>1</v>
      </c>
      <c r="BG60" s="403"/>
      <c r="BH60" s="403" t="e" cm="1">
        <f t="array" ref="BH60">bdRateExtend($G59:$G62,O59:O62,$Z59:$Z62,AH59:AH62)</f>
        <v>#VALUE!</v>
      </c>
      <c r="BI60" s="403"/>
      <c r="BJ60" s="403" t="e" cm="1">
        <f t="array" ref="BJ60">bdRateExtend($G59:$G62,P59:P62,$Z59:$Z62,AI59:AI62)</f>
        <v>#VALUE!</v>
      </c>
      <c r="BK60" s="403"/>
      <c r="BL60" s="403" t="e" cm="1">
        <f t="array" ref="BL60">bdRateExtend($G59:$G62,Q59:Q62,$Z59:$Z62,AJ59:AJ62)</f>
        <v>#VALUE!</v>
      </c>
      <c r="BM60" s="403"/>
      <c r="BN60" s="403" t="e" cm="1">
        <f t="array" ref="BN60">bdRateExtend($G59:$G62,R59:R62,$Z59:$Z62,AK59:AK62)</f>
        <v>#VALUE!</v>
      </c>
      <c r="BO60" s="403"/>
      <c r="BP60" s="403"/>
      <c r="BQ60" s="377"/>
      <c r="BR60" s="377"/>
    </row>
    <row r="61" spans="1:70" ht="17" customHeight="1" x14ac:dyDescent="0.2">
      <c r="A61" s="387"/>
      <c r="B61" s="390"/>
      <c r="C61" s="393"/>
      <c r="D61" s="396"/>
      <c r="E61" s="399"/>
      <c r="F61" s="19">
        <v>47</v>
      </c>
      <c r="G61" s="35">
        <f>Anchor!B910</f>
        <v>6184.0190000000002</v>
      </c>
      <c r="H61" s="40">
        <f>Anchor!C910</f>
        <v>34.020800000000001</v>
      </c>
      <c r="I61" s="40">
        <f>Anchor!D910</f>
        <v>39.149900000000002</v>
      </c>
      <c r="J61" s="40">
        <f>Anchor!E910</f>
        <v>40.989699999999999</v>
      </c>
      <c r="K61" s="40"/>
      <c r="L61" s="40">
        <f>Anchor!F910</f>
        <v>21.787199999999999</v>
      </c>
      <c r="M61" s="40">
        <f>Anchor!G910</f>
        <v>19.047999999999998</v>
      </c>
      <c r="N61" s="40">
        <f>Anchor!H910</f>
        <v>88.965199999999996</v>
      </c>
      <c r="O61" s="40"/>
      <c r="P61" s="40"/>
      <c r="Q61" s="40"/>
      <c r="R61" s="40"/>
      <c r="S61" s="40"/>
      <c r="T61" s="40"/>
      <c r="U61" s="40"/>
      <c r="V61" s="40">
        <f>Anchor!I910</f>
        <v>18914.3</v>
      </c>
      <c r="W61" s="40">
        <f>Anchor!J910</f>
        <v>7.1921999999999997</v>
      </c>
      <c r="X61" s="36">
        <f t="shared" si="2"/>
        <v>5.253972222222222</v>
      </c>
      <c r="Y61" s="15"/>
      <c r="Z61" s="35">
        <f>Test!B910</f>
        <v>0</v>
      </c>
      <c r="AA61" s="40">
        <f>Test!C910</f>
        <v>0</v>
      </c>
      <c r="AB61" s="40">
        <f>Test!D910</f>
        <v>0</v>
      </c>
      <c r="AC61" s="40">
        <f>Test!E910</f>
        <v>0</v>
      </c>
      <c r="AD61" s="40"/>
      <c r="AE61" s="40">
        <f>Test!F910</f>
        <v>0</v>
      </c>
      <c r="AF61" s="40">
        <f>Test!G910</f>
        <v>0</v>
      </c>
      <c r="AG61" s="40">
        <f>Test!H910</f>
        <v>0</v>
      </c>
      <c r="AH61" s="40"/>
      <c r="AI61" s="40"/>
      <c r="AJ61" s="40"/>
      <c r="AK61" s="40"/>
      <c r="AL61" s="40"/>
      <c r="AM61" s="40"/>
      <c r="AN61" s="40"/>
      <c r="AO61" s="40">
        <f>Test!I910</f>
        <v>0</v>
      </c>
      <c r="AP61" s="40">
        <f>Test!J910</f>
        <v>0</v>
      </c>
      <c r="AQ61" s="36">
        <f t="shared" si="3"/>
        <v>0</v>
      </c>
      <c r="AR61" s="48">
        <f t="shared" si="0"/>
        <v>0</v>
      </c>
      <c r="AS61" s="49">
        <f t="shared" si="1"/>
        <v>0</v>
      </c>
      <c r="AT61" s="16"/>
      <c r="AU61" s="16"/>
      <c r="AV61" s="468"/>
      <c r="AW61" s="403"/>
      <c r="AX61" s="403"/>
      <c r="AY61" s="403"/>
      <c r="AZ61" s="403"/>
      <c r="BA61" s="403"/>
      <c r="BB61" s="403"/>
      <c r="BC61" s="403"/>
      <c r="BD61" s="403"/>
      <c r="BE61" s="403"/>
      <c r="BF61" s="403"/>
      <c r="BG61" s="403"/>
      <c r="BH61" s="403"/>
      <c r="BI61" s="403"/>
      <c r="BJ61" s="403"/>
      <c r="BK61" s="403"/>
      <c r="BL61" s="403"/>
      <c r="BM61" s="403"/>
      <c r="BN61" s="403"/>
      <c r="BO61" s="403"/>
      <c r="BP61" s="403"/>
      <c r="BQ61" s="377"/>
      <c r="BR61" s="377"/>
    </row>
    <row r="62" spans="1:70" ht="17" customHeight="1" x14ac:dyDescent="0.2">
      <c r="A62" s="387"/>
      <c r="B62" s="390"/>
      <c r="C62" s="393"/>
      <c r="D62" s="396"/>
      <c r="E62" s="399"/>
      <c r="F62" s="19">
        <v>55</v>
      </c>
      <c r="G62" s="35">
        <f>Anchor!B911</f>
        <v>3408.4207999999999</v>
      </c>
      <c r="H62" s="40">
        <f>Anchor!C911</f>
        <v>31.139299999999999</v>
      </c>
      <c r="I62" s="40">
        <f>Anchor!D911</f>
        <v>37.943600000000004</v>
      </c>
      <c r="J62" s="40">
        <f>Anchor!E911</f>
        <v>39.375799999999998</v>
      </c>
      <c r="K62" s="40"/>
      <c r="L62" s="40">
        <f>Anchor!F911</f>
        <v>18.158999999999999</v>
      </c>
      <c r="M62" s="40">
        <f>Anchor!G911</f>
        <v>15.7675</v>
      </c>
      <c r="N62" s="40">
        <f>Anchor!H911</f>
        <v>77.922799999999995</v>
      </c>
      <c r="O62" s="40"/>
      <c r="P62" s="40"/>
      <c r="Q62" s="40"/>
      <c r="R62" s="40"/>
      <c r="S62" s="40"/>
      <c r="T62" s="40"/>
      <c r="U62" s="40"/>
      <c r="V62" s="40">
        <f>Anchor!I911</f>
        <v>16411.099999999999</v>
      </c>
      <c r="W62" s="40">
        <f>Anchor!J911</f>
        <v>5.6885000000000003</v>
      </c>
      <c r="X62" s="36">
        <f t="shared" si="2"/>
        <v>4.5586388888888889</v>
      </c>
      <c r="Y62" s="15"/>
      <c r="Z62" s="35">
        <f>Test!B911</f>
        <v>0</v>
      </c>
      <c r="AA62" s="40">
        <f>Test!C911</f>
        <v>0</v>
      </c>
      <c r="AB62" s="40">
        <f>Test!D911</f>
        <v>0</v>
      </c>
      <c r="AC62" s="40">
        <f>Test!E911</f>
        <v>0</v>
      </c>
      <c r="AD62" s="40"/>
      <c r="AE62" s="40">
        <f>Test!F911</f>
        <v>0</v>
      </c>
      <c r="AF62" s="40">
        <f>Test!G911</f>
        <v>0</v>
      </c>
      <c r="AG62" s="40">
        <f>Test!H911</f>
        <v>0</v>
      </c>
      <c r="AH62" s="40"/>
      <c r="AI62" s="40"/>
      <c r="AJ62" s="40"/>
      <c r="AK62" s="40"/>
      <c r="AL62" s="40"/>
      <c r="AM62" s="40"/>
      <c r="AN62" s="40"/>
      <c r="AO62" s="40">
        <f>Test!I911</f>
        <v>0</v>
      </c>
      <c r="AP62" s="40">
        <f>Test!J911</f>
        <v>0</v>
      </c>
      <c r="AQ62" s="36">
        <f t="shared" si="3"/>
        <v>0</v>
      </c>
      <c r="AR62" s="48">
        <f t="shared" si="0"/>
        <v>0</v>
      </c>
      <c r="AS62" s="49">
        <f t="shared" si="1"/>
        <v>0</v>
      </c>
      <c r="AT62" s="16"/>
      <c r="AU62" s="16"/>
      <c r="AV62" s="468" t="s">
        <v>125</v>
      </c>
      <c r="AW62" s="403" cm="1">
        <f t="array" ref="AW62">bdRateExtend($G60:$G63,H60:H63,$Z60:$Z63,AA60:AA63)</f>
        <v>1</v>
      </c>
      <c r="AX62" s="403"/>
      <c r="AY62" s="403"/>
      <c r="AZ62" s="403"/>
      <c r="BA62" s="403"/>
      <c r="BB62" s="403" cm="1">
        <f t="array" ref="BB62">bdRateExtend($G60:$G63,L60:L63,$Z60:$Z63,AE60:AE63)</f>
        <v>1</v>
      </c>
      <c r="BC62" s="403"/>
      <c r="BD62" s="403" cm="1">
        <f t="array" ref="BD62">bdRateExtend($G60:$G63,M60:M63,$Z60:$Z63,AF60:AF63)</f>
        <v>1</v>
      </c>
      <c r="BE62" s="403"/>
      <c r="BF62" s="403" cm="1">
        <f t="array" ref="BF62">bdRateExtend($G60:$G63,N60:N63,$Z60:$Z63,AG60:AG63)</f>
        <v>1</v>
      </c>
      <c r="BG62" s="403"/>
      <c r="BH62" s="403" t="e" cm="1">
        <f t="array" ref="BH62">bdRateExtend($G60:$G63,O60:O63,$Z60:$Z63,AH60:AH63)</f>
        <v>#VALUE!</v>
      </c>
      <c r="BI62" s="403"/>
      <c r="BJ62" s="403" t="e" cm="1">
        <f t="array" ref="BJ62">bdRateExtend($G60:$G63,P60:P63,$Z60:$Z63,AI60:AI63)</f>
        <v>#VALUE!</v>
      </c>
      <c r="BK62" s="403"/>
      <c r="BL62" s="403" t="e" cm="1">
        <f t="array" ref="BL62">bdRateExtend($G60:$G63,Q60:Q63,$Z60:$Z63,AJ60:AJ63)</f>
        <v>#VALUE!</v>
      </c>
      <c r="BM62" s="403"/>
      <c r="BN62" s="403" t="e" cm="1">
        <f t="array" ref="BN62">bdRateExtend($G60:$G63,R60:R63,$Z60:$Z63,AK60:AK63)</f>
        <v>#VALUE!</v>
      </c>
      <c r="BO62" s="403"/>
      <c r="BP62" s="403"/>
      <c r="BQ62" s="377"/>
      <c r="BR62" s="377"/>
    </row>
    <row r="63" spans="1:70" ht="17" customHeight="1" thickBot="1" x14ac:dyDescent="0.25">
      <c r="A63" s="387"/>
      <c r="B63" s="391"/>
      <c r="C63" s="394"/>
      <c r="D63" s="397"/>
      <c r="E63" s="400"/>
      <c r="F63" s="22">
        <v>63</v>
      </c>
      <c r="G63" s="37">
        <f>Anchor!B912</f>
        <v>1403.8501000000001</v>
      </c>
      <c r="H63" s="38">
        <f>Anchor!C912</f>
        <v>27.745899999999999</v>
      </c>
      <c r="I63" s="38">
        <f>Anchor!D912</f>
        <v>36.7545</v>
      </c>
      <c r="J63" s="38">
        <f>Anchor!E912</f>
        <v>37.726300000000002</v>
      </c>
      <c r="K63" s="38"/>
      <c r="L63" s="38">
        <f>Anchor!F912</f>
        <v>13.7317</v>
      </c>
      <c r="M63" s="38">
        <f>Anchor!G912</f>
        <v>12.034700000000001</v>
      </c>
      <c r="N63" s="38">
        <f>Anchor!H912</f>
        <v>57.9938</v>
      </c>
      <c r="O63" s="38"/>
      <c r="P63" s="38"/>
      <c r="Q63" s="38"/>
      <c r="R63" s="38"/>
      <c r="S63" s="38"/>
      <c r="T63" s="38"/>
      <c r="U63" s="38"/>
      <c r="V63" s="38">
        <f>Anchor!I912</f>
        <v>10725.1</v>
      </c>
      <c r="W63" s="38">
        <f>Anchor!J912</f>
        <v>2.8563999999999998</v>
      </c>
      <c r="X63" s="39">
        <f t="shared" si="2"/>
        <v>2.9791944444444445</v>
      </c>
      <c r="Y63" s="15"/>
      <c r="Z63" s="37">
        <f>Test!B912</f>
        <v>0</v>
      </c>
      <c r="AA63" s="38">
        <f>Test!C912</f>
        <v>0</v>
      </c>
      <c r="AB63" s="38">
        <f>Test!D912</f>
        <v>0</v>
      </c>
      <c r="AC63" s="38">
        <f>Test!E912</f>
        <v>0</v>
      </c>
      <c r="AD63" s="38"/>
      <c r="AE63" s="38">
        <f>Test!F912</f>
        <v>0</v>
      </c>
      <c r="AF63" s="38">
        <f>Test!G912</f>
        <v>0</v>
      </c>
      <c r="AG63" s="38">
        <f>Test!H912</f>
        <v>0</v>
      </c>
      <c r="AH63" s="38"/>
      <c r="AI63" s="38"/>
      <c r="AJ63" s="38"/>
      <c r="AK63" s="38"/>
      <c r="AL63" s="38"/>
      <c r="AM63" s="38"/>
      <c r="AN63" s="38"/>
      <c r="AO63" s="38">
        <f>Test!I912</f>
        <v>0</v>
      </c>
      <c r="AP63" s="38">
        <f>Test!J912</f>
        <v>0</v>
      </c>
      <c r="AQ63" s="39">
        <f t="shared" si="3"/>
        <v>0</v>
      </c>
      <c r="AR63" s="50">
        <f t="shared" si="0"/>
        <v>0</v>
      </c>
      <c r="AS63" s="51">
        <f t="shared" si="1"/>
        <v>0</v>
      </c>
      <c r="AT63" s="16"/>
      <c r="AU63" s="16"/>
      <c r="AV63" s="468"/>
      <c r="AW63" s="403"/>
      <c r="AX63" s="403"/>
      <c r="AY63" s="403"/>
      <c r="AZ63" s="403"/>
      <c r="BA63" s="403"/>
      <c r="BB63" s="403"/>
      <c r="BC63" s="403"/>
      <c r="BD63" s="403"/>
      <c r="BE63" s="403"/>
      <c r="BF63" s="403"/>
      <c r="BG63" s="403"/>
      <c r="BH63" s="403"/>
      <c r="BI63" s="403"/>
      <c r="BJ63" s="403"/>
      <c r="BK63" s="403"/>
      <c r="BL63" s="403"/>
      <c r="BM63" s="403"/>
      <c r="BN63" s="403"/>
      <c r="BO63" s="403"/>
      <c r="BP63" s="403"/>
      <c r="BQ63" s="377"/>
      <c r="BR63" s="377"/>
    </row>
    <row r="64" spans="1:70" ht="17" customHeight="1" x14ac:dyDescent="0.2">
      <c r="A64" s="387"/>
      <c r="B64" s="389" t="s">
        <v>2</v>
      </c>
      <c r="C64" s="392" t="s">
        <v>36</v>
      </c>
      <c r="D64" s="395">
        <v>50</v>
      </c>
      <c r="E64" s="398">
        <v>8</v>
      </c>
      <c r="F64" s="21">
        <v>23</v>
      </c>
      <c r="G64" s="32">
        <f>Anchor!B913</f>
        <v>77522.470799999996</v>
      </c>
      <c r="H64" s="33">
        <f>Anchor!C913</f>
        <v>39.481000000000002</v>
      </c>
      <c r="I64" s="33">
        <f>Anchor!D913</f>
        <v>40.725299999999997</v>
      </c>
      <c r="J64" s="33">
        <f>Anchor!E913</f>
        <v>41.422400000000003</v>
      </c>
      <c r="K64" s="33"/>
      <c r="L64" s="33">
        <f>Anchor!F913</f>
        <v>26.128499999999999</v>
      </c>
      <c r="M64" s="33">
        <f>Anchor!G913</f>
        <v>22.0063</v>
      </c>
      <c r="N64" s="33">
        <f>Anchor!H913</f>
        <v>99.977199999999996</v>
      </c>
      <c r="O64" s="33"/>
      <c r="P64" s="33"/>
      <c r="Q64" s="33"/>
      <c r="R64" s="33"/>
      <c r="S64" s="33"/>
      <c r="T64" s="33"/>
      <c r="U64" s="33"/>
      <c r="V64" s="33">
        <f>Anchor!I913</f>
        <v>39838.9</v>
      </c>
      <c r="W64" s="33">
        <f>Anchor!J913</f>
        <v>26.3733</v>
      </c>
      <c r="X64" s="34">
        <f t="shared" si="2"/>
        <v>11.066361111111112</v>
      </c>
      <c r="Y64" s="15"/>
      <c r="Z64" s="32">
        <f>Test!B913</f>
        <v>0</v>
      </c>
      <c r="AA64" s="33">
        <f>Test!C913</f>
        <v>0</v>
      </c>
      <c r="AB64" s="33">
        <f>Test!D913</f>
        <v>0</v>
      </c>
      <c r="AC64" s="33">
        <f>Test!E913</f>
        <v>0</v>
      </c>
      <c r="AD64" s="33"/>
      <c r="AE64" s="33">
        <f>Test!F913</f>
        <v>0</v>
      </c>
      <c r="AF64" s="33">
        <f>Test!G913</f>
        <v>0</v>
      </c>
      <c r="AG64" s="33">
        <f>Test!H913</f>
        <v>0</v>
      </c>
      <c r="AH64" s="33"/>
      <c r="AI64" s="33"/>
      <c r="AJ64" s="33"/>
      <c r="AK64" s="33"/>
      <c r="AL64" s="33"/>
      <c r="AM64" s="33"/>
      <c r="AN64" s="33"/>
      <c r="AO64" s="33">
        <f>Test!I913</f>
        <v>0</v>
      </c>
      <c r="AP64" s="33">
        <f>Test!J913</f>
        <v>0</v>
      </c>
      <c r="AQ64" s="34">
        <f t="shared" si="3"/>
        <v>0</v>
      </c>
      <c r="AR64" s="46">
        <f t="shared" si="0"/>
        <v>0</v>
      </c>
      <c r="AS64" s="47">
        <f t="shared" si="1"/>
        <v>0</v>
      </c>
      <c r="AT64" s="16"/>
      <c r="AU64" s="16"/>
      <c r="AV64" s="468" t="s">
        <v>123</v>
      </c>
      <c r="AW64" s="403" cm="1">
        <f t="array" ref="AW64">bdRateExtend($G64:$G67,H64:H67,$Z64:$Z67,AA64:AA67)</f>
        <v>1</v>
      </c>
      <c r="AX64" s="403" cm="1">
        <f t="array" ref="AX64">bdRateExtend($G64:$G69,H64:H69,$Z64:$Z69,AA64:AA69)</f>
        <v>1</v>
      </c>
      <c r="AY64" s="403" cm="1">
        <f t="array" ref="AY64">bdRateExtend($G64:$G69,I64:I69,$Z64:$Z69,AB64:AB69)</f>
        <v>1</v>
      </c>
      <c r="AZ64" s="403" cm="1">
        <f t="array" ref="AZ64">bdRateExtend($G64:$G69,J64:J69,$Z64:$Z69,AC64:AC69)</f>
        <v>1</v>
      </c>
      <c r="BA64" s="403" t="e" cm="1">
        <f t="array" ref="BA64">bdRateExtend($G64:$G69,K64:K69,$Z64:$Z69,AD64:AD69)</f>
        <v>#VALUE!</v>
      </c>
      <c r="BB64" s="403" cm="1">
        <f t="array" ref="BB64">bdRateExtend($G64:$G67,L64:L67,$Z64:$Z67,AE64:AE67)</f>
        <v>1</v>
      </c>
      <c r="BC64" s="403" cm="1">
        <f t="array" ref="BC64">bdRateExtend($G64:$G69,L64:L69,$Z64:$Z69,AE64:AE69)</f>
        <v>1</v>
      </c>
      <c r="BD64" s="403" cm="1">
        <f t="array" ref="BD64">bdRateExtend($G64:$G67,M64:M67,$Z64:$Z67,AF64:AF67)</f>
        <v>1</v>
      </c>
      <c r="BE64" s="403" cm="1">
        <f t="array" ref="BE64">bdRateExtend($G64:$G69,M64:M69,$Z64:$Z69,AF64:AF69)</f>
        <v>1</v>
      </c>
      <c r="BF64" s="403" cm="1">
        <f t="array" ref="BF64">bdRateExtend($G64:$G67,N64:N67,$Z64:$Z67,AG64:AG67)</f>
        <v>1</v>
      </c>
      <c r="BG64" s="403" cm="1">
        <f t="array" ref="BG64">bdRateExtend($G64:$G69,N64:N69,$Z64:$Z69,AG64:AG69)</f>
        <v>1</v>
      </c>
      <c r="BH64" s="403" t="e" cm="1">
        <f t="array" ref="BH64">bdRateExtend($G64:$G67,O64:O67,$Z64:$Z67,AH64:AH67)</f>
        <v>#VALUE!</v>
      </c>
      <c r="BI64" s="403" t="e" cm="1">
        <f t="array" ref="BI64">bdRateExtend($G64:$G69,O64:O69,$Z64:$Z69,AH64:AH69)</f>
        <v>#VALUE!</v>
      </c>
      <c r="BJ64" s="403" t="e" cm="1">
        <f t="array" ref="BJ64">bdRateExtend($G64:$G67,P64:P67,$Z64:$Z67,AI64:AI67)</f>
        <v>#VALUE!</v>
      </c>
      <c r="BK64" s="403" t="e" cm="1">
        <f t="array" ref="BK64">bdRateExtend($G64:$G69,P64:P69,$Z64:$Z69,AI64:AI69)</f>
        <v>#VALUE!</v>
      </c>
      <c r="BL64" s="403" t="e" cm="1">
        <f t="array" ref="BL64">bdRateExtend($G64:$G67,Q64:Q67,$Z64:$Z67,AJ64:AJ67)</f>
        <v>#VALUE!</v>
      </c>
      <c r="BM64" s="403" t="e" cm="1">
        <f t="array" ref="BM64">bdRateExtend($G64:$G69,Q64:Q69,$Z64:$Z69,AJ64:AJ69)</f>
        <v>#VALUE!</v>
      </c>
      <c r="BN64" s="403" t="e" cm="1">
        <f t="array" ref="BN64">bdRateExtend($G64:$G67,R64:R67,$Z64:$Z67,AK64:AK67)</f>
        <v>#VALUE!</v>
      </c>
      <c r="BO64" s="403" t="e" cm="1">
        <f t="array" ref="BO64">bdRateExtend($G64:$G69,R64:R69,$Z64:$Z69,AK64:AK69)</f>
        <v>#VALUE!</v>
      </c>
      <c r="BP64" s="403" t="e" cm="1">
        <f t="array" ref="BP64">bdRateExtend($G64:$G69,S64:S69,$Z64:$Z69,AL64:AL69)</f>
        <v>#VALUE!</v>
      </c>
      <c r="BQ64" s="377" t="e" cm="1">
        <f t="array" ref="BQ64">bdRateExtend($G64:$G69,T64:T69,$Z64:$Z69,AM64:AM69)</f>
        <v>#VALUE!</v>
      </c>
      <c r="BR64" s="377" t="e" cm="1">
        <f t="array" ref="BR64">bdRateExtend($G64:$G69,U64:U69,$Z64:$Z69,AN64:AN69)</f>
        <v>#VALUE!</v>
      </c>
    </row>
    <row r="65" spans="1:70" ht="17" customHeight="1" x14ac:dyDescent="0.2">
      <c r="A65" s="387"/>
      <c r="B65" s="390"/>
      <c r="C65" s="393"/>
      <c r="D65" s="396"/>
      <c r="E65" s="399"/>
      <c r="F65" s="19">
        <v>31</v>
      </c>
      <c r="G65" s="35">
        <f>Anchor!B914</f>
        <v>41617.944600000003</v>
      </c>
      <c r="H65" s="40">
        <f>Anchor!C914</f>
        <v>36.8767</v>
      </c>
      <c r="I65" s="40">
        <f>Anchor!D914</f>
        <v>38.797899999999998</v>
      </c>
      <c r="J65" s="40">
        <f>Anchor!E914</f>
        <v>39.5398</v>
      </c>
      <c r="K65" s="40"/>
      <c r="L65" s="40">
        <f>Anchor!F914</f>
        <v>23.7547</v>
      </c>
      <c r="M65" s="40">
        <f>Anchor!G914</f>
        <v>19.918399999999998</v>
      </c>
      <c r="N65" s="40">
        <f>Anchor!H914</f>
        <v>99.766900000000007</v>
      </c>
      <c r="O65" s="40"/>
      <c r="P65" s="40"/>
      <c r="Q65" s="40"/>
      <c r="R65" s="40"/>
      <c r="S65" s="40"/>
      <c r="T65" s="40"/>
      <c r="U65" s="40"/>
      <c r="V65" s="40">
        <f>Anchor!I914</f>
        <v>31928.799999999999</v>
      </c>
      <c r="W65" s="40">
        <f>Anchor!J914</f>
        <v>20.247199999999999</v>
      </c>
      <c r="X65" s="36">
        <f t="shared" si="2"/>
        <v>8.8691111111111116</v>
      </c>
      <c r="Y65" s="15"/>
      <c r="Z65" s="35">
        <f>Test!B914</f>
        <v>0</v>
      </c>
      <c r="AA65" s="40">
        <f>Test!C914</f>
        <v>0</v>
      </c>
      <c r="AB65" s="40">
        <f>Test!D914</f>
        <v>0</v>
      </c>
      <c r="AC65" s="40">
        <f>Test!E914</f>
        <v>0</v>
      </c>
      <c r="AD65" s="40"/>
      <c r="AE65" s="40">
        <f>Test!F914</f>
        <v>0</v>
      </c>
      <c r="AF65" s="40">
        <f>Test!G914</f>
        <v>0</v>
      </c>
      <c r="AG65" s="40">
        <f>Test!H914</f>
        <v>0</v>
      </c>
      <c r="AH65" s="40"/>
      <c r="AI65" s="40"/>
      <c r="AJ65" s="40"/>
      <c r="AK65" s="40"/>
      <c r="AL65" s="40"/>
      <c r="AM65" s="40"/>
      <c r="AN65" s="40"/>
      <c r="AO65" s="40">
        <f>Test!I914</f>
        <v>0</v>
      </c>
      <c r="AP65" s="40">
        <f>Test!J914</f>
        <v>0</v>
      </c>
      <c r="AQ65" s="36">
        <f t="shared" si="3"/>
        <v>0</v>
      </c>
      <c r="AR65" s="48">
        <f t="shared" si="0"/>
        <v>0</v>
      </c>
      <c r="AS65" s="49">
        <f t="shared" si="1"/>
        <v>0</v>
      </c>
      <c r="AT65" s="16"/>
      <c r="AU65" s="16"/>
      <c r="AV65" s="468"/>
      <c r="AW65" s="403"/>
      <c r="AX65" s="403"/>
      <c r="AY65" s="403"/>
      <c r="AZ65" s="403"/>
      <c r="BA65" s="403"/>
      <c r="BB65" s="403"/>
      <c r="BC65" s="403"/>
      <c r="BD65" s="403"/>
      <c r="BE65" s="403"/>
      <c r="BF65" s="403"/>
      <c r="BG65" s="403"/>
      <c r="BH65" s="403"/>
      <c r="BI65" s="403"/>
      <c r="BJ65" s="403"/>
      <c r="BK65" s="403"/>
      <c r="BL65" s="403"/>
      <c r="BM65" s="403"/>
      <c r="BN65" s="403"/>
      <c r="BO65" s="403"/>
      <c r="BP65" s="403"/>
      <c r="BQ65" s="377"/>
      <c r="BR65" s="377"/>
    </row>
    <row r="66" spans="1:70" ht="17" customHeight="1" x14ac:dyDescent="0.2">
      <c r="A66" s="387"/>
      <c r="B66" s="390"/>
      <c r="C66" s="393"/>
      <c r="D66" s="396"/>
      <c r="E66" s="399"/>
      <c r="F66" s="19">
        <v>39</v>
      </c>
      <c r="G66" s="35">
        <f>Anchor!B915</f>
        <v>22567.323100000001</v>
      </c>
      <c r="H66" s="40">
        <f>Anchor!C915</f>
        <v>34.353099999999998</v>
      </c>
      <c r="I66" s="40">
        <f>Anchor!D915</f>
        <v>37.203800000000001</v>
      </c>
      <c r="J66" s="40">
        <f>Anchor!E915</f>
        <v>37.811700000000002</v>
      </c>
      <c r="K66" s="40"/>
      <c r="L66" s="40">
        <f>Anchor!F915</f>
        <v>21.433</v>
      </c>
      <c r="M66" s="40">
        <f>Anchor!G915</f>
        <v>17.955100000000002</v>
      </c>
      <c r="N66" s="40">
        <f>Anchor!H915</f>
        <v>94.968400000000003</v>
      </c>
      <c r="O66" s="40"/>
      <c r="P66" s="40"/>
      <c r="Q66" s="40"/>
      <c r="R66" s="40"/>
      <c r="S66" s="40"/>
      <c r="T66" s="40"/>
      <c r="U66" s="40"/>
      <c r="V66" s="40">
        <f>Anchor!I915</f>
        <v>30503.7</v>
      </c>
      <c r="W66" s="40">
        <f>Anchor!J915</f>
        <v>16.0731</v>
      </c>
      <c r="X66" s="36">
        <f t="shared" si="2"/>
        <v>8.4732500000000002</v>
      </c>
      <c r="Y66" s="15"/>
      <c r="Z66" s="35">
        <f>Test!B915</f>
        <v>0</v>
      </c>
      <c r="AA66" s="40">
        <f>Test!C915</f>
        <v>0</v>
      </c>
      <c r="AB66" s="40">
        <f>Test!D915</f>
        <v>0</v>
      </c>
      <c r="AC66" s="40">
        <f>Test!E915</f>
        <v>0</v>
      </c>
      <c r="AD66" s="40"/>
      <c r="AE66" s="40">
        <f>Test!F915</f>
        <v>0</v>
      </c>
      <c r="AF66" s="40">
        <f>Test!G915</f>
        <v>0</v>
      </c>
      <c r="AG66" s="40">
        <f>Test!H915</f>
        <v>0</v>
      </c>
      <c r="AH66" s="40"/>
      <c r="AI66" s="40"/>
      <c r="AJ66" s="40"/>
      <c r="AK66" s="40"/>
      <c r="AL66" s="40"/>
      <c r="AM66" s="40"/>
      <c r="AN66" s="40"/>
      <c r="AO66" s="40">
        <f>Test!I915</f>
        <v>0</v>
      </c>
      <c r="AP66" s="40">
        <f>Test!J915</f>
        <v>0</v>
      </c>
      <c r="AQ66" s="36">
        <f t="shared" si="3"/>
        <v>0</v>
      </c>
      <c r="AR66" s="48">
        <f t="shared" si="0"/>
        <v>0</v>
      </c>
      <c r="AS66" s="49">
        <f t="shared" si="1"/>
        <v>0</v>
      </c>
      <c r="AT66" s="16"/>
      <c r="AU66" s="16"/>
      <c r="AV66" s="468" t="s">
        <v>124</v>
      </c>
      <c r="AW66" s="403" cm="1">
        <f t="array" ref="AW66">bdRateExtend($G65:$G68,H65:H68,$Z65:$Z68,AA65:AA68)</f>
        <v>1</v>
      </c>
      <c r="AX66" s="403"/>
      <c r="AY66" s="403"/>
      <c r="AZ66" s="403"/>
      <c r="BA66" s="403"/>
      <c r="BB66" s="403" cm="1">
        <f t="array" ref="BB66">bdRateExtend($G65:$G68,L65:L68,$Z65:$Z68,AE65:AE68)</f>
        <v>1</v>
      </c>
      <c r="BC66" s="403"/>
      <c r="BD66" s="403" cm="1">
        <f t="array" ref="BD66">bdRateExtend($G65:$G68,M65:M68,$Z65:$Z68,AF65:AF68)</f>
        <v>1</v>
      </c>
      <c r="BE66" s="403"/>
      <c r="BF66" s="403" cm="1">
        <f t="array" ref="BF66">bdRateExtend($G65:$G68,N65:N68,$Z65:$Z68,AG65:AG68)</f>
        <v>1</v>
      </c>
      <c r="BG66" s="403"/>
      <c r="BH66" s="403" t="e" cm="1">
        <f t="array" ref="BH66">bdRateExtend($G65:$G68,O65:O68,$Z65:$Z68,AH65:AH68)</f>
        <v>#VALUE!</v>
      </c>
      <c r="BI66" s="403"/>
      <c r="BJ66" s="403" t="e" cm="1">
        <f t="array" ref="BJ66">bdRateExtend($G65:$G68,P65:P68,$Z65:$Z68,AI65:AI68)</f>
        <v>#VALUE!</v>
      </c>
      <c r="BK66" s="403"/>
      <c r="BL66" s="403" t="e" cm="1">
        <f t="array" ref="BL66">bdRateExtend($G65:$G68,Q65:Q68,$Z65:$Z68,AJ65:AJ68)</f>
        <v>#VALUE!</v>
      </c>
      <c r="BM66" s="403"/>
      <c r="BN66" s="403" t="e" cm="1">
        <f t="array" ref="BN66">bdRateExtend($G65:$G68,R65:R68,$Z65:$Z68,AK65:AK68)</f>
        <v>#VALUE!</v>
      </c>
      <c r="BO66" s="403"/>
      <c r="BP66" s="403"/>
      <c r="BQ66" s="377"/>
      <c r="BR66" s="377"/>
    </row>
    <row r="67" spans="1:70" ht="17" customHeight="1" x14ac:dyDescent="0.2">
      <c r="A67" s="387"/>
      <c r="B67" s="390"/>
      <c r="C67" s="393"/>
      <c r="D67" s="396"/>
      <c r="E67" s="399"/>
      <c r="F67" s="19">
        <v>47</v>
      </c>
      <c r="G67" s="35">
        <f>Anchor!B916</f>
        <v>12324.04</v>
      </c>
      <c r="H67" s="40">
        <f>Anchor!C916</f>
        <v>31.852399999999999</v>
      </c>
      <c r="I67" s="40">
        <f>Anchor!D916</f>
        <v>35.6785</v>
      </c>
      <c r="J67" s="40">
        <f>Anchor!E916</f>
        <v>36.183399999999999</v>
      </c>
      <c r="K67" s="40"/>
      <c r="L67" s="40">
        <f>Anchor!F916</f>
        <v>18.703800000000001</v>
      </c>
      <c r="M67" s="40">
        <f>Anchor!G916</f>
        <v>15.7094</v>
      </c>
      <c r="N67" s="40">
        <f>Anchor!H916</f>
        <v>86.3857</v>
      </c>
      <c r="O67" s="40"/>
      <c r="P67" s="40"/>
      <c r="Q67" s="40"/>
      <c r="R67" s="40"/>
      <c r="S67" s="40"/>
      <c r="T67" s="40"/>
      <c r="U67" s="40"/>
      <c r="V67" s="40">
        <f>Anchor!I916</f>
        <v>24741</v>
      </c>
      <c r="W67" s="40">
        <f>Anchor!J916</f>
        <v>12.8385</v>
      </c>
      <c r="X67" s="36">
        <f t="shared" si="2"/>
        <v>6.8724999999999996</v>
      </c>
      <c r="Y67" s="15"/>
      <c r="Z67" s="35">
        <f>Test!B916</f>
        <v>0</v>
      </c>
      <c r="AA67" s="40">
        <f>Test!C916</f>
        <v>0</v>
      </c>
      <c r="AB67" s="40">
        <f>Test!D916</f>
        <v>0</v>
      </c>
      <c r="AC67" s="40">
        <f>Test!E916</f>
        <v>0</v>
      </c>
      <c r="AD67" s="40"/>
      <c r="AE67" s="40">
        <f>Test!F916</f>
        <v>0</v>
      </c>
      <c r="AF67" s="40">
        <f>Test!G916</f>
        <v>0</v>
      </c>
      <c r="AG67" s="40">
        <f>Test!H916</f>
        <v>0</v>
      </c>
      <c r="AH67" s="40"/>
      <c r="AI67" s="40"/>
      <c r="AJ67" s="40"/>
      <c r="AK67" s="40"/>
      <c r="AL67" s="40"/>
      <c r="AM67" s="40"/>
      <c r="AN67" s="40"/>
      <c r="AO67" s="40">
        <f>Test!I916</f>
        <v>0</v>
      </c>
      <c r="AP67" s="40">
        <f>Test!J916</f>
        <v>0</v>
      </c>
      <c r="AQ67" s="36">
        <f t="shared" si="3"/>
        <v>0</v>
      </c>
      <c r="AR67" s="48">
        <f t="shared" si="0"/>
        <v>0</v>
      </c>
      <c r="AS67" s="49">
        <f t="shared" si="1"/>
        <v>0</v>
      </c>
      <c r="AT67" s="16"/>
      <c r="AU67" s="16"/>
      <c r="AV67" s="468"/>
      <c r="AW67" s="403"/>
      <c r="AX67" s="403"/>
      <c r="AY67" s="403"/>
      <c r="AZ67" s="403"/>
      <c r="BA67" s="403"/>
      <c r="BB67" s="403"/>
      <c r="BC67" s="403"/>
      <c r="BD67" s="403"/>
      <c r="BE67" s="403"/>
      <c r="BF67" s="403"/>
      <c r="BG67" s="403"/>
      <c r="BH67" s="403"/>
      <c r="BI67" s="403"/>
      <c r="BJ67" s="403"/>
      <c r="BK67" s="403"/>
      <c r="BL67" s="403"/>
      <c r="BM67" s="403"/>
      <c r="BN67" s="403"/>
      <c r="BO67" s="403"/>
      <c r="BP67" s="403"/>
      <c r="BQ67" s="377"/>
      <c r="BR67" s="377"/>
    </row>
    <row r="68" spans="1:70" ht="17" customHeight="1" x14ac:dyDescent="0.2">
      <c r="A68" s="387"/>
      <c r="B68" s="390"/>
      <c r="C68" s="393"/>
      <c r="D68" s="396"/>
      <c r="E68" s="399"/>
      <c r="F68" s="19">
        <v>55</v>
      </c>
      <c r="G68" s="35">
        <f>Anchor!B917</f>
        <v>6636.5907999999999</v>
      </c>
      <c r="H68" s="40">
        <f>Anchor!C917</f>
        <v>29.4313</v>
      </c>
      <c r="I68" s="40">
        <f>Anchor!D917</f>
        <v>34.396900000000002</v>
      </c>
      <c r="J68" s="40">
        <f>Anchor!E917</f>
        <v>34.7834</v>
      </c>
      <c r="K68" s="40"/>
      <c r="L68" s="40">
        <f>Anchor!F917</f>
        <v>15.6631</v>
      </c>
      <c r="M68" s="40">
        <f>Anchor!G917</f>
        <v>13.271599999999999</v>
      </c>
      <c r="N68" s="40">
        <f>Anchor!H917</f>
        <v>73.148300000000006</v>
      </c>
      <c r="O68" s="40"/>
      <c r="P68" s="40"/>
      <c r="Q68" s="40"/>
      <c r="R68" s="40"/>
      <c r="S68" s="40"/>
      <c r="T68" s="40"/>
      <c r="U68" s="40"/>
      <c r="V68" s="40">
        <f>Anchor!I917</f>
        <v>19181.400000000001</v>
      </c>
      <c r="W68" s="40">
        <f>Anchor!J917</f>
        <v>9.8583999999999996</v>
      </c>
      <c r="X68" s="36">
        <f t="shared" si="2"/>
        <v>5.3281666666666672</v>
      </c>
      <c r="Y68" s="15"/>
      <c r="Z68" s="35">
        <f>Test!B917</f>
        <v>0</v>
      </c>
      <c r="AA68" s="40">
        <f>Test!C917</f>
        <v>0</v>
      </c>
      <c r="AB68" s="40">
        <f>Test!D917</f>
        <v>0</v>
      </c>
      <c r="AC68" s="40">
        <f>Test!E917</f>
        <v>0</v>
      </c>
      <c r="AD68" s="40"/>
      <c r="AE68" s="40">
        <f>Test!F917</f>
        <v>0</v>
      </c>
      <c r="AF68" s="40">
        <f>Test!G917</f>
        <v>0</v>
      </c>
      <c r="AG68" s="40">
        <f>Test!H917</f>
        <v>0</v>
      </c>
      <c r="AH68" s="40"/>
      <c r="AI68" s="40"/>
      <c r="AJ68" s="40"/>
      <c r="AK68" s="40"/>
      <c r="AL68" s="40"/>
      <c r="AM68" s="40"/>
      <c r="AN68" s="40"/>
      <c r="AO68" s="40">
        <f>Test!I917</f>
        <v>0</v>
      </c>
      <c r="AP68" s="40">
        <f>Test!J917</f>
        <v>0</v>
      </c>
      <c r="AQ68" s="36">
        <f t="shared" si="3"/>
        <v>0</v>
      </c>
      <c r="AR68" s="48">
        <f t="shared" ref="AR68:AR131" si="4">AO68/V68</f>
        <v>0</v>
      </c>
      <c r="AS68" s="49">
        <f t="shared" ref="AS68:AS131" si="5">AP68/W68</f>
        <v>0</v>
      </c>
      <c r="AT68" s="16"/>
      <c r="AU68" s="16"/>
      <c r="AV68" s="468" t="s">
        <v>125</v>
      </c>
      <c r="AW68" s="403" cm="1">
        <f t="array" ref="AW68">bdRateExtend($G66:$G69,H66:H69,$Z66:$Z69,AA66:AA69)</f>
        <v>1</v>
      </c>
      <c r="AX68" s="403"/>
      <c r="AY68" s="403"/>
      <c r="AZ68" s="403"/>
      <c r="BA68" s="403"/>
      <c r="BB68" s="403" cm="1">
        <f t="array" ref="BB68">bdRateExtend($G66:$G69,L66:L69,$Z66:$Z69,AE66:AE69)</f>
        <v>1</v>
      </c>
      <c r="BC68" s="403"/>
      <c r="BD68" s="403" cm="1">
        <f t="array" ref="BD68">bdRateExtend($G66:$G69,M66:M69,$Z66:$Z69,AF66:AF69)</f>
        <v>1</v>
      </c>
      <c r="BE68" s="403"/>
      <c r="BF68" s="403" cm="1">
        <f t="array" ref="BF68">bdRateExtend($G66:$G69,N66:N69,$Z66:$Z69,AG66:AG69)</f>
        <v>1</v>
      </c>
      <c r="BG68" s="403"/>
      <c r="BH68" s="403" t="e" cm="1">
        <f t="array" ref="BH68">bdRateExtend($G66:$G69,O66:O69,$Z66:$Z69,AH66:AH69)</f>
        <v>#VALUE!</v>
      </c>
      <c r="BI68" s="403"/>
      <c r="BJ68" s="403" t="e" cm="1">
        <f t="array" ref="BJ68">bdRateExtend($G66:$G69,P66:P69,$Z66:$Z69,AI66:AI69)</f>
        <v>#VALUE!</v>
      </c>
      <c r="BK68" s="403"/>
      <c r="BL68" s="403" t="e" cm="1">
        <f t="array" ref="BL68">bdRateExtend($G66:$G69,Q66:Q69,$Z66:$Z69,AJ66:AJ69)</f>
        <v>#VALUE!</v>
      </c>
      <c r="BM68" s="403"/>
      <c r="BN68" s="403" t="e" cm="1">
        <f t="array" ref="BN68">bdRateExtend($G66:$G69,R66:R69,$Z66:$Z69,AK66:AK69)</f>
        <v>#VALUE!</v>
      </c>
      <c r="BO68" s="403"/>
      <c r="BP68" s="403"/>
      <c r="BQ68" s="377"/>
      <c r="BR68" s="377"/>
    </row>
    <row r="69" spans="1:70" ht="17" customHeight="1" thickBot="1" x14ac:dyDescent="0.25">
      <c r="A69" s="387"/>
      <c r="B69" s="391"/>
      <c r="C69" s="394"/>
      <c r="D69" s="397"/>
      <c r="E69" s="400"/>
      <c r="F69" s="22">
        <v>63</v>
      </c>
      <c r="G69" s="37">
        <f>Anchor!B918</f>
        <v>2475.8276999999998</v>
      </c>
      <c r="H69" s="38">
        <f>Anchor!C918</f>
        <v>26.1693</v>
      </c>
      <c r="I69" s="38">
        <f>Anchor!D918</f>
        <v>32.903599999999997</v>
      </c>
      <c r="J69" s="38">
        <f>Anchor!E918</f>
        <v>33.089300000000001</v>
      </c>
      <c r="K69" s="38"/>
      <c r="L69" s="38">
        <f>Anchor!F918</f>
        <v>11.519399999999999</v>
      </c>
      <c r="M69" s="38">
        <f>Anchor!G918</f>
        <v>10.043799999999999</v>
      </c>
      <c r="N69" s="38">
        <f>Anchor!H918</f>
        <v>47.135199999999998</v>
      </c>
      <c r="O69" s="38"/>
      <c r="P69" s="38"/>
      <c r="Q69" s="38"/>
      <c r="R69" s="38"/>
      <c r="S69" s="38"/>
      <c r="T69" s="38"/>
      <c r="U69" s="38"/>
      <c r="V69" s="38">
        <f>Anchor!I918</f>
        <v>11535.4</v>
      </c>
      <c r="W69" s="38">
        <f>Anchor!J918</f>
        <v>5.5858999999999996</v>
      </c>
      <c r="X69" s="39">
        <f t="shared" si="2"/>
        <v>3.2042777777777776</v>
      </c>
      <c r="Y69" s="15"/>
      <c r="Z69" s="37">
        <f>Test!B918</f>
        <v>0</v>
      </c>
      <c r="AA69" s="38">
        <f>Test!C918</f>
        <v>0</v>
      </c>
      <c r="AB69" s="38">
        <f>Test!D918</f>
        <v>0</v>
      </c>
      <c r="AC69" s="38">
        <f>Test!E918</f>
        <v>0</v>
      </c>
      <c r="AD69" s="38"/>
      <c r="AE69" s="38">
        <f>Test!F918</f>
        <v>0</v>
      </c>
      <c r="AF69" s="38">
        <f>Test!G918</f>
        <v>0</v>
      </c>
      <c r="AG69" s="38">
        <f>Test!H918</f>
        <v>0</v>
      </c>
      <c r="AH69" s="38"/>
      <c r="AI69" s="38"/>
      <c r="AJ69" s="38"/>
      <c r="AK69" s="38"/>
      <c r="AL69" s="38"/>
      <c r="AM69" s="38"/>
      <c r="AN69" s="38"/>
      <c r="AO69" s="38">
        <f>Test!I918</f>
        <v>0</v>
      </c>
      <c r="AP69" s="38">
        <f>Test!J918</f>
        <v>0</v>
      </c>
      <c r="AQ69" s="39">
        <f t="shared" si="3"/>
        <v>0</v>
      </c>
      <c r="AR69" s="50">
        <f t="shared" si="4"/>
        <v>0</v>
      </c>
      <c r="AS69" s="51">
        <f t="shared" si="5"/>
        <v>0</v>
      </c>
      <c r="AT69" s="16"/>
      <c r="AU69" s="16"/>
      <c r="AV69" s="468"/>
      <c r="AW69" s="403"/>
      <c r="AX69" s="403"/>
      <c r="AY69" s="403"/>
      <c r="AZ69" s="403"/>
      <c r="BA69" s="403"/>
      <c r="BB69" s="403"/>
      <c r="BC69" s="403"/>
      <c r="BD69" s="403"/>
      <c r="BE69" s="403"/>
      <c r="BF69" s="403"/>
      <c r="BG69" s="403"/>
      <c r="BH69" s="403"/>
      <c r="BI69" s="403"/>
      <c r="BJ69" s="403"/>
      <c r="BK69" s="403"/>
      <c r="BL69" s="403"/>
      <c r="BM69" s="403"/>
      <c r="BN69" s="403"/>
      <c r="BO69" s="403"/>
      <c r="BP69" s="403"/>
      <c r="BQ69" s="377"/>
      <c r="BR69" s="377"/>
    </row>
    <row r="70" spans="1:70" ht="17" customHeight="1" x14ac:dyDescent="0.2">
      <c r="A70" s="387"/>
      <c r="B70" s="389" t="s">
        <v>2</v>
      </c>
      <c r="C70" s="392" t="s">
        <v>37</v>
      </c>
      <c r="D70" s="395">
        <v>29.97</v>
      </c>
      <c r="E70" s="398">
        <v>10</v>
      </c>
      <c r="F70" s="21">
        <v>23</v>
      </c>
      <c r="G70" s="32">
        <f>Anchor!B919</f>
        <v>22718.128700000001</v>
      </c>
      <c r="H70" s="33">
        <f>Anchor!C919</f>
        <v>39.786299999999997</v>
      </c>
      <c r="I70" s="33">
        <f>Anchor!D919</f>
        <v>42.442100000000003</v>
      </c>
      <c r="J70" s="33">
        <f>Anchor!E919</f>
        <v>47.047800000000002</v>
      </c>
      <c r="K70" s="33"/>
      <c r="L70" s="33">
        <f>Anchor!F919</f>
        <v>21.7102</v>
      </c>
      <c r="M70" s="33">
        <f>Anchor!G919</f>
        <v>18.0609</v>
      </c>
      <c r="N70" s="33">
        <f>Anchor!H919</f>
        <v>91.580399999999997</v>
      </c>
      <c r="O70" s="33"/>
      <c r="P70" s="33"/>
      <c r="Q70" s="33"/>
      <c r="R70" s="33"/>
      <c r="S70" s="33"/>
      <c r="T70" s="33"/>
      <c r="U70" s="33"/>
      <c r="V70" s="33">
        <f>Anchor!I919</f>
        <v>101553.4</v>
      </c>
      <c r="W70" s="33">
        <f>Anchor!J919</f>
        <v>16.642399999999999</v>
      </c>
      <c r="X70" s="34">
        <f t="shared" si="2"/>
        <v>28.209277777777775</v>
      </c>
      <c r="Y70" s="15"/>
      <c r="Z70" s="32">
        <f>Test!B919</f>
        <v>0</v>
      </c>
      <c r="AA70" s="33">
        <f>Test!C919</f>
        <v>0</v>
      </c>
      <c r="AB70" s="33">
        <f>Test!D919</f>
        <v>0</v>
      </c>
      <c r="AC70" s="33">
        <f>Test!E919</f>
        <v>0</v>
      </c>
      <c r="AD70" s="33"/>
      <c r="AE70" s="33">
        <f>Test!F919</f>
        <v>0</v>
      </c>
      <c r="AF70" s="33">
        <f>Test!G919</f>
        <v>0</v>
      </c>
      <c r="AG70" s="33">
        <f>Test!H919</f>
        <v>0</v>
      </c>
      <c r="AH70" s="33"/>
      <c r="AI70" s="33"/>
      <c r="AJ70" s="33"/>
      <c r="AK70" s="33"/>
      <c r="AL70" s="33"/>
      <c r="AM70" s="33"/>
      <c r="AN70" s="33"/>
      <c r="AO70" s="33">
        <f>Test!I919</f>
        <v>0</v>
      </c>
      <c r="AP70" s="33">
        <f>Test!J919</f>
        <v>0</v>
      </c>
      <c r="AQ70" s="34">
        <f t="shared" si="3"/>
        <v>0</v>
      </c>
      <c r="AR70" s="46">
        <f t="shared" si="4"/>
        <v>0</v>
      </c>
      <c r="AS70" s="47">
        <f t="shared" si="5"/>
        <v>0</v>
      </c>
      <c r="AT70" s="16"/>
      <c r="AU70" s="16"/>
      <c r="AV70" s="468" t="s">
        <v>123</v>
      </c>
      <c r="AW70" s="403" cm="1">
        <f t="array" ref="AW70">bdRateExtend($G70:$G73,H70:H73,$Z70:$Z73,AA70:AA73)</f>
        <v>1</v>
      </c>
      <c r="AX70" s="403" cm="1">
        <f t="array" ref="AX70">bdRateExtend($G70:$G75,H70:H75,$Z70:$Z75,AA70:AA75)</f>
        <v>1</v>
      </c>
      <c r="AY70" s="403" cm="1">
        <f t="array" ref="AY70">bdRateExtend($G70:$G75,I70:I75,$Z70:$Z75,AB70:AB75)</f>
        <v>1</v>
      </c>
      <c r="AZ70" s="403" cm="1">
        <f t="array" ref="AZ70">bdRateExtend($G70:$G75,J70:J75,$Z70:$Z75,AC70:AC75)</f>
        <v>1</v>
      </c>
      <c r="BA70" s="403" t="e" cm="1">
        <f t="array" ref="BA70">bdRateExtend($G70:$G75,K70:K75,$Z70:$Z75,AD70:AD75)</f>
        <v>#VALUE!</v>
      </c>
      <c r="BB70" s="403" cm="1">
        <f t="array" ref="BB70">bdRateExtend($G70:$G73,L70:L73,$Z70:$Z73,AE70:AE73)</f>
        <v>1</v>
      </c>
      <c r="BC70" s="403" cm="1">
        <f t="array" ref="BC70">bdRateExtend($G70:$G75,L70:L75,$Z70:$Z75,AE70:AE75)</f>
        <v>1</v>
      </c>
      <c r="BD70" s="403" cm="1">
        <f t="array" ref="BD70">bdRateExtend($G70:$G73,M70:M73,$Z70:$Z73,AF70:AF73)</f>
        <v>1</v>
      </c>
      <c r="BE70" s="403" cm="1">
        <f t="array" ref="BE70">bdRateExtend($G70:$G75,M70:M75,$Z70:$Z75,AF70:AF75)</f>
        <v>1</v>
      </c>
      <c r="BF70" s="403" cm="1">
        <f t="array" ref="BF70">bdRateExtend($G70:$G73,N70:N73,$Z70:$Z73,AG70:AG73)</f>
        <v>1</v>
      </c>
      <c r="BG70" s="403" cm="1">
        <f t="array" ref="BG70">bdRateExtend($G70:$G75,N70:N75,$Z70:$Z75,AG70:AG75)</f>
        <v>1</v>
      </c>
      <c r="BH70" s="403" t="e" cm="1">
        <f t="array" ref="BH70">bdRateExtend($G70:$G73,O70:O73,$Z70:$Z73,AH70:AH73)</f>
        <v>#VALUE!</v>
      </c>
      <c r="BI70" s="403" t="e" cm="1">
        <f t="array" ref="BI70">bdRateExtend($G70:$G75,O70:O75,$Z70:$Z75,AH70:AH75)</f>
        <v>#VALUE!</v>
      </c>
      <c r="BJ70" s="403" t="e" cm="1">
        <f t="array" ref="BJ70">bdRateExtend($G70:$G73,P70:P73,$Z70:$Z73,AI70:AI73)</f>
        <v>#VALUE!</v>
      </c>
      <c r="BK70" s="403" t="e" cm="1">
        <f t="array" ref="BK70">bdRateExtend($G70:$G75,P70:P75,$Z70:$Z75,AI70:AI75)</f>
        <v>#VALUE!</v>
      </c>
      <c r="BL70" s="403" t="e" cm="1">
        <f t="array" ref="BL70">bdRateExtend($G70:$G73,Q70:Q73,$Z70:$Z73,AJ70:AJ73)</f>
        <v>#VALUE!</v>
      </c>
      <c r="BM70" s="403" t="e" cm="1">
        <f t="array" ref="BM70">bdRateExtend($G70:$G75,Q70:Q75,$Z70:$Z75,AJ70:AJ75)</f>
        <v>#VALUE!</v>
      </c>
      <c r="BN70" s="403" t="e" cm="1">
        <f t="array" ref="BN70">bdRateExtend($G70:$G73,R70:R73,$Z70:$Z73,AK70:AK73)</f>
        <v>#VALUE!</v>
      </c>
      <c r="BO70" s="403" t="e" cm="1">
        <f t="array" ref="BO70">bdRateExtend($G70:$G75,R70:R75,$Z70:$Z75,AK70:AK75)</f>
        <v>#VALUE!</v>
      </c>
      <c r="BP70" s="403" t="e" cm="1">
        <f t="array" ref="BP70">bdRateExtend($G70:$G75,S70:S75,$Z70:$Z75,AL70:AL75)</f>
        <v>#VALUE!</v>
      </c>
      <c r="BQ70" s="377" t="e" cm="1">
        <f t="array" ref="BQ70">bdRateExtend($G70:$G75,T70:T75,$Z70:$Z75,AM70:AM75)</f>
        <v>#VALUE!</v>
      </c>
      <c r="BR70" s="377" t="e" cm="1">
        <f t="array" ref="BR70">bdRateExtend($G70:$G75,U70:U75,$Z70:$Z75,AN70:AN75)</f>
        <v>#VALUE!</v>
      </c>
    </row>
    <row r="71" spans="1:70" ht="17" customHeight="1" x14ac:dyDescent="0.2">
      <c r="A71" s="387"/>
      <c r="B71" s="390"/>
      <c r="C71" s="393"/>
      <c r="D71" s="396"/>
      <c r="E71" s="399"/>
      <c r="F71" s="19">
        <v>31</v>
      </c>
      <c r="G71" s="35">
        <f>Anchor!B920</f>
        <v>4423.9813999999997</v>
      </c>
      <c r="H71" s="40">
        <f>Anchor!C920</f>
        <v>37.993899999999996</v>
      </c>
      <c r="I71" s="40">
        <f>Anchor!D920</f>
        <v>40.919899999999998</v>
      </c>
      <c r="J71" s="40">
        <f>Anchor!E920</f>
        <v>46.2102</v>
      </c>
      <c r="K71" s="40"/>
      <c r="L71" s="40">
        <f>Anchor!F920</f>
        <v>18.236599999999999</v>
      </c>
      <c r="M71" s="40">
        <f>Anchor!G920</f>
        <v>15.3202</v>
      </c>
      <c r="N71" s="40">
        <f>Anchor!H920</f>
        <v>86.499300000000005</v>
      </c>
      <c r="O71" s="40"/>
      <c r="P71" s="40"/>
      <c r="Q71" s="40"/>
      <c r="R71" s="40"/>
      <c r="S71" s="40"/>
      <c r="T71" s="40"/>
      <c r="U71" s="40"/>
      <c r="V71" s="40">
        <f>Anchor!I920</f>
        <v>45824.3</v>
      </c>
      <c r="W71" s="40">
        <f>Anchor!J920</f>
        <v>7.2666000000000004</v>
      </c>
      <c r="X71" s="36">
        <f t="shared" si="2"/>
        <v>12.728972222222223</v>
      </c>
      <c r="Y71" s="15"/>
      <c r="Z71" s="35">
        <f>Test!B920</f>
        <v>0</v>
      </c>
      <c r="AA71" s="40">
        <f>Test!C920</f>
        <v>0</v>
      </c>
      <c r="AB71" s="40">
        <f>Test!D920</f>
        <v>0</v>
      </c>
      <c r="AC71" s="40">
        <f>Test!E920</f>
        <v>0</v>
      </c>
      <c r="AD71" s="40"/>
      <c r="AE71" s="40">
        <f>Test!F920</f>
        <v>0</v>
      </c>
      <c r="AF71" s="40">
        <f>Test!G920</f>
        <v>0</v>
      </c>
      <c r="AG71" s="40">
        <f>Test!H920</f>
        <v>0</v>
      </c>
      <c r="AH71" s="40"/>
      <c r="AI71" s="40"/>
      <c r="AJ71" s="40"/>
      <c r="AK71" s="40"/>
      <c r="AL71" s="40"/>
      <c r="AM71" s="40"/>
      <c r="AN71" s="40"/>
      <c r="AO71" s="40">
        <f>Test!I920</f>
        <v>0</v>
      </c>
      <c r="AP71" s="40">
        <f>Test!J920</f>
        <v>0</v>
      </c>
      <c r="AQ71" s="36">
        <f t="shared" si="3"/>
        <v>0</v>
      </c>
      <c r="AR71" s="48">
        <f t="shared" si="4"/>
        <v>0</v>
      </c>
      <c r="AS71" s="49">
        <f t="shared" si="5"/>
        <v>0</v>
      </c>
      <c r="AT71" s="16"/>
      <c r="AU71" s="16"/>
      <c r="AV71" s="468"/>
      <c r="AW71" s="403"/>
      <c r="AX71" s="403"/>
      <c r="AY71" s="403"/>
      <c r="AZ71" s="403"/>
      <c r="BA71" s="403"/>
      <c r="BB71" s="403"/>
      <c r="BC71" s="403"/>
      <c r="BD71" s="403"/>
      <c r="BE71" s="403"/>
      <c r="BF71" s="403"/>
      <c r="BG71" s="403"/>
      <c r="BH71" s="403"/>
      <c r="BI71" s="403"/>
      <c r="BJ71" s="403"/>
      <c r="BK71" s="403"/>
      <c r="BL71" s="403"/>
      <c r="BM71" s="403"/>
      <c r="BN71" s="403"/>
      <c r="BO71" s="403"/>
      <c r="BP71" s="403"/>
      <c r="BQ71" s="377"/>
      <c r="BR71" s="377"/>
    </row>
    <row r="72" spans="1:70" ht="17" customHeight="1" x14ac:dyDescent="0.2">
      <c r="A72" s="387"/>
      <c r="B72" s="390"/>
      <c r="C72" s="393"/>
      <c r="D72" s="396"/>
      <c r="E72" s="399"/>
      <c r="F72" s="19">
        <v>39</v>
      </c>
      <c r="G72" s="35">
        <f>Anchor!B921</f>
        <v>836.23860000000002</v>
      </c>
      <c r="H72" s="40">
        <f>Anchor!C921</f>
        <v>37.539400000000001</v>
      </c>
      <c r="I72" s="40">
        <f>Anchor!D921</f>
        <v>40.2438</v>
      </c>
      <c r="J72" s="40">
        <f>Anchor!E921</f>
        <v>45.849899999999998</v>
      </c>
      <c r="K72" s="40"/>
      <c r="L72" s="40">
        <f>Anchor!F921</f>
        <v>17.1553</v>
      </c>
      <c r="M72" s="40">
        <f>Anchor!G921</f>
        <v>14.645</v>
      </c>
      <c r="N72" s="40">
        <f>Anchor!H921</f>
        <v>82.239699999999999</v>
      </c>
      <c r="O72" s="40"/>
      <c r="P72" s="40"/>
      <c r="Q72" s="40"/>
      <c r="R72" s="40"/>
      <c r="S72" s="40"/>
      <c r="T72" s="40"/>
      <c r="U72" s="40"/>
      <c r="V72" s="40">
        <f>Anchor!I921</f>
        <v>22215.1</v>
      </c>
      <c r="W72" s="40">
        <f>Anchor!J921</f>
        <v>3.0886999999999998</v>
      </c>
      <c r="X72" s="36">
        <f t="shared" si="2"/>
        <v>6.1708611111111109</v>
      </c>
      <c r="Y72" s="15"/>
      <c r="Z72" s="35">
        <f>Test!B921</f>
        <v>0</v>
      </c>
      <c r="AA72" s="40">
        <f>Test!C921</f>
        <v>0</v>
      </c>
      <c r="AB72" s="40">
        <f>Test!D921</f>
        <v>0</v>
      </c>
      <c r="AC72" s="40">
        <f>Test!E921</f>
        <v>0</v>
      </c>
      <c r="AD72" s="40"/>
      <c r="AE72" s="40">
        <f>Test!F921</f>
        <v>0</v>
      </c>
      <c r="AF72" s="40">
        <f>Test!G921</f>
        <v>0</v>
      </c>
      <c r="AG72" s="40">
        <f>Test!H921</f>
        <v>0</v>
      </c>
      <c r="AH72" s="40"/>
      <c r="AI72" s="40"/>
      <c r="AJ72" s="40"/>
      <c r="AK72" s="40"/>
      <c r="AL72" s="40"/>
      <c r="AM72" s="40"/>
      <c r="AN72" s="40"/>
      <c r="AO72" s="40">
        <f>Test!I921</f>
        <v>0</v>
      </c>
      <c r="AP72" s="40">
        <f>Test!J921</f>
        <v>0</v>
      </c>
      <c r="AQ72" s="36">
        <f t="shared" si="3"/>
        <v>0</v>
      </c>
      <c r="AR72" s="48">
        <f t="shared" si="4"/>
        <v>0</v>
      </c>
      <c r="AS72" s="49">
        <f t="shared" si="5"/>
        <v>0</v>
      </c>
      <c r="AT72" s="16"/>
      <c r="AU72" s="16"/>
      <c r="AV72" s="468" t="s">
        <v>124</v>
      </c>
      <c r="AW72" s="403" cm="1">
        <f t="array" ref="AW72">bdRateExtend($G71:$G74,H71:H74,$Z71:$Z74,AA71:AA74)</f>
        <v>1</v>
      </c>
      <c r="AX72" s="403"/>
      <c r="AY72" s="403"/>
      <c r="AZ72" s="403"/>
      <c r="BA72" s="403"/>
      <c r="BB72" s="403" cm="1">
        <f t="array" ref="BB72">bdRateExtend($G71:$G74,L71:L74,$Z71:$Z74,AE71:AE74)</f>
        <v>1</v>
      </c>
      <c r="BC72" s="403"/>
      <c r="BD72" s="403" cm="1">
        <f t="array" ref="BD72">bdRateExtend($G71:$G74,M71:M74,$Z71:$Z74,AF71:AF74)</f>
        <v>1</v>
      </c>
      <c r="BE72" s="403"/>
      <c r="BF72" s="403" cm="1">
        <f t="array" ref="BF72">bdRateExtend($G71:$G74,N71:N74,$Z71:$Z74,AG71:AG74)</f>
        <v>1</v>
      </c>
      <c r="BG72" s="403"/>
      <c r="BH72" s="403" t="e" cm="1">
        <f t="array" ref="BH72">bdRateExtend($G71:$G74,O71:O74,$Z71:$Z74,AH71:AH74)</f>
        <v>#VALUE!</v>
      </c>
      <c r="BI72" s="403"/>
      <c r="BJ72" s="403" t="e" cm="1">
        <f t="array" ref="BJ72">bdRateExtend($G71:$G74,P71:P74,$Z71:$Z74,AI71:AI74)</f>
        <v>#VALUE!</v>
      </c>
      <c r="BK72" s="403"/>
      <c r="BL72" s="403" t="e" cm="1">
        <f t="array" ref="BL72">bdRateExtend($G71:$G74,Q71:Q74,$Z71:$Z74,AJ71:AJ74)</f>
        <v>#VALUE!</v>
      </c>
      <c r="BM72" s="403"/>
      <c r="BN72" s="403" t="e" cm="1">
        <f t="array" ref="BN72">bdRateExtend($G71:$G74,R71:R74,$Z71:$Z74,AK71:AK74)</f>
        <v>#VALUE!</v>
      </c>
      <c r="BO72" s="403"/>
      <c r="BP72" s="403"/>
      <c r="BQ72" s="377"/>
      <c r="BR72" s="377"/>
    </row>
    <row r="73" spans="1:70" ht="17" customHeight="1" x14ac:dyDescent="0.2">
      <c r="A73" s="387"/>
      <c r="B73" s="390"/>
      <c r="C73" s="393"/>
      <c r="D73" s="396"/>
      <c r="E73" s="399"/>
      <c r="F73" s="19">
        <v>47</v>
      </c>
      <c r="G73" s="35">
        <f>Anchor!B922</f>
        <v>165.3459</v>
      </c>
      <c r="H73" s="40">
        <f>Anchor!C922</f>
        <v>37.289499999999997</v>
      </c>
      <c r="I73" s="40">
        <f>Anchor!D922</f>
        <v>40.034399999999998</v>
      </c>
      <c r="J73" s="40">
        <f>Anchor!E922</f>
        <v>45.6098</v>
      </c>
      <c r="K73" s="40"/>
      <c r="L73" s="40">
        <f>Anchor!F922</f>
        <v>16.598199999999999</v>
      </c>
      <c r="M73" s="40">
        <f>Anchor!G922</f>
        <v>14.339399999999999</v>
      </c>
      <c r="N73" s="40">
        <f>Anchor!H922</f>
        <v>78.303600000000003</v>
      </c>
      <c r="O73" s="40"/>
      <c r="P73" s="40"/>
      <c r="Q73" s="40"/>
      <c r="R73" s="40"/>
      <c r="S73" s="40"/>
      <c r="T73" s="40"/>
      <c r="U73" s="40"/>
      <c r="V73" s="40">
        <f>Anchor!I922</f>
        <v>11954.8</v>
      </c>
      <c r="W73" s="40">
        <f>Anchor!J922</f>
        <v>2.1339999999999999</v>
      </c>
      <c r="X73" s="36">
        <f t="shared" si="2"/>
        <v>3.3207777777777774</v>
      </c>
      <c r="Y73" s="15"/>
      <c r="Z73" s="35">
        <f>Test!B922</f>
        <v>0</v>
      </c>
      <c r="AA73" s="40">
        <f>Test!C922</f>
        <v>0</v>
      </c>
      <c r="AB73" s="40">
        <f>Test!D922</f>
        <v>0</v>
      </c>
      <c r="AC73" s="40">
        <f>Test!E922</f>
        <v>0</v>
      </c>
      <c r="AD73" s="40"/>
      <c r="AE73" s="40">
        <f>Test!F922</f>
        <v>0</v>
      </c>
      <c r="AF73" s="40">
        <f>Test!G922</f>
        <v>0</v>
      </c>
      <c r="AG73" s="40">
        <f>Test!H922</f>
        <v>0</v>
      </c>
      <c r="AH73" s="40"/>
      <c r="AI73" s="40"/>
      <c r="AJ73" s="40"/>
      <c r="AK73" s="40"/>
      <c r="AL73" s="40"/>
      <c r="AM73" s="40"/>
      <c r="AN73" s="40"/>
      <c r="AO73" s="40">
        <f>Test!I922</f>
        <v>0</v>
      </c>
      <c r="AP73" s="40">
        <f>Test!J922</f>
        <v>0</v>
      </c>
      <c r="AQ73" s="36">
        <f t="shared" si="3"/>
        <v>0</v>
      </c>
      <c r="AR73" s="48">
        <f t="shared" si="4"/>
        <v>0</v>
      </c>
      <c r="AS73" s="49">
        <f t="shared" si="5"/>
        <v>0</v>
      </c>
      <c r="AT73" s="16"/>
      <c r="AU73" s="16"/>
      <c r="AV73" s="468"/>
      <c r="AW73" s="403"/>
      <c r="AX73" s="403"/>
      <c r="AY73" s="403"/>
      <c r="AZ73" s="403"/>
      <c r="BA73" s="403"/>
      <c r="BB73" s="403"/>
      <c r="BC73" s="403"/>
      <c r="BD73" s="403"/>
      <c r="BE73" s="403"/>
      <c r="BF73" s="403"/>
      <c r="BG73" s="403"/>
      <c r="BH73" s="403"/>
      <c r="BI73" s="403"/>
      <c r="BJ73" s="403"/>
      <c r="BK73" s="403"/>
      <c r="BL73" s="403"/>
      <c r="BM73" s="403"/>
      <c r="BN73" s="403"/>
      <c r="BO73" s="403"/>
      <c r="BP73" s="403"/>
      <c r="BQ73" s="377"/>
      <c r="BR73" s="377"/>
    </row>
    <row r="74" spans="1:70" ht="17" customHeight="1" x14ac:dyDescent="0.2">
      <c r="A74" s="387"/>
      <c r="B74" s="390"/>
      <c r="C74" s="393"/>
      <c r="D74" s="396"/>
      <c r="E74" s="399"/>
      <c r="F74" s="19">
        <v>55</v>
      </c>
      <c r="G74" s="35">
        <f>Anchor!B923</f>
        <v>78.608099999999993</v>
      </c>
      <c r="H74" s="40">
        <f>Anchor!C923</f>
        <v>36.928100000000001</v>
      </c>
      <c r="I74" s="40">
        <f>Anchor!D923</f>
        <v>39.907600000000002</v>
      </c>
      <c r="J74" s="40">
        <f>Anchor!E923</f>
        <v>45.206400000000002</v>
      </c>
      <c r="K74" s="40"/>
      <c r="L74" s="40">
        <f>Anchor!F923</f>
        <v>15.811</v>
      </c>
      <c r="M74" s="40">
        <f>Anchor!G923</f>
        <v>13.936500000000001</v>
      </c>
      <c r="N74" s="40">
        <f>Anchor!H923</f>
        <v>71.654700000000005</v>
      </c>
      <c r="O74" s="40"/>
      <c r="P74" s="40"/>
      <c r="Q74" s="40"/>
      <c r="R74" s="40"/>
      <c r="S74" s="40"/>
      <c r="T74" s="40"/>
      <c r="U74" s="40"/>
      <c r="V74" s="40">
        <f>Anchor!I923</f>
        <v>6479.8</v>
      </c>
      <c r="W74" s="40">
        <f>Anchor!J923</f>
        <v>1.8963000000000001</v>
      </c>
      <c r="X74" s="36">
        <f t="shared" ref="X74:X137" si="6">V74/3600</f>
        <v>1.7999444444444446</v>
      </c>
      <c r="Y74" s="15"/>
      <c r="Z74" s="35">
        <f>Test!B923</f>
        <v>0</v>
      </c>
      <c r="AA74" s="40">
        <f>Test!C923</f>
        <v>0</v>
      </c>
      <c r="AB74" s="40">
        <f>Test!D923</f>
        <v>0</v>
      </c>
      <c r="AC74" s="40">
        <f>Test!E923</f>
        <v>0</v>
      </c>
      <c r="AD74" s="40"/>
      <c r="AE74" s="40">
        <f>Test!F923</f>
        <v>0</v>
      </c>
      <c r="AF74" s="40">
        <f>Test!G923</f>
        <v>0</v>
      </c>
      <c r="AG74" s="40">
        <f>Test!H923</f>
        <v>0</v>
      </c>
      <c r="AH74" s="40"/>
      <c r="AI74" s="40"/>
      <c r="AJ74" s="40"/>
      <c r="AK74" s="40"/>
      <c r="AL74" s="40"/>
      <c r="AM74" s="40"/>
      <c r="AN74" s="40"/>
      <c r="AO74" s="40">
        <f>Test!I923</f>
        <v>0</v>
      </c>
      <c r="AP74" s="40">
        <f>Test!J923</f>
        <v>0</v>
      </c>
      <c r="AQ74" s="36">
        <f t="shared" ref="AQ74:AQ137" si="7">AO74/3600</f>
        <v>0</v>
      </c>
      <c r="AR74" s="48">
        <f t="shared" si="4"/>
        <v>0</v>
      </c>
      <c r="AS74" s="49">
        <f t="shared" si="5"/>
        <v>0</v>
      </c>
      <c r="AT74" s="16"/>
      <c r="AU74" s="16"/>
      <c r="AV74" s="468" t="s">
        <v>125</v>
      </c>
      <c r="AW74" s="403" cm="1">
        <f t="array" ref="AW74">bdRateExtend($G72:$G75,H72:H75,$Z72:$Z75,AA72:AA75)</f>
        <v>1</v>
      </c>
      <c r="AX74" s="403"/>
      <c r="AY74" s="403"/>
      <c r="AZ74" s="403"/>
      <c r="BA74" s="403"/>
      <c r="BB74" s="403" cm="1">
        <f t="array" ref="BB74">bdRateExtend($G72:$G75,L72:L75,$Z72:$Z75,AE72:AE75)</f>
        <v>1</v>
      </c>
      <c r="BC74" s="403"/>
      <c r="BD74" s="403" cm="1">
        <f t="array" ref="BD74">bdRateExtend($G72:$G75,M72:M75,$Z72:$Z75,AF72:AF75)</f>
        <v>1</v>
      </c>
      <c r="BE74" s="403"/>
      <c r="BF74" s="403" cm="1">
        <f t="array" ref="BF74">bdRateExtend($G72:$G75,N72:N75,$Z72:$Z75,AG72:AG75)</f>
        <v>1</v>
      </c>
      <c r="BG74" s="403"/>
      <c r="BH74" s="403" t="e" cm="1">
        <f t="array" ref="BH74">bdRateExtend($G72:$G75,O72:O75,$Z72:$Z75,AH72:AH75)</f>
        <v>#VALUE!</v>
      </c>
      <c r="BI74" s="403"/>
      <c r="BJ74" s="403" t="e" cm="1">
        <f t="array" ref="BJ74">bdRateExtend($G72:$G75,P72:P75,$Z72:$Z75,AI72:AI75)</f>
        <v>#VALUE!</v>
      </c>
      <c r="BK74" s="403"/>
      <c r="BL74" s="403" t="e" cm="1">
        <f t="array" ref="BL74">bdRateExtend($G72:$G75,Q72:Q75,$Z72:$Z75,AJ72:AJ75)</f>
        <v>#VALUE!</v>
      </c>
      <c r="BM74" s="403"/>
      <c r="BN74" s="403" t="e" cm="1">
        <f t="array" ref="BN74">bdRateExtend($G72:$G75,R72:R75,$Z72:$Z75,AK72:AK75)</f>
        <v>#VALUE!</v>
      </c>
      <c r="BO74" s="403"/>
      <c r="BP74" s="403"/>
      <c r="BQ74" s="377"/>
      <c r="BR74" s="377"/>
    </row>
    <row r="75" spans="1:70" ht="17" customHeight="1" thickBot="1" x14ac:dyDescent="0.25">
      <c r="A75" s="387"/>
      <c r="B75" s="391"/>
      <c r="C75" s="394"/>
      <c r="D75" s="397"/>
      <c r="E75" s="400"/>
      <c r="F75" s="22">
        <v>63</v>
      </c>
      <c r="G75" s="37">
        <f>Anchor!B924</f>
        <v>42.692</v>
      </c>
      <c r="H75" s="38">
        <f>Anchor!C924</f>
        <v>36.137599999999999</v>
      </c>
      <c r="I75" s="38">
        <f>Anchor!D924</f>
        <v>39.6113</v>
      </c>
      <c r="J75" s="38">
        <f>Anchor!E924</f>
        <v>44.595799999999997</v>
      </c>
      <c r="K75" s="38"/>
      <c r="L75" s="38">
        <f>Anchor!F924</f>
        <v>14.5245</v>
      </c>
      <c r="M75" s="38">
        <f>Anchor!G924</f>
        <v>13.215999999999999</v>
      </c>
      <c r="N75" s="38">
        <f>Anchor!H924</f>
        <v>60.4893</v>
      </c>
      <c r="O75" s="38"/>
      <c r="P75" s="38"/>
      <c r="Q75" s="38"/>
      <c r="R75" s="38"/>
      <c r="S75" s="38"/>
      <c r="T75" s="38"/>
      <c r="U75" s="38"/>
      <c r="V75" s="38">
        <f>Anchor!I924</f>
        <v>2745.5</v>
      </c>
      <c r="W75" s="38">
        <f>Anchor!J924</f>
        <v>1.6339999999999999</v>
      </c>
      <c r="X75" s="39">
        <f t="shared" si="6"/>
        <v>0.76263888888888887</v>
      </c>
      <c r="Y75" s="15"/>
      <c r="Z75" s="37">
        <f>Test!B924</f>
        <v>0</v>
      </c>
      <c r="AA75" s="38">
        <f>Test!C924</f>
        <v>0</v>
      </c>
      <c r="AB75" s="38">
        <f>Test!D924</f>
        <v>0</v>
      </c>
      <c r="AC75" s="38">
        <f>Test!E924</f>
        <v>0</v>
      </c>
      <c r="AD75" s="38"/>
      <c r="AE75" s="38">
        <f>Test!F924</f>
        <v>0</v>
      </c>
      <c r="AF75" s="38">
        <f>Test!G924</f>
        <v>0</v>
      </c>
      <c r="AG75" s="38">
        <f>Test!H924</f>
        <v>0</v>
      </c>
      <c r="AH75" s="38"/>
      <c r="AI75" s="38"/>
      <c r="AJ75" s="38"/>
      <c r="AK75" s="38"/>
      <c r="AL75" s="38"/>
      <c r="AM75" s="38"/>
      <c r="AN75" s="38"/>
      <c r="AO75" s="38">
        <f>Test!I924</f>
        <v>0</v>
      </c>
      <c r="AP75" s="38">
        <f>Test!J924</f>
        <v>0</v>
      </c>
      <c r="AQ75" s="39">
        <f t="shared" si="7"/>
        <v>0</v>
      </c>
      <c r="AR75" s="50">
        <f t="shared" si="4"/>
        <v>0</v>
      </c>
      <c r="AS75" s="51">
        <f t="shared" si="5"/>
        <v>0</v>
      </c>
      <c r="AT75" s="16"/>
      <c r="AU75" s="16"/>
      <c r="AV75" s="468"/>
      <c r="AW75" s="403"/>
      <c r="AX75" s="403"/>
      <c r="AY75" s="403"/>
      <c r="AZ75" s="403"/>
      <c r="BA75" s="403"/>
      <c r="BB75" s="403"/>
      <c r="BC75" s="403"/>
      <c r="BD75" s="403"/>
      <c r="BE75" s="403"/>
      <c r="BF75" s="403"/>
      <c r="BG75" s="403"/>
      <c r="BH75" s="403"/>
      <c r="BI75" s="403"/>
      <c r="BJ75" s="403"/>
      <c r="BK75" s="403"/>
      <c r="BL75" s="403"/>
      <c r="BM75" s="403"/>
      <c r="BN75" s="403"/>
      <c r="BO75" s="403"/>
      <c r="BP75" s="403"/>
      <c r="BQ75" s="377"/>
      <c r="BR75" s="377"/>
    </row>
    <row r="76" spans="1:70" ht="17" customHeight="1" x14ac:dyDescent="0.2">
      <c r="A76" s="387"/>
      <c r="B76" s="389" t="s">
        <v>2</v>
      </c>
      <c r="C76" s="392" t="s">
        <v>38</v>
      </c>
      <c r="D76" s="395">
        <v>59.94</v>
      </c>
      <c r="E76" s="398">
        <v>10</v>
      </c>
      <c r="F76" s="21">
        <v>23</v>
      </c>
      <c r="G76" s="32">
        <f>Anchor!B925</f>
        <v>31327.0785</v>
      </c>
      <c r="H76" s="33">
        <f>Anchor!C925</f>
        <v>40.523400000000002</v>
      </c>
      <c r="I76" s="33">
        <f>Anchor!D925</f>
        <v>44.430900000000001</v>
      </c>
      <c r="J76" s="33">
        <f>Anchor!E925</f>
        <v>45.324199999999998</v>
      </c>
      <c r="K76" s="33"/>
      <c r="L76" s="33">
        <f>Anchor!F925</f>
        <v>23.5093</v>
      </c>
      <c r="M76" s="33">
        <f>Anchor!G925</f>
        <v>19.888000000000002</v>
      </c>
      <c r="N76" s="33">
        <f>Anchor!H925</f>
        <v>99.914000000000001</v>
      </c>
      <c r="O76" s="33"/>
      <c r="P76" s="33"/>
      <c r="Q76" s="33"/>
      <c r="R76" s="33"/>
      <c r="S76" s="33"/>
      <c r="T76" s="33"/>
      <c r="U76" s="33"/>
      <c r="V76" s="33">
        <f>Anchor!I925</f>
        <v>47085.8</v>
      </c>
      <c r="W76" s="33">
        <f>Anchor!J925</f>
        <v>14.4693</v>
      </c>
      <c r="X76" s="34">
        <f t="shared" si="6"/>
        <v>13.079388888888889</v>
      </c>
      <c r="Y76" s="15"/>
      <c r="Z76" s="32">
        <f>Test!B925</f>
        <v>0</v>
      </c>
      <c r="AA76" s="33">
        <f>Test!C925</f>
        <v>0</v>
      </c>
      <c r="AB76" s="33">
        <f>Test!D925</f>
        <v>0</v>
      </c>
      <c r="AC76" s="33">
        <f>Test!E925</f>
        <v>0</v>
      </c>
      <c r="AD76" s="33"/>
      <c r="AE76" s="33">
        <f>Test!F925</f>
        <v>0</v>
      </c>
      <c r="AF76" s="33">
        <f>Test!G925</f>
        <v>0</v>
      </c>
      <c r="AG76" s="33">
        <f>Test!H925</f>
        <v>0</v>
      </c>
      <c r="AH76" s="33"/>
      <c r="AI76" s="33"/>
      <c r="AJ76" s="33"/>
      <c r="AK76" s="33"/>
      <c r="AL76" s="33"/>
      <c r="AM76" s="33"/>
      <c r="AN76" s="33"/>
      <c r="AO76" s="33">
        <f>Test!I925</f>
        <v>0</v>
      </c>
      <c r="AP76" s="33">
        <f>Test!J925</f>
        <v>0</v>
      </c>
      <c r="AQ76" s="34">
        <f t="shared" si="7"/>
        <v>0</v>
      </c>
      <c r="AR76" s="46">
        <f t="shared" si="4"/>
        <v>0</v>
      </c>
      <c r="AS76" s="47">
        <f t="shared" si="5"/>
        <v>0</v>
      </c>
      <c r="AT76" s="16"/>
      <c r="AU76" s="16"/>
      <c r="AV76" s="468" t="s">
        <v>123</v>
      </c>
      <c r="AW76" s="403" cm="1">
        <f t="array" ref="AW76">bdRateExtend($G76:$G79,H76:H79,$Z76:$Z79,AA76:AA79)</f>
        <v>1</v>
      </c>
      <c r="AX76" s="403" cm="1">
        <f t="array" ref="AX76">bdRateExtend($G76:$G81,H76:H81,$Z76:$Z81,AA76:AA81)</f>
        <v>1</v>
      </c>
      <c r="AY76" s="403" cm="1">
        <f t="array" ref="AY76">bdRateExtend($G76:$G81,I76:I81,$Z76:$Z81,AB76:AB81)</f>
        <v>1</v>
      </c>
      <c r="AZ76" s="403" cm="1">
        <f t="array" ref="AZ76">bdRateExtend($G76:$G81,J76:J81,$Z76:$Z81,AC76:AC81)</f>
        <v>1</v>
      </c>
      <c r="BA76" s="403" t="e" cm="1">
        <f t="array" ref="BA76">bdRateExtend($G76:$G81,K76:K81,$Z76:$Z81,AD76:AD81)</f>
        <v>#VALUE!</v>
      </c>
      <c r="BB76" s="403" cm="1">
        <f t="array" ref="BB76">bdRateExtend($G76:$G79,L76:L79,$Z76:$Z79,AE76:AE79)</f>
        <v>1</v>
      </c>
      <c r="BC76" s="403" cm="1">
        <f t="array" ref="BC76">bdRateExtend($G76:$G81,L76:L81,$Z76:$Z81,AE76:AE81)</f>
        <v>1</v>
      </c>
      <c r="BD76" s="403" cm="1">
        <f t="array" ref="BD76">bdRateExtend($G76:$G79,M76:M79,$Z76:$Z79,AF76:AF79)</f>
        <v>1</v>
      </c>
      <c r="BE76" s="403" cm="1">
        <f t="array" ref="BE76">bdRateExtend($G76:$G81,M76:M81,$Z76:$Z81,AF76:AF81)</f>
        <v>1</v>
      </c>
      <c r="BF76" s="403" cm="1">
        <f t="array" ref="BF76">bdRateExtend($G76:$G79,N76:N79,$Z76:$Z79,AG76:AG79)</f>
        <v>1</v>
      </c>
      <c r="BG76" s="403" cm="1">
        <f t="array" ref="BG76">bdRateExtend($G76:$G81,N76:N81,$Z76:$Z81,AG76:AG81)</f>
        <v>1</v>
      </c>
      <c r="BH76" s="403" t="e" cm="1">
        <f t="array" ref="BH76">bdRateExtend($G76:$G79,O76:O79,$Z76:$Z79,AH76:AH79)</f>
        <v>#VALUE!</v>
      </c>
      <c r="BI76" s="403" t="e" cm="1">
        <f t="array" ref="BI76">bdRateExtend($G76:$G81,O76:O81,$Z76:$Z81,AH76:AH81)</f>
        <v>#VALUE!</v>
      </c>
      <c r="BJ76" s="403" t="e" cm="1">
        <f t="array" ref="BJ76">bdRateExtend($G76:$G79,P76:P79,$Z76:$Z79,AI76:AI79)</f>
        <v>#VALUE!</v>
      </c>
      <c r="BK76" s="403" t="e" cm="1">
        <f t="array" ref="BK76">bdRateExtend($G76:$G81,P76:P81,$Z76:$Z81,AI76:AI81)</f>
        <v>#VALUE!</v>
      </c>
      <c r="BL76" s="403" t="e" cm="1">
        <f t="array" ref="BL76">bdRateExtend($G76:$G79,Q76:Q79,$Z76:$Z79,AJ76:AJ79)</f>
        <v>#VALUE!</v>
      </c>
      <c r="BM76" s="403" t="e" cm="1">
        <f t="array" ref="BM76">bdRateExtend($G76:$G81,Q76:Q81,$Z76:$Z81,AJ76:AJ81)</f>
        <v>#VALUE!</v>
      </c>
      <c r="BN76" s="403" t="e" cm="1">
        <f t="array" ref="BN76">bdRateExtend($G76:$G79,R76:R79,$Z76:$Z79,AK76:AK79)</f>
        <v>#VALUE!</v>
      </c>
      <c r="BO76" s="403" t="e" cm="1">
        <f t="array" ref="BO76">bdRateExtend($G76:$G81,R76:R81,$Z76:$Z81,AK76:AK81)</f>
        <v>#VALUE!</v>
      </c>
      <c r="BP76" s="403" t="e" cm="1">
        <f t="array" ref="BP76">bdRateExtend($G76:$G81,S76:S81,$Z76:$Z81,AL76:AL81)</f>
        <v>#VALUE!</v>
      </c>
      <c r="BQ76" s="377" t="e" cm="1">
        <f t="array" ref="BQ76">bdRateExtend($G76:$G81,T76:T81,$Z76:$Z81,AM76:AM81)</f>
        <v>#VALUE!</v>
      </c>
      <c r="BR76" s="377" t="e" cm="1">
        <f t="array" ref="BR76">bdRateExtend($G76:$G81,U76:U81,$Z76:$Z81,AN76:AN81)</f>
        <v>#VALUE!</v>
      </c>
    </row>
    <row r="77" spans="1:70" ht="17" customHeight="1" x14ac:dyDescent="0.2">
      <c r="A77" s="387"/>
      <c r="B77" s="390"/>
      <c r="C77" s="393"/>
      <c r="D77" s="396"/>
      <c r="E77" s="399"/>
      <c r="F77" s="19">
        <v>31</v>
      </c>
      <c r="G77" s="35">
        <f>Anchor!B926</f>
        <v>10515.7703</v>
      </c>
      <c r="H77" s="40">
        <f>Anchor!C926</f>
        <v>38.885199999999998</v>
      </c>
      <c r="I77" s="40">
        <f>Anchor!D926</f>
        <v>43.411700000000003</v>
      </c>
      <c r="J77" s="40">
        <f>Anchor!E926</f>
        <v>44.573099999999997</v>
      </c>
      <c r="K77" s="40"/>
      <c r="L77" s="40">
        <f>Anchor!F926</f>
        <v>20.520299999999999</v>
      </c>
      <c r="M77" s="40">
        <f>Anchor!G926</f>
        <v>17.747599999999998</v>
      </c>
      <c r="N77" s="40">
        <f>Anchor!H926</f>
        <v>97.5745</v>
      </c>
      <c r="O77" s="40"/>
      <c r="P77" s="40"/>
      <c r="Q77" s="40"/>
      <c r="R77" s="40"/>
      <c r="S77" s="40"/>
      <c r="T77" s="40"/>
      <c r="U77" s="40"/>
      <c r="V77" s="40">
        <f>Anchor!I926</f>
        <v>26554.7</v>
      </c>
      <c r="W77" s="40">
        <f>Anchor!J926</f>
        <v>8.4032999999999998</v>
      </c>
      <c r="X77" s="36">
        <f t="shared" si="6"/>
        <v>7.3763055555555557</v>
      </c>
      <c r="Y77" s="15"/>
      <c r="Z77" s="35">
        <f>Test!B926</f>
        <v>0</v>
      </c>
      <c r="AA77" s="40">
        <f>Test!C926</f>
        <v>0</v>
      </c>
      <c r="AB77" s="40">
        <f>Test!D926</f>
        <v>0</v>
      </c>
      <c r="AC77" s="40">
        <f>Test!E926</f>
        <v>0</v>
      </c>
      <c r="AD77" s="40"/>
      <c r="AE77" s="40">
        <f>Test!F926</f>
        <v>0</v>
      </c>
      <c r="AF77" s="40">
        <f>Test!G926</f>
        <v>0</v>
      </c>
      <c r="AG77" s="40">
        <f>Test!H926</f>
        <v>0</v>
      </c>
      <c r="AH77" s="40"/>
      <c r="AI77" s="40"/>
      <c r="AJ77" s="40"/>
      <c r="AK77" s="40"/>
      <c r="AL77" s="40"/>
      <c r="AM77" s="40"/>
      <c r="AN77" s="40"/>
      <c r="AO77" s="40">
        <f>Test!I926</f>
        <v>0</v>
      </c>
      <c r="AP77" s="40">
        <f>Test!J926</f>
        <v>0</v>
      </c>
      <c r="AQ77" s="36">
        <f t="shared" si="7"/>
        <v>0</v>
      </c>
      <c r="AR77" s="48">
        <f t="shared" si="4"/>
        <v>0</v>
      </c>
      <c r="AS77" s="49">
        <f t="shared" si="5"/>
        <v>0</v>
      </c>
      <c r="AT77" s="16"/>
      <c r="AU77" s="16"/>
      <c r="AV77" s="468"/>
      <c r="AW77" s="403"/>
      <c r="AX77" s="403"/>
      <c r="AY77" s="403"/>
      <c r="AZ77" s="403"/>
      <c r="BA77" s="403"/>
      <c r="BB77" s="403"/>
      <c r="BC77" s="403"/>
      <c r="BD77" s="403"/>
      <c r="BE77" s="403"/>
      <c r="BF77" s="403"/>
      <c r="BG77" s="403"/>
      <c r="BH77" s="403"/>
      <c r="BI77" s="403"/>
      <c r="BJ77" s="403"/>
      <c r="BK77" s="403"/>
      <c r="BL77" s="403"/>
      <c r="BM77" s="403"/>
      <c r="BN77" s="403"/>
      <c r="BO77" s="403"/>
      <c r="BP77" s="403"/>
      <c r="BQ77" s="377"/>
      <c r="BR77" s="377"/>
    </row>
    <row r="78" spans="1:70" ht="17" customHeight="1" x14ac:dyDescent="0.2">
      <c r="A78" s="387"/>
      <c r="B78" s="390"/>
      <c r="C78" s="393"/>
      <c r="D78" s="396"/>
      <c r="E78" s="399"/>
      <c r="F78" s="19">
        <v>39</v>
      </c>
      <c r="G78" s="35">
        <f>Anchor!B927</f>
        <v>4204.0366999999997</v>
      </c>
      <c r="H78" s="40">
        <f>Anchor!C927</f>
        <v>37.592500000000001</v>
      </c>
      <c r="I78" s="40">
        <f>Anchor!D927</f>
        <v>42.513399999999997</v>
      </c>
      <c r="J78" s="40">
        <f>Anchor!E927</f>
        <v>43.804200000000002</v>
      </c>
      <c r="K78" s="40"/>
      <c r="L78" s="40">
        <f>Anchor!F927</f>
        <v>18.4207</v>
      </c>
      <c r="M78" s="40">
        <f>Anchor!G927</f>
        <v>16.241700000000002</v>
      </c>
      <c r="N78" s="40">
        <f>Anchor!H927</f>
        <v>92.879000000000005</v>
      </c>
      <c r="O78" s="40"/>
      <c r="P78" s="40"/>
      <c r="Q78" s="40"/>
      <c r="R78" s="40"/>
      <c r="S78" s="40"/>
      <c r="T78" s="40"/>
      <c r="U78" s="40"/>
      <c r="V78" s="40">
        <f>Anchor!I927</f>
        <v>19327</v>
      </c>
      <c r="W78" s="40">
        <f>Anchor!J927</f>
        <v>6.2458</v>
      </c>
      <c r="X78" s="36">
        <f t="shared" si="6"/>
        <v>5.368611111111111</v>
      </c>
      <c r="Y78" s="15"/>
      <c r="Z78" s="35">
        <f>Test!B927</f>
        <v>0</v>
      </c>
      <c r="AA78" s="40">
        <f>Test!C927</f>
        <v>0</v>
      </c>
      <c r="AB78" s="40">
        <f>Test!D927</f>
        <v>0</v>
      </c>
      <c r="AC78" s="40">
        <f>Test!E927</f>
        <v>0</v>
      </c>
      <c r="AD78" s="40"/>
      <c r="AE78" s="40">
        <f>Test!F927</f>
        <v>0</v>
      </c>
      <c r="AF78" s="40">
        <f>Test!G927</f>
        <v>0</v>
      </c>
      <c r="AG78" s="40">
        <f>Test!H927</f>
        <v>0</v>
      </c>
      <c r="AH78" s="40"/>
      <c r="AI78" s="40"/>
      <c r="AJ78" s="40"/>
      <c r="AK78" s="40"/>
      <c r="AL78" s="40"/>
      <c r="AM78" s="40"/>
      <c r="AN78" s="40"/>
      <c r="AO78" s="40">
        <f>Test!I927</f>
        <v>0</v>
      </c>
      <c r="AP78" s="40">
        <f>Test!J927</f>
        <v>0</v>
      </c>
      <c r="AQ78" s="36">
        <f t="shared" si="7"/>
        <v>0</v>
      </c>
      <c r="AR78" s="48">
        <f t="shared" si="4"/>
        <v>0</v>
      </c>
      <c r="AS78" s="49">
        <f t="shared" si="5"/>
        <v>0</v>
      </c>
      <c r="AT78" s="16"/>
      <c r="AU78" s="16"/>
      <c r="AV78" s="468" t="s">
        <v>124</v>
      </c>
      <c r="AW78" s="403" cm="1">
        <f t="array" ref="AW78">bdRateExtend($G77:$G80,H77:H80,$Z77:$Z80,AA77:AA80)</f>
        <v>1</v>
      </c>
      <c r="AX78" s="403"/>
      <c r="AY78" s="403"/>
      <c r="AZ78" s="403"/>
      <c r="BA78" s="403"/>
      <c r="BB78" s="403" cm="1">
        <f t="array" ref="BB78">bdRateExtend($G77:$G80,L77:L80,$Z77:$Z80,AE77:AE80)</f>
        <v>1</v>
      </c>
      <c r="BC78" s="403"/>
      <c r="BD78" s="403" cm="1">
        <f t="array" ref="BD78">bdRateExtend($G77:$G80,M77:M80,$Z77:$Z80,AF77:AF80)</f>
        <v>1</v>
      </c>
      <c r="BE78" s="403"/>
      <c r="BF78" s="403" cm="1">
        <f t="array" ref="BF78">bdRateExtend($G77:$G80,N77:N80,$Z77:$Z80,AG77:AG80)</f>
        <v>1</v>
      </c>
      <c r="BG78" s="403"/>
      <c r="BH78" s="403" t="e" cm="1">
        <f t="array" ref="BH78">bdRateExtend($G77:$G80,O77:O80,$Z77:$Z80,AH77:AH80)</f>
        <v>#VALUE!</v>
      </c>
      <c r="BI78" s="403"/>
      <c r="BJ78" s="403" t="e" cm="1">
        <f t="array" ref="BJ78">bdRateExtend($G77:$G80,P77:P80,$Z77:$Z80,AI77:AI80)</f>
        <v>#VALUE!</v>
      </c>
      <c r="BK78" s="403"/>
      <c r="BL78" s="403" t="e" cm="1">
        <f t="array" ref="BL78">bdRateExtend($G77:$G80,Q77:Q80,$Z77:$Z80,AJ77:AJ80)</f>
        <v>#VALUE!</v>
      </c>
      <c r="BM78" s="403"/>
      <c r="BN78" s="403" t="e" cm="1">
        <f t="array" ref="BN78">bdRateExtend($G77:$G80,R77:R80,$Z77:$Z80,AK77:AK80)</f>
        <v>#VALUE!</v>
      </c>
      <c r="BO78" s="403"/>
      <c r="BP78" s="403"/>
      <c r="BQ78" s="377"/>
      <c r="BR78" s="377"/>
    </row>
    <row r="79" spans="1:70" ht="17" customHeight="1" x14ac:dyDescent="0.2">
      <c r="A79" s="387"/>
      <c r="B79" s="390"/>
      <c r="C79" s="393"/>
      <c r="D79" s="396"/>
      <c r="E79" s="399"/>
      <c r="F79" s="19">
        <v>47</v>
      </c>
      <c r="G79" s="35">
        <f>Anchor!B928</f>
        <v>2016.78</v>
      </c>
      <c r="H79" s="40">
        <f>Anchor!C928</f>
        <v>36.145000000000003</v>
      </c>
      <c r="I79" s="40">
        <f>Anchor!D928</f>
        <v>41.491700000000002</v>
      </c>
      <c r="J79" s="40">
        <f>Anchor!E928</f>
        <v>42.865499999999997</v>
      </c>
      <c r="K79" s="40"/>
      <c r="L79" s="40">
        <f>Anchor!F928</f>
        <v>16.05</v>
      </c>
      <c r="M79" s="40">
        <f>Anchor!G928</f>
        <v>14.5268</v>
      </c>
      <c r="N79" s="40">
        <f>Anchor!H928</f>
        <v>85.247</v>
      </c>
      <c r="O79" s="40"/>
      <c r="P79" s="40"/>
      <c r="Q79" s="40"/>
      <c r="R79" s="40"/>
      <c r="S79" s="40"/>
      <c r="T79" s="40"/>
      <c r="U79" s="40"/>
      <c r="V79" s="40">
        <f>Anchor!I928</f>
        <v>13520.8</v>
      </c>
      <c r="W79" s="40">
        <f>Anchor!J928</f>
        <v>4.9245999999999999</v>
      </c>
      <c r="X79" s="36">
        <f t="shared" si="6"/>
        <v>3.7557777777777774</v>
      </c>
      <c r="Y79" s="15"/>
      <c r="Z79" s="35">
        <f>Test!B928</f>
        <v>0</v>
      </c>
      <c r="AA79" s="40">
        <f>Test!C928</f>
        <v>0</v>
      </c>
      <c r="AB79" s="40">
        <f>Test!D928</f>
        <v>0</v>
      </c>
      <c r="AC79" s="40">
        <f>Test!E928</f>
        <v>0</v>
      </c>
      <c r="AD79" s="40"/>
      <c r="AE79" s="40">
        <f>Test!F928</f>
        <v>0</v>
      </c>
      <c r="AF79" s="40">
        <f>Test!G928</f>
        <v>0</v>
      </c>
      <c r="AG79" s="40">
        <f>Test!H928</f>
        <v>0</v>
      </c>
      <c r="AH79" s="40"/>
      <c r="AI79" s="40"/>
      <c r="AJ79" s="40"/>
      <c r="AK79" s="40"/>
      <c r="AL79" s="40"/>
      <c r="AM79" s="40"/>
      <c r="AN79" s="40"/>
      <c r="AO79" s="40">
        <f>Test!I928</f>
        <v>0</v>
      </c>
      <c r="AP79" s="40">
        <f>Test!J928</f>
        <v>0</v>
      </c>
      <c r="AQ79" s="36">
        <f t="shared" si="7"/>
        <v>0</v>
      </c>
      <c r="AR79" s="48">
        <f t="shared" si="4"/>
        <v>0</v>
      </c>
      <c r="AS79" s="49">
        <f t="shared" si="5"/>
        <v>0</v>
      </c>
      <c r="AT79" s="16"/>
      <c r="AU79" s="16"/>
      <c r="AV79" s="468"/>
      <c r="AW79" s="403"/>
      <c r="AX79" s="403"/>
      <c r="AY79" s="403"/>
      <c r="AZ79" s="403"/>
      <c r="BA79" s="403"/>
      <c r="BB79" s="403"/>
      <c r="BC79" s="403"/>
      <c r="BD79" s="403"/>
      <c r="BE79" s="403"/>
      <c r="BF79" s="403"/>
      <c r="BG79" s="403"/>
      <c r="BH79" s="403"/>
      <c r="BI79" s="403"/>
      <c r="BJ79" s="403"/>
      <c r="BK79" s="403"/>
      <c r="BL79" s="403"/>
      <c r="BM79" s="403"/>
      <c r="BN79" s="403"/>
      <c r="BO79" s="403"/>
      <c r="BP79" s="403"/>
      <c r="BQ79" s="377"/>
      <c r="BR79" s="377"/>
    </row>
    <row r="80" spans="1:70" ht="17" customHeight="1" x14ac:dyDescent="0.2">
      <c r="A80" s="387"/>
      <c r="B80" s="390"/>
      <c r="C80" s="393"/>
      <c r="D80" s="396"/>
      <c r="E80" s="399"/>
      <c r="F80" s="19">
        <v>55</v>
      </c>
      <c r="G80" s="35">
        <f>Anchor!B929</f>
        <v>1037.2054000000001</v>
      </c>
      <c r="H80" s="40">
        <f>Anchor!C929</f>
        <v>34.467599999999997</v>
      </c>
      <c r="I80" s="40">
        <f>Anchor!D929</f>
        <v>40.4011</v>
      </c>
      <c r="J80" s="40">
        <f>Anchor!E929</f>
        <v>41.704000000000001</v>
      </c>
      <c r="K80" s="40"/>
      <c r="L80" s="40">
        <f>Anchor!F929</f>
        <v>13.4154</v>
      </c>
      <c r="M80" s="40">
        <f>Anchor!G929</f>
        <v>12.5501</v>
      </c>
      <c r="N80" s="40">
        <f>Anchor!H929</f>
        <v>73.331900000000005</v>
      </c>
      <c r="O80" s="40"/>
      <c r="P80" s="40"/>
      <c r="Q80" s="40"/>
      <c r="R80" s="40"/>
      <c r="S80" s="40"/>
      <c r="T80" s="40"/>
      <c r="U80" s="40"/>
      <c r="V80" s="40">
        <f>Anchor!I929</f>
        <v>9705.2000000000007</v>
      </c>
      <c r="W80" s="40">
        <f>Anchor!J929</f>
        <v>4.1172000000000004</v>
      </c>
      <c r="X80" s="36">
        <f t="shared" si="6"/>
        <v>2.6958888888888892</v>
      </c>
      <c r="Y80" s="15"/>
      <c r="Z80" s="35">
        <f>Test!B929</f>
        <v>0</v>
      </c>
      <c r="AA80" s="40">
        <f>Test!C929</f>
        <v>0</v>
      </c>
      <c r="AB80" s="40">
        <f>Test!D929</f>
        <v>0</v>
      </c>
      <c r="AC80" s="40">
        <f>Test!E929</f>
        <v>0</v>
      </c>
      <c r="AD80" s="40"/>
      <c r="AE80" s="40">
        <f>Test!F929</f>
        <v>0</v>
      </c>
      <c r="AF80" s="40">
        <f>Test!G929</f>
        <v>0</v>
      </c>
      <c r="AG80" s="40">
        <f>Test!H929</f>
        <v>0</v>
      </c>
      <c r="AH80" s="40"/>
      <c r="AI80" s="40"/>
      <c r="AJ80" s="40"/>
      <c r="AK80" s="40"/>
      <c r="AL80" s="40"/>
      <c r="AM80" s="40"/>
      <c r="AN80" s="40"/>
      <c r="AO80" s="40">
        <f>Test!I929</f>
        <v>0</v>
      </c>
      <c r="AP80" s="40">
        <f>Test!J929</f>
        <v>0</v>
      </c>
      <c r="AQ80" s="36">
        <f t="shared" si="7"/>
        <v>0</v>
      </c>
      <c r="AR80" s="48">
        <f t="shared" si="4"/>
        <v>0</v>
      </c>
      <c r="AS80" s="49">
        <f t="shared" si="5"/>
        <v>0</v>
      </c>
      <c r="AT80" s="16"/>
      <c r="AU80" s="16"/>
      <c r="AV80" s="468" t="s">
        <v>125</v>
      </c>
      <c r="AW80" s="403" cm="1">
        <f t="array" ref="AW80">bdRateExtend($G78:$G81,H78:H81,$Z78:$Z81,AA78:AA81)</f>
        <v>1</v>
      </c>
      <c r="AX80" s="403"/>
      <c r="AY80" s="403"/>
      <c r="AZ80" s="403"/>
      <c r="BA80" s="403"/>
      <c r="BB80" s="403" cm="1">
        <f t="array" ref="BB80">bdRateExtend($G78:$G81,L78:L81,$Z78:$Z81,AE78:AE81)</f>
        <v>1</v>
      </c>
      <c r="BC80" s="403"/>
      <c r="BD80" s="403" cm="1">
        <f t="array" ref="BD80">bdRateExtend($G78:$G81,M78:M81,$Z78:$Z81,AF78:AF81)</f>
        <v>1</v>
      </c>
      <c r="BE80" s="403"/>
      <c r="BF80" s="403" cm="1">
        <f t="array" ref="BF80">bdRateExtend($G78:$G81,N78:N81,$Z78:$Z81,AG78:AG81)</f>
        <v>1</v>
      </c>
      <c r="BG80" s="403"/>
      <c r="BH80" s="403" t="e" cm="1">
        <f t="array" ref="BH80">bdRateExtend($G78:$G81,O78:O81,$Z78:$Z81,AH78:AH81)</f>
        <v>#VALUE!</v>
      </c>
      <c r="BI80" s="403"/>
      <c r="BJ80" s="403" t="e" cm="1">
        <f t="array" ref="BJ80">bdRateExtend($G78:$G81,P78:P81,$Z78:$Z81,AI78:AI81)</f>
        <v>#VALUE!</v>
      </c>
      <c r="BK80" s="403"/>
      <c r="BL80" s="403" t="e" cm="1">
        <f t="array" ref="BL80">bdRateExtend($G78:$G81,Q78:Q81,$Z78:$Z81,AJ78:AJ81)</f>
        <v>#VALUE!</v>
      </c>
      <c r="BM80" s="403"/>
      <c r="BN80" s="403" t="e" cm="1">
        <f t="array" ref="BN80">bdRateExtend($G78:$G81,R78:R81,$Z78:$Z81,AK78:AK81)</f>
        <v>#VALUE!</v>
      </c>
      <c r="BO80" s="403"/>
      <c r="BP80" s="403"/>
      <c r="BQ80" s="377"/>
      <c r="BR80" s="377"/>
    </row>
    <row r="81" spans="1:70" ht="17" customHeight="1" thickBot="1" x14ac:dyDescent="0.25">
      <c r="A81" s="387"/>
      <c r="B81" s="391"/>
      <c r="C81" s="394"/>
      <c r="D81" s="397"/>
      <c r="E81" s="400"/>
      <c r="F81" s="22">
        <v>63</v>
      </c>
      <c r="G81" s="37">
        <f>Anchor!B930</f>
        <v>441.03300000000002</v>
      </c>
      <c r="H81" s="38">
        <f>Anchor!C930</f>
        <v>32.243000000000002</v>
      </c>
      <c r="I81" s="38">
        <f>Anchor!D930</f>
        <v>39.195</v>
      </c>
      <c r="J81" s="38">
        <f>Anchor!E930</f>
        <v>40.396700000000003</v>
      </c>
      <c r="K81" s="38"/>
      <c r="L81" s="38">
        <f>Anchor!F930</f>
        <v>10.504</v>
      </c>
      <c r="M81" s="38">
        <f>Anchor!G930</f>
        <v>10.2645</v>
      </c>
      <c r="N81" s="38">
        <f>Anchor!H930</f>
        <v>55.343699999999998</v>
      </c>
      <c r="O81" s="38"/>
      <c r="P81" s="38"/>
      <c r="Q81" s="38"/>
      <c r="R81" s="38"/>
      <c r="S81" s="38"/>
      <c r="T81" s="38"/>
      <c r="U81" s="38"/>
      <c r="V81" s="38">
        <f>Anchor!I930</f>
        <v>5726.8</v>
      </c>
      <c r="W81" s="38">
        <f>Anchor!J930</f>
        <v>2.9339</v>
      </c>
      <c r="X81" s="39">
        <f t="shared" si="6"/>
        <v>1.5907777777777778</v>
      </c>
      <c r="Y81" s="15"/>
      <c r="Z81" s="37">
        <f>Test!B930</f>
        <v>0</v>
      </c>
      <c r="AA81" s="38">
        <f>Test!C930</f>
        <v>0</v>
      </c>
      <c r="AB81" s="38">
        <f>Test!D930</f>
        <v>0</v>
      </c>
      <c r="AC81" s="38">
        <f>Test!E930</f>
        <v>0</v>
      </c>
      <c r="AD81" s="38"/>
      <c r="AE81" s="38">
        <f>Test!F930</f>
        <v>0</v>
      </c>
      <c r="AF81" s="38">
        <f>Test!G930</f>
        <v>0</v>
      </c>
      <c r="AG81" s="38">
        <f>Test!H930</f>
        <v>0</v>
      </c>
      <c r="AH81" s="38"/>
      <c r="AI81" s="38"/>
      <c r="AJ81" s="38"/>
      <c r="AK81" s="38"/>
      <c r="AL81" s="38"/>
      <c r="AM81" s="38"/>
      <c r="AN81" s="38"/>
      <c r="AO81" s="38">
        <f>Test!I930</f>
        <v>0</v>
      </c>
      <c r="AP81" s="38">
        <f>Test!J930</f>
        <v>0</v>
      </c>
      <c r="AQ81" s="39">
        <f t="shared" si="7"/>
        <v>0</v>
      </c>
      <c r="AR81" s="50">
        <f t="shared" si="4"/>
        <v>0</v>
      </c>
      <c r="AS81" s="51">
        <f t="shared" si="5"/>
        <v>0</v>
      </c>
      <c r="AT81" s="16"/>
      <c r="AU81" s="16"/>
      <c r="AV81" s="468"/>
      <c r="AW81" s="403"/>
      <c r="AX81" s="403"/>
      <c r="AY81" s="403"/>
      <c r="AZ81" s="403"/>
      <c r="BA81" s="403"/>
      <c r="BB81" s="403"/>
      <c r="BC81" s="403"/>
      <c r="BD81" s="403"/>
      <c r="BE81" s="403"/>
      <c r="BF81" s="403"/>
      <c r="BG81" s="403"/>
      <c r="BH81" s="403"/>
      <c r="BI81" s="403"/>
      <c r="BJ81" s="403"/>
      <c r="BK81" s="403"/>
      <c r="BL81" s="403"/>
      <c r="BM81" s="403"/>
      <c r="BN81" s="403"/>
      <c r="BO81" s="403"/>
      <c r="BP81" s="403"/>
      <c r="BQ81" s="377"/>
      <c r="BR81" s="377"/>
    </row>
    <row r="82" spans="1:70" ht="17" customHeight="1" x14ac:dyDescent="0.2">
      <c r="A82" s="387"/>
      <c r="B82" s="389" t="s">
        <v>2</v>
      </c>
      <c r="C82" s="392" t="s">
        <v>39</v>
      </c>
      <c r="D82" s="395">
        <v>59.94</v>
      </c>
      <c r="E82" s="398">
        <v>10</v>
      </c>
      <c r="F82" s="21">
        <v>23</v>
      </c>
      <c r="G82" s="32">
        <f>Anchor!B931</f>
        <v>8963.1767999999993</v>
      </c>
      <c r="H82" s="33">
        <f>Anchor!C931</f>
        <v>42.869399999999999</v>
      </c>
      <c r="I82" s="33">
        <f>Anchor!D931</f>
        <v>46.554099999999998</v>
      </c>
      <c r="J82" s="33">
        <f>Anchor!E931</f>
        <v>52.507599999999996</v>
      </c>
      <c r="K82" s="33"/>
      <c r="L82" s="33">
        <f>Anchor!F931</f>
        <v>24.693999999999999</v>
      </c>
      <c r="M82" s="33">
        <f>Anchor!G931</f>
        <v>21.391200000000001</v>
      </c>
      <c r="N82" s="33">
        <f>Anchor!H931</f>
        <v>95.434299999999993</v>
      </c>
      <c r="O82" s="33"/>
      <c r="P82" s="33"/>
      <c r="Q82" s="33"/>
      <c r="R82" s="33"/>
      <c r="S82" s="33"/>
      <c r="T82" s="33"/>
      <c r="U82" s="33"/>
      <c r="V82" s="33">
        <f>Anchor!I931</f>
        <v>24324</v>
      </c>
      <c r="W82" s="33">
        <f>Anchor!J931</f>
        <v>5.9496000000000002</v>
      </c>
      <c r="X82" s="34">
        <f t="shared" si="6"/>
        <v>6.7566666666666668</v>
      </c>
      <c r="Y82" s="15"/>
      <c r="Z82" s="32">
        <f>Test!B931</f>
        <v>0</v>
      </c>
      <c r="AA82" s="33">
        <f>Test!C931</f>
        <v>0</v>
      </c>
      <c r="AB82" s="33">
        <f>Test!D931</f>
        <v>0</v>
      </c>
      <c r="AC82" s="33">
        <f>Test!E931</f>
        <v>0</v>
      </c>
      <c r="AD82" s="33"/>
      <c r="AE82" s="33">
        <f>Test!F931</f>
        <v>0</v>
      </c>
      <c r="AF82" s="33">
        <f>Test!G931</f>
        <v>0</v>
      </c>
      <c r="AG82" s="33">
        <f>Test!H931</f>
        <v>0</v>
      </c>
      <c r="AH82" s="33"/>
      <c r="AI82" s="33"/>
      <c r="AJ82" s="33"/>
      <c r="AK82" s="33"/>
      <c r="AL82" s="33"/>
      <c r="AM82" s="33"/>
      <c r="AN82" s="33"/>
      <c r="AO82" s="33">
        <f>Test!I931</f>
        <v>0</v>
      </c>
      <c r="AP82" s="33">
        <f>Test!J931</f>
        <v>0</v>
      </c>
      <c r="AQ82" s="34">
        <f t="shared" si="7"/>
        <v>0</v>
      </c>
      <c r="AR82" s="46">
        <f t="shared" si="4"/>
        <v>0</v>
      </c>
      <c r="AS82" s="47">
        <f t="shared" si="5"/>
        <v>0</v>
      </c>
      <c r="AT82" s="16"/>
      <c r="AU82" s="16"/>
      <c r="AV82" s="468" t="s">
        <v>123</v>
      </c>
      <c r="AW82" s="403" cm="1">
        <f t="array" ref="AW82">bdRateExtend($G82:$G85,H82:H85,$Z82:$Z85,AA82:AA85)</f>
        <v>1</v>
      </c>
      <c r="AX82" s="403" cm="1">
        <f t="array" ref="AX82">bdRateExtend($G82:$G87,H82:H87,$Z82:$Z87,AA82:AA87)</f>
        <v>1</v>
      </c>
      <c r="AY82" s="403" cm="1">
        <f t="array" ref="AY82">bdRateExtend($G82:$G87,I82:I87,$Z82:$Z87,AB82:AB87)</f>
        <v>1</v>
      </c>
      <c r="AZ82" s="403" cm="1">
        <f t="array" ref="AZ82">bdRateExtend($G82:$G87,J82:J87,$Z82:$Z87,AC82:AC87)</f>
        <v>1</v>
      </c>
      <c r="BA82" s="403" t="e" cm="1">
        <f t="array" ref="BA82">bdRateExtend($G82:$G87,K82:K87,$Z82:$Z87,AD82:AD87)</f>
        <v>#VALUE!</v>
      </c>
      <c r="BB82" s="403" cm="1">
        <f t="array" ref="BB82">bdRateExtend($G82:$G85,L82:L85,$Z82:$Z85,AE82:AE85)</f>
        <v>1</v>
      </c>
      <c r="BC82" s="403" cm="1">
        <f t="array" ref="BC82">bdRateExtend($G82:$G87,L82:L87,$Z82:$Z87,AE82:AE87)</f>
        <v>1</v>
      </c>
      <c r="BD82" s="403" cm="1">
        <f t="array" ref="BD82">bdRateExtend($G82:$G85,M82:M85,$Z82:$Z85,AF82:AF85)</f>
        <v>1</v>
      </c>
      <c r="BE82" s="403" cm="1">
        <f t="array" ref="BE82">bdRateExtend($G82:$G87,M82:M87,$Z82:$Z87,AF82:AF87)</f>
        <v>1</v>
      </c>
      <c r="BF82" s="403" cm="1">
        <f t="array" ref="BF82">bdRateExtend($G82:$G85,N82:N85,$Z82:$Z85,AG82:AG85)</f>
        <v>1</v>
      </c>
      <c r="BG82" s="403" cm="1">
        <f t="array" ref="BG82">bdRateExtend($G82:$G87,N82:N87,$Z82:$Z87,AG82:AG87)</f>
        <v>1</v>
      </c>
      <c r="BH82" s="403" t="e" cm="1">
        <f t="array" ref="BH82">bdRateExtend($G82:$G85,O82:O85,$Z82:$Z85,AH82:AH85)</f>
        <v>#VALUE!</v>
      </c>
      <c r="BI82" s="403" t="e" cm="1">
        <f t="array" ref="BI82">bdRateExtend($G82:$G87,O82:O87,$Z82:$Z87,AH82:AH87)</f>
        <v>#VALUE!</v>
      </c>
      <c r="BJ82" s="403" t="e" cm="1">
        <f t="array" ref="BJ82">bdRateExtend($G82:$G85,P82:P85,$Z82:$Z85,AI82:AI85)</f>
        <v>#VALUE!</v>
      </c>
      <c r="BK82" s="403" t="e" cm="1">
        <f t="array" ref="BK82">bdRateExtend($G82:$G87,P82:P87,$Z82:$Z87,AI82:AI87)</f>
        <v>#VALUE!</v>
      </c>
      <c r="BL82" s="403" t="e" cm="1">
        <f t="array" ref="BL82">bdRateExtend($G82:$G85,Q82:Q85,$Z82:$Z85,AJ82:AJ85)</f>
        <v>#VALUE!</v>
      </c>
      <c r="BM82" s="403" t="e" cm="1">
        <f t="array" ref="BM82">bdRateExtend($G82:$G87,Q82:Q87,$Z82:$Z87,AJ82:AJ87)</f>
        <v>#VALUE!</v>
      </c>
      <c r="BN82" s="403" t="e" cm="1">
        <f t="array" ref="BN82">bdRateExtend($G82:$G85,R82:R85,$Z82:$Z85,AK82:AK85)</f>
        <v>#VALUE!</v>
      </c>
      <c r="BO82" s="403" t="e" cm="1">
        <f t="array" ref="BO82">bdRateExtend($G82:$G87,R82:R87,$Z82:$Z87,AK82:AK87)</f>
        <v>#VALUE!</v>
      </c>
      <c r="BP82" s="403" t="e" cm="1">
        <f t="array" ref="BP82">bdRateExtend($G82:$G87,S82:S87,$Z82:$Z87,AL82:AL87)</f>
        <v>#VALUE!</v>
      </c>
      <c r="BQ82" s="377" t="e" cm="1">
        <f t="array" ref="BQ82">bdRateExtend($G82:$G87,T82:T87,$Z82:$Z87,AM82:AM87)</f>
        <v>#VALUE!</v>
      </c>
      <c r="BR82" s="377" t="e" cm="1">
        <f t="array" ref="BR82">bdRateExtend($G82:$G87,U82:U87,$Z82:$Z87,AN82:AN87)</f>
        <v>#VALUE!</v>
      </c>
    </row>
    <row r="83" spans="1:70" ht="17" customHeight="1" x14ac:dyDescent="0.2">
      <c r="A83" s="387"/>
      <c r="B83" s="390"/>
      <c r="C83" s="393"/>
      <c r="D83" s="396"/>
      <c r="E83" s="399"/>
      <c r="F83" s="19">
        <v>31</v>
      </c>
      <c r="G83" s="35">
        <f>Anchor!B932</f>
        <v>2973.2489999999998</v>
      </c>
      <c r="H83" s="40">
        <f>Anchor!C932</f>
        <v>42.075499999999998</v>
      </c>
      <c r="I83" s="40">
        <f>Anchor!D932</f>
        <v>46.2117</v>
      </c>
      <c r="J83" s="40">
        <f>Anchor!E932</f>
        <v>51.847499999999997</v>
      </c>
      <c r="K83" s="40"/>
      <c r="L83" s="40">
        <f>Anchor!F932</f>
        <v>22.9999</v>
      </c>
      <c r="M83" s="40">
        <f>Anchor!G932</f>
        <v>20.336500000000001</v>
      </c>
      <c r="N83" s="40">
        <f>Anchor!H932</f>
        <v>93.599400000000003</v>
      </c>
      <c r="O83" s="40"/>
      <c r="P83" s="40"/>
      <c r="Q83" s="40"/>
      <c r="R83" s="40"/>
      <c r="S83" s="40"/>
      <c r="T83" s="40"/>
      <c r="U83" s="40"/>
      <c r="V83" s="40">
        <f>Anchor!I932</f>
        <v>15123.2</v>
      </c>
      <c r="W83" s="40">
        <f>Anchor!J932</f>
        <v>4.1337999999999999</v>
      </c>
      <c r="X83" s="36">
        <f t="shared" si="6"/>
        <v>4.2008888888888887</v>
      </c>
      <c r="Y83" s="15"/>
      <c r="Z83" s="35">
        <f>Test!B932</f>
        <v>0</v>
      </c>
      <c r="AA83" s="40">
        <f>Test!C932</f>
        <v>0</v>
      </c>
      <c r="AB83" s="40">
        <f>Test!D932</f>
        <v>0</v>
      </c>
      <c r="AC83" s="40">
        <f>Test!E932</f>
        <v>0</v>
      </c>
      <c r="AD83" s="40"/>
      <c r="AE83" s="40">
        <f>Test!F932</f>
        <v>0</v>
      </c>
      <c r="AF83" s="40">
        <f>Test!G932</f>
        <v>0</v>
      </c>
      <c r="AG83" s="40">
        <f>Test!H932</f>
        <v>0</v>
      </c>
      <c r="AH83" s="40"/>
      <c r="AI83" s="40"/>
      <c r="AJ83" s="40"/>
      <c r="AK83" s="40"/>
      <c r="AL83" s="40"/>
      <c r="AM83" s="40"/>
      <c r="AN83" s="40"/>
      <c r="AO83" s="40">
        <f>Test!I932</f>
        <v>0</v>
      </c>
      <c r="AP83" s="40">
        <f>Test!J932</f>
        <v>0</v>
      </c>
      <c r="AQ83" s="36">
        <f t="shared" si="7"/>
        <v>0</v>
      </c>
      <c r="AR83" s="48">
        <f t="shared" si="4"/>
        <v>0</v>
      </c>
      <c r="AS83" s="49">
        <f t="shared" si="5"/>
        <v>0</v>
      </c>
      <c r="AT83" s="16"/>
      <c r="AU83" s="16"/>
      <c r="AV83" s="468"/>
      <c r="AW83" s="403"/>
      <c r="AX83" s="403"/>
      <c r="AY83" s="403"/>
      <c r="AZ83" s="403"/>
      <c r="BA83" s="403"/>
      <c r="BB83" s="403"/>
      <c r="BC83" s="403"/>
      <c r="BD83" s="403"/>
      <c r="BE83" s="403"/>
      <c r="BF83" s="403"/>
      <c r="BG83" s="403"/>
      <c r="BH83" s="403"/>
      <c r="BI83" s="403"/>
      <c r="BJ83" s="403"/>
      <c r="BK83" s="403"/>
      <c r="BL83" s="403"/>
      <c r="BM83" s="403"/>
      <c r="BN83" s="403"/>
      <c r="BO83" s="403"/>
      <c r="BP83" s="403"/>
      <c r="BQ83" s="377"/>
      <c r="BR83" s="377"/>
    </row>
    <row r="84" spans="1:70" ht="17" customHeight="1" x14ac:dyDescent="0.2">
      <c r="A84" s="387"/>
      <c r="B84" s="390"/>
      <c r="C84" s="393"/>
      <c r="D84" s="396"/>
      <c r="E84" s="399"/>
      <c r="F84" s="19">
        <v>39</v>
      </c>
      <c r="G84" s="35">
        <f>Anchor!B933</f>
        <v>1138.7715000000001</v>
      </c>
      <c r="H84" s="40">
        <f>Anchor!C933</f>
        <v>41.23</v>
      </c>
      <c r="I84" s="40">
        <f>Anchor!D933</f>
        <v>45.8215</v>
      </c>
      <c r="J84" s="40">
        <f>Anchor!E933</f>
        <v>50.985500000000002</v>
      </c>
      <c r="K84" s="40"/>
      <c r="L84" s="40">
        <f>Anchor!F933</f>
        <v>21.1464</v>
      </c>
      <c r="M84" s="40">
        <f>Anchor!G933</f>
        <v>19.2044</v>
      </c>
      <c r="N84" s="40">
        <f>Anchor!H933</f>
        <v>90.4148</v>
      </c>
      <c r="O84" s="40"/>
      <c r="P84" s="40"/>
      <c r="Q84" s="40"/>
      <c r="R84" s="40"/>
      <c r="S84" s="40"/>
      <c r="T84" s="40"/>
      <c r="U84" s="40"/>
      <c r="V84" s="40">
        <f>Anchor!I933</f>
        <v>9707.2999999999993</v>
      </c>
      <c r="W84" s="40">
        <f>Anchor!J933</f>
        <v>3.0230999999999999</v>
      </c>
      <c r="X84" s="36">
        <f t="shared" si="6"/>
        <v>2.6964722222222219</v>
      </c>
      <c r="Y84" s="15"/>
      <c r="Z84" s="35">
        <f>Test!B933</f>
        <v>0</v>
      </c>
      <c r="AA84" s="40">
        <f>Test!C933</f>
        <v>0</v>
      </c>
      <c r="AB84" s="40">
        <f>Test!D933</f>
        <v>0</v>
      </c>
      <c r="AC84" s="40">
        <f>Test!E933</f>
        <v>0</v>
      </c>
      <c r="AD84" s="40"/>
      <c r="AE84" s="40">
        <f>Test!F933</f>
        <v>0</v>
      </c>
      <c r="AF84" s="40">
        <f>Test!G933</f>
        <v>0</v>
      </c>
      <c r="AG84" s="40">
        <f>Test!H933</f>
        <v>0</v>
      </c>
      <c r="AH84" s="40"/>
      <c r="AI84" s="40"/>
      <c r="AJ84" s="40"/>
      <c r="AK84" s="40"/>
      <c r="AL84" s="40"/>
      <c r="AM84" s="40"/>
      <c r="AN84" s="40"/>
      <c r="AO84" s="40">
        <f>Test!I933</f>
        <v>0</v>
      </c>
      <c r="AP84" s="40">
        <f>Test!J933</f>
        <v>0</v>
      </c>
      <c r="AQ84" s="36">
        <f t="shared" si="7"/>
        <v>0</v>
      </c>
      <c r="AR84" s="48">
        <f t="shared" si="4"/>
        <v>0</v>
      </c>
      <c r="AS84" s="49">
        <f t="shared" si="5"/>
        <v>0</v>
      </c>
      <c r="AT84" s="16"/>
      <c r="AU84" s="16"/>
      <c r="AV84" s="468" t="s">
        <v>124</v>
      </c>
      <c r="AW84" s="403" cm="1">
        <f t="array" ref="AW84">bdRateExtend($G83:$G86,H83:H86,$Z83:$Z86,AA83:AA86)</f>
        <v>1</v>
      </c>
      <c r="AX84" s="403"/>
      <c r="AY84" s="403"/>
      <c r="AZ84" s="403"/>
      <c r="BA84" s="403"/>
      <c r="BB84" s="403" cm="1">
        <f t="array" ref="BB84">bdRateExtend($G83:$G86,L83:L86,$Z83:$Z86,AE83:AE86)</f>
        <v>1</v>
      </c>
      <c r="BC84" s="403"/>
      <c r="BD84" s="403" cm="1">
        <f t="array" ref="BD84">bdRateExtend($G83:$G86,M83:M86,$Z83:$Z86,AF83:AF86)</f>
        <v>1</v>
      </c>
      <c r="BE84" s="403"/>
      <c r="BF84" s="403" cm="1">
        <f t="array" ref="BF84">bdRateExtend($G83:$G86,N83:N86,$Z83:$Z86,AG83:AG86)</f>
        <v>1</v>
      </c>
      <c r="BG84" s="403"/>
      <c r="BH84" s="403" t="e" cm="1">
        <f t="array" ref="BH84">bdRateExtend($G83:$G86,O83:O86,$Z83:$Z86,AH83:AH86)</f>
        <v>#VALUE!</v>
      </c>
      <c r="BI84" s="403"/>
      <c r="BJ84" s="403" t="e" cm="1">
        <f t="array" ref="BJ84">bdRateExtend($G83:$G86,P83:P86,$Z83:$Z86,AI83:AI86)</f>
        <v>#VALUE!</v>
      </c>
      <c r="BK84" s="403"/>
      <c r="BL84" s="403" t="e" cm="1">
        <f t="array" ref="BL84">bdRateExtend($G83:$G86,Q83:Q86,$Z83:$Z86,AJ83:AJ86)</f>
        <v>#VALUE!</v>
      </c>
      <c r="BM84" s="403"/>
      <c r="BN84" s="403" t="e" cm="1">
        <f t="array" ref="BN84">bdRateExtend($G83:$G86,R83:R86,$Z83:$Z86,AK83:AK86)</f>
        <v>#VALUE!</v>
      </c>
      <c r="BO84" s="403"/>
      <c r="BP84" s="403"/>
      <c r="BQ84" s="377"/>
      <c r="BR84" s="377"/>
    </row>
    <row r="85" spans="1:70" ht="17" customHeight="1" x14ac:dyDescent="0.2">
      <c r="A85" s="387"/>
      <c r="B85" s="390"/>
      <c r="C85" s="393"/>
      <c r="D85" s="396"/>
      <c r="E85" s="399"/>
      <c r="F85" s="19">
        <v>47</v>
      </c>
      <c r="G85" s="35">
        <f>Anchor!B934</f>
        <v>549.43029999999999</v>
      </c>
      <c r="H85" s="40">
        <f>Anchor!C934</f>
        <v>40.171599999999998</v>
      </c>
      <c r="I85" s="40">
        <f>Anchor!D934</f>
        <v>45.233800000000002</v>
      </c>
      <c r="J85" s="40">
        <f>Anchor!E934</f>
        <v>49.6815</v>
      </c>
      <c r="K85" s="40"/>
      <c r="L85" s="40">
        <f>Anchor!F934</f>
        <v>19.107399999999998</v>
      </c>
      <c r="M85" s="40">
        <f>Anchor!G934</f>
        <v>17.855599999999999</v>
      </c>
      <c r="N85" s="40">
        <f>Anchor!H934</f>
        <v>85.425899999999999</v>
      </c>
      <c r="O85" s="40"/>
      <c r="P85" s="40"/>
      <c r="Q85" s="40"/>
      <c r="R85" s="40"/>
      <c r="S85" s="40"/>
      <c r="T85" s="40"/>
      <c r="U85" s="40"/>
      <c r="V85" s="40">
        <f>Anchor!I934</f>
        <v>6424.3</v>
      </c>
      <c r="W85" s="40">
        <f>Anchor!J934</f>
        <v>2.3121999999999998</v>
      </c>
      <c r="X85" s="36">
        <f t="shared" si="6"/>
        <v>1.7845277777777779</v>
      </c>
      <c r="Y85" s="15"/>
      <c r="Z85" s="35">
        <f>Test!B934</f>
        <v>0</v>
      </c>
      <c r="AA85" s="40">
        <f>Test!C934</f>
        <v>0</v>
      </c>
      <c r="AB85" s="40">
        <f>Test!D934</f>
        <v>0</v>
      </c>
      <c r="AC85" s="40">
        <f>Test!E934</f>
        <v>0</v>
      </c>
      <c r="AD85" s="40"/>
      <c r="AE85" s="40">
        <f>Test!F934</f>
        <v>0</v>
      </c>
      <c r="AF85" s="40">
        <f>Test!G934</f>
        <v>0</v>
      </c>
      <c r="AG85" s="40">
        <f>Test!H934</f>
        <v>0</v>
      </c>
      <c r="AH85" s="40"/>
      <c r="AI85" s="40"/>
      <c r="AJ85" s="40"/>
      <c r="AK85" s="40"/>
      <c r="AL85" s="40"/>
      <c r="AM85" s="40"/>
      <c r="AN85" s="40"/>
      <c r="AO85" s="40">
        <f>Test!I934</f>
        <v>0</v>
      </c>
      <c r="AP85" s="40">
        <f>Test!J934</f>
        <v>0</v>
      </c>
      <c r="AQ85" s="36">
        <f t="shared" si="7"/>
        <v>0</v>
      </c>
      <c r="AR85" s="48">
        <f t="shared" si="4"/>
        <v>0</v>
      </c>
      <c r="AS85" s="49">
        <f t="shared" si="5"/>
        <v>0</v>
      </c>
      <c r="AT85" s="16"/>
      <c r="AU85" s="16"/>
      <c r="AV85" s="468"/>
      <c r="AW85" s="403"/>
      <c r="AX85" s="403"/>
      <c r="AY85" s="403"/>
      <c r="AZ85" s="403"/>
      <c r="BA85" s="403"/>
      <c r="BB85" s="403"/>
      <c r="BC85" s="403"/>
      <c r="BD85" s="403"/>
      <c r="BE85" s="403"/>
      <c r="BF85" s="403"/>
      <c r="BG85" s="403"/>
      <c r="BH85" s="403"/>
      <c r="BI85" s="403"/>
      <c r="BJ85" s="403"/>
      <c r="BK85" s="403"/>
      <c r="BL85" s="403"/>
      <c r="BM85" s="403"/>
      <c r="BN85" s="403"/>
      <c r="BO85" s="403"/>
      <c r="BP85" s="403"/>
      <c r="BQ85" s="377"/>
      <c r="BR85" s="377"/>
    </row>
    <row r="86" spans="1:70" ht="17" customHeight="1" x14ac:dyDescent="0.2">
      <c r="A86" s="387"/>
      <c r="B86" s="390"/>
      <c r="C86" s="393"/>
      <c r="D86" s="396"/>
      <c r="E86" s="399"/>
      <c r="F86" s="19">
        <v>55</v>
      </c>
      <c r="G86" s="35">
        <f>Anchor!B935</f>
        <v>279.18020000000001</v>
      </c>
      <c r="H86" s="40">
        <f>Anchor!C935</f>
        <v>38.864899999999999</v>
      </c>
      <c r="I86" s="40">
        <f>Anchor!D935</f>
        <v>44.357999999999997</v>
      </c>
      <c r="J86" s="40">
        <f>Anchor!E935</f>
        <v>48.1038</v>
      </c>
      <c r="K86" s="40"/>
      <c r="L86" s="40">
        <f>Anchor!F935</f>
        <v>16.950299999999999</v>
      </c>
      <c r="M86" s="40">
        <f>Anchor!G935</f>
        <v>16.298400000000001</v>
      </c>
      <c r="N86" s="40">
        <f>Anchor!H935</f>
        <v>77.490499999999997</v>
      </c>
      <c r="O86" s="40"/>
      <c r="P86" s="40"/>
      <c r="Q86" s="40"/>
      <c r="R86" s="40"/>
      <c r="S86" s="40"/>
      <c r="T86" s="40"/>
      <c r="U86" s="40"/>
      <c r="V86" s="40">
        <f>Anchor!I935</f>
        <v>4293.7</v>
      </c>
      <c r="W86" s="40">
        <f>Anchor!J935</f>
        <v>1.8467</v>
      </c>
      <c r="X86" s="36">
        <f t="shared" si="6"/>
        <v>1.1926944444444445</v>
      </c>
      <c r="Y86" s="15"/>
      <c r="Z86" s="35">
        <f>Test!B935</f>
        <v>0</v>
      </c>
      <c r="AA86" s="40">
        <f>Test!C935</f>
        <v>0</v>
      </c>
      <c r="AB86" s="40">
        <f>Test!D935</f>
        <v>0</v>
      </c>
      <c r="AC86" s="40">
        <f>Test!E935</f>
        <v>0</v>
      </c>
      <c r="AD86" s="40"/>
      <c r="AE86" s="40">
        <f>Test!F935</f>
        <v>0</v>
      </c>
      <c r="AF86" s="40">
        <f>Test!G935</f>
        <v>0</v>
      </c>
      <c r="AG86" s="40">
        <f>Test!H935</f>
        <v>0</v>
      </c>
      <c r="AH86" s="40"/>
      <c r="AI86" s="40"/>
      <c r="AJ86" s="40"/>
      <c r="AK86" s="40"/>
      <c r="AL86" s="40"/>
      <c r="AM86" s="40"/>
      <c r="AN86" s="40"/>
      <c r="AO86" s="40">
        <f>Test!I935</f>
        <v>0</v>
      </c>
      <c r="AP86" s="40">
        <f>Test!J935</f>
        <v>0</v>
      </c>
      <c r="AQ86" s="36">
        <f t="shared" si="7"/>
        <v>0</v>
      </c>
      <c r="AR86" s="48">
        <f t="shared" si="4"/>
        <v>0</v>
      </c>
      <c r="AS86" s="49">
        <f t="shared" si="5"/>
        <v>0</v>
      </c>
      <c r="AT86" s="16"/>
      <c r="AU86" s="16"/>
      <c r="AV86" s="468" t="s">
        <v>125</v>
      </c>
      <c r="AW86" s="403" cm="1">
        <f t="array" ref="AW86">bdRateExtend($G84:$G87,H84:H87,$Z84:$Z87,AA84:AA87)</f>
        <v>1</v>
      </c>
      <c r="AX86" s="403"/>
      <c r="AY86" s="403"/>
      <c r="AZ86" s="403"/>
      <c r="BA86" s="403"/>
      <c r="BB86" s="403" cm="1">
        <f t="array" ref="BB86">bdRateExtend($G84:$G87,L84:L87,$Z84:$Z87,AE84:AE87)</f>
        <v>1</v>
      </c>
      <c r="BC86" s="403"/>
      <c r="BD86" s="403" cm="1">
        <f t="array" ref="BD86">bdRateExtend($G84:$G87,M84:M87,$Z84:$Z87,AF84:AF87)</f>
        <v>1</v>
      </c>
      <c r="BE86" s="403"/>
      <c r="BF86" s="403" cm="1">
        <f t="array" ref="BF86">bdRateExtend($G84:$G87,N84:N87,$Z84:$Z87,AG84:AG87)</f>
        <v>1</v>
      </c>
      <c r="BG86" s="403"/>
      <c r="BH86" s="403" t="e" cm="1">
        <f t="array" ref="BH86">bdRateExtend($G84:$G87,O84:O87,$Z84:$Z87,AH84:AH87)</f>
        <v>#VALUE!</v>
      </c>
      <c r="BI86" s="403"/>
      <c r="BJ86" s="403" t="e" cm="1">
        <f t="array" ref="BJ86">bdRateExtend($G84:$G87,P84:P87,$Z84:$Z87,AI84:AI87)</f>
        <v>#VALUE!</v>
      </c>
      <c r="BK86" s="403"/>
      <c r="BL86" s="403" t="e" cm="1">
        <f t="array" ref="BL86">bdRateExtend($G84:$G87,Q84:Q87,$Z84:$Z87,AJ84:AJ87)</f>
        <v>#VALUE!</v>
      </c>
      <c r="BM86" s="403"/>
      <c r="BN86" s="403" t="e" cm="1">
        <f t="array" ref="BN86">bdRateExtend($G84:$G87,R84:R87,$Z84:$Z87,AK84:AK87)</f>
        <v>#VALUE!</v>
      </c>
      <c r="BO86" s="403"/>
      <c r="BP86" s="403"/>
      <c r="BQ86" s="377"/>
      <c r="BR86" s="377"/>
    </row>
    <row r="87" spans="1:70" ht="17" customHeight="1" thickBot="1" x14ac:dyDescent="0.25">
      <c r="A87" s="387"/>
      <c r="B87" s="391"/>
      <c r="C87" s="394"/>
      <c r="D87" s="397"/>
      <c r="E87" s="400"/>
      <c r="F87" s="22">
        <v>63</v>
      </c>
      <c r="G87" s="37">
        <f>Anchor!B936</f>
        <v>121.4329</v>
      </c>
      <c r="H87" s="38">
        <f>Anchor!C936</f>
        <v>36.971600000000002</v>
      </c>
      <c r="I87" s="38">
        <f>Anchor!D936</f>
        <v>43.272599999999997</v>
      </c>
      <c r="J87" s="38">
        <f>Anchor!E936</f>
        <v>46.045499999999997</v>
      </c>
      <c r="K87" s="38"/>
      <c r="L87" s="38">
        <f>Anchor!F936</f>
        <v>14.4648</v>
      </c>
      <c r="M87" s="38">
        <f>Anchor!G936</f>
        <v>14.364000000000001</v>
      </c>
      <c r="N87" s="38">
        <f>Anchor!H936</f>
        <v>65.780699999999996</v>
      </c>
      <c r="O87" s="38"/>
      <c r="P87" s="38"/>
      <c r="Q87" s="38"/>
      <c r="R87" s="38"/>
      <c r="S87" s="38"/>
      <c r="T87" s="38"/>
      <c r="U87" s="38"/>
      <c r="V87" s="38">
        <f>Anchor!I936</f>
        <v>2121.5</v>
      </c>
      <c r="W87" s="38">
        <f>Anchor!J936</f>
        <v>1.3696999999999999</v>
      </c>
      <c r="X87" s="39">
        <f t="shared" si="6"/>
        <v>0.58930555555555553</v>
      </c>
      <c r="Y87" s="15"/>
      <c r="Z87" s="37">
        <f>Test!B936</f>
        <v>0</v>
      </c>
      <c r="AA87" s="38">
        <f>Test!C936</f>
        <v>0</v>
      </c>
      <c r="AB87" s="38">
        <f>Test!D936</f>
        <v>0</v>
      </c>
      <c r="AC87" s="38">
        <f>Test!E936</f>
        <v>0</v>
      </c>
      <c r="AD87" s="38"/>
      <c r="AE87" s="38">
        <f>Test!F936</f>
        <v>0</v>
      </c>
      <c r="AF87" s="38">
        <f>Test!G936</f>
        <v>0</v>
      </c>
      <c r="AG87" s="38">
        <f>Test!H936</f>
        <v>0</v>
      </c>
      <c r="AH87" s="38"/>
      <c r="AI87" s="38"/>
      <c r="AJ87" s="38"/>
      <c r="AK87" s="38"/>
      <c r="AL87" s="38"/>
      <c r="AM87" s="38"/>
      <c r="AN87" s="38"/>
      <c r="AO87" s="38">
        <f>Test!I936</f>
        <v>0</v>
      </c>
      <c r="AP87" s="38">
        <f>Test!J936</f>
        <v>0</v>
      </c>
      <c r="AQ87" s="39">
        <f t="shared" si="7"/>
        <v>0</v>
      </c>
      <c r="AR87" s="50">
        <f t="shared" si="4"/>
        <v>0</v>
      </c>
      <c r="AS87" s="51">
        <f t="shared" si="5"/>
        <v>0</v>
      </c>
      <c r="AT87" s="16"/>
      <c r="AU87" s="16"/>
      <c r="AV87" s="468"/>
      <c r="AW87" s="403"/>
      <c r="AX87" s="403"/>
      <c r="AY87" s="403"/>
      <c r="AZ87" s="403"/>
      <c r="BA87" s="403"/>
      <c r="BB87" s="403"/>
      <c r="BC87" s="403"/>
      <c r="BD87" s="403"/>
      <c r="BE87" s="403"/>
      <c r="BF87" s="403"/>
      <c r="BG87" s="403"/>
      <c r="BH87" s="403"/>
      <c r="BI87" s="403"/>
      <c r="BJ87" s="403"/>
      <c r="BK87" s="403"/>
      <c r="BL87" s="403"/>
      <c r="BM87" s="403"/>
      <c r="BN87" s="403"/>
      <c r="BO87" s="403"/>
      <c r="BP87" s="403"/>
      <c r="BQ87" s="377"/>
      <c r="BR87" s="377"/>
    </row>
    <row r="88" spans="1:70" ht="17" customHeight="1" x14ac:dyDescent="0.2">
      <c r="A88" s="387"/>
      <c r="B88" s="389" t="s">
        <v>2</v>
      </c>
      <c r="C88" s="392" t="s">
        <v>137</v>
      </c>
      <c r="D88" s="395">
        <v>30</v>
      </c>
      <c r="E88" s="398">
        <v>8</v>
      </c>
      <c r="F88" s="21">
        <v>23</v>
      </c>
      <c r="G88" s="32">
        <f>Anchor!B937</f>
        <v>57385.626499999998</v>
      </c>
      <c r="H88" s="33">
        <f>Anchor!C937</f>
        <v>42.390900000000002</v>
      </c>
      <c r="I88" s="33">
        <f>Anchor!D937</f>
        <v>44.224299999999999</v>
      </c>
      <c r="J88" s="33">
        <f>Anchor!E937</f>
        <v>44.968400000000003</v>
      </c>
      <c r="K88" s="33"/>
      <c r="L88" s="33">
        <f>Anchor!F937</f>
        <v>27.401900000000001</v>
      </c>
      <c r="M88" s="33">
        <f>Anchor!G937</f>
        <v>25.192699999999999</v>
      </c>
      <c r="N88" s="33">
        <f>Anchor!H937</f>
        <v>99.977900000000005</v>
      </c>
      <c r="O88" s="33"/>
      <c r="P88" s="33"/>
      <c r="Q88" s="33"/>
      <c r="R88" s="33"/>
      <c r="S88" s="33"/>
      <c r="T88" s="33"/>
      <c r="U88" s="33"/>
      <c r="V88" s="33">
        <f>Anchor!I937</f>
        <v>21427.200000000001</v>
      </c>
      <c r="W88" s="33">
        <f>Anchor!J937</f>
        <v>27.212299999999999</v>
      </c>
      <c r="X88" s="34">
        <f t="shared" si="6"/>
        <v>5.952</v>
      </c>
      <c r="Y88" s="15"/>
      <c r="Z88" s="32">
        <f>Test!B937</f>
        <v>0</v>
      </c>
      <c r="AA88" s="33">
        <f>Test!C937</f>
        <v>0</v>
      </c>
      <c r="AB88" s="33">
        <f>Test!D937</f>
        <v>0</v>
      </c>
      <c r="AC88" s="33">
        <f>Test!E937</f>
        <v>0</v>
      </c>
      <c r="AD88" s="33"/>
      <c r="AE88" s="33">
        <f>Test!F937</f>
        <v>0</v>
      </c>
      <c r="AF88" s="33">
        <f>Test!G937</f>
        <v>0</v>
      </c>
      <c r="AG88" s="33">
        <f>Test!H937</f>
        <v>0</v>
      </c>
      <c r="AH88" s="33"/>
      <c r="AI88" s="33"/>
      <c r="AJ88" s="33"/>
      <c r="AK88" s="33"/>
      <c r="AL88" s="33"/>
      <c r="AM88" s="33"/>
      <c r="AN88" s="33"/>
      <c r="AO88" s="33">
        <f>Test!I937</f>
        <v>0</v>
      </c>
      <c r="AP88" s="33">
        <f>Test!J937</f>
        <v>0</v>
      </c>
      <c r="AQ88" s="34">
        <f t="shared" si="7"/>
        <v>0</v>
      </c>
      <c r="AR88" s="46">
        <f t="shared" si="4"/>
        <v>0</v>
      </c>
      <c r="AS88" s="47">
        <f t="shared" si="5"/>
        <v>0</v>
      </c>
      <c r="AT88" s="16"/>
      <c r="AU88" s="16"/>
      <c r="AV88" s="468" t="s">
        <v>123</v>
      </c>
      <c r="AW88" s="403" cm="1">
        <f t="array" ref="AW88">bdRateExtend($G88:$G91,H88:H91,$Z88:$Z91,AA88:AA91)</f>
        <v>1</v>
      </c>
      <c r="AX88" s="403" cm="1">
        <f t="array" ref="AX88">bdRateExtend($G88:$G93,H88:H93,$Z88:$Z93,AA88:AA93)</f>
        <v>1</v>
      </c>
      <c r="AY88" s="403" cm="1">
        <f t="array" ref="AY88">bdRateExtend($G88:$G93,I88:I93,$Z88:$Z93,AB88:AB93)</f>
        <v>1</v>
      </c>
      <c r="AZ88" s="403" cm="1">
        <f t="array" ref="AZ88">bdRateExtend($G88:$G93,J88:J93,$Z88:$Z93,AC88:AC93)</f>
        <v>1</v>
      </c>
      <c r="BA88" s="403" t="e" cm="1">
        <f t="array" ref="BA88">bdRateExtend($G88:$G93,K88:K93,$Z88:$Z93,AD88:AD93)</f>
        <v>#VALUE!</v>
      </c>
      <c r="BB88" s="403" cm="1">
        <f t="array" ref="BB88">bdRateExtend($G88:$G91,L88:L91,$Z88:$Z91,AE88:AE91)</f>
        <v>1</v>
      </c>
      <c r="BC88" s="403" cm="1">
        <f t="array" ref="BC88">bdRateExtend($G88:$G93,L88:L93,$Z88:$Z93,AE88:AE93)</f>
        <v>1</v>
      </c>
      <c r="BD88" s="403" cm="1">
        <f t="array" ref="BD88">bdRateExtend($G88:$G91,M88:M91,$Z88:$Z91,AF88:AF91)</f>
        <v>1</v>
      </c>
      <c r="BE88" s="403" cm="1">
        <f t="array" ref="BE88">bdRateExtend($G88:$G93,M88:M93,$Z88:$Z93,AF88:AF93)</f>
        <v>1</v>
      </c>
      <c r="BF88" s="403" cm="1">
        <f t="array" ref="BF88">bdRateExtend($G88:$G91,N88:N91,$Z88:$Z91,AG88:AG91)</f>
        <v>1</v>
      </c>
      <c r="BG88" s="403" cm="1">
        <f t="array" ref="BG88">bdRateExtend($G88:$G93,N88:N93,$Z88:$Z93,AG88:AG93)</f>
        <v>1</v>
      </c>
      <c r="BH88" s="403" t="e" cm="1">
        <f t="array" ref="BH88">bdRateExtend($G88:$G91,O88:O91,$Z88:$Z91,AH88:AH91)</f>
        <v>#VALUE!</v>
      </c>
      <c r="BI88" s="403" t="e" cm="1">
        <f t="array" ref="BI88">bdRateExtend($G88:$G93,O88:O93,$Z88:$Z93,AH88:AH93)</f>
        <v>#VALUE!</v>
      </c>
      <c r="BJ88" s="403" t="e" cm="1">
        <f t="array" ref="BJ88">bdRateExtend($G88:$G91,P88:P91,$Z88:$Z91,AI88:AI91)</f>
        <v>#VALUE!</v>
      </c>
      <c r="BK88" s="403" t="e" cm="1">
        <f t="array" ref="BK88">bdRateExtend($G88:$G93,P88:P93,$Z88:$Z93,AI88:AI93)</f>
        <v>#VALUE!</v>
      </c>
      <c r="BL88" s="403" t="e" cm="1">
        <f t="array" ref="BL88">bdRateExtend($G88:$G91,Q88:Q91,$Z88:$Z91,AJ88:AJ91)</f>
        <v>#VALUE!</v>
      </c>
      <c r="BM88" s="403" t="e" cm="1">
        <f t="array" ref="BM88">bdRateExtend($G88:$G93,Q88:Q93,$Z88:$Z93,AJ88:AJ93)</f>
        <v>#VALUE!</v>
      </c>
      <c r="BN88" s="403" t="e" cm="1">
        <f t="array" ref="BN88">bdRateExtend($G88:$G91,R88:R91,$Z88:$Z91,AK88:AK91)</f>
        <v>#VALUE!</v>
      </c>
      <c r="BO88" s="403" t="e" cm="1">
        <f t="array" ref="BO88">bdRateExtend($G88:$G93,R88:R93,$Z88:$Z93,AK88:AK93)</f>
        <v>#VALUE!</v>
      </c>
      <c r="BP88" s="403" t="e" cm="1">
        <f t="array" ref="BP88">bdRateExtend($G88:$G93,S88:S93,$Z88:$Z93,AL88:AL93)</f>
        <v>#VALUE!</v>
      </c>
      <c r="BQ88" s="377" t="e" cm="1">
        <f t="array" ref="BQ88">bdRateExtend($G88:$G93,T88:T93,$Z88:$Z93,AM88:AM93)</f>
        <v>#VALUE!</v>
      </c>
      <c r="BR88" s="377" t="e" cm="1">
        <f t="array" ref="BR88">bdRateExtend($G88:$G93,U88:U93,$Z88:$Z93,AN88:AN93)</f>
        <v>#VALUE!</v>
      </c>
    </row>
    <row r="89" spans="1:70" ht="17" customHeight="1" x14ac:dyDescent="0.2">
      <c r="A89" s="387"/>
      <c r="B89" s="390"/>
      <c r="C89" s="393"/>
      <c r="D89" s="396"/>
      <c r="E89" s="399"/>
      <c r="F89" s="19">
        <v>31</v>
      </c>
      <c r="G89" s="35">
        <f>Anchor!B938</f>
        <v>38925.358200000002</v>
      </c>
      <c r="H89" s="40">
        <f>Anchor!C938</f>
        <v>39.064300000000003</v>
      </c>
      <c r="I89" s="40">
        <f>Anchor!D938</f>
        <v>41.763599999999997</v>
      </c>
      <c r="J89" s="40">
        <f>Anchor!E938</f>
        <v>42.857500000000002</v>
      </c>
      <c r="K89" s="40"/>
      <c r="L89" s="40">
        <f>Anchor!F938</f>
        <v>24.370899999999999</v>
      </c>
      <c r="M89" s="40">
        <f>Anchor!G938</f>
        <v>22.578499999999998</v>
      </c>
      <c r="N89" s="40">
        <f>Anchor!H938</f>
        <v>99.974400000000003</v>
      </c>
      <c r="O89" s="40"/>
      <c r="P89" s="40"/>
      <c r="Q89" s="40"/>
      <c r="R89" s="40"/>
      <c r="S89" s="40"/>
      <c r="T89" s="40"/>
      <c r="U89" s="40"/>
      <c r="V89" s="40">
        <f>Anchor!I938</f>
        <v>21784.9</v>
      </c>
      <c r="W89" s="40">
        <f>Anchor!J938</f>
        <v>22.766100000000002</v>
      </c>
      <c r="X89" s="36">
        <f t="shared" si="6"/>
        <v>6.0513611111111114</v>
      </c>
      <c r="Y89" s="15"/>
      <c r="Z89" s="35">
        <f>Test!B938</f>
        <v>0</v>
      </c>
      <c r="AA89" s="40">
        <f>Test!C938</f>
        <v>0</v>
      </c>
      <c r="AB89" s="40">
        <f>Test!D938</f>
        <v>0</v>
      </c>
      <c r="AC89" s="40">
        <f>Test!E938</f>
        <v>0</v>
      </c>
      <c r="AD89" s="40"/>
      <c r="AE89" s="40">
        <f>Test!F938</f>
        <v>0</v>
      </c>
      <c r="AF89" s="40">
        <f>Test!G938</f>
        <v>0</v>
      </c>
      <c r="AG89" s="40">
        <f>Test!H938</f>
        <v>0</v>
      </c>
      <c r="AH89" s="40"/>
      <c r="AI89" s="40"/>
      <c r="AJ89" s="40"/>
      <c r="AK89" s="40"/>
      <c r="AL89" s="40"/>
      <c r="AM89" s="40"/>
      <c r="AN89" s="40"/>
      <c r="AO89" s="40">
        <f>Test!I938</f>
        <v>0</v>
      </c>
      <c r="AP89" s="40">
        <f>Test!J938</f>
        <v>0</v>
      </c>
      <c r="AQ89" s="36">
        <f t="shared" si="7"/>
        <v>0</v>
      </c>
      <c r="AR89" s="48">
        <f t="shared" si="4"/>
        <v>0</v>
      </c>
      <c r="AS89" s="49">
        <f t="shared" si="5"/>
        <v>0</v>
      </c>
      <c r="AT89" s="16"/>
      <c r="AU89" s="16"/>
      <c r="AV89" s="468"/>
      <c r="AW89" s="403"/>
      <c r="AX89" s="403"/>
      <c r="AY89" s="403"/>
      <c r="AZ89" s="403"/>
      <c r="BA89" s="403"/>
      <c r="BB89" s="403"/>
      <c r="BC89" s="403"/>
      <c r="BD89" s="403"/>
      <c r="BE89" s="403"/>
      <c r="BF89" s="403"/>
      <c r="BG89" s="403"/>
      <c r="BH89" s="403"/>
      <c r="BI89" s="403"/>
      <c r="BJ89" s="403"/>
      <c r="BK89" s="403"/>
      <c r="BL89" s="403"/>
      <c r="BM89" s="403"/>
      <c r="BN89" s="403"/>
      <c r="BO89" s="403"/>
      <c r="BP89" s="403"/>
      <c r="BQ89" s="377"/>
      <c r="BR89" s="377"/>
    </row>
    <row r="90" spans="1:70" ht="17" customHeight="1" x14ac:dyDescent="0.2">
      <c r="A90" s="387"/>
      <c r="B90" s="390"/>
      <c r="C90" s="393"/>
      <c r="D90" s="396"/>
      <c r="E90" s="399"/>
      <c r="F90" s="19">
        <v>39</v>
      </c>
      <c r="G90" s="35">
        <f>Anchor!B939</f>
        <v>24188.422200000001</v>
      </c>
      <c r="H90" s="40">
        <f>Anchor!C939</f>
        <v>35.579500000000003</v>
      </c>
      <c r="I90" s="40">
        <f>Anchor!D939</f>
        <v>39.397399999999998</v>
      </c>
      <c r="J90" s="40">
        <f>Anchor!E939</f>
        <v>40.864899999999999</v>
      </c>
      <c r="K90" s="40"/>
      <c r="L90" s="40">
        <f>Anchor!F939</f>
        <v>21.223800000000001</v>
      </c>
      <c r="M90" s="40">
        <f>Anchor!G939</f>
        <v>19.746600000000001</v>
      </c>
      <c r="N90" s="40">
        <f>Anchor!H939</f>
        <v>99.966700000000003</v>
      </c>
      <c r="O90" s="40"/>
      <c r="P90" s="40"/>
      <c r="Q90" s="40"/>
      <c r="R90" s="40"/>
      <c r="S90" s="40"/>
      <c r="T90" s="40"/>
      <c r="U90" s="40"/>
      <c r="V90" s="40">
        <f>Anchor!I939</f>
        <v>31407.3</v>
      </c>
      <c r="W90" s="40">
        <f>Anchor!J939</f>
        <v>19.0002</v>
      </c>
      <c r="X90" s="36">
        <f t="shared" si="6"/>
        <v>8.7242499999999996</v>
      </c>
      <c r="Y90" s="15"/>
      <c r="Z90" s="35">
        <f>Test!B939</f>
        <v>0</v>
      </c>
      <c r="AA90" s="40">
        <f>Test!C939</f>
        <v>0</v>
      </c>
      <c r="AB90" s="40">
        <f>Test!D939</f>
        <v>0</v>
      </c>
      <c r="AC90" s="40">
        <f>Test!E939</f>
        <v>0</v>
      </c>
      <c r="AD90" s="40"/>
      <c r="AE90" s="40">
        <f>Test!F939</f>
        <v>0</v>
      </c>
      <c r="AF90" s="40">
        <f>Test!G939</f>
        <v>0</v>
      </c>
      <c r="AG90" s="40">
        <f>Test!H939</f>
        <v>0</v>
      </c>
      <c r="AH90" s="40"/>
      <c r="AI90" s="40"/>
      <c r="AJ90" s="40"/>
      <c r="AK90" s="40"/>
      <c r="AL90" s="40"/>
      <c r="AM90" s="40"/>
      <c r="AN90" s="40"/>
      <c r="AO90" s="40">
        <f>Test!I939</f>
        <v>0</v>
      </c>
      <c r="AP90" s="40">
        <f>Test!J939</f>
        <v>0</v>
      </c>
      <c r="AQ90" s="36">
        <f t="shared" si="7"/>
        <v>0</v>
      </c>
      <c r="AR90" s="48">
        <f t="shared" si="4"/>
        <v>0</v>
      </c>
      <c r="AS90" s="49">
        <f t="shared" si="5"/>
        <v>0</v>
      </c>
      <c r="AT90" s="16"/>
      <c r="AU90" s="16"/>
      <c r="AV90" s="468" t="s">
        <v>124</v>
      </c>
      <c r="AW90" s="403" cm="1">
        <f t="array" ref="AW90">bdRateExtend($G89:$G92,H89:H92,$Z89:$Z92,AA89:AA92)</f>
        <v>1</v>
      </c>
      <c r="AX90" s="403"/>
      <c r="AY90" s="403"/>
      <c r="AZ90" s="403"/>
      <c r="BA90" s="403"/>
      <c r="BB90" s="403" cm="1">
        <f t="array" ref="BB90">bdRateExtend($G89:$G92,L89:L92,$Z89:$Z92,AE89:AE92)</f>
        <v>1</v>
      </c>
      <c r="BC90" s="403"/>
      <c r="BD90" s="403" cm="1">
        <f t="array" ref="BD90">bdRateExtend($G89:$G92,M89:M92,$Z89:$Z92,AF89:AF92)</f>
        <v>1</v>
      </c>
      <c r="BE90" s="403"/>
      <c r="BF90" s="403" cm="1">
        <f t="array" ref="BF90">bdRateExtend($G89:$G92,N89:N92,$Z89:$Z92,AG89:AG92)</f>
        <v>1</v>
      </c>
      <c r="BG90" s="403"/>
      <c r="BH90" s="403" t="e" cm="1">
        <f t="array" ref="BH90">bdRateExtend($G89:$G92,O89:O92,$Z89:$Z92,AH89:AH92)</f>
        <v>#VALUE!</v>
      </c>
      <c r="BI90" s="403"/>
      <c r="BJ90" s="403" t="e" cm="1">
        <f t="array" ref="BJ90">bdRateExtend($G89:$G92,P89:P92,$Z89:$Z92,AI89:AI92)</f>
        <v>#VALUE!</v>
      </c>
      <c r="BK90" s="403"/>
      <c r="BL90" s="403" t="e" cm="1">
        <f t="array" ref="BL90">bdRateExtend($G89:$G92,Q89:Q92,$Z89:$Z92,AJ89:AJ92)</f>
        <v>#VALUE!</v>
      </c>
      <c r="BM90" s="403"/>
      <c r="BN90" s="403" t="e" cm="1">
        <f t="array" ref="BN90">bdRateExtend($G89:$G92,R89:R92,$Z89:$Z92,AK89:AK92)</f>
        <v>#VALUE!</v>
      </c>
      <c r="BO90" s="403"/>
      <c r="BP90" s="403"/>
      <c r="BQ90" s="377"/>
      <c r="BR90" s="377"/>
    </row>
    <row r="91" spans="1:70" ht="17" customHeight="1" x14ac:dyDescent="0.2">
      <c r="A91" s="387"/>
      <c r="B91" s="390"/>
      <c r="C91" s="393"/>
      <c r="D91" s="396"/>
      <c r="E91" s="399"/>
      <c r="F91" s="19">
        <v>47</v>
      </c>
      <c r="G91" s="35">
        <f>Anchor!B940</f>
        <v>14464.074500000001</v>
      </c>
      <c r="H91" s="40">
        <f>Anchor!C940</f>
        <v>32.357100000000003</v>
      </c>
      <c r="I91" s="40">
        <f>Anchor!D940</f>
        <v>37.270499999999998</v>
      </c>
      <c r="J91" s="40">
        <f>Anchor!E940</f>
        <v>39.0259</v>
      </c>
      <c r="K91" s="40"/>
      <c r="L91" s="40">
        <f>Anchor!F940</f>
        <v>18.174099999999999</v>
      </c>
      <c r="M91" s="40">
        <f>Anchor!G940</f>
        <v>16.946000000000002</v>
      </c>
      <c r="N91" s="40">
        <f>Anchor!H940</f>
        <v>96.904399999999995</v>
      </c>
      <c r="O91" s="40"/>
      <c r="P91" s="40"/>
      <c r="Q91" s="40"/>
      <c r="R91" s="40"/>
      <c r="S91" s="40"/>
      <c r="T91" s="40"/>
      <c r="U91" s="40"/>
      <c r="V91" s="40">
        <f>Anchor!I940</f>
        <v>29208.799999999999</v>
      </c>
      <c r="W91" s="40">
        <f>Anchor!J940</f>
        <v>15.3621</v>
      </c>
      <c r="X91" s="36">
        <f t="shared" si="6"/>
        <v>8.1135555555555552</v>
      </c>
      <c r="Y91" s="15"/>
      <c r="Z91" s="35">
        <f>Test!B940</f>
        <v>0</v>
      </c>
      <c r="AA91" s="40">
        <f>Test!C940</f>
        <v>0</v>
      </c>
      <c r="AB91" s="40">
        <f>Test!D940</f>
        <v>0</v>
      </c>
      <c r="AC91" s="40">
        <f>Test!E940</f>
        <v>0</v>
      </c>
      <c r="AD91" s="40"/>
      <c r="AE91" s="40">
        <f>Test!F940</f>
        <v>0</v>
      </c>
      <c r="AF91" s="40">
        <f>Test!G940</f>
        <v>0</v>
      </c>
      <c r="AG91" s="40">
        <f>Test!H940</f>
        <v>0</v>
      </c>
      <c r="AH91" s="40"/>
      <c r="AI91" s="40"/>
      <c r="AJ91" s="40"/>
      <c r="AK91" s="40"/>
      <c r="AL91" s="40"/>
      <c r="AM91" s="40"/>
      <c r="AN91" s="40"/>
      <c r="AO91" s="40">
        <f>Test!I940</f>
        <v>0</v>
      </c>
      <c r="AP91" s="40">
        <f>Test!J940</f>
        <v>0</v>
      </c>
      <c r="AQ91" s="36">
        <f t="shared" si="7"/>
        <v>0</v>
      </c>
      <c r="AR91" s="48">
        <f t="shared" si="4"/>
        <v>0</v>
      </c>
      <c r="AS91" s="49">
        <f t="shared" si="5"/>
        <v>0</v>
      </c>
      <c r="AT91" s="16"/>
      <c r="AU91" s="16"/>
      <c r="AV91" s="468"/>
      <c r="AW91" s="403"/>
      <c r="AX91" s="403"/>
      <c r="AY91" s="403"/>
      <c r="AZ91" s="403"/>
      <c r="BA91" s="403"/>
      <c r="BB91" s="403"/>
      <c r="BC91" s="403"/>
      <c r="BD91" s="403"/>
      <c r="BE91" s="403"/>
      <c r="BF91" s="403"/>
      <c r="BG91" s="403"/>
      <c r="BH91" s="403"/>
      <c r="BI91" s="403"/>
      <c r="BJ91" s="403"/>
      <c r="BK91" s="403"/>
      <c r="BL91" s="403"/>
      <c r="BM91" s="403"/>
      <c r="BN91" s="403"/>
      <c r="BO91" s="403"/>
      <c r="BP91" s="403"/>
      <c r="BQ91" s="377"/>
      <c r="BR91" s="377"/>
    </row>
    <row r="92" spans="1:70" ht="17" customHeight="1" x14ac:dyDescent="0.2">
      <c r="A92" s="387"/>
      <c r="B92" s="390"/>
      <c r="C92" s="393"/>
      <c r="D92" s="396"/>
      <c r="E92" s="399"/>
      <c r="F92" s="19">
        <v>55</v>
      </c>
      <c r="G92" s="35">
        <f>Anchor!B941</f>
        <v>8112.0627999999997</v>
      </c>
      <c r="H92" s="40">
        <f>Anchor!C941</f>
        <v>29.421900000000001</v>
      </c>
      <c r="I92" s="40">
        <f>Anchor!D941</f>
        <v>35.390500000000003</v>
      </c>
      <c r="J92" s="40">
        <f>Anchor!E941</f>
        <v>37.327599999999997</v>
      </c>
      <c r="K92" s="40"/>
      <c r="L92" s="40">
        <f>Anchor!F941</f>
        <v>15.1935</v>
      </c>
      <c r="M92" s="40">
        <f>Anchor!G941</f>
        <v>14.181100000000001</v>
      </c>
      <c r="N92" s="40">
        <f>Anchor!H941</f>
        <v>84.507800000000003</v>
      </c>
      <c r="O92" s="40"/>
      <c r="P92" s="40"/>
      <c r="Q92" s="40"/>
      <c r="R92" s="40"/>
      <c r="S92" s="40"/>
      <c r="T92" s="40"/>
      <c r="U92" s="40"/>
      <c r="V92" s="40">
        <f>Anchor!I941</f>
        <v>24642.400000000001</v>
      </c>
      <c r="W92" s="40">
        <f>Anchor!J941</f>
        <v>12.4255</v>
      </c>
      <c r="X92" s="36">
        <f t="shared" si="6"/>
        <v>6.8451111111111116</v>
      </c>
      <c r="Y92" s="15"/>
      <c r="Z92" s="35">
        <f>Test!B941</f>
        <v>0</v>
      </c>
      <c r="AA92" s="40">
        <f>Test!C941</f>
        <v>0</v>
      </c>
      <c r="AB92" s="40">
        <f>Test!D941</f>
        <v>0</v>
      </c>
      <c r="AC92" s="40">
        <f>Test!E941</f>
        <v>0</v>
      </c>
      <c r="AD92" s="40"/>
      <c r="AE92" s="40">
        <f>Test!F941</f>
        <v>0</v>
      </c>
      <c r="AF92" s="40">
        <f>Test!G941</f>
        <v>0</v>
      </c>
      <c r="AG92" s="40">
        <f>Test!H941</f>
        <v>0</v>
      </c>
      <c r="AH92" s="40"/>
      <c r="AI92" s="40"/>
      <c r="AJ92" s="40"/>
      <c r="AK92" s="40"/>
      <c r="AL92" s="40"/>
      <c r="AM92" s="40"/>
      <c r="AN92" s="40"/>
      <c r="AO92" s="40">
        <f>Test!I941</f>
        <v>0</v>
      </c>
      <c r="AP92" s="40">
        <f>Test!J941</f>
        <v>0</v>
      </c>
      <c r="AQ92" s="36">
        <f t="shared" si="7"/>
        <v>0</v>
      </c>
      <c r="AR92" s="48">
        <f t="shared" si="4"/>
        <v>0</v>
      </c>
      <c r="AS92" s="49">
        <f t="shared" si="5"/>
        <v>0</v>
      </c>
      <c r="AT92" s="16"/>
      <c r="AU92" s="16"/>
      <c r="AV92" s="468" t="s">
        <v>125</v>
      </c>
      <c r="AW92" s="403" cm="1">
        <f t="array" ref="AW92">bdRateExtend($G90:$G93,H90:H93,$Z90:$Z93,AA90:AA93)</f>
        <v>1</v>
      </c>
      <c r="AX92" s="403"/>
      <c r="AY92" s="403"/>
      <c r="AZ92" s="403"/>
      <c r="BA92" s="403"/>
      <c r="BB92" s="403" cm="1">
        <f t="array" ref="BB92">bdRateExtend($G90:$G93,L90:L93,$Z90:$Z93,AE90:AE93)</f>
        <v>1</v>
      </c>
      <c r="BC92" s="403"/>
      <c r="BD92" s="403" cm="1">
        <f t="array" ref="BD92">bdRateExtend($G90:$G93,M90:M93,$Z90:$Z93,AF90:AF93)</f>
        <v>1</v>
      </c>
      <c r="BE92" s="403"/>
      <c r="BF92" s="403" cm="1">
        <f t="array" ref="BF92">bdRateExtend($G90:$G93,N90:N93,$Z90:$Z93,AG90:AG93)</f>
        <v>1</v>
      </c>
      <c r="BG92" s="403"/>
      <c r="BH92" s="403" t="e" cm="1">
        <f t="array" ref="BH92">bdRateExtend($G90:$G93,O90:O93,$Z90:$Z93,AH90:AH93)</f>
        <v>#VALUE!</v>
      </c>
      <c r="BI92" s="403"/>
      <c r="BJ92" s="403" t="e" cm="1">
        <f t="array" ref="BJ92">bdRateExtend($G90:$G93,P90:P93,$Z90:$Z93,AI90:AI93)</f>
        <v>#VALUE!</v>
      </c>
      <c r="BK92" s="403"/>
      <c r="BL92" s="403" t="e" cm="1">
        <f t="array" ref="BL92">bdRateExtend($G90:$G93,Q90:Q93,$Z90:$Z93,AJ90:AJ93)</f>
        <v>#VALUE!</v>
      </c>
      <c r="BM92" s="403"/>
      <c r="BN92" s="403" t="e" cm="1">
        <f t="array" ref="BN92">bdRateExtend($G90:$G93,R90:R93,$Z90:$Z93,AK90:AK93)</f>
        <v>#VALUE!</v>
      </c>
      <c r="BO92" s="403"/>
      <c r="BP92" s="403"/>
      <c r="BQ92" s="377"/>
      <c r="BR92" s="377"/>
    </row>
    <row r="93" spans="1:70" ht="17" customHeight="1" thickBot="1" x14ac:dyDescent="0.25">
      <c r="A93" s="387"/>
      <c r="B93" s="391"/>
      <c r="C93" s="394"/>
      <c r="D93" s="397"/>
      <c r="E93" s="400"/>
      <c r="F93" s="22">
        <v>63</v>
      </c>
      <c r="G93" s="37">
        <f>Anchor!B942</f>
        <v>2478.8382000000001</v>
      </c>
      <c r="H93" s="38">
        <f>Anchor!C942</f>
        <v>25.448399999999999</v>
      </c>
      <c r="I93" s="38">
        <f>Anchor!D942</f>
        <v>32.905900000000003</v>
      </c>
      <c r="J93" s="38">
        <f>Anchor!E942</f>
        <v>35.153500000000001</v>
      </c>
      <c r="K93" s="38"/>
      <c r="L93" s="38">
        <f>Anchor!F942</f>
        <v>10.6173</v>
      </c>
      <c r="M93" s="38">
        <f>Anchor!G942</f>
        <v>10.005100000000001</v>
      </c>
      <c r="N93" s="38">
        <f>Anchor!H942</f>
        <v>55.671700000000001</v>
      </c>
      <c r="O93" s="38"/>
      <c r="P93" s="38"/>
      <c r="Q93" s="38"/>
      <c r="R93" s="38"/>
      <c r="S93" s="38"/>
      <c r="T93" s="38"/>
      <c r="U93" s="38"/>
      <c r="V93" s="38">
        <f>Anchor!I942</f>
        <v>15515.9</v>
      </c>
      <c r="W93" s="38">
        <f>Anchor!J942</f>
        <v>6.9701000000000004</v>
      </c>
      <c r="X93" s="39">
        <f t="shared" si="6"/>
        <v>4.3099722222222221</v>
      </c>
      <c r="Y93" s="15"/>
      <c r="Z93" s="37">
        <f>Test!B942</f>
        <v>0</v>
      </c>
      <c r="AA93" s="38">
        <f>Test!C942</f>
        <v>0</v>
      </c>
      <c r="AB93" s="38">
        <f>Test!D942</f>
        <v>0</v>
      </c>
      <c r="AC93" s="38">
        <f>Test!E942</f>
        <v>0</v>
      </c>
      <c r="AD93" s="38"/>
      <c r="AE93" s="38">
        <f>Test!F942</f>
        <v>0</v>
      </c>
      <c r="AF93" s="38">
        <f>Test!G942</f>
        <v>0</v>
      </c>
      <c r="AG93" s="38">
        <f>Test!H942</f>
        <v>0</v>
      </c>
      <c r="AH93" s="38"/>
      <c r="AI93" s="38"/>
      <c r="AJ93" s="38"/>
      <c r="AK93" s="38"/>
      <c r="AL93" s="38"/>
      <c r="AM93" s="38"/>
      <c r="AN93" s="38"/>
      <c r="AO93" s="38">
        <f>Test!I942</f>
        <v>0</v>
      </c>
      <c r="AP93" s="38">
        <f>Test!J942</f>
        <v>0</v>
      </c>
      <c r="AQ93" s="39">
        <f t="shared" si="7"/>
        <v>0</v>
      </c>
      <c r="AR93" s="50">
        <f t="shared" si="4"/>
        <v>0</v>
      </c>
      <c r="AS93" s="51">
        <f t="shared" si="5"/>
        <v>0</v>
      </c>
      <c r="AT93" s="16"/>
      <c r="AU93" s="16"/>
      <c r="AV93" s="468"/>
      <c r="AW93" s="403"/>
      <c r="AX93" s="403"/>
      <c r="AY93" s="403"/>
      <c r="AZ93" s="403"/>
      <c r="BA93" s="403"/>
      <c r="BB93" s="403"/>
      <c r="BC93" s="403"/>
      <c r="BD93" s="403"/>
      <c r="BE93" s="403"/>
      <c r="BF93" s="403"/>
      <c r="BG93" s="403"/>
      <c r="BH93" s="403"/>
      <c r="BI93" s="403"/>
      <c r="BJ93" s="403"/>
      <c r="BK93" s="403"/>
      <c r="BL93" s="403"/>
      <c r="BM93" s="403"/>
      <c r="BN93" s="403"/>
      <c r="BO93" s="403"/>
      <c r="BP93" s="403"/>
      <c r="BQ93" s="377"/>
      <c r="BR93" s="377"/>
    </row>
    <row r="94" spans="1:70" ht="17" customHeight="1" x14ac:dyDescent="0.2">
      <c r="A94" s="387"/>
      <c r="B94" s="389" t="s">
        <v>2</v>
      </c>
      <c r="C94" s="392" t="s">
        <v>138</v>
      </c>
      <c r="D94" s="395">
        <v>30</v>
      </c>
      <c r="E94" s="398">
        <v>8</v>
      </c>
      <c r="F94" s="21">
        <v>23</v>
      </c>
      <c r="G94" s="32">
        <f>Anchor!B943</f>
        <v>60670.004300000001</v>
      </c>
      <c r="H94" s="33">
        <f>Anchor!C943</f>
        <v>41.965600000000002</v>
      </c>
      <c r="I94" s="33">
        <f>Anchor!D943</f>
        <v>45.4696</v>
      </c>
      <c r="J94" s="33">
        <f>Anchor!E943</f>
        <v>45.2104</v>
      </c>
      <c r="K94" s="33"/>
      <c r="L94" s="33">
        <f>Anchor!F943</f>
        <v>28.058399999999999</v>
      </c>
      <c r="M94" s="33">
        <f>Anchor!G943</f>
        <v>25.1996</v>
      </c>
      <c r="N94" s="33">
        <f>Anchor!H943</f>
        <v>99.891000000000005</v>
      </c>
      <c r="O94" s="33"/>
      <c r="P94" s="33"/>
      <c r="Q94" s="33"/>
      <c r="R94" s="33"/>
      <c r="S94" s="33"/>
      <c r="T94" s="33"/>
      <c r="U94" s="33"/>
      <c r="V94" s="33">
        <f>Anchor!I943</f>
        <v>21302.6</v>
      </c>
      <c r="W94" s="33">
        <f>Anchor!J943</f>
        <v>27.8154</v>
      </c>
      <c r="X94" s="34">
        <f t="shared" si="6"/>
        <v>5.9173888888888886</v>
      </c>
      <c r="Y94" s="15"/>
      <c r="Z94" s="32">
        <f>Test!B943</f>
        <v>0</v>
      </c>
      <c r="AA94" s="33">
        <f>Test!C943</f>
        <v>0</v>
      </c>
      <c r="AB94" s="33">
        <f>Test!D943</f>
        <v>0</v>
      </c>
      <c r="AC94" s="33">
        <f>Test!E943</f>
        <v>0</v>
      </c>
      <c r="AD94" s="33"/>
      <c r="AE94" s="33">
        <f>Test!F943</f>
        <v>0</v>
      </c>
      <c r="AF94" s="33">
        <f>Test!G943</f>
        <v>0</v>
      </c>
      <c r="AG94" s="33">
        <f>Test!H943</f>
        <v>0</v>
      </c>
      <c r="AH94" s="33"/>
      <c r="AI94" s="33"/>
      <c r="AJ94" s="33"/>
      <c r="AK94" s="33"/>
      <c r="AL94" s="33"/>
      <c r="AM94" s="33"/>
      <c r="AN94" s="33"/>
      <c r="AO94" s="33">
        <f>Test!I943</f>
        <v>0</v>
      </c>
      <c r="AP94" s="33">
        <f>Test!J943</f>
        <v>0</v>
      </c>
      <c r="AQ94" s="34">
        <f t="shared" si="7"/>
        <v>0</v>
      </c>
      <c r="AR94" s="46">
        <f t="shared" si="4"/>
        <v>0</v>
      </c>
      <c r="AS94" s="47">
        <f t="shared" si="5"/>
        <v>0</v>
      </c>
      <c r="AT94" s="16"/>
      <c r="AU94" s="16"/>
      <c r="AV94" s="468" t="s">
        <v>123</v>
      </c>
      <c r="AW94" s="403" cm="1">
        <f t="array" ref="AW94">bdRateExtend($G94:$G97,H94:H97,$Z94:$Z97,AA94:AA97)</f>
        <v>1</v>
      </c>
      <c r="AX94" s="403" cm="1">
        <f t="array" ref="AX94">bdRateExtend($G94:$G99,H94:H99,$Z94:$Z99,AA94:AA99)</f>
        <v>1</v>
      </c>
      <c r="AY94" s="403" cm="1">
        <f t="array" ref="AY94">bdRateExtend($G94:$G99,I94:I99,$Z94:$Z99,AB94:AB99)</f>
        <v>1</v>
      </c>
      <c r="AZ94" s="403" cm="1">
        <f t="array" ref="AZ94">bdRateExtend($G94:$G99,J94:J99,$Z94:$Z99,AC94:AC99)</f>
        <v>1</v>
      </c>
      <c r="BA94" s="403" t="e" cm="1">
        <f t="array" ref="BA94">bdRateExtend($G94:$G99,K94:K99,$Z94:$Z99,AD94:AD99)</f>
        <v>#VALUE!</v>
      </c>
      <c r="BB94" s="403" cm="1">
        <f t="array" ref="BB94">bdRateExtend($G94:$G97,L94:L97,$Z94:$Z97,AE94:AE97)</f>
        <v>1</v>
      </c>
      <c r="BC94" s="403" cm="1">
        <f t="array" ref="BC94">bdRateExtend($G94:$G99,L94:L99,$Z94:$Z99,AE94:AE99)</f>
        <v>1</v>
      </c>
      <c r="BD94" s="403" cm="1">
        <f t="array" ref="BD94">bdRateExtend($G94:$G97,M94:M97,$Z94:$Z97,AF94:AF97)</f>
        <v>1</v>
      </c>
      <c r="BE94" s="403" cm="1">
        <f t="array" ref="BE94">bdRateExtend($G94:$G99,M94:M99,$Z94:$Z99,AF94:AF99)</f>
        <v>1</v>
      </c>
      <c r="BF94" s="403" cm="1">
        <f t="array" ref="BF94">bdRateExtend($G94:$G97,N94:N97,$Z94:$Z97,AG94:AG97)</f>
        <v>1</v>
      </c>
      <c r="BG94" s="403" cm="1">
        <f t="array" ref="BG94">bdRateExtend($G94:$G99,N94:N99,$Z94:$Z99,AG94:AG99)</f>
        <v>1</v>
      </c>
      <c r="BH94" s="403" t="e" cm="1">
        <f t="array" ref="BH94">bdRateExtend($G94:$G97,O94:O97,$Z94:$Z97,AH94:AH97)</f>
        <v>#VALUE!</v>
      </c>
      <c r="BI94" s="403" t="e" cm="1">
        <f t="array" ref="BI94">bdRateExtend($G94:$G99,O94:O99,$Z94:$Z99,AH94:AH99)</f>
        <v>#VALUE!</v>
      </c>
      <c r="BJ94" s="403" t="e" cm="1">
        <f t="array" ref="BJ94">bdRateExtend($G94:$G97,P94:P97,$Z94:$Z97,AI94:AI97)</f>
        <v>#VALUE!</v>
      </c>
      <c r="BK94" s="403" t="e" cm="1">
        <f t="array" ref="BK94">bdRateExtend($G94:$G99,P94:P99,$Z94:$Z99,AI94:AI99)</f>
        <v>#VALUE!</v>
      </c>
      <c r="BL94" s="403" t="e" cm="1">
        <f t="array" ref="BL94">bdRateExtend($G94:$G97,Q94:Q97,$Z94:$Z97,AJ94:AJ97)</f>
        <v>#VALUE!</v>
      </c>
      <c r="BM94" s="403" t="e" cm="1">
        <f t="array" ref="BM94">bdRateExtend($G94:$G99,Q94:Q99,$Z94:$Z99,AJ94:AJ99)</f>
        <v>#VALUE!</v>
      </c>
      <c r="BN94" s="403" t="e" cm="1">
        <f t="array" ref="BN94">bdRateExtend($G94:$G97,R94:R97,$Z94:$Z97,AK94:AK97)</f>
        <v>#VALUE!</v>
      </c>
      <c r="BO94" s="403" t="e" cm="1">
        <f t="array" ref="BO94">bdRateExtend($G94:$G99,R94:R99,$Z94:$Z99,AK94:AK99)</f>
        <v>#VALUE!</v>
      </c>
      <c r="BP94" s="403" t="e" cm="1">
        <f t="array" ref="BP94">bdRateExtend($G94:$G99,S94:S99,$Z94:$Z99,AL94:AL99)</f>
        <v>#VALUE!</v>
      </c>
      <c r="BQ94" s="377" t="e" cm="1">
        <f t="array" ref="BQ94">bdRateExtend($G94:$G99,T94:T99,$Z94:$Z99,AM94:AM99)</f>
        <v>#VALUE!</v>
      </c>
      <c r="BR94" s="377" t="e" cm="1">
        <f t="array" ref="BR94">bdRateExtend($G94:$G99,U94:U99,$Z94:$Z99,AN94:AN99)</f>
        <v>#VALUE!</v>
      </c>
    </row>
    <row r="95" spans="1:70" ht="17" customHeight="1" x14ac:dyDescent="0.2">
      <c r="A95" s="387"/>
      <c r="B95" s="390"/>
      <c r="C95" s="393"/>
      <c r="D95" s="396"/>
      <c r="E95" s="399"/>
      <c r="F95" s="19">
        <v>31</v>
      </c>
      <c r="G95" s="35">
        <f>Anchor!B944</f>
        <v>40641.784599999999</v>
      </c>
      <c r="H95" s="40">
        <f>Anchor!C944</f>
        <v>38.669699999999999</v>
      </c>
      <c r="I95" s="40">
        <f>Anchor!D944</f>
        <v>43.263500000000001</v>
      </c>
      <c r="J95" s="40">
        <f>Anchor!E944</f>
        <v>42.964700000000001</v>
      </c>
      <c r="K95" s="40"/>
      <c r="L95" s="40">
        <f>Anchor!F944</f>
        <v>24.436900000000001</v>
      </c>
      <c r="M95" s="40">
        <f>Anchor!G944</f>
        <v>22.071000000000002</v>
      </c>
      <c r="N95" s="40">
        <f>Anchor!H944</f>
        <v>99.835999999999999</v>
      </c>
      <c r="O95" s="40"/>
      <c r="P95" s="40"/>
      <c r="Q95" s="40"/>
      <c r="R95" s="40"/>
      <c r="S95" s="40"/>
      <c r="T95" s="40"/>
      <c r="U95" s="40"/>
      <c r="V95" s="40">
        <f>Anchor!I944</f>
        <v>21142.6</v>
      </c>
      <c r="W95" s="40">
        <f>Anchor!J944</f>
        <v>22.909600000000001</v>
      </c>
      <c r="X95" s="36">
        <f t="shared" si="6"/>
        <v>5.8729444444444443</v>
      </c>
      <c r="Y95" s="15"/>
      <c r="Z95" s="35">
        <f>Test!B944</f>
        <v>0</v>
      </c>
      <c r="AA95" s="40">
        <f>Test!C944</f>
        <v>0</v>
      </c>
      <c r="AB95" s="40">
        <f>Test!D944</f>
        <v>0</v>
      </c>
      <c r="AC95" s="40">
        <f>Test!E944</f>
        <v>0</v>
      </c>
      <c r="AD95" s="40"/>
      <c r="AE95" s="40">
        <f>Test!F944</f>
        <v>0</v>
      </c>
      <c r="AF95" s="40">
        <f>Test!G944</f>
        <v>0</v>
      </c>
      <c r="AG95" s="40">
        <f>Test!H944</f>
        <v>0</v>
      </c>
      <c r="AH95" s="40"/>
      <c r="AI95" s="40"/>
      <c r="AJ95" s="40"/>
      <c r="AK95" s="40"/>
      <c r="AL95" s="40"/>
      <c r="AM95" s="40"/>
      <c r="AN95" s="40"/>
      <c r="AO95" s="40">
        <f>Test!I944</f>
        <v>0</v>
      </c>
      <c r="AP95" s="40">
        <f>Test!J944</f>
        <v>0</v>
      </c>
      <c r="AQ95" s="36">
        <f t="shared" si="7"/>
        <v>0</v>
      </c>
      <c r="AR95" s="48">
        <f t="shared" si="4"/>
        <v>0</v>
      </c>
      <c r="AS95" s="49">
        <f t="shared" si="5"/>
        <v>0</v>
      </c>
      <c r="AT95" s="16"/>
      <c r="AU95" s="16"/>
      <c r="AV95" s="468"/>
      <c r="AW95" s="403"/>
      <c r="AX95" s="403"/>
      <c r="AY95" s="403"/>
      <c r="AZ95" s="403"/>
      <c r="BA95" s="403"/>
      <c r="BB95" s="403"/>
      <c r="BC95" s="403"/>
      <c r="BD95" s="403"/>
      <c r="BE95" s="403"/>
      <c r="BF95" s="403"/>
      <c r="BG95" s="403"/>
      <c r="BH95" s="403"/>
      <c r="BI95" s="403"/>
      <c r="BJ95" s="403"/>
      <c r="BK95" s="403"/>
      <c r="BL95" s="403"/>
      <c r="BM95" s="403"/>
      <c r="BN95" s="403"/>
      <c r="BO95" s="403"/>
      <c r="BP95" s="403"/>
      <c r="BQ95" s="377"/>
      <c r="BR95" s="377"/>
    </row>
    <row r="96" spans="1:70" ht="17" customHeight="1" x14ac:dyDescent="0.2">
      <c r="A96" s="387"/>
      <c r="B96" s="390"/>
      <c r="C96" s="393"/>
      <c r="D96" s="396"/>
      <c r="E96" s="399"/>
      <c r="F96" s="19">
        <v>39</v>
      </c>
      <c r="G96" s="35">
        <f>Anchor!B945</f>
        <v>24716.8652</v>
      </c>
      <c r="H96" s="40">
        <f>Anchor!C945</f>
        <v>35.283499999999997</v>
      </c>
      <c r="I96" s="40">
        <f>Anchor!D945</f>
        <v>41.107999999999997</v>
      </c>
      <c r="J96" s="40">
        <f>Anchor!E945</f>
        <v>40.730899999999998</v>
      </c>
      <c r="K96" s="40"/>
      <c r="L96" s="40">
        <f>Anchor!F945</f>
        <v>20.680599999999998</v>
      </c>
      <c r="M96" s="40">
        <f>Anchor!G945</f>
        <v>18.787800000000001</v>
      </c>
      <c r="N96" s="40">
        <f>Anchor!H945</f>
        <v>99.729500000000002</v>
      </c>
      <c r="O96" s="40"/>
      <c r="P96" s="40"/>
      <c r="Q96" s="40"/>
      <c r="R96" s="40"/>
      <c r="S96" s="40"/>
      <c r="T96" s="40"/>
      <c r="U96" s="40"/>
      <c r="V96" s="40">
        <f>Anchor!I945</f>
        <v>27022.799999999999</v>
      </c>
      <c r="W96" s="40">
        <f>Anchor!J945</f>
        <v>18.633400000000002</v>
      </c>
      <c r="X96" s="36">
        <f t="shared" si="6"/>
        <v>7.5063333333333331</v>
      </c>
      <c r="Y96" s="15"/>
      <c r="Z96" s="35">
        <f>Test!B945</f>
        <v>0</v>
      </c>
      <c r="AA96" s="40">
        <f>Test!C945</f>
        <v>0</v>
      </c>
      <c r="AB96" s="40">
        <f>Test!D945</f>
        <v>0</v>
      </c>
      <c r="AC96" s="40">
        <f>Test!E945</f>
        <v>0</v>
      </c>
      <c r="AD96" s="40"/>
      <c r="AE96" s="40">
        <f>Test!F945</f>
        <v>0</v>
      </c>
      <c r="AF96" s="40">
        <f>Test!G945</f>
        <v>0</v>
      </c>
      <c r="AG96" s="40">
        <f>Test!H945</f>
        <v>0</v>
      </c>
      <c r="AH96" s="40"/>
      <c r="AI96" s="40"/>
      <c r="AJ96" s="40"/>
      <c r="AK96" s="40"/>
      <c r="AL96" s="40"/>
      <c r="AM96" s="40"/>
      <c r="AN96" s="40"/>
      <c r="AO96" s="40">
        <f>Test!I945</f>
        <v>0</v>
      </c>
      <c r="AP96" s="40">
        <f>Test!J945</f>
        <v>0</v>
      </c>
      <c r="AQ96" s="36">
        <f t="shared" si="7"/>
        <v>0</v>
      </c>
      <c r="AR96" s="48">
        <f t="shared" si="4"/>
        <v>0</v>
      </c>
      <c r="AS96" s="49">
        <f t="shared" si="5"/>
        <v>0</v>
      </c>
      <c r="AT96" s="16"/>
      <c r="AU96" s="16"/>
      <c r="AV96" s="468" t="s">
        <v>124</v>
      </c>
      <c r="AW96" s="403" cm="1">
        <f t="array" ref="AW96">bdRateExtend($G95:$G98,H95:H98,$Z95:$Z98,AA95:AA98)</f>
        <v>1</v>
      </c>
      <c r="AX96" s="403"/>
      <c r="AY96" s="403"/>
      <c r="AZ96" s="403"/>
      <c r="BA96" s="403"/>
      <c r="BB96" s="403" cm="1">
        <f t="array" ref="BB96">bdRateExtend($G95:$G98,L95:L98,$Z95:$Z98,AE95:AE98)</f>
        <v>1</v>
      </c>
      <c r="BC96" s="403"/>
      <c r="BD96" s="403" cm="1">
        <f t="array" ref="BD96">bdRateExtend($G95:$G98,M95:M98,$Z95:$Z98,AF95:AF98)</f>
        <v>1</v>
      </c>
      <c r="BE96" s="403"/>
      <c r="BF96" s="403" cm="1">
        <f t="array" ref="BF96">bdRateExtend($G95:$G98,N95:N98,$Z95:$Z98,AG95:AG98)</f>
        <v>1</v>
      </c>
      <c r="BG96" s="403"/>
      <c r="BH96" s="403" t="e" cm="1">
        <f t="array" ref="BH96">bdRateExtend($G95:$G98,O95:O98,$Z95:$Z98,AH95:AH98)</f>
        <v>#VALUE!</v>
      </c>
      <c r="BI96" s="403"/>
      <c r="BJ96" s="403" t="e" cm="1">
        <f t="array" ref="BJ96">bdRateExtend($G95:$G98,P95:P98,$Z95:$Z98,AI95:AI98)</f>
        <v>#VALUE!</v>
      </c>
      <c r="BK96" s="403"/>
      <c r="BL96" s="403" t="e" cm="1">
        <f t="array" ref="BL96">bdRateExtend($G95:$G98,Q95:Q98,$Z95:$Z98,AJ95:AJ98)</f>
        <v>#VALUE!</v>
      </c>
      <c r="BM96" s="403"/>
      <c r="BN96" s="403" t="e" cm="1">
        <f t="array" ref="BN96">bdRateExtend($G95:$G98,R95:R98,$Z95:$Z98,AK95:AK98)</f>
        <v>#VALUE!</v>
      </c>
      <c r="BO96" s="403"/>
      <c r="BP96" s="403"/>
      <c r="BQ96" s="377"/>
      <c r="BR96" s="377"/>
    </row>
    <row r="97" spans="1:70" ht="17" customHeight="1" x14ac:dyDescent="0.2">
      <c r="A97" s="387"/>
      <c r="B97" s="390"/>
      <c r="C97" s="393"/>
      <c r="D97" s="396"/>
      <c r="E97" s="399"/>
      <c r="F97" s="19">
        <v>47</v>
      </c>
      <c r="G97" s="35">
        <f>Anchor!B946</f>
        <v>14494.175999999999</v>
      </c>
      <c r="H97" s="40">
        <f>Anchor!C946</f>
        <v>32.179600000000001</v>
      </c>
      <c r="I97" s="40">
        <f>Anchor!D946</f>
        <v>39.106099999999998</v>
      </c>
      <c r="J97" s="40">
        <f>Anchor!E946</f>
        <v>38.661799999999999</v>
      </c>
      <c r="K97" s="40"/>
      <c r="L97" s="40">
        <f>Anchor!F946</f>
        <v>17.1568</v>
      </c>
      <c r="M97" s="40">
        <f>Anchor!G946</f>
        <v>15.689500000000001</v>
      </c>
      <c r="N97" s="40">
        <f>Anchor!H946</f>
        <v>98.864400000000003</v>
      </c>
      <c r="O97" s="40"/>
      <c r="P97" s="40"/>
      <c r="Q97" s="40"/>
      <c r="R97" s="40"/>
      <c r="S97" s="40"/>
      <c r="T97" s="40"/>
      <c r="U97" s="40"/>
      <c r="V97" s="40">
        <f>Anchor!I946</f>
        <v>23700.5</v>
      </c>
      <c r="W97" s="40">
        <f>Anchor!J946</f>
        <v>15.128399999999999</v>
      </c>
      <c r="X97" s="36">
        <f t="shared" si="6"/>
        <v>6.5834722222222224</v>
      </c>
      <c r="Y97" s="15"/>
      <c r="Z97" s="35">
        <f>Test!B946</f>
        <v>0</v>
      </c>
      <c r="AA97" s="40">
        <f>Test!C946</f>
        <v>0</v>
      </c>
      <c r="AB97" s="40">
        <f>Test!D946</f>
        <v>0</v>
      </c>
      <c r="AC97" s="40">
        <f>Test!E946</f>
        <v>0</v>
      </c>
      <c r="AD97" s="40"/>
      <c r="AE97" s="40">
        <f>Test!F946</f>
        <v>0</v>
      </c>
      <c r="AF97" s="40">
        <f>Test!G946</f>
        <v>0</v>
      </c>
      <c r="AG97" s="40">
        <f>Test!H946</f>
        <v>0</v>
      </c>
      <c r="AH97" s="40"/>
      <c r="AI97" s="40"/>
      <c r="AJ97" s="40"/>
      <c r="AK97" s="40"/>
      <c r="AL97" s="40"/>
      <c r="AM97" s="40"/>
      <c r="AN97" s="40"/>
      <c r="AO97" s="40">
        <f>Test!I946</f>
        <v>0</v>
      </c>
      <c r="AP97" s="40">
        <f>Test!J946</f>
        <v>0</v>
      </c>
      <c r="AQ97" s="36">
        <f t="shared" si="7"/>
        <v>0</v>
      </c>
      <c r="AR97" s="48">
        <f t="shared" si="4"/>
        <v>0</v>
      </c>
      <c r="AS97" s="49">
        <f t="shared" si="5"/>
        <v>0</v>
      </c>
      <c r="AT97" s="16"/>
      <c r="AU97" s="16"/>
      <c r="AV97" s="468"/>
      <c r="AW97" s="403"/>
      <c r="AX97" s="403"/>
      <c r="AY97" s="403"/>
      <c r="AZ97" s="403"/>
      <c r="BA97" s="403"/>
      <c r="BB97" s="403"/>
      <c r="BC97" s="403"/>
      <c r="BD97" s="403"/>
      <c r="BE97" s="403"/>
      <c r="BF97" s="403"/>
      <c r="BG97" s="403"/>
      <c r="BH97" s="403"/>
      <c r="BI97" s="403"/>
      <c r="BJ97" s="403"/>
      <c r="BK97" s="403"/>
      <c r="BL97" s="403"/>
      <c r="BM97" s="403"/>
      <c r="BN97" s="403"/>
      <c r="BO97" s="403"/>
      <c r="BP97" s="403"/>
      <c r="BQ97" s="377"/>
      <c r="BR97" s="377"/>
    </row>
    <row r="98" spans="1:70" ht="17" customHeight="1" x14ac:dyDescent="0.2">
      <c r="A98" s="387"/>
      <c r="B98" s="390"/>
      <c r="C98" s="393"/>
      <c r="D98" s="396"/>
      <c r="E98" s="399"/>
      <c r="F98" s="19">
        <v>55</v>
      </c>
      <c r="G98" s="35">
        <f>Anchor!B947</f>
        <v>8034.8362999999999</v>
      </c>
      <c r="H98" s="40">
        <f>Anchor!C947</f>
        <v>29.329899999999999</v>
      </c>
      <c r="I98" s="40">
        <f>Anchor!D947</f>
        <v>37.240299999999998</v>
      </c>
      <c r="J98" s="40">
        <f>Anchor!E947</f>
        <v>36.775599999999997</v>
      </c>
      <c r="K98" s="40"/>
      <c r="L98" s="40">
        <f>Anchor!F947</f>
        <v>13.8367</v>
      </c>
      <c r="M98" s="40">
        <f>Anchor!G947</f>
        <v>12.7546</v>
      </c>
      <c r="N98" s="40">
        <f>Anchor!H947</f>
        <v>88.881600000000006</v>
      </c>
      <c r="O98" s="40"/>
      <c r="P98" s="40"/>
      <c r="Q98" s="40"/>
      <c r="R98" s="40"/>
      <c r="S98" s="40"/>
      <c r="T98" s="40"/>
      <c r="U98" s="40"/>
      <c r="V98" s="40">
        <f>Anchor!I947</f>
        <v>19605</v>
      </c>
      <c r="W98" s="40">
        <f>Anchor!J947</f>
        <v>12.444599999999999</v>
      </c>
      <c r="X98" s="36">
        <f t="shared" si="6"/>
        <v>5.4458333333333337</v>
      </c>
      <c r="Y98" s="15"/>
      <c r="Z98" s="35">
        <f>Test!B947</f>
        <v>0</v>
      </c>
      <c r="AA98" s="40">
        <f>Test!C947</f>
        <v>0</v>
      </c>
      <c r="AB98" s="40">
        <f>Test!D947</f>
        <v>0</v>
      </c>
      <c r="AC98" s="40">
        <f>Test!E947</f>
        <v>0</v>
      </c>
      <c r="AD98" s="40"/>
      <c r="AE98" s="40">
        <f>Test!F947</f>
        <v>0</v>
      </c>
      <c r="AF98" s="40">
        <f>Test!G947</f>
        <v>0</v>
      </c>
      <c r="AG98" s="40">
        <f>Test!H947</f>
        <v>0</v>
      </c>
      <c r="AH98" s="40"/>
      <c r="AI98" s="40"/>
      <c r="AJ98" s="40"/>
      <c r="AK98" s="40"/>
      <c r="AL98" s="40"/>
      <c r="AM98" s="40"/>
      <c r="AN98" s="40"/>
      <c r="AO98" s="40">
        <f>Test!I947</f>
        <v>0</v>
      </c>
      <c r="AP98" s="40">
        <f>Test!J947</f>
        <v>0</v>
      </c>
      <c r="AQ98" s="36">
        <f t="shared" si="7"/>
        <v>0</v>
      </c>
      <c r="AR98" s="48">
        <f t="shared" si="4"/>
        <v>0</v>
      </c>
      <c r="AS98" s="49">
        <f t="shared" si="5"/>
        <v>0</v>
      </c>
      <c r="AT98" s="16"/>
      <c r="AU98" s="16"/>
      <c r="AV98" s="468" t="s">
        <v>125</v>
      </c>
      <c r="AW98" s="403" cm="1">
        <f t="array" ref="AW98">bdRateExtend($G96:$G99,H96:H99,$Z96:$Z99,AA96:AA99)</f>
        <v>1</v>
      </c>
      <c r="AX98" s="403"/>
      <c r="AY98" s="403"/>
      <c r="AZ98" s="403"/>
      <c r="BA98" s="403"/>
      <c r="BB98" s="403" cm="1">
        <f t="array" ref="BB98">bdRateExtend($G96:$G99,L96:L99,$Z96:$Z99,AE96:AE99)</f>
        <v>1</v>
      </c>
      <c r="BC98" s="403"/>
      <c r="BD98" s="403" cm="1">
        <f t="array" ref="BD98">bdRateExtend($G96:$G99,M96:M99,$Z96:$Z99,AF96:AF99)</f>
        <v>1</v>
      </c>
      <c r="BE98" s="403"/>
      <c r="BF98" s="403" cm="1">
        <f t="array" ref="BF98">bdRateExtend($G96:$G99,N96:N99,$Z96:$Z99,AG96:AG99)</f>
        <v>1</v>
      </c>
      <c r="BG98" s="403"/>
      <c r="BH98" s="403" t="e" cm="1">
        <f t="array" ref="BH98">bdRateExtend($G96:$G99,O96:O99,$Z96:$Z99,AH96:AH99)</f>
        <v>#VALUE!</v>
      </c>
      <c r="BI98" s="403"/>
      <c r="BJ98" s="403" t="e" cm="1">
        <f t="array" ref="BJ98">bdRateExtend($G96:$G99,P96:P99,$Z96:$Z99,AI96:AI99)</f>
        <v>#VALUE!</v>
      </c>
      <c r="BK98" s="403"/>
      <c r="BL98" s="403" t="e" cm="1">
        <f t="array" ref="BL98">bdRateExtend($G96:$G99,Q96:Q99,$Z96:$Z99,AJ96:AJ99)</f>
        <v>#VALUE!</v>
      </c>
      <c r="BM98" s="403"/>
      <c r="BN98" s="403" t="e" cm="1">
        <f t="array" ref="BN98">bdRateExtend($G96:$G99,R96:R99,$Z96:$Z99,AK96:AK99)</f>
        <v>#VALUE!</v>
      </c>
      <c r="BO98" s="403"/>
      <c r="BP98" s="403"/>
      <c r="BQ98" s="377"/>
      <c r="BR98" s="377"/>
    </row>
    <row r="99" spans="1:70" ht="17" customHeight="1" thickBot="1" x14ac:dyDescent="0.25">
      <c r="A99" s="387"/>
      <c r="B99" s="391"/>
      <c r="C99" s="394"/>
      <c r="D99" s="397"/>
      <c r="E99" s="400"/>
      <c r="F99" s="22">
        <v>63</v>
      </c>
      <c r="G99" s="37">
        <f>Anchor!B948</f>
        <v>2552.232</v>
      </c>
      <c r="H99" s="38">
        <f>Anchor!C948</f>
        <v>25.434000000000001</v>
      </c>
      <c r="I99" s="38">
        <f>Anchor!D948</f>
        <v>34.823300000000003</v>
      </c>
      <c r="J99" s="38">
        <f>Anchor!E948</f>
        <v>34.321599999999997</v>
      </c>
      <c r="K99" s="38"/>
      <c r="L99" s="38">
        <f>Anchor!F948</f>
        <v>9.0571000000000002</v>
      </c>
      <c r="M99" s="38">
        <f>Anchor!G948</f>
        <v>8.5677000000000003</v>
      </c>
      <c r="N99" s="38">
        <f>Anchor!H948</f>
        <v>62.766100000000002</v>
      </c>
      <c r="O99" s="38"/>
      <c r="P99" s="38"/>
      <c r="Q99" s="38"/>
      <c r="R99" s="38"/>
      <c r="S99" s="38"/>
      <c r="T99" s="38"/>
      <c r="U99" s="38"/>
      <c r="V99" s="38">
        <f>Anchor!I948</f>
        <v>12239.6</v>
      </c>
      <c r="W99" s="38">
        <f>Anchor!J948</f>
        <v>7.3617999999999997</v>
      </c>
      <c r="X99" s="39">
        <f t="shared" si="6"/>
        <v>3.399888888888889</v>
      </c>
      <c r="Y99" s="15"/>
      <c r="Z99" s="37">
        <f>Test!B948</f>
        <v>0</v>
      </c>
      <c r="AA99" s="38">
        <f>Test!C948</f>
        <v>0</v>
      </c>
      <c r="AB99" s="38">
        <f>Test!D948</f>
        <v>0</v>
      </c>
      <c r="AC99" s="38">
        <f>Test!E948</f>
        <v>0</v>
      </c>
      <c r="AD99" s="38"/>
      <c r="AE99" s="38">
        <f>Test!F948</f>
        <v>0</v>
      </c>
      <c r="AF99" s="38">
        <f>Test!G948</f>
        <v>0</v>
      </c>
      <c r="AG99" s="38">
        <f>Test!H948</f>
        <v>0</v>
      </c>
      <c r="AH99" s="38"/>
      <c r="AI99" s="38"/>
      <c r="AJ99" s="38"/>
      <c r="AK99" s="38"/>
      <c r="AL99" s="38"/>
      <c r="AM99" s="38"/>
      <c r="AN99" s="38"/>
      <c r="AO99" s="38">
        <f>Test!I948</f>
        <v>0</v>
      </c>
      <c r="AP99" s="38">
        <f>Test!J948</f>
        <v>0</v>
      </c>
      <c r="AQ99" s="39">
        <f t="shared" si="7"/>
        <v>0</v>
      </c>
      <c r="AR99" s="50">
        <f t="shared" si="4"/>
        <v>0</v>
      </c>
      <c r="AS99" s="51">
        <f t="shared" si="5"/>
        <v>0</v>
      </c>
      <c r="AT99" s="16"/>
      <c r="AU99" s="16"/>
      <c r="AV99" s="468"/>
      <c r="AW99" s="403"/>
      <c r="AX99" s="403"/>
      <c r="AY99" s="403"/>
      <c r="AZ99" s="403"/>
      <c r="BA99" s="403"/>
      <c r="BB99" s="403"/>
      <c r="BC99" s="403"/>
      <c r="BD99" s="403"/>
      <c r="BE99" s="403"/>
      <c r="BF99" s="403"/>
      <c r="BG99" s="403"/>
      <c r="BH99" s="403"/>
      <c r="BI99" s="403"/>
      <c r="BJ99" s="403"/>
      <c r="BK99" s="403"/>
      <c r="BL99" s="403"/>
      <c r="BM99" s="403"/>
      <c r="BN99" s="403"/>
      <c r="BO99" s="403"/>
      <c r="BP99" s="403"/>
      <c r="BQ99" s="377"/>
      <c r="BR99" s="377"/>
    </row>
    <row r="100" spans="1:70" ht="17" customHeight="1" x14ac:dyDescent="0.2">
      <c r="A100" s="387"/>
      <c r="B100" s="389" t="s">
        <v>2</v>
      </c>
      <c r="C100" s="392" t="s">
        <v>40</v>
      </c>
      <c r="D100" s="395">
        <v>50</v>
      </c>
      <c r="E100" s="398">
        <v>8</v>
      </c>
      <c r="F100" s="21">
        <v>23</v>
      </c>
      <c r="G100" s="32">
        <f>Anchor!B949</f>
        <v>53603.935400000002</v>
      </c>
      <c r="H100" s="33">
        <f>Anchor!C949</f>
        <v>38.850099999999998</v>
      </c>
      <c r="I100" s="33">
        <f>Anchor!D949</f>
        <v>39.838500000000003</v>
      </c>
      <c r="J100" s="33">
        <f>Anchor!E949</f>
        <v>42.125900000000001</v>
      </c>
      <c r="K100" s="33"/>
      <c r="L100" s="33">
        <f>Anchor!F949</f>
        <v>23.569400000000002</v>
      </c>
      <c r="M100" s="33">
        <f>Anchor!G949</f>
        <v>19.582899999999999</v>
      </c>
      <c r="N100" s="33">
        <f>Anchor!H949</f>
        <v>96.636700000000005</v>
      </c>
      <c r="O100" s="33"/>
      <c r="P100" s="33"/>
      <c r="Q100" s="33"/>
      <c r="R100" s="33"/>
      <c r="S100" s="33"/>
      <c r="T100" s="33"/>
      <c r="U100" s="33"/>
      <c r="V100" s="33">
        <f>Anchor!I949</f>
        <v>79509</v>
      </c>
      <c r="W100" s="33">
        <f>Anchor!J949</f>
        <v>21.5383</v>
      </c>
      <c r="X100" s="34">
        <f t="shared" si="6"/>
        <v>22.085833333333333</v>
      </c>
      <c r="Y100" s="15"/>
      <c r="Z100" s="32">
        <f>Test!B949</f>
        <v>0</v>
      </c>
      <c r="AA100" s="33">
        <f>Test!C949</f>
        <v>0</v>
      </c>
      <c r="AB100" s="33">
        <f>Test!D949</f>
        <v>0</v>
      </c>
      <c r="AC100" s="33">
        <f>Test!E949</f>
        <v>0</v>
      </c>
      <c r="AD100" s="33"/>
      <c r="AE100" s="33">
        <f>Test!F949</f>
        <v>0</v>
      </c>
      <c r="AF100" s="33">
        <f>Test!G949</f>
        <v>0</v>
      </c>
      <c r="AG100" s="33">
        <f>Test!H949</f>
        <v>0</v>
      </c>
      <c r="AH100" s="33"/>
      <c r="AI100" s="33"/>
      <c r="AJ100" s="33"/>
      <c r="AK100" s="33"/>
      <c r="AL100" s="33"/>
      <c r="AM100" s="33"/>
      <c r="AN100" s="33"/>
      <c r="AO100" s="33">
        <f>Test!I949</f>
        <v>0</v>
      </c>
      <c r="AP100" s="33">
        <f>Test!J949</f>
        <v>0</v>
      </c>
      <c r="AQ100" s="34">
        <f t="shared" si="7"/>
        <v>0</v>
      </c>
      <c r="AR100" s="46">
        <f t="shared" si="4"/>
        <v>0</v>
      </c>
      <c r="AS100" s="47">
        <f t="shared" si="5"/>
        <v>0</v>
      </c>
      <c r="AT100" s="16"/>
      <c r="AU100" s="16"/>
      <c r="AV100" s="468" t="s">
        <v>123</v>
      </c>
      <c r="AW100" s="403" cm="1">
        <f t="array" ref="AW100">bdRateExtend($G100:$G103,H100:H103,$Z100:$Z103,AA100:AA103)</f>
        <v>1</v>
      </c>
      <c r="AX100" s="403" cm="1">
        <f t="array" ref="AX100">bdRateExtend($G100:$G105,H100:H105,$Z100:$Z105,AA100:AA105)</f>
        <v>1</v>
      </c>
      <c r="AY100" s="403" cm="1">
        <f t="array" ref="AY100">bdRateExtend($G100:$G105,I100:I105,$Z100:$Z105,AB100:AB105)</f>
        <v>1</v>
      </c>
      <c r="AZ100" s="403" cm="1">
        <f t="array" ref="AZ100">bdRateExtend($G100:$G105,J100:J105,$Z100:$Z105,AC100:AC105)</f>
        <v>1</v>
      </c>
      <c r="BA100" s="403" t="e" cm="1">
        <f t="array" ref="BA100">bdRateExtend($G100:$G105,K100:K105,$Z100:$Z105,AD100:AD105)</f>
        <v>#VALUE!</v>
      </c>
      <c r="BB100" s="403" cm="1">
        <f t="array" ref="BB100">bdRateExtend($G100:$G103,L100:L103,$Z100:$Z103,AE100:AE103)</f>
        <v>1</v>
      </c>
      <c r="BC100" s="403" cm="1">
        <f t="array" ref="BC100">bdRateExtend($G100:$G105,L100:L105,$Z100:$Z105,AE100:AE105)</f>
        <v>1</v>
      </c>
      <c r="BD100" s="403" cm="1">
        <f t="array" ref="BD100">bdRateExtend($G100:$G103,M100:M103,$Z100:$Z103,AF100:AF103)</f>
        <v>1</v>
      </c>
      <c r="BE100" s="403" cm="1">
        <f t="array" ref="BE100">bdRateExtend($G100:$G105,M100:M105,$Z100:$Z105,AF100:AF105)</f>
        <v>1</v>
      </c>
      <c r="BF100" s="403" cm="1">
        <f t="array" ref="BF100">bdRateExtend($G100:$G103,N100:N103,$Z100:$Z103,AG100:AG103)</f>
        <v>1</v>
      </c>
      <c r="BG100" s="403" cm="1">
        <f t="array" ref="BG100">bdRateExtend($G100:$G105,N100:N105,$Z100:$Z105,AG100:AG105)</f>
        <v>1</v>
      </c>
      <c r="BH100" s="403" t="e" cm="1">
        <f t="array" ref="BH100">bdRateExtend($G100:$G103,O100:O103,$Z100:$Z103,AH100:AH103)</f>
        <v>#VALUE!</v>
      </c>
      <c r="BI100" s="403" t="e" cm="1">
        <f t="array" ref="BI100">bdRateExtend($G100:$G105,O100:O105,$Z100:$Z105,AH100:AH105)</f>
        <v>#VALUE!</v>
      </c>
      <c r="BJ100" s="403" t="e" cm="1">
        <f t="array" ref="BJ100">bdRateExtend($G100:$G103,P100:P103,$Z100:$Z103,AI100:AI103)</f>
        <v>#VALUE!</v>
      </c>
      <c r="BK100" s="403" t="e" cm="1">
        <f t="array" ref="BK100">bdRateExtend($G100:$G105,P100:P105,$Z100:$Z105,AI100:AI105)</f>
        <v>#VALUE!</v>
      </c>
      <c r="BL100" s="403" t="e" cm="1">
        <f t="array" ref="BL100">bdRateExtend($G100:$G103,Q100:Q103,$Z100:$Z103,AJ100:AJ103)</f>
        <v>#VALUE!</v>
      </c>
      <c r="BM100" s="403" t="e" cm="1">
        <f t="array" ref="BM100">bdRateExtend($G100:$G105,Q100:Q105,$Z100:$Z105,AJ100:AJ105)</f>
        <v>#VALUE!</v>
      </c>
      <c r="BN100" s="403" t="e" cm="1">
        <f t="array" ref="BN100">bdRateExtend($G100:$G103,R100:R103,$Z100:$Z103,AK100:AK103)</f>
        <v>#VALUE!</v>
      </c>
      <c r="BO100" s="403" t="e" cm="1">
        <f t="array" ref="BO100">bdRateExtend($G100:$G105,R100:R105,$Z100:$Z105,AK100:AK105)</f>
        <v>#VALUE!</v>
      </c>
      <c r="BP100" s="403" t="e" cm="1">
        <f t="array" ref="BP100">bdRateExtend($G100:$G105,S100:S105,$Z100:$Z105,AL100:AL105)</f>
        <v>#VALUE!</v>
      </c>
      <c r="BQ100" s="377" t="e" cm="1">
        <f t="array" ref="BQ100">bdRateExtend($G100:$G105,T100:T105,$Z100:$Z105,AM100:AM105)</f>
        <v>#VALUE!</v>
      </c>
      <c r="BR100" s="377" t="e" cm="1">
        <f t="array" ref="BR100">bdRateExtend($G100:$G105,U100:U105,$Z100:$Z105,AN100:AN105)</f>
        <v>#VALUE!</v>
      </c>
    </row>
    <row r="101" spans="1:70" ht="17" customHeight="1" x14ac:dyDescent="0.2">
      <c r="A101" s="387"/>
      <c r="B101" s="390"/>
      <c r="C101" s="393"/>
      <c r="D101" s="396"/>
      <c r="E101" s="399"/>
      <c r="F101" s="19">
        <v>31</v>
      </c>
      <c r="G101" s="35">
        <f>Anchor!B950</f>
        <v>11476.6862</v>
      </c>
      <c r="H101" s="40">
        <f>Anchor!C950</f>
        <v>36.586599999999997</v>
      </c>
      <c r="I101" s="40">
        <f>Anchor!D950</f>
        <v>39.204099999999997</v>
      </c>
      <c r="J101" s="40">
        <f>Anchor!E950</f>
        <v>41.435499999999998</v>
      </c>
      <c r="K101" s="40"/>
      <c r="L101" s="40">
        <f>Anchor!F950</f>
        <v>21.270700000000001</v>
      </c>
      <c r="M101" s="40">
        <f>Anchor!G950</f>
        <v>17.2928</v>
      </c>
      <c r="N101" s="40">
        <f>Anchor!H950</f>
        <v>94.8583</v>
      </c>
      <c r="O101" s="40"/>
      <c r="P101" s="40"/>
      <c r="Q101" s="40"/>
      <c r="R101" s="40"/>
      <c r="S101" s="40"/>
      <c r="T101" s="40"/>
      <c r="U101" s="40"/>
      <c r="V101" s="40">
        <f>Anchor!I950</f>
        <v>36487</v>
      </c>
      <c r="W101" s="40">
        <f>Anchor!J950</f>
        <v>8.5241000000000007</v>
      </c>
      <c r="X101" s="36">
        <f t="shared" si="6"/>
        <v>10.135277777777778</v>
      </c>
      <c r="Y101" s="15"/>
      <c r="Z101" s="35">
        <f>Test!B950</f>
        <v>0</v>
      </c>
      <c r="AA101" s="40">
        <f>Test!C950</f>
        <v>0</v>
      </c>
      <c r="AB101" s="40">
        <f>Test!D950</f>
        <v>0</v>
      </c>
      <c r="AC101" s="40">
        <f>Test!E950</f>
        <v>0</v>
      </c>
      <c r="AD101" s="40"/>
      <c r="AE101" s="40">
        <f>Test!F950</f>
        <v>0</v>
      </c>
      <c r="AF101" s="40">
        <f>Test!G950</f>
        <v>0</v>
      </c>
      <c r="AG101" s="40">
        <f>Test!H950</f>
        <v>0</v>
      </c>
      <c r="AH101" s="40"/>
      <c r="AI101" s="40"/>
      <c r="AJ101" s="40"/>
      <c r="AK101" s="40"/>
      <c r="AL101" s="40"/>
      <c r="AM101" s="40"/>
      <c r="AN101" s="40"/>
      <c r="AO101" s="40">
        <f>Test!I950</f>
        <v>0</v>
      </c>
      <c r="AP101" s="40">
        <f>Test!J950</f>
        <v>0</v>
      </c>
      <c r="AQ101" s="36">
        <f t="shared" si="7"/>
        <v>0</v>
      </c>
      <c r="AR101" s="48">
        <f t="shared" si="4"/>
        <v>0</v>
      </c>
      <c r="AS101" s="49">
        <f t="shared" si="5"/>
        <v>0</v>
      </c>
      <c r="AT101" s="16"/>
      <c r="AU101" s="16"/>
      <c r="AV101" s="468"/>
      <c r="AW101" s="403"/>
      <c r="AX101" s="403"/>
      <c r="AY101" s="403"/>
      <c r="AZ101" s="403"/>
      <c r="BA101" s="403"/>
      <c r="BB101" s="403"/>
      <c r="BC101" s="403"/>
      <c r="BD101" s="403"/>
      <c r="BE101" s="403"/>
      <c r="BF101" s="403"/>
      <c r="BG101" s="403"/>
      <c r="BH101" s="403"/>
      <c r="BI101" s="403"/>
      <c r="BJ101" s="403"/>
      <c r="BK101" s="403"/>
      <c r="BL101" s="403"/>
      <c r="BM101" s="403"/>
      <c r="BN101" s="403"/>
      <c r="BO101" s="403"/>
      <c r="BP101" s="403"/>
      <c r="BQ101" s="377"/>
      <c r="BR101" s="377"/>
    </row>
    <row r="102" spans="1:70" ht="17" customHeight="1" x14ac:dyDescent="0.2">
      <c r="A102" s="387"/>
      <c r="B102" s="390"/>
      <c r="C102" s="393"/>
      <c r="D102" s="396"/>
      <c r="E102" s="399"/>
      <c r="F102" s="19">
        <v>39</v>
      </c>
      <c r="G102" s="35">
        <f>Anchor!B951</f>
        <v>3363.0585000000001</v>
      </c>
      <c r="H102" s="40">
        <f>Anchor!C951</f>
        <v>35.652999999999999</v>
      </c>
      <c r="I102" s="40">
        <f>Anchor!D951</f>
        <v>38.750599999999999</v>
      </c>
      <c r="J102" s="40">
        <f>Anchor!E951</f>
        <v>40.691600000000001</v>
      </c>
      <c r="K102" s="40"/>
      <c r="L102" s="40">
        <f>Anchor!F951</f>
        <v>20.241299999999999</v>
      </c>
      <c r="M102" s="40">
        <f>Anchor!G951</f>
        <v>16.501300000000001</v>
      </c>
      <c r="N102" s="40">
        <f>Anchor!H951</f>
        <v>91.928399999999996</v>
      </c>
      <c r="O102" s="40"/>
      <c r="P102" s="40"/>
      <c r="Q102" s="40"/>
      <c r="R102" s="40"/>
      <c r="S102" s="40"/>
      <c r="T102" s="40"/>
      <c r="U102" s="40"/>
      <c r="V102" s="40">
        <f>Anchor!I951</f>
        <v>20846.099999999999</v>
      </c>
      <c r="W102" s="40">
        <f>Anchor!J951</f>
        <v>5.0388000000000002</v>
      </c>
      <c r="X102" s="36">
        <f t="shared" si="6"/>
        <v>5.7905833333333332</v>
      </c>
      <c r="Y102" s="15"/>
      <c r="Z102" s="35">
        <f>Test!B951</f>
        <v>0</v>
      </c>
      <c r="AA102" s="40">
        <f>Test!C951</f>
        <v>0</v>
      </c>
      <c r="AB102" s="40">
        <f>Test!D951</f>
        <v>0</v>
      </c>
      <c r="AC102" s="40">
        <f>Test!E951</f>
        <v>0</v>
      </c>
      <c r="AD102" s="40"/>
      <c r="AE102" s="40">
        <f>Test!F951</f>
        <v>0</v>
      </c>
      <c r="AF102" s="40">
        <f>Test!G951</f>
        <v>0</v>
      </c>
      <c r="AG102" s="40">
        <f>Test!H951</f>
        <v>0</v>
      </c>
      <c r="AH102" s="40"/>
      <c r="AI102" s="40"/>
      <c r="AJ102" s="40"/>
      <c r="AK102" s="40"/>
      <c r="AL102" s="40"/>
      <c r="AM102" s="40"/>
      <c r="AN102" s="40"/>
      <c r="AO102" s="40">
        <f>Test!I951</f>
        <v>0</v>
      </c>
      <c r="AP102" s="40">
        <f>Test!J951</f>
        <v>0</v>
      </c>
      <c r="AQ102" s="36">
        <f t="shared" si="7"/>
        <v>0</v>
      </c>
      <c r="AR102" s="48">
        <f t="shared" si="4"/>
        <v>0</v>
      </c>
      <c r="AS102" s="49">
        <f t="shared" si="5"/>
        <v>0</v>
      </c>
      <c r="AT102" s="16"/>
      <c r="AU102" s="16"/>
      <c r="AV102" s="468" t="s">
        <v>124</v>
      </c>
      <c r="AW102" s="403" cm="1">
        <f t="array" ref="AW102">bdRateExtend($G101:$G104,H101:H104,$Z101:$Z104,AA101:AA104)</f>
        <v>1</v>
      </c>
      <c r="AX102" s="403"/>
      <c r="AY102" s="403"/>
      <c r="AZ102" s="403"/>
      <c r="BA102" s="403"/>
      <c r="BB102" s="403" cm="1">
        <f t="array" ref="BB102">bdRateExtend($G101:$G104,L101:L104,$Z101:$Z104,AE101:AE104)</f>
        <v>1</v>
      </c>
      <c r="BC102" s="403"/>
      <c r="BD102" s="403" cm="1">
        <f t="array" ref="BD102">bdRateExtend($G101:$G104,M101:M104,$Z101:$Z104,AF101:AF104)</f>
        <v>1</v>
      </c>
      <c r="BE102" s="403"/>
      <c r="BF102" s="403" cm="1">
        <f t="array" ref="BF102">bdRateExtend($G101:$G104,N101:N104,$Z101:$Z104,AG101:AG104)</f>
        <v>1</v>
      </c>
      <c r="BG102" s="403"/>
      <c r="BH102" s="403" t="e" cm="1">
        <f t="array" ref="BH102">bdRateExtend($G101:$G104,O101:O104,$Z101:$Z104,AH101:AH104)</f>
        <v>#VALUE!</v>
      </c>
      <c r="BI102" s="403"/>
      <c r="BJ102" s="403" t="e" cm="1">
        <f t="array" ref="BJ102">bdRateExtend($G101:$G104,P101:P104,$Z101:$Z104,AI101:AI104)</f>
        <v>#VALUE!</v>
      </c>
      <c r="BK102" s="403"/>
      <c r="BL102" s="403" t="e" cm="1">
        <f t="array" ref="BL102">bdRateExtend($G101:$G104,Q101:Q104,$Z101:$Z104,AJ101:AJ104)</f>
        <v>#VALUE!</v>
      </c>
      <c r="BM102" s="403"/>
      <c r="BN102" s="403" t="e" cm="1">
        <f t="array" ref="BN102">bdRateExtend($G101:$G104,R101:R104,$Z101:$Z104,AK101:AK104)</f>
        <v>#VALUE!</v>
      </c>
      <c r="BO102" s="403"/>
      <c r="BP102" s="403"/>
      <c r="BQ102" s="377"/>
      <c r="BR102" s="377"/>
    </row>
    <row r="103" spans="1:70" ht="17" customHeight="1" x14ac:dyDescent="0.2">
      <c r="A103" s="387"/>
      <c r="B103" s="390"/>
      <c r="C103" s="393"/>
      <c r="D103" s="396"/>
      <c r="E103" s="399"/>
      <c r="F103" s="19">
        <v>47</v>
      </c>
      <c r="G103" s="35">
        <f>Anchor!B952</f>
        <v>1113.1385</v>
      </c>
      <c r="H103" s="40">
        <f>Anchor!C952</f>
        <v>34.672899999999998</v>
      </c>
      <c r="I103" s="40">
        <f>Anchor!D952</f>
        <v>38.372500000000002</v>
      </c>
      <c r="J103" s="40">
        <f>Anchor!E952</f>
        <v>39.872100000000003</v>
      </c>
      <c r="K103" s="40"/>
      <c r="L103" s="40">
        <f>Anchor!F952</f>
        <v>19.103100000000001</v>
      </c>
      <c r="M103" s="40">
        <f>Anchor!G952</f>
        <v>15.722099999999999</v>
      </c>
      <c r="N103" s="40">
        <f>Anchor!H952</f>
        <v>87.2761</v>
      </c>
      <c r="O103" s="40"/>
      <c r="P103" s="40"/>
      <c r="Q103" s="40"/>
      <c r="R103" s="40"/>
      <c r="S103" s="40"/>
      <c r="T103" s="40"/>
      <c r="U103" s="40"/>
      <c r="V103" s="40">
        <f>Anchor!I952</f>
        <v>11530.7</v>
      </c>
      <c r="W103" s="40">
        <f>Anchor!J952</f>
        <v>3.6091000000000002</v>
      </c>
      <c r="X103" s="36">
        <f t="shared" si="6"/>
        <v>3.2029722222222223</v>
      </c>
      <c r="Y103" s="15"/>
      <c r="Z103" s="35">
        <f>Test!B952</f>
        <v>0</v>
      </c>
      <c r="AA103" s="40">
        <f>Test!C952</f>
        <v>0</v>
      </c>
      <c r="AB103" s="40">
        <f>Test!D952</f>
        <v>0</v>
      </c>
      <c r="AC103" s="40">
        <f>Test!E952</f>
        <v>0</v>
      </c>
      <c r="AD103" s="40"/>
      <c r="AE103" s="40">
        <f>Test!F952</f>
        <v>0</v>
      </c>
      <c r="AF103" s="40">
        <f>Test!G952</f>
        <v>0</v>
      </c>
      <c r="AG103" s="40">
        <f>Test!H952</f>
        <v>0</v>
      </c>
      <c r="AH103" s="40"/>
      <c r="AI103" s="40"/>
      <c r="AJ103" s="40"/>
      <c r="AK103" s="40"/>
      <c r="AL103" s="40"/>
      <c r="AM103" s="40"/>
      <c r="AN103" s="40"/>
      <c r="AO103" s="40">
        <f>Test!I952</f>
        <v>0</v>
      </c>
      <c r="AP103" s="40">
        <f>Test!J952</f>
        <v>0</v>
      </c>
      <c r="AQ103" s="36">
        <f t="shared" si="7"/>
        <v>0</v>
      </c>
      <c r="AR103" s="48">
        <f t="shared" si="4"/>
        <v>0</v>
      </c>
      <c r="AS103" s="49">
        <f t="shared" si="5"/>
        <v>0</v>
      </c>
      <c r="AT103" s="16"/>
      <c r="AU103" s="16"/>
      <c r="AV103" s="468"/>
      <c r="AW103" s="403"/>
      <c r="AX103" s="403"/>
      <c r="AY103" s="403"/>
      <c r="AZ103" s="403"/>
      <c r="BA103" s="403"/>
      <c r="BB103" s="403"/>
      <c r="BC103" s="403"/>
      <c r="BD103" s="403"/>
      <c r="BE103" s="403"/>
      <c r="BF103" s="403"/>
      <c r="BG103" s="403"/>
      <c r="BH103" s="403"/>
      <c r="BI103" s="403"/>
      <c r="BJ103" s="403"/>
      <c r="BK103" s="403"/>
      <c r="BL103" s="403"/>
      <c r="BM103" s="403"/>
      <c r="BN103" s="403"/>
      <c r="BO103" s="403"/>
      <c r="BP103" s="403"/>
      <c r="BQ103" s="377"/>
      <c r="BR103" s="377"/>
    </row>
    <row r="104" spans="1:70" ht="17" customHeight="1" x14ac:dyDescent="0.2">
      <c r="A104" s="387"/>
      <c r="B104" s="390"/>
      <c r="C104" s="393"/>
      <c r="D104" s="396"/>
      <c r="E104" s="399"/>
      <c r="F104" s="19">
        <v>55</v>
      </c>
      <c r="G104" s="35">
        <f>Anchor!B953</f>
        <v>532.26769999999999</v>
      </c>
      <c r="H104" s="40">
        <f>Anchor!C953</f>
        <v>33.3459</v>
      </c>
      <c r="I104" s="40">
        <f>Anchor!D953</f>
        <v>37.842300000000002</v>
      </c>
      <c r="J104" s="40">
        <f>Anchor!E953</f>
        <v>38.823300000000003</v>
      </c>
      <c r="K104" s="40"/>
      <c r="L104" s="40">
        <f>Anchor!F953</f>
        <v>17.404299999999999</v>
      </c>
      <c r="M104" s="40">
        <f>Anchor!G953</f>
        <v>14.5611</v>
      </c>
      <c r="N104" s="40">
        <f>Anchor!H953</f>
        <v>79.109700000000004</v>
      </c>
      <c r="O104" s="40"/>
      <c r="P104" s="40"/>
      <c r="Q104" s="40"/>
      <c r="R104" s="40"/>
      <c r="S104" s="40"/>
      <c r="T104" s="40"/>
      <c r="U104" s="40"/>
      <c r="V104" s="40">
        <f>Anchor!I953</f>
        <v>6667.9</v>
      </c>
      <c r="W104" s="40">
        <f>Anchor!J953</f>
        <v>2.8877000000000002</v>
      </c>
      <c r="X104" s="36">
        <f t="shared" si="6"/>
        <v>1.8521944444444443</v>
      </c>
      <c r="Y104" s="15"/>
      <c r="Z104" s="35">
        <f>Test!B953</f>
        <v>0</v>
      </c>
      <c r="AA104" s="40">
        <f>Test!C953</f>
        <v>0</v>
      </c>
      <c r="AB104" s="40">
        <f>Test!D953</f>
        <v>0</v>
      </c>
      <c r="AC104" s="40">
        <f>Test!E953</f>
        <v>0</v>
      </c>
      <c r="AD104" s="40"/>
      <c r="AE104" s="40">
        <f>Test!F953</f>
        <v>0</v>
      </c>
      <c r="AF104" s="40">
        <f>Test!G953</f>
        <v>0</v>
      </c>
      <c r="AG104" s="40">
        <f>Test!H953</f>
        <v>0</v>
      </c>
      <c r="AH104" s="40"/>
      <c r="AI104" s="40"/>
      <c r="AJ104" s="40"/>
      <c r="AK104" s="40"/>
      <c r="AL104" s="40"/>
      <c r="AM104" s="40"/>
      <c r="AN104" s="40"/>
      <c r="AO104" s="40">
        <f>Test!I953</f>
        <v>0</v>
      </c>
      <c r="AP104" s="40">
        <f>Test!J953</f>
        <v>0</v>
      </c>
      <c r="AQ104" s="36">
        <f t="shared" si="7"/>
        <v>0</v>
      </c>
      <c r="AR104" s="48">
        <f t="shared" si="4"/>
        <v>0</v>
      </c>
      <c r="AS104" s="49">
        <f t="shared" si="5"/>
        <v>0</v>
      </c>
      <c r="AT104" s="16"/>
      <c r="AU104" s="16"/>
      <c r="AV104" s="468" t="s">
        <v>125</v>
      </c>
      <c r="AW104" s="403" cm="1">
        <f t="array" ref="AW104">bdRateExtend($G102:$G105,H102:H105,$Z102:$Z105,AA102:AA105)</f>
        <v>1</v>
      </c>
      <c r="AX104" s="403"/>
      <c r="AY104" s="403"/>
      <c r="AZ104" s="403"/>
      <c r="BA104" s="403"/>
      <c r="BB104" s="403" cm="1">
        <f t="array" ref="BB104">bdRateExtend($G102:$G105,L102:L105,$Z102:$Z105,AE102:AE105)</f>
        <v>1</v>
      </c>
      <c r="BC104" s="403"/>
      <c r="BD104" s="403" cm="1">
        <f t="array" ref="BD104">bdRateExtend($G102:$G105,M102:M105,$Z102:$Z105,AF102:AF105)</f>
        <v>1</v>
      </c>
      <c r="BE104" s="403"/>
      <c r="BF104" s="403" cm="1">
        <f t="array" ref="BF104">bdRateExtend($G102:$G105,N102:N105,$Z102:$Z105,AG102:AG105)</f>
        <v>1</v>
      </c>
      <c r="BG104" s="403"/>
      <c r="BH104" s="403" t="e" cm="1">
        <f t="array" ref="BH104">bdRateExtend($G102:$G105,O102:O105,$Z102:$Z105,AH102:AH105)</f>
        <v>#VALUE!</v>
      </c>
      <c r="BI104" s="403"/>
      <c r="BJ104" s="403" t="e" cm="1">
        <f t="array" ref="BJ104">bdRateExtend($G102:$G105,P102:P105,$Z102:$Z105,AI102:AI105)</f>
        <v>#VALUE!</v>
      </c>
      <c r="BK104" s="403"/>
      <c r="BL104" s="403" t="e" cm="1">
        <f t="array" ref="BL104">bdRateExtend($G102:$G105,Q102:Q105,$Z102:$Z105,AJ102:AJ105)</f>
        <v>#VALUE!</v>
      </c>
      <c r="BM104" s="403"/>
      <c r="BN104" s="403" t="e" cm="1">
        <f t="array" ref="BN104">bdRateExtend($G102:$G105,R102:R105,$Z102:$Z105,AK102:AK105)</f>
        <v>#VALUE!</v>
      </c>
      <c r="BO104" s="403"/>
      <c r="BP104" s="403"/>
      <c r="BQ104" s="377"/>
      <c r="BR104" s="377"/>
    </row>
    <row r="105" spans="1:70" ht="17" customHeight="1" thickBot="1" x14ac:dyDescent="0.25">
      <c r="A105" s="387"/>
      <c r="B105" s="391"/>
      <c r="C105" s="394"/>
      <c r="D105" s="397"/>
      <c r="E105" s="400"/>
      <c r="F105" s="22">
        <v>63</v>
      </c>
      <c r="G105" s="37">
        <f>Anchor!B954</f>
        <v>242.3723</v>
      </c>
      <c r="H105" s="38">
        <f>Anchor!C954</f>
        <v>31.498100000000001</v>
      </c>
      <c r="I105" s="38">
        <f>Anchor!D954</f>
        <v>37.118099999999998</v>
      </c>
      <c r="J105" s="38">
        <f>Anchor!E954</f>
        <v>37.712499999999999</v>
      </c>
      <c r="K105" s="38"/>
      <c r="L105" s="38">
        <f>Anchor!F954</f>
        <v>14.9254</v>
      </c>
      <c r="M105" s="38">
        <f>Anchor!G954</f>
        <v>12.796099999999999</v>
      </c>
      <c r="N105" s="38">
        <f>Anchor!H954</f>
        <v>65.967600000000004</v>
      </c>
      <c r="O105" s="38"/>
      <c r="P105" s="38"/>
      <c r="Q105" s="38"/>
      <c r="R105" s="38"/>
      <c r="S105" s="38"/>
      <c r="T105" s="38"/>
      <c r="U105" s="38"/>
      <c r="V105" s="38">
        <f>Anchor!I954</f>
        <v>3396.9</v>
      </c>
      <c r="W105" s="38">
        <f>Anchor!J954</f>
        <v>2.1581000000000001</v>
      </c>
      <c r="X105" s="39">
        <f t="shared" si="6"/>
        <v>0.94358333333333333</v>
      </c>
      <c r="Y105" s="15"/>
      <c r="Z105" s="37">
        <f>Test!B954</f>
        <v>0</v>
      </c>
      <c r="AA105" s="38">
        <f>Test!C954</f>
        <v>0</v>
      </c>
      <c r="AB105" s="38">
        <f>Test!D954</f>
        <v>0</v>
      </c>
      <c r="AC105" s="38">
        <f>Test!E954</f>
        <v>0</v>
      </c>
      <c r="AD105" s="38"/>
      <c r="AE105" s="38">
        <f>Test!F954</f>
        <v>0</v>
      </c>
      <c r="AF105" s="38">
        <f>Test!G954</f>
        <v>0</v>
      </c>
      <c r="AG105" s="38">
        <f>Test!H954</f>
        <v>0</v>
      </c>
      <c r="AH105" s="38"/>
      <c r="AI105" s="38"/>
      <c r="AJ105" s="38"/>
      <c r="AK105" s="38"/>
      <c r="AL105" s="38"/>
      <c r="AM105" s="38"/>
      <c r="AN105" s="38"/>
      <c r="AO105" s="38">
        <f>Test!I954</f>
        <v>0</v>
      </c>
      <c r="AP105" s="38">
        <f>Test!J954</f>
        <v>0</v>
      </c>
      <c r="AQ105" s="39">
        <f t="shared" si="7"/>
        <v>0</v>
      </c>
      <c r="AR105" s="50">
        <f t="shared" si="4"/>
        <v>0</v>
      </c>
      <c r="AS105" s="51">
        <f t="shared" si="5"/>
        <v>0</v>
      </c>
      <c r="AT105" s="16"/>
      <c r="AU105" s="16"/>
      <c r="AV105" s="468"/>
      <c r="AW105" s="403"/>
      <c r="AX105" s="403"/>
      <c r="AY105" s="403"/>
      <c r="AZ105" s="403"/>
      <c r="BA105" s="403"/>
      <c r="BB105" s="403"/>
      <c r="BC105" s="403"/>
      <c r="BD105" s="403"/>
      <c r="BE105" s="403"/>
      <c r="BF105" s="403"/>
      <c r="BG105" s="403"/>
      <c r="BH105" s="403"/>
      <c r="BI105" s="403"/>
      <c r="BJ105" s="403"/>
      <c r="BK105" s="403"/>
      <c r="BL105" s="403"/>
      <c r="BM105" s="403"/>
      <c r="BN105" s="403"/>
      <c r="BO105" s="403"/>
      <c r="BP105" s="403"/>
      <c r="BQ105" s="377"/>
      <c r="BR105" s="377"/>
    </row>
    <row r="106" spans="1:70" ht="17" customHeight="1" x14ac:dyDescent="0.2">
      <c r="A106" s="387"/>
      <c r="B106" s="389" t="s">
        <v>2</v>
      </c>
      <c r="C106" s="392" t="s">
        <v>41</v>
      </c>
      <c r="D106" s="395">
        <v>25</v>
      </c>
      <c r="E106" s="398">
        <v>8</v>
      </c>
      <c r="F106" s="21">
        <v>23</v>
      </c>
      <c r="G106" s="32">
        <f>Anchor!B955</f>
        <v>6486.3937999999998</v>
      </c>
      <c r="H106" s="33">
        <f>Anchor!C955</f>
        <v>42.674700000000001</v>
      </c>
      <c r="I106" s="33">
        <f>Anchor!D955</f>
        <v>46.544199999999996</v>
      </c>
      <c r="J106" s="33">
        <f>Anchor!E955</f>
        <v>48.327199999999998</v>
      </c>
      <c r="K106" s="33"/>
      <c r="L106" s="33">
        <f>Anchor!F955</f>
        <v>25.713000000000001</v>
      </c>
      <c r="M106" s="33">
        <f>Anchor!G955</f>
        <v>21.959199999999999</v>
      </c>
      <c r="N106" s="33">
        <f>Anchor!H955</f>
        <v>99.705399999999997</v>
      </c>
      <c r="O106" s="33"/>
      <c r="P106" s="33"/>
      <c r="Q106" s="33"/>
      <c r="R106" s="33"/>
      <c r="S106" s="33"/>
      <c r="T106" s="33"/>
      <c r="U106" s="33"/>
      <c r="V106" s="33">
        <f>Anchor!I955</f>
        <v>17713.8</v>
      </c>
      <c r="W106" s="33">
        <f>Anchor!J955</f>
        <v>9.5594999999999999</v>
      </c>
      <c r="X106" s="34">
        <f t="shared" si="6"/>
        <v>4.9204999999999997</v>
      </c>
      <c r="Y106" s="15"/>
      <c r="Z106" s="32">
        <f>Test!B955</f>
        <v>0</v>
      </c>
      <c r="AA106" s="33">
        <f>Test!C955</f>
        <v>0</v>
      </c>
      <c r="AB106" s="33">
        <f>Test!D955</f>
        <v>0</v>
      </c>
      <c r="AC106" s="33">
        <f>Test!E955</f>
        <v>0</v>
      </c>
      <c r="AD106" s="33"/>
      <c r="AE106" s="33">
        <f>Test!F955</f>
        <v>0</v>
      </c>
      <c r="AF106" s="33">
        <f>Test!G955</f>
        <v>0</v>
      </c>
      <c r="AG106" s="33">
        <f>Test!H955</f>
        <v>0</v>
      </c>
      <c r="AH106" s="33"/>
      <c r="AI106" s="33"/>
      <c r="AJ106" s="33"/>
      <c r="AK106" s="33"/>
      <c r="AL106" s="33"/>
      <c r="AM106" s="33"/>
      <c r="AN106" s="33"/>
      <c r="AO106" s="33">
        <f>Test!I955</f>
        <v>0</v>
      </c>
      <c r="AP106" s="33">
        <f>Test!J955</f>
        <v>0</v>
      </c>
      <c r="AQ106" s="34">
        <f t="shared" si="7"/>
        <v>0</v>
      </c>
      <c r="AR106" s="46">
        <f t="shared" si="4"/>
        <v>0</v>
      </c>
      <c r="AS106" s="47">
        <f t="shared" si="5"/>
        <v>0</v>
      </c>
      <c r="AT106" s="16"/>
      <c r="AU106" s="16"/>
      <c r="AV106" s="468" t="s">
        <v>123</v>
      </c>
      <c r="AW106" s="403" cm="1">
        <f t="array" ref="AW106">bdRateExtend($G106:$G109,H106:H109,$Z106:$Z109,AA106:AA109)</f>
        <v>1</v>
      </c>
      <c r="AX106" s="403" cm="1">
        <f t="array" ref="AX106">bdRateExtend($G106:$G111,H106:H111,$Z106:$Z111,AA106:AA111)</f>
        <v>1</v>
      </c>
      <c r="AY106" s="403" cm="1">
        <f t="array" ref="AY106">bdRateExtend($G106:$G111,I106:I111,$Z106:$Z111,AB106:AB111)</f>
        <v>1</v>
      </c>
      <c r="AZ106" s="403" cm="1">
        <f t="array" ref="AZ106">bdRateExtend($G106:$G111,J106:J111,$Z106:$Z111,AC106:AC111)</f>
        <v>1</v>
      </c>
      <c r="BA106" s="403" t="e" cm="1">
        <f t="array" ref="BA106">bdRateExtend($G106:$G111,K106:K111,$Z106:$Z111,AD106:AD111)</f>
        <v>#VALUE!</v>
      </c>
      <c r="BB106" s="403" cm="1">
        <f t="array" ref="BB106">bdRateExtend($G106:$G109,L106:L109,$Z106:$Z109,AE106:AE109)</f>
        <v>1</v>
      </c>
      <c r="BC106" s="403" cm="1">
        <f t="array" ref="BC106">bdRateExtend($G106:$G111,L106:L111,$Z106:$Z111,AE106:AE111)</f>
        <v>1</v>
      </c>
      <c r="BD106" s="403" cm="1">
        <f t="array" ref="BD106">bdRateExtend($G106:$G109,M106:M109,$Z106:$Z109,AF106:AF109)</f>
        <v>1</v>
      </c>
      <c r="BE106" s="403" cm="1">
        <f t="array" ref="BE106">bdRateExtend($G106:$G111,M106:M111,$Z106:$Z111,AF106:AF111)</f>
        <v>1</v>
      </c>
      <c r="BF106" s="403" cm="1">
        <f t="array" ref="BF106">bdRateExtend($G106:$G109,N106:N109,$Z106:$Z109,AG106:AG109)</f>
        <v>1</v>
      </c>
      <c r="BG106" s="403" cm="1">
        <f t="array" ref="BG106">bdRateExtend($G106:$G111,N106:N111,$Z106:$Z111,AG106:AG111)</f>
        <v>1</v>
      </c>
      <c r="BH106" s="403" t="e" cm="1">
        <f t="array" ref="BH106">bdRateExtend($G106:$G109,O106:O109,$Z106:$Z109,AH106:AH109)</f>
        <v>#VALUE!</v>
      </c>
      <c r="BI106" s="403" t="e" cm="1">
        <f t="array" ref="BI106">bdRateExtend($G106:$G111,O106:O111,$Z106:$Z111,AH106:AH111)</f>
        <v>#VALUE!</v>
      </c>
      <c r="BJ106" s="403" t="e" cm="1">
        <f t="array" ref="BJ106">bdRateExtend($G106:$G109,P106:P109,$Z106:$Z109,AI106:AI109)</f>
        <v>#VALUE!</v>
      </c>
      <c r="BK106" s="403" t="e" cm="1">
        <f t="array" ref="BK106">bdRateExtend($G106:$G111,P106:P111,$Z106:$Z111,AI106:AI111)</f>
        <v>#VALUE!</v>
      </c>
      <c r="BL106" s="403" t="e" cm="1">
        <f t="array" ref="BL106">bdRateExtend($G106:$G109,Q106:Q109,$Z106:$Z109,AJ106:AJ109)</f>
        <v>#VALUE!</v>
      </c>
      <c r="BM106" s="403" t="e" cm="1">
        <f t="array" ref="BM106">bdRateExtend($G106:$G111,Q106:Q111,$Z106:$Z111,AJ106:AJ111)</f>
        <v>#VALUE!</v>
      </c>
      <c r="BN106" s="403" t="e" cm="1">
        <f t="array" ref="BN106">bdRateExtend($G106:$G109,R106:R109,$Z106:$Z109,AK106:AK109)</f>
        <v>#VALUE!</v>
      </c>
      <c r="BO106" s="403" t="e" cm="1">
        <f t="array" ref="BO106">bdRateExtend($G106:$G111,R106:R111,$Z106:$Z111,AK106:AK111)</f>
        <v>#VALUE!</v>
      </c>
      <c r="BP106" s="403" t="e" cm="1">
        <f t="array" ref="BP106">bdRateExtend($G106:$G111,S106:S111,$Z106:$Z111,AL106:AL111)</f>
        <v>#VALUE!</v>
      </c>
      <c r="BQ106" s="377" t="e" cm="1">
        <f t="array" ref="BQ106">bdRateExtend($G106:$G111,T106:T111,$Z106:$Z111,AM106:AM111)</f>
        <v>#VALUE!</v>
      </c>
      <c r="BR106" s="377" t="e" cm="1">
        <f t="array" ref="BR106">bdRateExtend($G106:$G111,U106:U111,$Z106:$Z111,AN106:AN111)</f>
        <v>#VALUE!</v>
      </c>
    </row>
    <row r="107" spans="1:70" ht="17" customHeight="1" x14ac:dyDescent="0.2">
      <c r="A107" s="387"/>
      <c r="B107" s="390"/>
      <c r="C107" s="393"/>
      <c r="D107" s="396"/>
      <c r="E107" s="399"/>
      <c r="F107" s="19">
        <v>31</v>
      </c>
      <c r="G107" s="35">
        <f>Anchor!B956</f>
        <v>3048.7323000000001</v>
      </c>
      <c r="H107" s="40">
        <f>Anchor!C956</f>
        <v>41.558999999999997</v>
      </c>
      <c r="I107" s="40">
        <f>Anchor!D956</f>
        <v>45.544199999999996</v>
      </c>
      <c r="J107" s="40">
        <f>Anchor!E956</f>
        <v>47.169499999999999</v>
      </c>
      <c r="K107" s="40"/>
      <c r="L107" s="40">
        <f>Anchor!F956</f>
        <v>23.623799999999999</v>
      </c>
      <c r="M107" s="40">
        <f>Anchor!G956</f>
        <v>20.557600000000001</v>
      </c>
      <c r="N107" s="40">
        <f>Anchor!H956</f>
        <v>98.635800000000003</v>
      </c>
      <c r="O107" s="40"/>
      <c r="P107" s="40"/>
      <c r="Q107" s="40"/>
      <c r="R107" s="40"/>
      <c r="S107" s="40"/>
      <c r="T107" s="40"/>
      <c r="U107" s="40"/>
      <c r="V107" s="40">
        <f>Anchor!I956</f>
        <v>11948.1</v>
      </c>
      <c r="W107" s="40">
        <f>Anchor!J956</f>
        <v>7.3564999999999996</v>
      </c>
      <c r="X107" s="36">
        <f t="shared" si="6"/>
        <v>3.318916666666667</v>
      </c>
      <c r="Y107" s="15"/>
      <c r="Z107" s="35">
        <f>Test!B956</f>
        <v>0</v>
      </c>
      <c r="AA107" s="40">
        <f>Test!C956</f>
        <v>0</v>
      </c>
      <c r="AB107" s="40">
        <f>Test!D956</f>
        <v>0</v>
      </c>
      <c r="AC107" s="40">
        <f>Test!E956</f>
        <v>0</v>
      </c>
      <c r="AD107" s="40"/>
      <c r="AE107" s="40">
        <f>Test!F956</f>
        <v>0</v>
      </c>
      <c r="AF107" s="40">
        <f>Test!G956</f>
        <v>0</v>
      </c>
      <c r="AG107" s="40">
        <f>Test!H956</f>
        <v>0</v>
      </c>
      <c r="AH107" s="40"/>
      <c r="AI107" s="40"/>
      <c r="AJ107" s="40"/>
      <c r="AK107" s="40"/>
      <c r="AL107" s="40"/>
      <c r="AM107" s="40"/>
      <c r="AN107" s="40"/>
      <c r="AO107" s="40">
        <f>Test!I956</f>
        <v>0</v>
      </c>
      <c r="AP107" s="40">
        <f>Test!J956</f>
        <v>0</v>
      </c>
      <c r="AQ107" s="36">
        <f t="shared" si="7"/>
        <v>0</v>
      </c>
      <c r="AR107" s="48">
        <f t="shared" si="4"/>
        <v>0</v>
      </c>
      <c r="AS107" s="49">
        <f t="shared" si="5"/>
        <v>0</v>
      </c>
      <c r="AT107" s="16"/>
      <c r="AU107" s="16"/>
      <c r="AV107" s="468"/>
      <c r="AW107" s="403"/>
      <c r="AX107" s="403"/>
      <c r="AY107" s="403"/>
      <c r="AZ107" s="403"/>
      <c r="BA107" s="403"/>
      <c r="BB107" s="403"/>
      <c r="BC107" s="403"/>
      <c r="BD107" s="403"/>
      <c r="BE107" s="403"/>
      <c r="BF107" s="403"/>
      <c r="BG107" s="403"/>
      <c r="BH107" s="403"/>
      <c r="BI107" s="403"/>
      <c r="BJ107" s="403"/>
      <c r="BK107" s="403"/>
      <c r="BL107" s="403"/>
      <c r="BM107" s="403"/>
      <c r="BN107" s="403"/>
      <c r="BO107" s="403"/>
      <c r="BP107" s="403"/>
      <c r="BQ107" s="377"/>
      <c r="BR107" s="377"/>
    </row>
    <row r="108" spans="1:70" ht="17" customHeight="1" x14ac:dyDescent="0.2">
      <c r="A108" s="387"/>
      <c r="B108" s="390"/>
      <c r="C108" s="393"/>
      <c r="D108" s="396"/>
      <c r="E108" s="399"/>
      <c r="F108" s="19">
        <v>39</v>
      </c>
      <c r="G108" s="35">
        <f>Anchor!B957</f>
        <v>1601.0030999999999</v>
      </c>
      <c r="H108" s="40">
        <f>Anchor!C957</f>
        <v>40.1175</v>
      </c>
      <c r="I108" s="40">
        <f>Anchor!D957</f>
        <v>44.275599999999997</v>
      </c>
      <c r="J108" s="40">
        <f>Anchor!E957</f>
        <v>45.706899999999997</v>
      </c>
      <c r="K108" s="40"/>
      <c r="L108" s="40">
        <f>Anchor!F957</f>
        <v>21.0015</v>
      </c>
      <c r="M108" s="40">
        <f>Anchor!G957</f>
        <v>18.7469</v>
      </c>
      <c r="N108" s="40">
        <f>Anchor!H957</f>
        <v>94.638800000000003</v>
      </c>
      <c r="O108" s="40"/>
      <c r="P108" s="40"/>
      <c r="Q108" s="40"/>
      <c r="R108" s="40"/>
      <c r="S108" s="40"/>
      <c r="T108" s="40"/>
      <c r="U108" s="40"/>
      <c r="V108" s="40">
        <f>Anchor!I957</f>
        <v>9061.6</v>
      </c>
      <c r="W108" s="40">
        <f>Anchor!J957</f>
        <v>5.9295</v>
      </c>
      <c r="X108" s="36">
        <f t="shared" si="6"/>
        <v>2.5171111111111113</v>
      </c>
      <c r="Y108" s="15"/>
      <c r="Z108" s="35">
        <f>Test!B957</f>
        <v>0</v>
      </c>
      <c r="AA108" s="40">
        <f>Test!C957</f>
        <v>0</v>
      </c>
      <c r="AB108" s="40">
        <f>Test!D957</f>
        <v>0</v>
      </c>
      <c r="AC108" s="40">
        <f>Test!E957</f>
        <v>0</v>
      </c>
      <c r="AD108" s="40"/>
      <c r="AE108" s="40">
        <f>Test!F957</f>
        <v>0</v>
      </c>
      <c r="AF108" s="40">
        <f>Test!G957</f>
        <v>0</v>
      </c>
      <c r="AG108" s="40">
        <f>Test!H957</f>
        <v>0</v>
      </c>
      <c r="AH108" s="40"/>
      <c r="AI108" s="40"/>
      <c r="AJ108" s="40"/>
      <c r="AK108" s="40"/>
      <c r="AL108" s="40"/>
      <c r="AM108" s="40"/>
      <c r="AN108" s="40"/>
      <c r="AO108" s="40">
        <f>Test!I957</f>
        <v>0</v>
      </c>
      <c r="AP108" s="40">
        <f>Test!J957</f>
        <v>0</v>
      </c>
      <c r="AQ108" s="36">
        <f t="shared" si="7"/>
        <v>0</v>
      </c>
      <c r="AR108" s="48">
        <f t="shared" si="4"/>
        <v>0</v>
      </c>
      <c r="AS108" s="49">
        <f t="shared" si="5"/>
        <v>0</v>
      </c>
      <c r="AT108" s="16"/>
      <c r="AU108" s="16"/>
      <c r="AV108" s="468" t="s">
        <v>124</v>
      </c>
      <c r="AW108" s="403" cm="1">
        <f t="array" ref="AW108">bdRateExtend($G107:$G110,H107:H110,$Z107:$Z110,AA107:AA110)</f>
        <v>1</v>
      </c>
      <c r="AX108" s="403"/>
      <c r="AY108" s="403"/>
      <c r="AZ108" s="403"/>
      <c r="BA108" s="403"/>
      <c r="BB108" s="403" cm="1">
        <f t="array" ref="BB108">bdRateExtend($G107:$G110,L107:L110,$Z107:$Z110,AE107:AE110)</f>
        <v>1</v>
      </c>
      <c r="BC108" s="403"/>
      <c r="BD108" s="403" cm="1">
        <f t="array" ref="BD108">bdRateExtend($G107:$G110,M107:M110,$Z107:$Z110,AF107:AF110)</f>
        <v>1</v>
      </c>
      <c r="BE108" s="403"/>
      <c r="BF108" s="403" cm="1">
        <f t="array" ref="BF108">bdRateExtend($G107:$G110,N107:N110,$Z107:$Z110,AG107:AG110)</f>
        <v>1</v>
      </c>
      <c r="BG108" s="403"/>
      <c r="BH108" s="403" t="e" cm="1">
        <f t="array" ref="BH108">bdRateExtend($G107:$G110,O107:O110,$Z107:$Z110,AH107:AH110)</f>
        <v>#VALUE!</v>
      </c>
      <c r="BI108" s="403"/>
      <c r="BJ108" s="403" t="e" cm="1">
        <f t="array" ref="BJ108">bdRateExtend($G107:$G110,P107:P110,$Z107:$Z110,AI107:AI110)</f>
        <v>#VALUE!</v>
      </c>
      <c r="BK108" s="403"/>
      <c r="BL108" s="403" t="e" cm="1">
        <f t="array" ref="BL108">bdRateExtend($G107:$G110,Q107:Q110,$Z107:$Z110,AJ107:AJ110)</f>
        <v>#VALUE!</v>
      </c>
      <c r="BM108" s="403"/>
      <c r="BN108" s="403" t="e" cm="1">
        <f t="array" ref="BN108">bdRateExtend($G107:$G110,R107:R110,$Z107:$Z110,AK107:AK110)</f>
        <v>#VALUE!</v>
      </c>
      <c r="BO108" s="403"/>
      <c r="BP108" s="403"/>
      <c r="BQ108" s="377"/>
      <c r="BR108" s="377"/>
    </row>
    <row r="109" spans="1:70" ht="17" customHeight="1" x14ac:dyDescent="0.2">
      <c r="A109" s="387"/>
      <c r="B109" s="390"/>
      <c r="C109" s="393"/>
      <c r="D109" s="396"/>
      <c r="E109" s="399"/>
      <c r="F109" s="19">
        <v>47</v>
      </c>
      <c r="G109" s="35">
        <f>Anchor!B958</f>
        <v>947.59690000000001</v>
      </c>
      <c r="H109" s="40">
        <f>Anchor!C958</f>
        <v>38.468600000000002</v>
      </c>
      <c r="I109" s="40">
        <f>Anchor!D958</f>
        <v>42.866799999999998</v>
      </c>
      <c r="J109" s="40">
        <f>Anchor!E958</f>
        <v>44.113999999999997</v>
      </c>
      <c r="K109" s="40"/>
      <c r="L109" s="40">
        <f>Anchor!F958</f>
        <v>18.298200000000001</v>
      </c>
      <c r="M109" s="40">
        <f>Anchor!G958</f>
        <v>16.8399</v>
      </c>
      <c r="N109" s="40">
        <f>Anchor!H958</f>
        <v>86.954700000000003</v>
      </c>
      <c r="O109" s="40"/>
      <c r="P109" s="40"/>
      <c r="Q109" s="40"/>
      <c r="R109" s="40"/>
      <c r="S109" s="40"/>
      <c r="T109" s="40"/>
      <c r="U109" s="40"/>
      <c r="V109" s="40">
        <f>Anchor!I958</f>
        <v>6406.1</v>
      </c>
      <c r="W109" s="40">
        <f>Anchor!J958</f>
        <v>5.1006999999999998</v>
      </c>
      <c r="X109" s="36">
        <f t="shared" si="6"/>
        <v>1.7794722222222223</v>
      </c>
      <c r="Y109" s="15"/>
      <c r="Z109" s="35">
        <f>Test!B958</f>
        <v>0</v>
      </c>
      <c r="AA109" s="40">
        <f>Test!C958</f>
        <v>0</v>
      </c>
      <c r="AB109" s="40">
        <f>Test!D958</f>
        <v>0</v>
      </c>
      <c r="AC109" s="40">
        <f>Test!E958</f>
        <v>0</v>
      </c>
      <c r="AD109" s="40"/>
      <c r="AE109" s="40">
        <f>Test!F958</f>
        <v>0</v>
      </c>
      <c r="AF109" s="40">
        <f>Test!G958</f>
        <v>0</v>
      </c>
      <c r="AG109" s="40">
        <f>Test!H958</f>
        <v>0</v>
      </c>
      <c r="AH109" s="40"/>
      <c r="AI109" s="40"/>
      <c r="AJ109" s="40"/>
      <c r="AK109" s="40"/>
      <c r="AL109" s="40"/>
      <c r="AM109" s="40"/>
      <c r="AN109" s="40"/>
      <c r="AO109" s="40">
        <f>Test!I958</f>
        <v>0</v>
      </c>
      <c r="AP109" s="40">
        <f>Test!J958</f>
        <v>0</v>
      </c>
      <c r="AQ109" s="36">
        <f t="shared" si="7"/>
        <v>0</v>
      </c>
      <c r="AR109" s="48">
        <f t="shared" si="4"/>
        <v>0</v>
      </c>
      <c r="AS109" s="49">
        <f t="shared" si="5"/>
        <v>0</v>
      </c>
      <c r="AT109" s="16"/>
      <c r="AU109" s="16"/>
      <c r="AV109" s="468"/>
      <c r="AW109" s="403"/>
      <c r="AX109" s="403"/>
      <c r="AY109" s="403"/>
      <c r="AZ109" s="403"/>
      <c r="BA109" s="403"/>
      <c r="BB109" s="403"/>
      <c r="BC109" s="403"/>
      <c r="BD109" s="403"/>
      <c r="BE109" s="403"/>
      <c r="BF109" s="403"/>
      <c r="BG109" s="403"/>
      <c r="BH109" s="403"/>
      <c r="BI109" s="403"/>
      <c r="BJ109" s="403"/>
      <c r="BK109" s="403"/>
      <c r="BL109" s="403"/>
      <c r="BM109" s="403"/>
      <c r="BN109" s="403"/>
      <c r="BO109" s="403"/>
      <c r="BP109" s="403"/>
      <c r="BQ109" s="377"/>
      <c r="BR109" s="377"/>
    </row>
    <row r="110" spans="1:70" ht="17" customHeight="1" x14ac:dyDescent="0.2">
      <c r="A110" s="387"/>
      <c r="B110" s="390"/>
      <c r="C110" s="393"/>
      <c r="D110" s="396"/>
      <c r="E110" s="399"/>
      <c r="F110" s="19">
        <v>55</v>
      </c>
      <c r="G110" s="35">
        <f>Anchor!B959</f>
        <v>579.57380000000001</v>
      </c>
      <c r="H110" s="40">
        <f>Anchor!C959</f>
        <v>36.634599999999999</v>
      </c>
      <c r="I110" s="40">
        <f>Anchor!D959</f>
        <v>41.321100000000001</v>
      </c>
      <c r="J110" s="40">
        <f>Anchor!E959</f>
        <v>42.3598</v>
      </c>
      <c r="K110" s="40"/>
      <c r="L110" s="40">
        <f>Anchor!F959</f>
        <v>15.852600000000001</v>
      </c>
      <c r="M110" s="40">
        <f>Anchor!G959</f>
        <v>14.983499999999999</v>
      </c>
      <c r="N110" s="40">
        <f>Anchor!H959</f>
        <v>75.567099999999996</v>
      </c>
      <c r="O110" s="40"/>
      <c r="P110" s="40"/>
      <c r="Q110" s="40"/>
      <c r="R110" s="40"/>
      <c r="S110" s="40"/>
      <c r="T110" s="40"/>
      <c r="U110" s="40"/>
      <c r="V110" s="40">
        <f>Anchor!I959</f>
        <v>4564.1000000000004</v>
      </c>
      <c r="W110" s="40">
        <f>Anchor!J959</f>
        <v>4.2111999999999998</v>
      </c>
      <c r="X110" s="36">
        <f t="shared" si="6"/>
        <v>1.2678055555555556</v>
      </c>
      <c r="Y110" s="15"/>
      <c r="Z110" s="35">
        <f>Test!B959</f>
        <v>0</v>
      </c>
      <c r="AA110" s="40">
        <f>Test!C959</f>
        <v>0</v>
      </c>
      <c r="AB110" s="40">
        <f>Test!D959</f>
        <v>0</v>
      </c>
      <c r="AC110" s="40">
        <f>Test!E959</f>
        <v>0</v>
      </c>
      <c r="AD110" s="40"/>
      <c r="AE110" s="40">
        <f>Test!F959</f>
        <v>0</v>
      </c>
      <c r="AF110" s="40">
        <f>Test!G959</f>
        <v>0</v>
      </c>
      <c r="AG110" s="40">
        <f>Test!H959</f>
        <v>0</v>
      </c>
      <c r="AH110" s="40"/>
      <c r="AI110" s="40"/>
      <c r="AJ110" s="40"/>
      <c r="AK110" s="40"/>
      <c r="AL110" s="40"/>
      <c r="AM110" s="40"/>
      <c r="AN110" s="40"/>
      <c r="AO110" s="40">
        <f>Test!I959</f>
        <v>0</v>
      </c>
      <c r="AP110" s="40">
        <f>Test!J959</f>
        <v>0</v>
      </c>
      <c r="AQ110" s="36">
        <f t="shared" si="7"/>
        <v>0</v>
      </c>
      <c r="AR110" s="48">
        <f t="shared" si="4"/>
        <v>0</v>
      </c>
      <c r="AS110" s="49">
        <f t="shared" si="5"/>
        <v>0</v>
      </c>
      <c r="AT110" s="16"/>
      <c r="AU110" s="16"/>
      <c r="AV110" s="468" t="s">
        <v>125</v>
      </c>
      <c r="AW110" s="403" cm="1">
        <f t="array" ref="AW110">bdRateExtend($G108:$G111,H108:H111,$Z108:$Z111,AA108:AA111)</f>
        <v>1</v>
      </c>
      <c r="AX110" s="403"/>
      <c r="AY110" s="403"/>
      <c r="AZ110" s="403"/>
      <c r="BA110" s="403"/>
      <c r="BB110" s="403" cm="1">
        <f t="array" ref="BB110">bdRateExtend($G108:$G111,L108:L111,$Z108:$Z111,AE108:AE111)</f>
        <v>1</v>
      </c>
      <c r="BC110" s="403"/>
      <c r="BD110" s="403" cm="1">
        <f t="array" ref="BD110">bdRateExtend($G108:$G111,M108:M111,$Z108:$Z111,AF108:AF111)</f>
        <v>1</v>
      </c>
      <c r="BE110" s="403"/>
      <c r="BF110" s="403" cm="1">
        <f t="array" ref="BF110">bdRateExtend($G108:$G111,N108:N111,$Z108:$Z111,AG108:AG111)</f>
        <v>1</v>
      </c>
      <c r="BG110" s="403"/>
      <c r="BH110" s="403" t="e" cm="1">
        <f t="array" ref="BH110">bdRateExtend($G108:$G111,O108:O111,$Z108:$Z111,AH108:AH111)</f>
        <v>#VALUE!</v>
      </c>
      <c r="BI110" s="403"/>
      <c r="BJ110" s="403" t="e" cm="1">
        <f t="array" ref="BJ110">bdRateExtend($G108:$G111,P108:P111,$Z108:$Z111,AI108:AI111)</f>
        <v>#VALUE!</v>
      </c>
      <c r="BK110" s="403"/>
      <c r="BL110" s="403" t="e" cm="1">
        <f t="array" ref="BL110">bdRateExtend($G108:$G111,Q108:Q111,$Z108:$Z111,AJ108:AJ111)</f>
        <v>#VALUE!</v>
      </c>
      <c r="BM110" s="403"/>
      <c r="BN110" s="403" t="e" cm="1">
        <f t="array" ref="BN110">bdRateExtend($G108:$G111,R108:R111,$Z108:$Z111,AK108:AK111)</f>
        <v>#VALUE!</v>
      </c>
      <c r="BO110" s="403"/>
      <c r="BP110" s="403"/>
      <c r="BQ110" s="377"/>
      <c r="BR110" s="377"/>
    </row>
    <row r="111" spans="1:70" ht="17" customHeight="1" thickBot="1" x14ac:dyDescent="0.25">
      <c r="A111" s="387"/>
      <c r="B111" s="391"/>
      <c r="C111" s="394"/>
      <c r="D111" s="397"/>
      <c r="E111" s="400"/>
      <c r="F111" s="22">
        <v>63</v>
      </c>
      <c r="G111" s="37">
        <f>Anchor!B960</f>
        <v>267.8646</v>
      </c>
      <c r="H111" s="38">
        <f>Anchor!C960</f>
        <v>33.760800000000003</v>
      </c>
      <c r="I111" s="38">
        <f>Anchor!D960</f>
        <v>39.473999999999997</v>
      </c>
      <c r="J111" s="38">
        <f>Anchor!E960</f>
        <v>40.065800000000003</v>
      </c>
      <c r="K111" s="38"/>
      <c r="L111" s="38">
        <f>Anchor!F960</f>
        <v>12.5032</v>
      </c>
      <c r="M111" s="38">
        <f>Anchor!G960</f>
        <v>12.3203</v>
      </c>
      <c r="N111" s="38">
        <f>Anchor!H960</f>
        <v>54.834800000000001</v>
      </c>
      <c r="O111" s="38"/>
      <c r="P111" s="38"/>
      <c r="Q111" s="38"/>
      <c r="R111" s="38"/>
      <c r="S111" s="38"/>
      <c r="T111" s="38"/>
      <c r="U111" s="38"/>
      <c r="V111" s="38">
        <f>Anchor!I960</f>
        <v>2888</v>
      </c>
      <c r="W111" s="38">
        <f>Anchor!J960</f>
        <v>3.0766</v>
      </c>
      <c r="X111" s="39">
        <f t="shared" si="6"/>
        <v>0.80222222222222217</v>
      </c>
      <c r="Y111" s="15"/>
      <c r="Z111" s="37">
        <f>Test!B960</f>
        <v>0</v>
      </c>
      <c r="AA111" s="38">
        <f>Test!C960</f>
        <v>0</v>
      </c>
      <c r="AB111" s="38">
        <f>Test!D960</f>
        <v>0</v>
      </c>
      <c r="AC111" s="38">
        <f>Test!E960</f>
        <v>0</v>
      </c>
      <c r="AD111" s="38"/>
      <c r="AE111" s="38">
        <f>Test!F960</f>
        <v>0</v>
      </c>
      <c r="AF111" s="38">
        <f>Test!G960</f>
        <v>0</v>
      </c>
      <c r="AG111" s="38">
        <f>Test!H960</f>
        <v>0</v>
      </c>
      <c r="AH111" s="38"/>
      <c r="AI111" s="38"/>
      <c r="AJ111" s="38"/>
      <c r="AK111" s="38"/>
      <c r="AL111" s="38"/>
      <c r="AM111" s="38"/>
      <c r="AN111" s="38"/>
      <c r="AO111" s="38">
        <f>Test!I960</f>
        <v>0</v>
      </c>
      <c r="AP111" s="38">
        <f>Test!J960</f>
        <v>0</v>
      </c>
      <c r="AQ111" s="39">
        <f t="shared" si="7"/>
        <v>0</v>
      </c>
      <c r="AR111" s="50">
        <f t="shared" si="4"/>
        <v>0</v>
      </c>
      <c r="AS111" s="51">
        <f t="shared" si="5"/>
        <v>0</v>
      </c>
      <c r="AT111" s="16"/>
      <c r="AU111" s="16"/>
      <c r="AV111" s="468"/>
      <c r="AW111" s="403"/>
      <c r="AX111" s="403"/>
      <c r="AY111" s="403"/>
      <c r="AZ111" s="403"/>
      <c r="BA111" s="403"/>
      <c r="BB111" s="403"/>
      <c r="BC111" s="403"/>
      <c r="BD111" s="403"/>
      <c r="BE111" s="403"/>
      <c r="BF111" s="403"/>
      <c r="BG111" s="403"/>
      <c r="BH111" s="403"/>
      <c r="BI111" s="403"/>
      <c r="BJ111" s="403"/>
      <c r="BK111" s="403"/>
      <c r="BL111" s="403"/>
      <c r="BM111" s="403"/>
      <c r="BN111" s="403"/>
      <c r="BO111" s="403"/>
      <c r="BP111" s="403"/>
      <c r="BQ111" s="377"/>
      <c r="BR111" s="377"/>
    </row>
    <row r="112" spans="1:70" ht="17" customHeight="1" x14ac:dyDescent="0.2">
      <c r="A112" s="387"/>
      <c r="B112" s="389" t="s">
        <v>2</v>
      </c>
      <c r="C112" s="392" t="s">
        <v>42</v>
      </c>
      <c r="D112" s="395">
        <v>59.94</v>
      </c>
      <c r="E112" s="398">
        <v>10</v>
      </c>
      <c r="F112" s="21">
        <v>23</v>
      </c>
      <c r="G112" s="32">
        <f>Anchor!B961</f>
        <v>11742.928400000001</v>
      </c>
      <c r="H112" s="33">
        <f>Anchor!C961</f>
        <v>46.894199999999998</v>
      </c>
      <c r="I112" s="33">
        <f>Anchor!D961</f>
        <v>49.373199999999997</v>
      </c>
      <c r="J112" s="33">
        <f>Anchor!E961</f>
        <v>50.575699999999998</v>
      </c>
      <c r="K112" s="33"/>
      <c r="L112" s="33">
        <f>Anchor!F961</f>
        <v>24.9618</v>
      </c>
      <c r="M112" s="33">
        <f>Anchor!G961</f>
        <v>23.6846</v>
      </c>
      <c r="N112" s="33">
        <f>Anchor!H961</f>
        <v>99.666700000000006</v>
      </c>
      <c r="O112" s="33"/>
      <c r="P112" s="33"/>
      <c r="Q112" s="33"/>
      <c r="R112" s="33"/>
      <c r="S112" s="33"/>
      <c r="T112" s="33"/>
      <c r="U112" s="33"/>
      <c r="V112" s="33">
        <f>Anchor!I961</f>
        <v>11422</v>
      </c>
      <c r="W112" s="33">
        <f>Anchor!J961</f>
        <v>8.4537999999999993</v>
      </c>
      <c r="X112" s="34">
        <f t="shared" si="6"/>
        <v>3.1727777777777777</v>
      </c>
      <c r="Y112" s="15"/>
      <c r="Z112" s="32">
        <f>Test!B961</f>
        <v>0</v>
      </c>
      <c r="AA112" s="33">
        <f>Test!C961</f>
        <v>0</v>
      </c>
      <c r="AB112" s="33">
        <f>Test!D961</f>
        <v>0</v>
      </c>
      <c r="AC112" s="33">
        <f>Test!E961</f>
        <v>0</v>
      </c>
      <c r="AD112" s="33"/>
      <c r="AE112" s="33">
        <f>Test!F961</f>
        <v>0</v>
      </c>
      <c r="AF112" s="33">
        <f>Test!G961</f>
        <v>0</v>
      </c>
      <c r="AG112" s="33">
        <f>Test!H961</f>
        <v>0</v>
      </c>
      <c r="AH112" s="33"/>
      <c r="AI112" s="33"/>
      <c r="AJ112" s="33"/>
      <c r="AK112" s="33"/>
      <c r="AL112" s="33"/>
      <c r="AM112" s="33"/>
      <c r="AN112" s="33"/>
      <c r="AO112" s="33">
        <f>Test!I961</f>
        <v>0</v>
      </c>
      <c r="AP112" s="33">
        <f>Test!J961</f>
        <v>0</v>
      </c>
      <c r="AQ112" s="34">
        <f t="shared" si="7"/>
        <v>0</v>
      </c>
      <c r="AR112" s="46">
        <f t="shared" si="4"/>
        <v>0</v>
      </c>
      <c r="AS112" s="47">
        <f t="shared" si="5"/>
        <v>0</v>
      </c>
      <c r="AT112" s="16"/>
      <c r="AU112" s="16"/>
      <c r="AV112" s="468" t="s">
        <v>123</v>
      </c>
      <c r="AW112" s="403" cm="1">
        <f t="array" ref="AW112">bdRateExtend($G112:$G115,H112:H115,$Z112:$Z115,AA112:AA115)</f>
        <v>1</v>
      </c>
      <c r="AX112" s="403" cm="1">
        <f t="array" ref="AX112">bdRateExtend($G112:$G117,H112:H117,$Z112:$Z117,AA112:AA117)</f>
        <v>1</v>
      </c>
      <c r="AY112" s="403" cm="1">
        <f t="array" ref="AY112">bdRateExtend($G112:$G117,I112:I117,$Z112:$Z117,AB112:AB117)</f>
        <v>1</v>
      </c>
      <c r="AZ112" s="403" cm="1">
        <f t="array" ref="AZ112">bdRateExtend($G112:$G117,J112:J117,$Z112:$Z117,AC112:AC117)</f>
        <v>1</v>
      </c>
      <c r="BA112" s="403" t="e" cm="1">
        <f t="array" ref="BA112">bdRateExtend($G112:$G117,K112:K117,$Z112:$Z117,AD112:AD117)</f>
        <v>#VALUE!</v>
      </c>
      <c r="BB112" s="403" cm="1">
        <f t="array" ref="BB112">bdRateExtend($G112:$G115,L112:L115,$Z112:$Z115,AE112:AE115)</f>
        <v>1</v>
      </c>
      <c r="BC112" s="403" cm="1">
        <f t="array" ref="BC112">bdRateExtend($G112:$G117,L112:L117,$Z112:$Z117,AE112:AE117)</f>
        <v>1</v>
      </c>
      <c r="BD112" s="403" cm="1">
        <f t="array" ref="BD112">bdRateExtend($G112:$G115,M112:M115,$Z112:$Z115,AF112:AF115)</f>
        <v>1</v>
      </c>
      <c r="BE112" s="403" cm="1">
        <f t="array" ref="BE112">bdRateExtend($G112:$G117,M112:M117,$Z112:$Z117,AF112:AF117)</f>
        <v>1</v>
      </c>
      <c r="BF112" s="403" cm="1">
        <f t="array" ref="BF112">bdRateExtend($G112:$G115,N112:N115,$Z112:$Z115,AG112:AG115)</f>
        <v>1</v>
      </c>
      <c r="BG112" s="403" cm="1">
        <f t="array" ref="BG112">bdRateExtend($G112:$G117,N112:N117,$Z112:$Z117,AG112:AG117)</f>
        <v>1</v>
      </c>
      <c r="BH112" s="403" t="e" cm="1">
        <f t="array" ref="BH112">bdRateExtend($G112:$G115,O112:O115,$Z112:$Z115,AH112:AH115)</f>
        <v>#VALUE!</v>
      </c>
      <c r="BI112" s="403" t="e" cm="1">
        <f t="array" ref="BI112">bdRateExtend($G112:$G117,O112:O117,$Z112:$Z117,AH112:AH117)</f>
        <v>#VALUE!</v>
      </c>
      <c r="BJ112" s="403" t="e" cm="1">
        <f t="array" ref="BJ112">bdRateExtend($G112:$G115,P112:P115,$Z112:$Z115,AI112:AI115)</f>
        <v>#VALUE!</v>
      </c>
      <c r="BK112" s="403" t="e" cm="1">
        <f t="array" ref="BK112">bdRateExtend($G112:$G117,P112:P117,$Z112:$Z117,AI112:AI117)</f>
        <v>#VALUE!</v>
      </c>
      <c r="BL112" s="403" t="e" cm="1">
        <f t="array" ref="BL112">bdRateExtend($G112:$G115,Q112:Q115,$Z112:$Z115,AJ112:AJ115)</f>
        <v>#VALUE!</v>
      </c>
      <c r="BM112" s="403" t="e" cm="1">
        <f t="array" ref="BM112">bdRateExtend($G112:$G117,Q112:Q117,$Z112:$Z117,AJ112:AJ117)</f>
        <v>#VALUE!</v>
      </c>
      <c r="BN112" s="403" t="e" cm="1">
        <f t="array" ref="BN112">bdRateExtend($G112:$G115,R112:R115,$Z112:$Z115,AK112:AK115)</f>
        <v>#VALUE!</v>
      </c>
      <c r="BO112" s="403" t="e" cm="1">
        <f t="array" ref="BO112">bdRateExtend($G112:$G117,R112:R117,$Z112:$Z117,AK112:AK117)</f>
        <v>#VALUE!</v>
      </c>
      <c r="BP112" s="403" t="e" cm="1">
        <f t="array" ref="BP112">bdRateExtend($G112:$G117,S112:S117,$Z112:$Z117,AL112:AL117)</f>
        <v>#VALUE!</v>
      </c>
      <c r="BQ112" s="377" t="e" cm="1">
        <f t="array" ref="BQ112">bdRateExtend($G112:$G117,T112:T117,$Z112:$Z117,AM112:AM117)</f>
        <v>#VALUE!</v>
      </c>
      <c r="BR112" s="377" t="e" cm="1">
        <f t="array" ref="BR112">bdRateExtend($G112:$G117,U112:U117,$Z112:$Z117,AN112:AN117)</f>
        <v>#VALUE!</v>
      </c>
    </row>
    <row r="113" spans="1:70" ht="17" customHeight="1" x14ac:dyDescent="0.2">
      <c r="A113" s="387"/>
      <c r="B113" s="390"/>
      <c r="C113" s="393"/>
      <c r="D113" s="396"/>
      <c r="E113" s="399"/>
      <c r="F113" s="19">
        <v>31</v>
      </c>
      <c r="G113" s="35">
        <f>Anchor!B962</f>
        <v>7269.6854999999996</v>
      </c>
      <c r="H113" s="40">
        <f>Anchor!C962</f>
        <v>44.892099999999999</v>
      </c>
      <c r="I113" s="40">
        <f>Anchor!D962</f>
        <v>47.7395</v>
      </c>
      <c r="J113" s="40">
        <f>Anchor!E962</f>
        <v>48.688099999999999</v>
      </c>
      <c r="K113" s="40"/>
      <c r="L113" s="40">
        <f>Anchor!F962</f>
        <v>23.314299999999999</v>
      </c>
      <c r="M113" s="40">
        <f>Anchor!G962</f>
        <v>22.227399999999999</v>
      </c>
      <c r="N113" s="40">
        <f>Anchor!H962</f>
        <v>98.145899999999997</v>
      </c>
      <c r="O113" s="40"/>
      <c r="P113" s="40"/>
      <c r="Q113" s="40"/>
      <c r="R113" s="40"/>
      <c r="S113" s="40"/>
      <c r="T113" s="40"/>
      <c r="U113" s="40"/>
      <c r="V113" s="40">
        <f>Anchor!I962</f>
        <v>10334.200000000001</v>
      </c>
      <c r="W113" s="40">
        <f>Anchor!J962</f>
        <v>7.7614000000000001</v>
      </c>
      <c r="X113" s="36">
        <f t="shared" si="6"/>
        <v>2.8706111111111112</v>
      </c>
      <c r="Y113" s="15"/>
      <c r="Z113" s="35">
        <f>Test!B962</f>
        <v>0</v>
      </c>
      <c r="AA113" s="40">
        <f>Test!C962</f>
        <v>0</v>
      </c>
      <c r="AB113" s="40">
        <f>Test!D962</f>
        <v>0</v>
      </c>
      <c r="AC113" s="40">
        <f>Test!E962</f>
        <v>0</v>
      </c>
      <c r="AD113" s="40"/>
      <c r="AE113" s="40">
        <f>Test!F962</f>
        <v>0</v>
      </c>
      <c r="AF113" s="40">
        <f>Test!G962</f>
        <v>0</v>
      </c>
      <c r="AG113" s="40">
        <f>Test!H962</f>
        <v>0</v>
      </c>
      <c r="AH113" s="40"/>
      <c r="AI113" s="40"/>
      <c r="AJ113" s="40"/>
      <c r="AK113" s="40"/>
      <c r="AL113" s="40"/>
      <c r="AM113" s="40"/>
      <c r="AN113" s="40"/>
      <c r="AO113" s="40">
        <f>Test!I962</f>
        <v>0</v>
      </c>
      <c r="AP113" s="40">
        <f>Test!J962</f>
        <v>0</v>
      </c>
      <c r="AQ113" s="36">
        <f t="shared" si="7"/>
        <v>0</v>
      </c>
      <c r="AR113" s="48">
        <f t="shared" si="4"/>
        <v>0</v>
      </c>
      <c r="AS113" s="49">
        <f t="shared" si="5"/>
        <v>0</v>
      </c>
      <c r="AT113" s="16"/>
      <c r="AU113" s="16"/>
      <c r="AV113" s="468"/>
      <c r="AW113" s="403"/>
      <c r="AX113" s="403"/>
      <c r="AY113" s="403"/>
      <c r="AZ113" s="403"/>
      <c r="BA113" s="403"/>
      <c r="BB113" s="403"/>
      <c r="BC113" s="403"/>
      <c r="BD113" s="403"/>
      <c r="BE113" s="403"/>
      <c r="BF113" s="403"/>
      <c r="BG113" s="403"/>
      <c r="BH113" s="403"/>
      <c r="BI113" s="403"/>
      <c r="BJ113" s="403"/>
      <c r="BK113" s="403"/>
      <c r="BL113" s="403"/>
      <c r="BM113" s="403"/>
      <c r="BN113" s="403"/>
      <c r="BO113" s="403"/>
      <c r="BP113" s="403"/>
      <c r="BQ113" s="377"/>
      <c r="BR113" s="377"/>
    </row>
    <row r="114" spans="1:70" ht="17" customHeight="1" x14ac:dyDescent="0.2">
      <c r="A114" s="387"/>
      <c r="B114" s="390"/>
      <c r="C114" s="393"/>
      <c r="D114" s="396"/>
      <c r="E114" s="399"/>
      <c r="F114" s="19">
        <v>39</v>
      </c>
      <c r="G114" s="35">
        <f>Anchor!B963</f>
        <v>4417.4821000000002</v>
      </c>
      <c r="H114" s="40">
        <f>Anchor!C963</f>
        <v>42.5518</v>
      </c>
      <c r="I114" s="40">
        <f>Anchor!D963</f>
        <v>46.025599999999997</v>
      </c>
      <c r="J114" s="40">
        <f>Anchor!E963</f>
        <v>46.734200000000001</v>
      </c>
      <c r="K114" s="40"/>
      <c r="L114" s="40">
        <f>Anchor!F963</f>
        <v>21.146799999999999</v>
      </c>
      <c r="M114" s="40">
        <f>Anchor!G963</f>
        <v>20.3444</v>
      </c>
      <c r="N114" s="40">
        <f>Anchor!H963</f>
        <v>93.8001</v>
      </c>
      <c r="O114" s="40"/>
      <c r="P114" s="40"/>
      <c r="Q114" s="40"/>
      <c r="R114" s="40"/>
      <c r="S114" s="40"/>
      <c r="T114" s="40"/>
      <c r="U114" s="40"/>
      <c r="V114" s="40">
        <f>Anchor!I963</f>
        <v>10068.299999999999</v>
      </c>
      <c r="W114" s="40">
        <f>Anchor!J963</f>
        <v>6.6688000000000001</v>
      </c>
      <c r="X114" s="36">
        <f t="shared" si="6"/>
        <v>2.7967499999999998</v>
      </c>
      <c r="Y114" s="15"/>
      <c r="Z114" s="35">
        <f>Test!B963</f>
        <v>0</v>
      </c>
      <c r="AA114" s="40">
        <f>Test!C963</f>
        <v>0</v>
      </c>
      <c r="AB114" s="40">
        <f>Test!D963</f>
        <v>0</v>
      </c>
      <c r="AC114" s="40">
        <f>Test!E963</f>
        <v>0</v>
      </c>
      <c r="AD114" s="40"/>
      <c r="AE114" s="40">
        <f>Test!F963</f>
        <v>0</v>
      </c>
      <c r="AF114" s="40">
        <f>Test!G963</f>
        <v>0</v>
      </c>
      <c r="AG114" s="40">
        <f>Test!H963</f>
        <v>0</v>
      </c>
      <c r="AH114" s="40"/>
      <c r="AI114" s="40"/>
      <c r="AJ114" s="40"/>
      <c r="AK114" s="40"/>
      <c r="AL114" s="40"/>
      <c r="AM114" s="40"/>
      <c r="AN114" s="40"/>
      <c r="AO114" s="40">
        <f>Test!I963</f>
        <v>0</v>
      </c>
      <c r="AP114" s="40">
        <f>Test!J963</f>
        <v>0</v>
      </c>
      <c r="AQ114" s="36">
        <f t="shared" si="7"/>
        <v>0</v>
      </c>
      <c r="AR114" s="48">
        <f t="shared" si="4"/>
        <v>0</v>
      </c>
      <c r="AS114" s="49">
        <f t="shared" si="5"/>
        <v>0</v>
      </c>
      <c r="AT114" s="16"/>
      <c r="AU114" s="16"/>
      <c r="AV114" s="468" t="s">
        <v>124</v>
      </c>
      <c r="AW114" s="403" cm="1">
        <f t="array" ref="AW114">bdRateExtend($G113:$G116,H113:H116,$Z113:$Z116,AA113:AA116)</f>
        <v>1</v>
      </c>
      <c r="AX114" s="403"/>
      <c r="AY114" s="403"/>
      <c r="AZ114" s="403"/>
      <c r="BA114" s="403"/>
      <c r="BB114" s="403" cm="1">
        <f t="array" ref="BB114">bdRateExtend($G113:$G116,L113:L116,$Z113:$Z116,AE113:AE116)</f>
        <v>1</v>
      </c>
      <c r="BC114" s="403"/>
      <c r="BD114" s="403" cm="1">
        <f t="array" ref="BD114">bdRateExtend($G113:$G116,M113:M116,$Z113:$Z116,AF113:AF116)</f>
        <v>1</v>
      </c>
      <c r="BE114" s="403"/>
      <c r="BF114" s="403" cm="1">
        <f t="array" ref="BF114">bdRateExtend($G113:$G116,N113:N116,$Z113:$Z116,AG113:AG116)</f>
        <v>1</v>
      </c>
      <c r="BG114" s="403"/>
      <c r="BH114" s="403" t="e" cm="1">
        <f t="array" ref="BH114">bdRateExtend($G113:$G116,O113:O116,$Z113:$Z116,AH113:AH116)</f>
        <v>#VALUE!</v>
      </c>
      <c r="BI114" s="403"/>
      <c r="BJ114" s="403" t="e" cm="1">
        <f t="array" ref="BJ114">bdRateExtend($G113:$G116,P113:P116,$Z113:$Z116,AI113:AI116)</f>
        <v>#VALUE!</v>
      </c>
      <c r="BK114" s="403"/>
      <c r="BL114" s="403" t="e" cm="1">
        <f t="array" ref="BL114">bdRateExtend($G113:$G116,Q113:Q116,$Z113:$Z116,AJ113:AJ116)</f>
        <v>#VALUE!</v>
      </c>
      <c r="BM114" s="403"/>
      <c r="BN114" s="403" t="e" cm="1">
        <f t="array" ref="BN114">bdRateExtend($G113:$G116,R113:R116,$Z113:$Z116,AK113:AK116)</f>
        <v>#VALUE!</v>
      </c>
      <c r="BO114" s="403"/>
      <c r="BP114" s="403"/>
      <c r="BQ114" s="377"/>
      <c r="BR114" s="377"/>
    </row>
    <row r="115" spans="1:70" ht="17" customHeight="1" x14ac:dyDescent="0.2">
      <c r="A115" s="387"/>
      <c r="B115" s="390"/>
      <c r="C115" s="393"/>
      <c r="D115" s="396"/>
      <c r="E115" s="399"/>
      <c r="F115" s="19">
        <v>47</v>
      </c>
      <c r="G115" s="35">
        <f>Anchor!B964</f>
        <v>2697.2447000000002</v>
      </c>
      <c r="H115" s="40">
        <f>Anchor!C964</f>
        <v>40.124699999999997</v>
      </c>
      <c r="I115" s="40">
        <f>Anchor!D964</f>
        <v>44.287700000000001</v>
      </c>
      <c r="J115" s="40">
        <f>Anchor!E964</f>
        <v>44.753900000000002</v>
      </c>
      <c r="K115" s="40"/>
      <c r="L115" s="40">
        <f>Anchor!F964</f>
        <v>18.7502</v>
      </c>
      <c r="M115" s="40">
        <f>Anchor!G964</f>
        <v>18.256499999999999</v>
      </c>
      <c r="N115" s="40">
        <f>Anchor!H964</f>
        <v>86.357600000000005</v>
      </c>
      <c r="O115" s="40"/>
      <c r="P115" s="40"/>
      <c r="Q115" s="40"/>
      <c r="R115" s="40"/>
      <c r="S115" s="40"/>
      <c r="T115" s="40"/>
      <c r="U115" s="40"/>
      <c r="V115" s="40">
        <f>Anchor!I964</f>
        <v>8133.9</v>
      </c>
      <c r="W115" s="40">
        <f>Anchor!J964</f>
        <v>5.6332000000000004</v>
      </c>
      <c r="X115" s="36">
        <f t="shared" si="6"/>
        <v>2.2594166666666666</v>
      </c>
      <c r="Y115" s="15"/>
      <c r="Z115" s="35">
        <f>Test!B964</f>
        <v>0</v>
      </c>
      <c r="AA115" s="40">
        <f>Test!C964</f>
        <v>0</v>
      </c>
      <c r="AB115" s="40">
        <f>Test!D964</f>
        <v>0</v>
      </c>
      <c r="AC115" s="40">
        <f>Test!E964</f>
        <v>0</v>
      </c>
      <c r="AD115" s="40"/>
      <c r="AE115" s="40">
        <f>Test!F964</f>
        <v>0</v>
      </c>
      <c r="AF115" s="40">
        <f>Test!G964</f>
        <v>0</v>
      </c>
      <c r="AG115" s="40">
        <f>Test!H964</f>
        <v>0</v>
      </c>
      <c r="AH115" s="40"/>
      <c r="AI115" s="40"/>
      <c r="AJ115" s="40"/>
      <c r="AK115" s="40"/>
      <c r="AL115" s="40"/>
      <c r="AM115" s="40"/>
      <c r="AN115" s="40"/>
      <c r="AO115" s="40">
        <f>Test!I964</f>
        <v>0</v>
      </c>
      <c r="AP115" s="40">
        <f>Test!J964</f>
        <v>0</v>
      </c>
      <c r="AQ115" s="36">
        <f t="shared" si="7"/>
        <v>0</v>
      </c>
      <c r="AR115" s="48">
        <f t="shared" si="4"/>
        <v>0</v>
      </c>
      <c r="AS115" s="49">
        <f t="shared" si="5"/>
        <v>0</v>
      </c>
      <c r="AT115" s="16"/>
      <c r="AU115" s="16"/>
      <c r="AV115" s="468"/>
      <c r="AW115" s="403"/>
      <c r="AX115" s="403"/>
      <c r="AY115" s="403"/>
      <c r="AZ115" s="403"/>
      <c r="BA115" s="403"/>
      <c r="BB115" s="403"/>
      <c r="BC115" s="403"/>
      <c r="BD115" s="403"/>
      <c r="BE115" s="403"/>
      <c r="BF115" s="403"/>
      <c r="BG115" s="403"/>
      <c r="BH115" s="403"/>
      <c r="BI115" s="403"/>
      <c r="BJ115" s="403"/>
      <c r="BK115" s="403"/>
      <c r="BL115" s="403"/>
      <c r="BM115" s="403"/>
      <c r="BN115" s="403"/>
      <c r="BO115" s="403"/>
      <c r="BP115" s="403"/>
      <c r="BQ115" s="377"/>
      <c r="BR115" s="377"/>
    </row>
    <row r="116" spans="1:70" ht="17" customHeight="1" x14ac:dyDescent="0.2">
      <c r="A116" s="387"/>
      <c r="B116" s="390"/>
      <c r="C116" s="393"/>
      <c r="D116" s="396"/>
      <c r="E116" s="399"/>
      <c r="F116" s="19">
        <v>55</v>
      </c>
      <c r="G116" s="35">
        <f>Anchor!B965</f>
        <v>1639.0103999999999</v>
      </c>
      <c r="H116" s="40">
        <f>Anchor!C965</f>
        <v>37.698799999999999</v>
      </c>
      <c r="I116" s="40">
        <f>Anchor!D965</f>
        <v>42.633499999999998</v>
      </c>
      <c r="J116" s="40">
        <f>Anchor!E965</f>
        <v>42.8459</v>
      </c>
      <c r="K116" s="40"/>
      <c r="L116" s="40">
        <f>Anchor!F965</f>
        <v>16.349900000000002</v>
      </c>
      <c r="M116" s="40">
        <f>Anchor!G965</f>
        <v>16.142800000000001</v>
      </c>
      <c r="N116" s="40">
        <f>Anchor!H965</f>
        <v>75.2239</v>
      </c>
      <c r="O116" s="40"/>
      <c r="P116" s="40"/>
      <c r="Q116" s="40"/>
      <c r="R116" s="40"/>
      <c r="S116" s="40"/>
      <c r="T116" s="40"/>
      <c r="U116" s="40"/>
      <c r="V116" s="40">
        <f>Anchor!I965</f>
        <v>6642.2</v>
      </c>
      <c r="W116" s="40">
        <f>Anchor!J965</f>
        <v>4.8177000000000003</v>
      </c>
      <c r="X116" s="36">
        <f t="shared" si="6"/>
        <v>1.8450555555555554</v>
      </c>
      <c r="Y116" s="15"/>
      <c r="Z116" s="35">
        <f>Test!B965</f>
        <v>0</v>
      </c>
      <c r="AA116" s="40">
        <f>Test!C965</f>
        <v>0</v>
      </c>
      <c r="AB116" s="40">
        <f>Test!D965</f>
        <v>0</v>
      </c>
      <c r="AC116" s="40">
        <f>Test!E965</f>
        <v>0</v>
      </c>
      <c r="AD116" s="40"/>
      <c r="AE116" s="40">
        <f>Test!F965</f>
        <v>0</v>
      </c>
      <c r="AF116" s="40">
        <f>Test!G965</f>
        <v>0</v>
      </c>
      <c r="AG116" s="40">
        <f>Test!H965</f>
        <v>0</v>
      </c>
      <c r="AH116" s="40"/>
      <c r="AI116" s="40"/>
      <c r="AJ116" s="40"/>
      <c r="AK116" s="40"/>
      <c r="AL116" s="40"/>
      <c r="AM116" s="40"/>
      <c r="AN116" s="40"/>
      <c r="AO116" s="40">
        <f>Test!I965</f>
        <v>0</v>
      </c>
      <c r="AP116" s="40">
        <f>Test!J965</f>
        <v>0</v>
      </c>
      <c r="AQ116" s="36">
        <f t="shared" si="7"/>
        <v>0</v>
      </c>
      <c r="AR116" s="48">
        <f t="shared" si="4"/>
        <v>0</v>
      </c>
      <c r="AS116" s="49">
        <f t="shared" si="5"/>
        <v>0</v>
      </c>
      <c r="AT116" s="16"/>
      <c r="AU116" s="16"/>
      <c r="AV116" s="468" t="s">
        <v>125</v>
      </c>
      <c r="AW116" s="403" cm="1">
        <f t="array" ref="AW116">bdRateExtend($G114:$G117,H114:H117,$Z114:$Z117,AA114:AA117)</f>
        <v>1</v>
      </c>
      <c r="AX116" s="403"/>
      <c r="AY116" s="403"/>
      <c r="AZ116" s="403"/>
      <c r="BA116" s="403"/>
      <c r="BB116" s="403" cm="1">
        <f t="array" ref="BB116">bdRateExtend($G114:$G117,L114:L117,$Z114:$Z117,AE114:AE117)</f>
        <v>1</v>
      </c>
      <c r="BC116" s="403"/>
      <c r="BD116" s="403" cm="1">
        <f t="array" ref="BD116">bdRateExtend($G114:$G117,M114:M117,$Z114:$Z117,AF114:AF117)</f>
        <v>1</v>
      </c>
      <c r="BE116" s="403"/>
      <c r="BF116" s="403" cm="1">
        <f t="array" ref="BF116">bdRateExtend($G114:$G117,N114:N117,$Z114:$Z117,AG114:AG117)</f>
        <v>1</v>
      </c>
      <c r="BG116" s="403"/>
      <c r="BH116" s="403" t="e" cm="1">
        <f t="array" ref="BH116">bdRateExtend($G114:$G117,O114:O117,$Z114:$Z117,AH114:AH117)</f>
        <v>#VALUE!</v>
      </c>
      <c r="BI116" s="403"/>
      <c r="BJ116" s="403" t="e" cm="1">
        <f t="array" ref="BJ116">bdRateExtend($G114:$G117,P114:P117,$Z114:$Z117,AI114:AI117)</f>
        <v>#VALUE!</v>
      </c>
      <c r="BK116" s="403"/>
      <c r="BL116" s="403" t="e" cm="1">
        <f t="array" ref="BL116">bdRateExtend($G114:$G117,Q114:Q117,$Z114:$Z117,AJ114:AJ117)</f>
        <v>#VALUE!</v>
      </c>
      <c r="BM116" s="403"/>
      <c r="BN116" s="403" t="e" cm="1">
        <f t="array" ref="BN116">bdRateExtend($G114:$G117,R114:R117,$Z114:$Z117,AK114:AK117)</f>
        <v>#VALUE!</v>
      </c>
      <c r="BO116" s="403"/>
      <c r="BP116" s="403"/>
      <c r="BQ116" s="377"/>
      <c r="BR116" s="377"/>
    </row>
    <row r="117" spans="1:70" ht="17" customHeight="1" thickBot="1" x14ac:dyDescent="0.25">
      <c r="A117" s="387"/>
      <c r="B117" s="391"/>
      <c r="C117" s="394"/>
      <c r="D117" s="397"/>
      <c r="E117" s="400"/>
      <c r="F117" s="22">
        <v>63</v>
      </c>
      <c r="G117" s="37">
        <f>Anchor!B966</f>
        <v>712.38599999999997</v>
      </c>
      <c r="H117" s="38">
        <f>Anchor!C966</f>
        <v>34.107500000000002</v>
      </c>
      <c r="I117" s="38">
        <f>Anchor!D966</f>
        <v>40.798099999999998</v>
      </c>
      <c r="J117" s="38">
        <f>Anchor!E966</f>
        <v>40.377000000000002</v>
      </c>
      <c r="K117" s="38"/>
      <c r="L117" s="38">
        <f>Anchor!F966</f>
        <v>13.0543</v>
      </c>
      <c r="M117" s="38">
        <f>Anchor!G966</f>
        <v>13.2082</v>
      </c>
      <c r="N117" s="38">
        <f>Anchor!H966</f>
        <v>52.2483</v>
      </c>
      <c r="O117" s="38"/>
      <c r="P117" s="38"/>
      <c r="Q117" s="38"/>
      <c r="R117" s="38"/>
      <c r="S117" s="38"/>
      <c r="T117" s="38"/>
      <c r="U117" s="38"/>
      <c r="V117" s="38">
        <f>Anchor!I966</f>
        <v>4682.1000000000004</v>
      </c>
      <c r="W117" s="38">
        <f>Anchor!J966</f>
        <v>3.2347000000000001</v>
      </c>
      <c r="X117" s="39">
        <f t="shared" si="6"/>
        <v>1.3005833333333334</v>
      </c>
      <c r="Y117" s="15"/>
      <c r="Z117" s="37">
        <f>Test!B966</f>
        <v>0</v>
      </c>
      <c r="AA117" s="38">
        <f>Test!C966</f>
        <v>0</v>
      </c>
      <c r="AB117" s="38">
        <f>Test!D966</f>
        <v>0</v>
      </c>
      <c r="AC117" s="38">
        <f>Test!E966</f>
        <v>0</v>
      </c>
      <c r="AD117" s="38"/>
      <c r="AE117" s="38">
        <f>Test!F966</f>
        <v>0</v>
      </c>
      <c r="AF117" s="38">
        <f>Test!G966</f>
        <v>0</v>
      </c>
      <c r="AG117" s="38">
        <f>Test!H966</f>
        <v>0</v>
      </c>
      <c r="AH117" s="38"/>
      <c r="AI117" s="38"/>
      <c r="AJ117" s="38"/>
      <c r="AK117" s="38"/>
      <c r="AL117" s="38"/>
      <c r="AM117" s="38"/>
      <c r="AN117" s="38"/>
      <c r="AO117" s="38">
        <f>Test!I966</f>
        <v>0</v>
      </c>
      <c r="AP117" s="38">
        <f>Test!J966</f>
        <v>0</v>
      </c>
      <c r="AQ117" s="39">
        <f t="shared" si="7"/>
        <v>0</v>
      </c>
      <c r="AR117" s="50">
        <f t="shared" si="4"/>
        <v>0</v>
      </c>
      <c r="AS117" s="51">
        <f t="shared" si="5"/>
        <v>0</v>
      </c>
      <c r="AT117" s="16"/>
      <c r="AU117" s="16"/>
      <c r="AV117" s="468"/>
      <c r="AW117" s="403"/>
      <c r="AX117" s="403"/>
      <c r="AY117" s="403"/>
      <c r="AZ117" s="403"/>
      <c r="BA117" s="403"/>
      <c r="BB117" s="403"/>
      <c r="BC117" s="403"/>
      <c r="BD117" s="403"/>
      <c r="BE117" s="403"/>
      <c r="BF117" s="403"/>
      <c r="BG117" s="403"/>
      <c r="BH117" s="403"/>
      <c r="BI117" s="403"/>
      <c r="BJ117" s="403"/>
      <c r="BK117" s="403"/>
      <c r="BL117" s="403"/>
      <c r="BM117" s="403"/>
      <c r="BN117" s="403"/>
      <c r="BO117" s="403"/>
      <c r="BP117" s="403"/>
      <c r="BQ117" s="377"/>
      <c r="BR117" s="377"/>
    </row>
    <row r="118" spans="1:70" ht="17" customHeight="1" x14ac:dyDescent="0.2">
      <c r="A118" s="387"/>
      <c r="B118" s="389" t="s">
        <v>2</v>
      </c>
      <c r="C118" s="392" t="s">
        <v>43</v>
      </c>
      <c r="D118" s="395">
        <v>25</v>
      </c>
      <c r="E118" s="398">
        <v>8</v>
      </c>
      <c r="F118" s="21">
        <v>23</v>
      </c>
      <c r="G118" s="32">
        <f>Anchor!B967</f>
        <v>27955.715400000001</v>
      </c>
      <c r="H118" s="33">
        <f>Anchor!C967</f>
        <v>41.499299999999998</v>
      </c>
      <c r="I118" s="33">
        <f>Anchor!D967</f>
        <v>44.076799999999999</v>
      </c>
      <c r="J118" s="33">
        <f>Anchor!E967</f>
        <v>45.834400000000002</v>
      </c>
      <c r="K118" s="33"/>
      <c r="L118" s="33">
        <f>Anchor!F967</f>
        <v>27.043900000000001</v>
      </c>
      <c r="M118" s="33">
        <f>Anchor!G967</f>
        <v>22.527999999999999</v>
      </c>
      <c r="N118" s="33">
        <f>Anchor!H967</f>
        <v>99.972499999999997</v>
      </c>
      <c r="O118" s="33"/>
      <c r="P118" s="33"/>
      <c r="Q118" s="33"/>
      <c r="R118" s="33"/>
      <c r="S118" s="33"/>
      <c r="T118" s="33"/>
      <c r="U118" s="33"/>
      <c r="V118" s="33">
        <f>Anchor!I967</f>
        <v>29027.1</v>
      </c>
      <c r="W118" s="33">
        <f>Anchor!J967</f>
        <v>16.305199999999999</v>
      </c>
      <c r="X118" s="34">
        <f t="shared" si="6"/>
        <v>8.0630833333333332</v>
      </c>
      <c r="Y118" s="15"/>
      <c r="Z118" s="32">
        <f>Test!B967</f>
        <v>0</v>
      </c>
      <c r="AA118" s="33">
        <f>Test!C967</f>
        <v>0</v>
      </c>
      <c r="AB118" s="33">
        <f>Test!D967</f>
        <v>0</v>
      </c>
      <c r="AC118" s="33">
        <f>Test!E967</f>
        <v>0</v>
      </c>
      <c r="AD118" s="33"/>
      <c r="AE118" s="33">
        <f>Test!F967</f>
        <v>0</v>
      </c>
      <c r="AF118" s="33">
        <f>Test!G967</f>
        <v>0</v>
      </c>
      <c r="AG118" s="33">
        <f>Test!H967</f>
        <v>0</v>
      </c>
      <c r="AH118" s="33"/>
      <c r="AI118" s="33"/>
      <c r="AJ118" s="33"/>
      <c r="AK118" s="33"/>
      <c r="AL118" s="33"/>
      <c r="AM118" s="33"/>
      <c r="AN118" s="33"/>
      <c r="AO118" s="33">
        <f>Test!I967</f>
        <v>0</v>
      </c>
      <c r="AP118" s="33">
        <f>Test!J967</f>
        <v>0</v>
      </c>
      <c r="AQ118" s="34">
        <f t="shared" si="7"/>
        <v>0</v>
      </c>
      <c r="AR118" s="46">
        <f t="shared" si="4"/>
        <v>0</v>
      </c>
      <c r="AS118" s="47">
        <f t="shared" si="5"/>
        <v>0</v>
      </c>
      <c r="AT118" s="16"/>
      <c r="AU118" s="16"/>
      <c r="AV118" s="468" t="s">
        <v>123</v>
      </c>
      <c r="AW118" s="403" cm="1">
        <f t="array" ref="AW118">bdRateExtend($G118:$G121,H118:H121,$Z118:$Z121,AA118:AA121)</f>
        <v>1</v>
      </c>
      <c r="AX118" s="403" cm="1">
        <f t="array" ref="AX118">bdRateExtend($G118:$G123,H118:H123,$Z118:$Z123,AA118:AA123)</f>
        <v>1</v>
      </c>
      <c r="AY118" s="403" cm="1">
        <f t="array" ref="AY118">bdRateExtend($G118:$G123,I118:I123,$Z118:$Z123,AB118:AB123)</f>
        <v>1</v>
      </c>
      <c r="AZ118" s="403" cm="1">
        <f t="array" ref="AZ118">bdRateExtend($G118:$G123,J118:J123,$Z118:$Z123,AC118:AC123)</f>
        <v>1</v>
      </c>
      <c r="BA118" s="403" t="e" cm="1">
        <f t="array" ref="BA118">bdRateExtend($G118:$G123,K118:K123,$Z118:$Z123,AD118:AD123)</f>
        <v>#VALUE!</v>
      </c>
      <c r="BB118" s="403" cm="1">
        <f t="array" ref="BB118">bdRateExtend($G118:$G121,L118:L121,$Z118:$Z121,AE118:AE121)</f>
        <v>1</v>
      </c>
      <c r="BC118" s="403" cm="1">
        <f t="array" ref="BC118">bdRateExtend($G118:$G123,L118:L123,$Z118:$Z123,AE118:AE123)</f>
        <v>1</v>
      </c>
      <c r="BD118" s="403" cm="1">
        <f t="array" ref="BD118">bdRateExtend($G118:$G121,M118:M121,$Z118:$Z121,AF118:AF121)</f>
        <v>1</v>
      </c>
      <c r="BE118" s="403" cm="1">
        <f t="array" ref="BE118">bdRateExtend($G118:$G123,M118:M123,$Z118:$Z123,AF118:AF123)</f>
        <v>1</v>
      </c>
      <c r="BF118" s="403" cm="1">
        <f t="array" ref="BF118">bdRateExtend($G118:$G121,N118:N121,$Z118:$Z121,AG118:AG121)</f>
        <v>1</v>
      </c>
      <c r="BG118" s="403" cm="1">
        <f t="array" ref="BG118">bdRateExtend($G118:$G123,N118:N123,$Z118:$Z123,AG118:AG123)</f>
        <v>1</v>
      </c>
      <c r="BH118" s="403" t="e" cm="1">
        <f t="array" ref="BH118">bdRateExtend($G118:$G121,O118:O121,$Z118:$Z121,AH118:AH121)</f>
        <v>#VALUE!</v>
      </c>
      <c r="BI118" s="403" t="e" cm="1">
        <f t="array" ref="BI118">bdRateExtend($G118:$G123,O118:O123,$Z118:$Z123,AH118:AH123)</f>
        <v>#VALUE!</v>
      </c>
      <c r="BJ118" s="403" t="e" cm="1">
        <f t="array" ref="BJ118">bdRateExtend($G118:$G121,P118:P121,$Z118:$Z121,AI118:AI121)</f>
        <v>#VALUE!</v>
      </c>
      <c r="BK118" s="403" t="e" cm="1">
        <f t="array" ref="BK118">bdRateExtend($G118:$G123,P118:P123,$Z118:$Z123,AI118:AI123)</f>
        <v>#VALUE!</v>
      </c>
      <c r="BL118" s="403" t="e" cm="1">
        <f t="array" ref="BL118">bdRateExtend($G118:$G121,Q118:Q121,$Z118:$Z121,AJ118:AJ121)</f>
        <v>#VALUE!</v>
      </c>
      <c r="BM118" s="403" t="e" cm="1">
        <f t="array" ref="BM118">bdRateExtend($G118:$G123,Q118:Q123,$Z118:$Z123,AJ118:AJ123)</f>
        <v>#VALUE!</v>
      </c>
      <c r="BN118" s="403" t="e" cm="1">
        <f t="array" ref="BN118">bdRateExtend($G118:$G121,R118:R121,$Z118:$Z121,AK118:AK121)</f>
        <v>#VALUE!</v>
      </c>
      <c r="BO118" s="403" t="e" cm="1">
        <f t="array" ref="BO118">bdRateExtend($G118:$G123,R118:R123,$Z118:$Z123,AK118:AK123)</f>
        <v>#VALUE!</v>
      </c>
      <c r="BP118" s="403" t="e" cm="1">
        <f t="array" ref="BP118">bdRateExtend($G118:$G123,S118:S123,$Z118:$Z123,AL118:AL123)</f>
        <v>#VALUE!</v>
      </c>
      <c r="BQ118" s="377" t="e" cm="1">
        <f t="array" ref="BQ118">bdRateExtend($G118:$G123,T118:T123,$Z118:$Z123,AM118:AM123)</f>
        <v>#VALUE!</v>
      </c>
      <c r="BR118" s="377" t="e" cm="1">
        <f t="array" ref="BR118">bdRateExtend($G118:$G123,U118:U123,$Z118:$Z123,AN118:AN123)</f>
        <v>#VALUE!</v>
      </c>
    </row>
    <row r="119" spans="1:70" ht="17" customHeight="1" x14ac:dyDescent="0.2">
      <c r="A119" s="387"/>
      <c r="B119" s="390"/>
      <c r="C119" s="393"/>
      <c r="D119" s="396"/>
      <c r="E119" s="399"/>
      <c r="F119" s="19">
        <v>31</v>
      </c>
      <c r="G119" s="35">
        <f>Anchor!B968</f>
        <v>16551.3262</v>
      </c>
      <c r="H119" s="40">
        <f>Anchor!C968</f>
        <v>39.3992</v>
      </c>
      <c r="I119" s="40">
        <f>Anchor!D968</f>
        <v>42.186399999999999</v>
      </c>
      <c r="J119" s="40">
        <f>Anchor!E968</f>
        <v>43.841799999999999</v>
      </c>
      <c r="K119" s="40"/>
      <c r="L119" s="40">
        <f>Anchor!F968</f>
        <v>23.259499999999999</v>
      </c>
      <c r="M119" s="40">
        <f>Anchor!G968</f>
        <v>19.87</v>
      </c>
      <c r="N119" s="40">
        <f>Anchor!H968</f>
        <v>99.966200000000001</v>
      </c>
      <c r="O119" s="40"/>
      <c r="P119" s="40"/>
      <c r="Q119" s="40"/>
      <c r="R119" s="40"/>
      <c r="S119" s="40"/>
      <c r="T119" s="40"/>
      <c r="U119" s="40"/>
      <c r="V119" s="40">
        <f>Anchor!I968</f>
        <v>25691.3</v>
      </c>
      <c r="W119" s="40">
        <f>Anchor!J968</f>
        <v>13.298299999999999</v>
      </c>
      <c r="X119" s="36">
        <f t="shared" si="6"/>
        <v>7.1364722222222223</v>
      </c>
      <c r="Y119" s="15"/>
      <c r="Z119" s="35">
        <f>Test!B968</f>
        <v>0</v>
      </c>
      <c r="AA119" s="40">
        <f>Test!C968</f>
        <v>0</v>
      </c>
      <c r="AB119" s="40">
        <f>Test!D968</f>
        <v>0</v>
      </c>
      <c r="AC119" s="40">
        <f>Test!E968</f>
        <v>0</v>
      </c>
      <c r="AD119" s="40"/>
      <c r="AE119" s="40">
        <f>Test!F968</f>
        <v>0</v>
      </c>
      <c r="AF119" s="40">
        <f>Test!G968</f>
        <v>0</v>
      </c>
      <c r="AG119" s="40">
        <f>Test!H968</f>
        <v>0</v>
      </c>
      <c r="AH119" s="40"/>
      <c r="AI119" s="40"/>
      <c r="AJ119" s="40"/>
      <c r="AK119" s="40"/>
      <c r="AL119" s="40"/>
      <c r="AM119" s="40"/>
      <c r="AN119" s="40"/>
      <c r="AO119" s="40">
        <f>Test!I968</f>
        <v>0</v>
      </c>
      <c r="AP119" s="40">
        <f>Test!J968</f>
        <v>0</v>
      </c>
      <c r="AQ119" s="36">
        <f t="shared" si="7"/>
        <v>0</v>
      </c>
      <c r="AR119" s="48">
        <f t="shared" si="4"/>
        <v>0</v>
      </c>
      <c r="AS119" s="49">
        <f t="shared" si="5"/>
        <v>0</v>
      </c>
      <c r="AT119" s="16"/>
      <c r="AU119" s="16"/>
      <c r="AV119" s="468"/>
      <c r="AW119" s="403"/>
      <c r="AX119" s="403"/>
      <c r="AY119" s="403"/>
      <c r="AZ119" s="403"/>
      <c r="BA119" s="403"/>
      <c r="BB119" s="403"/>
      <c r="BC119" s="403"/>
      <c r="BD119" s="403"/>
      <c r="BE119" s="403"/>
      <c r="BF119" s="403"/>
      <c r="BG119" s="403"/>
      <c r="BH119" s="403"/>
      <c r="BI119" s="403"/>
      <c r="BJ119" s="403"/>
      <c r="BK119" s="403"/>
      <c r="BL119" s="403"/>
      <c r="BM119" s="403"/>
      <c r="BN119" s="403"/>
      <c r="BO119" s="403"/>
      <c r="BP119" s="403"/>
      <c r="BQ119" s="377"/>
      <c r="BR119" s="377"/>
    </row>
    <row r="120" spans="1:70" ht="17" customHeight="1" x14ac:dyDescent="0.2">
      <c r="A120" s="387"/>
      <c r="B120" s="390"/>
      <c r="C120" s="393"/>
      <c r="D120" s="396"/>
      <c r="E120" s="399"/>
      <c r="F120" s="19">
        <v>39</v>
      </c>
      <c r="G120" s="35">
        <f>Anchor!B969</f>
        <v>9612.3830999999991</v>
      </c>
      <c r="H120" s="40">
        <f>Anchor!C969</f>
        <v>37.145200000000003</v>
      </c>
      <c r="I120" s="40">
        <f>Anchor!D969</f>
        <v>40.504399999999997</v>
      </c>
      <c r="J120" s="40">
        <f>Anchor!E969</f>
        <v>42.326599999999999</v>
      </c>
      <c r="K120" s="40"/>
      <c r="L120" s="40">
        <f>Anchor!F969</f>
        <v>19.453399999999998</v>
      </c>
      <c r="M120" s="40">
        <f>Anchor!G969</f>
        <v>17.122699999999998</v>
      </c>
      <c r="N120" s="40">
        <f>Anchor!H969</f>
        <v>96.784800000000004</v>
      </c>
      <c r="O120" s="40"/>
      <c r="P120" s="40"/>
      <c r="Q120" s="40"/>
      <c r="R120" s="40"/>
      <c r="S120" s="40"/>
      <c r="T120" s="40"/>
      <c r="U120" s="40"/>
      <c r="V120" s="40">
        <f>Anchor!I969</f>
        <v>22965.4</v>
      </c>
      <c r="W120" s="40">
        <f>Anchor!J969</f>
        <v>10.856199999999999</v>
      </c>
      <c r="X120" s="36">
        <f t="shared" si="6"/>
        <v>6.3792777777777783</v>
      </c>
      <c r="Y120" s="15"/>
      <c r="Z120" s="35">
        <f>Test!B969</f>
        <v>0</v>
      </c>
      <c r="AA120" s="40">
        <f>Test!C969</f>
        <v>0</v>
      </c>
      <c r="AB120" s="40">
        <f>Test!D969</f>
        <v>0</v>
      </c>
      <c r="AC120" s="40">
        <f>Test!E969</f>
        <v>0</v>
      </c>
      <c r="AD120" s="40"/>
      <c r="AE120" s="40">
        <f>Test!F969</f>
        <v>0</v>
      </c>
      <c r="AF120" s="40">
        <f>Test!G969</f>
        <v>0</v>
      </c>
      <c r="AG120" s="40">
        <f>Test!H969</f>
        <v>0</v>
      </c>
      <c r="AH120" s="40"/>
      <c r="AI120" s="40"/>
      <c r="AJ120" s="40"/>
      <c r="AK120" s="40"/>
      <c r="AL120" s="40"/>
      <c r="AM120" s="40"/>
      <c r="AN120" s="40"/>
      <c r="AO120" s="40">
        <f>Test!I969</f>
        <v>0</v>
      </c>
      <c r="AP120" s="40">
        <f>Test!J969</f>
        <v>0</v>
      </c>
      <c r="AQ120" s="36">
        <f t="shared" si="7"/>
        <v>0</v>
      </c>
      <c r="AR120" s="48">
        <f t="shared" si="4"/>
        <v>0</v>
      </c>
      <c r="AS120" s="49">
        <f t="shared" si="5"/>
        <v>0</v>
      </c>
      <c r="AT120" s="16"/>
      <c r="AU120" s="16"/>
      <c r="AV120" s="468" t="s">
        <v>124</v>
      </c>
      <c r="AW120" s="403" cm="1">
        <f t="array" ref="AW120">bdRateExtend($G119:$G122,H119:H122,$Z119:$Z122,AA119:AA122)</f>
        <v>1</v>
      </c>
      <c r="AX120" s="403"/>
      <c r="AY120" s="403"/>
      <c r="AZ120" s="403"/>
      <c r="BA120" s="403"/>
      <c r="BB120" s="403" cm="1">
        <f t="array" ref="BB120">bdRateExtend($G119:$G122,L119:L122,$Z119:$Z122,AE119:AE122)</f>
        <v>1</v>
      </c>
      <c r="BC120" s="403"/>
      <c r="BD120" s="403" cm="1">
        <f t="array" ref="BD120">bdRateExtend($G119:$G122,M119:M122,$Z119:$Z122,AF119:AF122)</f>
        <v>1</v>
      </c>
      <c r="BE120" s="403"/>
      <c r="BF120" s="403" cm="1">
        <f t="array" ref="BF120">bdRateExtend($G119:$G122,N119:N122,$Z119:$Z122,AG119:AG122)</f>
        <v>1</v>
      </c>
      <c r="BG120" s="403"/>
      <c r="BH120" s="403" t="e" cm="1">
        <f t="array" ref="BH120">bdRateExtend($G119:$G122,O119:O122,$Z119:$Z122,AH119:AH122)</f>
        <v>#VALUE!</v>
      </c>
      <c r="BI120" s="403"/>
      <c r="BJ120" s="403" t="e" cm="1">
        <f t="array" ref="BJ120">bdRateExtend($G119:$G122,P119:P122,$Z119:$Z122,AI119:AI122)</f>
        <v>#VALUE!</v>
      </c>
      <c r="BK120" s="403"/>
      <c r="BL120" s="403" t="e" cm="1">
        <f t="array" ref="BL120">bdRateExtend($G119:$G122,Q119:Q122,$Z119:$Z122,AJ119:AJ122)</f>
        <v>#VALUE!</v>
      </c>
      <c r="BM120" s="403"/>
      <c r="BN120" s="403" t="e" cm="1">
        <f t="array" ref="BN120">bdRateExtend($G119:$G122,R119:R122,$Z119:$Z122,AK119:AK122)</f>
        <v>#VALUE!</v>
      </c>
      <c r="BO120" s="403"/>
      <c r="BP120" s="403"/>
      <c r="BQ120" s="377"/>
      <c r="BR120" s="377"/>
    </row>
    <row r="121" spans="1:70" ht="17" customHeight="1" x14ac:dyDescent="0.2">
      <c r="A121" s="387"/>
      <c r="B121" s="390"/>
      <c r="C121" s="393"/>
      <c r="D121" s="396"/>
      <c r="E121" s="399"/>
      <c r="F121" s="19">
        <v>47</v>
      </c>
      <c r="G121" s="35">
        <f>Anchor!B970</f>
        <v>5644.3954000000003</v>
      </c>
      <c r="H121" s="40">
        <f>Anchor!C970</f>
        <v>34.8748</v>
      </c>
      <c r="I121" s="40">
        <f>Anchor!D970</f>
        <v>39.037599999999998</v>
      </c>
      <c r="J121" s="40">
        <f>Anchor!E970</f>
        <v>41.278599999999997</v>
      </c>
      <c r="K121" s="40"/>
      <c r="L121" s="40">
        <f>Anchor!F970</f>
        <v>15.944699999999999</v>
      </c>
      <c r="M121" s="40">
        <f>Anchor!G970</f>
        <v>14.472099999999999</v>
      </c>
      <c r="N121" s="40">
        <f>Anchor!H970</f>
        <v>83.838499999999996</v>
      </c>
      <c r="O121" s="40"/>
      <c r="P121" s="40"/>
      <c r="Q121" s="40"/>
      <c r="R121" s="40"/>
      <c r="S121" s="40"/>
      <c r="T121" s="40"/>
      <c r="U121" s="40"/>
      <c r="V121" s="40">
        <f>Anchor!I970</f>
        <v>16924.2</v>
      </c>
      <c r="W121" s="40">
        <f>Anchor!J970</f>
        <v>9.3534000000000006</v>
      </c>
      <c r="X121" s="36">
        <f t="shared" si="6"/>
        <v>4.7011666666666665</v>
      </c>
      <c r="Y121" s="15"/>
      <c r="Z121" s="35">
        <f>Test!B970</f>
        <v>0</v>
      </c>
      <c r="AA121" s="40">
        <f>Test!C970</f>
        <v>0</v>
      </c>
      <c r="AB121" s="40">
        <f>Test!D970</f>
        <v>0</v>
      </c>
      <c r="AC121" s="40">
        <f>Test!E970</f>
        <v>0</v>
      </c>
      <c r="AD121" s="40"/>
      <c r="AE121" s="40">
        <f>Test!F970</f>
        <v>0</v>
      </c>
      <c r="AF121" s="40">
        <f>Test!G970</f>
        <v>0</v>
      </c>
      <c r="AG121" s="40">
        <f>Test!H970</f>
        <v>0</v>
      </c>
      <c r="AH121" s="40"/>
      <c r="AI121" s="40"/>
      <c r="AJ121" s="40"/>
      <c r="AK121" s="40"/>
      <c r="AL121" s="40"/>
      <c r="AM121" s="40"/>
      <c r="AN121" s="40"/>
      <c r="AO121" s="40">
        <f>Test!I970</f>
        <v>0</v>
      </c>
      <c r="AP121" s="40">
        <f>Test!J970</f>
        <v>0</v>
      </c>
      <c r="AQ121" s="36">
        <f t="shared" si="7"/>
        <v>0</v>
      </c>
      <c r="AR121" s="48">
        <f t="shared" si="4"/>
        <v>0</v>
      </c>
      <c r="AS121" s="49">
        <f t="shared" si="5"/>
        <v>0</v>
      </c>
      <c r="AT121" s="16"/>
      <c r="AU121" s="16"/>
      <c r="AV121" s="468"/>
      <c r="AW121" s="403"/>
      <c r="AX121" s="403"/>
      <c r="AY121" s="403"/>
      <c r="AZ121" s="403"/>
      <c r="BA121" s="403"/>
      <c r="BB121" s="403"/>
      <c r="BC121" s="403"/>
      <c r="BD121" s="403"/>
      <c r="BE121" s="403"/>
      <c r="BF121" s="403"/>
      <c r="BG121" s="403"/>
      <c r="BH121" s="403"/>
      <c r="BI121" s="403"/>
      <c r="BJ121" s="403"/>
      <c r="BK121" s="403"/>
      <c r="BL121" s="403"/>
      <c r="BM121" s="403"/>
      <c r="BN121" s="403"/>
      <c r="BO121" s="403"/>
      <c r="BP121" s="403"/>
      <c r="BQ121" s="377"/>
      <c r="BR121" s="377"/>
    </row>
    <row r="122" spans="1:70" ht="17" customHeight="1" x14ac:dyDescent="0.2">
      <c r="A122" s="387"/>
      <c r="B122" s="390"/>
      <c r="C122" s="393"/>
      <c r="D122" s="396"/>
      <c r="E122" s="399"/>
      <c r="F122" s="19">
        <v>55</v>
      </c>
      <c r="G122" s="35">
        <f>Anchor!B971</f>
        <v>3287.5108</v>
      </c>
      <c r="H122" s="40">
        <f>Anchor!C971</f>
        <v>32.594099999999997</v>
      </c>
      <c r="I122" s="40">
        <f>Anchor!D971</f>
        <v>37.8035</v>
      </c>
      <c r="J122" s="40">
        <f>Anchor!E971</f>
        <v>40.565800000000003</v>
      </c>
      <c r="K122" s="40"/>
      <c r="L122" s="40">
        <f>Anchor!F971</f>
        <v>12.7273</v>
      </c>
      <c r="M122" s="40">
        <f>Anchor!G971</f>
        <v>11.931699999999999</v>
      </c>
      <c r="N122" s="40">
        <f>Anchor!H971</f>
        <v>65.914100000000005</v>
      </c>
      <c r="O122" s="40"/>
      <c r="P122" s="40"/>
      <c r="Q122" s="40"/>
      <c r="R122" s="40"/>
      <c r="S122" s="40"/>
      <c r="T122" s="40"/>
      <c r="U122" s="40"/>
      <c r="V122" s="40">
        <f>Anchor!I971</f>
        <v>14179.7</v>
      </c>
      <c r="W122" s="40">
        <f>Anchor!J971</f>
        <v>8.6353000000000009</v>
      </c>
      <c r="X122" s="36">
        <f t="shared" si="6"/>
        <v>3.9388055555555557</v>
      </c>
      <c r="Y122" s="15"/>
      <c r="Z122" s="35">
        <f>Test!B971</f>
        <v>0</v>
      </c>
      <c r="AA122" s="40">
        <f>Test!C971</f>
        <v>0</v>
      </c>
      <c r="AB122" s="40">
        <f>Test!D971</f>
        <v>0</v>
      </c>
      <c r="AC122" s="40">
        <f>Test!E971</f>
        <v>0</v>
      </c>
      <c r="AD122" s="40"/>
      <c r="AE122" s="40">
        <f>Test!F971</f>
        <v>0</v>
      </c>
      <c r="AF122" s="40">
        <f>Test!G971</f>
        <v>0</v>
      </c>
      <c r="AG122" s="40">
        <f>Test!H971</f>
        <v>0</v>
      </c>
      <c r="AH122" s="40"/>
      <c r="AI122" s="40"/>
      <c r="AJ122" s="40"/>
      <c r="AK122" s="40"/>
      <c r="AL122" s="40"/>
      <c r="AM122" s="40"/>
      <c r="AN122" s="40"/>
      <c r="AO122" s="40">
        <f>Test!I971</f>
        <v>0</v>
      </c>
      <c r="AP122" s="40">
        <f>Test!J971</f>
        <v>0</v>
      </c>
      <c r="AQ122" s="36">
        <f t="shared" si="7"/>
        <v>0</v>
      </c>
      <c r="AR122" s="48">
        <f t="shared" si="4"/>
        <v>0</v>
      </c>
      <c r="AS122" s="49">
        <f t="shared" si="5"/>
        <v>0</v>
      </c>
      <c r="AT122" s="16"/>
      <c r="AU122" s="16"/>
      <c r="AV122" s="468" t="s">
        <v>125</v>
      </c>
      <c r="AW122" s="403" cm="1">
        <f t="array" ref="AW122">bdRateExtend($G120:$G123,H120:H123,$Z120:$Z123,AA120:AA123)</f>
        <v>1</v>
      </c>
      <c r="AX122" s="403"/>
      <c r="AY122" s="403"/>
      <c r="AZ122" s="403"/>
      <c r="BA122" s="403"/>
      <c r="BB122" s="403" cm="1">
        <f t="array" ref="BB122">bdRateExtend($G120:$G123,L120:L123,$Z120:$Z123,AE120:AE123)</f>
        <v>1</v>
      </c>
      <c r="BC122" s="403"/>
      <c r="BD122" s="403" cm="1">
        <f t="array" ref="BD122">bdRateExtend($G120:$G123,M120:M123,$Z120:$Z123,AF120:AF123)</f>
        <v>1</v>
      </c>
      <c r="BE122" s="403"/>
      <c r="BF122" s="403" cm="1">
        <f t="array" ref="BF122">bdRateExtend($G120:$G123,N120:N123,$Z120:$Z123,AG120:AG123)</f>
        <v>1</v>
      </c>
      <c r="BG122" s="403"/>
      <c r="BH122" s="403" t="e" cm="1">
        <f t="array" ref="BH122">bdRateExtend($G120:$G123,O120:O123,$Z120:$Z123,AH120:AH123)</f>
        <v>#VALUE!</v>
      </c>
      <c r="BI122" s="403"/>
      <c r="BJ122" s="403" t="e" cm="1">
        <f t="array" ref="BJ122">bdRateExtend($G120:$G123,P120:P123,$Z120:$Z123,AI120:AI123)</f>
        <v>#VALUE!</v>
      </c>
      <c r="BK122" s="403"/>
      <c r="BL122" s="403" t="e" cm="1">
        <f t="array" ref="BL122">bdRateExtend($G120:$G123,Q120:Q123,$Z120:$Z123,AJ120:AJ123)</f>
        <v>#VALUE!</v>
      </c>
      <c r="BM122" s="403"/>
      <c r="BN122" s="403" t="e" cm="1">
        <f t="array" ref="BN122">bdRateExtend($G120:$G123,R120:R123,$Z120:$Z123,AK120:AK123)</f>
        <v>#VALUE!</v>
      </c>
      <c r="BO122" s="403"/>
      <c r="BP122" s="403"/>
      <c r="BQ122" s="377"/>
      <c r="BR122" s="377"/>
    </row>
    <row r="123" spans="1:70" ht="17" customHeight="1" thickBot="1" x14ac:dyDescent="0.25">
      <c r="A123" s="387"/>
      <c r="B123" s="391"/>
      <c r="C123" s="394"/>
      <c r="D123" s="397"/>
      <c r="E123" s="400"/>
      <c r="F123" s="22">
        <v>63</v>
      </c>
      <c r="G123" s="37">
        <f>Anchor!B972</f>
        <v>1188.0723</v>
      </c>
      <c r="H123" s="38">
        <f>Anchor!C972</f>
        <v>29.021699999999999</v>
      </c>
      <c r="I123" s="38">
        <f>Anchor!D972</f>
        <v>36.529499999999999</v>
      </c>
      <c r="J123" s="38">
        <f>Anchor!E972</f>
        <v>39.9636</v>
      </c>
      <c r="K123" s="38"/>
      <c r="L123" s="38">
        <f>Anchor!F972</f>
        <v>8.2779000000000007</v>
      </c>
      <c r="M123" s="38">
        <f>Anchor!G972</f>
        <v>8.2812000000000001</v>
      </c>
      <c r="N123" s="38">
        <f>Anchor!H972</f>
        <v>36.358800000000002</v>
      </c>
      <c r="O123" s="38"/>
      <c r="P123" s="38"/>
      <c r="Q123" s="38"/>
      <c r="R123" s="38"/>
      <c r="S123" s="38"/>
      <c r="T123" s="38"/>
      <c r="U123" s="38"/>
      <c r="V123" s="38">
        <f>Anchor!I972</f>
        <v>9015.2999999999993</v>
      </c>
      <c r="W123" s="38">
        <f>Anchor!J972</f>
        <v>5.9261999999999997</v>
      </c>
      <c r="X123" s="39">
        <f t="shared" si="6"/>
        <v>2.5042499999999999</v>
      </c>
      <c r="Y123" s="15"/>
      <c r="Z123" s="37">
        <f>Test!B972</f>
        <v>0</v>
      </c>
      <c r="AA123" s="38">
        <f>Test!C972</f>
        <v>0</v>
      </c>
      <c r="AB123" s="38">
        <f>Test!D972</f>
        <v>0</v>
      </c>
      <c r="AC123" s="38">
        <f>Test!E972</f>
        <v>0</v>
      </c>
      <c r="AD123" s="38"/>
      <c r="AE123" s="38">
        <f>Test!F972</f>
        <v>0</v>
      </c>
      <c r="AF123" s="38">
        <f>Test!G972</f>
        <v>0</v>
      </c>
      <c r="AG123" s="38">
        <f>Test!H972</f>
        <v>0</v>
      </c>
      <c r="AH123" s="38"/>
      <c r="AI123" s="38"/>
      <c r="AJ123" s="38"/>
      <c r="AK123" s="38"/>
      <c r="AL123" s="38"/>
      <c r="AM123" s="38"/>
      <c r="AN123" s="38"/>
      <c r="AO123" s="38">
        <f>Test!I972</f>
        <v>0</v>
      </c>
      <c r="AP123" s="38">
        <f>Test!J972</f>
        <v>0</v>
      </c>
      <c r="AQ123" s="39">
        <f t="shared" si="7"/>
        <v>0</v>
      </c>
      <c r="AR123" s="50">
        <f t="shared" si="4"/>
        <v>0</v>
      </c>
      <c r="AS123" s="51">
        <f t="shared" si="5"/>
        <v>0</v>
      </c>
      <c r="AT123" s="16"/>
      <c r="AU123" s="16"/>
      <c r="AV123" s="468"/>
      <c r="AW123" s="403"/>
      <c r="AX123" s="403"/>
      <c r="AY123" s="403"/>
      <c r="AZ123" s="403"/>
      <c r="BA123" s="403"/>
      <c r="BB123" s="403"/>
      <c r="BC123" s="403"/>
      <c r="BD123" s="403"/>
      <c r="BE123" s="403"/>
      <c r="BF123" s="403"/>
      <c r="BG123" s="403"/>
      <c r="BH123" s="403"/>
      <c r="BI123" s="403"/>
      <c r="BJ123" s="403"/>
      <c r="BK123" s="403"/>
      <c r="BL123" s="403"/>
      <c r="BM123" s="403"/>
      <c r="BN123" s="403"/>
      <c r="BO123" s="403"/>
      <c r="BP123" s="403"/>
      <c r="BQ123" s="377"/>
      <c r="BR123" s="377"/>
    </row>
    <row r="124" spans="1:70" ht="17" customHeight="1" x14ac:dyDescent="0.2">
      <c r="A124" s="387"/>
      <c r="B124" s="389" t="s">
        <v>2</v>
      </c>
      <c r="C124" s="392" t="s">
        <v>44</v>
      </c>
      <c r="D124" s="395">
        <v>29.97</v>
      </c>
      <c r="E124" s="398">
        <v>8</v>
      </c>
      <c r="F124" s="21">
        <v>23</v>
      </c>
      <c r="G124" s="32">
        <f>Anchor!B973</f>
        <v>34520.569199999998</v>
      </c>
      <c r="H124" s="33">
        <f>Anchor!C973</f>
        <v>42.101700000000001</v>
      </c>
      <c r="I124" s="33">
        <f>Anchor!D973</f>
        <v>44.529699999999998</v>
      </c>
      <c r="J124" s="33">
        <f>Anchor!E973</f>
        <v>45.706200000000003</v>
      </c>
      <c r="K124" s="33"/>
      <c r="L124" s="33">
        <f>Anchor!F973</f>
        <v>26.4404</v>
      </c>
      <c r="M124" s="33">
        <f>Anchor!G973</f>
        <v>23.479399999999998</v>
      </c>
      <c r="N124" s="33">
        <f>Anchor!H973</f>
        <v>99.748500000000007</v>
      </c>
      <c r="O124" s="33"/>
      <c r="P124" s="33"/>
      <c r="Q124" s="33"/>
      <c r="R124" s="33"/>
      <c r="S124" s="33"/>
      <c r="T124" s="33"/>
      <c r="U124" s="33"/>
      <c r="V124" s="33">
        <f>Anchor!I973</f>
        <v>31420.7</v>
      </c>
      <c r="W124" s="33">
        <f>Anchor!J973</f>
        <v>20.308599999999998</v>
      </c>
      <c r="X124" s="34">
        <f t="shared" si="6"/>
        <v>8.7279722222222222</v>
      </c>
      <c r="Y124" s="15"/>
      <c r="Z124" s="32">
        <f>Test!B973</f>
        <v>0</v>
      </c>
      <c r="AA124" s="33">
        <f>Test!C973</f>
        <v>0</v>
      </c>
      <c r="AB124" s="33">
        <f>Test!D973</f>
        <v>0</v>
      </c>
      <c r="AC124" s="33">
        <f>Test!E973</f>
        <v>0</v>
      </c>
      <c r="AD124" s="33"/>
      <c r="AE124" s="33">
        <f>Test!F973</f>
        <v>0</v>
      </c>
      <c r="AF124" s="33">
        <f>Test!G973</f>
        <v>0</v>
      </c>
      <c r="AG124" s="33">
        <f>Test!H973</f>
        <v>0</v>
      </c>
      <c r="AH124" s="33"/>
      <c r="AI124" s="33"/>
      <c r="AJ124" s="33"/>
      <c r="AK124" s="33"/>
      <c r="AL124" s="33"/>
      <c r="AM124" s="33"/>
      <c r="AN124" s="33"/>
      <c r="AO124" s="33">
        <f>Test!I973</f>
        <v>0</v>
      </c>
      <c r="AP124" s="33">
        <f>Test!J973</f>
        <v>0</v>
      </c>
      <c r="AQ124" s="34">
        <f t="shared" si="7"/>
        <v>0</v>
      </c>
      <c r="AR124" s="46">
        <f t="shared" si="4"/>
        <v>0</v>
      </c>
      <c r="AS124" s="47">
        <f t="shared" si="5"/>
        <v>0</v>
      </c>
      <c r="AT124" s="16"/>
      <c r="AU124" s="16"/>
      <c r="AV124" s="468" t="s">
        <v>123</v>
      </c>
      <c r="AW124" s="403" cm="1">
        <f t="array" ref="AW124">bdRateExtend($G124:$G127,H124:H127,$Z124:$Z127,AA124:AA127)</f>
        <v>1</v>
      </c>
      <c r="AX124" s="403" cm="1">
        <f t="array" ref="AX124">bdRateExtend($G124:$G129,H124:H129,$Z124:$Z129,AA124:AA129)</f>
        <v>1</v>
      </c>
      <c r="AY124" s="403" cm="1">
        <f t="array" ref="AY124">bdRateExtend($G124:$G129,I124:I129,$Z124:$Z129,AB124:AB129)</f>
        <v>1</v>
      </c>
      <c r="AZ124" s="403" cm="1">
        <f t="array" ref="AZ124">bdRateExtend($G124:$G129,J124:J129,$Z124:$Z129,AC124:AC129)</f>
        <v>1</v>
      </c>
      <c r="BA124" s="403" t="e" cm="1">
        <f t="array" ref="BA124">bdRateExtend($G124:$G129,K124:K129,$Z124:$Z129,AD124:AD129)</f>
        <v>#VALUE!</v>
      </c>
      <c r="BB124" s="403" cm="1">
        <f t="array" ref="BB124">bdRateExtend($G124:$G127,L124:L127,$Z124:$Z127,AE124:AE127)</f>
        <v>1</v>
      </c>
      <c r="BC124" s="403" cm="1">
        <f t="array" ref="BC124">bdRateExtend($G124:$G129,L124:L129,$Z124:$Z129,AE124:AE129)</f>
        <v>1</v>
      </c>
      <c r="BD124" s="403" cm="1">
        <f t="array" ref="BD124">bdRateExtend($G124:$G127,M124:M127,$Z124:$Z127,AF124:AF127)</f>
        <v>1</v>
      </c>
      <c r="BE124" s="403" cm="1">
        <f t="array" ref="BE124">bdRateExtend($G124:$G129,M124:M129,$Z124:$Z129,AF124:AF129)</f>
        <v>1</v>
      </c>
      <c r="BF124" s="403" cm="1">
        <f t="array" ref="BF124">bdRateExtend($G124:$G127,N124:N127,$Z124:$Z127,AG124:AG127)</f>
        <v>1</v>
      </c>
      <c r="BG124" s="403" cm="1">
        <f t="array" ref="BG124">bdRateExtend($G124:$G129,N124:N129,$Z124:$Z129,AG124:AG129)</f>
        <v>1</v>
      </c>
      <c r="BH124" s="403" t="e" cm="1">
        <f t="array" ref="BH124">bdRateExtend($G124:$G127,O124:O127,$Z124:$Z127,AH124:AH127)</f>
        <v>#VALUE!</v>
      </c>
      <c r="BI124" s="403" t="e" cm="1">
        <f t="array" ref="BI124">bdRateExtend($G124:$G129,O124:O129,$Z124:$Z129,AH124:AH129)</f>
        <v>#VALUE!</v>
      </c>
      <c r="BJ124" s="403" t="e" cm="1">
        <f t="array" ref="BJ124">bdRateExtend($G124:$G127,P124:P127,$Z124:$Z127,AI124:AI127)</f>
        <v>#VALUE!</v>
      </c>
      <c r="BK124" s="403" t="e" cm="1">
        <f t="array" ref="BK124">bdRateExtend($G124:$G129,P124:P129,$Z124:$Z129,AI124:AI129)</f>
        <v>#VALUE!</v>
      </c>
      <c r="BL124" s="403" t="e" cm="1">
        <f t="array" ref="BL124">bdRateExtend($G124:$G127,Q124:Q127,$Z124:$Z127,AJ124:AJ127)</f>
        <v>#VALUE!</v>
      </c>
      <c r="BM124" s="403" t="e" cm="1">
        <f t="array" ref="BM124">bdRateExtend($G124:$G129,Q124:Q129,$Z124:$Z129,AJ124:AJ129)</f>
        <v>#VALUE!</v>
      </c>
      <c r="BN124" s="403" t="e" cm="1">
        <f t="array" ref="BN124">bdRateExtend($G124:$G127,R124:R127,$Z124:$Z127,AK124:AK127)</f>
        <v>#VALUE!</v>
      </c>
      <c r="BO124" s="403" t="e" cm="1">
        <f t="array" ref="BO124">bdRateExtend($G124:$G129,R124:R129,$Z124:$Z129,AK124:AK129)</f>
        <v>#VALUE!</v>
      </c>
      <c r="BP124" s="403" t="e" cm="1">
        <f t="array" ref="BP124">bdRateExtend($G124:$G129,S124:S129,$Z124:$Z129,AL124:AL129)</f>
        <v>#VALUE!</v>
      </c>
      <c r="BQ124" s="377" t="e" cm="1">
        <f t="array" ref="BQ124">bdRateExtend($G124:$G129,T124:T129,$Z124:$Z129,AM124:AM129)</f>
        <v>#VALUE!</v>
      </c>
      <c r="BR124" s="377" t="e" cm="1">
        <f t="array" ref="BR124">bdRateExtend($G124:$G129,U124:U129,$Z124:$Z129,AN124:AN129)</f>
        <v>#VALUE!</v>
      </c>
    </row>
    <row r="125" spans="1:70" ht="17" customHeight="1" x14ac:dyDescent="0.2">
      <c r="A125" s="387"/>
      <c r="B125" s="390"/>
      <c r="C125" s="393"/>
      <c r="D125" s="396"/>
      <c r="E125" s="399"/>
      <c r="F125" s="19">
        <v>31</v>
      </c>
      <c r="G125" s="35">
        <f>Anchor!B974</f>
        <v>15772.7536</v>
      </c>
      <c r="H125" s="40">
        <f>Anchor!C974</f>
        <v>38.746699999999997</v>
      </c>
      <c r="I125" s="40">
        <f>Anchor!D974</f>
        <v>42.540399999999998</v>
      </c>
      <c r="J125" s="40">
        <f>Anchor!E974</f>
        <v>43.980200000000004</v>
      </c>
      <c r="K125" s="40"/>
      <c r="L125" s="40">
        <f>Anchor!F974</f>
        <v>23.384399999999999</v>
      </c>
      <c r="M125" s="40">
        <f>Anchor!G974</f>
        <v>20.668700000000001</v>
      </c>
      <c r="N125" s="40">
        <f>Anchor!H974</f>
        <v>96.898399999999995</v>
      </c>
      <c r="O125" s="40"/>
      <c r="P125" s="40"/>
      <c r="Q125" s="40"/>
      <c r="R125" s="40"/>
      <c r="S125" s="40"/>
      <c r="T125" s="40"/>
      <c r="U125" s="40"/>
      <c r="V125" s="40">
        <f>Anchor!I974</f>
        <v>25646.400000000001</v>
      </c>
      <c r="W125" s="40">
        <f>Anchor!J974</f>
        <v>15.4139</v>
      </c>
      <c r="X125" s="36">
        <f t="shared" si="6"/>
        <v>7.1240000000000006</v>
      </c>
      <c r="Y125" s="15"/>
      <c r="Z125" s="35">
        <f>Test!B974</f>
        <v>0</v>
      </c>
      <c r="AA125" s="40">
        <f>Test!C974</f>
        <v>0</v>
      </c>
      <c r="AB125" s="40">
        <f>Test!D974</f>
        <v>0</v>
      </c>
      <c r="AC125" s="40">
        <f>Test!E974</f>
        <v>0</v>
      </c>
      <c r="AD125" s="40"/>
      <c r="AE125" s="40">
        <f>Test!F974</f>
        <v>0</v>
      </c>
      <c r="AF125" s="40">
        <f>Test!G974</f>
        <v>0</v>
      </c>
      <c r="AG125" s="40">
        <f>Test!H974</f>
        <v>0</v>
      </c>
      <c r="AH125" s="40"/>
      <c r="AI125" s="40"/>
      <c r="AJ125" s="40"/>
      <c r="AK125" s="40"/>
      <c r="AL125" s="40"/>
      <c r="AM125" s="40"/>
      <c r="AN125" s="40"/>
      <c r="AO125" s="40">
        <f>Test!I974</f>
        <v>0</v>
      </c>
      <c r="AP125" s="40">
        <f>Test!J974</f>
        <v>0</v>
      </c>
      <c r="AQ125" s="36">
        <f t="shared" si="7"/>
        <v>0</v>
      </c>
      <c r="AR125" s="48">
        <f t="shared" si="4"/>
        <v>0</v>
      </c>
      <c r="AS125" s="49">
        <f t="shared" si="5"/>
        <v>0</v>
      </c>
      <c r="AT125" s="16"/>
      <c r="AU125" s="16"/>
      <c r="AV125" s="468"/>
      <c r="AW125" s="403"/>
      <c r="AX125" s="403"/>
      <c r="AY125" s="403"/>
      <c r="AZ125" s="403"/>
      <c r="BA125" s="403"/>
      <c r="BB125" s="403"/>
      <c r="BC125" s="403"/>
      <c r="BD125" s="403"/>
      <c r="BE125" s="403"/>
      <c r="BF125" s="403"/>
      <c r="BG125" s="403"/>
      <c r="BH125" s="403"/>
      <c r="BI125" s="403"/>
      <c r="BJ125" s="403"/>
      <c r="BK125" s="403"/>
      <c r="BL125" s="403"/>
      <c r="BM125" s="403"/>
      <c r="BN125" s="403"/>
      <c r="BO125" s="403"/>
      <c r="BP125" s="403"/>
      <c r="BQ125" s="377"/>
      <c r="BR125" s="377"/>
    </row>
    <row r="126" spans="1:70" ht="17" customHeight="1" x14ac:dyDescent="0.2">
      <c r="A126" s="387"/>
      <c r="B126" s="390"/>
      <c r="C126" s="393"/>
      <c r="D126" s="396"/>
      <c r="E126" s="399"/>
      <c r="F126" s="19">
        <v>39</v>
      </c>
      <c r="G126" s="35">
        <f>Anchor!B975</f>
        <v>7285.8711000000003</v>
      </c>
      <c r="H126" s="40">
        <f>Anchor!C975</f>
        <v>36.291899999999998</v>
      </c>
      <c r="I126" s="40">
        <f>Anchor!D975</f>
        <v>40.904600000000002</v>
      </c>
      <c r="J126" s="40">
        <f>Anchor!E975</f>
        <v>42.594499999999996</v>
      </c>
      <c r="K126" s="40"/>
      <c r="L126" s="40">
        <f>Anchor!F975</f>
        <v>20.619800000000001</v>
      </c>
      <c r="M126" s="40">
        <f>Anchor!G975</f>
        <v>18.442299999999999</v>
      </c>
      <c r="N126" s="40">
        <f>Anchor!H975</f>
        <v>91.519800000000004</v>
      </c>
      <c r="O126" s="40"/>
      <c r="P126" s="40"/>
      <c r="Q126" s="40"/>
      <c r="R126" s="40"/>
      <c r="S126" s="40"/>
      <c r="T126" s="40"/>
      <c r="U126" s="40"/>
      <c r="V126" s="40">
        <f>Anchor!I975</f>
        <v>20470.3</v>
      </c>
      <c r="W126" s="40">
        <f>Anchor!J975</f>
        <v>11.9565</v>
      </c>
      <c r="X126" s="36">
        <f t="shared" si="6"/>
        <v>5.6861944444444443</v>
      </c>
      <c r="Y126" s="15"/>
      <c r="Z126" s="35">
        <f>Test!B975</f>
        <v>0</v>
      </c>
      <c r="AA126" s="40">
        <f>Test!C975</f>
        <v>0</v>
      </c>
      <c r="AB126" s="40">
        <f>Test!D975</f>
        <v>0</v>
      </c>
      <c r="AC126" s="40">
        <f>Test!E975</f>
        <v>0</v>
      </c>
      <c r="AD126" s="40"/>
      <c r="AE126" s="40">
        <f>Test!F975</f>
        <v>0</v>
      </c>
      <c r="AF126" s="40">
        <f>Test!G975</f>
        <v>0</v>
      </c>
      <c r="AG126" s="40">
        <f>Test!H975</f>
        <v>0</v>
      </c>
      <c r="AH126" s="40"/>
      <c r="AI126" s="40"/>
      <c r="AJ126" s="40"/>
      <c r="AK126" s="40"/>
      <c r="AL126" s="40"/>
      <c r="AM126" s="40"/>
      <c r="AN126" s="40"/>
      <c r="AO126" s="40">
        <f>Test!I975</f>
        <v>0</v>
      </c>
      <c r="AP126" s="40">
        <f>Test!J975</f>
        <v>0</v>
      </c>
      <c r="AQ126" s="36">
        <f t="shared" si="7"/>
        <v>0</v>
      </c>
      <c r="AR126" s="48">
        <f t="shared" si="4"/>
        <v>0</v>
      </c>
      <c r="AS126" s="49">
        <f t="shared" si="5"/>
        <v>0</v>
      </c>
      <c r="AT126" s="16"/>
      <c r="AU126" s="16"/>
      <c r="AV126" s="468" t="s">
        <v>124</v>
      </c>
      <c r="AW126" s="403" cm="1">
        <f t="array" ref="AW126">bdRateExtend($G125:$G128,H125:H128,$Z125:$Z128,AA125:AA128)</f>
        <v>1</v>
      </c>
      <c r="AX126" s="403"/>
      <c r="AY126" s="403"/>
      <c r="AZ126" s="403"/>
      <c r="BA126" s="403"/>
      <c r="BB126" s="403" cm="1">
        <f t="array" ref="BB126">bdRateExtend($G125:$G128,L125:L128,$Z125:$Z128,AE125:AE128)</f>
        <v>1</v>
      </c>
      <c r="BC126" s="403"/>
      <c r="BD126" s="403" cm="1">
        <f t="array" ref="BD126">bdRateExtend($G125:$G128,M125:M128,$Z125:$Z128,AF125:AF128)</f>
        <v>1</v>
      </c>
      <c r="BE126" s="403"/>
      <c r="BF126" s="403" cm="1">
        <f t="array" ref="BF126">bdRateExtend($G125:$G128,N125:N128,$Z125:$Z128,AG125:AG128)</f>
        <v>1</v>
      </c>
      <c r="BG126" s="403"/>
      <c r="BH126" s="403" t="e" cm="1">
        <f t="array" ref="BH126">bdRateExtend($G125:$G128,O125:O128,$Z125:$Z128,AH125:AH128)</f>
        <v>#VALUE!</v>
      </c>
      <c r="BI126" s="403"/>
      <c r="BJ126" s="403" t="e" cm="1">
        <f t="array" ref="BJ126">bdRateExtend($G125:$G128,P125:P128,$Z125:$Z128,AI125:AI128)</f>
        <v>#VALUE!</v>
      </c>
      <c r="BK126" s="403"/>
      <c r="BL126" s="403" t="e" cm="1">
        <f t="array" ref="BL126">bdRateExtend($G125:$G128,Q125:Q128,$Z125:$Z128,AJ125:AJ128)</f>
        <v>#VALUE!</v>
      </c>
      <c r="BM126" s="403"/>
      <c r="BN126" s="403" t="e" cm="1">
        <f t="array" ref="BN126">bdRateExtend($G125:$G128,R125:R128,$Z125:$Z128,AK125:AK128)</f>
        <v>#VALUE!</v>
      </c>
      <c r="BO126" s="403"/>
      <c r="BP126" s="403"/>
      <c r="BQ126" s="377"/>
      <c r="BR126" s="377"/>
    </row>
    <row r="127" spans="1:70" ht="17" customHeight="1" x14ac:dyDescent="0.2">
      <c r="A127" s="387"/>
      <c r="B127" s="390"/>
      <c r="C127" s="393"/>
      <c r="D127" s="396"/>
      <c r="E127" s="399"/>
      <c r="F127" s="19">
        <v>47</v>
      </c>
      <c r="G127" s="35">
        <f>Anchor!B976</f>
        <v>3861.0010000000002</v>
      </c>
      <c r="H127" s="40">
        <f>Anchor!C976</f>
        <v>34.169899999999998</v>
      </c>
      <c r="I127" s="40">
        <f>Anchor!D976</f>
        <v>39.3247</v>
      </c>
      <c r="J127" s="40">
        <f>Anchor!E976</f>
        <v>41.138199999999998</v>
      </c>
      <c r="K127" s="40"/>
      <c r="L127" s="40">
        <f>Anchor!F976</f>
        <v>17.661999999999999</v>
      </c>
      <c r="M127" s="40">
        <f>Anchor!G976</f>
        <v>16.153099999999998</v>
      </c>
      <c r="N127" s="40">
        <f>Anchor!H976</f>
        <v>83.211699999999993</v>
      </c>
      <c r="O127" s="40"/>
      <c r="P127" s="40"/>
      <c r="Q127" s="40"/>
      <c r="R127" s="40"/>
      <c r="S127" s="40"/>
      <c r="T127" s="40"/>
      <c r="U127" s="40"/>
      <c r="V127" s="40">
        <f>Anchor!I976</f>
        <v>15068.4</v>
      </c>
      <c r="W127" s="40">
        <f>Anchor!J976</f>
        <v>8.6904000000000003</v>
      </c>
      <c r="X127" s="36">
        <f t="shared" si="6"/>
        <v>4.1856666666666662</v>
      </c>
      <c r="Y127" s="15"/>
      <c r="Z127" s="35">
        <f>Test!B976</f>
        <v>0</v>
      </c>
      <c r="AA127" s="40">
        <f>Test!C976</f>
        <v>0</v>
      </c>
      <c r="AB127" s="40">
        <f>Test!D976</f>
        <v>0</v>
      </c>
      <c r="AC127" s="40">
        <f>Test!E976</f>
        <v>0</v>
      </c>
      <c r="AD127" s="40"/>
      <c r="AE127" s="40">
        <f>Test!F976</f>
        <v>0</v>
      </c>
      <c r="AF127" s="40">
        <f>Test!G976</f>
        <v>0</v>
      </c>
      <c r="AG127" s="40">
        <f>Test!H976</f>
        <v>0</v>
      </c>
      <c r="AH127" s="40"/>
      <c r="AI127" s="40"/>
      <c r="AJ127" s="40"/>
      <c r="AK127" s="40"/>
      <c r="AL127" s="40"/>
      <c r="AM127" s="40"/>
      <c r="AN127" s="40"/>
      <c r="AO127" s="40">
        <f>Test!I976</f>
        <v>0</v>
      </c>
      <c r="AP127" s="40">
        <f>Test!J976</f>
        <v>0</v>
      </c>
      <c r="AQ127" s="36">
        <f t="shared" si="7"/>
        <v>0</v>
      </c>
      <c r="AR127" s="48">
        <f t="shared" si="4"/>
        <v>0</v>
      </c>
      <c r="AS127" s="49">
        <f t="shared" si="5"/>
        <v>0</v>
      </c>
      <c r="AT127" s="16"/>
      <c r="AU127" s="16"/>
      <c r="AV127" s="468"/>
      <c r="AW127" s="403"/>
      <c r="AX127" s="403"/>
      <c r="AY127" s="403"/>
      <c r="AZ127" s="403"/>
      <c r="BA127" s="403"/>
      <c r="BB127" s="403"/>
      <c r="BC127" s="403"/>
      <c r="BD127" s="403"/>
      <c r="BE127" s="403"/>
      <c r="BF127" s="403"/>
      <c r="BG127" s="403"/>
      <c r="BH127" s="403"/>
      <c r="BI127" s="403"/>
      <c r="BJ127" s="403"/>
      <c r="BK127" s="403"/>
      <c r="BL127" s="403"/>
      <c r="BM127" s="403"/>
      <c r="BN127" s="403"/>
      <c r="BO127" s="403"/>
      <c r="BP127" s="403"/>
      <c r="BQ127" s="377"/>
      <c r="BR127" s="377"/>
    </row>
    <row r="128" spans="1:70" ht="17" customHeight="1" x14ac:dyDescent="0.2">
      <c r="A128" s="387"/>
      <c r="B128" s="390"/>
      <c r="C128" s="393"/>
      <c r="D128" s="396"/>
      <c r="E128" s="399"/>
      <c r="F128" s="19">
        <v>55</v>
      </c>
      <c r="G128" s="35">
        <f>Anchor!B977</f>
        <v>2143.0356999999999</v>
      </c>
      <c r="H128" s="40">
        <f>Anchor!C977</f>
        <v>31.957100000000001</v>
      </c>
      <c r="I128" s="40">
        <f>Anchor!D977</f>
        <v>37.752200000000002</v>
      </c>
      <c r="J128" s="40">
        <f>Anchor!E977</f>
        <v>39.715499999999999</v>
      </c>
      <c r="K128" s="40"/>
      <c r="L128" s="40">
        <f>Anchor!F977</f>
        <v>14.733499999999999</v>
      </c>
      <c r="M128" s="40">
        <f>Anchor!G977</f>
        <v>13.794600000000001</v>
      </c>
      <c r="N128" s="40">
        <f>Anchor!H977</f>
        <v>71.256900000000002</v>
      </c>
      <c r="O128" s="40"/>
      <c r="P128" s="40"/>
      <c r="Q128" s="40"/>
      <c r="R128" s="40"/>
      <c r="S128" s="40"/>
      <c r="T128" s="40"/>
      <c r="U128" s="40"/>
      <c r="V128" s="40">
        <f>Anchor!I977</f>
        <v>11402.6</v>
      </c>
      <c r="W128" s="40">
        <f>Anchor!J977</f>
        <v>6.9696999999999996</v>
      </c>
      <c r="X128" s="36">
        <f t="shared" si="6"/>
        <v>3.167388888888889</v>
      </c>
      <c r="Y128" s="15"/>
      <c r="Z128" s="35">
        <f>Test!B977</f>
        <v>0</v>
      </c>
      <c r="AA128" s="40">
        <f>Test!C977</f>
        <v>0</v>
      </c>
      <c r="AB128" s="40">
        <f>Test!D977</f>
        <v>0</v>
      </c>
      <c r="AC128" s="40">
        <f>Test!E977</f>
        <v>0</v>
      </c>
      <c r="AD128" s="40"/>
      <c r="AE128" s="40">
        <f>Test!F977</f>
        <v>0</v>
      </c>
      <c r="AF128" s="40">
        <f>Test!G977</f>
        <v>0</v>
      </c>
      <c r="AG128" s="40">
        <f>Test!H977</f>
        <v>0</v>
      </c>
      <c r="AH128" s="40"/>
      <c r="AI128" s="40"/>
      <c r="AJ128" s="40"/>
      <c r="AK128" s="40"/>
      <c r="AL128" s="40"/>
      <c r="AM128" s="40"/>
      <c r="AN128" s="40"/>
      <c r="AO128" s="40">
        <f>Test!I977</f>
        <v>0</v>
      </c>
      <c r="AP128" s="40">
        <f>Test!J977</f>
        <v>0</v>
      </c>
      <c r="AQ128" s="36">
        <f t="shared" si="7"/>
        <v>0</v>
      </c>
      <c r="AR128" s="48">
        <f t="shared" si="4"/>
        <v>0</v>
      </c>
      <c r="AS128" s="49">
        <f t="shared" si="5"/>
        <v>0</v>
      </c>
      <c r="AT128" s="16"/>
      <c r="AU128" s="16"/>
      <c r="AV128" s="468" t="s">
        <v>125</v>
      </c>
      <c r="AW128" s="403" cm="1">
        <f t="array" ref="AW128">bdRateExtend($G126:$G129,H126:H129,$Z126:$Z129,AA126:AA129)</f>
        <v>1</v>
      </c>
      <c r="AX128" s="403"/>
      <c r="AY128" s="403"/>
      <c r="AZ128" s="403"/>
      <c r="BA128" s="403"/>
      <c r="BB128" s="403" cm="1">
        <f t="array" ref="BB128">bdRateExtend($G126:$G129,L126:L129,$Z126:$Z129,AE126:AE129)</f>
        <v>1</v>
      </c>
      <c r="BC128" s="403"/>
      <c r="BD128" s="403" cm="1">
        <f t="array" ref="BD128">bdRateExtend($G126:$G129,M126:M129,$Z126:$Z129,AF126:AF129)</f>
        <v>1</v>
      </c>
      <c r="BE128" s="403"/>
      <c r="BF128" s="403" cm="1">
        <f t="array" ref="BF128">bdRateExtend($G126:$G129,N126:N129,$Z126:$Z129,AG126:AG129)</f>
        <v>1</v>
      </c>
      <c r="BG128" s="403"/>
      <c r="BH128" s="403" t="e" cm="1">
        <f t="array" ref="BH128">bdRateExtend($G126:$G129,O126:O129,$Z126:$Z129,AH126:AH129)</f>
        <v>#VALUE!</v>
      </c>
      <c r="BI128" s="403"/>
      <c r="BJ128" s="403" t="e" cm="1">
        <f t="array" ref="BJ128">bdRateExtend($G126:$G129,P126:P129,$Z126:$Z129,AI126:AI129)</f>
        <v>#VALUE!</v>
      </c>
      <c r="BK128" s="403"/>
      <c r="BL128" s="403" t="e" cm="1">
        <f t="array" ref="BL128">bdRateExtend($G126:$G129,Q126:Q129,$Z126:$Z129,AJ126:AJ129)</f>
        <v>#VALUE!</v>
      </c>
      <c r="BM128" s="403"/>
      <c r="BN128" s="403" t="e" cm="1">
        <f t="array" ref="BN128">bdRateExtend($G126:$G129,R126:R129,$Z126:$Z129,AK126:AK129)</f>
        <v>#VALUE!</v>
      </c>
      <c r="BO128" s="403"/>
      <c r="BP128" s="403"/>
      <c r="BQ128" s="377"/>
      <c r="BR128" s="377"/>
    </row>
    <row r="129" spans="1:70" ht="17" customHeight="1" thickBot="1" x14ac:dyDescent="0.25">
      <c r="A129" s="387"/>
      <c r="B129" s="391"/>
      <c r="C129" s="394"/>
      <c r="D129" s="397"/>
      <c r="E129" s="400"/>
      <c r="F129" s="22">
        <v>63</v>
      </c>
      <c r="G129" s="37">
        <f>Anchor!B978</f>
        <v>873.26490000000001</v>
      </c>
      <c r="H129" s="38">
        <f>Anchor!C978</f>
        <v>28.7</v>
      </c>
      <c r="I129" s="38">
        <f>Anchor!D978</f>
        <v>36.003500000000003</v>
      </c>
      <c r="J129" s="38">
        <f>Anchor!E978</f>
        <v>38.074800000000003</v>
      </c>
      <c r="K129" s="38"/>
      <c r="L129" s="38">
        <f>Anchor!F978</f>
        <v>10.9329</v>
      </c>
      <c r="M129" s="38">
        <f>Anchor!G978</f>
        <v>10.6151</v>
      </c>
      <c r="N129" s="38">
        <f>Anchor!H978</f>
        <v>50.378599999999999</v>
      </c>
      <c r="O129" s="38"/>
      <c r="P129" s="38"/>
      <c r="Q129" s="38"/>
      <c r="R129" s="38"/>
      <c r="S129" s="38"/>
      <c r="T129" s="38"/>
      <c r="U129" s="38"/>
      <c r="V129" s="38">
        <f>Anchor!I978</f>
        <v>6930</v>
      </c>
      <c r="W129" s="38">
        <f>Anchor!J978</f>
        <v>4.3070000000000004</v>
      </c>
      <c r="X129" s="39">
        <f t="shared" si="6"/>
        <v>1.925</v>
      </c>
      <c r="Y129" s="15"/>
      <c r="Z129" s="37">
        <f>Test!B978</f>
        <v>0</v>
      </c>
      <c r="AA129" s="38">
        <f>Test!C978</f>
        <v>0</v>
      </c>
      <c r="AB129" s="38">
        <f>Test!D978</f>
        <v>0</v>
      </c>
      <c r="AC129" s="38">
        <f>Test!E978</f>
        <v>0</v>
      </c>
      <c r="AD129" s="38"/>
      <c r="AE129" s="38">
        <f>Test!F978</f>
        <v>0</v>
      </c>
      <c r="AF129" s="38">
        <f>Test!G978</f>
        <v>0</v>
      </c>
      <c r="AG129" s="38">
        <f>Test!H978</f>
        <v>0</v>
      </c>
      <c r="AH129" s="38"/>
      <c r="AI129" s="38"/>
      <c r="AJ129" s="38"/>
      <c r="AK129" s="38"/>
      <c r="AL129" s="38"/>
      <c r="AM129" s="38"/>
      <c r="AN129" s="38"/>
      <c r="AO129" s="38">
        <f>Test!I978</f>
        <v>0</v>
      </c>
      <c r="AP129" s="38">
        <f>Test!J978</f>
        <v>0</v>
      </c>
      <c r="AQ129" s="39">
        <f t="shared" si="7"/>
        <v>0</v>
      </c>
      <c r="AR129" s="50">
        <f t="shared" si="4"/>
        <v>0</v>
      </c>
      <c r="AS129" s="51">
        <f t="shared" si="5"/>
        <v>0</v>
      </c>
      <c r="AT129" s="16"/>
      <c r="AU129" s="16"/>
      <c r="AV129" s="468"/>
      <c r="AW129" s="403"/>
      <c r="AX129" s="403"/>
      <c r="AY129" s="403"/>
      <c r="AZ129" s="403"/>
      <c r="BA129" s="403"/>
      <c r="BB129" s="403"/>
      <c r="BC129" s="403"/>
      <c r="BD129" s="403"/>
      <c r="BE129" s="403"/>
      <c r="BF129" s="403"/>
      <c r="BG129" s="403"/>
      <c r="BH129" s="403"/>
      <c r="BI129" s="403"/>
      <c r="BJ129" s="403"/>
      <c r="BK129" s="403"/>
      <c r="BL129" s="403"/>
      <c r="BM129" s="403"/>
      <c r="BN129" s="403"/>
      <c r="BO129" s="403"/>
      <c r="BP129" s="403"/>
      <c r="BQ129" s="377"/>
      <c r="BR129" s="377"/>
    </row>
    <row r="130" spans="1:70" ht="17" customHeight="1" x14ac:dyDescent="0.2">
      <c r="A130" s="387"/>
      <c r="B130" s="389" t="s">
        <v>2</v>
      </c>
      <c r="C130" s="392" t="s">
        <v>45</v>
      </c>
      <c r="D130" s="395">
        <v>30</v>
      </c>
      <c r="E130" s="398">
        <v>10</v>
      </c>
      <c r="F130" s="21">
        <v>23</v>
      </c>
      <c r="G130" s="32">
        <f>Anchor!B979</f>
        <v>3319.3218000000002</v>
      </c>
      <c r="H130" s="33">
        <f>Anchor!C979</f>
        <v>49.222900000000003</v>
      </c>
      <c r="I130" s="33">
        <f>Anchor!D979</f>
        <v>55.901000000000003</v>
      </c>
      <c r="J130" s="33">
        <f>Anchor!E979</f>
        <v>56.259500000000003</v>
      </c>
      <c r="K130" s="33"/>
      <c r="L130" s="33">
        <f>Anchor!F979</f>
        <v>27.0168</v>
      </c>
      <c r="M130" s="33">
        <f>Anchor!G979</f>
        <v>25.6998</v>
      </c>
      <c r="N130" s="33">
        <f>Anchor!H979</f>
        <v>99.904700000000005</v>
      </c>
      <c r="O130" s="33"/>
      <c r="P130" s="33"/>
      <c r="Q130" s="33"/>
      <c r="R130" s="33"/>
      <c r="S130" s="33"/>
      <c r="T130" s="33"/>
      <c r="U130" s="33"/>
      <c r="V130" s="33">
        <f>Anchor!I979</f>
        <v>6119.2</v>
      </c>
      <c r="W130" s="33">
        <f>Anchor!J979</f>
        <v>7.1919000000000004</v>
      </c>
      <c r="X130" s="34">
        <f t="shared" si="6"/>
        <v>1.6997777777777778</v>
      </c>
      <c r="Y130" s="15"/>
      <c r="Z130" s="32">
        <f>Test!B979</f>
        <v>0</v>
      </c>
      <c r="AA130" s="33">
        <f>Test!C979</f>
        <v>0</v>
      </c>
      <c r="AB130" s="33">
        <f>Test!D979</f>
        <v>0</v>
      </c>
      <c r="AC130" s="33">
        <f>Test!E979</f>
        <v>0</v>
      </c>
      <c r="AD130" s="33"/>
      <c r="AE130" s="33">
        <f>Test!F979</f>
        <v>0</v>
      </c>
      <c r="AF130" s="33">
        <f>Test!G979</f>
        <v>0</v>
      </c>
      <c r="AG130" s="33">
        <f>Test!H979</f>
        <v>0</v>
      </c>
      <c r="AH130" s="33"/>
      <c r="AI130" s="33"/>
      <c r="AJ130" s="33"/>
      <c r="AK130" s="33"/>
      <c r="AL130" s="33"/>
      <c r="AM130" s="33"/>
      <c r="AN130" s="33"/>
      <c r="AO130" s="33">
        <f>Test!I979</f>
        <v>0</v>
      </c>
      <c r="AP130" s="33">
        <f>Test!J979</f>
        <v>0</v>
      </c>
      <c r="AQ130" s="34">
        <f t="shared" si="7"/>
        <v>0</v>
      </c>
      <c r="AR130" s="46">
        <f t="shared" si="4"/>
        <v>0</v>
      </c>
      <c r="AS130" s="47">
        <f t="shared" si="5"/>
        <v>0</v>
      </c>
      <c r="AT130" s="16"/>
      <c r="AU130" s="16"/>
      <c r="AV130" s="468" t="s">
        <v>123</v>
      </c>
      <c r="AW130" s="403" cm="1">
        <f t="array" ref="AW130">bdRateExtend($G130:$G133,H130:H133,$Z130:$Z133,AA130:AA133)</f>
        <v>1</v>
      </c>
      <c r="AX130" s="403" cm="1">
        <f t="array" ref="AX130">bdRateExtend($G130:$G135,H130:H135,$Z130:$Z135,AA130:AA135)</f>
        <v>1</v>
      </c>
      <c r="AY130" s="403" cm="1">
        <f t="array" ref="AY130">bdRateExtend($G130:$G135,I130:I135,$Z130:$Z135,AB130:AB135)</f>
        <v>1</v>
      </c>
      <c r="AZ130" s="403" cm="1">
        <f t="array" ref="AZ130">bdRateExtend($G130:$G135,J130:J135,$Z130:$Z135,AC130:AC135)</f>
        <v>1</v>
      </c>
      <c r="BA130" s="403" t="e" cm="1">
        <f t="array" ref="BA130">bdRateExtend($G130:$G135,K130:K135,$Z130:$Z135,AD130:AD135)</f>
        <v>#VALUE!</v>
      </c>
      <c r="BB130" s="403" cm="1">
        <f t="array" ref="BB130">bdRateExtend($G130:$G133,L130:L133,$Z130:$Z133,AE130:AE133)</f>
        <v>1</v>
      </c>
      <c r="BC130" s="403" cm="1">
        <f t="array" ref="BC130">bdRateExtend($G130:$G135,L130:L135,$Z130:$Z135,AE130:AE135)</f>
        <v>1</v>
      </c>
      <c r="BD130" s="403" cm="1">
        <f t="array" ref="BD130">bdRateExtend($G130:$G133,M130:M133,$Z130:$Z133,AF130:AF133)</f>
        <v>1</v>
      </c>
      <c r="BE130" s="403" cm="1">
        <f t="array" ref="BE130">bdRateExtend($G130:$G135,M130:M135,$Z130:$Z135,AF130:AF135)</f>
        <v>1</v>
      </c>
      <c r="BF130" s="403" cm="1">
        <f t="array" ref="BF130">bdRateExtend($G130:$G133,N130:N133,$Z130:$Z133,AG130:AG133)</f>
        <v>1</v>
      </c>
      <c r="BG130" s="403" cm="1">
        <f t="array" ref="BG130">bdRateExtend($G130:$G135,N130:N135,$Z130:$Z135,AG130:AG135)</f>
        <v>1</v>
      </c>
      <c r="BH130" s="403" t="e" cm="1">
        <f t="array" ref="BH130">bdRateExtend($G130:$G133,O130:O133,$Z130:$Z133,AH130:AH133)</f>
        <v>#VALUE!</v>
      </c>
      <c r="BI130" s="403" t="e" cm="1">
        <f t="array" ref="BI130">bdRateExtend($G130:$G135,O130:O135,$Z130:$Z135,AH130:AH135)</f>
        <v>#VALUE!</v>
      </c>
      <c r="BJ130" s="403" t="e" cm="1">
        <f t="array" ref="BJ130">bdRateExtend($G130:$G133,P130:P133,$Z130:$Z133,AI130:AI133)</f>
        <v>#VALUE!</v>
      </c>
      <c r="BK130" s="403" t="e" cm="1">
        <f t="array" ref="BK130">bdRateExtend($G130:$G135,P130:P135,$Z130:$Z135,AI130:AI135)</f>
        <v>#VALUE!</v>
      </c>
      <c r="BL130" s="403" t="e" cm="1">
        <f t="array" ref="BL130">bdRateExtend($G130:$G133,Q130:Q133,$Z130:$Z133,AJ130:AJ133)</f>
        <v>#VALUE!</v>
      </c>
      <c r="BM130" s="403" t="e" cm="1">
        <f t="array" ref="BM130">bdRateExtend($G130:$G135,Q130:Q135,$Z130:$Z135,AJ130:AJ135)</f>
        <v>#VALUE!</v>
      </c>
      <c r="BN130" s="403" t="e" cm="1">
        <f t="array" ref="BN130">bdRateExtend($G130:$G133,R130:R133,$Z130:$Z133,AK130:AK133)</f>
        <v>#VALUE!</v>
      </c>
      <c r="BO130" s="403" t="e" cm="1">
        <f t="array" ref="BO130">bdRateExtend($G130:$G135,R130:R135,$Z130:$Z135,AK130:AK135)</f>
        <v>#VALUE!</v>
      </c>
      <c r="BP130" s="403" t="e" cm="1">
        <f t="array" ref="BP130">bdRateExtend($G130:$G135,S130:S135,$Z130:$Z135,AL130:AL135)</f>
        <v>#VALUE!</v>
      </c>
      <c r="BQ130" s="377" t="e" cm="1">
        <f t="array" ref="BQ130">bdRateExtend($G130:$G135,T130:T135,$Z130:$Z135,AM130:AM135)</f>
        <v>#VALUE!</v>
      </c>
      <c r="BR130" s="377" t="e" cm="1">
        <f t="array" ref="BR130">bdRateExtend($G130:$G135,U130:U135,$Z130:$Z135,AN130:AN135)</f>
        <v>#VALUE!</v>
      </c>
    </row>
    <row r="131" spans="1:70" ht="17" customHeight="1" x14ac:dyDescent="0.2">
      <c r="A131" s="387"/>
      <c r="B131" s="390"/>
      <c r="C131" s="393"/>
      <c r="D131" s="396"/>
      <c r="E131" s="399"/>
      <c r="F131" s="19">
        <v>31</v>
      </c>
      <c r="G131" s="35">
        <f>Anchor!B980</f>
        <v>1832.4129</v>
      </c>
      <c r="H131" s="40">
        <f>Anchor!C980</f>
        <v>47.561599999999999</v>
      </c>
      <c r="I131" s="40">
        <f>Anchor!D980</f>
        <v>54.063699999999997</v>
      </c>
      <c r="J131" s="40">
        <f>Anchor!E980</f>
        <v>54.516599999999997</v>
      </c>
      <c r="K131" s="40"/>
      <c r="L131" s="40">
        <f>Anchor!F980</f>
        <v>24.5151</v>
      </c>
      <c r="M131" s="40">
        <f>Anchor!G980</f>
        <v>23.779699999999998</v>
      </c>
      <c r="N131" s="40">
        <f>Anchor!H980</f>
        <v>99.049199999999999</v>
      </c>
      <c r="O131" s="40"/>
      <c r="P131" s="40"/>
      <c r="Q131" s="40"/>
      <c r="R131" s="40"/>
      <c r="S131" s="40"/>
      <c r="T131" s="40"/>
      <c r="U131" s="40"/>
      <c r="V131" s="40">
        <f>Anchor!I980</f>
        <v>5780.7</v>
      </c>
      <c r="W131" s="40">
        <f>Anchor!J980</f>
        <v>6.2846000000000002</v>
      </c>
      <c r="X131" s="36">
        <f t="shared" si="6"/>
        <v>1.60575</v>
      </c>
      <c r="Y131" s="15"/>
      <c r="Z131" s="35">
        <f>Test!B980</f>
        <v>0</v>
      </c>
      <c r="AA131" s="40">
        <f>Test!C980</f>
        <v>0</v>
      </c>
      <c r="AB131" s="40">
        <f>Test!D980</f>
        <v>0</v>
      </c>
      <c r="AC131" s="40">
        <f>Test!E980</f>
        <v>0</v>
      </c>
      <c r="AD131" s="40"/>
      <c r="AE131" s="40">
        <f>Test!F980</f>
        <v>0</v>
      </c>
      <c r="AF131" s="40">
        <f>Test!G980</f>
        <v>0</v>
      </c>
      <c r="AG131" s="40">
        <f>Test!H980</f>
        <v>0</v>
      </c>
      <c r="AH131" s="40"/>
      <c r="AI131" s="40"/>
      <c r="AJ131" s="40"/>
      <c r="AK131" s="40"/>
      <c r="AL131" s="40"/>
      <c r="AM131" s="40"/>
      <c r="AN131" s="40"/>
      <c r="AO131" s="40">
        <f>Test!I980</f>
        <v>0</v>
      </c>
      <c r="AP131" s="40">
        <f>Test!J980</f>
        <v>0</v>
      </c>
      <c r="AQ131" s="36">
        <f t="shared" si="7"/>
        <v>0</v>
      </c>
      <c r="AR131" s="48">
        <f t="shared" si="4"/>
        <v>0</v>
      </c>
      <c r="AS131" s="49">
        <f t="shared" si="5"/>
        <v>0</v>
      </c>
      <c r="AT131" s="16"/>
      <c r="AU131" s="16"/>
      <c r="AV131" s="468"/>
      <c r="AW131" s="403"/>
      <c r="AX131" s="403"/>
      <c r="AY131" s="403"/>
      <c r="AZ131" s="403"/>
      <c r="BA131" s="403"/>
      <c r="BB131" s="403"/>
      <c r="BC131" s="403"/>
      <c r="BD131" s="403"/>
      <c r="BE131" s="403"/>
      <c r="BF131" s="403"/>
      <c r="BG131" s="403"/>
      <c r="BH131" s="403"/>
      <c r="BI131" s="403"/>
      <c r="BJ131" s="403"/>
      <c r="BK131" s="403"/>
      <c r="BL131" s="403"/>
      <c r="BM131" s="403"/>
      <c r="BN131" s="403"/>
      <c r="BO131" s="403"/>
      <c r="BP131" s="403"/>
      <c r="BQ131" s="377"/>
      <c r="BR131" s="377"/>
    </row>
    <row r="132" spans="1:70" ht="17" customHeight="1" x14ac:dyDescent="0.2">
      <c r="A132" s="387"/>
      <c r="B132" s="390"/>
      <c r="C132" s="393"/>
      <c r="D132" s="396"/>
      <c r="E132" s="399"/>
      <c r="F132" s="19">
        <v>39</v>
      </c>
      <c r="G132" s="35">
        <f>Anchor!B981</f>
        <v>968.83569999999997</v>
      </c>
      <c r="H132" s="40">
        <f>Anchor!C981</f>
        <v>45.684199999999997</v>
      </c>
      <c r="I132" s="40">
        <f>Anchor!D981</f>
        <v>52.069099999999999</v>
      </c>
      <c r="J132" s="40">
        <f>Anchor!E981</f>
        <v>52.630200000000002</v>
      </c>
      <c r="K132" s="40"/>
      <c r="L132" s="40">
        <f>Anchor!F981</f>
        <v>21.9542</v>
      </c>
      <c r="M132" s="40">
        <f>Anchor!G981</f>
        <v>21.727399999999999</v>
      </c>
      <c r="N132" s="40">
        <f>Anchor!H981</f>
        <v>95.260499999999993</v>
      </c>
      <c r="O132" s="40"/>
      <c r="P132" s="40"/>
      <c r="Q132" s="40"/>
      <c r="R132" s="40"/>
      <c r="S132" s="40"/>
      <c r="T132" s="40"/>
      <c r="U132" s="40"/>
      <c r="V132" s="40">
        <f>Anchor!I981</f>
        <v>4848.3</v>
      </c>
      <c r="W132" s="40">
        <f>Anchor!J981</f>
        <v>5.2854000000000001</v>
      </c>
      <c r="X132" s="36">
        <f t="shared" si="6"/>
        <v>1.3467500000000001</v>
      </c>
      <c r="Y132" s="15"/>
      <c r="Z132" s="35">
        <f>Test!B981</f>
        <v>0</v>
      </c>
      <c r="AA132" s="40">
        <f>Test!C981</f>
        <v>0</v>
      </c>
      <c r="AB132" s="40">
        <f>Test!D981</f>
        <v>0</v>
      </c>
      <c r="AC132" s="40">
        <f>Test!E981</f>
        <v>0</v>
      </c>
      <c r="AD132" s="40"/>
      <c r="AE132" s="40">
        <f>Test!F981</f>
        <v>0</v>
      </c>
      <c r="AF132" s="40">
        <f>Test!G981</f>
        <v>0</v>
      </c>
      <c r="AG132" s="40">
        <f>Test!H981</f>
        <v>0</v>
      </c>
      <c r="AH132" s="40"/>
      <c r="AI132" s="40"/>
      <c r="AJ132" s="40"/>
      <c r="AK132" s="40"/>
      <c r="AL132" s="40"/>
      <c r="AM132" s="40"/>
      <c r="AN132" s="40"/>
      <c r="AO132" s="40">
        <f>Test!I981</f>
        <v>0</v>
      </c>
      <c r="AP132" s="40">
        <f>Test!J981</f>
        <v>0</v>
      </c>
      <c r="AQ132" s="36">
        <f t="shared" si="7"/>
        <v>0</v>
      </c>
      <c r="AR132" s="48">
        <f t="shared" ref="AR132:AR195" si="8">AO132/V132</f>
        <v>0</v>
      </c>
      <c r="AS132" s="49">
        <f t="shared" ref="AS132:AS195" si="9">AP132/W132</f>
        <v>0</v>
      </c>
      <c r="AT132" s="16"/>
      <c r="AU132" s="16"/>
      <c r="AV132" s="468" t="s">
        <v>124</v>
      </c>
      <c r="AW132" s="403" cm="1">
        <f t="array" ref="AW132">bdRateExtend($G131:$G134,H131:H134,$Z131:$Z134,AA131:AA134)</f>
        <v>1</v>
      </c>
      <c r="AX132" s="403"/>
      <c r="AY132" s="403"/>
      <c r="AZ132" s="403"/>
      <c r="BA132" s="403"/>
      <c r="BB132" s="403" cm="1">
        <f t="array" ref="BB132">bdRateExtend($G131:$G134,L131:L134,$Z131:$Z134,AE131:AE134)</f>
        <v>1</v>
      </c>
      <c r="BC132" s="403"/>
      <c r="BD132" s="403" cm="1">
        <f t="array" ref="BD132">bdRateExtend($G131:$G134,M131:M134,$Z131:$Z134,AF131:AF134)</f>
        <v>1</v>
      </c>
      <c r="BE132" s="403"/>
      <c r="BF132" s="403" cm="1">
        <f t="array" ref="BF132">bdRateExtend($G131:$G134,N131:N134,$Z131:$Z134,AG131:AG134)</f>
        <v>1</v>
      </c>
      <c r="BG132" s="403"/>
      <c r="BH132" s="403" t="e" cm="1">
        <f t="array" ref="BH132">bdRateExtend($G131:$G134,O131:O134,$Z131:$Z134,AH131:AH134)</f>
        <v>#VALUE!</v>
      </c>
      <c r="BI132" s="403"/>
      <c r="BJ132" s="403" t="e" cm="1">
        <f t="array" ref="BJ132">bdRateExtend($G131:$G134,P131:P134,$Z131:$Z134,AI131:AI134)</f>
        <v>#VALUE!</v>
      </c>
      <c r="BK132" s="403"/>
      <c r="BL132" s="403" t="e" cm="1">
        <f t="array" ref="BL132">bdRateExtend($G131:$G134,Q131:Q134,$Z131:$Z134,AJ131:AJ134)</f>
        <v>#VALUE!</v>
      </c>
      <c r="BM132" s="403"/>
      <c r="BN132" s="403" t="e" cm="1">
        <f t="array" ref="BN132">bdRateExtend($G131:$G134,R131:R134,$Z131:$Z134,AK131:AK134)</f>
        <v>#VALUE!</v>
      </c>
      <c r="BO132" s="403"/>
      <c r="BP132" s="403"/>
      <c r="BQ132" s="377"/>
      <c r="BR132" s="377"/>
    </row>
    <row r="133" spans="1:70" ht="17" customHeight="1" x14ac:dyDescent="0.2">
      <c r="A133" s="387"/>
      <c r="B133" s="390"/>
      <c r="C133" s="393"/>
      <c r="D133" s="396"/>
      <c r="E133" s="399"/>
      <c r="F133" s="19">
        <v>47</v>
      </c>
      <c r="G133" s="35">
        <f>Anchor!B982</f>
        <v>527.17290000000003</v>
      </c>
      <c r="H133" s="40">
        <f>Anchor!C982</f>
        <v>43.713299999999997</v>
      </c>
      <c r="I133" s="40">
        <f>Anchor!D982</f>
        <v>49.969299999999997</v>
      </c>
      <c r="J133" s="40">
        <f>Anchor!E982</f>
        <v>50.6783</v>
      </c>
      <c r="K133" s="40"/>
      <c r="L133" s="40">
        <f>Anchor!F982</f>
        <v>19.5246</v>
      </c>
      <c r="M133" s="40">
        <f>Anchor!G982</f>
        <v>19.7044</v>
      </c>
      <c r="N133" s="40">
        <f>Anchor!H982</f>
        <v>87.274100000000004</v>
      </c>
      <c r="O133" s="40"/>
      <c r="P133" s="40"/>
      <c r="Q133" s="40"/>
      <c r="R133" s="40"/>
      <c r="S133" s="40"/>
      <c r="T133" s="40"/>
      <c r="U133" s="40"/>
      <c r="V133" s="40">
        <f>Anchor!I982</f>
        <v>3817.9</v>
      </c>
      <c r="W133" s="40">
        <f>Anchor!J982</f>
        <v>4.5479000000000003</v>
      </c>
      <c r="X133" s="36">
        <f t="shared" si="6"/>
        <v>1.0605277777777777</v>
      </c>
      <c r="Y133" s="15"/>
      <c r="Z133" s="35">
        <f>Test!B982</f>
        <v>0</v>
      </c>
      <c r="AA133" s="40">
        <f>Test!C982</f>
        <v>0</v>
      </c>
      <c r="AB133" s="40">
        <f>Test!D982</f>
        <v>0</v>
      </c>
      <c r="AC133" s="40">
        <f>Test!E982</f>
        <v>0</v>
      </c>
      <c r="AD133" s="40"/>
      <c r="AE133" s="40">
        <f>Test!F982</f>
        <v>0</v>
      </c>
      <c r="AF133" s="40">
        <f>Test!G982</f>
        <v>0</v>
      </c>
      <c r="AG133" s="40">
        <f>Test!H982</f>
        <v>0</v>
      </c>
      <c r="AH133" s="40"/>
      <c r="AI133" s="40"/>
      <c r="AJ133" s="40"/>
      <c r="AK133" s="40"/>
      <c r="AL133" s="40"/>
      <c r="AM133" s="40"/>
      <c r="AN133" s="40"/>
      <c r="AO133" s="40">
        <f>Test!I982</f>
        <v>0</v>
      </c>
      <c r="AP133" s="40">
        <f>Test!J982</f>
        <v>0</v>
      </c>
      <c r="AQ133" s="36">
        <f t="shared" si="7"/>
        <v>0</v>
      </c>
      <c r="AR133" s="48">
        <f t="shared" si="8"/>
        <v>0</v>
      </c>
      <c r="AS133" s="49">
        <f t="shared" si="9"/>
        <v>0</v>
      </c>
      <c r="AT133" s="16"/>
      <c r="AU133" s="16"/>
      <c r="AV133" s="468"/>
      <c r="AW133" s="403"/>
      <c r="AX133" s="403"/>
      <c r="AY133" s="403"/>
      <c r="AZ133" s="403"/>
      <c r="BA133" s="403"/>
      <c r="BB133" s="403"/>
      <c r="BC133" s="403"/>
      <c r="BD133" s="403"/>
      <c r="BE133" s="403"/>
      <c r="BF133" s="403"/>
      <c r="BG133" s="403"/>
      <c r="BH133" s="403"/>
      <c r="BI133" s="403"/>
      <c r="BJ133" s="403"/>
      <c r="BK133" s="403"/>
      <c r="BL133" s="403"/>
      <c r="BM133" s="403"/>
      <c r="BN133" s="403"/>
      <c r="BO133" s="403"/>
      <c r="BP133" s="403"/>
      <c r="BQ133" s="377"/>
      <c r="BR133" s="377"/>
    </row>
    <row r="134" spans="1:70" ht="17" customHeight="1" x14ac:dyDescent="0.2">
      <c r="A134" s="387"/>
      <c r="B134" s="390"/>
      <c r="C134" s="393"/>
      <c r="D134" s="396"/>
      <c r="E134" s="399"/>
      <c r="F134" s="19">
        <v>55</v>
      </c>
      <c r="G134" s="35">
        <f>Anchor!B983</f>
        <v>299.78030000000001</v>
      </c>
      <c r="H134" s="40">
        <f>Anchor!C983</f>
        <v>41.659399999999998</v>
      </c>
      <c r="I134" s="40">
        <f>Anchor!D983</f>
        <v>47.9176</v>
      </c>
      <c r="J134" s="40">
        <f>Anchor!E983</f>
        <v>48.615600000000001</v>
      </c>
      <c r="K134" s="40"/>
      <c r="L134" s="40">
        <f>Anchor!F983</f>
        <v>17.2728</v>
      </c>
      <c r="M134" s="40">
        <f>Anchor!G983</f>
        <v>17.747599999999998</v>
      </c>
      <c r="N134" s="40">
        <f>Anchor!H983</f>
        <v>76.395600000000002</v>
      </c>
      <c r="O134" s="40"/>
      <c r="P134" s="40"/>
      <c r="Q134" s="40"/>
      <c r="R134" s="40"/>
      <c r="S134" s="40"/>
      <c r="T134" s="40"/>
      <c r="U134" s="40"/>
      <c r="V134" s="40">
        <f>Anchor!I983</f>
        <v>2977.1</v>
      </c>
      <c r="W134" s="40">
        <f>Anchor!J983</f>
        <v>3.7444000000000002</v>
      </c>
      <c r="X134" s="36">
        <f t="shared" si="6"/>
        <v>0.82697222222222222</v>
      </c>
      <c r="Y134" s="15"/>
      <c r="Z134" s="35">
        <f>Test!B983</f>
        <v>0</v>
      </c>
      <c r="AA134" s="40">
        <f>Test!C983</f>
        <v>0</v>
      </c>
      <c r="AB134" s="40">
        <f>Test!D983</f>
        <v>0</v>
      </c>
      <c r="AC134" s="40">
        <f>Test!E983</f>
        <v>0</v>
      </c>
      <c r="AD134" s="40"/>
      <c r="AE134" s="40">
        <f>Test!F983</f>
        <v>0</v>
      </c>
      <c r="AF134" s="40">
        <f>Test!G983</f>
        <v>0</v>
      </c>
      <c r="AG134" s="40">
        <f>Test!H983</f>
        <v>0</v>
      </c>
      <c r="AH134" s="40"/>
      <c r="AI134" s="40"/>
      <c r="AJ134" s="40"/>
      <c r="AK134" s="40"/>
      <c r="AL134" s="40"/>
      <c r="AM134" s="40"/>
      <c r="AN134" s="40"/>
      <c r="AO134" s="40">
        <f>Test!I983</f>
        <v>0</v>
      </c>
      <c r="AP134" s="40">
        <f>Test!J983</f>
        <v>0</v>
      </c>
      <c r="AQ134" s="36">
        <f t="shared" si="7"/>
        <v>0</v>
      </c>
      <c r="AR134" s="48">
        <f t="shared" si="8"/>
        <v>0</v>
      </c>
      <c r="AS134" s="49">
        <f t="shared" si="9"/>
        <v>0</v>
      </c>
      <c r="AT134" s="16"/>
      <c r="AU134" s="16"/>
      <c r="AV134" s="468" t="s">
        <v>125</v>
      </c>
      <c r="AW134" s="403" cm="1">
        <f t="array" ref="AW134">bdRateExtend($G132:$G135,H132:H135,$Z132:$Z135,AA132:AA135)</f>
        <v>1</v>
      </c>
      <c r="AX134" s="403"/>
      <c r="AY134" s="403"/>
      <c r="AZ134" s="403"/>
      <c r="BA134" s="403"/>
      <c r="BB134" s="403" cm="1">
        <f t="array" ref="BB134">bdRateExtend($G132:$G135,L132:L135,$Z132:$Z135,AE132:AE135)</f>
        <v>1</v>
      </c>
      <c r="BC134" s="403"/>
      <c r="BD134" s="403" cm="1">
        <f t="array" ref="BD134">bdRateExtend($G132:$G135,M132:M135,$Z132:$Z135,AF132:AF135)</f>
        <v>1</v>
      </c>
      <c r="BE134" s="403"/>
      <c r="BF134" s="403" cm="1">
        <f t="array" ref="BF134">bdRateExtend($G132:$G135,N132:N135,$Z132:$Z135,AG132:AG135)</f>
        <v>1</v>
      </c>
      <c r="BG134" s="403"/>
      <c r="BH134" s="403" t="e" cm="1">
        <f t="array" ref="BH134">bdRateExtend($G132:$G135,O132:O135,$Z132:$Z135,AH132:AH135)</f>
        <v>#VALUE!</v>
      </c>
      <c r="BI134" s="403"/>
      <c r="BJ134" s="403" t="e" cm="1">
        <f t="array" ref="BJ134">bdRateExtend($G132:$G135,P132:P135,$Z132:$Z135,AI132:AI135)</f>
        <v>#VALUE!</v>
      </c>
      <c r="BK134" s="403"/>
      <c r="BL134" s="403" t="e" cm="1">
        <f t="array" ref="BL134">bdRateExtend($G132:$G135,Q132:Q135,$Z132:$Z135,AJ132:AJ135)</f>
        <v>#VALUE!</v>
      </c>
      <c r="BM134" s="403"/>
      <c r="BN134" s="403" t="e" cm="1">
        <f t="array" ref="BN134">bdRateExtend($G132:$G135,R132:R135,$Z132:$Z135,AK132:AK135)</f>
        <v>#VALUE!</v>
      </c>
      <c r="BO134" s="403"/>
      <c r="BP134" s="403"/>
      <c r="BQ134" s="377"/>
      <c r="BR134" s="377"/>
    </row>
    <row r="135" spans="1:70" ht="17" customHeight="1" thickBot="1" x14ac:dyDescent="0.25">
      <c r="A135" s="387"/>
      <c r="B135" s="391"/>
      <c r="C135" s="394"/>
      <c r="D135" s="397"/>
      <c r="E135" s="400"/>
      <c r="F135" s="22">
        <v>63</v>
      </c>
      <c r="G135" s="37">
        <f>Anchor!B984</f>
        <v>134.48679999999999</v>
      </c>
      <c r="H135" s="38">
        <f>Anchor!C984</f>
        <v>38.278799999999997</v>
      </c>
      <c r="I135" s="38">
        <f>Anchor!D984</f>
        <v>45.177100000000003</v>
      </c>
      <c r="J135" s="38">
        <f>Anchor!E984</f>
        <v>46.084299999999999</v>
      </c>
      <c r="K135" s="38"/>
      <c r="L135" s="38">
        <f>Anchor!F984</f>
        <v>14.3025</v>
      </c>
      <c r="M135" s="38">
        <f>Anchor!G984</f>
        <v>14.974</v>
      </c>
      <c r="N135" s="38">
        <f>Anchor!H984</f>
        <v>55.278799999999997</v>
      </c>
      <c r="O135" s="38"/>
      <c r="P135" s="38"/>
      <c r="Q135" s="38"/>
      <c r="R135" s="38"/>
      <c r="S135" s="38"/>
      <c r="T135" s="38"/>
      <c r="U135" s="38"/>
      <c r="V135" s="38">
        <f>Anchor!I984</f>
        <v>1922.5</v>
      </c>
      <c r="W135" s="38">
        <f>Anchor!J984</f>
        <v>2.4180999999999999</v>
      </c>
      <c r="X135" s="39">
        <f t="shared" si="6"/>
        <v>0.53402777777777777</v>
      </c>
      <c r="Y135" s="15"/>
      <c r="Z135" s="37">
        <f>Test!B984</f>
        <v>0</v>
      </c>
      <c r="AA135" s="38">
        <f>Test!C984</f>
        <v>0</v>
      </c>
      <c r="AB135" s="38">
        <f>Test!D984</f>
        <v>0</v>
      </c>
      <c r="AC135" s="38">
        <f>Test!E984</f>
        <v>0</v>
      </c>
      <c r="AD135" s="38"/>
      <c r="AE135" s="38">
        <f>Test!F984</f>
        <v>0</v>
      </c>
      <c r="AF135" s="38">
        <f>Test!G984</f>
        <v>0</v>
      </c>
      <c r="AG135" s="38">
        <f>Test!H984</f>
        <v>0</v>
      </c>
      <c r="AH135" s="38"/>
      <c r="AI135" s="38"/>
      <c r="AJ135" s="38"/>
      <c r="AK135" s="38"/>
      <c r="AL135" s="38"/>
      <c r="AM135" s="38"/>
      <c r="AN135" s="38"/>
      <c r="AO135" s="38">
        <f>Test!I984</f>
        <v>0</v>
      </c>
      <c r="AP135" s="38">
        <f>Test!J984</f>
        <v>0</v>
      </c>
      <c r="AQ135" s="39">
        <f t="shared" si="7"/>
        <v>0</v>
      </c>
      <c r="AR135" s="50">
        <f t="shared" si="8"/>
        <v>0</v>
      </c>
      <c r="AS135" s="51">
        <f t="shared" si="9"/>
        <v>0</v>
      </c>
      <c r="AT135" s="16"/>
      <c r="AU135" s="16"/>
      <c r="AV135" s="468"/>
      <c r="AW135" s="403"/>
      <c r="AX135" s="403"/>
      <c r="AY135" s="403"/>
      <c r="AZ135" s="403"/>
      <c r="BA135" s="403"/>
      <c r="BB135" s="403"/>
      <c r="BC135" s="403"/>
      <c r="BD135" s="403"/>
      <c r="BE135" s="403"/>
      <c r="BF135" s="403"/>
      <c r="BG135" s="403"/>
      <c r="BH135" s="403"/>
      <c r="BI135" s="403"/>
      <c r="BJ135" s="403"/>
      <c r="BK135" s="403"/>
      <c r="BL135" s="403"/>
      <c r="BM135" s="403"/>
      <c r="BN135" s="403"/>
      <c r="BO135" s="403"/>
      <c r="BP135" s="403"/>
      <c r="BQ135" s="377"/>
      <c r="BR135" s="377"/>
    </row>
    <row r="136" spans="1:70" ht="17" customHeight="1" x14ac:dyDescent="0.2">
      <c r="A136" s="387"/>
      <c r="B136" s="389" t="s">
        <v>2</v>
      </c>
      <c r="C136" s="392" t="s">
        <v>46</v>
      </c>
      <c r="D136" s="395">
        <v>29.97</v>
      </c>
      <c r="E136" s="398">
        <v>10</v>
      </c>
      <c r="F136" s="21">
        <v>23</v>
      </c>
      <c r="G136" s="32">
        <f>Anchor!B985</f>
        <v>56974.760799999996</v>
      </c>
      <c r="H136" s="33">
        <f>Anchor!C985</f>
        <v>40.806600000000003</v>
      </c>
      <c r="I136" s="33">
        <f>Anchor!D985</f>
        <v>45.746299999999998</v>
      </c>
      <c r="J136" s="33">
        <f>Anchor!E985</f>
        <v>43.207999999999998</v>
      </c>
      <c r="K136" s="33"/>
      <c r="L136" s="33">
        <f>Anchor!F985</f>
        <v>26.785599999999999</v>
      </c>
      <c r="M136" s="33">
        <f>Anchor!G985</f>
        <v>23.143899999999999</v>
      </c>
      <c r="N136" s="33">
        <f>Anchor!H985</f>
        <v>99.976100000000002</v>
      </c>
      <c r="O136" s="33"/>
      <c r="P136" s="33"/>
      <c r="Q136" s="33"/>
      <c r="R136" s="33"/>
      <c r="S136" s="33"/>
      <c r="T136" s="33"/>
      <c r="U136" s="33"/>
      <c r="V136" s="33">
        <f>Anchor!I985</f>
        <v>58654.7</v>
      </c>
      <c r="W136" s="33">
        <f>Anchor!J985</f>
        <v>27.583400000000001</v>
      </c>
      <c r="X136" s="34">
        <f t="shared" si="6"/>
        <v>16.292972222222222</v>
      </c>
      <c r="Y136" s="15"/>
      <c r="Z136" s="32">
        <f>Test!B985</f>
        <v>0</v>
      </c>
      <c r="AA136" s="33">
        <f>Test!C985</f>
        <v>0</v>
      </c>
      <c r="AB136" s="33">
        <f>Test!D985</f>
        <v>0</v>
      </c>
      <c r="AC136" s="33">
        <f>Test!E985</f>
        <v>0</v>
      </c>
      <c r="AD136" s="33"/>
      <c r="AE136" s="33">
        <f>Test!F985</f>
        <v>0</v>
      </c>
      <c r="AF136" s="33">
        <f>Test!G985</f>
        <v>0</v>
      </c>
      <c r="AG136" s="33">
        <f>Test!H985</f>
        <v>0</v>
      </c>
      <c r="AH136" s="33"/>
      <c r="AI136" s="33"/>
      <c r="AJ136" s="33"/>
      <c r="AK136" s="33"/>
      <c r="AL136" s="33"/>
      <c r="AM136" s="33"/>
      <c r="AN136" s="33"/>
      <c r="AO136" s="33">
        <f>Test!I985</f>
        <v>0</v>
      </c>
      <c r="AP136" s="33">
        <f>Test!J985</f>
        <v>0</v>
      </c>
      <c r="AQ136" s="34">
        <f t="shared" si="7"/>
        <v>0</v>
      </c>
      <c r="AR136" s="46">
        <f t="shared" si="8"/>
        <v>0</v>
      </c>
      <c r="AS136" s="47">
        <f t="shared" si="9"/>
        <v>0</v>
      </c>
      <c r="AT136" s="16"/>
      <c r="AU136" s="16"/>
      <c r="AV136" s="468" t="s">
        <v>123</v>
      </c>
      <c r="AW136" s="403" cm="1">
        <f t="array" ref="AW136">bdRateExtend($G136:$G139,H136:H139,$Z136:$Z139,AA136:AA139)</f>
        <v>1</v>
      </c>
      <c r="AX136" s="403" cm="1">
        <f t="array" ref="AX136">bdRateExtend($G136:$G141,H136:H141,$Z136:$Z141,AA136:AA141)</f>
        <v>1</v>
      </c>
      <c r="AY136" s="403" cm="1">
        <f t="array" ref="AY136">bdRateExtend($G136:$G141,I136:I141,$Z136:$Z141,AB136:AB141)</f>
        <v>1</v>
      </c>
      <c r="AZ136" s="403" cm="1">
        <f t="array" ref="AZ136">bdRateExtend($G136:$G141,J136:J141,$Z136:$Z141,AC136:AC141)</f>
        <v>1</v>
      </c>
      <c r="BA136" s="403" t="e" cm="1">
        <f t="array" ref="BA136">bdRateExtend($G136:$G141,K136:K141,$Z136:$Z141,AD136:AD141)</f>
        <v>#VALUE!</v>
      </c>
      <c r="BB136" s="403" cm="1">
        <f t="array" ref="BB136">bdRateExtend($G136:$G139,L136:L139,$Z136:$Z139,AE136:AE139)</f>
        <v>1</v>
      </c>
      <c r="BC136" s="403" cm="1">
        <f t="array" ref="BC136">bdRateExtend($G136:$G141,L136:L141,$Z136:$Z141,AE136:AE141)</f>
        <v>1</v>
      </c>
      <c r="BD136" s="403" cm="1">
        <f t="array" ref="BD136">bdRateExtend($G136:$G139,M136:M139,$Z136:$Z139,AF136:AF139)</f>
        <v>1</v>
      </c>
      <c r="BE136" s="403" cm="1">
        <f t="array" ref="BE136">bdRateExtend($G136:$G141,M136:M141,$Z136:$Z141,AF136:AF141)</f>
        <v>1</v>
      </c>
      <c r="BF136" s="403" cm="1">
        <f t="array" ref="BF136">bdRateExtend($G136:$G139,N136:N139,$Z136:$Z139,AG136:AG139)</f>
        <v>1</v>
      </c>
      <c r="BG136" s="403" cm="1">
        <f t="array" ref="BG136">bdRateExtend($G136:$G141,N136:N141,$Z136:$Z141,AG136:AG141)</f>
        <v>1</v>
      </c>
      <c r="BH136" s="403" t="e" cm="1">
        <f t="array" ref="BH136">bdRateExtend($G136:$G139,O136:O139,$Z136:$Z139,AH136:AH139)</f>
        <v>#VALUE!</v>
      </c>
      <c r="BI136" s="403" t="e" cm="1">
        <f t="array" ref="BI136">bdRateExtend($G136:$G141,O136:O141,$Z136:$Z141,AH136:AH141)</f>
        <v>#VALUE!</v>
      </c>
      <c r="BJ136" s="403" t="e" cm="1">
        <f t="array" ref="BJ136">bdRateExtend($G136:$G139,P136:P139,$Z136:$Z139,AI136:AI139)</f>
        <v>#VALUE!</v>
      </c>
      <c r="BK136" s="403" t="e" cm="1">
        <f t="array" ref="BK136">bdRateExtend($G136:$G141,P136:P141,$Z136:$Z141,AI136:AI141)</f>
        <v>#VALUE!</v>
      </c>
      <c r="BL136" s="403" t="e" cm="1">
        <f t="array" ref="BL136">bdRateExtend($G136:$G139,Q136:Q139,$Z136:$Z139,AJ136:AJ139)</f>
        <v>#VALUE!</v>
      </c>
      <c r="BM136" s="403" t="e" cm="1">
        <f t="array" ref="BM136">bdRateExtend($G136:$G141,Q136:Q141,$Z136:$Z141,AJ136:AJ141)</f>
        <v>#VALUE!</v>
      </c>
      <c r="BN136" s="403" t="e" cm="1">
        <f t="array" ref="BN136">bdRateExtend($G136:$G139,R136:R139,$Z136:$Z139,AK136:AK139)</f>
        <v>#VALUE!</v>
      </c>
      <c r="BO136" s="403" t="e" cm="1">
        <f t="array" ref="BO136">bdRateExtend($G136:$G141,R136:R141,$Z136:$Z141,AK136:AK141)</f>
        <v>#VALUE!</v>
      </c>
      <c r="BP136" s="403" t="e" cm="1">
        <f t="array" ref="BP136">bdRateExtend($G136:$G141,S136:S141,$Z136:$Z141,AL136:AL141)</f>
        <v>#VALUE!</v>
      </c>
      <c r="BQ136" s="377" t="e" cm="1">
        <f t="array" ref="BQ136">bdRateExtend($G136:$G141,T136:T141,$Z136:$Z141,AM136:AM141)</f>
        <v>#VALUE!</v>
      </c>
      <c r="BR136" s="377" t="e" cm="1">
        <f t="array" ref="BR136">bdRateExtend($G136:$G141,U136:U141,$Z136:$Z141,AN136:AN141)</f>
        <v>#VALUE!</v>
      </c>
    </row>
    <row r="137" spans="1:70" ht="17" customHeight="1" x14ac:dyDescent="0.2">
      <c r="A137" s="387"/>
      <c r="B137" s="390"/>
      <c r="C137" s="393"/>
      <c r="D137" s="396"/>
      <c r="E137" s="399"/>
      <c r="F137" s="19">
        <v>31</v>
      </c>
      <c r="G137" s="35">
        <f>Anchor!B986</f>
        <v>34227.359299999996</v>
      </c>
      <c r="H137" s="40">
        <f>Anchor!C986</f>
        <v>37.649299999999997</v>
      </c>
      <c r="I137" s="40">
        <f>Anchor!D986</f>
        <v>44.671199999999999</v>
      </c>
      <c r="J137" s="40">
        <f>Anchor!E986</f>
        <v>41.742800000000003</v>
      </c>
      <c r="K137" s="40"/>
      <c r="L137" s="40">
        <f>Anchor!F986</f>
        <v>23.105699999999999</v>
      </c>
      <c r="M137" s="40">
        <f>Anchor!G986</f>
        <v>19.840900000000001</v>
      </c>
      <c r="N137" s="40">
        <f>Anchor!H986</f>
        <v>99.971500000000006</v>
      </c>
      <c r="O137" s="40"/>
      <c r="P137" s="40"/>
      <c r="Q137" s="40"/>
      <c r="R137" s="40"/>
      <c r="S137" s="40"/>
      <c r="T137" s="40"/>
      <c r="U137" s="40"/>
      <c r="V137" s="40">
        <f>Anchor!I986</f>
        <v>55549.8</v>
      </c>
      <c r="W137" s="40">
        <f>Anchor!J986</f>
        <v>22.0199</v>
      </c>
      <c r="X137" s="36">
        <f t="shared" si="6"/>
        <v>15.4305</v>
      </c>
      <c r="Y137" s="15"/>
      <c r="Z137" s="35">
        <f>Test!B986</f>
        <v>0</v>
      </c>
      <c r="AA137" s="40">
        <f>Test!C986</f>
        <v>0</v>
      </c>
      <c r="AB137" s="40">
        <f>Test!D986</f>
        <v>0</v>
      </c>
      <c r="AC137" s="40">
        <f>Test!E986</f>
        <v>0</v>
      </c>
      <c r="AD137" s="40"/>
      <c r="AE137" s="40">
        <f>Test!F986</f>
        <v>0</v>
      </c>
      <c r="AF137" s="40">
        <f>Test!G986</f>
        <v>0</v>
      </c>
      <c r="AG137" s="40">
        <f>Test!H986</f>
        <v>0</v>
      </c>
      <c r="AH137" s="40"/>
      <c r="AI137" s="40"/>
      <c r="AJ137" s="40"/>
      <c r="AK137" s="40"/>
      <c r="AL137" s="40"/>
      <c r="AM137" s="40"/>
      <c r="AN137" s="40"/>
      <c r="AO137" s="40">
        <f>Test!I986</f>
        <v>0</v>
      </c>
      <c r="AP137" s="40">
        <f>Test!J986</f>
        <v>0</v>
      </c>
      <c r="AQ137" s="36">
        <f t="shared" si="7"/>
        <v>0</v>
      </c>
      <c r="AR137" s="48">
        <f t="shared" si="8"/>
        <v>0</v>
      </c>
      <c r="AS137" s="49">
        <f t="shared" si="9"/>
        <v>0</v>
      </c>
      <c r="AT137" s="16"/>
      <c r="AU137" s="16"/>
      <c r="AV137" s="468"/>
      <c r="AW137" s="403"/>
      <c r="AX137" s="403"/>
      <c r="AY137" s="403"/>
      <c r="AZ137" s="403"/>
      <c r="BA137" s="403"/>
      <c r="BB137" s="403"/>
      <c r="BC137" s="403"/>
      <c r="BD137" s="403"/>
      <c r="BE137" s="403"/>
      <c r="BF137" s="403"/>
      <c r="BG137" s="403"/>
      <c r="BH137" s="403"/>
      <c r="BI137" s="403"/>
      <c r="BJ137" s="403"/>
      <c r="BK137" s="403"/>
      <c r="BL137" s="403"/>
      <c r="BM137" s="403"/>
      <c r="BN137" s="403"/>
      <c r="BO137" s="403"/>
      <c r="BP137" s="403"/>
      <c r="BQ137" s="377"/>
      <c r="BR137" s="377"/>
    </row>
    <row r="138" spans="1:70" ht="17" customHeight="1" x14ac:dyDescent="0.2">
      <c r="A138" s="387"/>
      <c r="B138" s="390"/>
      <c r="C138" s="393"/>
      <c r="D138" s="396"/>
      <c r="E138" s="399"/>
      <c r="F138" s="19">
        <v>39</v>
      </c>
      <c r="G138" s="35">
        <f>Anchor!B987</f>
        <v>18925.636299999998</v>
      </c>
      <c r="H138" s="40">
        <f>Anchor!C987</f>
        <v>34.718600000000002</v>
      </c>
      <c r="I138" s="40">
        <f>Anchor!D987</f>
        <v>43.580199999999998</v>
      </c>
      <c r="J138" s="40">
        <f>Anchor!E987</f>
        <v>40.537100000000002</v>
      </c>
      <c r="K138" s="40"/>
      <c r="L138" s="40">
        <f>Anchor!F987</f>
        <v>19.319199999999999</v>
      </c>
      <c r="M138" s="40">
        <f>Anchor!G987</f>
        <v>16.5731</v>
      </c>
      <c r="N138" s="40">
        <f>Anchor!H987</f>
        <v>97.450100000000006</v>
      </c>
      <c r="O138" s="40"/>
      <c r="P138" s="40"/>
      <c r="Q138" s="40"/>
      <c r="R138" s="40"/>
      <c r="S138" s="40"/>
      <c r="T138" s="40"/>
      <c r="U138" s="40"/>
      <c r="V138" s="40">
        <f>Anchor!I987</f>
        <v>67505.2</v>
      </c>
      <c r="W138" s="40">
        <f>Anchor!J987</f>
        <v>16.934100000000001</v>
      </c>
      <c r="X138" s="36">
        <f t="shared" ref="X138:X201" si="10">V138/3600</f>
        <v>18.751444444444445</v>
      </c>
      <c r="Y138" s="15"/>
      <c r="Z138" s="35">
        <f>Test!B987</f>
        <v>0</v>
      </c>
      <c r="AA138" s="40">
        <f>Test!C987</f>
        <v>0</v>
      </c>
      <c r="AB138" s="40">
        <f>Test!D987</f>
        <v>0</v>
      </c>
      <c r="AC138" s="40">
        <f>Test!E987</f>
        <v>0</v>
      </c>
      <c r="AD138" s="40"/>
      <c r="AE138" s="40">
        <f>Test!F987</f>
        <v>0</v>
      </c>
      <c r="AF138" s="40">
        <f>Test!G987</f>
        <v>0</v>
      </c>
      <c r="AG138" s="40">
        <f>Test!H987</f>
        <v>0</v>
      </c>
      <c r="AH138" s="40"/>
      <c r="AI138" s="40"/>
      <c r="AJ138" s="40"/>
      <c r="AK138" s="40"/>
      <c r="AL138" s="40"/>
      <c r="AM138" s="40"/>
      <c r="AN138" s="40"/>
      <c r="AO138" s="40">
        <f>Test!I987</f>
        <v>0</v>
      </c>
      <c r="AP138" s="40">
        <f>Test!J987</f>
        <v>0</v>
      </c>
      <c r="AQ138" s="36">
        <f t="shared" ref="AQ138:AQ201" si="11">AO138/3600</f>
        <v>0</v>
      </c>
      <c r="AR138" s="48">
        <f t="shared" si="8"/>
        <v>0</v>
      </c>
      <c r="AS138" s="49">
        <f t="shared" si="9"/>
        <v>0</v>
      </c>
      <c r="AT138" s="16"/>
      <c r="AU138" s="16"/>
      <c r="AV138" s="468" t="s">
        <v>124</v>
      </c>
      <c r="AW138" s="403" cm="1">
        <f t="array" ref="AW138">bdRateExtend($G137:$G140,H137:H140,$Z137:$Z140,AA137:AA140)</f>
        <v>1</v>
      </c>
      <c r="AX138" s="403"/>
      <c r="AY138" s="403"/>
      <c r="AZ138" s="403"/>
      <c r="BA138" s="403"/>
      <c r="BB138" s="403" cm="1">
        <f t="array" ref="BB138">bdRateExtend($G137:$G140,L137:L140,$Z137:$Z140,AE137:AE140)</f>
        <v>1</v>
      </c>
      <c r="BC138" s="403"/>
      <c r="BD138" s="403" cm="1">
        <f t="array" ref="BD138">bdRateExtend($G137:$G140,M137:M140,$Z137:$Z140,AF137:AF140)</f>
        <v>1</v>
      </c>
      <c r="BE138" s="403"/>
      <c r="BF138" s="403" cm="1">
        <f t="array" ref="BF138">bdRateExtend($G137:$G140,N137:N140,$Z137:$Z140,AG137:AG140)</f>
        <v>1</v>
      </c>
      <c r="BG138" s="403"/>
      <c r="BH138" s="403" t="e" cm="1">
        <f t="array" ref="BH138">bdRateExtend($G137:$G140,O137:O140,$Z137:$Z140,AH137:AH140)</f>
        <v>#VALUE!</v>
      </c>
      <c r="BI138" s="403"/>
      <c r="BJ138" s="403" t="e" cm="1">
        <f t="array" ref="BJ138">bdRateExtend($G137:$G140,P137:P140,$Z137:$Z140,AI137:AI140)</f>
        <v>#VALUE!</v>
      </c>
      <c r="BK138" s="403"/>
      <c r="BL138" s="403" t="e" cm="1">
        <f t="array" ref="BL138">bdRateExtend($G137:$G140,Q137:Q140,$Z137:$Z140,AJ137:AJ140)</f>
        <v>#VALUE!</v>
      </c>
      <c r="BM138" s="403"/>
      <c r="BN138" s="403" t="e" cm="1">
        <f t="array" ref="BN138">bdRateExtend($G137:$G140,R137:R140,$Z137:$Z140,AK137:AK140)</f>
        <v>#VALUE!</v>
      </c>
      <c r="BO138" s="403"/>
      <c r="BP138" s="403"/>
      <c r="BQ138" s="377"/>
      <c r="BR138" s="377"/>
    </row>
    <row r="139" spans="1:70" ht="17" customHeight="1" x14ac:dyDescent="0.2">
      <c r="A139" s="387"/>
      <c r="B139" s="390"/>
      <c r="C139" s="393"/>
      <c r="D139" s="396"/>
      <c r="E139" s="399"/>
      <c r="F139" s="19">
        <v>47</v>
      </c>
      <c r="G139" s="35">
        <f>Anchor!B988</f>
        <v>10013.504499999999</v>
      </c>
      <c r="H139" s="40">
        <f>Anchor!C988</f>
        <v>32.201599999999999</v>
      </c>
      <c r="I139" s="40">
        <f>Anchor!D988</f>
        <v>42.492600000000003</v>
      </c>
      <c r="J139" s="40">
        <f>Anchor!E988</f>
        <v>39.619900000000001</v>
      </c>
      <c r="K139" s="40"/>
      <c r="L139" s="40">
        <f>Anchor!F988</f>
        <v>15.8338</v>
      </c>
      <c r="M139" s="40">
        <f>Anchor!G988</f>
        <v>13.6761</v>
      </c>
      <c r="N139" s="40">
        <f>Anchor!H988</f>
        <v>86.549000000000007</v>
      </c>
      <c r="O139" s="40"/>
      <c r="P139" s="40"/>
      <c r="Q139" s="40"/>
      <c r="R139" s="40"/>
      <c r="S139" s="40"/>
      <c r="T139" s="40"/>
      <c r="U139" s="40"/>
      <c r="V139" s="40">
        <f>Anchor!I988</f>
        <v>51051.9</v>
      </c>
      <c r="W139" s="40">
        <f>Anchor!J988</f>
        <v>12.9474</v>
      </c>
      <c r="X139" s="36">
        <f t="shared" si="10"/>
        <v>14.181083333333333</v>
      </c>
      <c r="Y139" s="15"/>
      <c r="Z139" s="35">
        <f>Test!B988</f>
        <v>0</v>
      </c>
      <c r="AA139" s="40">
        <f>Test!C988</f>
        <v>0</v>
      </c>
      <c r="AB139" s="40">
        <f>Test!D988</f>
        <v>0</v>
      </c>
      <c r="AC139" s="40">
        <f>Test!E988</f>
        <v>0</v>
      </c>
      <c r="AD139" s="40"/>
      <c r="AE139" s="40">
        <f>Test!F988</f>
        <v>0</v>
      </c>
      <c r="AF139" s="40">
        <f>Test!G988</f>
        <v>0</v>
      </c>
      <c r="AG139" s="40">
        <f>Test!H988</f>
        <v>0</v>
      </c>
      <c r="AH139" s="40"/>
      <c r="AI139" s="40"/>
      <c r="AJ139" s="40"/>
      <c r="AK139" s="40"/>
      <c r="AL139" s="40"/>
      <c r="AM139" s="40"/>
      <c r="AN139" s="40"/>
      <c r="AO139" s="40">
        <f>Test!I988</f>
        <v>0</v>
      </c>
      <c r="AP139" s="40">
        <f>Test!J988</f>
        <v>0</v>
      </c>
      <c r="AQ139" s="36">
        <f t="shared" si="11"/>
        <v>0</v>
      </c>
      <c r="AR139" s="48">
        <f t="shared" si="8"/>
        <v>0</v>
      </c>
      <c r="AS139" s="49">
        <f t="shared" si="9"/>
        <v>0</v>
      </c>
      <c r="AT139" s="16"/>
      <c r="AU139" s="16"/>
      <c r="AV139" s="468"/>
      <c r="AW139" s="403"/>
      <c r="AX139" s="403"/>
      <c r="AY139" s="403"/>
      <c r="AZ139" s="403"/>
      <c r="BA139" s="403"/>
      <c r="BB139" s="403"/>
      <c r="BC139" s="403"/>
      <c r="BD139" s="403"/>
      <c r="BE139" s="403"/>
      <c r="BF139" s="403"/>
      <c r="BG139" s="403"/>
      <c r="BH139" s="403"/>
      <c r="BI139" s="403"/>
      <c r="BJ139" s="403"/>
      <c r="BK139" s="403"/>
      <c r="BL139" s="403"/>
      <c r="BM139" s="403"/>
      <c r="BN139" s="403"/>
      <c r="BO139" s="403"/>
      <c r="BP139" s="403"/>
      <c r="BQ139" s="377"/>
      <c r="BR139" s="377"/>
    </row>
    <row r="140" spans="1:70" ht="17" customHeight="1" x14ac:dyDescent="0.2">
      <c r="A140" s="387"/>
      <c r="B140" s="390"/>
      <c r="C140" s="393"/>
      <c r="D140" s="396"/>
      <c r="E140" s="399"/>
      <c r="F140" s="19">
        <v>55</v>
      </c>
      <c r="G140" s="35">
        <f>Anchor!B989</f>
        <v>5095.9032999999999</v>
      </c>
      <c r="H140" s="40">
        <f>Anchor!C989</f>
        <v>30.0627</v>
      </c>
      <c r="I140" s="40">
        <f>Anchor!D989</f>
        <v>41.5822</v>
      </c>
      <c r="J140" s="40">
        <f>Anchor!E989</f>
        <v>38.924300000000002</v>
      </c>
      <c r="K140" s="40"/>
      <c r="L140" s="40">
        <f>Anchor!F989</f>
        <v>12.7332</v>
      </c>
      <c r="M140" s="40">
        <f>Anchor!G989</f>
        <v>11.1968</v>
      </c>
      <c r="N140" s="40">
        <f>Anchor!H989</f>
        <v>71.010099999999994</v>
      </c>
      <c r="O140" s="40"/>
      <c r="P140" s="40"/>
      <c r="Q140" s="40"/>
      <c r="R140" s="40"/>
      <c r="S140" s="40"/>
      <c r="T140" s="40"/>
      <c r="U140" s="40"/>
      <c r="V140" s="40">
        <f>Anchor!I989</f>
        <v>38282.300000000003</v>
      </c>
      <c r="W140" s="40">
        <f>Anchor!J989</f>
        <v>9.7899999999999991</v>
      </c>
      <c r="X140" s="36">
        <f t="shared" si="10"/>
        <v>10.633972222222223</v>
      </c>
      <c r="Y140" s="15"/>
      <c r="Z140" s="35">
        <f>Test!B989</f>
        <v>0</v>
      </c>
      <c r="AA140" s="40">
        <f>Test!C989</f>
        <v>0</v>
      </c>
      <c r="AB140" s="40">
        <f>Test!D989</f>
        <v>0</v>
      </c>
      <c r="AC140" s="40">
        <f>Test!E989</f>
        <v>0</v>
      </c>
      <c r="AD140" s="40"/>
      <c r="AE140" s="40">
        <f>Test!F989</f>
        <v>0</v>
      </c>
      <c r="AF140" s="40">
        <f>Test!G989</f>
        <v>0</v>
      </c>
      <c r="AG140" s="40">
        <f>Test!H989</f>
        <v>0</v>
      </c>
      <c r="AH140" s="40"/>
      <c r="AI140" s="40"/>
      <c r="AJ140" s="40"/>
      <c r="AK140" s="40"/>
      <c r="AL140" s="40"/>
      <c r="AM140" s="40"/>
      <c r="AN140" s="40"/>
      <c r="AO140" s="40">
        <f>Test!I989</f>
        <v>0</v>
      </c>
      <c r="AP140" s="40">
        <f>Test!J989</f>
        <v>0</v>
      </c>
      <c r="AQ140" s="36">
        <f t="shared" si="11"/>
        <v>0</v>
      </c>
      <c r="AR140" s="48">
        <f t="shared" si="8"/>
        <v>0</v>
      </c>
      <c r="AS140" s="49">
        <f t="shared" si="9"/>
        <v>0</v>
      </c>
      <c r="AT140" s="16"/>
      <c r="AU140" s="16"/>
      <c r="AV140" s="468" t="s">
        <v>125</v>
      </c>
      <c r="AW140" s="403" cm="1">
        <f t="array" ref="AW140">bdRateExtend($G138:$G141,H138:H141,$Z138:$Z141,AA138:AA141)</f>
        <v>1</v>
      </c>
      <c r="AX140" s="403"/>
      <c r="AY140" s="403"/>
      <c r="AZ140" s="403"/>
      <c r="BA140" s="403"/>
      <c r="BB140" s="403" cm="1">
        <f t="array" ref="BB140">bdRateExtend($G138:$G141,L138:L141,$Z138:$Z141,AE138:AE141)</f>
        <v>1</v>
      </c>
      <c r="BC140" s="403"/>
      <c r="BD140" s="403" cm="1">
        <f t="array" ref="BD140">bdRateExtend($G138:$G141,M138:M141,$Z138:$Z141,AF138:AF141)</f>
        <v>1</v>
      </c>
      <c r="BE140" s="403"/>
      <c r="BF140" s="403" cm="1">
        <f t="array" ref="BF140">bdRateExtend($G138:$G141,N138:N141,$Z138:$Z141,AG138:AG141)</f>
        <v>1</v>
      </c>
      <c r="BG140" s="403"/>
      <c r="BH140" s="403" t="e" cm="1">
        <f t="array" ref="BH140">bdRateExtend($G138:$G141,O138:O141,$Z138:$Z141,AH138:AH141)</f>
        <v>#VALUE!</v>
      </c>
      <c r="BI140" s="403"/>
      <c r="BJ140" s="403" t="e" cm="1">
        <f t="array" ref="BJ140">bdRateExtend($G138:$G141,P138:P141,$Z138:$Z141,AI138:AI141)</f>
        <v>#VALUE!</v>
      </c>
      <c r="BK140" s="403"/>
      <c r="BL140" s="403" t="e" cm="1">
        <f t="array" ref="BL140">bdRateExtend($G138:$G141,Q138:Q141,$Z138:$Z141,AJ138:AJ141)</f>
        <v>#VALUE!</v>
      </c>
      <c r="BM140" s="403"/>
      <c r="BN140" s="403" t="e" cm="1">
        <f t="array" ref="BN140">bdRateExtend($G138:$G141,R138:R141,$Z138:$Z141,AK138:AK141)</f>
        <v>#VALUE!</v>
      </c>
      <c r="BO140" s="403"/>
      <c r="BP140" s="403"/>
      <c r="BQ140" s="377"/>
      <c r="BR140" s="377"/>
    </row>
    <row r="141" spans="1:70" ht="17" customHeight="1" thickBot="1" x14ac:dyDescent="0.25">
      <c r="A141" s="387"/>
      <c r="B141" s="391"/>
      <c r="C141" s="394"/>
      <c r="D141" s="397"/>
      <c r="E141" s="400"/>
      <c r="F141" s="22">
        <v>63</v>
      </c>
      <c r="G141" s="37">
        <f>Anchor!B990</f>
        <v>1577.2131999999999</v>
      </c>
      <c r="H141" s="38">
        <f>Anchor!C990</f>
        <v>27.175699999999999</v>
      </c>
      <c r="I141" s="38">
        <f>Anchor!D990</f>
        <v>40.4069</v>
      </c>
      <c r="J141" s="38">
        <f>Anchor!E990</f>
        <v>38.158000000000001</v>
      </c>
      <c r="K141" s="38"/>
      <c r="L141" s="38">
        <f>Anchor!F990</f>
        <v>8.9304000000000006</v>
      </c>
      <c r="M141" s="38">
        <f>Anchor!G990</f>
        <v>8.2468000000000004</v>
      </c>
      <c r="N141" s="38">
        <f>Anchor!H990</f>
        <v>41.908200000000001</v>
      </c>
      <c r="O141" s="38"/>
      <c r="P141" s="38"/>
      <c r="Q141" s="38"/>
      <c r="R141" s="38"/>
      <c r="S141" s="38"/>
      <c r="T141" s="38"/>
      <c r="U141" s="38"/>
      <c r="V141" s="38">
        <f>Anchor!I990</f>
        <v>21356.799999999999</v>
      </c>
      <c r="W141" s="38">
        <f>Anchor!J990</f>
        <v>5.3014999999999999</v>
      </c>
      <c r="X141" s="39">
        <f t="shared" si="10"/>
        <v>5.9324444444444442</v>
      </c>
      <c r="Y141" s="15"/>
      <c r="Z141" s="37">
        <f>Test!B990</f>
        <v>0</v>
      </c>
      <c r="AA141" s="38">
        <f>Test!C990</f>
        <v>0</v>
      </c>
      <c r="AB141" s="38">
        <f>Test!D990</f>
        <v>0</v>
      </c>
      <c r="AC141" s="38">
        <f>Test!E990</f>
        <v>0</v>
      </c>
      <c r="AD141" s="38"/>
      <c r="AE141" s="38">
        <f>Test!F990</f>
        <v>0</v>
      </c>
      <c r="AF141" s="38">
        <f>Test!G990</f>
        <v>0</v>
      </c>
      <c r="AG141" s="38">
        <f>Test!H990</f>
        <v>0</v>
      </c>
      <c r="AH141" s="38"/>
      <c r="AI141" s="38"/>
      <c r="AJ141" s="38"/>
      <c r="AK141" s="38"/>
      <c r="AL141" s="38"/>
      <c r="AM141" s="38"/>
      <c r="AN141" s="38"/>
      <c r="AO141" s="38">
        <f>Test!I990</f>
        <v>0</v>
      </c>
      <c r="AP141" s="38">
        <f>Test!J990</f>
        <v>0</v>
      </c>
      <c r="AQ141" s="39">
        <f t="shared" si="11"/>
        <v>0</v>
      </c>
      <c r="AR141" s="50">
        <f t="shared" si="8"/>
        <v>0</v>
      </c>
      <c r="AS141" s="51">
        <f t="shared" si="9"/>
        <v>0</v>
      </c>
      <c r="AT141" s="16"/>
      <c r="AU141" s="16"/>
      <c r="AV141" s="468"/>
      <c r="AW141" s="403"/>
      <c r="AX141" s="403"/>
      <c r="AY141" s="403"/>
      <c r="AZ141" s="403"/>
      <c r="BA141" s="403"/>
      <c r="BB141" s="403"/>
      <c r="BC141" s="403"/>
      <c r="BD141" s="403"/>
      <c r="BE141" s="403"/>
      <c r="BF141" s="403"/>
      <c r="BG141" s="403"/>
      <c r="BH141" s="403"/>
      <c r="BI141" s="403"/>
      <c r="BJ141" s="403"/>
      <c r="BK141" s="403"/>
      <c r="BL141" s="403"/>
      <c r="BM141" s="403"/>
      <c r="BN141" s="403"/>
      <c r="BO141" s="403"/>
      <c r="BP141" s="403"/>
      <c r="BQ141" s="377"/>
      <c r="BR141" s="377"/>
    </row>
    <row r="142" spans="1:70" ht="17" customHeight="1" x14ac:dyDescent="0.2">
      <c r="A142" s="387"/>
      <c r="B142" s="389" t="s">
        <v>2</v>
      </c>
      <c r="C142" s="392" t="s">
        <v>139</v>
      </c>
      <c r="D142" s="395">
        <v>30</v>
      </c>
      <c r="E142" s="398">
        <v>8</v>
      </c>
      <c r="F142" s="21">
        <v>23</v>
      </c>
      <c r="G142" s="32">
        <f>Anchor!B991</f>
        <v>66969.708899999998</v>
      </c>
      <c r="H142" s="33">
        <f>Anchor!C991</f>
        <v>39.716799999999999</v>
      </c>
      <c r="I142" s="33">
        <f>Anchor!D991</f>
        <v>43.018599999999999</v>
      </c>
      <c r="J142" s="33">
        <f>Anchor!E991</f>
        <v>45.281700000000001</v>
      </c>
      <c r="K142" s="33"/>
      <c r="L142" s="33">
        <f>Anchor!F991</f>
        <v>27.800899999999999</v>
      </c>
      <c r="M142" s="33">
        <f>Anchor!G991</f>
        <v>25.285299999999999</v>
      </c>
      <c r="N142" s="33">
        <f>Anchor!H991</f>
        <v>99.977400000000003</v>
      </c>
      <c r="O142" s="33"/>
      <c r="P142" s="33"/>
      <c r="Q142" s="33"/>
      <c r="R142" s="33"/>
      <c r="S142" s="33"/>
      <c r="T142" s="33"/>
      <c r="U142" s="33"/>
      <c r="V142" s="33">
        <f>Anchor!I991</f>
        <v>27709.9</v>
      </c>
      <c r="W142" s="33">
        <f>Anchor!J991</f>
        <v>30.3751</v>
      </c>
      <c r="X142" s="34">
        <f t="shared" si="10"/>
        <v>7.6971944444444444</v>
      </c>
      <c r="Y142" s="15"/>
      <c r="Z142" s="32">
        <f>Test!B991</f>
        <v>0</v>
      </c>
      <c r="AA142" s="33">
        <f>Test!C991</f>
        <v>0</v>
      </c>
      <c r="AB142" s="33">
        <f>Test!D991</f>
        <v>0</v>
      </c>
      <c r="AC142" s="33">
        <f>Test!E991</f>
        <v>0</v>
      </c>
      <c r="AD142" s="33"/>
      <c r="AE142" s="33">
        <f>Test!F991</f>
        <v>0</v>
      </c>
      <c r="AF142" s="33">
        <f>Test!G991</f>
        <v>0</v>
      </c>
      <c r="AG142" s="33">
        <f>Test!H991</f>
        <v>0</v>
      </c>
      <c r="AH142" s="33"/>
      <c r="AI142" s="33"/>
      <c r="AJ142" s="33"/>
      <c r="AK142" s="33"/>
      <c r="AL142" s="33"/>
      <c r="AM142" s="33"/>
      <c r="AN142" s="33"/>
      <c r="AO142" s="33">
        <f>Test!I991</f>
        <v>0</v>
      </c>
      <c r="AP142" s="33">
        <f>Test!J991</f>
        <v>0</v>
      </c>
      <c r="AQ142" s="34">
        <f t="shared" si="11"/>
        <v>0</v>
      </c>
      <c r="AR142" s="46">
        <f t="shared" si="8"/>
        <v>0</v>
      </c>
      <c r="AS142" s="47">
        <f t="shared" si="9"/>
        <v>0</v>
      </c>
      <c r="AT142" s="16"/>
      <c r="AU142" s="16"/>
      <c r="AV142" s="468" t="s">
        <v>123</v>
      </c>
      <c r="AW142" s="403" cm="1">
        <f t="array" ref="AW142">bdRateExtend($G142:$G145,H142:H145,$Z142:$Z145,AA142:AA145)</f>
        <v>1</v>
      </c>
      <c r="AX142" s="403" cm="1">
        <f t="array" ref="AX142">bdRateExtend($G142:$G147,H142:H147,$Z142:$Z147,AA142:AA147)</f>
        <v>1</v>
      </c>
      <c r="AY142" s="403" cm="1">
        <f t="array" ref="AY142">bdRateExtend($G142:$G147,I142:I147,$Z142:$Z147,AB142:AB147)</f>
        <v>1</v>
      </c>
      <c r="AZ142" s="403" cm="1">
        <f t="array" ref="AZ142">bdRateExtend($G142:$G147,J142:J147,$Z142:$Z147,AC142:AC147)</f>
        <v>1</v>
      </c>
      <c r="BA142" s="403" t="e" cm="1">
        <f t="array" ref="BA142">bdRateExtend($G142:$G147,K142:K147,$Z142:$Z147,AD142:AD147)</f>
        <v>#VALUE!</v>
      </c>
      <c r="BB142" s="403" cm="1">
        <f t="array" ref="BB142">bdRateExtend($G142:$G145,L142:L145,$Z142:$Z145,AE142:AE145)</f>
        <v>1</v>
      </c>
      <c r="BC142" s="403" cm="1">
        <f t="array" ref="BC142">bdRateExtend($G142:$G147,L142:L147,$Z142:$Z147,AE142:AE147)</f>
        <v>1</v>
      </c>
      <c r="BD142" s="403" cm="1">
        <f t="array" ref="BD142">bdRateExtend($G142:$G145,M142:M145,$Z142:$Z145,AF142:AF145)</f>
        <v>1</v>
      </c>
      <c r="BE142" s="403" cm="1">
        <f t="array" ref="BE142">bdRateExtend($G142:$G147,M142:M147,$Z142:$Z147,AF142:AF147)</f>
        <v>1</v>
      </c>
      <c r="BF142" s="403" cm="1">
        <f t="array" ref="BF142">bdRateExtend($G142:$G145,N142:N145,$Z142:$Z145,AG142:AG145)</f>
        <v>1</v>
      </c>
      <c r="BG142" s="403" cm="1">
        <f t="array" ref="BG142">bdRateExtend($G142:$G147,N142:N147,$Z142:$Z147,AG142:AG147)</f>
        <v>1</v>
      </c>
      <c r="BH142" s="403" t="e" cm="1">
        <f t="array" ref="BH142">bdRateExtend($G142:$G145,O142:O145,$Z142:$Z145,AH142:AH145)</f>
        <v>#VALUE!</v>
      </c>
      <c r="BI142" s="403" t="e" cm="1">
        <f t="array" ref="BI142">bdRateExtend($G142:$G147,O142:O147,$Z142:$Z147,AH142:AH147)</f>
        <v>#VALUE!</v>
      </c>
      <c r="BJ142" s="403" t="e" cm="1">
        <f t="array" ref="BJ142">bdRateExtend($G142:$G145,P142:P145,$Z142:$Z145,AI142:AI145)</f>
        <v>#VALUE!</v>
      </c>
      <c r="BK142" s="403" t="e" cm="1">
        <f t="array" ref="BK142">bdRateExtend($G142:$G147,P142:P147,$Z142:$Z147,AI142:AI147)</f>
        <v>#VALUE!</v>
      </c>
      <c r="BL142" s="403" t="e" cm="1">
        <f t="array" ref="BL142">bdRateExtend($G142:$G145,Q142:Q145,$Z142:$Z145,AJ142:AJ145)</f>
        <v>#VALUE!</v>
      </c>
      <c r="BM142" s="403" t="e" cm="1">
        <f t="array" ref="BM142">bdRateExtend($G142:$G147,Q142:Q147,$Z142:$Z147,AJ142:AJ147)</f>
        <v>#VALUE!</v>
      </c>
      <c r="BN142" s="403" t="e" cm="1">
        <f t="array" ref="BN142">bdRateExtend($G142:$G145,R142:R145,$Z142:$Z145,AK142:AK145)</f>
        <v>#VALUE!</v>
      </c>
      <c r="BO142" s="403" t="e" cm="1">
        <f t="array" ref="BO142">bdRateExtend($G142:$G147,R142:R147,$Z142:$Z147,AK142:AK147)</f>
        <v>#VALUE!</v>
      </c>
      <c r="BP142" s="403" t="e" cm="1">
        <f t="array" ref="BP142">bdRateExtend($G142:$G147,S142:S147,$Z142:$Z147,AL142:AL147)</f>
        <v>#VALUE!</v>
      </c>
      <c r="BQ142" s="377" t="e" cm="1">
        <f t="array" ref="BQ142">bdRateExtend($G142:$G147,T142:T147,$Z142:$Z147,AM142:AM147)</f>
        <v>#VALUE!</v>
      </c>
      <c r="BR142" s="377" t="e" cm="1">
        <f t="array" ref="BR142">bdRateExtend($G142:$G147,U142:U147,$Z142:$Z147,AN142:AN147)</f>
        <v>#VALUE!</v>
      </c>
    </row>
    <row r="143" spans="1:70" ht="17" customHeight="1" x14ac:dyDescent="0.2">
      <c r="A143" s="387"/>
      <c r="B143" s="390"/>
      <c r="C143" s="393"/>
      <c r="D143" s="396"/>
      <c r="E143" s="399"/>
      <c r="F143" s="19">
        <v>31</v>
      </c>
      <c r="G143" s="35">
        <f>Anchor!B992</f>
        <v>37401.710800000001</v>
      </c>
      <c r="H143" s="40">
        <f>Anchor!C992</f>
        <v>36.157499999999999</v>
      </c>
      <c r="I143" s="40">
        <f>Anchor!D992</f>
        <v>40.956200000000003</v>
      </c>
      <c r="J143" s="40">
        <f>Anchor!E992</f>
        <v>43.7804</v>
      </c>
      <c r="K143" s="40"/>
      <c r="L143" s="40">
        <f>Anchor!F992</f>
        <v>24.166799999999999</v>
      </c>
      <c r="M143" s="40">
        <f>Anchor!G992</f>
        <v>21.894600000000001</v>
      </c>
      <c r="N143" s="40">
        <f>Anchor!H992</f>
        <v>99.974199999999996</v>
      </c>
      <c r="O143" s="40"/>
      <c r="P143" s="40"/>
      <c r="Q143" s="40"/>
      <c r="R143" s="40"/>
      <c r="S143" s="40"/>
      <c r="T143" s="40"/>
      <c r="U143" s="40"/>
      <c r="V143" s="40">
        <f>Anchor!I992</f>
        <v>25397.4</v>
      </c>
      <c r="W143" s="40">
        <f>Anchor!J992</f>
        <v>23.9345</v>
      </c>
      <c r="X143" s="36">
        <f t="shared" si="10"/>
        <v>7.0548333333333337</v>
      </c>
      <c r="Y143" s="15"/>
      <c r="Z143" s="35">
        <f>Test!B992</f>
        <v>0</v>
      </c>
      <c r="AA143" s="40">
        <f>Test!C992</f>
        <v>0</v>
      </c>
      <c r="AB143" s="40">
        <f>Test!D992</f>
        <v>0</v>
      </c>
      <c r="AC143" s="40">
        <f>Test!E992</f>
        <v>0</v>
      </c>
      <c r="AD143" s="40"/>
      <c r="AE143" s="40">
        <f>Test!F992</f>
        <v>0</v>
      </c>
      <c r="AF143" s="40">
        <f>Test!G992</f>
        <v>0</v>
      </c>
      <c r="AG143" s="40">
        <f>Test!H992</f>
        <v>0</v>
      </c>
      <c r="AH143" s="40"/>
      <c r="AI143" s="40"/>
      <c r="AJ143" s="40"/>
      <c r="AK143" s="40"/>
      <c r="AL143" s="40"/>
      <c r="AM143" s="40"/>
      <c r="AN143" s="40"/>
      <c r="AO143" s="40">
        <f>Test!I992</f>
        <v>0</v>
      </c>
      <c r="AP143" s="40">
        <f>Test!J992</f>
        <v>0</v>
      </c>
      <c r="AQ143" s="36">
        <f t="shared" si="11"/>
        <v>0</v>
      </c>
      <c r="AR143" s="48">
        <f t="shared" si="8"/>
        <v>0</v>
      </c>
      <c r="AS143" s="49">
        <f t="shared" si="9"/>
        <v>0</v>
      </c>
      <c r="AT143" s="16"/>
      <c r="AU143" s="16"/>
      <c r="AV143" s="468"/>
      <c r="AW143" s="403"/>
      <c r="AX143" s="403"/>
      <c r="AY143" s="403"/>
      <c r="AZ143" s="403"/>
      <c r="BA143" s="403"/>
      <c r="BB143" s="403"/>
      <c r="BC143" s="403"/>
      <c r="BD143" s="403"/>
      <c r="BE143" s="403"/>
      <c r="BF143" s="403"/>
      <c r="BG143" s="403"/>
      <c r="BH143" s="403"/>
      <c r="BI143" s="403"/>
      <c r="BJ143" s="403"/>
      <c r="BK143" s="403"/>
      <c r="BL143" s="403"/>
      <c r="BM143" s="403"/>
      <c r="BN143" s="403"/>
      <c r="BO143" s="403"/>
      <c r="BP143" s="403"/>
      <c r="BQ143" s="377"/>
      <c r="BR143" s="377"/>
    </row>
    <row r="144" spans="1:70" ht="17" customHeight="1" x14ac:dyDescent="0.2">
      <c r="A144" s="387"/>
      <c r="B144" s="390"/>
      <c r="C144" s="393"/>
      <c r="D144" s="396"/>
      <c r="E144" s="399"/>
      <c r="F144" s="19">
        <v>39</v>
      </c>
      <c r="G144" s="35">
        <f>Anchor!B993</f>
        <v>17294.9372</v>
      </c>
      <c r="H144" s="40">
        <f>Anchor!C993</f>
        <v>32.754100000000001</v>
      </c>
      <c r="I144" s="40">
        <f>Anchor!D993</f>
        <v>39.165500000000002</v>
      </c>
      <c r="J144" s="40">
        <f>Anchor!E993</f>
        <v>42.381999999999998</v>
      </c>
      <c r="K144" s="40"/>
      <c r="L144" s="40">
        <f>Anchor!F993</f>
        <v>20.6038</v>
      </c>
      <c r="M144" s="40">
        <f>Anchor!G993</f>
        <v>18.627600000000001</v>
      </c>
      <c r="N144" s="40">
        <f>Anchor!H993</f>
        <v>99.8553</v>
      </c>
      <c r="O144" s="40"/>
      <c r="P144" s="40"/>
      <c r="Q144" s="40"/>
      <c r="R144" s="40"/>
      <c r="S144" s="40"/>
      <c r="T144" s="40"/>
      <c r="U144" s="40"/>
      <c r="V144" s="40">
        <f>Anchor!I993</f>
        <v>23135.3</v>
      </c>
      <c r="W144" s="40">
        <f>Anchor!J993</f>
        <v>17.886199999999999</v>
      </c>
      <c r="X144" s="36">
        <f t="shared" si="10"/>
        <v>6.4264722222222224</v>
      </c>
      <c r="Y144" s="15"/>
      <c r="Z144" s="35">
        <f>Test!B993</f>
        <v>0</v>
      </c>
      <c r="AA144" s="40">
        <f>Test!C993</f>
        <v>0</v>
      </c>
      <c r="AB144" s="40">
        <f>Test!D993</f>
        <v>0</v>
      </c>
      <c r="AC144" s="40">
        <f>Test!E993</f>
        <v>0</v>
      </c>
      <c r="AD144" s="40"/>
      <c r="AE144" s="40">
        <f>Test!F993</f>
        <v>0</v>
      </c>
      <c r="AF144" s="40">
        <f>Test!G993</f>
        <v>0</v>
      </c>
      <c r="AG144" s="40">
        <f>Test!H993</f>
        <v>0</v>
      </c>
      <c r="AH144" s="40"/>
      <c r="AI144" s="40"/>
      <c r="AJ144" s="40"/>
      <c r="AK144" s="40"/>
      <c r="AL144" s="40"/>
      <c r="AM144" s="40"/>
      <c r="AN144" s="40"/>
      <c r="AO144" s="40">
        <f>Test!I993</f>
        <v>0</v>
      </c>
      <c r="AP144" s="40">
        <f>Test!J993</f>
        <v>0</v>
      </c>
      <c r="AQ144" s="36">
        <f t="shared" si="11"/>
        <v>0</v>
      </c>
      <c r="AR144" s="48">
        <f t="shared" si="8"/>
        <v>0</v>
      </c>
      <c r="AS144" s="49">
        <f t="shared" si="9"/>
        <v>0</v>
      </c>
      <c r="AT144" s="16"/>
      <c r="AU144" s="16"/>
      <c r="AV144" s="468" t="s">
        <v>124</v>
      </c>
      <c r="AW144" s="403" cm="1">
        <f t="array" ref="AW144">bdRateExtend($G143:$G146,H143:H146,$Z143:$Z146,AA143:AA146)</f>
        <v>1</v>
      </c>
      <c r="AX144" s="403"/>
      <c r="AY144" s="403"/>
      <c r="AZ144" s="403"/>
      <c r="BA144" s="403"/>
      <c r="BB144" s="403" cm="1">
        <f t="array" ref="BB144">bdRateExtend($G143:$G146,L143:L146,$Z143:$Z146,AE143:AE146)</f>
        <v>1</v>
      </c>
      <c r="BC144" s="403"/>
      <c r="BD144" s="403" cm="1">
        <f t="array" ref="BD144">bdRateExtend($G143:$G146,M143:M146,$Z143:$Z146,AF143:AF146)</f>
        <v>1</v>
      </c>
      <c r="BE144" s="403"/>
      <c r="BF144" s="403" cm="1">
        <f t="array" ref="BF144">bdRateExtend($G143:$G146,N143:N146,$Z143:$Z146,AG143:AG146)</f>
        <v>1</v>
      </c>
      <c r="BG144" s="403"/>
      <c r="BH144" s="403" t="e" cm="1">
        <f t="array" ref="BH144">bdRateExtend($G143:$G146,O143:O146,$Z143:$Z146,AH143:AH146)</f>
        <v>#VALUE!</v>
      </c>
      <c r="BI144" s="403"/>
      <c r="BJ144" s="403" t="e" cm="1">
        <f t="array" ref="BJ144">bdRateExtend($G143:$G146,P143:P146,$Z143:$Z146,AI143:AI146)</f>
        <v>#VALUE!</v>
      </c>
      <c r="BK144" s="403"/>
      <c r="BL144" s="403" t="e" cm="1">
        <f t="array" ref="BL144">bdRateExtend($G143:$G146,Q143:Q146,$Z143:$Z146,AJ143:AJ146)</f>
        <v>#VALUE!</v>
      </c>
      <c r="BM144" s="403"/>
      <c r="BN144" s="403" t="e" cm="1">
        <f t="array" ref="BN144">bdRateExtend($G143:$G146,R143:R146,$Z143:$Z146,AK143:AK146)</f>
        <v>#VALUE!</v>
      </c>
      <c r="BO144" s="403"/>
      <c r="BP144" s="403"/>
      <c r="BQ144" s="377"/>
      <c r="BR144" s="377"/>
    </row>
    <row r="145" spans="1:70" ht="17" customHeight="1" x14ac:dyDescent="0.2">
      <c r="A145" s="387"/>
      <c r="B145" s="390"/>
      <c r="C145" s="393"/>
      <c r="D145" s="396"/>
      <c r="E145" s="399"/>
      <c r="F145" s="19">
        <v>47</v>
      </c>
      <c r="G145" s="35">
        <f>Anchor!B994</f>
        <v>7403.0344999999998</v>
      </c>
      <c r="H145" s="40">
        <f>Anchor!C994</f>
        <v>29.8597</v>
      </c>
      <c r="I145" s="40">
        <f>Anchor!D994</f>
        <v>37.515000000000001</v>
      </c>
      <c r="J145" s="40">
        <f>Anchor!E994</f>
        <v>41.070799999999998</v>
      </c>
      <c r="K145" s="40"/>
      <c r="L145" s="40">
        <f>Anchor!F994</f>
        <v>17.534300000000002</v>
      </c>
      <c r="M145" s="40">
        <f>Anchor!G994</f>
        <v>15.7775</v>
      </c>
      <c r="N145" s="40">
        <f>Anchor!H994</f>
        <v>97.996600000000001</v>
      </c>
      <c r="O145" s="40"/>
      <c r="P145" s="40"/>
      <c r="Q145" s="40"/>
      <c r="R145" s="40"/>
      <c r="S145" s="40"/>
      <c r="T145" s="40"/>
      <c r="U145" s="40"/>
      <c r="V145" s="40">
        <f>Anchor!I994</f>
        <v>17881.2</v>
      </c>
      <c r="W145" s="40">
        <f>Anchor!J994</f>
        <v>11.693099999999999</v>
      </c>
      <c r="X145" s="36">
        <f t="shared" si="10"/>
        <v>4.9670000000000005</v>
      </c>
      <c r="Y145" s="15"/>
      <c r="Z145" s="35">
        <f>Test!B994</f>
        <v>0</v>
      </c>
      <c r="AA145" s="40">
        <f>Test!C994</f>
        <v>0</v>
      </c>
      <c r="AB145" s="40">
        <f>Test!D994</f>
        <v>0</v>
      </c>
      <c r="AC145" s="40">
        <f>Test!E994</f>
        <v>0</v>
      </c>
      <c r="AD145" s="40"/>
      <c r="AE145" s="40">
        <f>Test!F994</f>
        <v>0</v>
      </c>
      <c r="AF145" s="40">
        <f>Test!G994</f>
        <v>0</v>
      </c>
      <c r="AG145" s="40">
        <f>Test!H994</f>
        <v>0</v>
      </c>
      <c r="AH145" s="40"/>
      <c r="AI145" s="40"/>
      <c r="AJ145" s="40"/>
      <c r="AK145" s="40"/>
      <c r="AL145" s="40"/>
      <c r="AM145" s="40"/>
      <c r="AN145" s="40"/>
      <c r="AO145" s="40">
        <f>Test!I994</f>
        <v>0</v>
      </c>
      <c r="AP145" s="40">
        <f>Test!J994</f>
        <v>0</v>
      </c>
      <c r="AQ145" s="36">
        <f t="shared" si="11"/>
        <v>0</v>
      </c>
      <c r="AR145" s="48">
        <f t="shared" si="8"/>
        <v>0</v>
      </c>
      <c r="AS145" s="49">
        <f t="shared" si="9"/>
        <v>0</v>
      </c>
      <c r="AT145" s="16"/>
      <c r="AU145" s="16"/>
      <c r="AV145" s="468"/>
      <c r="AW145" s="403"/>
      <c r="AX145" s="403"/>
      <c r="AY145" s="403"/>
      <c r="AZ145" s="403"/>
      <c r="BA145" s="403"/>
      <c r="BB145" s="403"/>
      <c r="BC145" s="403"/>
      <c r="BD145" s="403"/>
      <c r="BE145" s="403"/>
      <c r="BF145" s="403"/>
      <c r="BG145" s="403"/>
      <c r="BH145" s="403"/>
      <c r="BI145" s="403"/>
      <c r="BJ145" s="403"/>
      <c r="BK145" s="403"/>
      <c r="BL145" s="403"/>
      <c r="BM145" s="403"/>
      <c r="BN145" s="403"/>
      <c r="BO145" s="403"/>
      <c r="BP145" s="403"/>
      <c r="BQ145" s="377"/>
      <c r="BR145" s="377"/>
    </row>
    <row r="146" spans="1:70" ht="17" customHeight="1" x14ac:dyDescent="0.2">
      <c r="A146" s="387"/>
      <c r="B146" s="390"/>
      <c r="C146" s="393"/>
      <c r="D146" s="396"/>
      <c r="E146" s="399"/>
      <c r="F146" s="19">
        <v>55</v>
      </c>
      <c r="G146" s="35">
        <f>Anchor!B995</f>
        <v>3310.6745000000001</v>
      </c>
      <c r="H146" s="40">
        <f>Anchor!C995</f>
        <v>27.3734</v>
      </c>
      <c r="I146" s="40">
        <f>Anchor!D995</f>
        <v>35.967599999999997</v>
      </c>
      <c r="J146" s="40">
        <f>Anchor!E995</f>
        <v>39.814799999999998</v>
      </c>
      <c r="K146" s="40"/>
      <c r="L146" s="40">
        <f>Anchor!F995</f>
        <v>14.5785</v>
      </c>
      <c r="M146" s="40">
        <f>Anchor!G995</f>
        <v>12.986499999999999</v>
      </c>
      <c r="N146" s="40">
        <f>Anchor!H995</f>
        <v>88.500600000000006</v>
      </c>
      <c r="O146" s="40"/>
      <c r="P146" s="40"/>
      <c r="Q146" s="40"/>
      <c r="R146" s="40"/>
      <c r="S146" s="40"/>
      <c r="T146" s="40"/>
      <c r="U146" s="40"/>
      <c r="V146" s="40">
        <f>Anchor!I995</f>
        <v>14330.7</v>
      </c>
      <c r="W146" s="40">
        <f>Anchor!J995</f>
        <v>8.1549999999999994</v>
      </c>
      <c r="X146" s="36">
        <f t="shared" si="10"/>
        <v>3.98075</v>
      </c>
      <c r="Y146" s="15"/>
      <c r="Z146" s="35">
        <f>Test!B995</f>
        <v>0</v>
      </c>
      <c r="AA146" s="40">
        <f>Test!C995</f>
        <v>0</v>
      </c>
      <c r="AB146" s="40">
        <f>Test!D995</f>
        <v>0</v>
      </c>
      <c r="AC146" s="40">
        <f>Test!E995</f>
        <v>0</v>
      </c>
      <c r="AD146" s="40"/>
      <c r="AE146" s="40">
        <f>Test!F995</f>
        <v>0</v>
      </c>
      <c r="AF146" s="40">
        <f>Test!G995</f>
        <v>0</v>
      </c>
      <c r="AG146" s="40">
        <f>Test!H995</f>
        <v>0</v>
      </c>
      <c r="AH146" s="40"/>
      <c r="AI146" s="40"/>
      <c r="AJ146" s="40"/>
      <c r="AK146" s="40"/>
      <c r="AL146" s="40"/>
      <c r="AM146" s="40"/>
      <c r="AN146" s="40"/>
      <c r="AO146" s="40">
        <f>Test!I995</f>
        <v>0</v>
      </c>
      <c r="AP146" s="40">
        <f>Test!J995</f>
        <v>0</v>
      </c>
      <c r="AQ146" s="36">
        <f t="shared" si="11"/>
        <v>0</v>
      </c>
      <c r="AR146" s="48">
        <f t="shared" si="8"/>
        <v>0</v>
      </c>
      <c r="AS146" s="49">
        <f t="shared" si="9"/>
        <v>0</v>
      </c>
      <c r="AT146" s="16"/>
      <c r="AU146" s="16"/>
      <c r="AV146" s="468" t="s">
        <v>125</v>
      </c>
      <c r="AW146" s="403" cm="1">
        <f t="array" ref="AW146">bdRateExtend($G144:$G147,H144:H147,$Z144:$Z147,AA144:AA147)</f>
        <v>1</v>
      </c>
      <c r="AX146" s="403"/>
      <c r="AY146" s="403"/>
      <c r="AZ146" s="403"/>
      <c r="BA146" s="403"/>
      <c r="BB146" s="403" cm="1">
        <f t="array" ref="BB146">bdRateExtend($G144:$G147,L144:L147,$Z144:$Z147,AE144:AE147)</f>
        <v>1</v>
      </c>
      <c r="BC146" s="403"/>
      <c r="BD146" s="403" cm="1">
        <f t="array" ref="BD146">bdRateExtend($G144:$G147,M144:M147,$Z144:$Z147,AF144:AF147)</f>
        <v>1</v>
      </c>
      <c r="BE146" s="403"/>
      <c r="BF146" s="403" cm="1">
        <f t="array" ref="BF146">bdRateExtend($G144:$G147,N144:N147,$Z144:$Z147,AG144:AG147)</f>
        <v>1</v>
      </c>
      <c r="BG146" s="403"/>
      <c r="BH146" s="403" t="e" cm="1">
        <f t="array" ref="BH146">bdRateExtend($G144:$G147,O144:O147,$Z144:$Z147,AH144:AH147)</f>
        <v>#VALUE!</v>
      </c>
      <c r="BI146" s="403"/>
      <c r="BJ146" s="403" t="e" cm="1">
        <f t="array" ref="BJ146">bdRateExtend($G144:$G147,P144:P147,$Z144:$Z147,AI144:AI147)</f>
        <v>#VALUE!</v>
      </c>
      <c r="BK146" s="403"/>
      <c r="BL146" s="403" t="e" cm="1">
        <f t="array" ref="BL146">bdRateExtend($G144:$G147,Q144:Q147,$Z144:$Z147,AJ144:AJ147)</f>
        <v>#VALUE!</v>
      </c>
      <c r="BM146" s="403"/>
      <c r="BN146" s="403" t="e" cm="1">
        <f t="array" ref="BN146">bdRateExtend($G144:$G147,R144:R147,$Z144:$Z147,AK144:AK147)</f>
        <v>#VALUE!</v>
      </c>
      <c r="BO146" s="403"/>
      <c r="BP146" s="403"/>
      <c r="BQ146" s="377"/>
      <c r="BR146" s="377"/>
    </row>
    <row r="147" spans="1:70" ht="17" customHeight="1" thickBot="1" x14ac:dyDescent="0.25">
      <c r="A147" s="387"/>
      <c r="B147" s="391"/>
      <c r="C147" s="394"/>
      <c r="D147" s="397"/>
      <c r="E147" s="400"/>
      <c r="F147" s="22">
        <v>63</v>
      </c>
      <c r="G147" s="37">
        <f>Anchor!B996</f>
        <v>1323.0443</v>
      </c>
      <c r="H147" s="38">
        <f>Anchor!C996</f>
        <v>24.619599999999998</v>
      </c>
      <c r="I147" s="38">
        <f>Anchor!D996</f>
        <v>34.150100000000002</v>
      </c>
      <c r="J147" s="38">
        <f>Anchor!E996</f>
        <v>38.139899999999997</v>
      </c>
      <c r="K147" s="38"/>
      <c r="L147" s="38">
        <f>Anchor!F996</f>
        <v>10.829700000000001</v>
      </c>
      <c r="M147" s="38">
        <f>Anchor!G996</f>
        <v>9.5459999999999994</v>
      </c>
      <c r="N147" s="38">
        <f>Anchor!H996</f>
        <v>70.310900000000004</v>
      </c>
      <c r="O147" s="38"/>
      <c r="P147" s="38"/>
      <c r="Q147" s="38"/>
      <c r="R147" s="38"/>
      <c r="S147" s="38"/>
      <c r="T147" s="38"/>
      <c r="U147" s="38"/>
      <c r="V147" s="38">
        <f>Anchor!I996</f>
        <v>9099.7999999999993</v>
      </c>
      <c r="W147" s="38">
        <f>Anchor!J996</f>
        <v>5.1353999999999997</v>
      </c>
      <c r="X147" s="39">
        <f t="shared" si="10"/>
        <v>2.5277222222222222</v>
      </c>
      <c r="Y147" s="15"/>
      <c r="Z147" s="37">
        <f>Test!B996</f>
        <v>0</v>
      </c>
      <c r="AA147" s="38">
        <f>Test!C996</f>
        <v>0</v>
      </c>
      <c r="AB147" s="38">
        <f>Test!D996</f>
        <v>0</v>
      </c>
      <c r="AC147" s="38">
        <f>Test!E996</f>
        <v>0</v>
      </c>
      <c r="AD147" s="38"/>
      <c r="AE147" s="38">
        <f>Test!F996</f>
        <v>0</v>
      </c>
      <c r="AF147" s="38">
        <f>Test!G996</f>
        <v>0</v>
      </c>
      <c r="AG147" s="38">
        <f>Test!H996</f>
        <v>0</v>
      </c>
      <c r="AH147" s="38"/>
      <c r="AI147" s="38"/>
      <c r="AJ147" s="38"/>
      <c r="AK147" s="38"/>
      <c r="AL147" s="38"/>
      <c r="AM147" s="38"/>
      <c r="AN147" s="38"/>
      <c r="AO147" s="38">
        <f>Test!I996</f>
        <v>0</v>
      </c>
      <c r="AP147" s="38">
        <f>Test!J996</f>
        <v>0</v>
      </c>
      <c r="AQ147" s="39">
        <f t="shared" si="11"/>
        <v>0</v>
      </c>
      <c r="AR147" s="50">
        <f t="shared" si="8"/>
        <v>0</v>
      </c>
      <c r="AS147" s="51">
        <f t="shared" si="9"/>
        <v>0</v>
      </c>
      <c r="AT147" s="16"/>
      <c r="AU147" s="16"/>
      <c r="AV147" s="468"/>
      <c r="AW147" s="403"/>
      <c r="AX147" s="403"/>
      <c r="AY147" s="403"/>
      <c r="AZ147" s="403"/>
      <c r="BA147" s="403"/>
      <c r="BB147" s="403"/>
      <c r="BC147" s="403"/>
      <c r="BD147" s="403"/>
      <c r="BE147" s="403"/>
      <c r="BF147" s="403"/>
      <c r="BG147" s="403"/>
      <c r="BH147" s="403"/>
      <c r="BI147" s="403"/>
      <c r="BJ147" s="403"/>
      <c r="BK147" s="403"/>
      <c r="BL147" s="403"/>
      <c r="BM147" s="403"/>
      <c r="BN147" s="403"/>
      <c r="BO147" s="403"/>
      <c r="BP147" s="403"/>
      <c r="BQ147" s="377"/>
      <c r="BR147" s="377"/>
    </row>
    <row r="148" spans="1:70" ht="17" customHeight="1" x14ac:dyDescent="0.2">
      <c r="A148" s="387"/>
      <c r="B148" s="389" t="s">
        <v>2</v>
      </c>
      <c r="C148" s="392" t="s">
        <v>47</v>
      </c>
      <c r="D148" s="395">
        <v>59.94</v>
      </c>
      <c r="E148" s="398">
        <v>10</v>
      </c>
      <c r="F148" s="21">
        <v>23</v>
      </c>
      <c r="G148" s="32">
        <f>Anchor!B997</f>
        <v>28049.990900000001</v>
      </c>
      <c r="H148" s="33">
        <f>Anchor!C997</f>
        <v>42.284399999999998</v>
      </c>
      <c r="I148" s="33">
        <f>Anchor!D997</f>
        <v>46.047899999999998</v>
      </c>
      <c r="J148" s="33">
        <f>Anchor!E997</f>
        <v>48.1584</v>
      </c>
      <c r="K148" s="33"/>
      <c r="L148" s="33">
        <f>Anchor!F997</f>
        <v>28.762799999999999</v>
      </c>
      <c r="M148" s="33">
        <f>Anchor!G997</f>
        <v>24.5703</v>
      </c>
      <c r="N148" s="33">
        <f>Anchor!H997</f>
        <v>99.978099999999998</v>
      </c>
      <c r="O148" s="33"/>
      <c r="P148" s="33"/>
      <c r="Q148" s="33"/>
      <c r="R148" s="33"/>
      <c r="S148" s="33"/>
      <c r="T148" s="33"/>
      <c r="U148" s="33"/>
      <c r="V148" s="33">
        <f>Anchor!I997</f>
        <v>23750.799999999999</v>
      </c>
      <c r="W148" s="33">
        <f>Anchor!J997</f>
        <v>14.2704</v>
      </c>
      <c r="X148" s="34">
        <f t="shared" si="10"/>
        <v>6.5974444444444442</v>
      </c>
      <c r="Y148" s="15"/>
      <c r="Z148" s="32">
        <f>Test!B997</f>
        <v>0</v>
      </c>
      <c r="AA148" s="33">
        <f>Test!C997</f>
        <v>0</v>
      </c>
      <c r="AB148" s="33">
        <f>Test!D997</f>
        <v>0</v>
      </c>
      <c r="AC148" s="33">
        <f>Test!E997</f>
        <v>0</v>
      </c>
      <c r="AD148" s="33"/>
      <c r="AE148" s="33">
        <f>Test!F997</f>
        <v>0</v>
      </c>
      <c r="AF148" s="33">
        <f>Test!G997</f>
        <v>0</v>
      </c>
      <c r="AG148" s="33">
        <f>Test!H997</f>
        <v>0</v>
      </c>
      <c r="AH148" s="33"/>
      <c r="AI148" s="33"/>
      <c r="AJ148" s="33"/>
      <c r="AK148" s="33"/>
      <c r="AL148" s="33"/>
      <c r="AM148" s="33"/>
      <c r="AN148" s="33"/>
      <c r="AO148" s="33">
        <f>Test!I997</f>
        <v>0</v>
      </c>
      <c r="AP148" s="33">
        <f>Test!J997</f>
        <v>0</v>
      </c>
      <c r="AQ148" s="34">
        <f t="shared" si="11"/>
        <v>0</v>
      </c>
      <c r="AR148" s="46">
        <f t="shared" si="8"/>
        <v>0</v>
      </c>
      <c r="AS148" s="47">
        <f t="shared" si="9"/>
        <v>0</v>
      </c>
      <c r="AT148" s="16"/>
      <c r="AU148" s="16"/>
      <c r="AV148" s="468" t="s">
        <v>123</v>
      </c>
      <c r="AW148" s="403" cm="1">
        <f t="array" ref="AW148">bdRateExtend($G148:$G151,H148:H151,$Z148:$Z151,AA148:AA151)</f>
        <v>1</v>
      </c>
      <c r="AX148" s="403" cm="1">
        <f t="array" ref="AX148">bdRateExtend($G148:$G153,H148:H153,$Z148:$Z153,AA148:AA153)</f>
        <v>1</v>
      </c>
      <c r="AY148" s="403" cm="1">
        <f t="array" ref="AY148">bdRateExtend($G148:$G153,I148:I153,$Z148:$Z153,AB148:AB153)</f>
        <v>1</v>
      </c>
      <c r="AZ148" s="403" cm="1">
        <f t="array" ref="AZ148">bdRateExtend($G148:$G153,J148:J153,$Z148:$Z153,AC148:AC153)</f>
        <v>1</v>
      </c>
      <c r="BA148" s="403" t="e" cm="1">
        <f t="array" ref="BA148">bdRateExtend($G148:$G153,K148:K153,$Z148:$Z153,AD148:AD153)</f>
        <v>#VALUE!</v>
      </c>
      <c r="BB148" s="403" cm="1">
        <f t="array" ref="BB148">bdRateExtend($G148:$G151,L148:L151,$Z148:$Z151,AE148:AE151)</f>
        <v>1</v>
      </c>
      <c r="BC148" s="403" cm="1">
        <f t="array" ref="BC148">bdRateExtend($G148:$G153,L148:L153,$Z148:$Z153,AE148:AE153)</f>
        <v>1</v>
      </c>
      <c r="BD148" s="403" cm="1">
        <f t="array" ref="BD148">bdRateExtend($G148:$G151,M148:M151,$Z148:$Z151,AF148:AF151)</f>
        <v>1</v>
      </c>
      <c r="BE148" s="403" cm="1">
        <f t="array" ref="BE148">bdRateExtend($G148:$G153,M148:M153,$Z148:$Z153,AF148:AF153)</f>
        <v>1</v>
      </c>
      <c r="BF148" s="403" cm="1">
        <f t="array" ref="BF148">bdRateExtend($G148:$G151,N148:N151,$Z148:$Z151,AG148:AG151)</f>
        <v>1</v>
      </c>
      <c r="BG148" s="403" cm="1">
        <f t="array" ref="BG148">bdRateExtend($G148:$G153,N148:N153,$Z148:$Z153,AG148:AG153)</f>
        <v>1</v>
      </c>
      <c r="BH148" s="403" t="e" cm="1">
        <f t="array" ref="BH148">bdRateExtend($G148:$G151,O148:O151,$Z148:$Z151,AH148:AH151)</f>
        <v>#VALUE!</v>
      </c>
      <c r="BI148" s="403" t="e" cm="1">
        <f t="array" ref="BI148">bdRateExtend($G148:$G153,O148:O153,$Z148:$Z153,AH148:AH153)</f>
        <v>#VALUE!</v>
      </c>
      <c r="BJ148" s="403" t="e" cm="1">
        <f t="array" ref="BJ148">bdRateExtend($G148:$G151,P148:P151,$Z148:$Z151,AI148:AI151)</f>
        <v>#VALUE!</v>
      </c>
      <c r="BK148" s="403" t="e" cm="1">
        <f t="array" ref="BK148">bdRateExtend($G148:$G153,P148:P153,$Z148:$Z153,AI148:AI153)</f>
        <v>#VALUE!</v>
      </c>
      <c r="BL148" s="403" t="e" cm="1">
        <f t="array" ref="BL148">bdRateExtend($G148:$G151,Q148:Q151,$Z148:$Z151,AJ148:AJ151)</f>
        <v>#VALUE!</v>
      </c>
      <c r="BM148" s="403" t="e" cm="1">
        <f t="array" ref="BM148">bdRateExtend($G148:$G153,Q148:Q153,$Z148:$Z153,AJ148:AJ153)</f>
        <v>#VALUE!</v>
      </c>
      <c r="BN148" s="403" t="e" cm="1">
        <f t="array" ref="BN148">bdRateExtend($G148:$G151,R148:R151,$Z148:$Z151,AK148:AK151)</f>
        <v>#VALUE!</v>
      </c>
      <c r="BO148" s="403" t="e" cm="1">
        <f t="array" ref="BO148">bdRateExtend($G148:$G153,R148:R153,$Z148:$Z153,AK148:AK153)</f>
        <v>#VALUE!</v>
      </c>
      <c r="BP148" s="403" t="e" cm="1">
        <f t="array" ref="BP148">bdRateExtend($G148:$G153,S148:S153,$Z148:$Z153,AL148:AL153)</f>
        <v>#VALUE!</v>
      </c>
      <c r="BQ148" s="377" t="e" cm="1">
        <f t="array" ref="BQ148">bdRateExtend($G148:$G153,T148:T153,$Z148:$Z153,AM148:AM153)</f>
        <v>#VALUE!</v>
      </c>
      <c r="BR148" s="377" t="e" cm="1">
        <f t="array" ref="BR148">bdRateExtend($G148:$G153,U148:U153,$Z148:$Z153,AN148:AN153)</f>
        <v>#VALUE!</v>
      </c>
    </row>
    <row r="149" spans="1:70" ht="17" customHeight="1" x14ac:dyDescent="0.2">
      <c r="A149" s="387"/>
      <c r="B149" s="390"/>
      <c r="C149" s="393"/>
      <c r="D149" s="396"/>
      <c r="E149" s="399"/>
      <c r="F149" s="19">
        <v>31</v>
      </c>
      <c r="G149" s="35">
        <f>Anchor!B998</f>
        <v>15263.331899999999</v>
      </c>
      <c r="H149" s="40">
        <f>Anchor!C998</f>
        <v>40.067500000000003</v>
      </c>
      <c r="I149" s="40">
        <f>Anchor!D998</f>
        <v>44.389400000000002</v>
      </c>
      <c r="J149" s="40">
        <f>Anchor!E998</f>
        <v>46.576799999999999</v>
      </c>
      <c r="K149" s="40"/>
      <c r="L149" s="40">
        <f>Anchor!F998</f>
        <v>26.467300000000002</v>
      </c>
      <c r="M149" s="40">
        <f>Anchor!G998</f>
        <v>22.6099</v>
      </c>
      <c r="N149" s="40">
        <f>Anchor!H998</f>
        <v>99.975700000000003</v>
      </c>
      <c r="O149" s="40"/>
      <c r="P149" s="40"/>
      <c r="Q149" s="40"/>
      <c r="R149" s="40"/>
      <c r="S149" s="40"/>
      <c r="T149" s="40"/>
      <c r="U149" s="40"/>
      <c r="V149" s="40">
        <f>Anchor!I998</f>
        <v>19800</v>
      </c>
      <c r="W149" s="40">
        <f>Anchor!J998</f>
        <v>11.306100000000001</v>
      </c>
      <c r="X149" s="36">
        <f t="shared" si="10"/>
        <v>5.5</v>
      </c>
      <c r="Y149" s="15"/>
      <c r="Z149" s="35">
        <f>Test!B998</f>
        <v>0</v>
      </c>
      <c r="AA149" s="40">
        <f>Test!C998</f>
        <v>0</v>
      </c>
      <c r="AB149" s="40">
        <f>Test!D998</f>
        <v>0</v>
      </c>
      <c r="AC149" s="40">
        <f>Test!E998</f>
        <v>0</v>
      </c>
      <c r="AD149" s="40"/>
      <c r="AE149" s="40">
        <f>Test!F998</f>
        <v>0</v>
      </c>
      <c r="AF149" s="40">
        <f>Test!G998</f>
        <v>0</v>
      </c>
      <c r="AG149" s="40">
        <f>Test!H998</f>
        <v>0</v>
      </c>
      <c r="AH149" s="40"/>
      <c r="AI149" s="40"/>
      <c r="AJ149" s="40"/>
      <c r="AK149" s="40"/>
      <c r="AL149" s="40"/>
      <c r="AM149" s="40"/>
      <c r="AN149" s="40"/>
      <c r="AO149" s="40">
        <f>Test!I998</f>
        <v>0</v>
      </c>
      <c r="AP149" s="40">
        <f>Test!J998</f>
        <v>0</v>
      </c>
      <c r="AQ149" s="36">
        <f t="shared" si="11"/>
        <v>0</v>
      </c>
      <c r="AR149" s="48">
        <f t="shared" si="8"/>
        <v>0</v>
      </c>
      <c r="AS149" s="49">
        <f t="shared" si="9"/>
        <v>0</v>
      </c>
      <c r="AT149" s="16"/>
      <c r="AU149" s="16"/>
      <c r="AV149" s="468"/>
      <c r="AW149" s="403"/>
      <c r="AX149" s="403"/>
      <c r="AY149" s="403"/>
      <c r="AZ149" s="403"/>
      <c r="BA149" s="403"/>
      <c r="BB149" s="403"/>
      <c r="BC149" s="403"/>
      <c r="BD149" s="403"/>
      <c r="BE149" s="403"/>
      <c r="BF149" s="403"/>
      <c r="BG149" s="403"/>
      <c r="BH149" s="403"/>
      <c r="BI149" s="403"/>
      <c r="BJ149" s="403"/>
      <c r="BK149" s="403"/>
      <c r="BL149" s="403"/>
      <c r="BM149" s="403"/>
      <c r="BN149" s="403"/>
      <c r="BO149" s="403"/>
      <c r="BP149" s="403"/>
      <c r="BQ149" s="377"/>
      <c r="BR149" s="377"/>
    </row>
    <row r="150" spans="1:70" ht="17" customHeight="1" x14ac:dyDescent="0.2">
      <c r="A150" s="387"/>
      <c r="B150" s="390"/>
      <c r="C150" s="393"/>
      <c r="D150" s="396"/>
      <c r="E150" s="399"/>
      <c r="F150" s="19">
        <v>39</v>
      </c>
      <c r="G150" s="35">
        <f>Anchor!B999</f>
        <v>8259.1049000000003</v>
      </c>
      <c r="H150" s="40">
        <f>Anchor!C999</f>
        <v>37.797600000000003</v>
      </c>
      <c r="I150" s="40">
        <f>Anchor!D999</f>
        <v>42.538200000000003</v>
      </c>
      <c r="J150" s="40">
        <f>Anchor!E999</f>
        <v>44.756300000000003</v>
      </c>
      <c r="K150" s="40"/>
      <c r="L150" s="40">
        <f>Anchor!F999</f>
        <v>23.882899999999999</v>
      </c>
      <c r="M150" s="40">
        <f>Anchor!G999</f>
        <v>20.5047</v>
      </c>
      <c r="N150" s="40">
        <f>Anchor!H999</f>
        <v>99.97</v>
      </c>
      <c r="O150" s="40"/>
      <c r="P150" s="40"/>
      <c r="Q150" s="40"/>
      <c r="R150" s="40"/>
      <c r="S150" s="40"/>
      <c r="T150" s="40"/>
      <c r="U150" s="40"/>
      <c r="V150" s="40">
        <f>Anchor!I999</f>
        <v>16871.400000000001</v>
      </c>
      <c r="W150" s="40">
        <f>Anchor!J999</f>
        <v>9.3411000000000008</v>
      </c>
      <c r="X150" s="36">
        <f t="shared" si="10"/>
        <v>4.6865000000000006</v>
      </c>
      <c r="Y150" s="15"/>
      <c r="Z150" s="35">
        <f>Test!B999</f>
        <v>0</v>
      </c>
      <c r="AA150" s="40">
        <f>Test!C999</f>
        <v>0</v>
      </c>
      <c r="AB150" s="40">
        <f>Test!D999</f>
        <v>0</v>
      </c>
      <c r="AC150" s="40">
        <f>Test!E999</f>
        <v>0</v>
      </c>
      <c r="AD150" s="40"/>
      <c r="AE150" s="40">
        <f>Test!F999</f>
        <v>0</v>
      </c>
      <c r="AF150" s="40">
        <f>Test!G999</f>
        <v>0</v>
      </c>
      <c r="AG150" s="40">
        <f>Test!H999</f>
        <v>0</v>
      </c>
      <c r="AH150" s="40"/>
      <c r="AI150" s="40"/>
      <c r="AJ150" s="40"/>
      <c r="AK150" s="40"/>
      <c r="AL150" s="40"/>
      <c r="AM150" s="40"/>
      <c r="AN150" s="40"/>
      <c r="AO150" s="40">
        <f>Test!I999</f>
        <v>0</v>
      </c>
      <c r="AP150" s="40">
        <f>Test!J999</f>
        <v>0</v>
      </c>
      <c r="AQ150" s="36">
        <f t="shared" si="11"/>
        <v>0</v>
      </c>
      <c r="AR150" s="48">
        <f t="shared" si="8"/>
        <v>0</v>
      </c>
      <c r="AS150" s="49">
        <f t="shared" si="9"/>
        <v>0</v>
      </c>
      <c r="AT150" s="16"/>
      <c r="AU150" s="16"/>
      <c r="AV150" s="468" t="s">
        <v>124</v>
      </c>
      <c r="AW150" s="403" cm="1">
        <f t="array" ref="AW150">bdRateExtend($G149:$G152,H149:H152,$Z149:$Z152,AA149:AA152)</f>
        <v>1</v>
      </c>
      <c r="AX150" s="403"/>
      <c r="AY150" s="403"/>
      <c r="AZ150" s="403"/>
      <c r="BA150" s="403"/>
      <c r="BB150" s="403" cm="1">
        <f t="array" ref="BB150">bdRateExtend($G149:$G152,L149:L152,$Z149:$Z152,AE149:AE152)</f>
        <v>1</v>
      </c>
      <c r="BC150" s="403"/>
      <c r="BD150" s="403" cm="1">
        <f t="array" ref="BD150">bdRateExtend($G149:$G152,M149:M152,$Z149:$Z152,AF149:AF152)</f>
        <v>1</v>
      </c>
      <c r="BE150" s="403"/>
      <c r="BF150" s="403" cm="1">
        <f t="array" ref="BF150">bdRateExtend($G149:$G152,N149:N152,$Z149:$Z152,AG149:AG152)</f>
        <v>1</v>
      </c>
      <c r="BG150" s="403"/>
      <c r="BH150" s="403" t="e" cm="1">
        <f t="array" ref="BH150">bdRateExtend($G149:$G152,O149:O152,$Z149:$Z152,AH149:AH152)</f>
        <v>#VALUE!</v>
      </c>
      <c r="BI150" s="403"/>
      <c r="BJ150" s="403" t="e" cm="1">
        <f t="array" ref="BJ150">bdRateExtend($G149:$G152,P149:P152,$Z149:$Z152,AI149:AI152)</f>
        <v>#VALUE!</v>
      </c>
      <c r="BK150" s="403"/>
      <c r="BL150" s="403" t="e" cm="1">
        <f t="array" ref="BL150">bdRateExtend($G149:$G152,Q149:Q152,$Z149:$Z152,AJ149:AJ152)</f>
        <v>#VALUE!</v>
      </c>
      <c r="BM150" s="403"/>
      <c r="BN150" s="403" t="e" cm="1">
        <f t="array" ref="BN150">bdRateExtend($G149:$G152,R149:R152,$Z149:$Z152,AK149:AK152)</f>
        <v>#VALUE!</v>
      </c>
      <c r="BO150" s="403"/>
      <c r="BP150" s="403"/>
      <c r="BQ150" s="377"/>
      <c r="BR150" s="377"/>
    </row>
    <row r="151" spans="1:70" ht="17" customHeight="1" x14ac:dyDescent="0.2">
      <c r="A151" s="387"/>
      <c r="B151" s="390"/>
      <c r="C151" s="393"/>
      <c r="D151" s="396"/>
      <c r="E151" s="399"/>
      <c r="F151" s="19">
        <v>47</v>
      </c>
      <c r="G151" s="35">
        <f>Anchor!B1000</f>
        <v>4592.3557000000001</v>
      </c>
      <c r="H151" s="40">
        <f>Anchor!C1000</f>
        <v>35.598300000000002</v>
      </c>
      <c r="I151" s="40">
        <f>Anchor!D1000</f>
        <v>40.665700000000001</v>
      </c>
      <c r="J151" s="40">
        <f>Anchor!E1000</f>
        <v>43.107900000000001</v>
      </c>
      <c r="K151" s="40"/>
      <c r="L151" s="40">
        <f>Anchor!F1000</f>
        <v>21.3155</v>
      </c>
      <c r="M151" s="40">
        <f>Anchor!G1000</f>
        <v>18.482500000000002</v>
      </c>
      <c r="N151" s="40">
        <f>Anchor!H1000</f>
        <v>99.957400000000007</v>
      </c>
      <c r="O151" s="40"/>
      <c r="P151" s="40"/>
      <c r="Q151" s="40"/>
      <c r="R151" s="40"/>
      <c r="S151" s="40"/>
      <c r="T151" s="40"/>
      <c r="U151" s="40"/>
      <c r="V151" s="40">
        <f>Anchor!I1000</f>
        <v>13250.6</v>
      </c>
      <c r="W151" s="40">
        <f>Anchor!J1000</f>
        <v>7.5220000000000002</v>
      </c>
      <c r="X151" s="36">
        <f t="shared" si="10"/>
        <v>3.6807222222222222</v>
      </c>
      <c r="Y151" s="15"/>
      <c r="Z151" s="35">
        <f>Test!B1000</f>
        <v>0</v>
      </c>
      <c r="AA151" s="40">
        <f>Test!C1000</f>
        <v>0</v>
      </c>
      <c r="AB151" s="40">
        <f>Test!D1000</f>
        <v>0</v>
      </c>
      <c r="AC151" s="40">
        <f>Test!E1000</f>
        <v>0</v>
      </c>
      <c r="AD151" s="40"/>
      <c r="AE151" s="40">
        <f>Test!F1000</f>
        <v>0</v>
      </c>
      <c r="AF151" s="40">
        <f>Test!G1000</f>
        <v>0</v>
      </c>
      <c r="AG151" s="40">
        <f>Test!H1000</f>
        <v>0</v>
      </c>
      <c r="AH151" s="40"/>
      <c r="AI151" s="40"/>
      <c r="AJ151" s="40"/>
      <c r="AK151" s="40"/>
      <c r="AL151" s="40"/>
      <c r="AM151" s="40"/>
      <c r="AN151" s="40"/>
      <c r="AO151" s="40">
        <f>Test!I1000</f>
        <v>0</v>
      </c>
      <c r="AP151" s="40">
        <f>Test!J1000</f>
        <v>0</v>
      </c>
      <c r="AQ151" s="36">
        <f t="shared" si="11"/>
        <v>0</v>
      </c>
      <c r="AR151" s="48">
        <f t="shared" si="8"/>
        <v>0</v>
      </c>
      <c r="AS151" s="49">
        <f t="shared" si="9"/>
        <v>0</v>
      </c>
      <c r="AT151" s="16"/>
      <c r="AU151" s="16"/>
      <c r="AV151" s="468"/>
      <c r="AW151" s="403"/>
      <c r="AX151" s="403"/>
      <c r="AY151" s="403"/>
      <c r="AZ151" s="403"/>
      <c r="BA151" s="403"/>
      <c r="BB151" s="403"/>
      <c r="BC151" s="403"/>
      <c r="BD151" s="403"/>
      <c r="BE151" s="403"/>
      <c r="BF151" s="403"/>
      <c r="BG151" s="403"/>
      <c r="BH151" s="403"/>
      <c r="BI151" s="403"/>
      <c r="BJ151" s="403"/>
      <c r="BK151" s="403"/>
      <c r="BL151" s="403"/>
      <c r="BM151" s="403"/>
      <c r="BN151" s="403"/>
      <c r="BO151" s="403"/>
      <c r="BP151" s="403"/>
      <c r="BQ151" s="377"/>
      <c r="BR151" s="377"/>
    </row>
    <row r="152" spans="1:70" ht="17" customHeight="1" x14ac:dyDescent="0.2">
      <c r="A152" s="387"/>
      <c r="B152" s="390"/>
      <c r="C152" s="393"/>
      <c r="D152" s="396"/>
      <c r="E152" s="399"/>
      <c r="F152" s="19">
        <v>55</v>
      </c>
      <c r="G152" s="35">
        <f>Anchor!B1001</f>
        <v>2685.6624000000002</v>
      </c>
      <c r="H152" s="40">
        <f>Anchor!C1001</f>
        <v>33.458399999999997</v>
      </c>
      <c r="I152" s="40">
        <f>Anchor!D1001</f>
        <v>39.126899999999999</v>
      </c>
      <c r="J152" s="40">
        <f>Anchor!E1001</f>
        <v>41.703699999999998</v>
      </c>
      <c r="K152" s="40"/>
      <c r="L152" s="40">
        <f>Anchor!F1001</f>
        <v>19.127199999999998</v>
      </c>
      <c r="M152" s="40">
        <f>Anchor!G1001</f>
        <v>16.837700000000002</v>
      </c>
      <c r="N152" s="40">
        <f>Anchor!H1001</f>
        <v>99.929900000000004</v>
      </c>
      <c r="O152" s="40"/>
      <c r="P152" s="40"/>
      <c r="Q152" s="40"/>
      <c r="R152" s="40"/>
      <c r="S152" s="40"/>
      <c r="T152" s="40"/>
      <c r="U152" s="40"/>
      <c r="V152" s="40">
        <f>Anchor!I1001</f>
        <v>10436.6</v>
      </c>
      <c r="W152" s="40">
        <f>Anchor!J1001</f>
        <v>6.2347999999999999</v>
      </c>
      <c r="X152" s="36">
        <f t="shared" si="10"/>
        <v>2.8990555555555555</v>
      </c>
      <c r="Y152" s="15"/>
      <c r="Z152" s="35">
        <f>Test!B1001</f>
        <v>0</v>
      </c>
      <c r="AA152" s="40">
        <f>Test!C1001</f>
        <v>0</v>
      </c>
      <c r="AB152" s="40">
        <f>Test!D1001</f>
        <v>0</v>
      </c>
      <c r="AC152" s="40">
        <f>Test!E1001</f>
        <v>0</v>
      </c>
      <c r="AD152" s="40"/>
      <c r="AE152" s="40">
        <f>Test!F1001</f>
        <v>0</v>
      </c>
      <c r="AF152" s="40">
        <f>Test!G1001</f>
        <v>0</v>
      </c>
      <c r="AG152" s="40">
        <f>Test!H1001</f>
        <v>0</v>
      </c>
      <c r="AH152" s="40"/>
      <c r="AI152" s="40"/>
      <c r="AJ152" s="40"/>
      <c r="AK152" s="40"/>
      <c r="AL152" s="40"/>
      <c r="AM152" s="40"/>
      <c r="AN152" s="40"/>
      <c r="AO152" s="40">
        <f>Test!I1001</f>
        <v>0</v>
      </c>
      <c r="AP152" s="40">
        <f>Test!J1001</f>
        <v>0</v>
      </c>
      <c r="AQ152" s="36">
        <f t="shared" si="11"/>
        <v>0</v>
      </c>
      <c r="AR152" s="48">
        <f t="shared" si="8"/>
        <v>0</v>
      </c>
      <c r="AS152" s="49">
        <f t="shared" si="9"/>
        <v>0</v>
      </c>
      <c r="AT152" s="16"/>
      <c r="AU152" s="16"/>
      <c r="AV152" s="468" t="s">
        <v>125</v>
      </c>
      <c r="AW152" s="403" cm="1">
        <f t="array" ref="AW152">bdRateExtend($G150:$G153,H150:H153,$Z150:$Z153,AA150:AA153)</f>
        <v>1</v>
      </c>
      <c r="AX152" s="403"/>
      <c r="AY152" s="403"/>
      <c r="AZ152" s="403"/>
      <c r="BA152" s="403"/>
      <c r="BB152" s="403" cm="1">
        <f t="array" ref="BB152">bdRateExtend($G150:$G153,L150:L153,$Z150:$Z153,AE150:AE153)</f>
        <v>1</v>
      </c>
      <c r="BC152" s="403"/>
      <c r="BD152" s="403" cm="1">
        <f t="array" ref="BD152">bdRateExtend($G150:$G153,M150:M153,$Z150:$Z153,AF150:AF153)</f>
        <v>1</v>
      </c>
      <c r="BE152" s="403"/>
      <c r="BF152" s="403" cm="1">
        <f t="array" ref="BF152">bdRateExtend($G150:$G153,N150:N153,$Z150:$Z153,AG150:AG153)</f>
        <v>1</v>
      </c>
      <c r="BG152" s="403"/>
      <c r="BH152" s="403" t="e" cm="1">
        <f t="array" ref="BH152">bdRateExtend($G150:$G153,O150:O153,$Z150:$Z153,AH150:AH153)</f>
        <v>#VALUE!</v>
      </c>
      <c r="BI152" s="403"/>
      <c r="BJ152" s="403" t="e" cm="1">
        <f t="array" ref="BJ152">bdRateExtend($G150:$G153,P150:P153,$Z150:$Z153,AI150:AI153)</f>
        <v>#VALUE!</v>
      </c>
      <c r="BK152" s="403"/>
      <c r="BL152" s="403" t="e" cm="1">
        <f t="array" ref="BL152">bdRateExtend($G150:$G153,Q150:Q153,$Z150:$Z153,AJ150:AJ153)</f>
        <v>#VALUE!</v>
      </c>
      <c r="BM152" s="403"/>
      <c r="BN152" s="403" t="e" cm="1">
        <f t="array" ref="BN152">bdRateExtend($G150:$G153,R150:R153,$Z150:$Z153,AK150:AK153)</f>
        <v>#VALUE!</v>
      </c>
      <c r="BO152" s="403"/>
      <c r="BP152" s="403"/>
      <c r="BQ152" s="377"/>
      <c r="BR152" s="377"/>
    </row>
    <row r="153" spans="1:70" ht="17" customHeight="1" thickBot="1" x14ac:dyDescent="0.25">
      <c r="A153" s="387"/>
      <c r="B153" s="391"/>
      <c r="C153" s="394"/>
      <c r="D153" s="397"/>
      <c r="E153" s="400"/>
      <c r="F153" s="22">
        <v>63</v>
      </c>
      <c r="G153" s="37">
        <f>Anchor!B1002</f>
        <v>1303.5309</v>
      </c>
      <c r="H153" s="38">
        <f>Anchor!C1002</f>
        <v>30.389700000000001</v>
      </c>
      <c r="I153" s="38">
        <f>Anchor!D1002</f>
        <v>37.988399999999999</v>
      </c>
      <c r="J153" s="38">
        <f>Anchor!E1002</f>
        <v>40.479700000000001</v>
      </c>
      <c r="K153" s="38"/>
      <c r="L153" s="38">
        <f>Anchor!F1002</f>
        <v>16.1206</v>
      </c>
      <c r="M153" s="38">
        <f>Anchor!G1002</f>
        <v>14.6652</v>
      </c>
      <c r="N153" s="38">
        <f>Anchor!H1002</f>
        <v>88.655799999999999</v>
      </c>
      <c r="O153" s="38"/>
      <c r="P153" s="38"/>
      <c r="Q153" s="38"/>
      <c r="R153" s="38"/>
      <c r="S153" s="38"/>
      <c r="T153" s="38"/>
      <c r="U153" s="38"/>
      <c r="V153" s="38">
        <f>Anchor!I1002</f>
        <v>7131.2</v>
      </c>
      <c r="W153" s="38">
        <f>Anchor!J1002</f>
        <v>4.5027999999999997</v>
      </c>
      <c r="X153" s="39">
        <f t="shared" si="10"/>
        <v>1.9808888888888889</v>
      </c>
      <c r="Y153" s="15"/>
      <c r="Z153" s="37">
        <f>Test!B1002</f>
        <v>0</v>
      </c>
      <c r="AA153" s="38">
        <f>Test!C1002</f>
        <v>0</v>
      </c>
      <c r="AB153" s="38">
        <f>Test!D1002</f>
        <v>0</v>
      </c>
      <c r="AC153" s="38">
        <f>Test!E1002</f>
        <v>0</v>
      </c>
      <c r="AD153" s="38"/>
      <c r="AE153" s="38">
        <f>Test!F1002</f>
        <v>0</v>
      </c>
      <c r="AF153" s="38">
        <f>Test!G1002</f>
        <v>0</v>
      </c>
      <c r="AG153" s="38">
        <f>Test!H1002</f>
        <v>0</v>
      </c>
      <c r="AH153" s="38"/>
      <c r="AI153" s="38"/>
      <c r="AJ153" s="38"/>
      <c r="AK153" s="38"/>
      <c r="AL153" s="38"/>
      <c r="AM153" s="38"/>
      <c r="AN153" s="38"/>
      <c r="AO153" s="38">
        <f>Test!I1002</f>
        <v>0</v>
      </c>
      <c r="AP153" s="38">
        <f>Test!J1002</f>
        <v>0</v>
      </c>
      <c r="AQ153" s="39">
        <f t="shared" si="11"/>
        <v>0</v>
      </c>
      <c r="AR153" s="50">
        <f t="shared" si="8"/>
        <v>0</v>
      </c>
      <c r="AS153" s="51">
        <f t="shared" si="9"/>
        <v>0</v>
      </c>
      <c r="AT153" s="16"/>
      <c r="AU153" s="16"/>
      <c r="AV153" s="468"/>
      <c r="AW153" s="403"/>
      <c r="AX153" s="403"/>
      <c r="AY153" s="403"/>
      <c r="AZ153" s="403"/>
      <c r="BA153" s="403"/>
      <c r="BB153" s="403"/>
      <c r="BC153" s="403"/>
      <c r="BD153" s="403"/>
      <c r="BE153" s="403"/>
      <c r="BF153" s="403"/>
      <c r="BG153" s="403"/>
      <c r="BH153" s="403"/>
      <c r="BI153" s="403"/>
      <c r="BJ153" s="403"/>
      <c r="BK153" s="403"/>
      <c r="BL153" s="403"/>
      <c r="BM153" s="403"/>
      <c r="BN153" s="403"/>
      <c r="BO153" s="403"/>
      <c r="BP153" s="403"/>
      <c r="BQ153" s="377"/>
      <c r="BR153" s="377"/>
    </row>
    <row r="154" spans="1:70" ht="17" customHeight="1" x14ac:dyDescent="0.2">
      <c r="A154" s="387"/>
      <c r="B154" s="389" t="s">
        <v>91</v>
      </c>
      <c r="C154" s="392" t="s">
        <v>48</v>
      </c>
      <c r="D154" s="395">
        <v>29.97</v>
      </c>
      <c r="E154" s="398">
        <v>8</v>
      </c>
      <c r="F154" s="21">
        <v>23</v>
      </c>
      <c r="G154" s="32">
        <f>Anchor!B1003</f>
        <v>4856.5065999999997</v>
      </c>
      <c r="H154" s="33">
        <f>Anchor!C1003</f>
        <v>45.622900000000001</v>
      </c>
      <c r="I154" s="33">
        <f>Anchor!D1003</f>
        <v>48.411799999999999</v>
      </c>
      <c r="J154" s="33">
        <f>Anchor!E1003</f>
        <v>49.487499999999997</v>
      </c>
      <c r="K154" s="33"/>
      <c r="L154" s="33">
        <f>Anchor!F1003</f>
        <v>28.776299999999999</v>
      </c>
      <c r="M154" s="33">
        <f>Anchor!G1003</f>
        <v>26.595700000000001</v>
      </c>
      <c r="N154" s="33">
        <f>Anchor!H1003</f>
        <v>98.817800000000005</v>
      </c>
      <c r="O154" s="33"/>
      <c r="P154" s="33"/>
      <c r="Q154" s="33"/>
      <c r="R154" s="33"/>
      <c r="S154" s="33"/>
      <c r="T154" s="33"/>
      <c r="U154" s="33"/>
      <c r="V154" s="33">
        <f>Anchor!I1003</f>
        <v>8974.5</v>
      </c>
      <c r="W154" s="33">
        <f>Anchor!J1003</f>
        <v>8.1936</v>
      </c>
      <c r="X154" s="34">
        <f t="shared" si="10"/>
        <v>2.4929166666666664</v>
      </c>
      <c r="Y154" s="15"/>
      <c r="Z154" s="32">
        <f>Test!B1003</f>
        <v>0</v>
      </c>
      <c r="AA154" s="33">
        <f>Test!C1003</f>
        <v>0</v>
      </c>
      <c r="AB154" s="33">
        <f>Test!D1003</f>
        <v>0</v>
      </c>
      <c r="AC154" s="33">
        <f>Test!E1003</f>
        <v>0</v>
      </c>
      <c r="AD154" s="33"/>
      <c r="AE154" s="33">
        <f>Test!F1003</f>
        <v>0</v>
      </c>
      <c r="AF154" s="33">
        <f>Test!G1003</f>
        <v>0</v>
      </c>
      <c r="AG154" s="33">
        <f>Test!H1003</f>
        <v>0</v>
      </c>
      <c r="AH154" s="33"/>
      <c r="AI154" s="33"/>
      <c r="AJ154" s="33"/>
      <c r="AK154" s="33"/>
      <c r="AL154" s="33"/>
      <c r="AM154" s="33"/>
      <c r="AN154" s="33"/>
      <c r="AO154" s="33">
        <f>Test!I1003</f>
        <v>0</v>
      </c>
      <c r="AP154" s="33">
        <f>Test!J1003</f>
        <v>0</v>
      </c>
      <c r="AQ154" s="34">
        <f t="shared" si="11"/>
        <v>0</v>
      </c>
      <c r="AR154" s="46">
        <f t="shared" si="8"/>
        <v>0</v>
      </c>
      <c r="AS154" s="47">
        <f t="shared" si="9"/>
        <v>0</v>
      </c>
      <c r="AT154" s="16"/>
      <c r="AU154" s="16"/>
      <c r="AV154" s="468" t="s">
        <v>123</v>
      </c>
      <c r="AW154" s="403" cm="1">
        <f t="array" ref="AW154">bdRateExtend($G154:$G157,H154:H157,$Z154:$Z157,AA154:AA157)</f>
        <v>1</v>
      </c>
      <c r="AX154" s="403" cm="1">
        <f t="array" ref="AX154">bdRateExtend($G154:$G159,H154:H159,$Z154:$Z159,AA154:AA159)</f>
        <v>1</v>
      </c>
      <c r="AY154" s="403" cm="1">
        <f t="array" ref="AY154">bdRateExtend($G154:$G159,I154:I159,$Z154:$Z159,AB154:AB159)</f>
        <v>1</v>
      </c>
      <c r="AZ154" s="403" cm="1">
        <f t="array" ref="AZ154">bdRateExtend($G154:$G159,J154:J159,$Z154:$Z159,AC154:AC159)</f>
        <v>1</v>
      </c>
      <c r="BA154" s="403" t="e" cm="1">
        <f t="array" ref="BA154">bdRateExtend($G154:$G159,K154:K159,$Z154:$Z159,AD154:AD159)</f>
        <v>#VALUE!</v>
      </c>
      <c r="BB154" s="403" cm="1">
        <f t="array" ref="BB154">bdRateExtend($G154:$G157,L154:L157,$Z154:$Z157,AE154:AE157)</f>
        <v>1</v>
      </c>
      <c r="BC154" s="403" cm="1">
        <f t="array" ref="BC154">bdRateExtend($G154:$G159,L154:L159,$Z154:$Z159,AE154:AE159)</f>
        <v>1</v>
      </c>
      <c r="BD154" s="403" cm="1">
        <f t="array" ref="BD154">bdRateExtend($G154:$G157,M154:M157,$Z154:$Z157,AF154:AF157)</f>
        <v>1</v>
      </c>
      <c r="BE154" s="403" cm="1">
        <f t="array" ref="BE154">bdRateExtend($G154:$G159,M154:M159,$Z154:$Z159,AF154:AF159)</f>
        <v>1</v>
      </c>
      <c r="BF154" s="403" cm="1">
        <f t="array" ref="BF154">bdRateExtend($G154:$G157,N154:N157,$Z154:$Z157,AG154:AG157)</f>
        <v>1</v>
      </c>
      <c r="BG154" s="403" cm="1">
        <f t="array" ref="BG154">bdRateExtend($G154:$G159,N154:N159,$Z154:$Z159,AG154:AG159)</f>
        <v>1</v>
      </c>
      <c r="BH154" s="403" t="e" cm="1">
        <f t="array" ref="BH154">bdRateExtend($G154:$G157,O154:O157,$Z154:$Z157,AH154:AH157)</f>
        <v>#VALUE!</v>
      </c>
      <c r="BI154" s="403" t="e" cm="1">
        <f t="array" ref="BI154">bdRateExtend($G154:$G159,O154:O159,$Z154:$Z159,AH154:AH159)</f>
        <v>#VALUE!</v>
      </c>
      <c r="BJ154" s="403" t="e" cm="1">
        <f t="array" ref="BJ154">bdRateExtend($G154:$G157,P154:P157,$Z154:$Z157,AI154:AI157)</f>
        <v>#VALUE!</v>
      </c>
      <c r="BK154" s="403" t="e" cm="1">
        <f t="array" ref="BK154">bdRateExtend($G154:$G159,P154:P159,$Z154:$Z159,AI154:AI159)</f>
        <v>#VALUE!</v>
      </c>
      <c r="BL154" s="403" t="e" cm="1">
        <f t="array" ref="BL154">bdRateExtend($G154:$G157,Q154:Q157,$Z154:$Z157,AJ154:AJ157)</f>
        <v>#VALUE!</v>
      </c>
      <c r="BM154" s="403" t="e" cm="1">
        <f t="array" ref="BM154">bdRateExtend($G154:$G159,Q154:Q159,$Z154:$Z159,AJ154:AJ159)</f>
        <v>#VALUE!</v>
      </c>
      <c r="BN154" s="403" t="e" cm="1">
        <f t="array" ref="BN154">bdRateExtend($G154:$G157,R154:R157,$Z154:$Z157,AK154:AK157)</f>
        <v>#VALUE!</v>
      </c>
      <c r="BO154" s="403" t="e" cm="1">
        <f t="array" ref="BO154">bdRateExtend($G154:$G159,R154:R159,$Z154:$Z159,AK154:AK159)</f>
        <v>#VALUE!</v>
      </c>
      <c r="BP154" s="403" t="e" cm="1">
        <f t="array" ref="BP154">bdRateExtend($G154:$G159,S154:S159,$Z154:$Z159,AL154:AL159)</f>
        <v>#VALUE!</v>
      </c>
      <c r="BQ154" s="377" t="e" cm="1">
        <f t="array" ref="BQ154">bdRateExtend($G154:$G159,T154:T159,$Z154:$Z159,AM154:AM159)</f>
        <v>#VALUE!</v>
      </c>
      <c r="BR154" s="377" t="e" cm="1">
        <f t="array" ref="BR154">bdRateExtend($G154:$G159,U154:U159,$Z154:$Z159,AN154:AN159)</f>
        <v>#VALUE!</v>
      </c>
    </row>
    <row r="155" spans="1:70" ht="17" customHeight="1" x14ac:dyDescent="0.2">
      <c r="A155" s="387"/>
      <c r="B155" s="390"/>
      <c r="C155" s="393"/>
      <c r="D155" s="396"/>
      <c r="E155" s="399"/>
      <c r="F155" s="19">
        <v>31</v>
      </c>
      <c r="G155" s="35">
        <f>Anchor!B1004</f>
        <v>2358.7514999999999</v>
      </c>
      <c r="H155" s="40">
        <f>Anchor!C1004</f>
        <v>43.835900000000002</v>
      </c>
      <c r="I155" s="40">
        <f>Anchor!D1004</f>
        <v>46.9861</v>
      </c>
      <c r="J155" s="40">
        <f>Anchor!E1004</f>
        <v>48.291200000000003</v>
      </c>
      <c r="K155" s="40"/>
      <c r="L155" s="40">
        <f>Anchor!F1004</f>
        <v>26.842700000000001</v>
      </c>
      <c r="M155" s="40">
        <f>Anchor!G1004</f>
        <v>25.0413</v>
      </c>
      <c r="N155" s="40">
        <f>Anchor!H1004</f>
        <v>97.334699999999998</v>
      </c>
      <c r="O155" s="40"/>
      <c r="P155" s="40"/>
      <c r="Q155" s="40"/>
      <c r="R155" s="40"/>
      <c r="S155" s="40"/>
      <c r="T155" s="40"/>
      <c r="U155" s="40"/>
      <c r="V155" s="40">
        <f>Anchor!I1004</f>
        <v>7172.5</v>
      </c>
      <c r="W155" s="40">
        <f>Anchor!J1004</f>
        <v>6.2561999999999998</v>
      </c>
      <c r="X155" s="36">
        <f t="shared" si="10"/>
        <v>1.992361111111111</v>
      </c>
      <c r="Y155" s="15"/>
      <c r="Z155" s="35">
        <f>Test!B1004</f>
        <v>0</v>
      </c>
      <c r="AA155" s="40">
        <f>Test!C1004</f>
        <v>0</v>
      </c>
      <c r="AB155" s="40">
        <f>Test!D1004</f>
        <v>0</v>
      </c>
      <c r="AC155" s="40">
        <f>Test!E1004</f>
        <v>0</v>
      </c>
      <c r="AD155" s="40"/>
      <c r="AE155" s="40">
        <f>Test!F1004</f>
        <v>0</v>
      </c>
      <c r="AF155" s="40">
        <f>Test!G1004</f>
        <v>0</v>
      </c>
      <c r="AG155" s="40">
        <f>Test!H1004</f>
        <v>0</v>
      </c>
      <c r="AH155" s="40"/>
      <c r="AI155" s="40"/>
      <c r="AJ155" s="40"/>
      <c r="AK155" s="40"/>
      <c r="AL155" s="40"/>
      <c r="AM155" s="40"/>
      <c r="AN155" s="40"/>
      <c r="AO155" s="40">
        <f>Test!I1004</f>
        <v>0</v>
      </c>
      <c r="AP155" s="40">
        <f>Test!J1004</f>
        <v>0</v>
      </c>
      <c r="AQ155" s="36">
        <f t="shared" si="11"/>
        <v>0</v>
      </c>
      <c r="AR155" s="48">
        <f t="shared" si="8"/>
        <v>0</v>
      </c>
      <c r="AS155" s="49">
        <f t="shared" si="9"/>
        <v>0</v>
      </c>
      <c r="AT155" s="16"/>
      <c r="AU155" s="16"/>
      <c r="AV155" s="468"/>
      <c r="AW155" s="403"/>
      <c r="AX155" s="403"/>
      <c r="AY155" s="403"/>
      <c r="AZ155" s="403"/>
      <c r="BA155" s="403"/>
      <c r="BB155" s="403"/>
      <c r="BC155" s="403"/>
      <c r="BD155" s="403"/>
      <c r="BE155" s="403"/>
      <c r="BF155" s="403"/>
      <c r="BG155" s="403"/>
      <c r="BH155" s="403"/>
      <c r="BI155" s="403"/>
      <c r="BJ155" s="403"/>
      <c r="BK155" s="403"/>
      <c r="BL155" s="403"/>
      <c r="BM155" s="403"/>
      <c r="BN155" s="403"/>
      <c r="BO155" s="403"/>
      <c r="BP155" s="403"/>
      <c r="BQ155" s="377"/>
      <c r="BR155" s="377"/>
    </row>
    <row r="156" spans="1:70" ht="17" customHeight="1" x14ac:dyDescent="0.2">
      <c r="A156" s="387"/>
      <c r="B156" s="390"/>
      <c r="C156" s="393"/>
      <c r="D156" s="396"/>
      <c r="E156" s="399"/>
      <c r="F156" s="19">
        <v>39</v>
      </c>
      <c r="G156" s="35">
        <f>Anchor!B1005</f>
        <v>1212.1675</v>
      </c>
      <c r="H156" s="40">
        <f>Anchor!C1005</f>
        <v>41.972999999999999</v>
      </c>
      <c r="I156" s="40">
        <f>Anchor!D1005</f>
        <v>45.401699999999998</v>
      </c>
      <c r="J156" s="40">
        <f>Anchor!E1005</f>
        <v>46.896500000000003</v>
      </c>
      <c r="K156" s="40"/>
      <c r="L156" s="40">
        <f>Anchor!F1005</f>
        <v>24.6646</v>
      </c>
      <c r="M156" s="40">
        <f>Anchor!G1005</f>
        <v>23.2455</v>
      </c>
      <c r="N156" s="40">
        <f>Anchor!H1005</f>
        <v>94.497399999999999</v>
      </c>
      <c r="O156" s="40"/>
      <c r="P156" s="40"/>
      <c r="Q156" s="40"/>
      <c r="R156" s="40"/>
      <c r="S156" s="40"/>
      <c r="T156" s="40"/>
      <c r="U156" s="40"/>
      <c r="V156" s="40">
        <f>Anchor!I1005</f>
        <v>5834.7</v>
      </c>
      <c r="W156" s="40">
        <f>Anchor!J1005</f>
        <v>4.8526999999999996</v>
      </c>
      <c r="X156" s="36">
        <f t="shared" si="10"/>
        <v>1.6207499999999999</v>
      </c>
      <c r="Y156" s="15"/>
      <c r="Z156" s="35">
        <f>Test!B1005</f>
        <v>0</v>
      </c>
      <c r="AA156" s="40">
        <f>Test!C1005</f>
        <v>0</v>
      </c>
      <c r="AB156" s="40">
        <f>Test!D1005</f>
        <v>0</v>
      </c>
      <c r="AC156" s="40">
        <f>Test!E1005</f>
        <v>0</v>
      </c>
      <c r="AD156" s="40"/>
      <c r="AE156" s="40">
        <f>Test!F1005</f>
        <v>0</v>
      </c>
      <c r="AF156" s="40">
        <f>Test!G1005</f>
        <v>0</v>
      </c>
      <c r="AG156" s="40">
        <f>Test!H1005</f>
        <v>0</v>
      </c>
      <c r="AH156" s="40"/>
      <c r="AI156" s="40"/>
      <c r="AJ156" s="40"/>
      <c r="AK156" s="40"/>
      <c r="AL156" s="40"/>
      <c r="AM156" s="40"/>
      <c r="AN156" s="40"/>
      <c r="AO156" s="40">
        <f>Test!I1005</f>
        <v>0</v>
      </c>
      <c r="AP156" s="40">
        <f>Test!J1005</f>
        <v>0</v>
      </c>
      <c r="AQ156" s="36">
        <f t="shared" si="11"/>
        <v>0</v>
      </c>
      <c r="AR156" s="48">
        <f t="shared" si="8"/>
        <v>0</v>
      </c>
      <c r="AS156" s="49">
        <f t="shared" si="9"/>
        <v>0</v>
      </c>
      <c r="AT156" s="16"/>
      <c r="AU156" s="16"/>
      <c r="AV156" s="468" t="s">
        <v>124</v>
      </c>
      <c r="AW156" s="403" cm="1">
        <f t="array" ref="AW156">bdRateExtend($G155:$G158,H155:H158,$Z155:$Z158,AA155:AA158)</f>
        <v>1</v>
      </c>
      <c r="AX156" s="403"/>
      <c r="AY156" s="403"/>
      <c r="AZ156" s="403"/>
      <c r="BA156" s="403"/>
      <c r="BB156" s="403" cm="1">
        <f t="array" ref="BB156">bdRateExtend($G155:$G158,L155:L158,$Z155:$Z158,AE155:AE158)</f>
        <v>1</v>
      </c>
      <c r="BC156" s="403"/>
      <c r="BD156" s="403" cm="1">
        <f t="array" ref="BD156">bdRateExtend($G155:$G158,M155:M158,$Z155:$Z158,AF155:AF158)</f>
        <v>1</v>
      </c>
      <c r="BE156" s="403"/>
      <c r="BF156" s="403" cm="1">
        <f t="array" ref="BF156">bdRateExtend($G155:$G158,N155:N158,$Z155:$Z158,AG155:AG158)</f>
        <v>1</v>
      </c>
      <c r="BG156" s="403"/>
      <c r="BH156" s="403" t="e" cm="1">
        <f t="array" ref="BH156">bdRateExtend($G155:$G158,O155:O158,$Z155:$Z158,AH155:AH158)</f>
        <v>#VALUE!</v>
      </c>
      <c r="BI156" s="403"/>
      <c r="BJ156" s="403" t="e" cm="1">
        <f t="array" ref="BJ156">bdRateExtend($G155:$G158,P155:P158,$Z155:$Z158,AI155:AI158)</f>
        <v>#VALUE!</v>
      </c>
      <c r="BK156" s="403"/>
      <c r="BL156" s="403" t="e" cm="1">
        <f t="array" ref="BL156">bdRateExtend($G155:$G158,Q155:Q158,$Z155:$Z158,AJ155:AJ158)</f>
        <v>#VALUE!</v>
      </c>
      <c r="BM156" s="403"/>
      <c r="BN156" s="403" t="e" cm="1">
        <f t="array" ref="BN156">bdRateExtend($G155:$G158,R155:R158,$Z155:$Z158,AK155:AK158)</f>
        <v>#VALUE!</v>
      </c>
      <c r="BO156" s="403"/>
      <c r="BP156" s="403"/>
      <c r="BQ156" s="377"/>
      <c r="BR156" s="377"/>
    </row>
    <row r="157" spans="1:70" ht="17" customHeight="1" x14ac:dyDescent="0.2">
      <c r="A157" s="387"/>
      <c r="B157" s="390"/>
      <c r="C157" s="393"/>
      <c r="D157" s="396"/>
      <c r="E157" s="399"/>
      <c r="F157" s="19">
        <v>47</v>
      </c>
      <c r="G157" s="35">
        <f>Anchor!B1006</f>
        <v>671.1712</v>
      </c>
      <c r="H157" s="40">
        <f>Anchor!C1006</f>
        <v>39.8232</v>
      </c>
      <c r="I157" s="40">
        <f>Anchor!D1006</f>
        <v>43.508000000000003</v>
      </c>
      <c r="J157" s="40">
        <f>Anchor!E1006</f>
        <v>45.117100000000001</v>
      </c>
      <c r="K157" s="40"/>
      <c r="L157" s="40">
        <f>Anchor!F1006</f>
        <v>22.192</v>
      </c>
      <c r="M157" s="40">
        <f>Anchor!G1006</f>
        <v>21.132200000000001</v>
      </c>
      <c r="N157" s="40">
        <f>Anchor!H1006</f>
        <v>89.542400000000001</v>
      </c>
      <c r="O157" s="40"/>
      <c r="P157" s="40"/>
      <c r="Q157" s="40"/>
      <c r="R157" s="40"/>
      <c r="S157" s="40"/>
      <c r="T157" s="40"/>
      <c r="U157" s="40"/>
      <c r="V157" s="40">
        <f>Anchor!I1006</f>
        <v>4513.1000000000004</v>
      </c>
      <c r="W157" s="40">
        <f>Anchor!J1006</f>
        <v>3.9156</v>
      </c>
      <c r="X157" s="36">
        <f t="shared" si="10"/>
        <v>1.253638888888889</v>
      </c>
      <c r="Y157" s="15"/>
      <c r="Z157" s="35">
        <f>Test!B1006</f>
        <v>0</v>
      </c>
      <c r="AA157" s="40">
        <f>Test!C1006</f>
        <v>0</v>
      </c>
      <c r="AB157" s="40">
        <f>Test!D1006</f>
        <v>0</v>
      </c>
      <c r="AC157" s="40">
        <f>Test!E1006</f>
        <v>0</v>
      </c>
      <c r="AD157" s="40"/>
      <c r="AE157" s="40">
        <f>Test!F1006</f>
        <v>0</v>
      </c>
      <c r="AF157" s="40">
        <f>Test!G1006</f>
        <v>0</v>
      </c>
      <c r="AG157" s="40">
        <f>Test!H1006</f>
        <v>0</v>
      </c>
      <c r="AH157" s="40"/>
      <c r="AI157" s="40"/>
      <c r="AJ157" s="40"/>
      <c r="AK157" s="40"/>
      <c r="AL157" s="40"/>
      <c r="AM157" s="40"/>
      <c r="AN157" s="40"/>
      <c r="AO157" s="40">
        <f>Test!I1006</f>
        <v>0</v>
      </c>
      <c r="AP157" s="40">
        <f>Test!J1006</f>
        <v>0</v>
      </c>
      <c r="AQ157" s="36">
        <f t="shared" si="11"/>
        <v>0</v>
      </c>
      <c r="AR157" s="48">
        <f t="shared" si="8"/>
        <v>0</v>
      </c>
      <c r="AS157" s="49">
        <f t="shared" si="9"/>
        <v>0</v>
      </c>
      <c r="AT157" s="16"/>
      <c r="AU157" s="16"/>
      <c r="AV157" s="468"/>
      <c r="AW157" s="403"/>
      <c r="AX157" s="403"/>
      <c r="AY157" s="403"/>
      <c r="AZ157" s="403"/>
      <c r="BA157" s="403"/>
      <c r="BB157" s="403"/>
      <c r="BC157" s="403"/>
      <c r="BD157" s="403"/>
      <c r="BE157" s="403"/>
      <c r="BF157" s="403"/>
      <c r="BG157" s="403"/>
      <c r="BH157" s="403"/>
      <c r="BI157" s="403"/>
      <c r="BJ157" s="403"/>
      <c r="BK157" s="403"/>
      <c r="BL157" s="403"/>
      <c r="BM157" s="403"/>
      <c r="BN157" s="403"/>
      <c r="BO157" s="403"/>
      <c r="BP157" s="403"/>
      <c r="BQ157" s="377"/>
      <c r="BR157" s="377"/>
    </row>
    <row r="158" spans="1:70" ht="17" customHeight="1" x14ac:dyDescent="0.2">
      <c r="A158" s="387"/>
      <c r="B158" s="390"/>
      <c r="C158" s="393"/>
      <c r="D158" s="396"/>
      <c r="E158" s="399"/>
      <c r="F158" s="19">
        <v>55</v>
      </c>
      <c r="G158" s="35">
        <f>Anchor!B1007</f>
        <v>392.00209999999998</v>
      </c>
      <c r="H158" s="40">
        <f>Anchor!C1007</f>
        <v>37.466900000000003</v>
      </c>
      <c r="I158" s="40">
        <f>Anchor!D1007</f>
        <v>41.364400000000003</v>
      </c>
      <c r="J158" s="40">
        <f>Anchor!E1007</f>
        <v>43.206099999999999</v>
      </c>
      <c r="K158" s="40"/>
      <c r="L158" s="40">
        <f>Anchor!F1007</f>
        <v>19.460999999999999</v>
      </c>
      <c r="M158" s="40">
        <f>Anchor!G1007</f>
        <v>18.750499999999999</v>
      </c>
      <c r="N158" s="40">
        <f>Anchor!H1007</f>
        <v>81.823400000000007</v>
      </c>
      <c r="O158" s="40"/>
      <c r="P158" s="40"/>
      <c r="Q158" s="40"/>
      <c r="R158" s="40"/>
      <c r="S158" s="40"/>
      <c r="T158" s="40"/>
      <c r="U158" s="40"/>
      <c r="V158" s="40">
        <f>Anchor!I1007</f>
        <v>3570</v>
      </c>
      <c r="W158" s="40">
        <f>Anchor!J1007</f>
        <v>3.1916000000000002</v>
      </c>
      <c r="X158" s="36">
        <f t="shared" si="10"/>
        <v>0.9916666666666667</v>
      </c>
      <c r="Y158" s="15"/>
      <c r="Z158" s="35">
        <f>Test!B1007</f>
        <v>0</v>
      </c>
      <c r="AA158" s="40">
        <f>Test!C1007</f>
        <v>0</v>
      </c>
      <c r="AB158" s="40">
        <f>Test!D1007</f>
        <v>0</v>
      </c>
      <c r="AC158" s="40">
        <f>Test!E1007</f>
        <v>0</v>
      </c>
      <c r="AD158" s="40"/>
      <c r="AE158" s="40">
        <f>Test!F1007</f>
        <v>0</v>
      </c>
      <c r="AF158" s="40">
        <f>Test!G1007</f>
        <v>0</v>
      </c>
      <c r="AG158" s="40">
        <f>Test!H1007</f>
        <v>0</v>
      </c>
      <c r="AH158" s="40"/>
      <c r="AI158" s="40"/>
      <c r="AJ158" s="40"/>
      <c r="AK158" s="40"/>
      <c r="AL158" s="40"/>
      <c r="AM158" s="40"/>
      <c r="AN158" s="40"/>
      <c r="AO158" s="40">
        <f>Test!I1007</f>
        <v>0</v>
      </c>
      <c r="AP158" s="40">
        <f>Test!J1007</f>
        <v>0</v>
      </c>
      <c r="AQ158" s="36">
        <f t="shared" si="11"/>
        <v>0</v>
      </c>
      <c r="AR158" s="48">
        <f t="shared" si="8"/>
        <v>0</v>
      </c>
      <c r="AS158" s="49">
        <f t="shared" si="9"/>
        <v>0</v>
      </c>
      <c r="AT158" s="16"/>
      <c r="AU158" s="16"/>
      <c r="AV158" s="468" t="s">
        <v>125</v>
      </c>
      <c r="AW158" s="403" cm="1">
        <f t="array" ref="AW158">bdRateExtend($G156:$G159,H156:H159,$Z156:$Z159,AA156:AA159)</f>
        <v>1</v>
      </c>
      <c r="AX158" s="403"/>
      <c r="AY158" s="403"/>
      <c r="AZ158" s="403"/>
      <c r="BA158" s="403"/>
      <c r="BB158" s="403" cm="1">
        <f t="array" ref="BB158">bdRateExtend($G156:$G159,L156:L159,$Z156:$Z159,AE156:AE159)</f>
        <v>1</v>
      </c>
      <c r="BC158" s="403"/>
      <c r="BD158" s="403" cm="1">
        <f t="array" ref="BD158">bdRateExtend($G156:$G159,M156:M159,$Z156:$Z159,AF156:AF159)</f>
        <v>1</v>
      </c>
      <c r="BE158" s="403"/>
      <c r="BF158" s="403" cm="1">
        <f t="array" ref="BF158">bdRateExtend($G156:$G159,N156:N159,$Z156:$Z159,AG156:AG159)</f>
        <v>1</v>
      </c>
      <c r="BG158" s="403"/>
      <c r="BH158" s="403" t="e" cm="1">
        <f t="array" ref="BH158">bdRateExtend($G156:$G159,O156:O159,$Z156:$Z159,AH156:AH159)</f>
        <v>#VALUE!</v>
      </c>
      <c r="BI158" s="403"/>
      <c r="BJ158" s="403" t="e" cm="1">
        <f t="array" ref="BJ158">bdRateExtend($G156:$G159,P156:P159,$Z156:$Z159,AI156:AI159)</f>
        <v>#VALUE!</v>
      </c>
      <c r="BK158" s="403"/>
      <c r="BL158" s="403" t="e" cm="1">
        <f t="array" ref="BL158">bdRateExtend($G156:$G159,Q156:Q159,$Z156:$Z159,AJ156:AJ159)</f>
        <v>#VALUE!</v>
      </c>
      <c r="BM158" s="403"/>
      <c r="BN158" s="403" t="e" cm="1">
        <f t="array" ref="BN158">bdRateExtend($G156:$G159,R156:R159,$Z156:$Z159,AK156:AK159)</f>
        <v>#VALUE!</v>
      </c>
      <c r="BO158" s="403"/>
      <c r="BP158" s="403"/>
      <c r="BQ158" s="377"/>
      <c r="BR158" s="377"/>
    </row>
    <row r="159" spans="1:70" ht="17" customHeight="1" thickBot="1" x14ac:dyDescent="0.25">
      <c r="A159" s="387"/>
      <c r="B159" s="391"/>
      <c r="C159" s="394"/>
      <c r="D159" s="397"/>
      <c r="E159" s="400"/>
      <c r="F159" s="22">
        <v>63</v>
      </c>
      <c r="G159" s="37">
        <f>Anchor!B1008</f>
        <v>192.41290000000001</v>
      </c>
      <c r="H159" s="38">
        <f>Anchor!C1008</f>
        <v>34.406999999999996</v>
      </c>
      <c r="I159" s="38">
        <f>Anchor!D1008</f>
        <v>39.013199999999998</v>
      </c>
      <c r="J159" s="38">
        <f>Anchor!E1008</f>
        <v>40.756500000000003</v>
      </c>
      <c r="K159" s="38"/>
      <c r="L159" s="38">
        <f>Anchor!F1008</f>
        <v>16.052399999999999</v>
      </c>
      <c r="M159" s="38">
        <f>Anchor!G1008</f>
        <v>15.7638</v>
      </c>
      <c r="N159" s="38">
        <f>Anchor!H1008</f>
        <v>68.078000000000003</v>
      </c>
      <c r="O159" s="38"/>
      <c r="P159" s="38"/>
      <c r="Q159" s="38"/>
      <c r="R159" s="38"/>
      <c r="S159" s="38"/>
      <c r="T159" s="38"/>
      <c r="U159" s="38"/>
      <c r="V159" s="38">
        <f>Anchor!I1008</f>
        <v>2302.4</v>
      </c>
      <c r="W159" s="38">
        <f>Anchor!J1008</f>
        <v>2.1137000000000001</v>
      </c>
      <c r="X159" s="39">
        <f t="shared" si="10"/>
        <v>0.63955555555555554</v>
      </c>
      <c r="Y159" s="15"/>
      <c r="Z159" s="37">
        <f>Test!B1008</f>
        <v>0</v>
      </c>
      <c r="AA159" s="38">
        <f>Test!C1008</f>
        <v>0</v>
      </c>
      <c r="AB159" s="38">
        <f>Test!D1008</f>
        <v>0</v>
      </c>
      <c r="AC159" s="38">
        <f>Test!E1008</f>
        <v>0</v>
      </c>
      <c r="AD159" s="38"/>
      <c r="AE159" s="38">
        <f>Test!F1008</f>
        <v>0</v>
      </c>
      <c r="AF159" s="38">
        <f>Test!G1008</f>
        <v>0</v>
      </c>
      <c r="AG159" s="38">
        <f>Test!H1008</f>
        <v>0</v>
      </c>
      <c r="AH159" s="38"/>
      <c r="AI159" s="38"/>
      <c r="AJ159" s="38"/>
      <c r="AK159" s="38"/>
      <c r="AL159" s="38"/>
      <c r="AM159" s="38"/>
      <c r="AN159" s="38"/>
      <c r="AO159" s="38">
        <f>Test!I1008</f>
        <v>0</v>
      </c>
      <c r="AP159" s="38">
        <f>Test!J1008</f>
        <v>0</v>
      </c>
      <c r="AQ159" s="39">
        <f t="shared" si="11"/>
        <v>0</v>
      </c>
      <c r="AR159" s="50">
        <f t="shared" si="8"/>
        <v>0</v>
      </c>
      <c r="AS159" s="51">
        <f t="shared" si="9"/>
        <v>0</v>
      </c>
      <c r="AT159" s="16"/>
      <c r="AU159" s="16"/>
      <c r="AV159" s="468"/>
      <c r="AW159" s="403"/>
      <c r="AX159" s="403"/>
      <c r="AY159" s="403"/>
      <c r="AZ159" s="403"/>
      <c r="BA159" s="403"/>
      <c r="BB159" s="403"/>
      <c r="BC159" s="403"/>
      <c r="BD159" s="403"/>
      <c r="BE159" s="403"/>
      <c r="BF159" s="403"/>
      <c r="BG159" s="403"/>
      <c r="BH159" s="403"/>
      <c r="BI159" s="403"/>
      <c r="BJ159" s="403"/>
      <c r="BK159" s="403"/>
      <c r="BL159" s="403"/>
      <c r="BM159" s="403"/>
      <c r="BN159" s="403"/>
      <c r="BO159" s="403"/>
      <c r="BP159" s="403"/>
      <c r="BQ159" s="377"/>
      <c r="BR159" s="377"/>
    </row>
    <row r="160" spans="1:70" ht="17" customHeight="1" x14ac:dyDescent="0.2">
      <c r="A160" s="387"/>
      <c r="B160" s="389" t="s">
        <v>91</v>
      </c>
      <c r="C160" s="392" t="s">
        <v>49</v>
      </c>
      <c r="D160" s="395">
        <v>59.94</v>
      </c>
      <c r="E160" s="398">
        <v>8</v>
      </c>
      <c r="F160" s="21">
        <v>23</v>
      </c>
      <c r="G160" s="32">
        <f>Anchor!B1009</f>
        <v>16287.037</v>
      </c>
      <c r="H160" s="33">
        <f>Anchor!C1009</f>
        <v>47.404000000000003</v>
      </c>
      <c r="I160" s="33">
        <f>Anchor!D1009</f>
        <v>49.684800000000003</v>
      </c>
      <c r="J160" s="33">
        <f>Anchor!E1009</f>
        <v>49.731400000000001</v>
      </c>
      <c r="K160" s="33"/>
      <c r="L160" s="33">
        <f>Anchor!F1009</f>
        <v>27.043099999999999</v>
      </c>
      <c r="M160" s="33">
        <f>Anchor!G1009</f>
        <v>25.920999999999999</v>
      </c>
      <c r="N160" s="33">
        <f>Anchor!H1009</f>
        <v>99.740399999999994</v>
      </c>
      <c r="O160" s="33"/>
      <c r="P160" s="33"/>
      <c r="Q160" s="33"/>
      <c r="R160" s="33"/>
      <c r="S160" s="33"/>
      <c r="T160" s="33"/>
      <c r="U160" s="33"/>
      <c r="V160" s="33">
        <f>Anchor!I1009</f>
        <v>21215.8</v>
      </c>
      <c r="W160" s="33">
        <f>Anchor!J1009</f>
        <v>10.4658</v>
      </c>
      <c r="X160" s="34">
        <f t="shared" si="10"/>
        <v>5.8932777777777776</v>
      </c>
      <c r="Y160" s="15"/>
      <c r="Z160" s="32">
        <f>Test!B1009</f>
        <v>0</v>
      </c>
      <c r="AA160" s="33">
        <f>Test!C1009</f>
        <v>0</v>
      </c>
      <c r="AB160" s="33">
        <f>Test!D1009</f>
        <v>0</v>
      </c>
      <c r="AC160" s="33">
        <f>Test!E1009</f>
        <v>0</v>
      </c>
      <c r="AD160" s="33"/>
      <c r="AE160" s="33">
        <f>Test!F1009</f>
        <v>0</v>
      </c>
      <c r="AF160" s="33">
        <f>Test!G1009</f>
        <v>0</v>
      </c>
      <c r="AG160" s="33">
        <f>Test!H1009</f>
        <v>0</v>
      </c>
      <c r="AH160" s="33"/>
      <c r="AI160" s="33"/>
      <c r="AJ160" s="33"/>
      <c r="AK160" s="33"/>
      <c r="AL160" s="33"/>
      <c r="AM160" s="33"/>
      <c r="AN160" s="33"/>
      <c r="AO160" s="33">
        <f>Test!I1009</f>
        <v>0</v>
      </c>
      <c r="AP160" s="33">
        <f>Test!J1009</f>
        <v>0</v>
      </c>
      <c r="AQ160" s="34">
        <f t="shared" si="11"/>
        <v>0</v>
      </c>
      <c r="AR160" s="46">
        <f t="shared" si="8"/>
        <v>0</v>
      </c>
      <c r="AS160" s="47">
        <f t="shared" si="9"/>
        <v>0</v>
      </c>
      <c r="AT160" s="16"/>
      <c r="AU160" s="16"/>
      <c r="AV160" s="468" t="s">
        <v>123</v>
      </c>
      <c r="AW160" s="403" cm="1">
        <f t="array" ref="AW160">bdRateExtend($G160:$G163,H160:H163,$Z160:$Z163,AA160:AA163)</f>
        <v>1</v>
      </c>
      <c r="AX160" s="403" cm="1">
        <f t="array" ref="AX160">bdRateExtend($G160:$G165,H160:H165,$Z160:$Z165,AA160:AA165)</f>
        <v>1</v>
      </c>
      <c r="AY160" s="403" cm="1">
        <f t="array" ref="AY160">bdRateExtend($G160:$G165,I160:I165,$Z160:$Z165,AB160:AB165)</f>
        <v>1</v>
      </c>
      <c r="AZ160" s="403" cm="1">
        <f t="array" ref="AZ160">bdRateExtend($G160:$G165,J160:J165,$Z160:$Z165,AC160:AC165)</f>
        <v>1</v>
      </c>
      <c r="BA160" s="403" t="e" cm="1">
        <f t="array" ref="BA160">bdRateExtend($G160:$G165,K160:K165,$Z160:$Z165,AD160:AD165)</f>
        <v>#VALUE!</v>
      </c>
      <c r="BB160" s="403" cm="1">
        <f t="array" ref="BB160">bdRateExtend($G160:$G163,L160:L163,$Z160:$Z163,AE160:AE163)</f>
        <v>1</v>
      </c>
      <c r="BC160" s="403" cm="1">
        <f t="array" ref="BC160">bdRateExtend($G160:$G165,L160:L165,$Z160:$Z165,AE160:AE165)</f>
        <v>1</v>
      </c>
      <c r="BD160" s="403" cm="1">
        <f t="array" ref="BD160">bdRateExtend($G160:$G163,M160:M163,$Z160:$Z163,AF160:AF163)</f>
        <v>1</v>
      </c>
      <c r="BE160" s="403" cm="1">
        <f t="array" ref="BE160">bdRateExtend($G160:$G165,M160:M165,$Z160:$Z165,AF160:AF165)</f>
        <v>1</v>
      </c>
      <c r="BF160" s="403" cm="1">
        <f t="array" ref="BF160">bdRateExtend($G160:$G163,N160:N163,$Z160:$Z163,AG160:AG163)</f>
        <v>1</v>
      </c>
      <c r="BG160" s="403" cm="1">
        <f t="array" ref="BG160">bdRateExtend($G160:$G165,N160:N165,$Z160:$Z165,AG160:AG165)</f>
        <v>1</v>
      </c>
      <c r="BH160" s="403" t="e" cm="1">
        <f t="array" ref="BH160">bdRateExtend($G160:$G163,O160:O163,$Z160:$Z163,AH160:AH163)</f>
        <v>#VALUE!</v>
      </c>
      <c r="BI160" s="403" t="e" cm="1">
        <f t="array" ref="BI160">bdRateExtend($G160:$G165,O160:O165,$Z160:$Z165,AH160:AH165)</f>
        <v>#VALUE!</v>
      </c>
      <c r="BJ160" s="403" t="e" cm="1">
        <f t="array" ref="BJ160">bdRateExtend($G160:$G163,P160:P163,$Z160:$Z163,AI160:AI163)</f>
        <v>#VALUE!</v>
      </c>
      <c r="BK160" s="403" t="e" cm="1">
        <f t="array" ref="BK160">bdRateExtend($G160:$G165,P160:P165,$Z160:$Z165,AI160:AI165)</f>
        <v>#VALUE!</v>
      </c>
      <c r="BL160" s="403" t="e" cm="1">
        <f t="array" ref="BL160">bdRateExtend($G160:$G163,Q160:Q163,$Z160:$Z163,AJ160:AJ163)</f>
        <v>#VALUE!</v>
      </c>
      <c r="BM160" s="403" t="e" cm="1">
        <f t="array" ref="BM160">bdRateExtend($G160:$G165,Q160:Q165,$Z160:$Z165,AJ160:AJ165)</f>
        <v>#VALUE!</v>
      </c>
      <c r="BN160" s="403" t="e" cm="1">
        <f t="array" ref="BN160">bdRateExtend($G160:$G163,R160:R163,$Z160:$Z163,AK160:AK163)</f>
        <v>#VALUE!</v>
      </c>
      <c r="BO160" s="403" t="e" cm="1">
        <f t="array" ref="BO160">bdRateExtend($G160:$G165,R160:R165,$Z160:$Z165,AK160:AK165)</f>
        <v>#VALUE!</v>
      </c>
      <c r="BP160" s="403" t="e" cm="1">
        <f t="array" ref="BP160">bdRateExtend($G160:$G165,S160:S165,$Z160:$Z165,AL160:AL165)</f>
        <v>#VALUE!</v>
      </c>
      <c r="BQ160" s="377" t="e" cm="1">
        <f t="array" ref="BQ160">bdRateExtend($G160:$G165,T160:T165,$Z160:$Z165,AM160:AM165)</f>
        <v>#VALUE!</v>
      </c>
      <c r="BR160" s="377" t="e" cm="1">
        <f t="array" ref="BR160">bdRateExtend($G160:$G165,U160:U165,$Z160:$Z165,AN160:AN165)</f>
        <v>#VALUE!</v>
      </c>
    </row>
    <row r="161" spans="1:70" ht="17" customHeight="1" x14ac:dyDescent="0.2">
      <c r="A161" s="387"/>
      <c r="B161" s="390"/>
      <c r="C161" s="393"/>
      <c r="D161" s="396"/>
      <c r="E161" s="399"/>
      <c r="F161" s="19">
        <v>31</v>
      </c>
      <c r="G161" s="35">
        <f>Anchor!B1010</f>
        <v>9286.1741000000002</v>
      </c>
      <c r="H161" s="40">
        <f>Anchor!C1010</f>
        <v>45.336300000000001</v>
      </c>
      <c r="I161" s="40">
        <f>Anchor!D1010</f>
        <v>47.787399999999998</v>
      </c>
      <c r="J161" s="40">
        <f>Anchor!E1010</f>
        <v>47.847799999999999</v>
      </c>
      <c r="K161" s="40"/>
      <c r="L161" s="40">
        <f>Anchor!F1010</f>
        <v>24.413</v>
      </c>
      <c r="M161" s="40">
        <f>Anchor!G1010</f>
        <v>23.799700000000001</v>
      </c>
      <c r="N161" s="40">
        <f>Anchor!H1010</f>
        <v>98.676599999999993</v>
      </c>
      <c r="O161" s="40"/>
      <c r="P161" s="40"/>
      <c r="Q161" s="40"/>
      <c r="R161" s="40"/>
      <c r="S161" s="40"/>
      <c r="T161" s="40"/>
      <c r="U161" s="40"/>
      <c r="V161" s="40">
        <f>Anchor!I1010</f>
        <v>18849.7</v>
      </c>
      <c r="W161" s="40">
        <f>Anchor!J1010</f>
        <v>8.7990999999999993</v>
      </c>
      <c r="X161" s="36">
        <f t="shared" si="10"/>
        <v>5.2360277777777782</v>
      </c>
      <c r="Y161" s="15"/>
      <c r="Z161" s="35">
        <f>Test!B1010</f>
        <v>0</v>
      </c>
      <c r="AA161" s="40">
        <f>Test!C1010</f>
        <v>0</v>
      </c>
      <c r="AB161" s="40">
        <f>Test!D1010</f>
        <v>0</v>
      </c>
      <c r="AC161" s="40">
        <f>Test!E1010</f>
        <v>0</v>
      </c>
      <c r="AD161" s="40"/>
      <c r="AE161" s="40">
        <f>Test!F1010</f>
        <v>0</v>
      </c>
      <c r="AF161" s="40">
        <f>Test!G1010</f>
        <v>0</v>
      </c>
      <c r="AG161" s="40">
        <f>Test!H1010</f>
        <v>0</v>
      </c>
      <c r="AH161" s="40"/>
      <c r="AI161" s="40"/>
      <c r="AJ161" s="40"/>
      <c r="AK161" s="40"/>
      <c r="AL161" s="40"/>
      <c r="AM161" s="40"/>
      <c r="AN161" s="40"/>
      <c r="AO161" s="40">
        <f>Test!I1010</f>
        <v>0</v>
      </c>
      <c r="AP161" s="40">
        <f>Test!J1010</f>
        <v>0</v>
      </c>
      <c r="AQ161" s="36">
        <f t="shared" si="11"/>
        <v>0</v>
      </c>
      <c r="AR161" s="48">
        <f t="shared" si="8"/>
        <v>0</v>
      </c>
      <c r="AS161" s="49">
        <f t="shared" si="9"/>
        <v>0</v>
      </c>
      <c r="AT161" s="16"/>
      <c r="AU161" s="16"/>
      <c r="AV161" s="468"/>
      <c r="AW161" s="403"/>
      <c r="AX161" s="403"/>
      <c r="AY161" s="403"/>
      <c r="AZ161" s="403"/>
      <c r="BA161" s="403"/>
      <c r="BB161" s="403"/>
      <c r="BC161" s="403"/>
      <c r="BD161" s="403"/>
      <c r="BE161" s="403"/>
      <c r="BF161" s="403"/>
      <c r="BG161" s="403"/>
      <c r="BH161" s="403"/>
      <c r="BI161" s="403"/>
      <c r="BJ161" s="403"/>
      <c r="BK161" s="403"/>
      <c r="BL161" s="403"/>
      <c r="BM161" s="403"/>
      <c r="BN161" s="403"/>
      <c r="BO161" s="403"/>
      <c r="BP161" s="403"/>
      <c r="BQ161" s="377"/>
      <c r="BR161" s="377"/>
    </row>
    <row r="162" spans="1:70" ht="17" customHeight="1" x14ac:dyDescent="0.2">
      <c r="A162" s="387"/>
      <c r="B162" s="390"/>
      <c r="C162" s="393"/>
      <c r="D162" s="396"/>
      <c r="E162" s="399"/>
      <c r="F162" s="19">
        <v>39</v>
      </c>
      <c r="G162" s="35">
        <f>Anchor!B1011</f>
        <v>5147.2673000000004</v>
      </c>
      <c r="H162" s="40">
        <f>Anchor!C1011</f>
        <v>43.2104</v>
      </c>
      <c r="I162" s="40">
        <f>Anchor!D1011</f>
        <v>45.828800000000001</v>
      </c>
      <c r="J162" s="40">
        <f>Anchor!E1011</f>
        <v>45.924700000000001</v>
      </c>
      <c r="K162" s="40"/>
      <c r="L162" s="40">
        <f>Anchor!F1011</f>
        <v>21.932099999999998</v>
      </c>
      <c r="M162" s="40">
        <f>Anchor!G1011</f>
        <v>21.718299999999999</v>
      </c>
      <c r="N162" s="40">
        <f>Anchor!H1011</f>
        <v>94.765299999999996</v>
      </c>
      <c r="O162" s="40"/>
      <c r="P162" s="40"/>
      <c r="Q162" s="40"/>
      <c r="R162" s="40"/>
      <c r="S162" s="40"/>
      <c r="T162" s="40"/>
      <c r="U162" s="40"/>
      <c r="V162" s="40">
        <f>Anchor!I1011</f>
        <v>12934.3</v>
      </c>
      <c r="W162" s="40">
        <f>Anchor!J1011</f>
        <v>7.4592000000000001</v>
      </c>
      <c r="X162" s="36">
        <f t="shared" si="10"/>
        <v>3.5928611111111111</v>
      </c>
      <c r="Y162" s="15"/>
      <c r="Z162" s="35">
        <f>Test!B1011</f>
        <v>0</v>
      </c>
      <c r="AA162" s="40">
        <f>Test!C1011</f>
        <v>0</v>
      </c>
      <c r="AB162" s="40">
        <f>Test!D1011</f>
        <v>0</v>
      </c>
      <c r="AC162" s="40">
        <f>Test!E1011</f>
        <v>0</v>
      </c>
      <c r="AD162" s="40"/>
      <c r="AE162" s="40">
        <f>Test!F1011</f>
        <v>0</v>
      </c>
      <c r="AF162" s="40">
        <f>Test!G1011</f>
        <v>0</v>
      </c>
      <c r="AG162" s="40">
        <f>Test!H1011</f>
        <v>0</v>
      </c>
      <c r="AH162" s="40"/>
      <c r="AI162" s="40"/>
      <c r="AJ162" s="40"/>
      <c r="AK162" s="40"/>
      <c r="AL162" s="40"/>
      <c r="AM162" s="40"/>
      <c r="AN162" s="40"/>
      <c r="AO162" s="40">
        <f>Test!I1011</f>
        <v>0</v>
      </c>
      <c r="AP162" s="40">
        <f>Test!J1011</f>
        <v>0</v>
      </c>
      <c r="AQ162" s="36">
        <f t="shared" si="11"/>
        <v>0</v>
      </c>
      <c r="AR162" s="48">
        <f t="shared" si="8"/>
        <v>0</v>
      </c>
      <c r="AS162" s="49">
        <f t="shared" si="9"/>
        <v>0</v>
      </c>
      <c r="AT162" s="16"/>
      <c r="AU162" s="16"/>
      <c r="AV162" s="468" t="s">
        <v>124</v>
      </c>
      <c r="AW162" s="403" cm="1">
        <f t="array" ref="AW162">bdRateExtend($G161:$G164,H161:H164,$Z161:$Z164,AA161:AA164)</f>
        <v>1</v>
      </c>
      <c r="AX162" s="403"/>
      <c r="AY162" s="403"/>
      <c r="AZ162" s="403"/>
      <c r="BA162" s="403"/>
      <c r="BB162" s="403" cm="1">
        <f t="array" ref="BB162">bdRateExtend($G161:$G164,L161:L164,$Z161:$Z164,AE161:AE164)</f>
        <v>1</v>
      </c>
      <c r="BC162" s="403"/>
      <c r="BD162" s="403" cm="1">
        <f t="array" ref="BD162">bdRateExtend($G161:$G164,M161:M164,$Z161:$Z164,AF161:AF164)</f>
        <v>1</v>
      </c>
      <c r="BE162" s="403"/>
      <c r="BF162" s="403" cm="1">
        <f t="array" ref="BF162">bdRateExtend($G161:$G164,N161:N164,$Z161:$Z164,AG161:AG164)</f>
        <v>1</v>
      </c>
      <c r="BG162" s="403"/>
      <c r="BH162" s="403" t="e" cm="1">
        <f t="array" ref="BH162">bdRateExtend($G161:$G164,O161:O164,$Z161:$Z164,AH161:AH164)</f>
        <v>#VALUE!</v>
      </c>
      <c r="BI162" s="403"/>
      <c r="BJ162" s="403" t="e" cm="1">
        <f t="array" ref="BJ162">bdRateExtend($G161:$G164,P161:P164,$Z161:$Z164,AI161:AI164)</f>
        <v>#VALUE!</v>
      </c>
      <c r="BK162" s="403"/>
      <c r="BL162" s="403" t="e" cm="1">
        <f t="array" ref="BL162">bdRateExtend($G161:$G164,Q161:Q164,$Z161:$Z164,AJ161:AJ164)</f>
        <v>#VALUE!</v>
      </c>
      <c r="BM162" s="403"/>
      <c r="BN162" s="403" t="e" cm="1">
        <f t="array" ref="BN162">bdRateExtend($G161:$G164,R161:R164,$Z161:$Z164,AK161:AK164)</f>
        <v>#VALUE!</v>
      </c>
      <c r="BO162" s="403"/>
      <c r="BP162" s="403"/>
      <c r="BQ162" s="377"/>
      <c r="BR162" s="377"/>
    </row>
    <row r="163" spans="1:70" ht="17" customHeight="1" x14ac:dyDescent="0.2">
      <c r="A163" s="387"/>
      <c r="B163" s="390"/>
      <c r="C163" s="393"/>
      <c r="D163" s="396"/>
      <c r="E163" s="399"/>
      <c r="F163" s="19">
        <v>47</v>
      </c>
      <c r="G163" s="35">
        <f>Anchor!B1012</f>
        <v>2950.6525000000001</v>
      </c>
      <c r="H163" s="40">
        <f>Anchor!C1012</f>
        <v>41.061100000000003</v>
      </c>
      <c r="I163" s="40">
        <f>Anchor!D1012</f>
        <v>43.979199999999999</v>
      </c>
      <c r="J163" s="40">
        <f>Anchor!E1012</f>
        <v>44.0687</v>
      </c>
      <c r="K163" s="40"/>
      <c r="L163" s="40">
        <f>Anchor!F1012</f>
        <v>19.675799999999999</v>
      </c>
      <c r="M163" s="40">
        <f>Anchor!G1012</f>
        <v>19.747399999999999</v>
      </c>
      <c r="N163" s="40">
        <f>Anchor!H1012</f>
        <v>86.9101</v>
      </c>
      <c r="O163" s="40"/>
      <c r="P163" s="40"/>
      <c r="Q163" s="40"/>
      <c r="R163" s="40"/>
      <c r="S163" s="40"/>
      <c r="T163" s="40"/>
      <c r="U163" s="40"/>
      <c r="V163" s="40">
        <f>Anchor!I1012</f>
        <v>9871.6</v>
      </c>
      <c r="W163" s="40">
        <f>Anchor!J1012</f>
        <v>6.3034999999999997</v>
      </c>
      <c r="X163" s="36">
        <f t="shared" si="10"/>
        <v>2.7421111111111114</v>
      </c>
      <c r="Y163" s="15"/>
      <c r="Z163" s="35">
        <f>Test!B1012</f>
        <v>0</v>
      </c>
      <c r="AA163" s="40">
        <f>Test!C1012</f>
        <v>0</v>
      </c>
      <c r="AB163" s="40">
        <f>Test!D1012</f>
        <v>0</v>
      </c>
      <c r="AC163" s="40">
        <f>Test!E1012</f>
        <v>0</v>
      </c>
      <c r="AD163" s="40"/>
      <c r="AE163" s="40">
        <f>Test!F1012</f>
        <v>0</v>
      </c>
      <c r="AF163" s="40">
        <f>Test!G1012</f>
        <v>0</v>
      </c>
      <c r="AG163" s="40">
        <f>Test!H1012</f>
        <v>0</v>
      </c>
      <c r="AH163" s="40"/>
      <c r="AI163" s="40"/>
      <c r="AJ163" s="40"/>
      <c r="AK163" s="40"/>
      <c r="AL163" s="40"/>
      <c r="AM163" s="40"/>
      <c r="AN163" s="40"/>
      <c r="AO163" s="40">
        <f>Test!I1012</f>
        <v>0</v>
      </c>
      <c r="AP163" s="40">
        <f>Test!J1012</f>
        <v>0</v>
      </c>
      <c r="AQ163" s="36">
        <f t="shared" si="11"/>
        <v>0</v>
      </c>
      <c r="AR163" s="48">
        <f t="shared" si="8"/>
        <v>0</v>
      </c>
      <c r="AS163" s="49">
        <f t="shared" si="9"/>
        <v>0</v>
      </c>
      <c r="AT163" s="16"/>
      <c r="AU163" s="16"/>
      <c r="AV163" s="468"/>
      <c r="AW163" s="403"/>
      <c r="AX163" s="403"/>
      <c r="AY163" s="403"/>
      <c r="AZ163" s="403"/>
      <c r="BA163" s="403"/>
      <c r="BB163" s="403"/>
      <c r="BC163" s="403"/>
      <c r="BD163" s="403"/>
      <c r="BE163" s="403"/>
      <c r="BF163" s="403"/>
      <c r="BG163" s="403"/>
      <c r="BH163" s="403"/>
      <c r="BI163" s="403"/>
      <c r="BJ163" s="403"/>
      <c r="BK163" s="403"/>
      <c r="BL163" s="403"/>
      <c r="BM163" s="403"/>
      <c r="BN163" s="403"/>
      <c r="BO163" s="403"/>
      <c r="BP163" s="403"/>
      <c r="BQ163" s="377"/>
      <c r="BR163" s="377"/>
    </row>
    <row r="164" spans="1:70" ht="17" customHeight="1" x14ac:dyDescent="0.2">
      <c r="A164" s="387"/>
      <c r="B164" s="390"/>
      <c r="C164" s="393"/>
      <c r="D164" s="396"/>
      <c r="E164" s="399"/>
      <c r="F164" s="19">
        <v>55</v>
      </c>
      <c r="G164" s="35">
        <f>Anchor!B1013</f>
        <v>1752.0444</v>
      </c>
      <c r="H164" s="40">
        <f>Anchor!C1013</f>
        <v>38.808900000000001</v>
      </c>
      <c r="I164" s="40">
        <f>Anchor!D1013</f>
        <v>42.139400000000002</v>
      </c>
      <c r="J164" s="40">
        <f>Anchor!E1013</f>
        <v>42.2057</v>
      </c>
      <c r="K164" s="40"/>
      <c r="L164" s="40">
        <f>Anchor!F1013</f>
        <v>17.471599999999999</v>
      </c>
      <c r="M164" s="40">
        <f>Anchor!G1013</f>
        <v>17.761299999999999</v>
      </c>
      <c r="N164" s="40">
        <f>Anchor!H1013</f>
        <v>75.755200000000002</v>
      </c>
      <c r="O164" s="40"/>
      <c r="P164" s="40"/>
      <c r="Q164" s="40"/>
      <c r="R164" s="40"/>
      <c r="S164" s="40"/>
      <c r="T164" s="40"/>
      <c r="U164" s="40"/>
      <c r="V164" s="40">
        <f>Anchor!I1013</f>
        <v>7694.6</v>
      </c>
      <c r="W164" s="40">
        <f>Anchor!J1013</f>
        <v>5.1677</v>
      </c>
      <c r="X164" s="36">
        <f t="shared" si="10"/>
        <v>2.1373888888888888</v>
      </c>
      <c r="Y164" s="15"/>
      <c r="Z164" s="35">
        <f>Test!B1013</f>
        <v>0</v>
      </c>
      <c r="AA164" s="40">
        <f>Test!C1013</f>
        <v>0</v>
      </c>
      <c r="AB164" s="40">
        <f>Test!D1013</f>
        <v>0</v>
      </c>
      <c r="AC164" s="40">
        <f>Test!E1013</f>
        <v>0</v>
      </c>
      <c r="AD164" s="40"/>
      <c r="AE164" s="40">
        <f>Test!F1013</f>
        <v>0</v>
      </c>
      <c r="AF164" s="40">
        <f>Test!G1013</f>
        <v>0</v>
      </c>
      <c r="AG164" s="40">
        <f>Test!H1013</f>
        <v>0</v>
      </c>
      <c r="AH164" s="40"/>
      <c r="AI164" s="40"/>
      <c r="AJ164" s="40"/>
      <c r="AK164" s="40"/>
      <c r="AL164" s="40"/>
      <c r="AM164" s="40"/>
      <c r="AN164" s="40"/>
      <c r="AO164" s="40">
        <f>Test!I1013</f>
        <v>0</v>
      </c>
      <c r="AP164" s="40">
        <f>Test!J1013</f>
        <v>0</v>
      </c>
      <c r="AQ164" s="36">
        <f t="shared" si="11"/>
        <v>0</v>
      </c>
      <c r="AR164" s="48">
        <f t="shared" si="8"/>
        <v>0</v>
      </c>
      <c r="AS164" s="49">
        <f t="shared" si="9"/>
        <v>0</v>
      </c>
      <c r="AT164" s="16"/>
      <c r="AU164" s="16"/>
      <c r="AV164" s="468" t="s">
        <v>125</v>
      </c>
      <c r="AW164" s="403" cm="1">
        <f t="array" ref="AW164">bdRateExtend($G162:$G165,H162:H165,$Z162:$Z165,AA162:AA165)</f>
        <v>1</v>
      </c>
      <c r="AX164" s="403"/>
      <c r="AY164" s="403"/>
      <c r="AZ164" s="403"/>
      <c r="BA164" s="403"/>
      <c r="BB164" s="403" cm="1">
        <f t="array" ref="BB164">bdRateExtend($G162:$G165,L162:L165,$Z162:$Z165,AE162:AE165)</f>
        <v>1</v>
      </c>
      <c r="BC164" s="403"/>
      <c r="BD164" s="403" cm="1">
        <f t="array" ref="BD164">bdRateExtend($G162:$G165,M162:M165,$Z162:$Z165,AF162:AF165)</f>
        <v>1</v>
      </c>
      <c r="BE164" s="403"/>
      <c r="BF164" s="403" cm="1">
        <f t="array" ref="BF164">bdRateExtend($G162:$G165,N162:N165,$Z162:$Z165,AG162:AG165)</f>
        <v>1</v>
      </c>
      <c r="BG164" s="403"/>
      <c r="BH164" s="403" t="e" cm="1">
        <f t="array" ref="BH164">bdRateExtend($G162:$G165,O162:O165,$Z162:$Z165,AH162:AH165)</f>
        <v>#VALUE!</v>
      </c>
      <c r="BI164" s="403"/>
      <c r="BJ164" s="403" t="e" cm="1">
        <f t="array" ref="BJ164">bdRateExtend($G162:$G165,P162:P165,$Z162:$Z165,AI162:AI165)</f>
        <v>#VALUE!</v>
      </c>
      <c r="BK164" s="403"/>
      <c r="BL164" s="403" t="e" cm="1">
        <f t="array" ref="BL164">bdRateExtend($G162:$G165,Q162:Q165,$Z162:$Z165,AJ162:AJ165)</f>
        <v>#VALUE!</v>
      </c>
      <c r="BM164" s="403"/>
      <c r="BN164" s="403" t="e" cm="1">
        <f t="array" ref="BN164">bdRateExtend($G162:$G165,R162:R165,$Z162:$Z165,AK162:AK165)</f>
        <v>#VALUE!</v>
      </c>
      <c r="BO164" s="403"/>
      <c r="BP164" s="403"/>
      <c r="BQ164" s="377"/>
      <c r="BR164" s="377"/>
    </row>
    <row r="165" spans="1:70" ht="17" customHeight="1" thickBot="1" x14ac:dyDescent="0.25">
      <c r="A165" s="387"/>
      <c r="B165" s="391"/>
      <c r="C165" s="394"/>
      <c r="D165" s="397"/>
      <c r="E165" s="400"/>
      <c r="F165" s="22">
        <v>63</v>
      </c>
      <c r="G165" s="37">
        <f>Anchor!B1014</f>
        <v>757.60469999999998</v>
      </c>
      <c r="H165" s="38">
        <f>Anchor!C1014</f>
        <v>34.959699999999998</v>
      </c>
      <c r="I165" s="38">
        <f>Anchor!D1014</f>
        <v>39.377899999999997</v>
      </c>
      <c r="J165" s="38">
        <f>Anchor!E1014</f>
        <v>39.335999999999999</v>
      </c>
      <c r="K165" s="38"/>
      <c r="L165" s="38">
        <f>Anchor!F1014</f>
        <v>14.087999999999999</v>
      </c>
      <c r="M165" s="38">
        <f>Anchor!G1014</f>
        <v>14.6165</v>
      </c>
      <c r="N165" s="38">
        <f>Anchor!H1014</f>
        <v>53.317500000000003</v>
      </c>
      <c r="O165" s="38"/>
      <c r="P165" s="38"/>
      <c r="Q165" s="38"/>
      <c r="R165" s="38"/>
      <c r="S165" s="38"/>
      <c r="T165" s="38"/>
      <c r="U165" s="38"/>
      <c r="V165" s="38">
        <f>Anchor!I1014</f>
        <v>5174.2</v>
      </c>
      <c r="W165" s="38">
        <f>Anchor!J1014</f>
        <v>3.2669000000000001</v>
      </c>
      <c r="X165" s="39">
        <f t="shared" si="10"/>
        <v>1.4372777777777777</v>
      </c>
      <c r="Y165" s="15"/>
      <c r="Z165" s="37">
        <f>Test!B1014</f>
        <v>0</v>
      </c>
      <c r="AA165" s="38">
        <f>Test!C1014</f>
        <v>0</v>
      </c>
      <c r="AB165" s="38">
        <f>Test!D1014</f>
        <v>0</v>
      </c>
      <c r="AC165" s="38">
        <f>Test!E1014</f>
        <v>0</v>
      </c>
      <c r="AD165" s="38"/>
      <c r="AE165" s="38">
        <f>Test!F1014</f>
        <v>0</v>
      </c>
      <c r="AF165" s="38">
        <f>Test!G1014</f>
        <v>0</v>
      </c>
      <c r="AG165" s="38">
        <f>Test!H1014</f>
        <v>0</v>
      </c>
      <c r="AH165" s="38"/>
      <c r="AI165" s="38"/>
      <c r="AJ165" s="38"/>
      <c r="AK165" s="38"/>
      <c r="AL165" s="38"/>
      <c r="AM165" s="38"/>
      <c r="AN165" s="38"/>
      <c r="AO165" s="38">
        <f>Test!I1014</f>
        <v>0</v>
      </c>
      <c r="AP165" s="38">
        <f>Test!J1014</f>
        <v>0</v>
      </c>
      <c r="AQ165" s="39">
        <f t="shared" si="11"/>
        <v>0</v>
      </c>
      <c r="AR165" s="50">
        <f t="shared" si="8"/>
        <v>0</v>
      </c>
      <c r="AS165" s="51">
        <f t="shared" si="9"/>
        <v>0</v>
      </c>
      <c r="AT165" s="16"/>
      <c r="AU165" s="16"/>
      <c r="AV165" s="468"/>
      <c r="AW165" s="403"/>
      <c r="AX165" s="403"/>
      <c r="AY165" s="403"/>
      <c r="AZ165" s="403"/>
      <c r="BA165" s="403"/>
      <c r="BB165" s="403"/>
      <c r="BC165" s="403"/>
      <c r="BD165" s="403"/>
      <c r="BE165" s="403"/>
      <c r="BF165" s="403"/>
      <c r="BG165" s="403"/>
      <c r="BH165" s="403"/>
      <c r="BI165" s="403"/>
      <c r="BJ165" s="403"/>
      <c r="BK165" s="403"/>
      <c r="BL165" s="403"/>
      <c r="BM165" s="403"/>
      <c r="BN165" s="403"/>
      <c r="BO165" s="403"/>
      <c r="BP165" s="403"/>
      <c r="BQ165" s="377"/>
      <c r="BR165" s="377"/>
    </row>
    <row r="166" spans="1:70" ht="17" customHeight="1" x14ac:dyDescent="0.2">
      <c r="A166" s="387"/>
      <c r="B166" s="408" t="s">
        <v>2</v>
      </c>
      <c r="C166" s="392" t="s">
        <v>50</v>
      </c>
      <c r="D166" s="395">
        <v>30</v>
      </c>
      <c r="E166" s="398">
        <v>8</v>
      </c>
      <c r="F166" s="21">
        <v>23</v>
      </c>
      <c r="G166" s="32">
        <f>Anchor!B1015</f>
        <v>58811.488599999997</v>
      </c>
      <c r="H166" s="33">
        <f>Anchor!C1015</f>
        <v>40.034999999999997</v>
      </c>
      <c r="I166" s="33">
        <f>Anchor!D1015</f>
        <v>43.106000000000002</v>
      </c>
      <c r="J166" s="33">
        <f>Anchor!E1015</f>
        <v>43.560400000000001</v>
      </c>
      <c r="K166" s="33"/>
      <c r="L166" s="33">
        <f>Anchor!F1015</f>
        <v>26.9557</v>
      </c>
      <c r="M166" s="33">
        <f>Anchor!G1015</f>
        <v>23.267800000000001</v>
      </c>
      <c r="N166" s="33">
        <f>Anchor!H1015</f>
        <v>99.976100000000002</v>
      </c>
      <c r="O166" s="33"/>
      <c r="P166" s="33"/>
      <c r="Q166" s="33"/>
      <c r="R166" s="33"/>
      <c r="S166" s="33"/>
      <c r="T166" s="33"/>
      <c r="U166" s="33"/>
      <c r="V166" s="33">
        <f>Anchor!I1015</f>
        <v>36753.699999999997</v>
      </c>
      <c r="W166" s="33">
        <f>Anchor!J1015</f>
        <v>28.323599999999999</v>
      </c>
      <c r="X166" s="34">
        <f t="shared" si="10"/>
        <v>10.209361111111111</v>
      </c>
      <c r="Y166" s="15"/>
      <c r="Z166" s="32">
        <f>Test!B1015</f>
        <v>0</v>
      </c>
      <c r="AA166" s="33">
        <f>Test!C1015</f>
        <v>0</v>
      </c>
      <c r="AB166" s="33">
        <f>Test!D1015</f>
        <v>0</v>
      </c>
      <c r="AC166" s="33">
        <f>Test!E1015</f>
        <v>0</v>
      </c>
      <c r="AD166" s="33"/>
      <c r="AE166" s="33">
        <f>Test!F1015</f>
        <v>0</v>
      </c>
      <c r="AF166" s="33">
        <f>Test!G1015</f>
        <v>0</v>
      </c>
      <c r="AG166" s="33">
        <f>Test!H1015</f>
        <v>0</v>
      </c>
      <c r="AH166" s="33"/>
      <c r="AI166" s="33"/>
      <c r="AJ166" s="33"/>
      <c r="AK166" s="33"/>
      <c r="AL166" s="33"/>
      <c r="AM166" s="33"/>
      <c r="AN166" s="33"/>
      <c r="AO166" s="33">
        <f>Test!I1015</f>
        <v>0</v>
      </c>
      <c r="AP166" s="33">
        <f>Test!J1015</f>
        <v>0</v>
      </c>
      <c r="AQ166" s="34">
        <f t="shared" si="11"/>
        <v>0</v>
      </c>
      <c r="AR166" s="46">
        <f t="shared" si="8"/>
        <v>0</v>
      </c>
      <c r="AS166" s="47">
        <f t="shared" si="9"/>
        <v>0</v>
      </c>
      <c r="AT166" s="16"/>
      <c r="AU166" s="16"/>
      <c r="AV166" s="468" t="s">
        <v>123</v>
      </c>
      <c r="AW166" s="403" cm="1">
        <f t="array" ref="AW166">bdRateExtend($G166:$G169,H166:H169,$Z166:$Z169,AA166:AA169)</f>
        <v>1</v>
      </c>
      <c r="AX166" s="403" cm="1">
        <f t="array" ref="AX166">bdRateExtend($G166:$G171,H166:H171,$Z166:$Z171,AA166:AA171)</f>
        <v>1</v>
      </c>
      <c r="AY166" s="403" cm="1">
        <f t="array" ref="AY166">bdRateExtend($G166:$G171,I166:I171,$Z166:$Z171,AB166:AB171)</f>
        <v>1</v>
      </c>
      <c r="AZ166" s="403" cm="1">
        <f t="array" ref="AZ166">bdRateExtend($G166:$G171,J166:J171,$Z166:$Z171,AC166:AC171)</f>
        <v>1</v>
      </c>
      <c r="BA166" s="403" t="e" cm="1">
        <f t="array" ref="BA166">bdRateExtend($G166:$G171,K166:K171,$Z166:$Z171,AD166:AD171)</f>
        <v>#VALUE!</v>
      </c>
      <c r="BB166" s="403" cm="1">
        <f t="array" ref="BB166">bdRateExtend($G166:$G169,L166:L169,$Z166:$Z169,AE166:AE169)</f>
        <v>1</v>
      </c>
      <c r="BC166" s="403" cm="1">
        <f t="array" ref="BC166">bdRateExtend($G166:$G171,L166:L171,$Z166:$Z171,AE166:AE171)</f>
        <v>1</v>
      </c>
      <c r="BD166" s="403" cm="1">
        <f t="array" ref="BD166">bdRateExtend($G166:$G169,M166:M169,$Z166:$Z169,AF166:AF169)</f>
        <v>1</v>
      </c>
      <c r="BE166" s="403" cm="1">
        <f t="array" ref="BE166">bdRateExtend($G166:$G171,M166:M171,$Z166:$Z171,AF166:AF171)</f>
        <v>1</v>
      </c>
      <c r="BF166" s="403" cm="1">
        <f t="array" ref="BF166">bdRateExtend($G166:$G169,N166:N169,$Z166:$Z169,AG166:AG169)</f>
        <v>1</v>
      </c>
      <c r="BG166" s="403" cm="1">
        <f t="array" ref="BG166">bdRateExtend($G166:$G171,N166:N171,$Z166:$Z171,AG166:AG171)</f>
        <v>1</v>
      </c>
      <c r="BH166" s="403" t="e" cm="1">
        <f t="array" ref="BH166">bdRateExtend($G166:$G169,O166:O169,$Z166:$Z169,AH166:AH169)</f>
        <v>#VALUE!</v>
      </c>
      <c r="BI166" s="403" t="e" cm="1">
        <f t="array" ref="BI166">bdRateExtend($G166:$G171,O166:O171,$Z166:$Z171,AH166:AH171)</f>
        <v>#VALUE!</v>
      </c>
      <c r="BJ166" s="403" t="e" cm="1">
        <f t="array" ref="BJ166">bdRateExtend($G166:$G169,P166:P169,$Z166:$Z169,AI166:AI169)</f>
        <v>#VALUE!</v>
      </c>
      <c r="BK166" s="403" t="e" cm="1">
        <f t="array" ref="BK166">bdRateExtend($G166:$G171,P166:P171,$Z166:$Z171,AI166:AI171)</f>
        <v>#VALUE!</v>
      </c>
      <c r="BL166" s="403" t="e" cm="1">
        <f t="array" ref="BL166">bdRateExtend($G166:$G169,Q166:Q169,$Z166:$Z169,AJ166:AJ169)</f>
        <v>#VALUE!</v>
      </c>
      <c r="BM166" s="403" t="e" cm="1">
        <f t="array" ref="BM166">bdRateExtend($G166:$G171,Q166:Q171,$Z166:$Z171,AJ166:AJ171)</f>
        <v>#VALUE!</v>
      </c>
      <c r="BN166" s="403" t="e" cm="1">
        <f t="array" ref="BN166">bdRateExtend($G166:$G169,R166:R169,$Z166:$Z169,AK166:AK169)</f>
        <v>#VALUE!</v>
      </c>
      <c r="BO166" s="403" t="e" cm="1">
        <f t="array" ref="BO166">bdRateExtend($G166:$G171,R166:R171,$Z166:$Z171,AK166:AK171)</f>
        <v>#VALUE!</v>
      </c>
      <c r="BP166" s="403" t="e" cm="1">
        <f t="array" ref="BP166">bdRateExtend($G166:$G171,S166:S171,$Z166:$Z171,AL166:AL171)</f>
        <v>#VALUE!</v>
      </c>
      <c r="BQ166" s="377" t="e" cm="1">
        <f t="array" ref="BQ166">bdRateExtend($G166:$G171,T166:T171,$Z166:$Z171,AM166:AM171)</f>
        <v>#VALUE!</v>
      </c>
      <c r="BR166" s="377" t="e" cm="1">
        <f t="array" ref="BR166">bdRateExtend($G166:$G171,U166:U171,$Z166:$Z171,AN166:AN171)</f>
        <v>#VALUE!</v>
      </c>
    </row>
    <row r="167" spans="1:70" ht="17" customHeight="1" x14ac:dyDescent="0.2">
      <c r="A167" s="387"/>
      <c r="B167" s="409"/>
      <c r="C167" s="393"/>
      <c r="D167" s="396"/>
      <c r="E167" s="399"/>
      <c r="F167" s="19">
        <v>31</v>
      </c>
      <c r="G167" s="35">
        <f>Anchor!B1016</f>
        <v>29899.781500000001</v>
      </c>
      <c r="H167" s="40">
        <f>Anchor!C1016</f>
        <v>36.853299999999997</v>
      </c>
      <c r="I167" s="40">
        <f>Anchor!D1016</f>
        <v>40.4285</v>
      </c>
      <c r="J167" s="40">
        <f>Anchor!E1016</f>
        <v>41.497900000000001</v>
      </c>
      <c r="K167" s="40"/>
      <c r="L167" s="40">
        <f>Anchor!F1016</f>
        <v>23.705300000000001</v>
      </c>
      <c r="M167" s="40">
        <f>Anchor!G1016</f>
        <v>19.991499999999998</v>
      </c>
      <c r="N167" s="40">
        <f>Anchor!H1016</f>
        <v>99.971999999999994</v>
      </c>
      <c r="O167" s="40"/>
      <c r="P167" s="40"/>
      <c r="Q167" s="40"/>
      <c r="R167" s="40"/>
      <c r="S167" s="40"/>
      <c r="T167" s="40"/>
      <c r="U167" s="40"/>
      <c r="V167" s="40">
        <f>Anchor!I1016</f>
        <v>32282.5</v>
      </c>
      <c r="W167" s="40">
        <f>Anchor!J1016</f>
        <v>20.494499999999999</v>
      </c>
      <c r="X167" s="36">
        <f t="shared" si="10"/>
        <v>8.9673611111111118</v>
      </c>
      <c r="Y167" s="15"/>
      <c r="Z167" s="35">
        <f>Test!B1016</f>
        <v>0</v>
      </c>
      <c r="AA167" s="40">
        <f>Test!C1016</f>
        <v>0</v>
      </c>
      <c r="AB167" s="40">
        <f>Test!D1016</f>
        <v>0</v>
      </c>
      <c r="AC167" s="40">
        <f>Test!E1016</f>
        <v>0</v>
      </c>
      <c r="AD167" s="40"/>
      <c r="AE167" s="40">
        <f>Test!F1016</f>
        <v>0</v>
      </c>
      <c r="AF167" s="40">
        <f>Test!G1016</f>
        <v>0</v>
      </c>
      <c r="AG167" s="40">
        <f>Test!H1016</f>
        <v>0</v>
      </c>
      <c r="AH167" s="40"/>
      <c r="AI167" s="40"/>
      <c r="AJ167" s="40"/>
      <c r="AK167" s="40"/>
      <c r="AL167" s="40"/>
      <c r="AM167" s="40"/>
      <c r="AN167" s="40"/>
      <c r="AO167" s="40">
        <f>Test!I1016</f>
        <v>0</v>
      </c>
      <c r="AP167" s="40">
        <f>Test!J1016</f>
        <v>0</v>
      </c>
      <c r="AQ167" s="36">
        <f t="shared" si="11"/>
        <v>0</v>
      </c>
      <c r="AR167" s="48">
        <f t="shared" si="8"/>
        <v>0</v>
      </c>
      <c r="AS167" s="49">
        <f t="shared" si="9"/>
        <v>0</v>
      </c>
      <c r="AT167" s="16"/>
      <c r="AU167" s="16"/>
      <c r="AV167" s="468"/>
      <c r="AW167" s="403"/>
      <c r="AX167" s="403"/>
      <c r="AY167" s="403"/>
      <c r="AZ167" s="403"/>
      <c r="BA167" s="403"/>
      <c r="BB167" s="403"/>
      <c r="BC167" s="403"/>
      <c r="BD167" s="403"/>
      <c r="BE167" s="403"/>
      <c r="BF167" s="403"/>
      <c r="BG167" s="403"/>
      <c r="BH167" s="403"/>
      <c r="BI167" s="403"/>
      <c r="BJ167" s="403"/>
      <c r="BK167" s="403"/>
      <c r="BL167" s="403"/>
      <c r="BM167" s="403"/>
      <c r="BN167" s="403"/>
      <c r="BO167" s="403"/>
      <c r="BP167" s="403"/>
      <c r="BQ167" s="377"/>
      <c r="BR167" s="377"/>
    </row>
    <row r="168" spans="1:70" ht="17" customHeight="1" x14ac:dyDescent="0.2">
      <c r="A168" s="387"/>
      <c r="B168" s="409"/>
      <c r="C168" s="393"/>
      <c r="D168" s="396"/>
      <c r="E168" s="399"/>
      <c r="F168" s="19">
        <v>39</v>
      </c>
      <c r="G168" s="35">
        <f>Anchor!B1017</f>
        <v>12368.8652</v>
      </c>
      <c r="H168" s="40">
        <f>Anchor!C1017</f>
        <v>34.110599999999998</v>
      </c>
      <c r="I168" s="40">
        <f>Anchor!D1017</f>
        <v>38.119300000000003</v>
      </c>
      <c r="J168" s="40">
        <f>Anchor!E1017</f>
        <v>40.148899999999998</v>
      </c>
      <c r="K168" s="40"/>
      <c r="L168" s="40">
        <f>Anchor!F1017</f>
        <v>20.299700000000001</v>
      </c>
      <c r="M168" s="40">
        <f>Anchor!G1017</f>
        <v>16.900400000000001</v>
      </c>
      <c r="N168" s="40">
        <f>Anchor!H1017</f>
        <v>99.410700000000006</v>
      </c>
      <c r="O168" s="40"/>
      <c r="P168" s="40"/>
      <c r="Q168" s="40"/>
      <c r="R168" s="40"/>
      <c r="S168" s="40"/>
      <c r="T168" s="40"/>
      <c r="U168" s="40"/>
      <c r="V168" s="40">
        <f>Anchor!I1017</f>
        <v>28543.8</v>
      </c>
      <c r="W168" s="40">
        <f>Anchor!J1017</f>
        <v>13.782500000000001</v>
      </c>
      <c r="X168" s="36">
        <f t="shared" si="10"/>
        <v>7.9288333333333334</v>
      </c>
      <c r="Y168" s="15"/>
      <c r="Z168" s="35">
        <f>Test!B1017</f>
        <v>0</v>
      </c>
      <c r="AA168" s="40">
        <f>Test!C1017</f>
        <v>0</v>
      </c>
      <c r="AB168" s="40">
        <f>Test!D1017</f>
        <v>0</v>
      </c>
      <c r="AC168" s="40">
        <f>Test!E1017</f>
        <v>0</v>
      </c>
      <c r="AD168" s="40"/>
      <c r="AE168" s="40">
        <f>Test!F1017</f>
        <v>0</v>
      </c>
      <c r="AF168" s="40">
        <f>Test!G1017</f>
        <v>0</v>
      </c>
      <c r="AG168" s="40">
        <f>Test!H1017</f>
        <v>0</v>
      </c>
      <c r="AH168" s="40"/>
      <c r="AI168" s="40"/>
      <c r="AJ168" s="40"/>
      <c r="AK168" s="40"/>
      <c r="AL168" s="40"/>
      <c r="AM168" s="40"/>
      <c r="AN168" s="40"/>
      <c r="AO168" s="40">
        <f>Test!I1017</f>
        <v>0</v>
      </c>
      <c r="AP168" s="40">
        <f>Test!J1017</f>
        <v>0</v>
      </c>
      <c r="AQ168" s="36">
        <f t="shared" si="11"/>
        <v>0</v>
      </c>
      <c r="AR168" s="48">
        <f t="shared" si="8"/>
        <v>0</v>
      </c>
      <c r="AS168" s="49">
        <f t="shared" si="9"/>
        <v>0</v>
      </c>
      <c r="AT168" s="16"/>
      <c r="AU168" s="16"/>
      <c r="AV168" s="468" t="s">
        <v>124</v>
      </c>
      <c r="AW168" s="403" cm="1">
        <f t="array" ref="AW168">bdRateExtend($G167:$G170,H167:H170,$Z167:$Z170,AA167:AA170)</f>
        <v>1</v>
      </c>
      <c r="AX168" s="403"/>
      <c r="AY168" s="403"/>
      <c r="AZ168" s="403"/>
      <c r="BA168" s="403"/>
      <c r="BB168" s="403" cm="1">
        <f t="array" ref="BB168">bdRateExtend($G167:$G170,L167:L170,$Z167:$Z170,AE167:AE170)</f>
        <v>1</v>
      </c>
      <c r="BC168" s="403"/>
      <c r="BD168" s="403" cm="1">
        <f t="array" ref="BD168">bdRateExtend($G167:$G170,M167:M170,$Z167:$Z170,AF167:AF170)</f>
        <v>1</v>
      </c>
      <c r="BE168" s="403"/>
      <c r="BF168" s="403" cm="1">
        <f t="array" ref="BF168">bdRateExtend($G167:$G170,N167:N170,$Z167:$Z170,AG167:AG170)</f>
        <v>1</v>
      </c>
      <c r="BG168" s="403"/>
      <c r="BH168" s="403" t="e" cm="1">
        <f t="array" ref="BH168">bdRateExtend($G167:$G170,O167:O170,$Z167:$Z170,AH167:AH170)</f>
        <v>#VALUE!</v>
      </c>
      <c r="BI168" s="403"/>
      <c r="BJ168" s="403" t="e" cm="1">
        <f t="array" ref="BJ168">bdRateExtend($G167:$G170,P167:P170,$Z167:$Z170,AI167:AI170)</f>
        <v>#VALUE!</v>
      </c>
      <c r="BK168" s="403"/>
      <c r="BL168" s="403" t="e" cm="1">
        <f t="array" ref="BL168">bdRateExtend($G167:$G170,Q167:Q170,$Z167:$Z170,AJ167:AJ170)</f>
        <v>#VALUE!</v>
      </c>
      <c r="BM168" s="403"/>
      <c r="BN168" s="403" t="e" cm="1">
        <f t="array" ref="BN168">bdRateExtend($G167:$G170,R167:R170,$Z167:$Z170,AK167:AK170)</f>
        <v>#VALUE!</v>
      </c>
      <c r="BO168" s="403"/>
      <c r="BP168" s="403"/>
      <c r="BQ168" s="377"/>
      <c r="BR168" s="377"/>
    </row>
    <row r="169" spans="1:70" ht="17" customHeight="1" x14ac:dyDescent="0.2">
      <c r="A169" s="387"/>
      <c r="B169" s="409"/>
      <c r="C169" s="393"/>
      <c r="D169" s="396"/>
      <c r="E169" s="399"/>
      <c r="F169" s="19">
        <v>47</v>
      </c>
      <c r="G169" s="35">
        <f>Anchor!B1018</f>
        <v>5264.6382000000003</v>
      </c>
      <c r="H169" s="40">
        <f>Anchor!C1018</f>
        <v>32.120399999999997</v>
      </c>
      <c r="I169" s="40">
        <f>Anchor!D1018</f>
        <v>36.175600000000003</v>
      </c>
      <c r="J169" s="40">
        <f>Anchor!E1018</f>
        <v>39.245100000000001</v>
      </c>
      <c r="K169" s="40"/>
      <c r="L169" s="40">
        <f>Anchor!F1018</f>
        <v>17.941299999999998</v>
      </c>
      <c r="M169" s="40">
        <f>Anchor!G1018</f>
        <v>14.9384</v>
      </c>
      <c r="N169" s="40">
        <f>Anchor!H1018</f>
        <v>94.918000000000006</v>
      </c>
      <c r="O169" s="40"/>
      <c r="P169" s="40"/>
      <c r="Q169" s="40"/>
      <c r="R169" s="40"/>
      <c r="S169" s="40"/>
      <c r="T169" s="40"/>
      <c r="U169" s="40"/>
      <c r="V169" s="40">
        <f>Anchor!I1018</f>
        <v>18545.099999999999</v>
      </c>
      <c r="W169" s="40">
        <f>Anchor!J1018</f>
        <v>9.9887999999999995</v>
      </c>
      <c r="X169" s="36">
        <f t="shared" si="10"/>
        <v>5.1514166666666661</v>
      </c>
      <c r="Y169" s="15"/>
      <c r="Z169" s="35">
        <f>Test!B1018</f>
        <v>0</v>
      </c>
      <c r="AA169" s="40">
        <f>Test!C1018</f>
        <v>0</v>
      </c>
      <c r="AB169" s="40">
        <f>Test!D1018</f>
        <v>0</v>
      </c>
      <c r="AC169" s="40">
        <f>Test!E1018</f>
        <v>0</v>
      </c>
      <c r="AD169" s="40"/>
      <c r="AE169" s="40">
        <f>Test!F1018</f>
        <v>0</v>
      </c>
      <c r="AF169" s="40">
        <f>Test!G1018</f>
        <v>0</v>
      </c>
      <c r="AG169" s="40">
        <f>Test!H1018</f>
        <v>0</v>
      </c>
      <c r="AH169" s="40"/>
      <c r="AI169" s="40"/>
      <c r="AJ169" s="40"/>
      <c r="AK169" s="40"/>
      <c r="AL169" s="40"/>
      <c r="AM169" s="40"/>
      <c r="AN169" s="40"/>
      <c r="AO169" s="40">
        <f>Test!I1018</f>
        <v>0</v>
      </c>
      <c r="AP169" s="40">
        <f>Test!J1018</f>
        <v>0</v>
      </c>
      <c r="AQ169" s="36">
        <f t="shared" si="11"/>
        <v>0</v>
      </c>
      <c r="AR169" s="48">
        <f t="shared" si="8"/>
        <v>0</v>
      </c>
      <c r="AS169" s="49">
        <f t="shared" si="9"/>
        <v>0</v>
      </c>
      <c r="AT169" s="16"/>
      <c r="AU169" s="16"/>
      <c r="AV169" s="468"/>
      <c r="AW169" s="403"/>
      <c r="AX169" s="403"/>
      <c r="AY169" s="403"/>
      <c r="AZ169" s="403"/>
      <c r="BA169" s="403"/>
      <c r="BB169" s="403"/>
      <c r="BC169" s="403"/>
      <c r="BD169" s="403"/>
      <c r="BE169" s="403"/>
      <c r="BF169" s="403"/>
      <c r="BG169" s="403"/>
      <c r="BH169" s="403"/>
      <c r="BI169" s="403"/>
      <c r="BJ169" s="403"/>
      <c r="BK169" s="403"/>
      <c r="BL169" s="403"/>
      <c r="BM169" s="403"/>
      <c r="BN169" s="403"/>
      <c r="BO169" s="403"/>
      <c r="BP169" s="403"/>
      <c r="BQ169" s="377"/>
      <c r="BR169" s="377"/>
    </row>
    <row r="170" spans="1:70" ht="17" customHeight="1" x14ac:dyDescent="0.2">
      <c r="A170" s="387"/>
      <c r="B170" s="409"/>
      <c r="C170" s="393"/>
      <c r="D170" s="396"/>
      <c r="E170" s="399"/>
      <c r="F170" s="19">
        <v>55</v>
      </c>
      <c r="G170" s="35">
        <f>Anchor!B1019</f>
        <v>2575.8609000000001</v>
      </c>
      <c r="H170" s="40">
        <f>Anchor!C1019</f>
        <v>30.3611</v>
      </c>
      <c r="I170" s="40">
        <f>Anchor!D1019</f>
        <v>34.4039</v>
      </c>
      <c r="J170" s="40">
        <f>Anchor!E1019</f>
        <v>38.476199999999999</v>
      </c>
      <c r="K170" s="40"/>
      <c r="L170" s="40">
        <f>Anchor!F1019</f>
        <v>15.765499999999999</v>
      </c>
      <c r="M170" s="40">
        <f>Anchor!G1019</f>
        <v>13.3078</v>
      </c>
      <c r="N170" s="40">
        <f>Anchor!H1019</f>
        <v>83.905600000000007</v>
      </c>
      <c r="O170" s="40"/>
      <c r="P170" s="40"/>
      <c r="Q170" s="40"/>
      <c r="R170" s="40"/>
      <c r="S170" s="40"/>
      <c r="T170" s="40"/>
      <c r="U170" s="40"/>
      <c r="V170" s="40">
        <f>Anchor!I1019</f>
        <v>12652.6</v>
      </c>
      <c r="W170" s="40">
        <f>Anchor!J1019</f>
        <v>7.9301000000000004</v>
      </c>
      <c r="X170" s="36">
        <f t="shared" si="10"/>
        <v>3.5146111111111114</v>
      </c>
      <c r="Y170" s="15"/>
      <c r="Z170" s="35">
        <f>Test!B1019</f>
        <v>0</v>
      </c>
      <c r="AA170" s="40">
        <f>Test!C1019</f>
        <v>0</v>
      </c>
      <c r="AB170" s="40">
        <f>Test!D1019</f>
        <v>0</v>
      </c>
      <c r="AC170" s="40">
        <f>Test!E1019</f>
        <v>0</v>
      </c>
      <c r="AD170" s="40"/>
      <c r="AE170" s="40">
        <f>Test!F1019</f>
        <v>0</v>
      </c>
      <c r="AF170" s="40">
        <f>Test!G1019</f>
        <v>0</v>
      </c>
      <c r="AG170" s="40">
        <f>Test!H1019</f>
        <v>0</v>
      </c>
      <c r="AH170" s="40"/>
      <c r="AI170" s="40"/>
      <c r="AJ170" s="40"/>
      <c r="AK170" s="40"/>
      <c r="AL170" s="40"/>
      <c r="AM170" s="40"/>
      <c r="AN170" s="40"/>
      <c r="AO170" s="40">
        <f>Test!I1019</f>
        <v>0</v>
      </c>
      <c r="AP170" s="40">
        <f>Test!J1019</f>
        <v>0</v>
      </c>
      <c r="AQ170" s="36">
        <f t="shared" si="11"/>
        <v>0</v>
      </c>
      <c r="AR170" s="48">
        <f t="shared" si="8"/>
        <v>0</v>
      </c>
      <c r="AS170" s="49">
        <f t="shared" si="9"/>
        <v>0</v>
      </c>
      <c r="AT170" s="16"/>
      <c r="AU170" s="16"/>
      <c r="AV170" s="468" t="s">
        <v>125</v>
      </c>
      <c r="AW170" s="403" cm="1">
        <f t="array" ref="AW170">bdRateExtend($G168:$G171,H168:H171,$Z168:$Z171,AA168:AA171)</f>
        <v>1</v>
      </c>
      <c r="AX170" s="403"/>
      <c r="AY170" s="403"/>
      <c r="AZ170" s="403"/>
      <c r="BA170" s="403"/>
      <c r="BB170" s="403" cm="1">
        <f t="array" ref="BB170">bdRateExtend($G168:$G171,L168:L171,$Z168:$Z171,AE168:AE171)</f>
        <v>1</v>
      </c>
      <c r="BC170" s="403"/>
      <c r="BD170" s="403" cm="1">
        <f t="array" ref="BD170">bdRateExtend($G168:$G171,M168:M171,$Z168:$Z171,AF168:AF171)</f>
        <v>1</v>
      </c>
      <c r="BE170" s="403"/>
      <c r="BF170" s="403" cm="1">
        <f t="array" ref="BF170">bdRateExtend($G168:$G171,N168:N171,$Z168:$Z171,AG168:AG171)</f>
        <v>1</v>
      </c>
      <c r="BG170" s="403"/>
      <c r="BH170" s="403" t="e" cm="1">
        <f t="array" ref="BH170">bdRateExtend($G168:$G171,O168:O171,$Z168:$Z171,AH168:AH171)</f>
        <v>#VALUE!</v>
      </c>
      <c r="BI170" s="403"/>
      <c r="BJ170" s="403" t="e" cm="1">
        <f t="array" ref="BJ170">bdRateExtend($G168:$G171,P168:P171,$Z168:$Z171,AI168:AI171)</f>
        <v>#VALUE!</v>
      </c>
      <c r="BK170" s="403"/>
      <c r="BL170" s="403" t="e" cm="1">
        <f t="array" ref="BL170">bdRateExtend($G168:$G171,Q168:Q171,$Z168:$Z171,AJ168:AJ171)</f>
        <v>#VALUE!</v>
      </c>
      <c r="BM170" s="403"/>
      <c r="BN170" s="403" t="e" cm="1">
        <f t="array" ref="BN170">bdRateExtend($G168:$G171,R168:R171,$Z168:$Z171,AK168:AK171)</f>
        <v>#VALUE!</v>
      </c>
      <c r="BO170" s="403"/>
      <c r="BP170" s="403"/>
      <c r="BQ170" s="377"/>
      <c r="BR170" s="377"/>
    </row>
    <row r="171" spans="1:70" ht="17" customHeight="1" thickBot="1" x14ac:dyDescent="0.25">
      <c r="A171" s="387"/>
      <c r="B171" s="410"/>
      <c r="C171" s="394"/>
      <c r="D171" s="397"/>
      <c r="E171" s="400"/>
      <c r="F171" s="22">
        <v>63</v>
      </c>
      <c r="G171" s="37">
        <f>Anchor!B1020</f>
        <v>967.22770000000003</v>
      </c>
      <c r="H171" s="38">
        <f>Anchor!C1020</f>
        <v>27.630800000000001</v>
      </c>
      <c r="I171" s="38">
        <f>Anchor!D1020</f>
        <v>32.278199999999998</v>
      </c>
      <c r="J171" s="38">
        <f>Anchor!E1020</f>
        <v>37.517200000000003</v>
      </c>
      <c r="K171" s="38"/>
      <c r="L171" s="38">
        <f>Anchor!F1020</f>
        <v>12.366099999999999</v>
      </c>
      <c r="M171" s="38">
        <f>Anchor!G1020</f>
        <v>10.8238</v>
      </c>
      <c r="N171" s="38">
        <f>Anchor!H1020</f>
        <v>60.156500000000001</v>
      </c>
      <c r="O171" s="38"/>
      <c r="P171" s="38"/>
      <c r="Q171" s="38"/>
      <c r="R171" s="38"/>
      <c r="S171" s="38"/>
      <c r="T171" s="38"/>
      <c r="U171" s="38"/>
      <c r="V171" s="38">
        <f>Anchor!I1020</f>
        <v>7352.3</v>
      </c>
      <c r="W171" s="38">
        <f>Anchor!J1020</f>
        <v>4.8971999999999998</v>
      </c>
      <c r="X171" s="39">
        <f t="shared" si="10"/>
        <v>2.0423055555555556</v>
      </c>
      <c r="Y171" s="15"/>
      <c r="Z171" s="37">
        <f>Test!B1020</f>
        <v>0</v>
      </c>
      <c r="AA171" s="38">
        <f>Test!C1020</f>
        <v>0</v>
      </c>
      <c r="AB171" s="38">
        <f>Test!D1020</f>
        <v>0</v>
      </c>
      <c r="AC171" s="38">
        <f>Test!E1020</f>
        <v>0</v>
      </c>
      <c r="AD171" s="38"/>
      <c r="AE171" s="38">
        <f>Test!F1020</f>
        <v>0</v>
      </c>
      <c r="AF171" s="38">
        <f>Test!G1020</f>
        <v>0</v>
      </c>
      <c r="AG171" s="38">
        <f>Test!H1020</f>
        <v>0</v>
      </c>
      <c r="AH171" s="38"/>
      <c r="AI171" s="38"/>
      <c r="AJ171" s="38"/>
      <c r="AK171" s="38"/>
      <c r="AL171" s="38"/>
      <c r="AM171" s="38"/>
      <c r="AN171" s="38"/>
      <c r="AO171" s="38">
        <f>Test!I1020</f>
        <v>0</v>
      </c>
      <c r="AP171" s="38">
        <f>Test!J1020</f>
        <v>0</v>
      </c>
      <c r="AQ171" s="39">
        <f t="shared" si="11"/>
        <v>0</v>
      </c>
      <c r="AR171" s="50">
        <f t="shared" si="8"/>
        <v>0</v>
      </c>
      <c r="AS171" s="51">
        <f t="shared" si="9"/>
        <v>0</v>
      </c>
      <c r="AT171" s="16"/>
      <c r="AU171" s="16"/>
      <c r="AV171" s="468"/>
      <c r="AW171" s="403"/>
      <c r="AX171" s="403"/>
      <c r="AY171" s="403"/>
      <c r="AZ171" s="403"/>
      <c r="BA171" s="403"/>
      <c r="BB171" s="403"/>
      <c r="BC171" s="403"/>
      <c r="BD171" s="403"/>
      <c r="BE171" s="403"/>
      <c r="BF171" s="403"/>
      <c r="BG171" s="403"/>
      <c r="BH171" s="403"/>
      <c r="BI171" s="403"/>
      <c r="BJ171" s="403"/>
      <c r="BK171" s="403"/>
      <c r="BL171" s="403"/>
      <c r="BM171" s="403"/>
      <c r="BN171" s="403"/>
      <c r="BO171" s="403"/>
      <c r="BP171" s="403"/>
      <c r="BQ171" s="377"/>
      <c r="BR171" s="377"/>
    </row>
    <row r="172" spans="1:70" ht="17" customHeight="1" x14ac:dyDescent="0.2">
      <c r="A172" s="387"/>
      <c r="B172" s="411" t="s">
        <v>2</v>
      </c>
      <c r="C172" s="392" t="s">
        <v>51</v>
      </c>
      <c r="D172" s="395">
        <v>30</v>
      </c>
      <c r="E172" s="398">
        <v>8</v>
      </c>
      <c r="F172" s="21">
        <v>23</v>
      </c>
      <c r="G172" s="32">
        <f>Anchor!B1021</f>
        <v>6712.0117</v>
      </c>
      <c r="H172" s="33">
        <f>Anchor!C1021</f>
        <v>46.418999999999997</v>
      </c>
      <c r="I172" s="33">
        <f>Anchor!D1021</f>
        <v>50.534999999999997</v>
      </c>
      <c r="J172" s="33">
        <f>Anchor!E1021</f>
        <v>50.428100000000001</v>
      </c>
      <c r="K172" s="33"/>
      <c r="L172" s="33">
        <f>Anchor!F1021</f>
        <v>25.930299999999999</v>
      </c>
      <c r="M172" s="33">
        <f>Anchor!G1021</f>
        <v>24.545200000000001</v>
      </c>
      <c r="N172" s="33">
        <f>Anchor!H1021</f>
        <v>99.959400000000002</v>
      </c>
      <c r="O172" s="33"/>
      <c r="P172" s="33"/>
      <c r="Q172" s="33"/>
      <c r="R172" s="33"/>
      <c r="S172" s="33"/>
      <c r="T172" s="33"/>
      <c r="U172" s="33"/>
      <c r="V172" s="33">
        <f>Anchor!I1021</f>
        <v>16975.900000000001</v>
      </c>
      <c r="W172" s="33">
        <f>Anchor!J1021</f>
        <v>10.1907</v>
      </c>
      <c r="X172" s="34">
        <f t="shared" si="10"/>
        <v>4.715527777777778</v>
      </c>
      <c r="Y172" s="15"/>
      <c r="Z172" s="32">
        <f>Test!B1021</f>
        <v>0</v>
      </c>
      <c r="AA172" s="33">
        <f>Test!C1021</f>
        <v>0</v>
      </c>
      <c r="AB172" s="33">
        <f>Test!D1021</f>
        <v>0</v>
      </c>
      <c r="AC172" s="33">
        <f>Test!E1021</f>
        <v>0</v>
      </c>
      <c r="AD172" s="33"/>
      <c r="AE172" s="33">
        <f>Test!F1021</f>
        <v>0</v>
      </c>
      <c r="AF172" s="33">
        <f>Test!G1021</f>
        <v>0</v>
      </c>
      <c r="AG172" s="33">
        <f>Test!H1021</f>
        <v>0</v>
      </c>
      <c r="AH172" s="33"/>
      <c r="AI172" s="33"/>
      <c r="AJ172" s="33"/>
      <c r="AK172" s="33"/>
      <c r="AL172" s="33"/>
      <c r="AM172" s="33"/>
      <c r="AN172" s="33"/>
      <c r="AO172" s="33">
        <f>Test!I1021</f>
        <v>0</v>
      </c>
      <c r="AP172" s="33">
        <f>Test!J1021</f>
        <v>0</v>
      </c>
      <c r="AQ172" s="34">
        <f t="shared" si="11"/>
        <v>0</v>
      </c>
      <c r="AR172" s="46">
        <f t="shared" si="8"/>
        <v>0</v>
      </c>
      <c r="AS172" s="47">
        <f t="shared" si="9"/>
        <v>0</v>
      </c>
      <c r="AT172" s="16"/>
      <c r="AU172" s="16"/>
      <c r="AV172" s="468" t="s">
        <v>123</v>
      </c>
      <c r="AW172" s="403" cm="1">
        <f t="array" ref="AW172">bdRateExtend($G172:$G175,H172:H175,$Z172:$Z175,AA172:AA175)</f>
        <v>1</v>
      </c>
      <c r="AX172" s="403" cm="1">
        <f t="array" ref="AX172">bdRateExtend($G172:$G177,H172:H177,$Z172:$Z177,AA172:AA177)</f>
        <v>1</v>
      </c>
      <c r="AY172" s="403" cm="1">
        <f t="array" ref="AY172">bdRateExtend($G172:$G177,I172:I177,$Z172:$Z177,AB172:AB177)</f>
        <v>1</v>
      </c>
      <c r="AZ172" s="403" cm="1">
        <f t="array" ref="AZ172">bdRateExtend($G172:$G177,J172:J177,$Z172:$Z177,AC172:AC177)</f>
        <v>1</v>
      </c>
      <c r="BA172" s="403" t="e" cm="1">
        <f t="array" ref="BA172">bdRateExtend($G172:$G177,K172:K177,$Z172:$Z177,AD172:AD177)</f>
        <v>#VALUE!</v>
      </c>
      <c r="BB172" s="403" cm="1">
        <f t="array" ref="BB172">bdRateExtend($G172:$G175,L172:L175,$Z172:$Z175,AE172:AE175)</f>
        <v>1</v>
      </c>
      <c r="BC172" s="403" cm="1">
        <f t="array" ref="BC172">bdRateExtend($G172:$G177,L172:L177,$Z172:$Z177,AE172:AE177)</f>
        <v>1</v>
      </c>
      <c r="BD172" s="403" cm="1">
        <f t="array" ref="BD172">bdRateExtend($G172:$G175,M172:M175,$Z172:$Z175,AF172:AF175)</f>
        <v>1</v>
      </c>
      <c r="BE172" s="403" cm="1">
        <f t="array" ref="BE172">bdRateExtend($G172:$G177,M172:M177,$Z172:$Z177,AF172:AF177)</f>
        <v>1</v>
      </c>
      <c r="BF172" s="403" cm="1">
        <f t="array" ref="BF172">bdRateExtend($G172:$G175,N172:N175,$Z172:$Z175,AG172:AG175)</f>
        <v>1</v>
      </c>
      <c r="BG172" s="403" cm="1">
        <f t="array" ref="BG172">bdRateExtend($G172:$G177,N172:N177,$Z172:$Z177,AG172:AG177)</f>
        <v>1</v>
      </c>
      <c r="BH172" s="403" t="e" cm="1">
        <f t="array" ref="BH172">bdRateExtend($G172:$G175,O172:O175,$Z172:$Z175,AH172:AH175)</f>
        <v>#VALUE!</v>
      </c>
      <c r="BI172" s="403" t="e" cm="1">
        <f t="array" ref="BI172">bdRateExtend($G172:$G177,O172:O177,$Z172:$Z177,AH172:AH177)</f>
        <v>#VALUE!</v>
      </c>
      <c r="BJ172" s="403" t="e" cm="1">
        <f t="array" ref="BJ172">bdRateExtend($G172:$G175,P172:P175,$Z172:$Z175,AI172:AI175)</f>
        <v>#VALUE!</v>
      </c>
      <c r="BK172" s="403" t="e" cm="1">
        <f t="array" ref="BK172">bdRateExtend($G172:$G177,P172:P177,$Z172:$Z177,AI172:AI177)</f>
        <v>#VALUE!</v>
      </c>
      <c r="BL172" s="403" t="e" cm="1">
        <f t="array" ref="BL172">bdRateExtend($G172:$G175,Q172:Q175,$Z172:$Z175,AJ172:AJ175)</f>
        <v>#VALUE!</v>
      </c>
      <c r="BM172" s="403" t="e" cm="1">
        <f t="array" ref="BM172">bdRateExtend($G172:$G177,Q172:Q177,$Z172:$Z177,AJ172:AJ177)</f>
        <v>#VALUE!</v>
      </c>
      <c r="BN172" s="403" t="e" cm="1">
        <f t="array" ref="BN172">bdRateExtend($G172:$G175,R172:R175,$Z172:$Z175,AK172:AK175)</f>
        <v>#VALUE!</v>
      </c>
      <c r="BO172" s="403" t="e" cm="1">
        <f t="array" ref="BO172">bdRateExtend($G172:$G177,R172:R177,$Z172:$Z177,AK172:AK177)</f>
        <v>#VALUE!</v>
      </c>
      <c r="BP172" s="403" t="e" cm="1">
        <f t="array" ref="BP172">bdRateExtend($G172:$G177,S172:S177,$Z172:$Z177,AL172:AL177)</f>
        <v>#VALUE!</v>
      </c>
      <c r="BQ172" s="377" t="e" cm="1">
        <f t="array" ref="BQ172">bdRateExtend($G172:$G177,T172:T177,$Z172:$Z177,AM172:AM177)</f>
        <v>#VALUE!</v>
      </c>
      <c r="BR172" s="377" t="e" cm="1">
        <f t="array" ref="BR172">bdRateExtend($G172:$G177,U172:U177,$Z172:$Z177,AN172:AN177)</f>
        <v>#VALUE!</v>
      </c>
    </row>
    <row r="173" spans="1:70" ht="17" customHeight="1" x14ac:dyDescent="0.2">
      <c r="A173" s="387"/>
      <c r="B173" s="409"/>
      <c r="C173" s="393"/>
      <c r="D173" s="396"/>
      <c r="E173" s="399"/>
      <c r="F173" s="19">
        <v>31</v>
      </c>
      <c r="G173" s="35">
        <f>Anchor!B1022</f>
        <v>3876.5131999999999</v>
      </c>
      <c r="H173" s="40">
        <f>Anchor!C1022</f>
        <v>44.484400000000001</v>
      </c>
      <c r="I173" s="40">
        <f>Anchor!D1022</f>
        <v>49.116100000000003</v>
      </c>
      <c r="J173" s="40">
        <f>Anchor!E1022</f>
        <v>49.116599999999998</v>
      </c>
      <c r="K173" s="40"/>
      <c r="L173" s="40">
        <f>Anchor!F1022</f>
        <v>23.6724</v>
      </c>
      <c r="M173" s="40">
        <f>Anchor!G1022</f>
        <v>22.712499999999999</v>
      </c>
      <c r="N173" s="40">
        <f>Anchor!H1022</f>
        <v>99.3399</v>
      </c>
      <c r="O173" s="40"/>
      <c r="P173" s="40"/>
      <c r="Q173" s="40"/>
      <c r="R173" s="40"/>
      <c r="S173" s="40"/>
      <c r="T173" s="40"/>
      <c r="U173" s="40"/>
      <c r="V173" s="40">
        <f>Anchor!I1022</f>
        <v>15328.1</v>
      </c>
      <c r="W173" s="40">
        <f>Anchor!J1022</f>
        <v>8.4908999999999999</v>
      </c>
      <c r="X173" s="36">
        <f t="shared" si="10"/>
        <v>4.2578055555555556</v>
      </c>
      <c r="Y173" s="15"/>
      <c r="Z173" s="35">
        <f>Test!B1022</f>
        <v>0</v>
      </c>
      <c r="AA173" s="40">
        <f>Test!C1022</f>
        <v>0</v>
      </c>
      <c r="AB173" s="40">
        <f>Test!D1022</f>
        <v>0</v>
      </c>
      <c r="AC173" s="40">
        <f>Test!E1022</f>
        <v>0</v>
      </c>
      <c r="AD173" s="40"/>
      <c r="AE173" s="40">
        <f>Test!F1022</f>
        <v>0</v>
      </c>
      <c r="AF173" s="40">
        <f>Test!G1022</f>
        <v>0</v>
      </c>
      <c r="AG173" s="40">
        <f>Test!H1022</f>
        <v>0</v>
      </c>
      <c r="AH173" s="40"/>
      <c r="AI173" s="40"/>
      <c r="AJ173" s="40"/>
      <c r="AK173" s="40"/>
      <c r="AL173" s="40"/>
      <c r="AM173" s="40"/>
      <c r="AN173" s="40"/>
      <c r="AO173" s="40">
        <f>Test!I1022</f>
        <v>0</v>
      </c>
      <c r="AP173" s="40">
        <f>Test!J1022</f>
        <v>0</v>
      </c>
      <c r="AQ173" s="36">
        <f t="shared" si="11"/>
        <v>0</v>
      </c>
      <c r="AR173" s="48">
        <f t="shared" si="8"/>
        <v>0</v>
      </c>
      <c r="AS173" s="49">
        <f t="shared" si="9"/>
        <v>0</v>
      </c>
      <c r="AT173" s="16"/>
      <c r="AU173" s="16"/>
      <c r="AV173" s="468"/>
      <c r="AW173" s="403"/>
      <c r="AX173" s="403"/>
      <c r="AY173" s="403"/>
      <c r="AZ173" s="403"/>
      <c r="BA173" s="403"/>
      <c r="BB173" s="403"/>
      <c r="BC173" s="403"/>
      <c r="BD173" s="403"/>
      <c r="BE173" s="403"/>
      <c r="BF173" s="403"/>
      <c r="BG173" s="403"/>
      <c r="BH173" s="403"/>
      <c r="BI173" s="403"/>
      <c r="BJ173" s="403"/>
      <c r="BK173" s="403"/>
      <c r="BL173" s="403"/>
      <c r="BM173" s="403"/>
      <c r="BN173" s="403"/>
      <c r="BO173" s="403"/>
      <c r="BP173" s="403"/>
      <c r="BQ173" s="377"/>
      <c r="BR173" s="377"/>
    </row>
    <row r="174" spans="1:70" ht="17" customHeight="1" x14ac:dyDescent="0.2">
      <c r="A174" s="387"/>
      <c r="B174" s="409"/>
      <c r="C174" s="393"/>
      <c r="D174" s="396"/>
      <c r="E174" s="399"/>
      <c r="F174" s="19">
        <v>39</v>
      </c>
      <c r="G174" s="35">
        <f>Anchor!B1023</f>
        <v>2257.752</v>
      </c>
      <c r="H174" s="40">
        <f>Anchor!C1023</f>
        <v>42.298099999999998</v>
      </c>
      <c r="I174" s="40">
        <f>Anchor!D1023</f>
        <v>47.577399999999997</v>
      </c>
      <c r="J174" s="40">
        <f>Anchor!E1023</f>
        <v>47.721400000000003</v>
      </c>
      <c r="K174" s="40"/>
      <c r="L174" s="40">
        <f>Anchor!F1023</f>
        <v>21.183900000000001</v>
      </c>
      <c r="M174" s="40">
        <f>Anchor!G1023</f>
        <v>20.645600000000002</v>
      </c>
      <c r="N174" s="40">
        <f>Anchor!H1023</f>
        <v>96.192099999999996</v>
      </c>
      <c r="O174" s="40"/>
      <c r="P174" s="40"/>
      <c r="Q174" s="40"/>
      <c r="R174" s="40"/>
      <c r="S174" s="40"/>
      <c r="T174" s="40"/>
      <c r="U174" s="40"/>
      <c r="V174" s="40">
        <f>Anchor!I1023</f>
        <v>10986.8</v>
      </c>
      <c r="W174" s="40">
        <f>Anchor!J1023</f>
        <v>7.2046000000000001</v>
      </c>
      <c r="X174" s="36">
        <f t="shared" si="10"/>
        <v>3.0518888888888887</v>
      </c>
      <c r="Y174" s="15"/>
      <c r="Z174" s="35">
        <f>Test!B1023</f>
        <v>0</v>
      </c>
      <c r="AA174" s="40">
        <f>Test!C1023</f>
        <v>0</v>
      </c>
      <c r="AB174" s="40">
        <f>Test!D1023</f>
        <v>0</v>
      </c>
      <c r="AC174" s="40">
        <f>Test!E1023</f>
        <v>0</v>
      </c>
      <c r="AD174" s="40"/>
      <c r="AE174" s="40">
        <f>Test!F1023</f>
        <v>0</v>
      </c>
      <c r="AF174" s="40">
        <f>Test!G1023</f>
        <v>0</v>
      </c>
      <c r="AG174" s="40">
        <f>Test!H1023</f>
        <v>0</v>
      </c>
      <c r="AH174" s="40"/>
      <c r="AI174" s="40"/>
      <c r="AJ174" s="40"/>
      <c r="AK174" s="40"/>
      <c r="AL174" s="40"/>
      <c r="AM174" s="40"/>
      <c r="AN174" s="40"/>
      <c r="AO174" s="40">
        <f>Test!I1023</f>
        <v>0</v>
      </c>
      <c r="AP174" s="40">
        <f>Test!J1023</f>
        <v>0</v>
      </c>
      <c r="AQ174" s="36">
        <f t="shared" si="11"/>
        <v>0</v>
      </c>
      <c r="AR174" s="48">
        <f t="shared" si="8"/>
        <v>0</v>
      </c>
      <c r="AS174" s="49">
        <f t="shared" si="9"/>
        <v>0</v>
      </c>
      <c r="AT174" s="16"/>
      <c r="AU174" s="16"/>
      <c r="AV174" s="468" t="s">
        <v>124</v>
      </c>
      <c r="AW174" s="403" cm="1">
        <f t="array" ref="AW174">bdRateExtend($G173:$G176,H173:H176,$Z173:$Z176,AA173:AA176)</f>
        <v>1</v>
      </c>
      <c r="AX174" s="403"/>
      <c r="AY174" s="403"/>
      <c r="AZ174" s="403"/>
      <c r="BA174" s="403"/>
      <c r="BB174" s="403" cm="1">
        <f t="array" ref="BB174">bdRateExtend($G173:$G176,L173:L176,$Z173:$Z176,AE173:AE176)</f>
        <v>1</v>
      </c>
      <c r="BC174" s="403"/>
      <c r="BD174" s="403" cm="1">
        <f t="array" ref="BD174">bdRateExtend($G173:$G176,M173:M176,$Z173:$Z176,AF173:AF176)</f>
        <v>1</v>
      </c>
      <c r="BE174" s="403"/>
      <c r="BF174" s="403" cm="1">
        <f t="array" ref="BF174">bdRateExtend($G173:$G176,N173:N176,$Z173:$Z176,AG173:AG176)</f>
        <v>1</v>
      </c>
      <c r="BG174" s="403"/>
      <c r="BH174" s="403" t="e" cm="1">
        <f t="array" ref="BH174">bdRateExtend($G173:$G176,O173:O176,$Z173:$Z176,AH173:AH176)</f>
        <v>#VALUE!</v>
      </c>
      <c r="BI174" s="403"/>
      <c r="BJ174" s="403" t="e" cm="1">
        <f t="array" ref="BJ174">bdRateExtend($G173:$G176,P173:P176,$Z173:$Z176,AI173:AI176)</f>
        <v>#VALUE!</v>
      </c>
      <c r="BK174" s="403"/>
      <c r="BL174" s="403" t="e" cm="1">
        <f t="array" ref="BL174">bdRateExtend($G173:$G176,Q173:Q176,$Z173:$Z176,AJ173:AJ176)</f>
        <v>#VALUE!</v>
      </c>
      <c r="BM174" s="403"/>
      <c r="BN174" s="403" t="e" cm="1">
        <f t="array" ref="BN174">bdRateExtend($G173:$G176,R173:R176,$Z173:$Z176,AK173:AK176)</f>
        <v>#VALUE!</v>
      </c>
      <c r="BO174" s="403"/>
      <c r="BP174" s="403"/>
      <c r="BQ174" s="377"/>
      <c r="BR174" s="377"/>
    </row>
    <row r="175" spans="1:70" ht="17" customHeight="1" x14ac:dyDescent="0.2">
      <c r="A175" s="387"/>
      <c r="B175" s="409"/>
      <c r="C175" s="393"/>
      <c r="D175" s="396"/>
      <c r="E175" s="399"/>
      <c r="F175" s="19">
        <v>47</v>
      </c>
      <c r="G175" s="35">
        <f>Anchor!B1024</f>
        <v>1358.8542</v>
      </c>
      <c r="H175" s="40">
        <f>Anchor!C1024</f>
        <v>39.993400000000001</v>
      </c>
      <c r="I175" s="40">
        <f>Anchor!D1024</f>
        <v>45.8964</v>
      </c>
      <c r="J175" s="40">
        <f>Anchor!E1024</f>
        <v>46.156300000000002</v>
      </c>
      <c r="K175" s="40"/>
      <c r="L175" s="40">
        <f>Anchor!F1024</f>
        <v>18.6447</v>
      </c>
      <c r="M175" s="40">
        <f>Anchor!G1024</f>
        <v>18.461600000000001</v>
      </c>
      <c r="N175" s="40">
        <f>Anchor!H1024</f>
        <v>89.863200000000006</v>
      </c>
      <c r="O175" s="40"/>
      <c r="P175" s="40"/>
      <c r="Q175" s="40"/>
      <c r="R175" s="40"/>
      <c r="S175" s="40"/>
      <c r="T175" s="40"/>
      <c r="U175" s="40"/>
      <c r="V175" s="40">
        <f>Anchor!I1024</f>
        <v>8759.4</v>
      </c>
      <c r="W175" s="40">
        <f>Anchor!J1024</f>
        <v>6.1654999999999998</v>
      </c>
      <c r="X175" s="36">
        <f t="shared" si="10"/>
        <v>2.4331666666666667</v>
      </c>
      <c r="Y175" s="15"/>
      <c r="Z175" s="35">
        <f>Test!B1024</f>
        <v>0</v>
      </c>
      <c r="AA175" s="40">
        <f>Test!C1024</f>
        <v>0</v>
      </c>
      <c r="AB175" s="40">
        <f>Test!D1024</f>
        <v>0</v>
      </c>
      <c r="AC175" s="40">
        <f>Test!E1024</f>
        <v>0</v>
      </c>
      <c r="AD175" s="40"/>
      <c r="AE175" s="40">
        <f>Test!F1024</f>
        <v>0</v>
      </c>
      <c r="AF175" s="40">
        <f>Test!G1024</f>
        <v>0</v>
      </c>
      <c r="AG175" s="40">
        <f>Test!H1024</f>
        <v>0</v>
      </c>
      <c r="AH175" s="40"/>
      <c r="AI175" s="40"/>
      <c r="AJ175" s="40"/>
      <c r="AK175" s="40"/>
      <c r="AL175" s="40"/>
      <c r="AM175" s="40"/>
      <c r="AN175" s="40"/>
      <c r="AO175" s="40">
        <f>Test!I1024</f>
        <v>0</v>
      </c>
      <c r="AP175" s="40">
        <f>Test!J1024</f>
        <v>0</v>
      </c>
      <c r="AQ175" s="36">
        <f t="shared" si="11"/>
        <v>0</v>
      </c>
      <c r="AR175" s="48">
        <f t="shared" si="8"/>
        <v>0</v>
      </c>
      <c r="AS175" s="49">
        <f t="shared" si="9"/>
        <v>0</v>
      </c>
      <c r="AT175" s="16"/>
      <c r="AU175" s="16"/>
      <c r="AV175" s="468"/>
      <c r="AW175" s="403"/>
      <c r="AX175" s="403"/>
      <c r="AY175" s="403"/>
      <c r="AZ175" s="403"/>
      <c r="BA175" s="403"/>
      <c r="BB175" s="403"/>
      <c r="BC175" s="403"/>
      <c r="BD175" s="403"/>
      <c r="BE175" s="403"/>
      <c r="BF175" s="403"/>
      <c r="BG175" s="403"/>
      <c r="BH175" s="403"/>
      <c r="BI175" s="403"/>
      <c r="BJ175" s="403"/>
      <c r="BK175" s="403"/>
      <c r="BL175" s="403"/>
      <c r="BM175" s="403"/>
      <c r="BN175" s="403"/>
      <c r="BO175" s="403"/>
      <c r="BP175" s="403"/>
      <c r="BQ175" s="377"/>
      <c r="BR175" s="377"/>
    </row>
    <row r="176" spans="1:70" ht="17" customHeight="1" x14ac:dyDescent="0.2">
      <c r="A176" s="387"/>
      <c r="B176" s="409"/>
      <c r="C176" s="393"/>
      <c r="D176" s="396"/>
      <c r="E176" s="399"/>
      <c r="F176" s="19">
        <v>55</v>
      </c>
      <c r="G176" s="35">
        <f>Anchor!B1025</f>
        <v>829.54340000000002</v>
      </c>
      <c r="H176" s="40">
        <f>Anchor!C1025</f>
        <v>37.619999999999997</v>
      </c>
      <c r="I176" s="40">
        <f>Anchor!D1025</f>
        <v>44.1755</v>
      </c>
      <c r="J176" s="40">
        <f>Anchor!E1025</f>
        <v>44.401000000000003</v>
      </c>
      <c r="K176" s="40"/>
      <c r="L176" s="40">
        <f>Anchor!F1025</f>
        <v>16.145900000000001</v>
      </c>
      <c r="M176" s="40">
        <f>Anchor!G1025</f>
        <v>16.254100000000001</v>
      </c>
      <c r="N176" s="40">
        <f>Anchor!H1025</f>
        <v>80.482699999999994</v>
      </c>
      <c r="O176" s="40"/>
      <c r="P176" s="40"/>
      <c r="Q176" s="40"/>
      <c r="R176" s="40"/>
      <c r="S176" s="40"/>
      <c r="T176" s="40"/>
      <c r="U176" s="40"/>
      <c r="V176" s="40">
        <f>Anchor!I1025</f>
        <v>7247.6</v>
      </c>
      <c r="W176" s="40">
        <f>Anchor!J1025</f>
        <v>5.1322999999999999</v>
      </c>
      <c r="X176" s="36">
        <f t="shared" si="10"/>
        <v>2.0132222222222222</v>
      </c>
      <c r="Y176" s="15"/>
      <c r="Z176" s="35">
        <f>Test!B1025</f>
        <v>0</v>
      </c>
      <c r="AA176" s="40">
        <f>Test!C1025</f>
        <v>0</v>
      </c>
      <c r="AB176" s="40">
        <f>Test!D1025</f>
        <v>0</v>
      </c>
      <c r="AC176" s="40">
        <f>Test!E1025</f>
        <v>0</v>
      </c>
      <c r="AD176" s="40"/>
      <c r="AE176" s="40">
        <f>Test!F1025</f>
        <v>0</v>
      </c>
      <c r="AF176" s="40">
        <f>Test!G1025</f>
        <v>0</v>
      </c>
      <c r="AG176" s="40">
        <f>Test!H1025</f>
        <v>0</v>
      </c>
      <c r="AH176" s="40"/>
      <c r="AI176" s="40"/>
      <c r="AJ176" s="40"/>
      <c r="AK176" s="40"/>
      <c r="AL176" s="40"/>
      <c r="AM176" s="40"/>
      <c r="AN176" s="40"/>
      <c r="AO176" s="40">
        <f>Test!I1025</f>
        <v>0</v>
      </c>
      <c r="AP176" s="40">
        <f>Test!J1025</f>
        <v>0</v>
      </c>
      <c r="AQ176" s="36">
        <f t="shared" si="11"/>
        <v>0</v>
      </c>
      <c r="AR176" s="48">
        <f t="shared" si="8"/>
        <v>0</v>
      </c>
      <c r="AS176" s="49">
        <f t="shared" si="9"/>
        <v>0</v>
      </c>
      <c r="AT176" s="16"/>
      <c r="AU176" s="16"/>
      <c r="AV176" s="468" t="s">
        <v>125</v>
      </c>
      <c r="AW176" s="403" cm="1">
        <f t="array" ref="AW176">bdRateExtend($G174:$G177,H174:H177,$Z174:$Z177,AA174:AA177)</f>
        <v>1</v>
      </c>
      <c r="AX176" s="403"/>
      <c r="AY176" s="403"/>
      <c r="AZ176" s="403"/>
      <c r="BA176" s="403"/>
      <c r="BB176" s="403" cm="1">
        <f t="array" ref="BB176">bdRateExtend($G174:$G177,L174:L177,$Z174:$Z177,AE174:AE177)</f>
        <v>1</v>
      </c>
      <c r="BC176" s="403"/>
      <c r="BD176" s="403" cm="1">
        <f t="array" ref="BD176">bdRateExtend($G174:$G177,M174:M177,$Z174:$Z177,AF174:AF177)</f>
        <v>1</v>
      </c>
      <c r="BE176" s="403"/>
      <c r="BF176" s="403" cm="1">
        <f t="array" ref="BF176">bdRateExtend($G174:$G177,N174:N177,$Z174:$Z177,AG174:AG177)</f>
        <v>1</v>
      </c>
      <c r="BG176" s="403"/>
      <c r="BH176" s="403" t="e" cm="1">
        <f t="array" ref="BH176">bdRateExtend($G174:$G177,O174:O177,$Z174:$Z177,AH174:AH177)</f>
        <v>#VALUE!</v>
      </c>
      <c r="BI176" s="403"/>
      <c r="BJ176" s="403" t="e" cm="1">
        <f t="array" ref="BJ176">bdRateExtend($G174:$G177,P174:P177,$Z174:$Z177,AI174:AI177)</f>
        <v>#VALUE!</v>
      </c>
      <c r="BK176" s="403"/>
      <c r="BL176" s="403" t="e" cm="1">
        <f t="array" ref="BL176">bdRateExtend($G174:$G177,Q174:Q177,$Z174:$Z177,AJ174:AJ177)</f>
        <v>#VALUE!</v>
      </c>
      <c r="BM176" s="403"/>
      <c r="BN176" s="403" t="e" cm="1">
        <f t="array" ref="BN176">bdRateExtend($G174:$G177,R174:R177,$Z174:$Z177,AK174:AK177)</f>
        <v>#VALUE!</v>
      </c>
      <c r="BO176" s="403"/>
      <c r="BP176" s="403"/>
      <c r="BQ176" s="377"/>
      <c r="BR176" s="377"/>
    </row>
    <row r="177" spans="1:70" ht="17" customHeight="1" thickBot="1" x14ac:dyDescent="0.25">
      <c r="A177" s="387"/>
      <c r="B177" s="410"/>
      <c r="C177" s="394"/>
      <c r="D177" s="397"/>
      <c r="E177" s="400"/>
      <c r="F177" s="22">
        <v>63</v>
      </c>
      <c r="G177" s="37">
        <f>Anchor!B1026</f>
        <v>390.37849999999997</v>
      </c>
      <c r="H177" s="38">
        <f>Anchor!C1026</f>
        <v>33.995899999999999</v>
      </c>
      <c r="I177" s="38">
        <f>Anchor!D1026</f>
        <v>42.084899999999998</v>
      </c>
      <c r="J177" s="38">
        <f>Anchor!E1026</f>
        <v>42.0214</v>
      </c>
      <c r="K177" s="38"/>
      <c r="L177" s="38">
        <f>Anchor!F1026</f>
        <v>12.978999999999999</v>
      </c>
      <c r="M177" s="38">
        <f>Anchor!G1026</f>
        <v>13.3627</v>
      </c>
      <c r="N177" s="38">
        <f>Anchor!H1026</f>
        <v>61.526600000000002</v>
      </c>
      <c r="O177" s="38"/>
      <c r="P177" s="38"/>
      <c r="Q177" s="38"/>
      <c r="R177" s="38"/>
      <c r="S177" s="38"/>
      <c r="T177" s="38"/>
      <c r="U177" s="38"/>
      <c r="V177" s="38">
        <f>Anchor!I1026</f>
        <v>5313.2</v>
      </c>
      <c r="W177" s="38">
        <f>Anchor!J1026</f>
        <v>3.3774000000000002</v>
      </c>
      <c r="X177" s="39">
        <f t="shared" si="10"/>
        <v>1.4758888888888888</v>
      </c>
      <c r="Y177" s="15"/>
      <c r="Z177" s="37">
        <f>Test!B1026</f>
        <v>0</v>
      </c>
      <c r="AA177" s="38">
        <f>Test!C1026</f>
        <v>0</v>
      </c>
      <c r="AB177" s="38">
        <f>Test!D1026</f>
        <v>0</v>
      </c>
      <c r="AC177" s="38">
        <f>Test!E1026</f>
        <v>0</v>
      </c>
      <c r="AD177" s="38"/>
      <c r="AE177" s="38">
        <f>Test!F1026</f>
        <v>0</v>
      </c>
      <c r="AF177" s="38">
        <f>Test!G1026</f>
        <v>0</v>
      </c>
      <c r="AG177" s="38">
        <f>Test!H1026</f>
        <v>0</v>
      </c>
      <c r="AH177" s="38"/>
      <c r="AI177" s="38"/>
      <c r="AJ177" s="38"/>
      <c r="AK177" s="38"/>
      <c r="AL177" s="38"/>
      <c r="AM177" s="38"/>
      <c r="AN177" s="38"/>
      <c r="AO177" s="38">
        <f>Test!I1026</f>
        <v>0</v>
      </c>
      <c r="AP177" s="38">
        <f>Test!J1026</f>
        <v>0</v>
      </c>
      <c r="AQ177" s="39">
        <f t="shared" si="11"/>
        <v>0</v>
      </c>
      <c r="AR177" s="50">
        <f t="shared" si="8"/>
        <v>0</v>
      </c>
      <c r="AS177" s="51">
        <f t="shared" si="9"/>
        <v>0</v>
      </c>
      <c r="AT177" s="16"/>
      <c r="AU177" s="16"/>
      <c r="AV177" s="468"/>
      <c r="AW177" s="403"/>
      <c r="AX177" s="403"/>
      <c r="AY177" s="403"/>
      <c r="AZ177" s="403"/>
      <c r="BA177" s="403"/>
      <c r="BB177" s="403"/>
      <c r="BC177" s="403"/>
      <c r="BD177" s="403"/>
      <c r="BE177" s="403"/>
      <c r="BF177" s="403"/>
      <c r="BG177" s="403"/>
      <c r="BH177" s="403"/>
      <c r="BI177" s="403"/>
      <c r="BJ177" s="403"/>
      <c r="BK177" s="403"/>
      <c r="BL177" s="403"/>
      <c r="BM177" s="403"/>
      <c r="BN177" s="403"/>
      <c r="BO177" s="403"/>
      <c r="BP177" s="403"/>
      <c r="BQ177" s="377"/>
      <c r="BR177" s="377"/>
    </row>
    <row r="178" spans="1:70" ht="17" customHeight="1" x14ac:dyDescent="0.2">
      <c r="A178" s="387"/>
      <c r="B178" s="411" t="s">
        <v>2</v>
      </c>
      <c r="C178" s="392" t="s">
        <v>52</v>
      </c>
      <c r="D178" s="395">
        <v>30</v>
      </c>
      <c r="E178" s="398">
        <v>8</v>
      </c>
      <c r="F178" s="21">
        <v>23</v>
      </c>
      <c r="G178" s="32">
        <f>Anchor!B1027</f>
        <v>14316.225200000001</v>
      </c>
      <c r="H178" s="33">
        <f>Anchor!C1027</f>
        <v>43.366300000000003</v>
      </c>
      <c r="I178" s="33">
        <f>Anchor!D1027</f>
        <v>44.771000000000001</v>
      </c>
      <c r="J178" s="33">
        <f>Anchor!E1027</f>
        <v>47.119300000000003</v>
      </c>
      <c r="K178" s="33"/>
      <c r="L178" s="33">
        <f>Anchor!F1027</f>
        <v>29.564299999999999</v>
      </c>
      <c r="M178" s="33">
        <f>Anchor!G1027</f>
        <v>26.496300000000002</v>
      </c>
      <c r="N178" s="33">
        <f>Anchor!H1027</f>
        <v>99.956100000000006</v>
      </c>
      <c r="O178" s="33"/>
      <c r="P178" s="33"/>
      <c r="Q178" s="33"/>
      <c r="R178" s="33"/>
      <c r="S178" s="33"/>
      <c r="T178" s="33"/>
      <c r="U178" s="33"/>
      <c r="V178" s="33">
        <f>Anchor!I1027</f>
        <v>14594.4</v>
      </c>
      <c r="W178" s="33">
        <f>Anchor!J1027</f>
        <v>14.204599999999999</v>
      </c>
      <c r="X178" s="34">
        <f t="shared" si="10"/>
        <v>4.0540000000000003</v>
      </c>
      <c r="Y178" s="15"/>
      <c r="Z178" s="32">
        <f>Test!B1027</f>
        <v>0</v>
      </c>
      <c r="AA178" s="33">
        <f>Test!C1027</f>
        <v>0</v>
      </c>
      <c r="AB178" s="33">
        <f>Test!D1027</f>
        <v>0</v>
      </c>
      <c r="AC178" s="33">
        <f>Test!E1027</f>
        <v>0</v>
      </c>
      <c r="AD178" s="33"/>
      <c r="AE178" s="33">
        <f>Test!F1027</f>
        <v>0</v>
      </c>
      <c r="AF178" s="33">
        <f>Test!G1027</f>
        <v>0</v>
      </c>
      <c r="AG178" s="33">
        <f>Test!H1027</f>
        <v>0</v>
      </c>
      <c r="AH178" s="33"/>
      <c r="AI178" s="33"/>
      <c r="AJ178" s="33"/>
      <c r="AK178" s="33"/>
      <c r="AL178" s="33"/>
      <c r="AM178" s="33"/>
      <c r="AN178" s="33"/>
      <c r="AO178" s="33">
        <f>Test!I1027</f>
        <v>0</v>
      </c>
      <c r="AP178" s="33">
        <f>Test!J1027</f>
        <v>0</v>
      </c>
      <c r="AQ178" s="34">
        <f t="shared" si="11"/>
        <v>0</v>
      </c>
      <c r="AR178" s="46">
        <f t="shared" si="8"/>
        <v>0</v>
      </c>
      <c r="AS178" s="47">
        <f t="shared" si="9"/>
        <v>0</v>
      </c>
      <c r="AT178" s="16"/>
      <c r="AU178" s="16"/>
      <c r="AV178" s="468" t="s">
        <v>123</v>
      </c>
      <c r="AW178" s="403" cm="1">
        <f t="array" ref="AW178">bdRateExtend($G178:$G181,H178:H181,$Z178:$Z181,AA178:AA181)</f>
        <v>1</v>
      </c>
      <c r="AX178" s="403" cm="1">
        <f t="array" ref="AX178">bdRateExtend($G178:$G183,H178:H183,$Z178:$Z183,AA178:AA183)</f>
        <v>1</v>
      </c>
      <c r="AY178" s="403" cm="1">
        <f t="array" ref="AY178">bdRateExtend($G178:$G183,I178:I183,$Z178:$Z183,AB178:AB183)</f>
        <v>1</v>
      </c>
      <c r="AZ178" s="403" cm="1">
        <f t="array" ref="AZ178">bdRateExtend($G178:$G183,J178:J183,$Z178:$Z183,AC178:AC183)</f>
        <v>1</v>
      </c>
      <c r="BA178" s="403" t="e" cm="1">
        <f t="array" ref="BA178">bdRateExtend($G178:$G183,K178:K183,$Z178:$Z183,AD178:AD183)</f>
        <v>#VALUE!</v>
      </c>
      <c r="BB178" s="403" cm="1">
        <f t="array" ref="BB178">bdRateExtend($G178:$G181,L178:L181,$Z178:$Z181,AE178:AE181)</f>
        <v>1</v>
      </c>
      <c r="BC178" s="403" cm="1">
        <f t="array" ref="BC178">bdRateExtend($G178:$G183,L178:L183,$Z178:$Z183,AE178:AE183)</f>
        <v>1</v>
      </c>
      <c r="BD178" s="403" cm="1">
        <f t="array" ref="BD178">bdRateExtend($G178:$G181,M178:M181,$Z178:$Z181,AF178:AF181)</f>
        <v>1</v>
      </c>
      <c r="BE178" s="403" cm="1">
        <f t="array" ref="BE178">bdRateExtend($G178:$G183,M178:M183,$Z178:$Z183,AF178:AF183)</f>
        <v>1</v>
      </c>
      <c r="BF178" s="403" cm="1">
        <f t="array" ref="BF178">bdRateExtend($G178:$G181,N178:N181,$Z178:$Z181,AG178:AG181)</f>
        <v>1</v>
      </c>
      <c r="BG178" s="403" cm="1">
        <f t="array" ref="BG178">bdRateExtend($G178:$G183,N178:N183,$Z178:$Z183,AG178:AG183)</f>
        <v>1</v>
      </c>
      <c r="BH178" s="403" t="e" cm="1">
        <f t="array" ref="BH178">bdRateExtend($G178:$G181,O178:O181,$Z178:$Z181,AH178:AH181)</f>
        <v>#VALUE!</v>
      </c>
      <c r="BI178" s="403" t="e" cm="1">
        <f t="array" ref="BI178">bdRateExtend($G178:$G183,O178:O183,$Z178:$Z183,AH178:AH183)</f>
        <v>#VALUE!</v>
      </c>
      <c r="BJ178" s="403" t="e" cm="1">
        <f t="array" ref="BJ178">bdRateExtend($G178:$G181,P178:P181,$Z178:$Z181,AI178:AI181)</f>
        <v>#VALUE!</v>
      </c>
      <c r="BK178" s="403" t="e" cm="1">
        <f t="array" ref="BK178">bdRateExtend($G178:$G183,P178:P183,$Z178:$Z183,AI178:AI183)</f>
        <v>#VALUE!</v>
      </c>
      <c r="BL178" s="403" t="e" cm="1">
        <f t="array" ref="BL178">bdRateExtend($G178:$G181,Q178:Q181,$Z178:$Z181,AJ178:AJ181)</f>
        <v>#VALUE!</v>
      </c>
      <c r="BM178" s="403" t="e" cm="1">
        <f t="array" ref="BM178">bdRateExtend($G178:$G183,Q178:Q183,$Z178:$Z183,AJ178:AJ183)</f>
        <v>#VALUE!</v>
      </c>
      <c r="BN178" s="403" t="e" cm="1">
        <f t="array" ref="BN178">bdRateExtend($G178:$G181,R178:R181,$Z178:$Z181,AK178:AK181)</f>
        <v>#VALUE!</v>
      </c>
      <c r="BO178" s="403" t="e" cm="1">
        <f t="array" ref="BO178">bdRateExtend($G178:$G183,R178:R183,$Z178:$Z183,AK178:AK183)</f>
        <v>#VALUE!</v>
      </c>
      <c r="BP178" s="403" t="e" cm="1">
        <f t="array" ref="BP178">bdRateExtend($G178:$G183,S178:S183,$Z178:$Z183,AL178:AL183)</f>
        <v>#VALUE!</v>
      </c>
      <c r="BQ178" s="377" t="e" cm="1">
        <f t="array" ref="BQ178">bdRateExtend($G178:$G183,T178:T183,$Z178:$Z183,AM178:AM183)</f>
        <v>#VALUE!</v>
      </c>
      <c r="BR178" s="377" t="e" cm="1">
        <f t="array" ref="BR178">bdRateExtend($G178:$G183,U178:U183,$Z178:$Z183,AN178:AN183)</f>
        <v>#VALUE!</v>
      </c>
    </row>
    <row r="179" spans="1:70" ht="17" customHeight="1" x14ac:dyDescent="0.2">
      <c r="A179" s="387"/>
      <c r="B179" s="409"/>
      <c r="C179" s="393"/>
      <c r="D179" s="396"/>
      <c r="E179" s="399"/>
      <c r="F179" s="19">
        <v>31</v>
      </c>
      <c r="G179" s="35">
        <f>Anchor!B1028</f>
        <v>7646.6197000000002</v>
      </c>
      <c r="H179" s="40">
        <f>Anchor!C1028</f>
        <v>41.183599999999998</v>
      </c>
      <c r="I179" s="40">
        <f>Anchor!D1028</f>
        <v>42.648200000000003</v>
      </c>
      <c r="J179" s="40">
        <f>Anchor!E1028</f>
        <v>45.245399999999997</v>
      </c>
      <c r="K179" s="40"/>
      <c r="L179" s="40">
        <f>Anchor!F1028</f>
        <v>27.164200000000001</v>
      </c>
      <c r="M179" s="40">
        <f>Anchor!G1028</f>
        <v>24.453399999999998</v>
      </c>
      <c r="N179" s="40">
        <f>Anchor!H1028</f>
        <v>99.763000000000005</v>
      </c>
      <c r="O179" s="40"/>
      <c r="P179" s="40"/>
      <c r="Q179" s="40"/>
      <c r="R179" s="40"/>
      <c r="S179" s="40"/>
      <c r="T179" s="40"/>
      <c r="U179" s="40"/>
      <c r="V179" s="40">
        <f>Anchor!I1028</f>
        <v>12018.9</v>
      </c>
      <c r="W179" s="40">
        <f>Anchor!J1028</f>
        <v>11.0685</v>
      </c>
      <c r="X179" s="36">
        <f t="shared" si="10"/>
        <v>3.3385833333333332</v>
      </c>
      <c r="Y179" s="15"/>
      <c r="Z179" s="35">
        <f>Test!B1028</f>
        <v>0</v>
      </c>
      <c r="AA179" s="40">
        <f>Test!C1028</f>
        <v>0</v>
      </c>
      <c r="AB179" s="40">
        <f>Test!D1028</f>
        <v>0</v>
      </c>
      <c r="AC179" s="40">
        <f>Test!E1028</f>
        <v>0</v>
      </c>
      <c r="AD179" s="40"/>
      <c r="AE179" s="40">
        <f>Test!F1028</f>
        <v>0</v>
      </c>
      <c r="AF179" s="40">
        <f>Test!G1028</f>
        <v>0</v>
      </c>
      <c r="AG179" s="40">
        <f>Test!H1028</f>
        <v>0</v>
      </c>
      <c r="AH179" s="40"/>
      <c r="AI179" s="40"/>
      <c r="AJ179" s="40"/>
      <c r="AK179" s="40"/>
      <c r="AL179" s="40"/>
      <c r="AM179" s="40"/>
      <c r="AN179" s="40"/>
      <c r="AO179" s="40">
        <f>Test!I1028</f>
        <v>0</v>
      </c>
      <c r="AP179" s="40">
        <f>Test!J1028</f>
        <v>0</v>
      </c>
      <c r="AQ179" s="36">
        <f t="shared" si="11"/>
        <v>0</v>
      </c>
      <c r="AR179" s="48">
        <f t="shared" si="8"/>
        <v>0</v>
      </c>
      <c r="AS179" s="49">
        <f t="shared" si="9"/>
        <v>0</v>
      </c>
      <c r="AT179" s="16"/>
      <c r="AU179" s="16"/>
      <c r="AV179" s="468"/>
      <c r="AW179" s="403"/>
      <c r="AX179" s="403"/>
      <c r="AY179" s="403"/>
      <c r="AZ179" s="403"/>
      <c r="BA179" s="403"/>
      <c r="BB179" s="403"/>
      <c r="BC179" s="403"/>
      <c r="BD179" s="403"/>
      <c r="BE179" s="403"/>
      <c r="BF179" s="403"/>
      <c r="BG179" s="403"/>
      <c r="BH179" s="403"/>
      <c r="BI179" s="403"/>
      <c r="BJ179" s="403"/>
      <c r="BK179" s="403"/>
      <c r="BL179" s="403"/>
      <c r="BM179" s="403"/>
      <c r="BN179" s="403"/>
      <c r="BO179" s="403"/>
      <c r="BP179" s="403"/>
      <c r="BQ179" s="377"/>
      <c r="BR179" s="377"/>
    </row>
    <row r="180" spans="1:70" ht="17" customHeight="1" x14ac:dyDescent="0.2">
      <c r="A180" s="387"/>
      <c r="B180" s="409"/>
      <c r="C180" s="393"/>
      <c r="D180" s="396"/>
      <c r="E180" s="399"/>
      <c r="F180" s="19">
        <v>39</v>
      </c>
      <c r="G180" s="35">
        <f>Anchor!B1029</f>
        <v>4047</v>
      </c>
      <c r="H180" s="40">
        <f>Anchor!C1029</f>
        <v>39.015700000000002</v>
      </c>
      <c r="I180" s="40">
        <f>Anchor!D1029</f>
        <v>40.795499999999997</v>
      </c>
      <c r="J180" s="40">
        <f>Anchor!E1029</f>
        <v>43.4255</v>
      </c>
      <c r="K180" s="40"/>
      <c r="L180" s="40">
        <f>Anchor!F1029</f>
        <v>24.7624</v>
      </c>
      <c r="M180" s="40">
        <f>Anchor!G1029</f>
        <v>22.3644</v>
      </c>
      <c r="N180" s="40">
        <f>Anchor!H1029</f>
        <v>98.725499999999997</v>
      </c>
      <c r="O180" s="40"/>
      <c r="P180" s="40"/>
      <c r="Q180" s="40"/>
      <c r="R180" s="40"/>
      <c r="S180" s="40"/>
      <c r="T180" s="40"/>
      <c r="U180" s="40"/>
      <c r="V180" s="40">
        <f>Anchor!I1029</f>
        <v>10841.4</v>
      </c>
      <c r="W180" s="40">
        <f>Anchor!J1029</f>
        <v>8.7745999999999995</v>
      </c>
      <c r="X180" s="36">
        <f t="shared" si="10"/>
        <v>3.0114999999999998</v>
      </c>
      <c r="Y180" s="15"/>
      <c r="Z180" s="35">
        <f>Test!B1029</f>
        <v>0</v>
      </c>
      <c r="AA180" s="40">
        <f>Test!C1029</f>
        <v>0</v>
      </c>
      <c r="AB180" s="40">
        <f>Test!D1029</f>
        <v>0</v>
      </c>
      <c r="AC180" s="40">
        <f>Test!E1029</f>
        <v>0</v>
      </c>
      <c r="AD180" s="40"/>
      <c r="AE180" s="40">
        <f>Test!F1029</f>
        <v>0</v>
      </c>
      <c r="AF180" s="40">
        <f>Test!G1029</f>
        <v>0</v>
      </c>
      <c r="AG180" s="40">
        <f>Test!H1029</f>
        <v>0</v>
      </c>
      <c r="AH180" s="40"/>
      <c r="AI180" s="40"/>
      <c r="AJ180" s="40"/>
      <c r="AK180" s="40"/>
      <c r="AL180" s="40"/>
      <c r="AM180" s="40"/>
      <c r="AN180" s="40"/>
      <c r="AO180" s="40">
        <f>Test!I1029</f>
        <v>0</v>
      </c>
      <c r="AP180" s="40">
        <f>Test!J1029</f>
        <v>0</v>
      </c>
      <c r="AQ180" s="36">
        <f t="shared" si="11"/>
        <v>0</v>
      </c>
      <c r="AR180" s="48">
        <f t="shared" si="8"/>
        <v>0</v>
      </c>
      <c r="AS180" s="49">
        <f t="shared" si="9"/>
        <v>0</v>
      </c>
      <c r="AT180" s="16"/>
      <c r="AU180" s="16"/>
      <c r="AV180" s="468" t="s">
        <v>124</v>
      </c>
      <c r="AW180" s="403" cm="1">
        <f t="array" ref="AW180">bdRateExtend($G179:$G182,H179:H182,$Z179:$Z182,AA179:AA182)</f>
        <v>1</v>
      </c>
      <c r="AX180" s="403"/>
      <c r="AY180" s="403"/>
      <c r="AZ180" s="403"/>
      <c r="BA180" s="403"/>
      <c r="BB180" s="403" cm="1">
        <f t="array" ref="BB180">bdRateExtend($G179:$G182,L179:L182,$Z179:$Z182,AE179:AE182)</f>
        <v>1</v>
      </c>
      <c r="BC180" s="403"/>
      <c r="BD180" s="403" cm="1">
        <f t="array" ref="BD180">bdRateExtend($G179:$G182,M179:M182,$Z179:$Z182,AF179:AF182)</f>
        <v>1</v>
      </c>
      <c r="BE180" s="403"/>
      <c r="BF180" s="403" cm="1">
        <f t="array" ref="BF180">bdRateExtend($G179:$G182,N179:N182,$Z179:$Z182,AG179:AG182)</f>
        <v>1</v>
      </c>
      <c r="BG180" s="403"/>
      <c r="BH180" s="403" t="e" cm="1">
        <f t="array" ref="BH180">bdRateExtend($G179:$G182,O179:O182,$Z179:$Z182,AH179:AH182)</f>
        <v>#VALUE!</v>
      </c>
      <c r="BI180" s="403"/>
      <c r="BJ180" s="403" t="e" cm="1">
        <f t="array" ref="BJ180">bdRateExtend($G179:$G182,P179:P182,$Z179:$Z182,AI179:AI182)</f>
        <v>#VALUE!</v>
      </c>
      <c r="BK180" s="403"/>
      <c r="BL180" s="403" t="e" cm="1">
        <f t="array" ref="BL180">bdRateExtend($G179:$G182,Q179:Q182,$Z179:$Z182,AJ179:AJ182)</f>
        <v>#VALUE!</v>
      </c>
      <c r="BM180" s="403"/>
      <c r="BN180" s="403" t="e" cm="1">
        <f t="array" ref="BN180">bdRateExtend($G179:$G182,R179:R182,$Z179:$Z182,AK179:AK182)</f>
        <v>#VALUE!</v>
      </c>
      <c r="BO180" s="403"/>
      <c r="BP180" s="403"/>
      <c r="BQ180" s="377"/>
      <c r="BR180" s="377"/>
    </row>
    <row r="181" spans="1:70" ht="17" customHeight="1" x14ac:dyDescent="0.2">
      <c r="A181" s="387"/>
      <c r="B181" s="409"/>
      <c r="C181" s="393"/>
      <c r="D181" s="396"/>
      <c r="E181" s="399"/>
      <c r="F181" s="19">
        <v>47</v>
      </c>
      <c r="G181" s="35">
        <f>Anchor!B1030</f>
        <v>2275.2037</v>
      </c>
      <c r="H181" s="40">
        <f>Anchor!C1030</f>
        <v>36.767699999999998</v>
      </c>
      <c r="I181" s="40">
        <f>Anchor!D1030</f>
        <v>39.029499999999999</v>
      </c>
      <c r="J181" s="40">
        <f>Anchor!E1030</f>
        <v>41.546100000000003</v>
      </c>
      <c r="K181" s="40"/>
      <c r="L181" s="40">
        <f>Anchor!F1030</f>
        <v>22.188500000000001</v>
      </c>
      <c r="M181" s="40">
        <f>Anchor!G1030</f>
        <v>20.103300000000001</v>
      </c>
      <c r="N181" s="40">
        <f>Anchor!H1030</f>
        <v>95.179199999999994</v>
      </c>
      <c r="O181" s="40"/>
      <c r="P181" s="40"/>
      <c r="Q181" s="40"/>
      <c r="R181" s="40"/>
      <c r="S181" s="40"/>
      <c r="T181" s="40"/>
      <c r="U181" s="40"/>
      <c r="V181" s="40">
        <f>Anchor!I1030</f>
        <v>8317.9</v>
      </c>
      <c r="W181" s="40">
        <f>Anchor!J1030</f>
        <v>7.11</v>
      </c>
      <c r="X181" s="36">
        <f t="shared" si="10"/>
        <v>2.3105277777777777</v>
      </c>
      <c r="Y181" s="15"/>
      <c r="Z181" s="35">
        <f>Test!B1030</f>
        <v>0</v>
      </c>
      <c r="AA181" s="40">
        <f>Test!C1030</f>
        <v>0</v>
      </c>
      <c r="AB181" s="40">
        <f>Test!D1030</f>
        <v>0</v>
      </c>
      <c r="AC181" s="40">
        <f>Test!E1030</f>
        <v>0</v>
      </c>
      <c r="AD181" s="40"/>
      <c r="AE181" s="40">
        <f>Test!F1030</f>
        <v>0</v>
      </c>
      <c r="AF181" s="40">
        <f>Test!G1030</f>
        <v>0</v>
      </c>
      <c r="AG181" s="40">
        <f>Test!H1030</f>
        <v>0</v>
      </c>
      <c r="AH181" s="40"/>
      <c r="AI181" s="40"/>
      <c r="AJ181" s="40"/>
      <c r="AK181" s="40"/>
      <c r="AL181" s="40"/>
      <c r="AM181" s="40"/>
      <c r="AN181" s="40"/>
      <c r="AO181" s="40">
        <f>Test!I1030</f>
        <v>0</v>
      </c>
      <c r="AP181" s="40">
        <f>Test!J1030</f>
        <v>0</v>
      </c>
      <c r="AQ181" s="36">
        <f t="shared" si="11"/>
        <v>0</v>
      </c>
      <c r="AR181" s="48">
        <f t="shared" si="8"/>
        <v>0</v>
      </c>
      <c r="AS181" s="49">
        <f t="shared" si="9"/>
        <v>0</v>
      </c>
      <c r="AT181" s="16"/>
      <c r="AU181" s="16"/>
      <c r="AV181" s="468"/>
      <c r="AW181" s="403"/>
      <c r="AX181" s="403"/>
      <c r="AY181" s="403"/>
      <c r="AZ181" s="403"/>
      <c r="BA181" s="403"/>
      <c r="BB181" s="403"/>
      <c r="BC181" s="403"/>
      <c r="BD181" s="403"/>
      <c r="BE181" s="403"/>
      <c r="BF181" s="403"/>
      <c r="BG181" s="403"/>
      <c r="BH181" s="403"/>
      <c r="BI181" s="403"/>
      <c r="BJ181" s="403"/>
      <c r="BK181" s="403"/>
      <c r="BL181" s="403"/>
      <c r="BM181" s="403"/>
      <c r="BN181" s="403"/>
      <c r="BO181" s="403"/>
      <c r="BP181" s="403"/>
      <c r="BQ181" s="377"/>
      <c r="BR181" s="377"/>
    </row>
    <row r="182" spans="1:70" ht="17" customHeight="1" x14ac:dyDescent="0.2">
      <c r="A182" s="387"/>
      <c r="B182" s="409"/>
      <c r="C182" s="393"/>
      <c r="D182" s="396"/>
      <c r="E182" s="399"/>
      <c r="F182" s="19">
        <v>55</v>
      </c>
      <c r="G182" s="35">
        <f>Anchor!B1031</f>
        <v>1314.6534999999999</v>
      </c>
      <c r="H182" s="40">
        <f>Anchor!C1031</f>
        <v>34.341000000000001</v>
      </c>
      <c r="I182" s="40">
        <f>Anchor!D1031</f>
        <v>37.264699999999998</v>
      </c>
      <c r="J182" s="40">
        <f>Anchor!E1031</f>
        <v>39.576300000000003</v>
      </c>
      <c r="K182" s="40"/>
      <c r="L182" s="40">
        <f>Anchor!F1031</f>
        <v>19.355599999999999</v>
      </c>
      <c r="M182" s="40">
        <f>Anchor!G1031</f>
        <v>17.592400000000001</v>
      </c>
      <c r="N182" s="40">
        <f>Anchor!H1031</f>
        <v>86.9602</v>
      </c>
      <c r="O182" s="40"/>
      <c r="P182" s="40"/>
      <c r="Q182" s="40"/>
      <c r="R182" s="40"/>
      <c r="S182" s="40"/>
      <c r="T182" s="40"/>
      <c r="U182" s="40"/>
      <c r="V182" s="40">
        <f>Anchor!I1031</f>
        <v>6663.8</v>
      </c>
      <c r="W182" s="40">
        <f>Anchor!J1031</f>
        <v>5.8617999999999997</v>
      </c>
      <c r="X182" s="36">
        <f t="shared" si="10"/>
        <v>1.8510555555555557</v>
      </c>
      <c r="Y182" s="15"/>
      <c r="Z182" s="35">
        <f>Test!B1031</f>
        <v>0</v>
      </c>
      <c r="AA182" s="40">
        <f>Test!C1031</f>
        <v>0</v>
      </c>
      <c r="AB182" s="40">
        <f>Test!D1031</f>
        <v>0</v>
      </c>
      <c r="AC182" s="40">
        <f>Test!E1031</f>
        <v>0</v>
      </c>
      <c r="AD182" s="40"/>
      <c r="AE182" s="40">
        <f>Test!F1031</f>
        <v>0</v>
      </c>
      <c r="AF182" s="40">
        <f>Test!G1031</f>
        <v>0</v>
      </c>
      <c r="AG182" s="40">
        <f>Test!H1031</f>
        <v>0</v>
      </c>
      <c r="AH182" s="40"/>
      <c r="AI182" s="40"/>
      <c r="AJ182" s="40"/>
      <c r="AK182" s="40"/>
      <c r="AL182" s="40"/>
      <c r="AM182" s="40"/>
      <c r="AN182" s="40"/>
      <c r="AO182" s="40">
        <f>Test!I1031</f>
        <v>0</v>
      </c>
      <c r="AP182" s="40">
        <f>Test!J1031</f>
        <v>0</v>
      </c>
      <c r="AQ182" s="36">
        <f t="shared" si="11"/>
        <v>0</v>
      </c>
      <c r="AR182" s="48">
        <f t="shared" si="8"/>
        <v>0</v>
      </c>
      <c r="AS182" s="49">
        <f t="shared" si="9"/>
        <v>0</v>
      </c>
      <c r="AT182" s="16"/>
      <c r="AU182" s="16"/>
      <c r="AV182" s="468" t="s">
        <v>125</v>
      </c>
      <c r="AW182" s="403" cm="1">
        <f t="array" ref="AW182">bdRateExtend($G180:$G183,H180:H183,$Z180:$Z183,AA180:AA183)</f>
        <v>1</v>
      </c>
      <c r="AX182" s="403"/>
      <c r="AY182" s="403"/>
      <c r="AZ182" s="403"/>
      <c r="BA182" s="403"/>
      <c r="BB182" s="403" cm="1">
        <f t="array" ref="BB182">bdRateExtend($G180:$G183,L180:L183,$Z180:$Z183,AE180:AE183)</f>
        <v>1</v>
      </c>
      <c r="BC182" s="403"/>
      <c r="BD182" s="403" cm="1">
        <f t="array" ref="BD182">bdRateExtend($G180:$G183,M180:M183,$Z180:$Z183,AF180:AF183)</f>
        <v>1</v>
      </c>
      <c r="BE182" s="403"/>
      <c r="BF182" s="403" cm="1">
        <f t="array" ref="BF182">bdRateExtend($G180:$G183,N180:N183,$Z180:$Z183,AG180:AG183)</f>
        <v>1</v>
      </c>
      <c r="BG182" s="403"/>
      <c r="BH182" s="403" t="e" cm="1">
        <f t="array" ref="BH182">bdRateExtend($G180:$G183,O180:O183,$Z180:$Z183,AH180:AH183)</f>
        <v>#VALUE!</v>
      </c>
      <c r="BI182" s="403"/>
      <c r="BJ182" s="403" t="e" cm="1">
        <f t="array" ref="BJ182">bdRateExtend($G180:$G183,P180:P183,$Z180:$Z183,AI180:AI183)</f>
        <v>#VALUE!</v>
      </c>
      <c r="BK182" s="403"/>
      <c r="BL182" s="403" t="e" cm="1">
        <f t="array" ref="BL182">bdRateExtend($G180:$G183,Q180:Q183,$Z180:$Z183,AJ180:AJ183)</f>
        <v>#VALUE!</v>
      </c>
      <c r="BM182" s="403"/>
      <c r="BN182" s="403" t="e" cm="1">
        <f t="array" ref="BN182">bdRateExtend($G180:$G183,R180:R183,$Z180:$Z183,AK180:AK183)</f>
        <v>#VALUE!</v>
      </c>
      <c r="BO182" s="403"/>
      <c r="BP182" s="403"/>
      <c r="BQ182" s="377"/>
      <c r="BR182" s="377"/>
    </row>
    <row r="183" spans="1:70" ht="17" customHeight="1" thickBot="1" x14ac:dyDescent="0.25">
      <c r="A183" s="388"/>
      <c r="B183" s="412"/>
      <c r="C183" s="394"/>
      <c r="D183" s="397"/>
      <c r="E183" s="400"/>
      <c r="F183" s="22">
        <v>63</v>
      </c>
      <c r="G183" s="37">
        <f>Anchor!B1032</f>
        <v>579.74580000000003</v>
      </c>
      <c r="H183" s="38">
        <f>Anchor!C1032</f>
        <v>30.848199999999999</v>
      </c>
      <c r="I183" s="38">
        <f>Anchor!D1032</f>
        <v>34.786000000000001</v>
      </c>
      <c r="J183" s="38">
        <f>Anchor!E1032</f>
        <v>36.865900000000003</v>
      </c>
      <c r="K183" s="38"/>
      <c r="L183" s="38">
        <f>Anchor!F1032</f>
        <v>15.501200000000001</v>
      </c>
      <c r="M183" s="38">
        <f>Anchor!G1032</f>
        <v>14.2355</v>
      </c>
      <c r="N183" s="38">
        <f>Anchor!H1032</f>
        <v>69.399100000000004</v>
      </c>
      <c r="O183" s="38"/>
      <c r="P183" s="38"/>
      <c r="Q183" s="38"/>
      <c r="R183" s="38"/>
      <c r="S183" s="38"/>
      <c r="T183" s="38"/>
      <c r="U183" s="38"/>
      <c r="V183" s="38">
        <f>Anchor!I1032</f>
        <v>4623.5</v>
      </c>
      <c r="W183" s="38">
        <f>Anchor!J1032</f>
        <v>3.7913999999999999</v>
      </c>
      <c r="X183" s="39">
        <f t="shared" si="10"/>
        <v>1.2843055555555556</v>
      </c>
      <c r="Y183" s="15"/>
      <c r="Z183" s="37">
        <f>Test!B1032</f>
        <v>0</v>
      </c>
      <c r="AA183" s="38">
        <f>Test!C1032</f>
        <v>0</v>
      </c>
      <c r="AB183" s="38">
        <f>Test!D1032</f>
        <v>0</v>
      </c>
      <c r="AC183" s="38">
        <f>Test!E1032</f>
        <v>0</v>
      </c>
      <c r="AD183" s="38"/>
      <c r="AE183" s="38">
        <f>Test!F1032</f>
        <v>0</v>
      </c>
      <c r="AF183" s="38">
        <f>Test!G1032</f>
        <v>0</v>
      </c>
      <c r="AG183" s="38">
        <f>Test!H1032</f>
        <v>0</v>
      </c>
      <c r="AH183" s="38"/>
      <c r="AI183" s="38"/>
      <c r="AJ183" s="38"/>
      <c r="AK183" s="38"/>
      <c r="AL183" s="38"/>
      <c r="AM183" s="38"/>
      <c r="AN183" s="38"/>
      <c r="AO183" s="38">
        <f>Test!I1032</f>
        <v>0</v>
      </c>
      <c r="AP183" s="38">
        <f>Test!J1032</f>
        <v>0</v>
      </c>
      <c r="AQ183" s="39">
        <f t="shared" si="11"/>
        <v>0</v>
      </c>
      <c r="AR183" s="50">
        <f t="shared" si="8"/>
        <v>0</v>
      </c>
      <c r="AS183" s="51">
        <f t="shared" si="9"/>
        <v>0</v>
      </c>
      <c r="AT183" s="16"/>
      <c r="AU183" s="16"/>
      <c r="AV183" s="468"/>
      <c r="AW183" s="403"/>
      <c r="AX183" s="403"/>
      <c r="AY183" s="403"/>
      <c r="AZ183" s="403"/>
      <c r="BA183" s="403"/>
      <c r="BB183" s="403"/>
      <c r="BC183" s="403"/>
      <c r="BD183" s="403"/>
      <c r="BE183" s="403"/>
      <c r="BF183" s="403"/>
      <c r="BG183" s="403"/>
      <c r="BH183" s="403"/>
      <c r="BI183" s="403"/>
      <c r="BJ183" s="403"/>
      <c r="BK183" s="403"/>
      <c r="BL183" s="403"/>
      <c r="BM183" s="403"/>
      <c r="BN183" s="403"/>
      <c r="BO183" s="403"/>
      <c r="BP183" s="403"/>
      <c r="BQ183" s="377"/>
      <c r="BR183" s="377"/>
    </row>
    <row r="184" spans="1:70" ht="17" customHeight="1" x14ac:dyDescent="0.2">
      <c r="A184" s="386" t="s">
        <v>108</v>
      </c>
      <c r="B184" s="389" t="s">
        <v>22</v>
      </c>
      <c r="C184" s="392" t="s">
        <v>53</v>
      </c>
      <c r="D184" s="395">
        <v>30</v>
      </c>
      <c r="E184" s="398">
        <v>8</v>
      </c>
      <c r="F184" s="21">
        <v>23</v>
      </c>
      <c r="G184" s="32">
        <f>Anchor!B1033</f>
        <v>5644.0985000000001</v>
      </c>
      <c r="H184" s="33">
        <f>Anchor!C1033</f>
        <v>43.004199999999997</v>
      </c>
      <c r="I184" s="33">
        <f>Anchor!D1033</f>
        <v>48.794800000000002</v>
      </c>
      <c r="J184" s="33">
        <f>Anchor!E1033</f>
        <v>47.8992</v>
      </c>
      <c r="K184" s="33"/>
      <c r="L184" s="33">
        <f>Anchor!F1033</f>
        <v>24.286799999999999</v>
      </c>
      <c r="M184" s="33">
        <f>Anchor!G1033</f>
        <v>24.011600000000001</v>
      </c>
      <c r="N184" s="33">
        <f>Anchor!H1033</f>
        <v>97.426900000000003</v>
      </c>
      <c r="O184" s="33"/>
      <c r="P184" s="33"/>
      <c r="Q184" s="33"/>
      <c r="R184" s="33"/>
      <c r="S184" s="33"/>
      <c r="T184" s="33"/>
      <c r="U184" s="33"/>
      <c r="V184" s="33">
        <f>Anchor!I1033</f>
        <v>5842.1</v>
      </c>
      <c r="W184" s="33">
        <f>Anchor!J1033</f>
        <v>4.0335000000000001</v>
      </c>
      <c r="X184" s="34">
        <f t="shared" si="10"/>
        <v>1.6228055555555556</v>
      </c>
      <c r="Y184" s="15"/>
      <c r="Z184" s="32">
        <f>Test!B1033</f>
        <v>0</v>
      </c>
      <c r="AA184" s="33">
        <f>Test!C1033</f>
        <v>0</v>
      </c>
      <c r="AB184" s="33">
        <f>Test!D1033</f>
        <v>0</v>
      </c>
      <c r="AC184" s="33">
        <f>Test!E1033</f>
        <v>0</v>
      </c>
      <c r="AD184" s="33"/>
      <c r="AE184" s="33">
        <f>Test!F1033</f>
        <v>0</v>
      </c>
      <c r="AF184" s="33">
        <f>Test!G1033</f>
        <v>0</v>
      </c>
      <c r="AG184" s="33">
        <f>Test!H1033</f>
        <v>0</v>
      </c>
      <c r="AH184" s="33"/>
      <c r="AI184" s="33"/>
      <c r="AJ184" s="33"/>
      <c r="AK184" s="33"/>
      <c r="AL184" s="33"/>
      <c r="AM184" s="33"/>
      <c r="AN184" s="33"/>
      <c r="AO184" s="33">
        <f>Test!I1033</f>
        <v>0</v>
      </c>
      <c r="AP184" s="33">
        <f>Test!J1033</f>
        <v>0</v>
      </c>
      <c r="AQ184" s="34">
        <f t="shared" si="11"/>
        <v>0</v>
      </c>
      <c r="AR184" s="46">
        <f t="shared" si="8"/>
        <v>0</v>
      </c>
      <c r="AS184" s="47">
        <f t="shared" si="9"/>
        <v>0</v>
      </c>
      <c r="AT184" s="16"/>
      <c r="AU184" s="16"/>
      <c r="AV184" s="468" t="s">
        <v>123</v>
      </c>
      <c r="AW184" s="403" cm="1">
        <f t="array" ref="AW184">bdRateExtend($G184:$G187,H184:H187,$Z184:$Z187,AA184:AA187)</f>
        <v>1</v>
      </c>
      <c r="AX184" s="403" cm="1">
        <f t="array" ref="AX184">bdRateExtend($G184:$G189,H184:H189,$Z184:$Z189,AA184:AA189)</f>
        <v>1</v>
      </c>
      <c r="AY184" s="403" cm="1">
        <f t="array" ref="AY184">bdRateExtend($G184:$G189,I184:I189,$Z184:$Z189,AB184:AB189)</f>
        <v>1</v>
      </c>
      <c r="AZ184" s="403" cm="1">
        <f t="array" ref="AZ184">bdRateExtend($G184:$G189,J184:J189,$Z184:$Z189,AC184:AC189)</f>
        <v>1</v>
      </c>
      <c r="BA184" s="403" t="e" cm="1">
        <f t="array" ref="BA184">bdRateExtend($G184:$G189,K184:K189,$Z184:$Z189,AD184:AD189)</f>
        <v>#VALUE!</v>
      </c>
      <c r="BB184" s="403" cm="1">
        <f t="array" ref="BB184">bdRateExtend($G184:$G187,L184:L187,$Z184:$Z187,AE184:AE187)</f>
        <v>1</v>
      </c>
      <c r="BC184" s="403" cm="1">
        <f t="array" ref="BC184">bdRateExtend($G184:$G189,L184:L189,$Z184:$Z189,AE184:AE189)</f>
        <v>1</v>
      </c>
      <c r="BD184" s="403" cm="1">
        <f t="array" ref="BD184">bdRateExtend($G184:$G187,M184:M187,$Z184:$Z187,AF184:AF187)</f>
        <v>1</v>
      </c>
      <c r="BE184" s="403" cm="1">
        <f t="array" ref="BE184">bdRateExtend($G184:$G189,M184:M189,$Z184:$Z189,AF184:AF189)</f>
        <v>1</v>
      </c>
      <c r="BF184" s="403" cm="1">
        <f t="array" ref="BF184">bdRateExtend($G184:$G187,N184:N187,$Z184:$Z187,AG184:AG187)</f>
        <v>1</v>
      </c>
      <c r="BG184" s="403" cm="1">
        <f t="array" ref="BG184">bdRateExtend($G184:$G189,N184:N189,$Z184:$Z189,AG184:AG189)</f>
        <v>1</v>
      </c>
      <c r="BH184" s="403" t="e" cm="1">
        <f t="array" ref="BH184">bdRateExtend($G184:$G187,O184:O187,$Z184:$Z187,AH184:AH187)</f>
        <v>#VALUE!</v>
      </c>
      <c r="BI184" s="403" t="e" cm="1">
        <f t="array" ref="BI184">bdRateExtend($G184:$G189,O184:O189,$Z184:$Z189,AH184:AH189)</f>
        <v>#VALUE!</v>
      </c>
      <c r="BJ184" s="403" t="e" cm="1">
        <f t="array" ref="BJ184">bdRateExtend($G184:$G187,P184:P187,$Z184:$Z187,AI184:AI187)</f>
        <v>#VALUE!</v>
      </c>
      <c r="BK184" s="403" t="e" cm="1">
        <f t="array" ref="BK184">bdRateExtend($G184:$G189,P184:P189,$Z184:$Z189,AI184:AI189)</f>
        <v>#VALUE!</v>
      </c>
      <c r="BL184" s="403" t="e" cm="1">
        <f t="array" ref="BL184">bdRateExtend($G184:$G187,Q184:Q187,$Z184:$Z187,AJ184:AJ187)</f>
        <v>#VALUE!</v>
      </c>
      <c r="BM184" s="403" t="e" cm="1">
        <f t="array" ref="BM184">bdRateExtend($G184:$G189,Q184:Q189,$Z184:$Z189,AJ184:AJ189)</f>
        <v>#VALUE!</v>
      </c>
      <c r="BN184" s="403" t="e" cm="1">
        <f t="array" ref="BN184">bdRateExtend($G184:$G187,R184:R187,$Z184:$Z187,AK184:AK187)</f>
        <v>#VALUE!</v>
      </c>
      <c r="BO184" s="403" t="e" cm="1">
        <f t="array" ref="BO184">bdRateExtend($G184:$G189,R184:R189,$Z184:$Z189,AK184:AK189)</f>
        <v>#VALUE!</v>
      </c>
      <c r="BP184" s="403" t="e" cm="1">
        <f t="array" ref="BP184">bdRateExtend($G184:$G189,S184:S189,$Z184:$Z189,AL184:AL189)</f>
        <v>#VALUE!</v>
      </c>
      <c r="BQ184" s="377" t="e" cm="1">
        <f t="array" ref="BQ184">bdRateExtend($G184:$G189,T184:T189,$Z184:$Z189,AM184:AM189)</f>
        <v>#VALUE!</v>
      </c>
      <c r="BR184" s="377" t="e" cm="1">
        <f t="array" ref="BR184">bdRateExtend($G184:$G189,U184:U189,$Z184:$Z189,AN184:AN189)</f>
        <v>#VALUE!</v>
      </c>
    </row>
    <row r="185" spans="1:70" ht="17" customHeight="1" x14ac:dyDescent="0.2">
      <c r="A185" s="387"/>
      <c r="B185" s="390"/>
      <c r="C185" s="393"/>
      <c r="D185" s="396"/>
      <c r="E185" s="399"/>
      <c r="F185" s="19">
        <v>31</v>
      </c>
      <c r="G185" s="35">
        <f>Anchor!B1034</f>
        <v>3082.0634</v>
      </c>
      <c r="H185" s="40">
        <f>Anchor!C1034</f>
        <v>40.934899999999999</v>
      </c>
      <c r="I185" s="40">
        <f>Anchor!D1034</f>
        <v>47.493600000000001</v>
      </c>
      <c r="J185" s="40">
        <f>Anchor!E1034</f>
        <v>46.3508</v>
      </c>
      <c r="K185" s="40"/>
      <c r="L185" s="40">
        <f>Anchor!F1034</f>
        <v>21.7713</v>
      </c>
      <c r="M185" s="40">
        <f>Anchor!G1034</f>
        <v>21.831199999999999</v>
      </c>
      <c r="N185" s="40">
        <f>Anchor!H1034</f>
        <v>94.389700000000005</v>
      </c>
      <c r="O185" s="40"/>
      <c r="P185" s="40"/>
      <c r="Q185" s="40"/>
      <c r="R185" s="40"/>
      <c r="S185" s="40"/>
      <c r="T185" s="40"/>
      <c r="U185" s="40"/>
      <c r="V185" s="40">
        <f>Anchor!I1034</f>
        <v>4134</v>
      </c>
      <c r="W185" s="40">
        <f>Anchor!J1034</f>
        <v>2.8837999999999999</v>
      </c>
      <c r="X185" s="36">
        <f t="shared" si="10"/>
        <v>1.1483333333333334</v>
      </c>
      <c r="Y185" s="15"/>
      <c r="Z185" s="35">
        <f>Test!B1034</f>
        <v>0</v>
      </c>
      <c r="AA185" s="40">
        <f>Test!C1034</f>
        <v>0</v>
      </c>
      <c r="AB185" s="40">
        <f>Test!D1034</f>
        <v>0</v>
      </c>
      <c r="AC185" s="40">
        <f>Test!E1034</f>
        <v>0</v>
      </c>
      <c r="AD185" s="40"/>
      <c r="AE185" s="40">
        <f>Test!F1034</f>
        <v>0</v>
      </c>
      <c r="AF185" s="40">
        <f>Test!G1034</f>
        <v>0</v>
      </c>
      <c r="AG185" s="40">
        <f>Test!H1034</f>
        <v>0</v>
      </c>
      <c r="AH185" s="40"/>
      <c r="AI185" s="40"/>
      <c r="AJ185" s="40"/>
      <c r="AK185" s="40"/>
      <c r="AL185" s="40"/>
      <c r="AM185" s="40"/>
      <c r="AN185" s="40"/>
      <c r="AO185" s="40">
        <f>Test!I1034</f>
        <v>0</v>
      </c>
      <c r="AP185" s="40">
        <f>Test!J1034</f>
        <v>0</v>
      </c>
      <c r="AQ185" s="36">
        <f t="shared" si="11"/>
        <v>0</v>
      </c>
      <c r="AR185" s="48">
        <f t="shared" si="8"/>
        <v>0</v>
      </c>
      <c r="AS185" s="49">
        <f t="shared" si="9"/>
        <v>0</v>
      </c>
      <c r="AT185" s="16"/>
      <c r="AU185" s="16"/>
      <c r="AV185" s="468"/>
      <c r="AW185" s="403"/>
      <c r="AX185" s="403"/>
      <c r="AY185" s="403"/>
      <c r="AZ185" s="403"/>
      <c r="BA185" s="403"/>
      <c r="BB185" s="403"/>
      <c r="BC185" s="403"/>
      <c r="BD185" s="403"/>
      <c r="BE185" s="403"/>
      <c r="BF185" s="403"/>
      <c r="BG185" s="403"/>
      <c r="BH185" s="403"/>
      <c r="BI185" s="403"/>
      <c r="BJ185" s="403"/>
      <c r="BK185" s="403"/>
      <c r="BL185" s="403"/>
      <c r="BM185" s="403"/>
      <c r="BN185" s="403"/>
      <c r="BO185" s="403"/>
      <c r="BP185" s="403"/>
      <c r="BQ185" s="377"/>
      <c r="BR185" s="377"/>
    </row>
    <row r="186" spans="1:70" ht="17" customHeight="1" x14ac:dyDescent="0.2">
      <c r="A186" s="387"/>
      <c r="B186" s="390"/>
      <c r="C186" s="393"/>
      <c r="D186" s="396"/>
      <c r="E186" s="399"/>
      <c r="F186" s="19">
        <v>39</v>
      </c>
      <c r="G186" s="35">
        <f>Anchor!B1035</f>
        <v>1662.7274</v>
      </c>
      <c r="H186" s="40">
        <f>Anchor!C1035</f>
        <v>38.7455</v>
      </c>
      <c r="I186" s="40">
        <f>Anchor!D1035</f>
        <v>45.946100000000001</v>
      </c>
      <c r="J186" s="40">
        <f>Anchor!E1035</f>
        <v>44.509900000000002</v>
      </c>
      <c r="K186" s="40"/>
      <c r="L186" s="40">
        <f>Anchor!F1035</f>
        <v>19.170999999999999</v>
      </c>
      <c r="M186" s="40">
        <f>Anchor!G1035</f>
        <v>19.502700000000001</v>
      </c>
      <c r="N186" s="40">
        <f>Anchor!H1035</f>
        <v>88.924199999999999</v>
      </c>
      <c r="O186" s="40"/>
      <c r="P186" s="40"/>
      <c r="Q186" s="40"/>
      <c r="R186" s="40"/>
      <c r="S186" s="40"/>
      <c r="T186" s="40"/>
      <c r="U186" s="40"/>
      <c r="V186" s="40">
        <f>Anchor!I1035</f>
        <v>3474.5</v>
      </c>
      <c r="W186" s="40">
        <f>Anchor!J1035</f>
        <v>2.3443000000000001</v>
      </c>
      <c r="X186" s="36">
        <f t="shared" si="10"/>
        <v>0.96513888888888888</v>
      </c>
      <c r="Y186" s="15"/>
      <c r="Z186" s="35">
        <f>Test!B1035</f>
        <v>0</v>
      </c>
      <c r="AA186" s="40">
        <f>Test!C1035</f>
        <v>0</v>
      </c>
      <c r="AB186" s="40">
        <f>Test!D1035</f>
        <v>0</v>
      </c>
      <c r="AC186" s="40">
        <f>Test!E1035</f>
        <v>0</v>
      </c>
      <c r="AD186" s="40"/>
      <c r="AE186" s="40">
        <f>Test!F1035</f>
        <v>0</v>
      </c>
      <c r="AF186" s="40">
        <f>Test!G1035</f>
        <v>0</v>
      </c>
      <c r="AG186" s="40">
        <f>Test!H1035</f>
        <v>0</v>
      </c>
      <c r="AH186" s="40"/>
      <c r="AI186" s="40"/>
      <c r="AJ186" s="40"/>
      <c r="AK186" s="40"/>
      <c r="AL186" s="40"/>
      <c r="AM186" s="40"/>
      <c r="AN186" s="40"/>
      <c r="AO186" s="40">
        <f>Test!I1035</f>
        <v>0</v>
      </c>
      <c r="AP186" s="40">
        <f>Test!J1035</f>
        <v>0</v>
      </c>
      <c r="AQ186" s="36">
        <f t="shared" si="11"/>
        <v>0</v>
      </c>
      <c r="AR186" s="48">
        <f t="shared" si="8"/>
        <v>0</v>
      </c>
      <c r="AS186" s="49">
        <f t="shared" si="9"/>
        <v>0</v>
      </c>
      <c r="AT186" s="16"/>
      <c r="AU186" s="16"/>
      <c r="AV186" s="468" t="s">
        <v>124</v>
      </c>
      <c r="AW186" s="403" cm="1">
        <f t="array" ref="AW186">bdRateExtend($G185:$G188,H185:H188,$Z185:$Z188,AA185:AA188)</f>
        <v>1</v>
      </c>
      <c r="AX186" s="403"/>
      <c r="AY186" s="403"/>
      <c r="AZ186" s="403"/>
      <c r="BA186" s="403"/>
      <c r="BB186" s="403" cm="1">
        <f t="array" ref="BB186">bdRateExtend($G185:$G188,L185:L188,$Z185:$Z188,AE185:AE188)</f>
        <v>1</v>
      </c>
      <c r="BC186" s="403"/>
      <c r="BD186" s="403" cm="1">
        <f t="array" ref="BD186">bdRateExtend($G185:$G188,M185:M188,$Z185:$Z188,AF185:AF188)</f>
        <v>1</v>
      </c>
      <c r="BE186" s="403"/>
      <c r="BF186" s="403" cm="1">
        <f t="array" ref="BF186">bdRateExtend($G185:$G188,N185:N188,$Z185:$Z188,AG185:AG188)</f>
        <v>1</v>
      </c>
      <c r="BG186" s="403"/>
      <c r="BH186" s="403" t="e" cm="1">
        <f t="array" ref="BH186">bdRateExtend($G185:$G188,O185:O188,$Z185:$Z188,AH185:AH188)</f>
        <v>#VALUE!</v>
      </c>
      <c r="BI186" s="403"/>
      <c r="BJ186" s="403" t="e" cm="1">
        <f t="array" ref="BJ186">bdRateExtend($G185:$G188,P185:P188,$Z185:$Z188,AI185:AI188)</f>
        <v>#VALUE!</v>
      </c>
      <c r="BK186" s="403"/>
      <c r="BL186" s="403" t="e" cm="1">
        <f t="array" ref="BL186">bdRateExtend($G185:$G188,Q185:Q188,$Z185:$Z188,AJ185:AJ188)</f>
        <v>#VALUE!</v>
      </c>
      <c r="BM186" s="403"/>
      <c r="BN186" s="403" t="e" cm="1">
        <f t="array" ref="BN186">bdRateExtend($G185:$G188,R185:R188,$Z185:$Z188,AK185:AK188)</f>
        <v>#VALUE!</v>
      </c>
      <c r="BO186" s="403"/>
      <c r="BP186" s="403"/>
      <c r="BQ186" s="377"/>
      <c r="BR186" s="377"/>
    </row>
    <row r="187" spans="1:70" ht="17" customHeight="1" x14ac:dyDescent="0.2">
      <c r="A187" s="387"/>
      <c r="B187" s="390"/>
      <c r="C187" s="393"/>
      <c r="D187" s="396"/>
      <c r="E187" s="399"/>
      <c r="F187" s="19">
        <v>47</v>
      </c>
      <c r="G187" s="35">
        <f>Anchor!B1036</f>
        <v>903.42830000000004</v>
      </c>
      <c r="H187" s="40">
        <f>Anchor!C1036</f>
        <v>36.4741</v>
      </c>
      <c r="I187" s="40">
        <f>Anchor!D1036</f>
        <v>44.244500000000002</v>
      </c>
      <c r="J187" s="40">
        <f>Anchor!E1036</f>
        <v>42.592700000000001</v>
      </c>
      <c r="K187" s="40"/>
      <c r="L187" s="40">
        <f>Anchor!F1036</f>
        <v>16.614799999999999</v>
      </c>
      <c r="M187" s="40">
        <f>Anchor!G1036</f>
        <v>17.120699999999999</v>
      </c>
      <c r="N187" s="40">
        <f>Anchor!H1036</f>
        <v>80.239699999999999</v>
      </c>
      <c r="O187" s="40"/>
      <c r="P187" s="40"/>
      <c r="Q187" s="40"/>
      <c r="R187" s="40"/>
      <c r="S187" s="40"/>
      <c r="T187" s="40"/>
      <c r="U187" s="40"/>
      <c r="V187" s="40">
        <f>Anchor!I1036</f>
        <v>2610.6</v>
      </c>
      <c r="W187" s="40">
        <f>Anchor!J1036</f>
        <v>2.1391</v>
      </c>
      <c r="X187" s="36">
        <f t="shared" si="10"/>
        <v>0.72516666666666663</v>
      </c>
      <c r="Y187" s="15"/>
      <c r="Z187" s="35">
        <f>Test!B1036</f>
        <v>0</v>
      </c>
      <c r="AA187" s="40">
        <f>Test!C1036</f>
        <v>0</v>
      </c>
      <c r="AB187" s="40">
        <f>Test!D1036</f>
        <v>0</v>
      </c>
      <c r="AC187" s="40">
        <f>Test!E1036</f>
        <v>0</v>
      </c>
      <c r="AD187" s="40"/>
      <c r="AE187" s="40">
        <f>Test!F1036</f>
        <v>0</v>
      </c>
      <c r="AF187" s="40">
        <f>Test!G1036</f>
        <v>0</v>
      </c>
      <c r="AG187" s="40">
        <f>Test!H1036</f>
        <v>0</v>
      </c>
      <c r="AH187" s="40"/>
      <c r="AI187" s="40"/>
      <c r="AJ187" s="40"/>
      <c r="AK187" s="40"/>
      <c r="AL187" s="40"/>
      <c r="AM187" s="40"/>
      <c r="AN187" s="40"/>
      <c r="AO187" s="40">
        <f>Test!I1036</f>
        <v>0</v>
      </c>
      <c r="AP187" s="40">
        <f>Test!J1036</f>
        <v>0</v>
      </c>
      <c r="AQ187" s="36">
        <f t="shared" si="11"/>
        <v>0</v>
      </c>
      <c r="AR187" s="48">
        <f t="shared" si="8"/>
        <v>0</v>
      </c>
      <c r="AS187" s="49">
        <f t="shared" si="9"/>
        <v>0</v>
      </c>
      <c r="AT187" s="16"/>
      <c r="AU187" s="16"/>
      <c r="AV187" s="468"/>
      <c r="AW187" s="403"/>
      <c r="AX187" s="403"/>
      <c r="AY187" s="403"/>
      <c r="AZ187" s="403"/>
      <c r="BA187" s="403"/>
      <c r="BB187" s="403"/>
      <c r="BC187" s="403"/>
      <c r="BD187" s="403"/>
      <c r="BE187" s="403"/>
      <c r="BF187" s="403"/>
      <c r="BG187" s="403"/>
      <c r="BH187" s="403"/>
      <c r="BI187" s="403"/>
      <c r="BJ187" s="403"/>
      <c r="BK187" s="403"/>
      <c r="BL187" s="403"/>
      <c r="BM187" s="403"/>
      <c r="BN187" s="403"/>
      <c r="BO187" s="403"/>
      <c r="BP187" s="403"/>
      <c r="BQ187" s="377"/>
      <c r="BR187" s="377"/>
    </row>
    <row r="188" spans="1:70" ht="17" customHeight="1" x14ac:dyDescent="0.2">
      <c r="A188" s="387"/>
      <c r="B188" s="390"/>
      <c r="C188" s="393"/>
      <c r="D188" s="396"/>
      <c r="E188" s="399"/>
      <c r="F188" s="19">
        <v>55</v>
      </c>
      <c r="G188" s="35">
        <f>Anchor!B1037</f>
        <v>490.04860000000002</v>
      </c>
      <c r="H188" s="40">
        <f>Anchor!C1037</f>
        <v>34.130099999999999</v>
      </c>
      <c r="I188" s="40">
        <f>Anchor!D1037</f>
        <v>42.437399999999997</v>
      </c>
      <c r="J188" s="40">
        <f>Anchor!E1037</f>
        <v>40.650399999999998</v>
      </c>
      <c r="K188" s="40"/>
      <c r="L188" s="40">
        <f>Anchor!F1037</f>
        <v>14.1335</v>
      </c>
      <c r="M188" s="40">
        <f>Anchor!G1037</f>
        <v>14.7142</v>
      </c>
      <c r="N188" s="40">
        <f>Anchor!H1037</f>
        <v>68.817999999999998</v>
      </c>
      <c r="O188" s="40"/>
      <c r="P188" s="40"/>
      <c r="Q188" s="40"/>
      <c r="R188" s="40"/>
      <c r="S188" s="40"/>
      <c r="T188" s="40"/>
      <c r="U188" s="40"/>
      <c r="V188" s="40">
        <f>Anchor!I1037</f>
        <v>2035.8</v>
      </c>
      <c r="W188" s="40">
        <f>Anchor!J1037</f>
        <v>1.6154999999999999</v>
      </c>
      <c r="X188" s="36">
        <f t="shared" si="10"/>
        <v>0.5655</v>
      </c>
      <c r="Y188" s="15"/>
      <c r="Z188" s="35">
        <f>Test!B1037</f>
        <v>0</v>
      </c>
      <c r="AA188" s="40">
        <f>Test!C1037</f>
        <v>0</v>
      </c>
      <c r="AB188" s="40">
        <f>Test!D1037</f>
        <v>0</v>
      </c>
      <c r="AC188" s="40">
        <f>Test!E1037</f>
        <v>0</v>
      </c>
      <c r="AD188" s="40"/>
      <c r="AE188" s="40">
        <f>Test!F1037</f>
        <v>0</v>
      </c>
      <c r="AF188" s="40">
        <f>Test!G1037</f>
        <v>0</v>
      </c>
      <c r="AG188" s="40">
        <f>Test!H1037</f>
        <v>0</v>
      </c>
      <c r="AH188" s="40"/>
      <c r="AI188" s="40"/>
      <c r="AJ188" s="40"/>
      <c r="AK188" s="40"/>
      <c r="AL188" s="40"/>
      <c r="AM188" s="40"/>
      <c r="AN188" s="40"/>
      <c r="AO188" s="40">
        <f>Test!I1037</f>
        <v>0</v>
      </c>
      <c r="AP188" s="40">
        <f>Test!J1037</f>
        <v>0</v>
      </c>
      <c r="AQ188" s="36">
        <f t="shared" si="11"/>
        <v>0</v>
      </c>
      <c r="AR188" s="48">
        <f t="shared" si="8"/>
        <v>0</v>
      </c>
      <c r="AS188" s="49">
        <f t="shared" si="9"/>
        <v>0</v>
      </c>
      <c r="AT188" s="16"/>
      <c r="AU188" s="16"/>
      <c r="AV188" s="468" t="s">
        <v>125</v>
      </c>
      <c r="AW188" s="403" cm="1">
        <f t="array" ref="AW188">bdRateExtend($G186:$G189,H186:H189,$Z186:$Z189,AA186:AA189)</f>
        <v>1</v>
      </c>
      <c r="AX188" s="403"/>
      <c r="AY188" s="403"/>
      <c r="AZ188" s="403"/>
      <c r="BA188" s="403"/>
      <c r="BB188" s="403" cm="1">
        <f t="array" ref="BB188">bdRateExtend($G186:$G189,L186:L189,$Z186:$Z189,AE186:AE189)</f>
        <v>1</v>
      </c>
      <c r="BC188" s="403"/>
      <c r="BD188" s="403" cm="1">
        <f t="array" ref="BD188">bdRateExtend($G186:$G189,M186:M189,$Z186:$Z189,AF186:AF189)</f>
        <v>1</v>
      </c>
      <c r="BE188" s="403"/>
      <c r="BF188" s="403" cm="1">
        <f t="array" ref="BF188">bdRateExtend($G186:$G189,N186:N189,$Z186:$Z189,AG186:AG189)</f>
        <v>1</v>
      </c>
      <c r="BG188" s="403"/>
      <c r="BH188" s="403" t="e" cm="1">
        <f t="array" ref="BH188">bdRateExtend($G186:$G189,O186:O189,$Z186:$Z189,AH186:AH189)</f>
        <v>#VALUE!</v>
      </c>
      <c r="BI188" s="403"/>
      <c r="BJ188" s="403" t="e" cm="1">
        <f t="array" ref="BJ188">bdRateExtend($G186:$G189,P186:P189,$Z186:$Z189,AI186:AI189)</f>
        <v>#VALUE!</v>
      </c>
      <c r="BK188" s="403"/>
      <c r="BL188" s="403" t="e" cm="1">
        <f t="array" ref="BL188">bdRateExtend($G186:$G189,Q186:Q189,$Z186:$Z189,AJ186:AJ189)</f>
        <v>#VALUE!</v>
      </c>
      <c r="BM188" s="403"/>
      <c r="BN188" s="403" t="e" cm="1">
        <f t="array" ref="BN188">bdRateExtend($G186:$G189,R186:R189,$Z186:$Z189,AK186:AK189)</f>
        <v>#VALUE!</v>
      </c>
      <c r="BO188" s="403"/>
      <c r="BP188" s="403"/>
      <c r="BQ188" s="377"/>
      <c r="BR188" s="377"/>
    </row>
    <row r="189" spans="1:70" ht="17" customHeight="1" thickBot="1" x14ac:dyDescent="0.25">
      <c r="A189" s="387"/>
      <c r="B189" s="391"/>
      <c r="C189" s="394"/>
      <c r="D189" s="397"/>
      <c r="E189" s="400"/>
      <c r="F189" s="22">
        <v>63</v>
      </c>
      <c r="G189" s="37">
        <f>Anchor!B1038</f>
        <v>194.53659999999999</v>
      </c>
      <c r="H189" s="38">
        <f>Anchor!C1038</f>
        <v>31.097799999999999</v>
      </c>
      <c r="I189" s="38">
        <f>Anchor!D1038</f>
        <v>39.527700000000003</v>
      </c>
      <c r="J189" s="38">
        <f>Anchor!E1038</f>
        <v>37.775500000000001</v>
      </c>
      <c r="K189" s="38"/>
      <c r="L189" s="38">
        <f>Anchor!F1038</f>
        <v>11.101800000000001</v>
      </c>
      <c r="M189" s="38">
        <f>Anchor!G1038</f>
        <v>11.6722</v>
      </c>
      <c r="N189" s="38">
        <f>Anchor!H1038</f>
        <v>50.388399999999997</v>
      </c>
      <c r="O189" s="38"/>
      <c r="P189" s="38"/>
      <c r="Q189" s="38"/>
      <c r="R189" s="38"/>
      <c r="S189" s="38"/>
      <c r="T189" s="38"/>
      <c r="U189" s="38"/>
      <c r="V189" s="38">
        <f>Anchor!I1038</f>
        <v>1244.2</v>
      </c>
      <c r="W189" s="38">
        <f>Anchor!J1038</f>
        <v>0.995</v>
      </c>
      <c r="X189" s="39">
        <f t="shared" si="10"/>
        <v>0.34561111111111115</v>
      </c>
      <c r="Y189" s="15"/>
      <c r="Z189" s="37">
        <f>Test!B1038</f>
        <v>0</v>
      </c>
      <c r="AA189" s="38">
        <f>Test!C1038</f>
        <v>0</v>
      </c>
      <c r="AB189" s="38">
        <f>Test!D1038</f>
        <v>0</v>
      </c>
      <c r="AC189" s="38">
        <f>Test!E1038</f>
        <v>0</v>
      </c>
      <c r="AD189" s="38"/>
      <c r="AE189" s="38">
        <f>Test!F1038</f>
        <v>0</v>
      </c>
      <c r="AF189" s="38">
        <f>Test!G1038</f>
        <v>0</v>
      </c>
      <c r="AG189" s="38">
        <f>Test!H1038</f>
        <v>0</v>
      </c>
      <c r="AH189" s="38"/>
      <c r="AI189" s="38"/>
      <c r="AJ189" s="38"/>
      <c r="AK189" s="38"/>
      <c r="AL189" s="38"/>
      <c r="AM189" s="38"/>
      <c r="AN189" s="38"/>
      <c r="AO189" s="38">
        <f>Test!I1038</f>
        <v>0</v>
      </c>
      <c r="AP189" s="38">
        <f>Test!J1038</f>
        <v>0</v>
      </c>
      <c r="AQ189" s="39">
        <f t="shared" si="11"/>
        <v>0</v>
      </c>
      <c r="AR189" s="50">
        <f t="shared" si="8"/>
        <v>0</v>
      </c>
      <c r="AS189" s="51">
        <f t="shared" si="9"/>
        <v>0</v>
      </c>
      <c r="AT189" s="16"/>
      <c r="AU189" s="16"/>
      <c r="AV189" s="468"/>
      <c r="AW189" s="403"/>
      <c r="AX189" s="403"/>
      <c r="AY189" s="403"/>
      <c r="AZ189" s="403"/>
      <c r="BA189" s="403"/>
      <c r="BB189" s="403"/>
      <c r="BC189" s="403"/>
      <c r="BD189" s="403"/>
      <c r="BE189" s="403"/>
      <c r="BF189" s="403"/>
      <c r="BG189" s="403"/>
      <c r="BH189" s="403"/>
      <c r="BI189" s="403"/>
      <c r="BJ189" s="403"/>
      <c r="BK189" s="403"/>
      <c r="BL189" s="403"/>
      <c r="BM189" s="403"/>
      <c r="BN189" s="403"/>
      <c r="BO189" s="403"/>
      <c r="BP189" s="403"/>
      <c r="BQ189" s="377"/>
      <c r="BR189" s="377"/>
    </row>
    <row r="190" spans="1:70" ht="17" customHeight="1" x14ac:dyDescent="0.2">
      <c r="A190" s="387"/>
      <c r="B190" s="389" t="s">
        <v>22</v>
      </c>
      <c r="C190" s="392" t="s">
        <v>54</v>
      </c>
      <c r="D190" s="395">
        <v>59.94</v>
      </c>
      <c r="E190" s="398">
        <v>10</v>
      </c>
      <c r="F190" s="21">
        <v>23</v>
      </c>
      <c r="G190" s="32">
        <f>Anchor!B1039</f>
        <v>12488.9619</v>
      </c>
      <c r="H190" s="33">
        <f>Anchor!C1039</f>
        <v>41.720199999999998</v>
      </c>
      <c r="I190" s="33">
        <f>Anchor!D1039</f>
        <v>45.350499999999997</v>
      </c>
      <c r="J190" s="33">
        <f>Anchor!E1039</f>
        <v>44.064999999999998</v>
      </c>
      <c r="K190" s="33"/>
      <c r="L190" s="33">
        <f>Anchor!F1039</f>
        <v>26.241700000000002</v>
      </c>
      <c r="M190" s="33">
        <f>Anchor!G1039</f>
        <v>25.038599999999999</v>
      </c>
      <c r="N190" s="33">
        <f>Anchor!H1039</f>
        <v>99.798599999999993</v>
      </c>
      <c r="O190" s="33"/>
      <c r="P190" s="33"/>
      <c r="Q190" s="33"/>
      <c r="R190" s="33"/>
      <c r="S190" s="33"/>
      <c r="T190" s="33"/>
      <c r="U190" s="33"/>
      <c r="V190" s="33">
        <f>Anchor!I1039</f>
        <v>9580.2000000000007</v>
      </c>
      <c r="W190" s="33">
        <f>Anchor!J1039</f>
        <v>4.7949999999999999</v>
      </c>
      <c r="X190" s="34">
        <f t="shared" si="10"/>
        <v>2.6611666666666669</v>
      </c>
      <c r="Y190" s="15"/>
      <c r="Z190" s="32">
        <f>Test!B1039</f>
        <v>0</v>
      </c>
      <c r="AA190" s="33">
        <f>Test!C1039</f>
        <v>0</v>
      </c>
      <c r="AB190" s="33">
        <f>Test!D1039</f>
        <v>0</v>
      </c>
      <c r="AC190" s="33">
        <f>Test!E1039</f>
        <v>0</v>
      </c>
      <c r="AD190" s="33"/>
      <c r="AE190" s="33">
        <f>Test!F1039</f>
        <v>0</v>
      </c>
      <c r="AF190" s="33">
        <f>Test!G1039</f>
        <v>0</v>
      </c>
      <c r="AG190" s="33">
        <f>Test!H1039</f>
        <v>0</v>
      </c>
      <c r="AH190" s="33"/>
      <c r="AI190" s="33"/>
      <c r="AJ190" s="33"/>
      <c r="AK190" s="33"/>
      <c r="AL190" s="33"/>
      <c r="AM190" s="33"/>
      <c r="AN190" s="33"/>
      <c r="AO190" s="33">
        <f>Test!I1039</f>
        <v>0</v>
      </c>
      <c r="AP190" s="33">
        <f>Test!J1039</f>
        <v>0</v>
      </c>
      <c r="AQ190" s="34">
        <f t="shared" si="11"/>
        <v>0</v>
      </c>
      <c r="AR190" s="46">
        <f t="shared" si="8"/>
        <v>0</v>
      </c>
      <c r="AS190" s="47">
        <f t="shared" si="9"/>
        <v>0</v>
      </c>
      <c r="AT190" s="16"/>
      <c r="AU190" s="16"/>
      <c r="AV190" s="468" t="s">
        <v>123</v>
      </c>
      <c r="AW190" s="403" cm="1">
        <f t="array" ref="AW190">bdRateExtend($G190:$G193,H190:H193,$Z190:$Z193,AA190:AA193)</f>
        <v>1</v>
      </c>
      <c r="AX190" s="403" cm="1">
        <f t="array" ref="AX190">bdRateExtend($G190:$G195,H190:H195,$Z190:$Z195,AA190:AA195)</f>
        <v>1</v>
      </c>
      <c r="AY190" s="403" cm="1">
        <f t="array" ref="AY190">bdRateExtend($G190:$G195,I190:I195,$Z190:$Z195,AB190:AB195)</f>
        <v>1</v>
      </c>
      <c r="AZ190" s="403" cm="1">
        <f t="array" ref="AZ190">bdRateExtend($G190:$G195,J190:J195,$Z190:$Z195,AC190:AC195)</f>
        <v>1</v>
      </c>
      <c r="BA190" s="403" t="e" cm="1">
        <f t="array" ref="BA190">bdRateExtend($G190:$G195,K190:K195,$Z190:$Z195,AD190:AD195)</f>
        <v>#VALUE!</v>
      </c>
      <c r="BB190" s="403" cm="1">
        <f t="array" ref="BB190">bdRateExtend($G190:$G193,L190:L193,$Z190:$Z193,AE190:AE193)</f>
        <v>1</v>
      </c>
      <c r="BC190" s="403" cm="1">
        <f t="array" ref="BC190">bdRateExtend($G190:$G195,L190:L195,$Z190:$Z195,AE190:AE195)</f>
        <v>1</v>
      </c>
      <c r="BD190" s="403" cm="1">
        <f t="array" ref="BD190">bdRateExtend($G190:$G193,M190:M193,$Z190:$Z193,AF190:AF193)</f>
        <v>1</v>
      </c>
      <c r="BE190" s="403" cm="1">
        <f t="array" ref="BE190">bdRateExtend($G190:$G195,M190:M195,$Z190:$Z195,AF190:AF195)</f>
        <v>1</v>
      </c>
      <c r="BF190" s="403" cm="1">
        <f t="array" ref="BF190">bdRateExtend($G190:$G193,N190:N193,$Z190:$Z193,AG190:AG193)</f>
        <v>1</v>
      </c>
      <c r="BG190" s="403" cm="1">
        <f t="array" ref="BG190">bdRateExtend($G190:$G195,N190:N195,$Z190:$Z195,AG190:AG195)</f>
        <v>1</v>
      </c>
      <c r="BH190" s="403" t="e" cm="1">
        <f t="array" ref="BH190">bdRateExtend($G190:$G193,O190:O193,$Z190:$Z193,AH190:AH193)</f>
        <v>#VALUE!</v>
      </c>
      <c r="BI190" s="403" t="e" cm="1">
        <f t="array" ref="BI190">bdRateExtend($G190:$G195,O190:O195,$Z190:$Z195,AH190:AH195)</f>
        <v>#VALUE!</v>
      </c>
      <c r="BJ190" s="403" t="e" cm="1">
        <f t="array" ref="BJ190">bdRateExtend($G190:$G193,P190:P193,$Z190:$Z193,AI190:AI193)</f>
        <v>#VALUE!</v>
      </c>
      <c r="BK190" s="403" t="e" cm="1">
        <f t="array" ref="BK190">bdRateExtend($G190:$G195,P190:P195,$Z190:$Z195,AI190:AI195)</f>
        <v>#VALUE!</v>
      </c>
      <c r="BL190" s="403" t="e" cm="1">
        <f t="array" ref="BL190">bdRateExtend($G190:$G193,Q190:Q193,$Z190:$Z193,AJ190:AJ193)</f>
        <v>#VALUE!</v>
      </c>
      <c r="BM190" s="403" t="e" cm="1">
        <f t="array" ref="BM190">bdRateExtend($G190:$G195,Q190:Q195,$Z190:$Z195,AJ190:AJ195)</f>
        <v>#VALUE!</v>
      </c>
      <c r="BN190" s="403" t="e" cm="1">
        <f t="array" ref="BN190">bdRateExtend($G190:$G193,R190:R193,$Z190:$Z193,AK190:AK193)</f>
        <v>#VALUE!</v>
      </c>
      <c r="BO190" s="403" t="e" cm="1">
        <f t="array" ref="BO190">bdRateExtend($G190:$G195,R190:R195,$Z190:$Z195,AK190:AK195)</f>
        <v>#VALUE!</v>
      </c>
      <c r="BP190" s="403" t="e" cm="1">
        <f t="array" ref="BP190">bdRateExtend($G190:$G195,S190:S195,$Z190:$Z195,AL190:AL195)</f>
        <v>#VALUE!</v>
      </c>
      <c r="BQ190" s="377" t="e" cm="1">
        <f t="array" ref="BQ190">bdRateExtend($G190:$G195,T190:T195,$Z190:$Z195,AM190:AM195)</f>
        <v>#VALUE!</v>
      </c>
      <c r="BR190" s="377" t="e" cm="1">
        <f t="array" ref="BR190">bdRateExtend($G190:$G195,U190:U195,$Z190:$Z195,AN190:AN195)</f>
        <v>#VALUE!</v>
      </c>
    </row>
    <row r="191" spans="1:70" ht="17" customHeight="1" x14ac:dyDescent="0.2">
      <c r="A191" s="387"/>
      <c r="B191" s="390"/>
      <c r="C191" s="393"/>
      <c r="D191" s="396"/>
      <c r="E191" s="399"/>
      <c r="F191" s="19">
        <v>31</v>
      </c>
      <c r="G191" s="35">
        <f>Anchor!B1040</f>
        <v>6417.2981</v>
      </c>
      <c r="H191" s="40">
        <f>Anchor!C1040</f>
        <v>39.183599999999998</v>
      </c>
      <c r="I191" s="40">
        <f>Anchor!D1040</f>
        <v>44.0869</v>
      </c>
      <c r="J191" s="40">
        <f>Anchor!E1040</f>
        <v>43.2273</v>
      </c>
      <c r="K191" s="40"/>
      <c r="L191" s="40">
        <f>Anchor!F1040</f>
        <v>23.810400000000001</v>
      </c>
      <c r="M191" s="40">
        <f>Anchor!G1040</f>
        <v>22.75</v>
      </c>
      <c r="N191" s="40">
        <f>Anchor!H1040</f>
        <v>98.490499999999997</v>
      </c>
      <c r="O191" s="40"/>
      <c r="P191" s="40"/>
      <c r="Q191" s="40"/>
      <c r="R191" s="40"/>
      <c r="S191" s="40"/>
      <c r="T191" s="40"/>
      <c r="U191" s="40"/>
      <c r="V191" s="40">
        <f>Anchor!I1040</f>
        <v>7249.2</v>
      </c>
      <c r="W191" s="40">
        <f>Anchor!J1040</f>
        <v>3.5663</v>
      </c>
      <c r="X191" s="36">
        <f t="shared" si="10"/>
        <v>2.0136666666666665</v>
      </c>
      <c r="Y191" s="15"/>
      <c r="Z191" s="35">
        <f>Test!B1040</f>
        <v>0</v>
      </c>
      <c r="AA191" s="40">
        <f>Test!C1040</f>
        <v>0</v>
      </c>
      <c r="AB191" s="40">
        <f>Test!D1040</f>
        <v>0</v>
      </c>
      <c r="AC191" s="40">
        <f>Test!E1040</f>
        <v>0</v>
      </c>
      <c r="AD191" s="40"/>
      <c r="AE191" s="40">
        <f>Test!F1040</f>
        <v>0</v>
      </c>
      <c r="AF191" s="40">
        <f>Test!G1040</f>
        <v>0</v>
      </c>
      <c r="AG191" s="40">
        <f>Test!H1040</f>
        <v>0</v>
      </c>
      <c r="AH191" s="40"/>
      <c r="AI191" s="40"/>
      <c r="AJ191" s="40"/>
      <c r="AK191" s="40"/>
      <c r="AL191" s="40"/>
      <c r="AM191" s="40"/>
      <c r="AN191" s="40"/>
      <c r="AO191" s="40">
        <f>Test!I1040</f>
        <v>0</v>
      </c>
      <c r="AP191" s="40">
        <f>Test!J1040</f>
        <v>0</v>
      </c>
      <c r="AQ191" s="36">
        <f t="shared" si="11"/>
        <v>0</v>
      </c>
      <c r="AR191" s="48">
        <f t="shared" si="8"/>
        <v>0</v>
      </c>
      <c r="AS191" s="49">
        <f t="shared" si="9"/>
        <v>0</v>
      </c>
      <c r="AT191" s="16"/>
      <c r="AU191" s="16"/>
      <c r="AV191" s="468"/>
      <c r="AW191" s="403"/>
      <c r="AX191" s="403"/>
      <c r="AY191" s="403"/>
      <c r="AZ191" s="403"/>
      <c r="BA191" s="403"/>
      <c r="BB191" s="403"/>
      <c r="BC191" s="403"/>
      <c r="BD191" s="403"/>
      <c r="BE191" s="403"/>
      <c r="BF191" s="403"/>
      <c r="BG191" s="403"/>
      <c r="BH191" s="403"/>
      <c r="BI191" s="403"/>
      <c r="BJ191" s="403"/>
      <c r="BK191" s="403"/>
      <c r="BL191" s="403"/>
      <c r="BM191" s="403"/>
      <c r="BN191" s="403"/>
      <c r="BO191" s="403"/>
      <c r="BP191" s="403"/>
      <c r="BQ191" s="377"/>
      <c r="BR191" s="377"/>
    </row>
    <row r="192" spans="1:70" ht="17" customHeight="1" x14ac:dyDescent="0.2">
      <c r="A192" s="387"/>
      <c r="B192" s="390"/>
      <c r="C192" s="393"/>
      <c r="D192" s="396"/>
      <c r="E192" s="399"/>
      <c r="F192" s="19">
        <v>39</v>
      </c>
      <c r="G192" s="35">
        <f>Anchor!B1041</f>
        <v>3255.2658000000001</v>
      </c>
      <c r="H192" s="40">
        <f>Anchor!C1041</f>
        <v>36.610999999999997</v>
      </c>
      <c r="I192" s="40">
        <f>Anchor!D1041</f>
        <v>42.489100000000001</v>
      </c>
      <c r="J192" s="40">
        <f>Anchor!E1041</f>
        <v>42.225900000000003</v>
      </c>
      <c r="K192" s="40"/>
      <c r="L192" s="40">
        <f>Anchor!F1041</f>
        <v>20.8689</v>
      </c>
      <c r="M192" s="40">
        <f>Anchor!G1041</f>
        <v>20.1388</v>
      </c>
      <c r="N192" s="40">
        <f>Anchor!H1041</f>
        <v>95.247299999999996</v>
      </c>
      <c r="O192" s="40"/>
      <c r="P192" s="40"/>
      <c r="Q192" s="40"/>
      <c r="R192" s="40"/>
      <c r="S192" s="40"/>
      <c r="T192" s="40"/>
      <c r="U192" s="40"/>
      <c r="V192" s="40">
        <f>Anchor!I1041</f>
        <v>6925.4</v>
      </c>
      <c r="W192" s="40">
        <f>Anchor!J1041</f>
        <v>2.8458000000000001</v>
      </c>
      <c r="X192" s="36">
        <f t="shared" si="10"/>
        <v>1.9237222222222221</v>
      </c>
      <c r="Y192" s="15"/>
      <c r="Z192" s="35">
        <f>Test!B1041</f>
        <v>0</v>
      </c>
      <c r="AA192" s="40">
        <f>Test!C1041</f>
        <v>0</v>
      </c>
      <c r="AB192" s="40">
        <f>Test!D1041</f>
        <v>0</v>
      </c>
      <c r="AC192" s="40">
        <f>Test!E1041</f>
        <v>0</v>
      </c>
      <c r="AD192" s="40"/>
      <c r="AE192" s="40">
        <f>Test!F1041</f>
        <v>0</v>
      </c>
      <c r="AF192" s="40">
        <f>Test!G1041</f>
        <v>0</v>
      </c>
      <c r="AG192" s="40">
        <f>Test!H1041</f>
        <v>0</v>
      </c>
      <c r="AH192" s="40"/>
      <c r="AI192" s="40"/>
      <c r="AJ192" s="40"/>
      <c r="AK192" s="40"/>
      <c r="AL192" s="40"/>
      <c r="AM192" s="40"/>
      <c r="AN192" s="40"/>
      <c r="AO192" s="40">
        <f>Test!I1041</f>
        <v>0</v>
      </c>
      <c r="AP192" s="40">
        <f>Test!J1041</f>
        <v>0</v>
      </c>
      <c r="AQ192" s="36">
        <f t="shared" si="11"/>
        <v>0</v>
      </c>
      <c r="AR192" s="48">
        <f t="shared" si="8"/>
        <v>0</v>
      </c>
      <c r="AS192" s="49">
        <f t="shared" si="9"/>
        <v>0</v>
      </c>
      <c r="AT192" s="16"/>
      <c r="AU192" s="16"/>
      <c r="AV192" s="468" t="s">
        <v>124</v>
      </c>
      <c r="AW192" s="403" cm="1">
        <f t="array" ref="AW192">bdRateExtend($G191:$G194,H191:H194,$Z191:$Z194,AA191:AA194)</f>
        <v>1</v>
      </c>
      <c r="AX192" s="403"/>
      <c r="AY192" s="403"/>
      <c r="AZ192" s="403"/>
      <c r="BA192" s="403"/>
      <c r="BB192" s="403" cm="1">
        <f t="array" ref="BB192">bdRateExtend($G191:$G194,L191:L194,$Z191:$Z194,AE191:AE194)</f>
        <v>1</v>
      </c>
      <c r="BC192" s="403"/>
      <c r="BD192" s="403" cm="1">
        <f t="array" ref="BD192">bdRateExtend($G191:$G194,M191:M194,$Z191:$Z194,AF191:AF194)</f>
        <v>1</v>
      </c>
      <c r="BE192" s="403"/>
      <c r="BF192" s="403" cm="1">
        <f t="array" ref="BF192">bdRateExtend($G191:$G194,N191:N194,$Z191:$Z194,AG191:AG194)</f>
        <v>1</v>
      </c>
      <c r="BG192" s="403"/>
      <c r="BH192" s="403" t="e" cm="1">
        <f t="array" ref="BH192">bdRateExtend($G191:$G194,O191:O194,$Z191:$Z194,AH191:AH194)</f>
        <v>#VALUE!</v>
      </c>
      <c r="BI192" s="403"/>
      <c r="BJ192" s="403" t="e" cm="1">
        <f t="array" ref="BJ192">bdRateExtend($G191:$G194,P191:P194,$Z191:$Z194,AI191:AI194)</f>
        <v>#VALUE!</v>
      </c>
      <c r="BK192" s="403"/>
      <c r="BL192" s="403" t="e" cm="1">
        <f t="array" ref="BL192">bdRateExtend($G191:$G194,Q191:Q194,$Z191:$Z194,AJ191:AJ194)</f>
        <v>#VALUE!</v>
      </c>
      <c r="BM192" s="403"/>
      <c r="BN192" s="403" t="e" cm="1">
        <f t="array" ref="BN192">bdRateExtend($G191:$G194,R191:R194,$Z191:$Z194,AK191:AK194)</f>
        <v>#VALUE!</v>
      </c>
      <c r="BO192" s="403"/>
      <c r="BP192" s="403"/>
      <c r="BQ192" s="377"/>
      <c r="BR192" s="377"/>
    </row>
    <row r="193" spans="1:70" ht="17" customHeight="1" x14ac:dyDescent="0.2">
      <c r="A193" s="387"/>
      <c r="B193" s="390"/>
      <c r="C193" s="393"/>
      <c r="D193" s="396"/>
      <c r="E193" s="399"/>
      <c r="F193" s="19">
        <v>47</v>
      </c>
      <c r="G193" s="35">
        <f>Anchor!B1042</f>
        <v>1631.6111000000001</v>
      </c>
      <c r="H193" s="40">
        <f>Anchor!C1042</f>
        <v>34.200800000000001</v>
      </c>
      <c r="I193" s="40">
        <f>Anchor!D1042</f>
        <v>40.8307</v>
      </c>
      <c r="J193" s="40">
        <f>Anchor!E1042</f>
        <v>41.0991</v>
      </c>
      <c r="K193" s="40"/>
      <c r="L193" s="40">
        <f>Anchor!F1042</f>
        <v>18.3841</v>
      </c>
      <c r="M193" s="40">
        <f>Anchor!G1042</f>
        <v>17.936699999999998</v>
      </c>
      <c r="N193" s="40">
        <f>Anchor!H1042</f>
        <v>89.844899999999996</v>
      </c>
      <c r="O193" s="40"/>
      <c r="P193" s="40"/>
      <c r="Q193" s="40"/>
      <c r="R193" s="40"/>
      <c r="S193" s="40"/>
      <c r="T193" s="40"/>
      <c r="U193" s="40"/>
      <c r="V193" s="40">
        <f>Anchor!I1042</f>
        <v>5691.1</v>
      </c>
      <c r="W193" s="40">
        <f>Anchor!J1042</f>
        <v>2.1709000000000001</v>
      </c>
      <c r="X193" s="36">
        <f t="shared" si="10"/>
        <v>1.5808611111111113</v>
      </c>
      <c r="Y193" s="15"/>
      <c r="Z193" s="35">
        <f>Test!B1042</f>
        <v>0</v>
      </c>
      <c r="AA193" s="40">
        <f>Test!C1042</f>
        <v>0</v>
      </c>
      <c r="AB193" s="40">
        <f>Test!D1042</f>
        <v>0</v>
      </c>
      <c r="AC193" s="40">
        <f>Test!E1042</f>
        <v>0</v>
      </c>
      <c r="AD193" s="40"/>
      <c r="AE193" s="40">
        <f>Test!F1042</f>
        <v>0</v>
      </c>
      <c r="AF193" s="40">
        <f>Test!G1042</f>
        <v>0</v>
      </c>
      <c r="AG193" s="40">
        <f>Test!H1042</f>
        <v>0</v>
      </c>
      <c r="AH193" s="40"/>
      <c r="AI193" s="40"/>
      <c r="AJ193" s="40"/>
      <c r="AK193" s="40"/>
      <c r="AL193" s="40"/>
      <c r="AM193" s="40"/>
      <c r="AN193" s="40"/>
      <c r="AO193" s="40">
        <f>Test!I1042</f>
        <v>0</v>
      </c>
      <c r="AP193" s="40">
        <f>Test!J1042</f>
        <v>0</v>
      </c>
      <c r="AQ193" s="36">
        <f t="shared" si="11"/>
        <v>0</v>
      </c>
      <c r="AR193" s="48">
        <f t="shared" si="8"/>
        <v>0</v>
      </c>
      <c r="AS193" s="49">
        <f t="shared" si="9"/>
        <v>0</v>
      </c>
      <c r="AT193" s="16"/>
      <c r="AU193" s="16"/>
      <c r="AV193" s="468"/>
      <c r="AW193" s="403"/>
      <c r="AX193" s="403"/>
      <c r="AY193" s="403"/>
      <c r="AZ193" s="403"/>
      <c r="BA193" s="403"/>
      <c r="BB193" s="403"/>
      <c r="BC193" s="403"/>
      <c r="BD193" s="403"/>
      <c r="BE193" s="403"/>
      <c r="BF193" s="403"/>
      <c r="BG193" s="403"/>
      <c r="BH193" s="403"/>
      <c r="BI193" s="403"/>
      <c r="BJ193" s="403"/>
      <c r="BK193" s="403"/>
      <c r="BL193" s="403"/>
      <c r="BM193" s="403"/>
      <c r="BN193" s="403"/>
      <c r="BO193" s="403"/>
      <c r="BP193" s="403"/>
      <c r="BQ193" s="377"/>
      <c r="BR193" s="377"/>
    </row>
    <row r="194" spans="1:70" ht="17" customHeight="1" x14ac:dyDescent="0.2">
      <c r="A194" s="387"/>
      <c r="B194" s="390"/>
      <c r="C194" s="393"/>
      <c r="D194" s="396"/>
      <c r="E194" s="399"/>
      <c r="F194" s="19">
        <v>55</v>
      </c>
      <c r="G194" s="35">
        <f>Anchor!B1043</f>
        <v>827.54819999999995</v>
      </c>
      <c r="H194" s="40">
        <f>Anchor!C1043</f>
        <v>31.9312</v>
      </c>
      <c r="I194" s="40">
        <f>Anchor!D1043</f>
        <v>39.220300000000002</v>
      </c>
      <c r="J194" s="40">
        <f>Anchor!E1043</f>
        <v>39.956000000000003</v>
      </c>
      <c r="K194" s="40"/>
      <c r="L194" s="40">
        <f>Anchor!F1043</f>
        <v>16.1309</v>
      </c>
      <c r="M194" s="40">
        <f>Anchor!G1043</f>
        <v>15.8355</v>
      </c>
      <c r="N194" s="40">
        <f>Anchor!H1043</f>
        <v>81.181600000000003</v>
      </c>
      <c r="O194" s="40"/>
      <c r="P194" s="40"/>
      <c r="Q194" s="40"/>
      <c r="R194" s="40"/>
      <c r="S194" s="40"/>
      <c r="T194" s="40"/>
      <c r="U194" s="40"/>
      <c r="V194" s="40">
        <f>Anchor!I1043</f>
        <v>4386.8</v>
      </c>
      <c r="W194" s="40">
        <f>Anchor!J1043</f>
        <v>1.7679</v>
      </c>
      <c r="X194" s="36">
        <f t="shared" si="10"/>
        <v>1.2185555555555556</v>
      </c>
      <c r="Y194" s="15"/>
      <c r="Z194" s="35">
        <f>Test!B1043</f>
        <v>0</v>
      </c>
      <c r="AA194" s="40">
        <f>Test!C1043</f>
        <v>0</v>
      </c>
      <c r="AB194" s="40">
        <f>Test!D1043</f>
        <v>0</v>
      </c>
      <c r="AC194" s="40">
        <f>Test!E1043</f>
        <v>0</v>
      </c>
      <c r="AD194" s="40"/>
      <c r="AE194" s="40">
        <f>Test!F1043</f>
        <v>0</v>
      </c>
      <c r="AF194" s="40">
        <f>Test!G1043</f>
        <v>0</v>
      </c>
      <c r="AG194" s="40">
        <f>Test!H1043</f>
        <v>0</v>
      </c>
      <c r="AH194" s="40"/>
      <c r="AI194" s="40"/>
      <c r="AJ194" s="40"/>
      <c r="AK194" s="40"/>
      <c r="AL194" s="40"/>
      <c r="AM194" s="40"/>
      <c r="AN194" s="40"/>
      <c r="AO194" s="40">
        <f>Test!I1043</f>
        <v>0</v>
      </c>
      <c r="AP194" s="40">
        <f>Test!J1043</f>
        <v>0</v>
      </c>
      <c r="AQ194" s="36">
        <f t="shared" si="11"/>
        <v>0</v>
      </c>
      <c r="AR194" s="48">
        <f t="shared" si="8"/>
        <v>0</v>
      </c>
      <c r="AS194" s="49">
        <f t="shared" si="9"/>
        <v>0</v>
      </c>
      <c r="AT194" s="16"/>
      <c r="AU194" s="16"/>
      <c r="AV194" s="468" t="s">
        <v>125</v>
      </c>
      <c r="AW194" s="403" cm="1">
        <f t="array" ref="AW194">bdRateExtend($G192:$G195,H192:H195,$Z192:$Z195,AA192:AA195)</f>
        <v>1</v>
      </c>
      <c r="AX194" s="403"/>
      <c r="AY194" s="403"/>
      <c r="AZ194" s="403"/>
      <c r="BA194" s="403"/>
      <c r="BB194" s="403" cm="1">
        <f t="array" ref="BB194">bdRateExtend($G192:$G195,L192:L195,$Z192:$Z195,AE192:AE195)</f>
        <v>1</v>
      </c>
      <c r="BC194" s="403"/>
      <c r="BD194" s="403" cm="1">
        <f t="array" ref="BD194">bdRateExtend($G192:$G195,M192:M195,$Z192:$Z195,AF192:AF195)</f>
        <v>1</v>
      </c>
      <c r="BE194" s="403"/>
      <c r="BF194" s="403" cm="1">
        <f t="array" ref="BF194">bdRateExtend($G192:$G195,N192:N195,$Z192:$Z195,AG192:AG195)</f>
        <v>1</v>
      </c>
      <c r="BG194" s="403"/>
      <c r="BH194" s="403" t="e" cm="1">
        <f t="array" ref="BH194">bdRateExtend($G192:$G195,O192:O195,$Z192:$Z195,AH192:AH195)</f>
        <v>#VALUE!</v>
      </c>
      <c r="BI194" s="403"/>
      <c r="BJ194" s="403" t="e" cm="1">
        <f t="array" ref="BJ194">bdRateExtend($G192:$G195,P192:P195,$Z192:$Z195,AI192:AI195)</f>
        <v>#VALUE!</v>
      </c>
      <c r="BK194" s="403"/>
      <c r="BL194" s="403" t="e" cm="1">
        <f t="array" ref="BL194">bdRateExtend($G192:$G195,Q192:Q195,$Z192:$Z195,AJ192:AJ195)</f>
        <v>#VALUE!</v>
      </c>
      <c r="BM194" s="403"/>
      <c r="BN194" s="403" t="e" cm="1">
        <f t="array" ref="BN194">bdRateExtend($G192:$G195,R192:R195,$Z192:$Z195,AK192:AK195)</f>
        <v>#VALUE!</v>
      </c>
      <c r="BO194" s="403"/>
      <c r="BP194" s="403"/>
      <c r="BQ194" s="377"/>
      <c r="BR194" s="377"/>
    </row>
    <row r="195" spans="1:70" ht="17" customHeight="1" thickBot="1" x14ac:dyDescent="0.25">
      <c r="A195" s="387"/>
      <c r="B195" s="391"/>
      <c r="C195" s="394"/>
      <c r="D195" s="397"/>
      <c r="E195" s="400"/>
      <c r="F195" s="22">
        <v>63</v>
      </c>
      <c r="G195" s="37">
        <f>Anchor!B1044</f>
        <v>361.97859999999997</v>
      </c>
      <c r="H195" s="38">
        <f>Anchor!C1044</f>
        <v>29.417400000000001</v>
      </c>
      <c r="I195" s="38">
        <f>Anchor!D1044</f>
        <v>37.5595</v>
      </c>
      <c r="J195" s="38">
        <f>Anchor!E1044</f>
        <v>38.548699999999997</v>
      </c>
      <c r="K195" s="38"/>
      <c r="L195" s="38">
        <f>Anchor!F1044</f>
        <v>13.257400000000001</v>
      </c>
      <c r="M195" s="38">
        <f>Anchor!G1044</f>
        <v>13.283799999999999</v>
      </c>
      <c r="N195" s="38">
        <f>Anchor!H1044</f>
        <v>66.723799999999997</v>
      </c>
      <c r="O195" s="38"/>
      <c r="P195" s="38"/>
      <c r="Q195" s="38"/>
      <c r="R195" s="38"/>
      <c r="S195" s="38"/>
      <c r="T195" s="38"/>
      <c r="U195" s="38"/>
      <c r="V195" s="38">
        <f>Anchor!I1044</f>
        <v>2835.4</v>
      </c>
      <c r="W195" s="38">
        <f>Anchor!J1044</f>
        <v>1.1136999999999999</v>
      </c>
      <c r="X195" s="39">
        <f t="shared" si="10"/>
        <v>0.78761111111111115</v>
      </c>
      <c r="Y195" s="15"/>
      <c r="Z195" s="37">
        <f>Test!B1044</f>
        <v>0</v>
      </c>
      <c r="AA195" s="38">
        <f>Test!C1044</f>
        <v>0</v>
      </c>
      <c r="AB195" s="38">
        <f>Test!D1044</f>
        <v>0</v>
      </c>
      <c r="AC195" s="38">
        <f>Test!E1044</f>
        <v>0</v>
      </c>
      <c r="AD195" s="38"/>
      <c r="AE195" s="38">
        <f>Test!F1044</f>
        <v>0</v>
      </c>
      <c r="AF195" s="38">
        <f>Test!G1044</f>
        <v>0</v>
      </c>
      <c r="AG195" s="38">
        <f>Test!H1044</f>
        <v>0</v>
      </c>
      <c r="AH195" s="38"/>
      <c r="AI195" s="38"/>
      <c r="AJ195" s="38"/>
      <c r="AK195" s="38"/>
      <c r="AL195" s="38"/>
      <c r="AM195" s="38"/>
      <c r="AN195" s="38"/>
      <c r="AO195" s="38">
        <f>Test!I1044</f>
        <v>0</v>
      </c>
      <c r="AP195" s="38">
        <f>Test!J1044</f>
        <v>0</v>
      </c>
      <c r="AQ195" s="39">
        <f t="shared" si="11"/>
        <v>0</v>
      </c>
      <c r="AR195" s="50">
        <f t="shared" si="8"/>
        <v>0</v>
      </c>
      <c r="AS195" s="51">
        <f t="shared" si="9"/>
        <v>0</v>
      </c>
      <c r="AT195" s="16"/>
      <c r="AU195" s="16"/>
      <c r="AV195" s="468"/>
      <c r="AW195" s="403"/>
      <c r="AX195" s="403"/>
      <c r="AY195" s="403"/>
      <c r="AZ195" s="403"/>
      <c r="BA195" s="403"/>
      <c r="BB195" s="403"/>
      <c r="BC195" s="403"/>
      <c r="BD195" s="403"/>
      <c r="BE195" s="403"/>
      <c r="BF195" s="403"/>
      <c r="BG195" s="403"/>
      <c r="BH195" s="403"/>
      <c r="BI195" s="403"/>
      <c r="BJ195" s="403"/>
      <c r="BK195" s="403"/>
      <c r="BL195" s="403"/>
      <c r="BM195" s="403"/>
      <c r="BN195" s="403"/>
      <c r="BO195" s="403"/>
      <c r="BP195" s="403"/>
      <c r="BQ195" s="377"/>
      <c r="BR195" s="377"/>
    </row>
    <row r="196" spans="1:70" ht="17" customHeight="1" x14ac:dyDescent="0.2">
      <c r="A196" s="387"/>
      <c r="B196" s="389" t="s">
        <v>22</v>
      </c>
      <c r="C196" s="392" t="s">
        <v>55</v>
      </c>
      <c r="D196" s="395">
        <v>60</v>
      </c>
      <c r="E196" s="398">
        <v>8</v>
      </c>
      <c r="F196" s="21">
        <v>23</v>
      </c>
      <c r="G196" s="32">
        <f>Anchor!B1045</f>
        <v>3723.8510999999999</v>
      </c>
      <c r="H196" s="33">
        <f>Anchor!C1045</f>
        <v>43.738900000000001</v>
      </c>
      <c r="I196" s="33">
        <f>Anchor!D1045</f>
        <v>48.842799999999997</v>
      </c>
      <c r="J196" s="33">
        <f>Anchor!E1045</f>
        <v>49.499000000000002</v>
      </c>
      <c r="K196" s="33"/>
      <c r="L196" s="33">
        <f>Anchor!F1045</f>
        <v>22.7927</v>
      </c>
      <c r="M196" s="33">
        <f>Anchor!G1045</f>
        <v>22.401399999999999</v>
      </c>
      <c r="N196" s="33">
        <f>Anchor!H1045</f>
        <v>96.798500000000004</v>
      </c>
      <c r="O196" s="33"/>
      <c r="P196" s="33"/>
      <c r="Q196" s="33"/>
      <c r="R196" s="33"/>
      <c r="S196" s="33"/>
      <c r="T196" s="33"/>
      <c r="U196" s="33"/>
      <c r="V196" s="33">
        <f>Anchor!I1045</f>
        <v>6405.6</v>
      </c>
      <c r="W196" s="33">
        <f>Anchor!J1045</f>
        <v>2.1867999999999999</v>
      </c>
      <c r="X196" s="34">
        <f t="shared" si="10"/>
        <v>1.7793333333333334</v>
      </c>
      <c r="Y196" s="15"/>
      <c r="Z196" s="32">
        <f>Test!B1045</f>
        <v>0</v>
      </c>
      <c r="AA196" s="33">
        <f>Test!C1045</f>
        <v>0</v>
      </c>
      <c r="AB196" s="33">
        <f>Test!D1045</f>
        <v>0</v>
      </c>
      <c r="AC196" s="33">
        <f>Test!E1045</f>
        <v>0</v>
      </c>
      <c r="AD196" s="33"/>
      <c r="AE196" s="33">
        <f>Test!F1045</f>
        <v>0</v>
      </c>
      <c r="AF196" s="33">
        <f>Test!G1045</f>
        <v>0</v>
      </c>
      <c r="AG196" s="33">
        <f>Test!H1045</f>
        <v>0</v>
      </c>
      <c r="AH196" s="33"/>
      <c r="AI196" s="33"/>
      <c r="AJ196" s="33"/>
      <c r="AK196" s="33"/>
      <c r="AL196" s="33"/>
      <c r="AM196" s="33"/>
      <c r="AN196" s="33"/>
      <c r="AO196" s="33">
        <f>Test!I1045</f>
        <v>0</v>
      </c>
      <c r="AP196" s="33">
        <f>Test!J1045</f>
        <v>0</v>
      </c>
      <c r="AQ196" s="34">
        <f t="shared" si="11"/>
        <v>0</v>
      </c>
      <c r="AR196" s="46">
        <f t="shared" ref="AR196:AR259" si="12">AO196/V196</f>
        <v>0</v>
      </c>
      <c r="AS196" s="47">
        <f t="shared" ref="AS196:AS259" si="13">AP196/W196</f>
        <v>0</v>
      </c>
      <c r="AT196" s="16"/>
      <c r="AU196" s="16"/>
      <c r="AV196" s="468" t="s">
        <v>123</v>
      </c>
      <c r="AW196" s="403" cm="1">
        <f t="array" ref="AW196">bdRateExtend($G196:$G199,H196:H199,$Z196:$Z199,AA196:AA199)</f>
        <v>1</v>
      </c>
      <c r="AX196" s="403" cm="1">
        <f t="array" ref="AX196">bdRateExtend($G196:$G201,H196:H201,$Z196:$Z201,AA196:AA201)</f>
        <v>1</v>
      </c>
      <c r="AY196" s="403" cm="1">
        <f t="array" ref="AY196">bdRateExtend($G196:$G201,I196:I201,$Z196:$Z201,AB196:AB201)</f>
        <v>1</v>
      </c>
      <c r="AZ196" s="403" cm="1">
        <f t="array" ref="AZ196">bdRateExtend($G196:$G201,J196:J201,$Z196:$Z201,AC196:AC201)</f>
        <v>1</v>
      </c>
      <c r="BA196" s="403" t="e" cm="1">
        <f t="array" ref="BA196">bdRateExtend($G196:$G201,K196:K201,$Z196:$Z201,AD196:AD201)</f>
        <v>#VALUE!</v>
      </c>
      <c r="BB196" s="403" cm="1">
        <f t="array" ref="BB196">bdRateExtend($G196:$G199,L196:L199,$Z196:$Z199,AE196:AE199)</f>
        <v>1</v>
      </c>
      <c r="BC196" s="403" cm="1">
        <f t="array" ref="BC196">bdRateExtend($G196:$G201,L196:L201,$Z196:$Z201,AE196:AE201)</f>
        <v>1</v>
      </c>
      <c r="BD196" s="403" cm="1">
        <f t="array" ref="BD196">bdRateExtend($G196:$G199,M196:M199,$Z196:$Z199,AF196:AF199)</f>
        <v>1</v>
      </c>
      <c r="BE196" s="403" cm="1">
        <f t="array" ref="BE196">bdRateExtend($G196:$G201,M196:M201,$Z196:$Z201,AF196:AF201)</f>
        <v>1</v>
      </c>
      <c r="BF196" s="403" cm="1">
        <f t="array" ref="BF196">bdRateExtend($G196:$G199,N196:N199,$Z196:$Z199,AG196:AG199)</f>
        <v>1</v>
      </c>
      <c r="BG196" s="403" cm="1">
        <f t="array" ref="BG196">bdRateExtend($G196:$G201,N196:N201,$Z196:$Z201,AG196:AG201)</f>
        <v>1</v>
      </c>
      <c r="BH196" s="403" t="e" cm="1">
        <f t="array" ref="BH196">bdRateExtend($G196:$G199,O196:O199,$Z196:$Z199,AH196:AH199)</f>
        <v>#VALUE!</v>
      </c>
      <c r="BI196" s="403" t="e" cm="1">
        <f t="array" ref="BI196">bdRateExtend($G196:$G201,O196:O201,$Z196:$Z201,AH196:AH201)</f>
        <v>#VALUE!</v>
      </c>
      <c r="BJ196" s="403" t="e" cm="1">
        <f t="array" ref="BJ196">bdRateExtend($G196:$G199,P196:P199,$Z196:$Z199,AI196:AI199)</f>
        <v>#VALUE!</v>
      </c>
      <c r="BK196" s="403" t="e" cm="1">
        <f t="array" ref="BK196">bdRateExtend($G196:$G201,P196:P201,$Z196:$Z201,AI196:AI201)</f>
        <v>#VALUE!</v>
      </c>
      <c r="BL196" s="403" t="e" cm="1">
        <f t="array" ref="BL196">bdRateExtend($G196:$G199,Q196:Q199,$Z196:$Z199,AJ196:AJ199)</f>
        <v>#VALUE!</v>
      </c>
      <c r="BM196" s="403" t="e" cm="1">
        <f t="array" ref="BM196">bdRateExtend($G196:$G201,Q196:Q201,$Z196:$Z201,AJ196:AJ201)</f>
        <v>#VALUE!</v>
      </c>
      <c r="BN196" s="403" t="e" cm="1">
        <f t="array" ref="BN196">bdRateExtend($G196:$G199,R196:R199,$Z196:$Z199,AK196:AK199)</f>
        <v>#VALUE!</v>
      </c>
      <c r="BO196" s="403" t="e" cm="1">
        <f t="array" ref="BO196">bdRateExtend($G196:$G201,R196:R201,$Z196:$Z201,AK196:AK201)</f>
        <v>#VALUE!</v>
      </c>
      <c r="BP196" s="403" t="e" cm="1">
        <f t="array" ref="BP196">bdRateExtend($G196:$G201,S196:S201,$Z196:$Z201,AL196:AL201)</f>
        <v>#VALUE!</v>
      </c>
      <c r="BQ196" s="377" t="e" cm="1">
        <f t="array" ref="BQ196">bdRateExtend($G196:$G201,T196:T201,$Z196:$Z201,AM196:AM201)</f>
        <v>#VALUE!</v>
      </c>
      <c r="BR196" s="377" t="e" cm="1">
        <f t="array" ref="BR196">bdRateExtend($G196:$G201,U196:U201,$Z196:$Z201,AN196:AN201)</f>
        <v>#VALUE!</v>
      </c>
    </row>
    <row r="197" spans="1:70" ht="17" customHeight="1" x14ac:dyDescent="0.2">
      <c r="A197" s="387"/>
      <c r="B197" s="390"/>
      <c r="C197" s="393"/>
      <c r="D197" s="396"/>
      <c r="E197" s="399"/>
      <c r="F197" s="19">
        <v>31</v>
      </c>
      <c r="G197" s="35">
        <f>Anchor!B1046</f>
        <v>1223.0732</v>
      </c>
      <c r="H197" s="40">
        <f>Anchor!C1046</f>
        <v>42.565800000000003</v>
      </c>
      <c r="I197" s="40">
        <f>Anchor!D1046</f>
        <v>48.233199999999997</v>
      </c>
      <c r="J197" s="40">
        <f>Anchor!E1046</f>
        <v>48.815899999999999</v>
      </c>
      <c r="K197" s="40"/>
      <c r="L197" s="40">
        <f>Anchor!F1046</f>
        <v>21.636800000000001</v>
      </c>
      <c r="M197" s="40">
        <f>Anchor!G1046</f>
        <v>21.4056</v>
      </c>
      <c r="N197" s="40">
        <f>Anchor!H1046</f>
        <v>95.8596</v>
      </c>
      <c r="O197" s="40"/>
      <c r="P197" s="40"/>
      <c r="Q197" s="40"/>
      <c r="R197" s="40"/>
      <c r="S197" s="40"/>
      <c r="T197" s="40"/>
      <c r="U197" s="40"/>
      <c r="V197" s="40">
        <f>Anchor!I1046</f>
        <v>3060.5</v>
      </c>
      <c r="W197" s="40">
        <f>Anchor!J1046</f>
        <v>1.2032</v>
      </c>
      <c r="X197" s="36">
        <f t="shared" si="10"/>
        <v>0.85013888888888889</v>
      </c>
      <c r="Y197" s="15"/>
      <c r="Z197" s="35">
        <f>Test!B1046</f>
        <v>0</v>
      </c>
      <c r="AA197" s="40">
        <f>Test!C1046</f>
        <v>0</v>
      </c>
      <c r="AB197" s="40">
        <f>Test!D1046</f>
        <v>0</v>
      </c>
      <c r="AC197" s="40">
        <f>Test!E1046</f>
        <v>0</v>
      </c>
      <c r="AD197" s="40"/>
      <c r="AE197" s="40">
        <f>Test!F1046</f>
        <v>0</v>
      </c>
      <c r="AF197" s="40">
        <f>Test!G1046</f>
        <v>0</v>
      </c>
      <c r="AG197" s="40">
        <f>Test!H1046</f>
        <v>0</v>
      </c>
      <c r="AH197" s="40"/>
      <c r="AI197" s="40"/>
      <c r="AJ197" s="40"/>
      <c r="AK197" s="40"/>
      <c r="AL197" s="40"/>
      <c r="AM197" s="40"/>
      <c r="AN197" s="40"/>
      <c r="AO197" s="40">
        <f>Test!I1046</f>
        <v>0</v>
      </c>
      <c r="AP197" s="40">
        <f>Test!J1046</f>
        <v>0</v>
      </c>
      <c r="AQ197" s="36">
        <f t="shared" si="11"/>
        <v>0</v>
      </c>
      <c r="AR197" s="48">
        <f t="shared" si="12"/>
        <v>0</v>
      </c>
      <c r="AS197" s="49">
        <f t="shared" si="13"/>
        <v>0</v>
      </c>
      <c r="AT197" s="16"/>
      <c r="AU197" s="16"/>
      <c r="AV197" s="468"/>
      <c r="AW197" s="403"/>
      <c r="AX197" s="403"/>
      <c r="AY197" s="403"/>
      <c r="AZ197" s="403"/>
      <c r="BA197" s="403"/>
      <c r="BB197" s="403"/>
      <c r="BC197" s="403"/>
      <c r="BD197" s="403"/>
      <c r="BE197" s="403"/>
      <c r="BF197" s="403"/>
      <c r="BG197" s="403"/>
      <c r="BH197" s="403"/>
      <c r="BI197" s="403"/>
      <c r="BJ197" s="403"/>
      <c r="BK197" s="403"/>
      <c r="BL197" s="403"/>
      <c r="BM197" s="403"/>
      <c r="BN197" s="403"/>
      <c r="BO197" s="403"/>
      <c r="BP197" s="403"/>
      <c r="BQ197" s="377"/>
      <c r="BR197" s="377"/>
    </row>
    <row r="198" spans="1:70" ht="17" customHeight="1" x14ac:dyDescent="0.2">
      <c r="A198" s="387"/>
      <c r="B198" s="390"/>
      <c r="C198" s="393"/>
      <c r="D198" s="396"/>
      <c r="E198" s="399"/>
      <c r="F198" s="19">
        <v>39</v>
      </c>
      <c r="G198" s="35">
        <f>Anchor!B1047</f>
        <v>528.50580000000002</v>
      </c>
      <c r="H198" s="40">
        <f>Anchor!C1047</f>
        <v>41.483800000000002</v>
      </c>
      <c r="I198" s="40">
        <f>Anchor!D1047</f>
        <v>47.386800000000001</v>
      </c>
      <c r="J198" s="40">
        <f>Anchor!E1047</f>
        <v>47.9208</v>
      </c>
      <c r="K198" s="40"/>
      <c r="L198" s="40">
        <f>Anchor!F1047</f>
        <v>20.636299999999999</v>
      </c>
      <c r="M198" s="40">
        <f>Anchor!G1047</f>
        <v>20.543800000000001</v>
      </c>
      <c r="N198" s="40">
        <f>Anchor!H1047</f>
        <v>94.187799999999996</v>
      </c>
      <c r="O198" s="40"/>
      <c r="P198" s="40"/>
      <c r="Q198" s="40"/>
      <c r="R198" s="40"/>
      <c r="S198" s="40"/>
      <c r="T198" s="40"/>
      <c r="U198" s="40"/>
      <c r="V198" s="40">
        <f>Anchor!I1047</f>
        <v>2049.1</v>
      </c>
      <c r="W198" s="40">
        <f>Anchor!J1047</f>
        <v>0.86650000000000005</v>
      </c>
      <c r="X198" s="36">
        <f t="shared" si="10"/>
        <v>0.56919444444444445</v>
      </c>
      <c r="Y198" s="15"/>
      <c r="Z198" s="35">
        <f>Test!B1047</f>
        <v>0</v>
      </c>
      <c r="AA198" s="40">
        <f>Test!C1047</f>
        <v>0</v>
      </c>
      <c r="AB198" s="40">
        <f>Test!D1047</f>
        <v>0</v>
      </c>
      <c r="AC198" s="40">
        <f>Test!E1047</f>
        <v>0</v>
      </c>
      <c r="AD198" s="40"/>
      <c r="AE198" s="40">
        <f>Test!F1047</f>
        <v>0</v>
      </c>
      <c r="AF198" s="40">
        <f>Test!G1047</f>
        <v>0</v>
      </c>
      <c r="AG198" s="40">
        <f>Test!H1047</f>
        <v>0</v>
      </c>
      <c r="AH198" s="40"/>
      <c r="AI198" s="40"/>
      <c r="AJ198" s="40"/>
      <c r="AK198" s="40"/>
      <c r="AL198" s="40"/>
      <c r="AM198" s="40"/>
      <c r="AN198" s="40"/>
      <c r="AO198" s="40">
        <f>Test!I1047</f>
        <v>0</v>
      </c>
      <c r="AP198" s="40">
        <f>Test!J1047</f>
        <v>0</v>
      </c>
      <c r="AQ198" s="36">
        <f t="shared" si="11"/>
        <v>0</v>
      </c>
      <c r="AR198" s="48">
        <f t="shared" si="12"/>
        <v>0</v>
      </c>
      <c r="AS198" s="49">
        <f t="shared" si="13"/>
        <v>0</v>
      </c>
      <c r="AT198" s="16"/>
      <c r="AU198" s="16"/>
      <c r="AV198" s="468" t="s">
        <v>124</v>
      </c>
      <c r="AW198" s="403" cm="1">
        <f t="array" ref="AW198">bdRateExtend($G197:$G200,H197:H200,$Z197:$Z200,AA197:AA200)</f>
        <v>1</v>
      </c>
      <c r="AX198" s="403"/>
      <c r="AY198" s="403"/>
      <c r="AZ198" s="403"/>
      <c r="BA198" s="403"/>
      <c r="BB198" s="403" cm="1">
        <f t="array" ref="BB198">bdRateExtend($G197:$G200,L197:L200,$Z197:$Z200,AE197:AE200)</f>
        <v>1</v>
      </c>
      <c r="BC198" s="403"/>
      <c r="BD198" s="403" cm="1">
        <f t="array" ref="BD198">bdRateExtend($G197:$G200,M197:M200,$Z197:$Z200,AF197:AF200)</f>
        <v>1</v>
      </c>
      <c r="BE198" s="403"/>
      <c r="BF198" s="403" cm="1">
        <f t="array" ref="BF198">bdRateExtend($G197:$G200,N197:N200,$Z197:$Z200,AG197:AG200)</f>
        <v>1</v>
      </c>
      <c r="BG198" s="403"/>
      <c r="BH198" s="403" t="e" cm="1">
        <f t="array" ref="BH198">bdRateExtend($G197:$G200,O197:O200,$Z197:$Z200,AH197:AH200)</f>
        <v>#VALUE!</v>
      </c>
      <c r="BI198" s="403"/>
      <c r="BJ198" s="403" t="e" cm="1">
        <f t="array" ref="BJ198">bdRateExtend($G197:$G200,P197:P200,$Z197:$Z200,AI197:AI200)</f>
        <v>#VALUE!</v>
      </c>
      <c r="BK198" s="403"/>
      <c r="BL198" s="403" t="e" cm="1">
        <f t="array" ref="BL198">bdRateExtend($G197:$G200,Q197:Q200,$Z197:$Z200,AJ197:AJ200)</f>
        <v>#VALUE!</v>
      </c>
      <c r="BM198" s="403"/>
      <c r="BN198" s="403" t="e" cm="1">
        <f t="array" ref="BN198">bdRateExtend($G197:$G200,R197:R200,$Z197:$Z200,AK197:AK200)</f>
        <v>#VALUE!</v>
      </c>
      <c r="BO198" s="403"/>
      <c r="BP198" s="403"/>
      <c r="BQ198" s="377"/>
      <c r="BR198" s="377"/>
    </row>
    <row r="199" spans="1:70" ht="17" customHeight="1" x14ac:dyDescent="0.2">
      <c r="A199" s="387"/>
      <c r="B199" s="390"/>
      <c r="C199" s="393"/>
      <c r="D199" s="396"/>
      <c r="E199" s="399"/>
      <c r="F199" s="19">
        <v>47</v>
      </c>
      <c r="G199" s="35">
        <f>Anchor!B1048</f>
        <v>274.86649999999997</v>
      </c>
      <c r="H199" s="40">
        <f>Anchor!C1048</f>
        <v>40.136099999999999</v>
      </c>
      <c r="I199" s="40">
        <f>Anchor!D1048</f>
        <v>46.105800000000002</v>
      </c>
      <c r="J199" s="40">
        <f>Anchor!E1048</f>
        <v>46.648600000000002</v>
      </c>
      <c r="K199" s="40"/>
      <c r="L199" s="40">
        <f>Anchor!F1048</f>
        <v>19.347899999999999</v>
      </c>
      <c r="M199" s="40">
        <f>Anchor!G1048</f>
        <v>19.402699999999999</v>
      </c>
      <c r="N199" s="40">
        <f>Anchor!H1048</f>
        <v>91.390100000000004</v>
      </c>
      <c r="O199" s="40"/>
      <c r="P199" s="40"/>
      <c r="Q199" s="40"/>
      <c r="R199" s="40"/>
      <c r="S199" s="40"/>
      <c r="T199" s="40"/>
      <c r="U199" s="40"/>
      <c r="V199" s="40">
        <f>Anchor!I1048</f>
        <v>1339</v>
      </c>
      <c r="W199" s="40">
        <f>Anchor!J1048</f>
        <v>0.82310000000000005</v>
      </c>
      <c r="X199" s="36">
        <f t="shared" si="10"/>
        <v>0.37194444444444447</v>
      </c>
      <c r="Y199" s="15"/>
      <c r="Z199" s="35">
        <f>Test!B1048</f>
        <v>0</v>
      </c>
      <c r="AA199" s="40">
        <f>Test!C1048</f>
        <v>0</v>
      </c>
      <c r="AB199" s="40">
        <f>Test!D1048</f>
        <v>0</v>
      </c>
      <c r="AC199" s="40">
        <f>Test!E1048</f>
        <v>0</v>
      </c>
      <c r="AD199" s="40"/>
      <c r="AE199" s="40">
        <f>Test!F1048</f>
        <v>0</v>
      </c>
      <c r="AF199" s="40">
        <f>Test!G1048</f>
        <v>0</v>
      </c>
      <c r="AG199" s="40">
        <f>Test!H1048</f>
        <v>0</v>
      </c>
      <c r="AH199" s="40"/>
      <c r="AI199" s="40"/>
      <c r="AJ199" s="40"/>
      <c r="AK199" s="40"/>
      <c r="AL199" s="40"/>
      <c r="AM199" s="40"/>
      <c r="AN199" s="40"/>
      <c r="AO199" s="40">
        <f>Test!I1048</f>
        <v>0</v>
      </c>
      <c r="AP199" s="40">
        <f>Test!J1048</f>
        <v>0</v>
      </c>
      <c r="AQ199" s="36">
        <f t="shared" si="11"/>
        <v>0</v>
      </c>
      <c r="AR199" s="48">
        <f t="shared" si="12"/>
        <v>0</v>
      </c>
      <c r="AS199" s="49">
        <f t="shared" si="13"/>
        <v>0</v>
      </c>
      <c r="AT199" s="16"/>
      <c r="AU199" s="16"/>
      <c r="AV199" s="468"/>
      <c r="AW199" s="403"/>
      <c r="AX199" s="403"/>
      <c r="AY199" s="403"/>
      <c r="AZ199" s="403"/>
      <c r="BA199" s="403"/>
      <c r="BB199" s="403"/>
      <c r="BC199" s="403"/>
      <c r="BD199" s="403"/>
      <c r="BE199" s="403"/>
      <c r="BF199" s="403"/>
      <c r="BG199" s="403"/>
      <c r="BH199" s="403"/>
      <c r="BI199" s="403"/>
      <c r="BJ199" s="403"/>
      <c r="BK199" s="403"/>
      <c r="BL199" s="403"/>
      <c r="BM199" s="403"/>
      <c r="BN199" s="403"/>
      <c r="BO199" s="403"/>
      <c r="BP199" s="403"/>
      <c r="BQ199" s="377"/>
      <c r="BR199" s="377"/>
    </row>
    <row r="200" spans="1:70" ht="17" customHeight="1" x14ac:dyDescent="0.2">
      <c r="A200" s="387"/>
      <c r="B200" s="390"/>
      <c r="C200" s="393"/>
      <c r="D200" s="396"/>
      <c r="E200" s="399"/>
      <c r="F200" s="19">
        <v>55</v>
      </c>
      <c r="G200" s="35">
        <f>Anchor!B1049</f>
        <v>161.6935</v>
      </c>
      <c r="H200" s="40">
        <f>Anchor!C1049</f>
        <v>38.463500000000003</v>
      </c>
      <c r="I200" s="40">
        <f>Anchor!D1049</f>
        <v>44.539900000000003</v>
      </c>
      <c r="J200" s="40">
        <f>Anchor!E1049</f>
        <v>45.030500000000004</v>
      </c>
      <c r="K200" s="40"/>
      <c r="L200" s="40">
        <f>Anchor!F1049</f>
        <v>17.847899999999999</v>
      </c>
      <c r="M200" s="40">
        <f>Anchor!G1049</f>
        <v>18.002700000000001</v>
      </c>
      <c r="N200" s="40">
        <f>Anchor!H1049</f>
        <v>86.834500000000006</v>
      </c>
      <c r="O200" s="40"/>
      <c r="P200" s="40"/>
      <c r="Q200" s="40"/>
      <c r="R200" s="40"/>
      <c r="S200" s="40"/>
      <c r="T200" s="40"/>
      <c r="U200" s="40"/>
      <c r="V200" s="40">
        <f>Anchor!I1049</f>
        <v>857.2</v>
      </c>
      <c r="W200" s="40">
        <f>Anchor!J1049</f>
        <v>0.69430000000000003</v>
      </c>
      <c r="X200" s="36">
        <f t="shared" si="10"/>
        <v>0.23811111111111113</v>
      </c>
      <c r="Y200" s="15"/>
      <c r="Z200" s="35">
        <f>Test!B1049</f>
        <v>0</v>
      </c>
      <c r="AA200" s="40">
        <f>Test!C1049</f>
        <v>0</v>
      </c>
      <c r="AB200" s="40">
        <f>Test!D1049</f>
        <v>0</v>
      </c>
      <c r="AC200" s="40">
        <f>Test!E1049</f>
        <v>0</v>
      </c>
      <c r="AD200" s="40"/>
      <c r="AE200" s="40">
        <f>Test!F1049</f>
        <v>0</v>
      </c>
      <c r="AF200" s="40">
        <f>Test!G1049</f>
        <v>0</v>
      </c>
      <c r="AG200" s="40">
        <f>Test!H1049</f>
        <v>0</v>
      </c>
      <c r="AH200" s="40"/>
      <c r="AI200" s="40"/>
      <c r="AJ200" s="40"/>
      <c r="AK200" s="40"/>
      <c r="AL200" s="40"/>
      <c r="AM200" s="40"/>
      <c r="AN200" s="40"/>
      <c r="AO200" s="40">
        <f>Test!I1049</f>
        <v>0</v>
      </c>
      <c r="AP200" s="40">
        <f>Test!J1049</f>
        <v>0</v>
      </c>
      <c r="AQ200" s="36">
        <f t="shared" si="11"/>
        <v>0</v>
      </c>
      <c r="AR200" s="48">
        <f t="shared" si="12"/>
        <v>0</v>
      </c>
      <c r="AS200" s="49">
        <f t="shared" si="13"/>
        <v>0</v>
      </c>
      <c r="AT200" s="16"/>
      <c r="AU200" s="16"/>
      <c r="AV200" s="468" t="s">
        <v>125</v>
      </c>
      <c r="AW200" s="403" cm="1">
        <f t="array" ref="AW200">bdRateExtend($G198:$G201,H198:H201,$Z198:$Z201,AA198:AA201)</f>
        <v>1</v>
      </c>
      <c r="AX200" s="403"/>
      <c r="AY200" s="403"/>
      <c r="AZ200" s="403"/>
      <c r="BA200" s="403"/>
      <c r="BB200" s="403" cm="1">
        <f t="array" ref="BB200">bdRateExtend($G198:$G201,L198:L201,$Z198:$Z201,AE198:AE201)</f>
        <v>1</v>
      </c>
      <c r="BC200" s="403"/>
      <c r="BD200" s="403" cm="1">
        <f t="array" ref="BD200">bdRateExtend($G198:$G201,M198:M201,$Z198:$Z201,AF198:AF201)</f>
        <v>1</v>
      </c>
      <c r="BE200" s="403"/>
      <c r="BF200" s="403" cm="1">
        <f t="array" ref="BF200">bdRateExtend($G198:$G201,N198:N201,$Z198:$Z201,AG198:AG201)</f>
        <v>1</v>
      </c>
      <c r="BG200" s="403"/>
      <c r="BH200" s="403" t="e" cm="1">
        <f t="array" ref="BH200">bdRateExtend($G198:$G201,O198:O201,$Z198:$Z201,AH198:AH201)</f>
        <v>#VALUE!</v>
      </c>
      <c r="BI200" s="403"/>
      <c r="BJ200" s="403" t="e" cm="1">
        <f t="array" ref="BJ200">bdRateExtend($G198:$G201,P198:P201,$Z198:$Z201,AI198:AI201)</f>
        <v>#VALUE!</v>
      </c>
      <c r="BK200" s="403"/>
      <c r="BL200" s="403" t="e" cm="1">
        <f t="array" ref="BL200">bdRateExtend($G198:$G201,Q198:Q201,$Z198:$Z201,AJ198:AJ201)</f>
        <v>#VALUE!</v>
      </c>
      <c r="BM200" s="403"/>
      <c r="BN200" s="403" t="e" cm="1">
        <f t="array" ref="BN200">bdRateExtend($G198:$G201,R198:R201,$Z198:$Z201,AK198:AK201)</f>
        <v>#VALUE!</v>
      </c>
      <c r="BO200" s="403"/>
      <c r="BP200" s="403"/>
      <c r="BQ200" s="377"/>
      <c r="BR200" s="377"/>
    </row>
    <row r="201" spans="1:70" ht="17" customHeight="1" thickBot="1" x14ac:dyDescent="0.25">
      <c r="A201" s="387"/>
      <c r="B201" s="391"/>
      <c r="C201" s="394"/>
      <c r="D201" s="397"/>
      <c r="E201" s="400"/>
      <c r="F201" s="22">
        <v>63</v>
      </c>
      <c r="G201" s="37">
        <f>Anchor!B1050</f>
        <v>88.397499999999994</v>
      </c>
      <c r="H201" s="38">
        <f>Anchor!C1050</f>
        <v>36.093499999999999</v>
      </c>
      <c r="I201" s="38">
        <f>Anchor!D1050</f>
        <v>42.574399999999997</v>
      </c>
      <c r="J201" s="38">
        <f>Anchor!E1050</f>
        <v>43.195799999999998</v>
      </c>
      <c r="K201" s="38"/>
      <c r="L201" s="38">
        <f>Anchor!F1050</f>
        <v>15.9095</v>
      </c>
      <c r="M201" s="38">
        <f>Anchor!G1050</f>
        <v>16.149100000000001</v>
      </c>
      <c r="N201" s="38">
        <f>Anchor!H1050</f>
        <v>78.067999999999998</v>
      </c>
      <c r="O201" s="38"/>
      <c r="P201" s="38"/>
      <c r="Q201" s="38"/>
      <c r="R201" s="38"/>
      <c r="S201" s="38"/>
      <c r="T201" s="38"/>
      <c r="U201" s="38"/>
      <c r="V201" s="38">
        <f>Anchor!I1050</f>
        <v>518</v>
      </c>
      <c r="W201" s="38">
        <f>Anchor!J1050</f>
        <v>0.55489999999999995</v>
      </c>
      <c r="X201" s="39">
        <f t="shared" si="10"/>
        <v>0.1438888888888889</v>
      </c>
      <c r="Y201" s="15"/>
      <c r="Z201" s="37">
        <f>Test!B1050</f>
        <v>0</v>
      </c>
      <c r="AA201" s="38">
        <f>Test!C1050</f>
        <v>0</v>
      </c>
      <c r="AB201" s="38">
        <f>Test!D1050</f>
        <v>0</v>
      </c>
      <c r="AC201" s="38">
        <f>Test!E1050</f>
        <v>0</v>
      </c>
      <c r="AD201" s="38"/>
      <c r="AE201" s="38">
        <f>Test!F1050</f>
        <v>0</v>
      </c>
      <c r="AF201" s="38">
        <f>Test!G1050</f>
        <v>0</v>
      </c>
      <c r="AG201" s="38">
        <f>Test!H1050</f>
        <v>0</v>
      </c>
      <c r="AH201" s="38"/>
      <c r="AI201" s="38"/>
      <c r="AJ201" s="38"/>
      <c r="AK201" s="38"/>
      <c r="AL201" s="38"/>
      <c r="AM201" s="38"/>
      <c r="AN201" s="38"/>
      <c r="AO201" s="38">
        <f>Test!I1050</f>
        <v>0</v>
      </c>
      <c r="AP201" s="38">
        <f>Test!J1050</f>
        <v>0</v>
      </c>
      <c r="AQ201" s="39">
        <f t="shared" si="11"/>
        <v>0</v>
      </c>
      <c r="AR201" s="50">
        <f t="shared" si="12"/>
        <v>0</v>
      </c>
      <c r="AS201" s="51">
        <f t="shared" si="13"/>
        <v>0</v>
      </c>
      <c r="AT201" s="16"/>
      <c r="AU201" s="16"/>
      <c r="AV201" s="468"/>
      <c r="AW201" s="403"/>
      <c r="AX201" s="403"/>
      <c r="AY201" s="403"/>
      <c r="AZ201" s="403"/>
      <c r="BA201" s="403"/>
      <c r="BB201" s="403"/>
      <c r="BC201" s="403"/>
      <c r="BD201" s="403"/>
      <c r="BE201" s="403"/>
      <c r="BF201" s="403"/>
      <c r="BG201" s="403"/>
      <c r="BH201" s="403"/>
      <c r="BI201" s="403"/>
      <c r="BJ201" s="403"/>
      <c r="BK201" s="403"/>
      <c r="BL201" s="403"/>
      <c r="BM201" s="403"/>
      <c r="BN201" s="403"/>
      <c r="BO201" s="403"/>
      <c r="BP201" s="403"/>
      <c r="BQ201" s="377"/>
      <c r="BR201" s="377"/>
    </row>
    <row r="202" spans="1:70" ht="17" customHeight="1" x14ac:dyDescent="0.2">
      <c r="A202" s="387"/>
      <c r="B202" s="389" t="s">
        <v>22</v>
      </c>
      <c r="C202" s="392" t="s">
        <v>56</v>
      </c>
      <c r="D202" s="395">
        <v>60</v>
      </c>
      <c r="E202" s="398">
        <v>8</v>
      </c>
      <c r="F202" s="21">
        <v>23</v>
      </c>
      <c r="G202" s="32">
        <f>Anchor!B1051</f>
        <v>3597.6923000000002</v>
      </c>
      <c r="H202" s="33">
        <f>Anchor!C1051</f>
        <v>44.264299999999999</v>
      </c>
      <c r="I202" s="33">
        <f>Anchor!D1051</f>
        <v>48.414200000000001</v>
      </c>
      <c r="J202" s="33">
        <f>Anchor!E1051</f>
        <v>49.322400000000002</v>
      </c>
      <c r="K202" s="33"/>
      <c r="L202" s="33">
        <f>Anchor!F1051</f>
        <v>23.509799999999998</v>
      </c>
      <c r="M202" s="33">
        <f>Anchor!G1051</f>
        <v>23.066299999999998</v>
      </c>
      <c r="N202" s="33">
        <f>Anchor!H1051</f>
        <v>96.880099999999999</v>
      </c>
      <c r="O202" s="33"/>
      <c r="P202" s="33"/>
      <c r="Q202" s="33"/>
      <c r="R202" s="33"/>
      <c r="S202" s="33"/>
      <c r="T202" s="33"/>
      <c r="U202" s="33"/>
      <c r="V202" s="33">
        <f>Anchor!I1051</f>
        <v>5249.8</v>
      </c>
      <c r="W202" s="33">
        <f>Anchor!J1051</f>
        <v>2.1812</v>
      </c>
      <c r="X202" s="34">
        <f t="shared" ref="X202:X265" si="14">V202/3600</f>
        <v>1.4582777777777778</v>
      </c>
      <c r="Y202" s="15"/>
      <c r="Z202" s="32">
        <f>Test!B1051</f>
        <v>0</v>
      </c>
      <c r="AA202" s="33">
        <f>Test!C1051</f>
        <v>0</v>
      </c>
      <c r="AB202" s="33">
        <f>Test!D1051</f>
        <v>0</v>
      </c>
      <c r="AC202" s="33">
        <f>Test!E1051</f>
        <v>0</v>
      </c>
      <c r="AD202" s="33"/>
      <c r="AE202" s="33">
        <f>Test!F1051</f>
        <v>0</v>
      </c>
      <c r="AF202" s="33">
        <f>Test!G1051</f>
        <v>0</v>
      </c>
      <c r="AG202" s="33">
        <f>Test!H1051</f>
        <v>0</v>
      </c>
      <c r="AH202" s="33"/>
      <c r="AI202" s="33"/>
      <c r="AJ202" s="33"/>
      <c r="AK202" s="33"/>
      <c r="AL202" s="33"/>
      <c r="AM202" s="33"/>
      <c r="AN202" s="33"/>
      <c r="AO202" s="33">
        <f>Test!I1051</f>
        <v>0</v>
      </c>
      <c r="AP202" s="33">
        <f>Test!J1051</f>
        <v>0</v>
      </c>
      <c r="AQ202" s="34">
        <f t="shared" ref="AQ202:AQ265" si="15">AO202/3600</f>
        <v>0</v>
      </c>
      <c r="AR202" s="46">
        <f t="shared" si="12"/>
        <v>0</v>
      </c>
      <c r="AS202" s="47">
        <f t="shared" si="13"/>
        <v>0</v>
      </c>
      <c r="AT202" s="16"/>
      <c r="AU202" s="16"/>
      <c r="AV202" s="468" t="s">
        <v>123</v>
      </c>
      <c r="AW202" s="403" cm="1">
        <f t="array" ref="AW202">bdRateExtend($G202:$G205,H202:H205,$Z202:$Z205,AA202:AA205)</f>
        <v>1</v>
      </c>
      <c r="AX202" s="403" cm="1">
        <f t="array" ref="AX202">bdRateExtend($G202:$G207,H202:H207,$Z202:$Z207,AA202:AA207)</f>
        <v>1</v>
      </c>
      <c r="AY202" s="403" cm="1">
        <f t="array" ref="AY202">bdRateExtend($G202:$G207,I202:I207,$Z202:$Z207,AB202:AB207)</f>
        <v>1</v>
      </c>
      <c r="AZ202" s="403" cm="1">
        <f t="array" ref="AZ202">bdRateExtend($G202:$G207,J202:J207,$Z202:$Z207,AC202:AC207)</f>
        <v>1</v>
      </c>
      <c r="BA202" s="403" t="e" cm="1">
        <f t="array" ref="BA202">bdRateExtend($G202:$G207,K202:K207,$Z202:$Z207,AD202:AD207)</f>
        <v>#VALUE!</v>
      </c>
      <c r="BB202" s="403" cm="1">
        <f t="array" ref="BB202">bdRateExtend($G202:$G205,L202:L205,$Z202:$Z205,AE202:AE205)</f>
        <v>1</v>
      </c>
      <c r="BC202" s="403" cm="1">
        <f t="array" ref="BC202">bdRateExtend($G202:$G207,L202:L207,$Z202:$Z207,AE202:AE207)</f>
        <v>1</v>
      </c>
      <c r="BD202" s="403" cm="1">
        <f t="array" ref="BD202">bdRateExtend($G202:$G205,M202:M205,$Z202:$Z205,AF202:AF205)</f>
        <v>1</v>
      </c>
      <c r="BE202" s="403" cm="1">
        <f t="array" ref="BE202">bdRateExtend($G202:$G207,M202:M207,$Z202:$Z207,AF202:AF207)</f>
        <v>1</v>
      </c>
      <c r="BF202" s="403" cm="1">
        <f t="array" ref="BF202">bdRateExtend($G202:$G205,N202:N205,$Z202:$Z205,AG202:AG205)</f>
        <v>1</v>
      </c>
      <c r="BG202" s="403" cm="1">
        <f t="array" ref="BG202">bdRateExtend($G202:$G207,N202:N207,$Z202:$Z207,AG202:AG207)</f>
        <v>1</v>
      </c>
      <c r="BH202" s="403" t="e" cm="1">
        <f t="array" ref="BH202">bdRateExtend($G202:$G205,O202:O205,$Z202:$Z205,AH202:AH205)</f>
        <v>#VALUE!</v>
      </c>
      <c r="BI202" s="403" t="e" cm="1">
        <f t="array" ref="BI202">bdRateExtend($G202:$G207,O202:O207,$Z202:$Z207,AH202:AH207)</f>
        <v>#VALUE!</v>
      </c>
      <c r="BJ202" s="403" t="e" cm="1">
        <f t="array" ref="BJ202">bdRateExtend($G202:$G205,P202:P205,$Z202:$Z205,AI202:AI205)</f>
        <v>#VALUE!</v>
      </c>
      <c r="BK202" s="403" t="e" cm="1">
        <f t="array" ref="BK202">bdRateExtend($G202:$G207,P202:P207,$Z202:$Z207,AI202:AI207)</f>
        <v>#VALUE!</v>
      </c>
      <c r="BL202" s="403" t="e" cm="1">
        <f t="array" ref="BL202">bdRateExtend($G202:$G205,Q202:Q205,$Z202:$Z205,AJ202:AJ205)</f>
        <v>#VALUE!</v>
      </c>
      <c r="BM202" s="403" t="e" cm="1">
        <f t="array" ref="BM202">bdRateExtend($G202:$G207,Q202:Q207,$Z202:$Z207,AJ202:AJ207)</f>
        <v>#VALUE!</v>
      </c>
      <c r="BN202" s="403" t="e" cm="1">
        <f t="array" ref="BN202">bdRateExtend($G202:$G205,R202:R205,$Z202:$Z205,AK202:AK205)</f>
        <v>#VALUE!</v>
      </c>
      <c r="BO202" s="403" t="e" cm="1">
        <f t="array" ref="BO202">bdRateExtend($G202:$G207,R202:R207,$Z202:$Z207,AK202:AK207)</f>
        <v>#VALUE!</v>
      </c>
      <c r="BP202" s="403" t="e" cm="1">
        <f t="array" ref="BP202">bdRateExtend($G202:$G207,S202:S207,$Z202:$Z207,AL202:AL207)</f>
        <v>#VALUE!</v>
      </c>
      <c r="BQ202" s="377" t="e" cm="1">
        <f t="array" ref="BQ202">bdRateExtend($G202:$G207,T202:T207,$Z202:$Z207,AM202:AM207)</f>
        <v>#VALUE!</v>
      </c>
      <c r="BR202" s="377" t="e" cm="1">
        <f t="array" ref="BR202">bdRateExtend($G202:$G207,U202:U207,$Z202:$Z207,AN202:AN207)</f>
        <v>#VALUE!</v>
      </c>
    </row>
    <row r="203" spans="1:70" ht="17" customHeight="1" x14ac:dyDescent="0.2">
      <c r="A203" s="387"/>
      <c r="B203" s="390"/>
      <c r="C203" s="393"/>
      <c r="D203" s="396"/>
      <c r="E203" s="399"/>
      <c r="F203" s="19">
        <v>31</v>
      </c>
      <c r="G203" s="35">
        <f>Anchor!B1052</f>
        <v>1409.52</v>
      </c>
      <c r="H203" s="40">
        <f>Anchor!C1052</f>
        <v>42.988900000000001</v>
      </c>
      <c r="I203" s="40">
        <f>Anchor!D1052</f>
        <v>47.654600000000002</v>
      </c>
      <c r="J203" s="40">
        <f>Anchor!E1052</f>
        <v>48.546500000000002</v>
      </c>
      <c r="K203" s="40"/>
      <c r="L203" s="40">
        <f>Anchor!F1052</f>
        <v>22.087199999999999</v>
      </c>
      <c r="M203" s="40">
        <f>Anchor!G1052</f>
        <v>21.904599999999999</v>
      </c>
      <c r="N203" s="40">
        <f>Anchor!H1052</f>
        <v>95.867199999999997</v>
      </c>
      <c r="O203" s="40"/>
      <c r="P203" s="40"/>
      <c r="Q203" s="40"/>
      <c r="R203" s="40"/>
      <c r="S203" s="40"/>
      <c r="T203" s="40"/>
      <c r="U203" s="40"/>
      <c r="V203" s="40">
        <f>Anchor!I1052</f>
        <v>2787.5</v>
      </c>
      <c r="W203" s="40">
        <f>Anchor!J1052</f>
        <v>1.4682999999999999</v>
      </c>
      <c r="X203" s="36">
        <f t="shared" si="14"/>
        <v>0.77430555555555558</v>
      </c>
      <c r="Y203" s="15"/>
      <c r="Z203" s="35">
        <f>Test!B1052</f>
        <v>0</v>
      </c>
      <c r="AA203" s="40">
        <f>Test!C1052</f>
        <v>0</v>
      </c>
      <c r="AB203" s="40">
        <f>Test!D1052</f>
        <v>0</v>
      </c>
      <c r="AC203" s="40">
        <f>Test!E1052</f>
        <v>0</v>
      </c>
      <c r="AD203" s="40"/>
      <c r="AE203" s="40">
        <f>Test!F1052</f>
        <v>0</v>
      </c>
      <c r="AF203" s="40">
        <f>Test!G1052</f>
        <v>0</v>
      </c>
      <c r="AG203" s="40">
        <f>Test!H1052</f>
        <v>0</v>
      </c>
      <c r="AH203" s="40"/>
      <c r="AI203" s="40"/>
      <c r="AJ203" s="40"/>
      <c r="AK203" s="40"/>
      <c r="AL203" s="40"/>
      <c r="AM203" s="40"/>
      <c r="AN203" s="40"/>
      <c r="AO203" s="40">
        <f>Test!I1052</f>
        <v>0</v>
      </c>
      <c r="AP203" s="40">
        <f>Test!J1052</f>
        <v>0</v>
      </c>
      <c r="AQ203" s="36">
        <f t="shared" si="15"/>
        <v>0</v>
      </c>
      <c r="AR203" s="48">
        <f t="shared" si="12"/>
        <v>0</v>
      </c>
      <c r="AS203" s="49">
        <f t="shared" si="13"/>
        <v>0</v>
      </c>
      <c r="AT203" s="16"/>
      <c r="AU203" s="16"/>
      <c r="AV203" s="468"/>
      <c r="AW203" s="403"/>
      <c r="AX203" s="403"/>
      <c r="AY203" s="403"/>
      <c r="AZ203" s="403"/>
      <c r="BA203" s="403"/>
      <c r="BB203" s="403"/>
      <c r="BC203" s="403"/>
      <c r="BD203" s="403"/>
      <c r="BE203" s="403"/>
      <c r="BF203" s="403"/>
      <c r="BG203" s="403"/>
      <c r="BH203" s="403"/>
      <c r="BI203" s="403"/>
      <c r="BJ203" s="403"/>
      <c r="BK203" s="403"/>
      <c r="BL203" s="403"/>
      <c r="BM203" s="403"/>
      <c r="BN203" s="403"/>
      <c r="BO203" s="403"/>
      <c r="BP203" s="403"/>
      <c r="BQ203" s="377"/>
      <c r="BR203" s="377"/>
    </row>
    <row r="204" spans="1:70" ht="17" customHeight="1" x14ac:dyDescent="0.2">
      <c r="A204" s="387"/>
      <c r="B204" s="390"/>
      <c r="C204" s="393"/>
      <c r="D204" s="396"/>
      <c r="E204" s="399"/>
      <c r="F204" s="19">
        <v>39</v>
      </c>
      <c r="G204" s="35">
        <f>Anchor!B1053</f>
        <v>671.71939999999995</v>
      </c>
      <c r="H204" s="40">
        <f>Anchor!C1053</f>
        <v>41.642800000000001</v>
      </c>
      <c r="I204" s="40">
        <f>Anchor!D1053</f>
        <v>46.592399999999998</v>
      </c>
      <c r="J204" s="40">
        <f>Anchor!E1053</f>
        <v>47.5154</v>
      </c>
      <c r="K204" s="40"/>
      <c r="L204" s="40">
        <f>Anchor!F1053</f>
        <v>20.629000000000001</v>
      </c>
      <c r="M204" s="40">
        <f>Anchor!G1053</f>
        <v>20.701899999999998</v>
      </c>
      <c r="N204" s="40">
        <f>Anchor!H1053</f>
        <v>94.106499999999997</v>
      </c>
      <c r="O204" s="40"/>
      <c r="P204" s="40"/>
      <c r="Q204" s="40"/>
      <c r="R204" s="40"/>
      <c r="S204" s="40"/>
      <c r="T204" s="40"/>
      <c r="U204" s="40"/>
      <c r="V204" s="40">
        <f>Anchor!I1053</f>
        <v>2058</v>
      </c>
      <c r="W204" s="40">
        <f>Anchor!J1053</f>
        <v>1.1483000000000001</v>
      </c>
      <c r="X204" s="36">
        <f t="shared" si="14"/>
        <v>0.57166666666666666</v>
      </c>
      <c r="Y204" s="15"/>
      <c r="Z204" s="35">
        <f>Test!B1053</f>
        <v>0</v>
      </c>
      <c r="AA204" s="40">
        <f>Test!C1053</f>
        <v>0</v>
      </c>
      <c r="AB204" s="40">
        <f>Test!D1053</f>
        <v>0</v>
      </c>
      <c r="AC204" s="40">
        <f>Test!E1053</f>
        <v>0</v>
      </c>
      <c r="AD204" s="40"/>
      <c r="AE204" s="40">
        <f>Test!F1053</f>
        <v>0</v>
      </c>
      <c r="AF204" s="40">
        <f>Test!G1053</f>
        <v>0</v>
      </c>
      <c r="AG204" s="40">
        <f>Test!H1053</f>
        <v>0</v>
      </c>
      <c r="AH204" s="40"/>
      <c r="AI204" s="40"/>
      <c r="AJ204" s="40"/>
      <c r="AK204" s="40"/>
      <c r="AL204" s="40"/>
      <c r="AM204" s="40"/>
      <c r="AN204" s="40"/>
      <c r="AO204" s="40">
        <f>Test!I1053</f>
        <v>0</v>
      </c>
      <c r="AP204" s="40">
        <f>Test!J1053</f>
        <v>0</v>
      </c>
      <c r="AQ204" s="36">
        <f t="shared" si="15"/>
        <v>0</v>
      </c>
      <c r="AR204" s="48">
        <f t="shared" si="12"/>
        <v>0</v>
      </c>
      <c r="AS204" s="49">
        <f t="shared" si="13"/>
        <v>0</v>
      </c>
      <c r="AT204" s="16"/>
      <c r="AU204" s="16"/>
      <c r="AV204" s="468" t="s">
        <v>124</v>
      </c>
      <c r="AW204" s="403" cm="1">
        <f t="array" ref="AW204">bdRateExtend($G203:$G206,H203:H206,$Z203:$Z206,AA203:AA206)</f>
        <v>1</v>
      </c>
      <c r="AX204" s="403"/>
      <c r="AY204" s="403"/>
      <c r="AZ204" s="403"/>
      <c r="BA204" s="403"/>
      <c r="BB204" s="403" cm="1">
        <f t="array" ref="BB204">bdRateExtend($G203:$G206,L203:L206,$Z203:$Z206,AE203:AE206)</f>
        <v>1</v>
      </c>
      <c r="BC204" s="403"/>
      <c r="BD204" s="403" cm="1">
        <f t="array" ref="BD204">bdRateExtend($G203:$G206,M203:M206,$Z203:$Z206,AF203:AF206)</f>
        <v>1</v>
      </c>
      <c r="BE204" s="403"/>
      <c r="BF204" s="403" cm="1">
        <f t="array" ref="BF204">bdRateExtend($G203:$G206,N203:N206,$Z203:$Z206,AG203:AG206)</f>
        <v>1</v>
      </c>
      <c r="BG204" s="403"/>
      <c r="BH204" s="403" t="e" cm="1">
        <f t="array" ref="BH204">bdRateExtend($G203:$G206,O203:O206,$Z203:$Z206,AH203:AH206)</f>
        <v>#VALUE!</v>
      </c>
      <c r="BI204" s="403"/>
      <c r="BJ204" s="403" t="e" cm="1">
        <f t="array" ref="BJ204">bdRateExtend($G203:$G206,P203:P206,$Z203:$Z206,AI203:AI206)</f>
        <v>#VALUE!</v>
      </c>
      <c r="BK204" s="403"/>
      <c r="BL204" s="403" t="e" cm="1">
        <f t="array" ref="BL204">bdRateExtend($G203:$G206,Q203:Q206,$Z203:$Z206,AJ203:AJ206)</f>
        <v>#VALUE!</v>
      </c>
      <c r="BM204" s="403"/>
      <c r="BN204" s="403" t="e" cm="1">
        <f t="array" ref="BN204">bdRateExtend($G203:$G206,R203:R206,$Z203:$Z206,AK203:AK206)</f>
        <v>#VALUE!</v>
      </c>
      <c r="BO204" s="403"/>
      <c r="BP204" s="403"/>
      <c r="BQ204" s="377"/>
      <c r="BR204" s="377"/>
    </row>
    <row r="205" spans="1:70" ht="17" customHeight="1" x14ac:dyDescent="0.2">
      <c r="A205" s="387"/>
      <c r="B205" s="390"/>
      <c r="C205" s="393"/>
      <c r="D205" s="396"/>
      <c r="E205" s="399"/>
      <c r="F205" s="19">
        <v>47</v>
      </c>
      <c r="G205" s="35">
        <f>Anchor!B1054</f>
        <v>360.55380000000002</v>
      </c>
      <c r="H205" s="40">
        <f>Anchor!C1054</f>
        <v>39.977899999999998</v>
      </c>
      <c r="I205" s="40">
        <f>Anchor!D1054</f>
        <v>45.030900000000003</v>
      </c>
      <c r="J205" s="40">
        <f>Anchor!E1054</f>
        <v>46.047699999999999</v>
      </c>
      <c r="K205" s="40"/>
      <c r="L205" s="40">
        <f>Anchor!F1054</f>
        <v>18.854399999999998</v>
      </c>
      <c r="M205" s="40">
        <f>Anchor!G1054</f>
        <v>19.192900000000002</v>
      </c>
      <c r="N205" s="40">
        <f>Anchor!H1054</f>
        <v>91.020300000000006</v>
      </c>
      <c r="O205" s="40"/>
      <c r="P205" s="40"/>
      <c r="Q205" s="40"/>
      <c r="R205" s="40"/>
      <c r="S205" s="40"/>
      <c r="T205" s="40"/>
      <c r="U205" s="40"/>
      <c r="V205" s="40">
        <f>Anchor!I1054</f>
        <v>1365</v>
      </c>
      <c r="W205" s="40">
        <f>Anchor!J1054</f>
        <v>0.94769999999999999</v>
      </c>
      <c r="X205" s="36">
        <f t="shared" si="14"/>
        <v>0.37916666666666665</v>
      </c>
      <c r="Y205" s="15"/>
      <c r="Z205" s="35">
        <f>Test!B1054</f>
        <v>0</v>
      </c>
      <c r="AA205" s="40">
        <f>Test!C1054</f>
        <v>0</v>
      </c>
      <c r="AB205" s="40">
        <f>Test!D1054</f>
        <v>0</v>
      </c>
      <c r="AC205" s="40">
        <f>Test!E1054</f>
        <v>0</v>
      </c>
      <c r="AD205" s="40"/>
      <c r="AE205" s="40">
        <f>Test!F1054</f>
        <v>0</v>
      </c>
      <c r="AF205" s="40">
        <f>Test!G1054</f>
        <v>0</v>
      </c>
      <c r="AG205" s="40">
        <f>Test!H1054</f>
        <v>0</v>
      </c>
      <c r="AH205" s="40"/>
      <c r="AI205" s="40"/>
      <c r="AJ205" s="40"/>
      <c r="AK205" s="40"/>
      <c r="AL205" s="40"/>
      <c r="AM205" s="40"/>
      <c r="AN205" s="40"/>
      <c r="AO205" s="40">
        <f>Test!I1054</f>
        <v>0</v>
      </c>
      <c r="AP205" s="40">
        <f>Test!J1054</f>
        <v>0</v>
      </c>
      <c r="AQ205" s="36">
        <f t="shared" si="15"/>
        <v>0</v>
      </c>
      <c r="AR205" s="48">
        <f t="shared" si="12"/>
        <v>0</v>
      </c>
      <c r="AS205" s="49">
        <f t="shared" si="13"/>
        <v>0</v>
      </c>
      <c r="AT205" s="16"/>
      <c r="AU205" s="16"/>
      <c r="AV205" s="468"/>
      <c r="AW205" s="403"/>
      <c r="AX205" s="403"/>
      <c r="AY205" s="403"/>
      <c r="AZ205" s="403"/>
      <c r="BA205" s="403"/>
      <c r="BB205" s="403"/>
      <c r="BC205" s="403"/>
      <c r="BD205" s="403"/>
      <c r="BE205" s="403"/>
      <c r="BF205" s="403"/>
      <c r="BG205" s="403"/>
      <c r="BH205" s="403"/>
      <c r="BI205" s="403"/>
      <c r="BJ205" s="403"/>
      <c r="BK205" s="403"/>
      <c r="BL205" s="403"/>
      <c r="BM205" s="403"/>
      <c r="BN205" s="403"/>
      <c r="BO205" s="403"/>
      <c r="BP205" s="403"/>
      <c r="BQ205" s="377"/>
      <c r="BR205" s="377"/>
    </row>
    <row r="206" spans="1:70" ht="17" customHeight="1" x14ac:dyDescent="0.2">
      <c r="A206" s="387"/>
      <c r="B206" s="390"/>
      <c r="C206" s="393"/>
      <c r="D206" s="396"/>
      <c r="E206" s="399"/>
      <c r="F206" s="19">
        <v>55</v>
      </c>
      <c r="G206" s="35">
        <f>Anchor!B1055</f>
        <v>209.2542</v>
      </c>
      <c r="H206" s="40">
        <f>Anchor!C1055</f>
        <v>38.008299999999998</v>
      </c>
      <c r="I206" s="40">
        <f>Anchor!D1055</f>
        <v>43.378599999999999</v>
      </c>
      <c r="J206" s="40">
        <f>Anchor!E1055</f>
        <v>44.386299999999999</v>
      </c>
      <c r="K206" s="40"/>
      <c r="L206" s="40">
        <f>Anchor!F1055</f>
        <v>16.934100000000001</v>
      </c>
      <c r="M206" s="40">
        <f>Anchor!G1055</f>
        <v>17.4864</v>
      </c>
      <c r="N206" s="40">
        <f>Anchor!H1055</f>
        <v>85.581699999999998</v>
      </c>
      <c r="O206" s="40"/>
      <c r="P206" s="40"/>
      <c r="Q206" s="40"/>
      <c r="R206" s="40"/>
      <c r="S206" s="40"/>
      <c r="T206" s="40"/>
      <c r="U206" s="40"/>
      <c r="V206" s="40">
        <f>Anchor!I1055</f>
        <v>982.6</v>
      </c>
      <c r="W206" s="40">
        <f>Anchor!J1055</f>
        <v>0.71689999999999998</v>
      </c>
      <c r="X206" s="36">
        <f t="shared" si="14"/>
        <v>0.27294444444444443</v>
      </c>
      <c r="Y206" s="15"/>
      <c r="Z206" s="35">
        <f>Test!B1055</f>
        <v>0</v>
      </c>
      <c r="AA206" s="40">
        <f>Test!C1055</f>
        <v>0</v>
      </c>
      <c r="AB206" s="40">
        <f>Test!D1055</f>
        <v>0</v>
      </c>
      <c r="AC206" s="40">
        <f>Test!E1055</f>
        <v>0</v>
      </c>
      <c r="AD206" s="40"/>
      <c r="AE206" s="40">
        <f>Test!F1055</f>
        <v>0</v>
      </c>
      <c r="AF206" s="40">
        <f>Test!G1055</f>
        <v>0</v>
      </c>
      <c r="AG206" s="40">
        <f>Test!H1055</f>
        <v>0</v>
      </c>
      <c r="AH206" s="40"/>
      <c r="AI206" s="40"/>
      <c r="AJ206" s="40"/>
      <c r="AK206" s="40"/>
      <c r="AL206" s="40"/>
      <c r="AM206" s="40"/>
      <c r="AN206" s="40"/>
      <c r="AO206" s="40">
        <f>Test!I1055</f>
        <v>0</v>
      </c>
      <c r="AP206" s="40">
        <f>Test!J1055</f>
        <v>0</v>
      </c>
      <c r="AQ206" s="36">
        <f t="shared" si="15"/>
        <v>0</v>
      </c>
      <c r="AR206" s="48">
        <f t="shared" si="12"/>
        <v>0</v>
      </c>
      <c r="AS206" s="49">
        <f t="shared" si="13"/>
        <v>0</v>
      </c>
      <c r="AT206" s="16"/>
      <c r="AU206" s="16"/>
      <c r="AV206" s="468" t="s">
        <v>125</v>
      </c>
      <c r="AW206" s="403" cm="1">
        <f t="array" ref="AW206">bdRateExtend($G204:$G207,H204:H207,$Z204:$Z207,AA204:AA207)</f>
        <v>1</v>
      </c>
      <c r="AX206" s="403"/>
      <c r="AY206" s="403"/>
      <c r="AZ206" s="403"/>
      <c r="BA206" s="403"/>
      <c r="BB206" s="403" cm="1">
        <f t="array" ref="BB206">bdRateExtend($G204:$G207,L204:L207,$Z204:$Z207,AE204:AE207)</f>
        <v>1</v>
      </c>
      <c r="BC206" s="403"/>
      <c r="BD206" s="403" cm="1">
        <f t="array" ref="BD206">bdRateExtend($G204:$G207,M204:M207,$Z204:$Z207,AF204:AF207)</f>
        <v>1</v>
      </c>
      <c r="BE206" s="403"/>
      <c r="BF206" s="403" cm="1">
        <f t="array" ref="BF206">bdRateExtend($G204:$G207,N204:N207,$Z204:$Z207,AG204:AG207)</f>
        <v>1</v>
      </c>
      <c r="BG206" s="403"/>
      <c r="BH206" s="403" t="e" cm="1">
        <f t="array" ref="BH206">bdRateExtend($G204:$G207,O204:O207,$Z204:$Z207,AH204:AH207)</f>
        <v>#VALUE!</v>
      </c>
      <c r="BI206" s="403"/>
      <c r="BJ206" s="403" t="e" cm="1">
        <f t="array" ref="BJ206">bdRateExtend($G204:$G207,P204:P207,$Z204:$Z207,AI204:AI207)</f>
        <v>#VALUE!</v>
      </c>
      <c r="BK206" s="403"/>
      <c r="BL206" s="403" t="e" cm="1">
        <f t="array" ref="BL206">bdRateExtend($G204:$G207,Q204:Q207,$Z204:$Z207,AJ204:AJ207)</f>
        <v>#VALUE!</v>
      </c>
      <c r="BM206" s="403"/>
      <c r="BN206" s="403" t="e" cm="1">
        <f t="array" ref="BN206">bdRateExtend($G204:$G207,R204:R207,$Z204:$Z207,AK204:AK207)</f>
        <v>#VALUE!</v>
      </c>
      <c r="BO206" s="403"/>
      <c r="BP206" s="403"/>
      <c r="BQ206" s="377"/>
      <c r="BR206" s="377"/>
    </row>
    <row r="207" spans="1:70" ht="17" customHeight="1" thickBot="1" x14ac:dyDescent="0.25">
      <c r="A207" s="387"/>
      <c r="B207" s="391"/>
      <c r="C207" s="394"/>
      <c r="D207" s="397"/>
      <c r="E207" s="400"/>
      <c r="F207" s="22">
        <v>63</v>
      </c>
      <c r="G207" s="37">
        <f>Anchor!B1056</f>
        <v>111.2714</v>
      </c>
      <c r="H207" s="38">
        <f>Anchor!C1056</f>
        <v>35.306800000000003</v>
      </c>
      <c r="I207" s="38">
        <f>Anchor!D1056</f>
        <v>41.446199999999997</v>
      </c>
      <c r="J207" s="38">
        <f>Anchor!E1056</f>
        <v>42.368400000000001</v>
      </c>
      <c r="K207" s="38"/>
      <c r="L207" s="38">
        <f>Anchor!F1056</f>
        <v>14.609400000000001</v>
      </c>
      <c r="M207" s="38">
        <f>Anchor!G1056</f>
        <v>15.3056</v>
      </c>
      <c r="N207" s="38">
        <f>Anchor!H1056</f>
        <v>76.157499999999999</v>
      </c>
      <c r="O207" s="38"/>
      <c r="P207" s="38"/>
      <c r="Q207" s="38"/>
      <c r="R207" s="38"/>
      <c r="S207" s="38"/>
      <c r="T207" s="38"/>
      <c r="U207" s="38"/>
      <c r="V207" s="38">
        <f>Anchor!I1056</f>
        <v>584.79999999999995</v>
      </c>
      <c r="W207" s="38">
        <f>Anchor!J1056</f>
        <v>0.52510000000000001</v>
      </c>
      <c r="X207" s="39">
        <f t="shared" si="14"/>
        <v>0.16244444444444442</v>
      </c>
      <c r="Y207" s="15"/>
      <c r="Z207" s="37">
        <f>Test!B1056</f>
        <v>0</v>
      </c>
      <c r="AA207" s="38">
        <f>Test!C1056</f>
        <v>0</v>
      </c>
      <c r="AB207" s="38">
        <f>Test!D1056</f>
        <v>0</v>
      </c>
      <c r="AC207" s="38">
        <f>Test!E1056</f>
        <v>0</v>
      </c>
      <c r="AD207" s="38"/>
      <c r="AE207" s="38">
        <f>Test!F1056</f>
        <v>0</v>
      </c>
      <c r="AF207" s="38">
        <f>Test!G1056</f>
        <v>0</v>
      </c>
      <c r="AG207" s="38">
        <f>Test!H1056</f>
        <v>0</v>
      </c>
      <c r="AH207" s="38"/>
      <c r="AI207" s="38"/>
      <c r="AJ207" s="38"/>
      <c r="AK207" s="38"/>
      <c r="AL207" s="38"/>
      <c r="AM207" s="38"/>
      <c r="AN207" s="38"/>
      <c r="AO207" s="38">
        <f>Test!I1056</f>
        <v>0</v>
      </c>
      <c r="AP207" s="38">
        <f>Test!J1056</f>
        <v>0</v>
      </c>
      <c r="AQ207" s="39">
        <f t="shared" si="15"/>
        <v>0</v>
      </c>
      <c r="AR207" s="50">
        <f t="shared" si="12"/>
        <v>0</v>
      </c>
      <c r="AS207" s="51">
        <f t="shared" si="13"/>
        <v>0</v>
      </c>
      <c r="AT207" s="16"/>
      <c r="AU207" s="16"/>
      <c r="AV207" s="468"/>
      <c r="AW207" s="403"/>
      <c r="AX207" s="403"/>
      <c r="AY207" s="403"/>
      <c r="AZ207" s="403"/>
      <c r="BA207" s="403"/>
      <c r="BB207" s="403"/>
      <c r="BC207" s="403"/>
      <c r="BD207" s="403"/>
      <c r="BE207" s="403"/>
      <c r="BF207" s="403"/>
      <c r="BG207" s="403"/>
      <c r="BH207" s="403"/>
      <c r="BI207" s="403"/>
      <c r="BJ207" s="403"/>
      <c r="BK207" s="403"/>
      <c r="BL207" s="403"/>
      <c r="BM207" s="403"/>
      <c r="BN207" s="403"/>
      <c r="BO207" s="403"/>
      <c r="BP207" s="403"/>
      <c r="BQ207" s="377"/>
      <c r="BR207" s="377"/>
    </row>
    <row r="208" spans="1:70" ht="17" customHeight="1" x14ac:dyDescent="0.2">
      <c r="A208" s="387"/>
      <c r="B208" s="389" t="s">
        <v>22</v>
      </c>
      <c r="C208" s="392" t="s">
        <v>57</v>
      </c>
      <c r="D208" s="395">
        <v>59.94</v>
      </c>
      <c r="E208" s="398">
        <v>10</v>
      </c>
      <c r="F208" s="21">
        <v>23</v>
      </c>
      <c r="G208" s="32">
        <f>Anchor!B1057</f>
        <v>7330.7874000000002</v>
      </c>
      <c r="H208" s="33">
        <f>Anchor!C1057</f>
        <v>44.532800000000002</v>
      </c>
      <c r="I208" s="33">
        <f>Anchor!D1057</f>
        <v>46.1464</v>
      </c>
      <c r="J208" s="33">
        <f>Anchor!E1057</f>
        <v>46.304200000000002</v>
      </c>
      <c r="K208" s="33"/>
      <c r="L208" s="33">
        <f>Anchor!F1057</f>
        <v>26.7239</v>
      </c>
      <c r="M208" s="33">
        <f>Anchor!G1057</f>
        <v>25.985600000000002</v>
      </c>
      <c r="N208" s="33">
        <f>Anchor!H1057</f>
        <v>99.974999999999994</v>
      </c>
      <c r="O208" s="33"/>
      <c r="P208" s="33"/>
      <c r="Q208" s="33"/>
      <c r="R208" s="33"/>
      <c r="S208" s="33"/>
      <c r="T208" s="33"/>
      <c r="U208" s="33"/>
      <c r="V208" s="33">
        <f>Anchor!I1057</f>
        <v>15869.4</v>
      </c>
      <c r="W208" s="33">
        <f>Anchor!J1057</f>
        <v>3.5118999999999998</v>
      </c>
      <c r="X208" s="34">
        <f t="shared" si="14"/>
        <v>4.4081666666666663</v>
      </c>
      <c r="Y208" s="15"/>
      <c r="Z208" s="32">
        <f>Test!B1057</f>
        <v>0</v>
      </c>
      <c r="AA208" s="33">
        <f>Test!C1057</f>
        <v>0</v>
      </c>
      <c r="AB208" s="33">
        <f>Test!D1057</f>
        <v>0</v>
      </c>
      <c r="AC208" s="33">
        <f>Test!E1057</f>
        <v>0</v>
      </c>
      <c r="AD208" s="33"/>
      <c r="AE208" s="33">
        <f>Test!F1057</f>
        <v>0</v>
      </c>
      <c r="AF208" s="33">
        <f>Test!G1057</f>
        <v>0</v>
      </c>
      <c r="AG208" s="33">
        <f>Test!H1057</f>
        <v>0</v>
      </c>
      <c r="AH208" s="33"/>
      <c r="AI208" s="33"/>
      <c r="AJ208" s="33"/>
      <c r="AK208" s="33"/>
      <c r="AL208" s="33"/>
      <c r="AM208" s="33"/>
      <c r="AN208" s="33"/>
      <c r="AO208" s="33">
        <f>Test!I1057</f>
        <v>0</v>
      </c>
      <c r="AP208" s="33">
        <f>Test!J1057</f>
        <v>0</v>
      </c>
      <c r="AQ208" s="34">
        <f t="shared" si="15"/>
        <v>0</v>
      </c>
      <c r="AR208" s="46">
        <f t="shared" si="12"/>
        <v>0</v>
      </c>
      <c r="AS208" s="47">
        <f t="shared" si="13"/>
        <v>0</v>
      </c>
      <c r="AT208" s="16"/>
      <c r="AU208" s="16"/>
      <c r="AV208" s="468" t="s">
        <v>123</v>
      </c>
      <c r="AW208" s="403" cm="1">
        <f t="array" ref="AW208">bdRateExtend($G208:$G211,H208:H211,$Z208:$Z211,AA208:AA211)</f>
        <v>1</v>
      </c>
      <c r="AX208" s="403" cm="1">
        <f t="array" ref="AX208">bdRateExtend($G208:$G213,H208:H213,$Z208:$Z213,AA208:AA213)</f>
        <v>1</v>
      </c>
      <c r="AY208" s="403" cm="1">
        <f t="array" ref="AY208">bdRateExtend($G208:$G213,I208:I213,$Z208:$Z213,AB208:AB213)</f>
        <v>1</v>
      </c>
      <c r="AZ208" s="403" cm="1">
        <f t="array" ref="AZ208">bdRateExtend($G208:$G213,J208:J213,$Z208:$Z213,AC208:AC213)</f>
        <v>1</v>
      </c>
      <c r="BA208" s="403" t="e" cm="1">
        <f t="array" ref="BA208">bdRateExtend($G208:$G213,K208:K213,$Z208:$Z213,AD208:AD213)</f>
        <v>#VALUE!</v>
      </c>
      <c r="BB208" s="403" cm="1">
        <f t="array" ref="BB208">bdRateExtend($G208:$G211,L208:L211,$Z208:$Z211,AE208:AE211)</f>
        <v>1</v>
      </c>
      <c r="BC208" s="403" cm="1">
        <f t="array" ref="BC208">bdRateExtend($G208:$G213,L208:L213,$Z208:$Z213,AE208:AE213)</f>
        <v>1</v>
      </c>
      <c r="BD208" s="403" cm="1">
        <f t="array" ref="BD208">bdRateExtend($G208:$G211,M208:M211,$Z208:$Z211,AF208:AF211)</f>
        <v>1</v>
      </c>
      <c r="BE208" s="403" cm="1">
        <f t="array" ref="BE208">bdRateExtend($G208:$G213,M208:M213,$Z208:$Z213,AF208:AF213)</f>
        <v>1</v>
      </c>
      <c r="BF208" s="403" cm="1">
        <f t="array" ref="BF208">bdRateExtend($G208:$G211,N208:N211,$Z208:$Z211,AG208:AG211)</f>
        <v>1</v>
      </c>
      <c r="BG208" s="403" cm="1">
        <f t="array" ref="BG208">bdRateExtend($G208:$G213,N208:N213,$Z208:$Z213,AG208:AG213)</f>
        <v>1</v>
      </c>
      <c r="BH208" s="403" t="e" cm="1">
        <f t="array" ref="BH208">bdRateExtend($G208:$G211,O208:O211,$Z208:$Z211,AH208:AH211)</f>
        <v>#VALUE!</v>
      </c>
      <c r="BI208" s="403" t="e" cm="1">
        <f t="array" ref="BI208">bdRateExtend($G208:$G213,O208:O213,$Z208:$Z213,AH208:AH213)</f>
        <v>#VALUE!</v>
      </c>
      <c r="BJ208" s="403" t="e" cm="1">
        <f t="array" ref="BJ208">bdRateExtend($G208:$G211,P208:P211,$Z208:$Z211,AI208:AI211)</f>
        <v>#VALUE!</v>
      </c>
      <c r="BK208" s="403" t="e" cm="1">
        <f t="array" ref="BK208">bdRateExtend($G208:$G213,P208:P213,$Z208:$Z213,AI208:AI213)</f>
        <v>#VALUE!</v>
      </c>
      <c r="BL208" s="403" t="e" cm="1">
        <f t="array" ref="BL208">bdRateExtend($G208:$G211,Q208:Q211,$Z208:$Z211,AJ208:AJ211)</f>
        <v>#VALUE!</v>
      </c>
      <c r="BM208" s="403" t="e" cm="1">
        <f t="array" ref="BM208">bdRateExtend($G208:$G213,Q208:Q213,$Z208:$Z213,AJ208:AJ213)</f>
        <v>#VALUE!</v>
      </c>
      <c r="BN208" s="403" t="e" cm="1">
        <f t="array" ref="BN208">bdRateExtend($G208:$G211,R208:R211,$Z208:$Z211,AK208:AK211)</f>
        <v>#VALUE!</v>
      </c>
      <c r="BO208" s="403" t="e" cm="1">
        <f t="array" ref="BO208">bdRateExtend($G208:$G213,R208:R213,$Z208:$Z213,AK208:AK213)</f>
        <v>#VALUE!</v>
      </c>
      <c r="BP208" s="403" t="e" cm="1">
        <f t="array" ref="BP208">bdRateExtend($G208:$G213,S208:S213,$Z208:$Z213,AL208:AL213)</f>
        <v>#VALUE!</v>
      </c>
      <c r="BQ208" s="377" t="e" cm="1">
        <f t="array" ref="BQ208">bdRateExtend($G208:$G213,T208:T213,$Z208:$Z213,AM208:AM213)</f>
        <v>#VALUE!</v>
      </c>
      <c r="BR208" s="377" t="e" cm="1">
        <f t="array" ref="BR208">bdRateExtend($G208:$G213,U208:U213,$Z208:$Z213,AN208:AN213)</f>
        <v>#VALUE!</v>
      </c>
    </row>
    <row r="209" spans="1:70" ht="17" customHeight="1" x14ac:dyDescent="0.2">
      <c r="A209" s="387"/>
      <c r="B209" s="390"/>
      <c r="C209" s="393"/>
      <c r="D209" s="396"/>
      <c r="E209" s="399"/>
      <c r="F209" s="19">
        <v>31</v>
      </c>
      <c r="G209" s="35">
        <f>Anchor!B1058</f>
        <v>4023.9695000000002</v>
      </c>
      <c r="H209" s="40">
        <f>Anchor!C1058</f>
        <v>42.204599999999999</v>
      </c>
      <c r="I209" s="40">
        <f>Anchor!D1058</f>
        <v>44.244199999999999</v>
      </c>
      <c r="J209" s="40">
        <f>Anchor!E1058</f>
        <v>44.824199999999998</v>
      </c>
      <c r="K209" s="40"/>
      <c r="L209" s="40">
        <f>Anchor!F1058</f>
        <v>24.1785</v>
      </c>
      <c r="M209" s="40">
        <f>Anchor!G1058</f>
        <v>23.6767</v>
      </c>
      <c r="N209" s="40">
        <f>Anchor!H1058</f>
        <v>99.944299999999998</v>
      </c>
      <c r="O209" s="40"/>
      <c r="P209" s="40"/>
      <c r="Q209" s="40"/>
      <c r="R209" s="40"/>
      <c r="S209" s="40"/>
      <c r="T209" s="40"/>
      <c r="U209" s="40"/>
      <c r="V209" s="40">
        <f>Anchor!I1058</f>
        <v>12653.4</v>
      </c>
      <c r="W209" s="40">
        <f>Anchor!J1058</f>
        <v>3.1355</v>
      </c>
      <c r="X209" s="36">
        <f t="shared" si="14"/>
        <v>3.5148333333333333</v>
      </c>
      <c r="Y209" s="15"/>
      <c r="Z209" s="35">
        <f>Test!B1058</f>
        <v>0</v>
      </c>
      <c r="AA209" s="40">
        <f>Test!C1058</f>
        <v>0</v>
      </c>
      <c r="AB209" s="40">
        <f>Test!D1058</f>
        <v>0</v>
      </c>
      <c r="AC209" s="40">
        <f>Test!E1058</f>
        <v>0</v>
      </c>
      <c r="AD209" s="40"/>
      <c r="AE209" s="40">
        <f>Test!F1058</f>
        <v>0</v>
      </c>
      <c r="AF209" s="40">
        <f>Test!G1058</f>
        <v>0</v>
      </c>
      <c r="AG209" s="40">
        <f>Test!H1058</f>
        <v>0</v>
      </c>
      <c r="AH209" s="40"/>
      <c r="AI209" s="40"/>
      <c r="AJ209" s="40"/>
      <c r="AK209" s="40"/>
      <c r="AL209" s="40"/>
      <c r="AM209" s="40"/>
      <c r="AN209" s="40"/>
      <c r="AO209" s="40">
        <f>Test!I1058</f>
        <v>0</v>
      </c>
      <c r="AP209" s="40">
        <f>Test!J1058</f>
        <v>0</v>
      </c>
      <c r="AQ209" s="36">
        <f t="shared" si="15"/>
        <v>0</v>
      </c>
      <c r="AR209" s="48">
        <f t="shared" si="12"/>
        <v>0</v>
      </c>
      <c r="AS209" s="49">
        <f t="shared" si="13"/>
        <v>0</v>
      </c>
      <c r="AT209" s="16"/>
      <c r="AU209" s="16"/>
      <c r="AV209" s="468"/>
      <c r="AW209" s="403"/>
      <c r="AX209" s="403"/>
      <c r="AY209" s="403"/>
      <c r="AZ209" s="403"/>
      <c r="BA209" s="403"/>
      <c r="BB209" s="403"/>
      <c r="BC209" s="403"/>
      <c r="BD209" s="403"/>
      <c r="BE209" s="403"/>
      <c r="BF209" s="403"/>
      <c r="BG209" s="403"/>
      <c r="BH209" s="403"/>
      <c r="BI209" s="403"/>
      <c r="BJ209" s="403"/>
      <c r="BK209" s="403"/>
      <c r="BL209" s="403"/>
      <c r="BM209" s="403"/>
      <c r="BN209" s="403"/>
      <c r="BO209" s="403"/>
      <c r="BP209" s="403"/>
      <c r="BQ209" s="377"/>
      <c r="BR209" s="377"/>
    </row>
    <row r="210" spans="1:70" ht="17" customHeight="1" x14ac:dyDescent="0.2">
      <c r="A210" s="387"/>
      <c r="B210" s="390"/>
      <c r="C210" s="393"/>
      <c r="D210" s="396"/>
      <c r="E210" s="399"/>
      <c r="F210" s="19">
        <v>39</v>
      </c>
      <c r="G210" s="35">
        <f>Anchor!B1059</f>
        <v>2201.6423</v>
      </c>
      <c r="H210" s="40">
        <f>Anchor!C1059</f>
        <v>39.706000000000003</v>
      </c>
      <c r="I210" s="40">
        <f>Anchor!D1059</f>
        <v>42.13</v>
      </c>
      <c r="J210" s="40">
        <f>Anchor!E1059</f>
        <v>43.1496</v>
      </c>
      <c r="K210" s="40"/>
      <c r="L210" s="40">
        <f>Anchor!F1059</f>
        <v>21.378</v>
      </c>
      <c r="M210" s="40">
        <f>Anchor!G1059</f>
        <v>21.102900000000002</v>
      </c>
      <c r="N210" s="40">
        <f>Anchor!H1059</f>
        <v>97.490499999999997</v>
      </c>
      <c r="O210" s="40"/>
      <c r="P210" s="40"/>
      <c r="Q210" s="40"/>
      <c r="R210" s="40"/>
      <c r="S210" s="40"/>
      <c r="T210" s="40"/>
      <c r="U210" s="40"/>
      <c r="V210" s="40">
        <f>Anchor!I1059</f>
        <v>9575.2000000000007</v>
      </c>
      <c r="W210" s="40">
        <f>Anchor!J1059</f>
        <v>2.512</v>
      </c>
      <c r="X210" s="36">
        <f t="shared" si="14"/>
        <v>2.6597777777777778</v>
      </c>
      <c r="Y210" s="15"/>
      <c r="Z210" s="35">
        <f>Test!B1059</f>
        <v>0</v>
      </c>
      <c r="AA210" s="40">
        <f>Test!C1059</f>
        <v>0</v>
      </c>
      <c r="AB210" s="40">
        <f>Test!D1059</f>
        <v>0</v>
      </c>
      <c r="AC210" s="40">
        <f>Test!E1059</f>
        <v>0</v>
      </c>
      <c r="AD210" s="40"/>
      <c r="AE210" s="40">
        <f>Test!F1059</f>
        <v>0</v>
      </c>
      <c r="AF210" s="40">
        <f>Test!G1059</f>
        <v>0</v>
      </c>
      <c r="AG210" s="40">
        <f>Test!H1059</f>
        <v>0</v>
      </c>
      <c r="AH210" s="40"/>
      <c r="AI210" s="40"/>
      <c r="AJ210" s="40"/>
      <c r="AK210" s="40"/>
      <c r="AL210" s="40"/>
      <c r="AM210" s="40"/>
      <c r="AN210" s="40"/>
      <c r="AO210" s="40">
        <f>Test!I1059</f>
        <v>0</v>
      </c>
      <c r="AP210" s="40">
        <f>Test!J1059</f>
        <v>0</v>
      </c>
      <c r="AQ210" s="36">
        <f t="shared" si="15"/>
        <v>0</v>
      </c>
      <c r="AR210" s="48">
        <f t="shared" si="12"/>
        <v>0</v>
      </c>
      <c r="AS210" s="49">
        <f t="shared" si="13"/>
        <v>0</v>
      </c>
      <c r="AT210" s="16"/>
      <c r="AU210" s="16"/>
      <c r="AV210" s="468" t="s">
        <v>124</v>
      </c>
      <c r="AW210" s="403" cm="1">
        <f t="array" ref="AW210">bdRateExtend($G209:$G212,H209:H212,$Z209:$Z212,AA209:AA212)</f>
        <v>1</v>
      </c>
      <c r="AX210" s="403"/>
      <c r="AY210" s="403"/>
      <c r="AZ210" s="403"/>
      <c r="BA210" s="403"/>
      <c r="BB210" s="403" cm="1">
        <f t="array" ref="BB210">bdRateExtend($G209:$G212,L209:L212,$Z209:$Z212,AE209:AE212)</f>
        <v>1</v>
      </c>
      <c r="BC210" s="403"/>
      <c r="BD210" s="403" cm="1">
        <f t="array" ref="BD210">bdRateExtend($G209:$G212,M209:M212,$Z209:$Z212,AF209:AF212)</f>
        <v>1</v>
      </c>
      <c r="BE210" s="403"/>
      <c r="BF210" s="403" cm="1">
        <f t="array" ref="BF210">bdRateExtend($G209:$G212,N209:N212,$Z209:$Z212,AG209:AG212)</f>
        <v>1</v>
      </c>
      <c r="BG210" s="403"/>
      <c r="BH210" s="403" t="e" cm="1">
        <f t="array" ref="BH210">bdRateExtend($G209:$G212,O209:O212,$Z209:$Z212,AH209:AH212)</f>
        <v>#VALUE!</v>
      </c>
      <c r="BI210" s="403"/>
      <c r="BJ210" s="403" t="e" cm="1">
        <f t="array" ref="BJ210">bdRateExtend($G209:$G212,P209:P212,$Z209:$Z212,AI209:AI212)</f>
        <v>#VALUE!</v>
      </c>
      <c r="BK210" s="403"/>
      <c r="BL210" s="403" t="e" cm="1">
        <f t="array" ref="BL210">bdRateExtend($G209:$G212,Q209:Q212,$Z209:$Z212,AJ209:AJ212)</f>
        <v>#VALUE!</v>
      </c>
      <c r="BM210" s="403"/>
      <c r="BN210" s="403" t="e" cm="1">
        <f t="array" ref="BN210">bdRateExtend($G209:$G212,R209:R212,$Z209:$Z212,AK209:AK212)</f>
        <v>#VALUE!</v>
      </c>
      <c r="BO210" s="403"/>
      <c r="BP210" s="403"/>
      <c r="BQ210" s="377"/>
      <c r="BR210" s="377"/>
    </row>
    <row r="211" spans="1:70" ht="17" customHeight="1" x14ac:dyDescent="0.2">
      <c r="A211" s="387"/>
      <c r="B211" s="390"/>
      <c r="C211" s="393"/>
      <c r="D211" s="396"/>
      <c r="E211" s="399"/>
      <c r="F211" s="19">
        <v>47</v>
      </c>
      <c r="G211" s="35">
        <f>Anchor!B1060</f>
        <v>1239.7177999999999</v>
      </c>
      <c r="H211" s="40">
        <f>Anchor!C1060</f>
        <v>37.250399999999999</v>
      </c>
      <c r="I211" s="40">
        <f>Anchor!D1060</f>
        <v>39.948399999999999</v>
      </c>
      <c r="J211" s="40">
        <f>Anchor!E1060</f>
        <v>41.451599999999999</v>
      </c>
      <c r="K211" s="40"/>
      <c r="L211" s="40">
        <f>Anchor!F1060</f>
        <v>18.515999999999998</v>
      </c>
      <c r="M211" s="40">
        <f>Anchor!G1060</f>
        <v>18.467099999999999</v>
      </c>
      <c r="N211" s="40">
        <f>Anchor!H1060</f>
        <v>90.753299999999996</v>
      </c>
      <c r="O211" s="40"/>
      <c r="P211" s="40"/>
      <c r="Q211" s="40"/>
      <c r="R211" s="40"/>
      <c r="S211" s="40"/>
      <c r="T211" s="40"/>
      <c r="U211" s="40"/>
      <c r="V211" s="40">
        <f>Anchor!I1060</f>
        <v>8018</v>
      </c>
      <c r="W211" s="40">
        <f>Anchor!J1060</f>
        <v>2.1783000000000001</v>
      </c>
      <c r="X211" s="36">
        <f t="shared" si="14"/>
        <v>2.2272222222222222</v>
      </c>
      <c r="Y211" s="15"/>
      <c r="Z211" s="35">
        <f>Test!B1060</f>
        <v>0</v>
      </c>
      <c r="AA211" s="40">
        <f>Test!C1060</f>
        <v>0</v>
      </c>
      <c r="AB211" s="40">
        <f>Test!D1060</f>
        <v>0</v>
      </c>
      <c r="AC211" s="40">
        <f>Test!E1060</f>
        <v>0</v>
      </c>
      <c r="AD211" s="40"/>
      <c r="AE211" s="40">
        <f>Test!F1060</f>
        <v>0</v>
      </c>
      <c r="AF211" s="40">
        <f>Test!G1060</f>
        <v>0</v>
      </c>
      <c r="AG211" s="40">
        <f>Test!H1060</f>
        <v>0</v>
      </c>
      <c r="AH211" s="40"/>
      <c r="AI211" s="40"/>
      <c r="AJ211" s="40"/>
      <c r="AK211" s="40"/>
      <c r="AL211" s="40"/>
      <c r="AM211" s="40"/>
      <c r="AN211" s="40"/>
      <c r="AO211" s="40">
        <f>Test!I1060</f>
        <v>0</v>
      </c>
      <c r="AP211" s="40">
        <f>Test!J1060</f>
        <v>0</v>
      </c>
      <c r="AQ211" s="36">
        <f t="shared" si="15"/>
        <v>0</v>
      </c>
      <c r="AR211" s="48">
        <f t="shared" si="12"/>
        <v>0</v>
      </c>
      <c r="AS211" s="49">
        <f t="shared" si="13"/>
        <v>0</v>
      </c>
      <c r="AT211" s="16"/>
      <c r="AU211" s="16"/>
      <c r="AV211" s="468"/>
      <c r="AW211" s="403"/>
      <c r="AX211" s="403"/>
      <c r="AY211" s="403"/>
      <c r="AZ211" s="403"/>
      <c r="BA211" s="403"/>
      <c r="BB211" s="403"/>
      <c r="BC211" s="403"/>
      <c r="BD211" s="403"/>
      <c r="BE211" s="403"/>
      <c r="BF211" s="403"/>
      <c r="BG211" s="403"/>
      <c r="BH211" s="403"/>
      <c r="BI211" s="403"/>
      <c r="BJ211" s="403"/>
      <c r="BK211" s="403"/>
      <c r="BL211" s="403"/>
      <c r="BM211" s="403"/>
      <c r="BN211" s="403"/>
      <c r="BO211" s="403"/>
      <c r="BP211" s="403"/>
      <c r="BQ211" s="377"/>
      <c r="BR211" s="377"/>
    </row>
    <row r="212" spans="1:70" ht="17" customHeight="1" x14ac:dyDescent="0.2">
      <c r="A212" s="387"/>
      <c r="B212" s="390"/>
      <c r="C212" s="393"/>
      <c r="D212" s="396"/>
      <c r="E212" s="399"/>
      <c r="F212" s="19">
        <v>55</v>
      </c>
      <c r="G212" s="35">
        <f>Anchor!B1061</f>
        <v>715.64670000000001</v>
      </c>
      <c r="H212" s="40">
        <f>Anchor!C1061</f>
        <v>34.901299999999999</v>
      </c>
      <c r="I212" s="40">
        <f>Anchor!D1061</f>
        <v>37.794699999999999</v>
      </c>
      <c r="J212" s="40">
        <f>Anchor!E1061</f>
        <v>39.814100000000003</v>
      </c>
      <c r="K212" s="40"/>
      <c r="L212" s="40">
        <f>Anchor!F1061</f>
        <v>15.6326</v>
      </c>
      <c r="M212" s="40">
        <f>Anchor!G1061</f>
        <v>15.8713</v>
      </c>
      <c r="N212" s="40">
        <f>Anchor!H1061</f>
        <v>80.096699999999998</v>
      </c>
      <c r="O212" s="40"/>
      <c r="P212" s="40"/>
      <c r="Q212" s="40"/>
      <c r="R212" s="40"/>
      <c r="S212" s="40"/>
      <c r="T212" s="40"/>
      <c r="U212" s="40"/>
      <c r="V212" s="40">
        <f>Anchor!I1061</f>
        <v>7041.5</v>
      </c>
      <c r="W212" s="40">
        <f>Anchor!J1061</f>
        <v>1.7633000000000001</v>
      </c>
      <c r="X212" s="36">
        <f t="shared" si="14"/>
        <v>1.9559722222222222</v>
      </c>
      <c r="Y212" s="15"/>
      <c r="Z212" s="35">
        <f>Test!B1061</f>
        <v>0</v>
      </c>
      <c r="AA212" s="40">
        <f>Test!C1061</f>
        <v>0</v>
      </c>
      <c r="AB212" s="40">
        <f>Test!D1061</f>
        <v>0</v>
      </c>
      <c r="AC212" s="40">
        <f>Test!E1061</f>
        <v>0</v>
      </c>
      <c r="AD212" s="40"/>
      <c r="AE212" s="40">
        <f>Test!F1061</f>
        <v>0</v>
      </c>
      <c r="AF212" s="40">
        <f>Test!G1061</f>
        <v>0</v>
      </c>
      <c r="AG212" s="40">
        <f>Test!H1061</f>
        <v>0</v>
      </c>
      <c r="AH212" s="40"/>
      <c r="AI212" s="40"/>
      <c r="AJ212" s="40"/>
      <c r="AK212" s="40"/>
      <c r="AL212" s="40"/>
      <c r="AM212" s="40"/>
      <c r="AN212" s="40"/>
      <c r="AO212" s="40">
        <f>Test!I1061</f>
        <v>0</v>
      </c>
      <c r="AP212" s="40">
        <f>Test!J1061</f>
        <v>0</v>
      </c>
      <c r="AQ212" s="36">
        <f t="shared" si="15"/>
        <v>0</v>
      </c>
      <c r="AR212" s="48">
        <f t="shared" si="12"/>
        <v>0</v>
      </c>
      <c r="AS212" s="49">
        <f t="shared" si="13"/>
        <v>0</v>
      </c>
      <c r="AT212" s="16"/>
      <c r="AU212" s="16"/>
      <c r="AV212" s="468" t="s">
        <v>125</v>
      </c>
      <c r="AW212" s="403" cm="1">
        <f t="array" ref="AW212">bdRateExtend($G210:$G213,H210:H213,$Z210:$Z213,AA210:AA213)</f>
        <v>1</v>
      </c>
      <c r="AX212" s="403"/>
      <c r="AY212" s="403"/>
      <c r="AZ212" s="403"/>
      <c r="BA212" s="403"/>
      <c r="BB212" s="403" cm="1">
        <f t="array" ref="BB212">bdRateExtend($G210:$G213,L210:L213,$Z210:$Z213,AE210:AE213)</f>
        <v>1</v>
      </c>
      <c r="BC212" s="403"/>
      <c r="BD212" s="403" cm="1">
        <f t="array" ref="BD212">bdRateExtend($G210:$G213,M210:M213,$Z210:$Z213,AF210:AF213)</f>
        <v>1</v>
      </c>
      <c r="BE212" s="403"/>
      <c r="BF212" s="403" cm="1">
        <f t="array" ref="BF212">bdRateExtend($G210:$G213,N210:N213,$Z210:$Z213,AG210:AG213)</f>
        <v>1</v>
      </c>
      <c r="BG212" s="403"/>
      <c r="BH212" s="403" t="e" cm="1">
        <f t="array" ref="BH212">bdRateExtend($G210:$G213,O210:O213,$Z210:$Z213,AH210:AH213)</f>
        <v>#VALUE!</v>
      </c>
      <c r="BI212" s="403"/>
      <c r="BJ212" s="403" t="e" cm="1">
        <f t="array" ref="BJ212">bdRateExtend($G210:$G213,P210:P213,$Z210:$Z213,AI210:AI213)</f>
        <v>#VALUE!</v>
      </c>
      <c r="BK212" s="403"/>
      <c r="BL212" s="403" t="e" cm="1">
        <f t="array" ref="BL212">bdRateExtend($G210:$G213,Q210:Q213,$Z210:$Z213,AJ210:AJ213)</f>
        <v>#VALUE!</v>
      </c>
      <c r="BM212" s="403"/>
      <c r="BN212" s="403" t="e" cm="1">
        <f t="array" ref="BN212">bdRateExtend($G210:$G213,R210:R213,$Z210:$Z213,AK210:AK213)</f>
        <v>#VALUE!</v>
      </c>
      <c r="BO212" s="403"/>
      <c r="BP212" s="403"/>
      <c r="BQ212" s="377"/>
      <c r="BR212" s="377"/>
    </row>
    <row r="213" spans="1:70" ht="17" customHeight="1" thickBot="1" x14ac:dyDescent="0.25">
      <c r="A213" s="387"/>
      <c r="B213" s="391"/>
      <c r="C213" s="394"/>
      <c r="D213" s="397"/>
      <c r="E213" s="400"/>
      <c r="F213" s="22">
        <v>63</v>
      </c>
      <c r="G213" s="37">
        <f>Anchor!B1062</f>
        <v>337.0915</v>
      </c>
      <c r="H213" s="38">
        <f>Anchor!C1062</f>
        <v>31.8078</v>
      </c>
      <c r="I213" s="38">
        <f>Anchor!D1062</f>
        <v>35.432000000000002</v>
      </c>
      <c r="J213" s="38">
        <f>Anchor!E1062</f>
        <v>38.033299999999997</v>
      </c>
      <c r="K213" s="38"/>
      <c r="L213" s="38">
        <f>Anchor!F1062</f>
        <v>12.286</v>
      </c>
      <c r="M213" s="38">
        <f>Anchor!G1062</f>
        <v>12.8718</v>
      </c>
      <c r="N213" s="38">
        <f>Anchor!H1062</f>
        <v>59.241700000000002</v>
      </c>
      <c r="O213" s="38"/>
      <c r="P213" s="38"/>
      <c r="Q213" s="38"/>
      <c r="R213" s="38"/>
      <c r="S213" s="38"/>
      <c r="T213" s="38"/>
      <c r="U213" s="38"/>
      <c r="V213" s="38">
        <f>Anchor!I1062</f>
        <v>4769.6000000000004</v>
      </c>
      <c r="W213" s="38">
        <f>Anchor!J1062</f>
        <v>1.1967000000000001</v>
      </c>
      <c r="X213" s="39">
        <f t="shared" si="14"/>
        <v>1.324888888888889</v>
      </c>
      <c r="Y213" s="15"/>
      <c r="Z213" s="37">
        <f>Test!B1062</f>
        <v>0</v>
      </c>
      <c r="AA213" s="38">
        <f>Test!C1062</f>
        <v>0</v>
      </c>
      <c r="AB213" s="38">
        <f>Test!D1062</f>
        <v>0</v>
      </c>
      <c r="AC213" s="38">
        <f>Test!E1062</f>
        <v>0</v>
      </c>
      <c r="AD213" s="38"/>
      <c r="AE213" s="38">
        <f>Test!F1062</f>
        <v>0</v>
      </c>
      <c r="AF213" s="38">
        <f>Test!G1062</f>
        <v>0</v>
      </c>
      <c r="AG213" s="38">
        <f>Test!H1062</f>
        <v>0</v>
      </c>
      <c r="AH213" s="38"/>
      <c r="AI213" s="38"/>
      <c r="AJ213" s="38"/>
      <c r="AK213" s="38"/>
      <c r="AL213" s="38"/>
      <c r="AM213" s="38"/>
      <c r="AN213" s="38"/>
      <c r="AO213" s="38">
        <f>Test!I1062</f>
        <v>0</v>
      </c>
      <c r="AP213" s="38">
        <f>Test!J1062</f>
        <v>0</v>
      </c>
      <c r="AQ213" s="39">
        <f t="shared" si="15"/>
        <v>0</v>
      </c>
      <c r="AR213" s="50">
        <f t="shared" si="12"/>
        <v>0</v>
      </c>
      <c r="AS213" s="51">
        <f t="shared" si="13"/>
        <v>0</v>
      </c>
      <c r="AT213" s="16"/>
      <c r="AU213" s="16"/>
      <c r="AV213" s="468"/>
      <c r="AW213" s="403"/>
      <c r="AX213" s="403"/>
      <c r="AY213" s="403"/>
      <c r="AZ213" s="403"/>
      <c r="BA213" s="403"/>
      <c r="BB213" s="403"/>
      <c r="BC213" s="403"/>
      <c r="BD213" s="403"/>
      <c r="BE213" s="403"/>
      <c r="BF213" s="403"/>
      <c r="BG213" s="403"/>
      <c r="BH213" s="403"/>
      <c r="BI213" s="403"/>
      <c r="BJ213" s="403"/>
      <c r="BK213" s="403"/>
      <c r="BL213" s="403"/>
      <c r="BM213" s="403"/>
      <c r="BN213" s="403"/>
      <c r="BO213" s="403"/>
      <c r="BP213" s="403"/>
      <c r="BQ213" s="377"/>
      <c r="BR213" s="377"/>
    </row>
    <row r="214" spans="1:70" ht="17" customHeight="1" x14ac:dyDescent="0.2">
      <c r="A214" s="387"/>
      <c r="B214" s="389" t="s">
        <v>22</v>
      </c>
      <c r="C214" s="392" t="s">
        <v>58</v>
      </c>
      <c r="D214" s="395">
        <v>60</v>
      </c>
      <c r="E214" s="398">
        <v>8</v>
      </c>
      <c r="F214" s="21">
        <v>23</v>
      </c>
      <c r="G214" s="32">
        <f>Anchor!B1063</f>
        <v>4350.2511000000004</v>
      </c>
      <c r="H214" s="33">
        <f>Anchor!C1063</f>
        <v>44.409599999999998</v>
      </c>
      <c r="I214" s="33">
        <f>Anchor!D1063</f>
        <v>49.155000000000001</v>
      </c>
      <c r="J214" s="33">
        <f>Anchor!E1063</f>
        <v>49.320099999999996</v>
      </c>
      <c r="K214" s="33"/>
      <c r="L214" s="33">
        <f>Anchor!F1063</f>
        <v>25.076699999999999</v>
      </c>
      <c r="M214" s="33">
        <f>Anchor!G1063</f>
        <v>24.4831</v>
      </c>
      <c r="N214" s="33">
        <f>Anchor!H1063</f>
        <v>96.335899999999995</v>
      </c>
      <c r="O214" s="33"/>
      <c r="P214" s="33"/>
      <c r="Q214" s="33"/>
      <c r="R214" s="33"/>
      <c r="S214" s="33"/>
      <c r="T214" s="33"/>
      <c r="U214" s="33"/>
      <c r="V214" s="33">
        <f>Anchor!I1063</f>
        <v>4789</v>
      </c>
      <c r="W214" s="33">
        <f>Anchor!J1063</f>
        <v>2.0699999999999998</v>
      </c>
      <c r="X214" s="34">
        <f t="shared" si="14"/>
        <v>1.3302777777777777</v>
      </c>
      <c r="Y214" s="15"/>
      <c r="Z214" s="32">
        <f>Test!B1063</f>
        <v>0</v>
      </c>
      <c r="AA214" s="33">
        <f>Test!C1063</f>
        <v>0</v>
      </c>
      <c r="AB214" s="33">
        <f>Test!D1063</f>
        <v>0</v>
      </c>
      <c r="AC214" s="33">
        <f>Test!E1063</f>
        <v>0</v>
      </c>
      <c r="AD214" s="33"/>
      <c r="AE214" s="33">
        <f>Test!F1063</f>
        <v>0</v>
      </c>
      <c r="AF214" s="33">
        <f>Test!G1063</f>
        <v>0</v>
      </c>
      <c r="AG214" s="33">
        <f>Test!H1063</f>
        <v>0</v>
      </c>
      <c r="AH214" s="33"/>
      <c r="AI214" s="33"/>
      <c r="AJ214" s="33"/>
      <c r="AK214" s="33"/>
      <c r="AL214" s="33"/>
      <c r="AM214" s="33"/>
      <c r="AN214" s="33"/>
      <c r="AO214" s="33">
        <f>Test!I1063</f>
        <v>0</v>
      </c>
      <c r="AP214" s="33">
        <f>Test!J1063</f>
        <v>0</v>
      </c>
      <c r="AQ214" s="34">
        <f t="shared" si="15"/>
        <v>0</v>
      </c>
      <c r="AR214" s="46">
        <f t="shared" si="12"/>
        <v>0</v>
      </c>
      <c r="AS214" s="47">
        <f t="shared" si="13"/>
        <v>0</v>
      </c>
      <c r="AT214" s="16"/>
      <c r="AU214" s="16"/>
      <c r="AV214" s="468" t="s">
        <v>123</v>
      </c>
      <c r="AW214" s="403" cm="1">
        <f t="array" ref="AW214">bdRateExtend($G214:$G217,H214:H217,$Z214:$Z217,AA214:AA217)</f>
        <v>1</v>
      </c>
      <c r="AX214" s="403" cm="1">
        <f t="array" ref="AX214">bdRateExtend($G214:$G219,H214:H219,$Z214:$Z219,AA214:AA219)</f>
        <v>1</v>
      </c>
      <c r="AY214" s="403" cm="1">
        <f t="array" ref="AY214">bdRateExtend($G214:$G219,I214:I219,$Z214:$Z219,AB214:AB219)</f>
        <v>1</v>
      </c>
      <c r="AZ214" s="403" cm="1">
        <f t="array" ref="AZ214">bdRateExtend($G214:$G219,J214:J219,$Z214:$Z219,AC214:AC219)</f>
        <v>1</v>
      </c>
      <c r="BA214" s="403" t="e" cm="1">
        <f t="array" ref="BA214">bdRateExtend($G214:$G219,K214:K219,$Z214:$Z219,AD214:AD219)</f>
        <v>#VALUE!</v>
      </c>
      <c r="BB214" s="403" cm="1">
        <f t="array" ref="BB214">bdRateExtend($G214:$G217,L214:L217,$Z214:$Z217,AE214:AE217)</f>
        <v>1</v>
      </c>
      <c r="BC214" s="403" cm="1">
        <f t="array" ref="BC214">bdRateExtend($G214:$G219,L214:L219,$Z214:$Z219,AE214:AE219)</f>
        <v>1</v>
      </c>
      <c r="BD214" s="403" cm="1">
        <f t="array" ref="BD214">bdRateExtend($G214:$G217,M214:M217,$Z214:$Z217,AF214:AF217)</f>
        <v>1</v>
      </c>
      <c r="BE214" s="403" cm="1">
        <f t="array" ref="BE214">bdRateExtend($G214:$G219,M214:M219,$Z214:$Z219,AF214:AF219)</f>
        <v>1</v>
      </c>
      <c r="BF214" s="403" cm="1">
        <f t="array" ref="BF214">bdRateExtend($G214:$G217,N214:N217,$Z214:$Z217,AG214:AG217)</f>
        <v>1</v>
      </c>
      <c r="BG214" s="403" cm="1">
        <f t="array" ref="BG214">bdRateExtend($G214:$G219,N214:N219,$Z214:$Z219,AG214:AG219)</f>
        <v>1</v>
      </c>
      <c r="BH214" s="403" t="e" cm="1">
        <f t="array" ref="BH214">bdRateExtend($G214:$G217,O214:O217,$Z214:$Z217,AH214:AH217)</f>
        <v>#VALUE!</v>
      </c>
      <c r="BI214" s="403" t="e" cm="1">
        <f t="array" ref="BI214">bdRateExtend($G214:$G219,O214:O219,$Z214:$Z219,AH214:AH219)</f>
        <v>#VALUE!</v>
      </c>
      <c r="BJ214" s="403" t="e" cm="1">
        <f t="array" ref="BJ214">bdRateExtend($G214:$G217,P214:P217,$Z214:$Z217,AI214:AI217)</f>
        <v>#VALUE!</v>
      </c>
      <c r="BK214" s="403" t="e" cm="1">
        <f t="array" ref="BK214">bdRateExtend($G214:$G219,P214:P219,$Z214:$Z219,AI214:AI219)</f>
        <v>#VALUE!</v>
      </c>
      <c r="BL214" s="403" t="e" cm="1">
        <f t="array" ref="BL214">bdRateExtend($G214:$G217,Q214:Q217,$Z214:$Z217,AJ214:AJ217)</f>
        <v>#VALUE!</v>
      </c>
      <c r="BM214" s="403" t="e" cm="1">
        <f t="array" ref="BM214">bdRateExtend($G214:$G219,Q214:Q219,$Z214:$Z219,AJ214:AJ219)</f>
        <v>#VALUE!</v>
      </c>
      <c r="BN214" s="403" t="e" cm="1">
        <f t="array" ref="BN214">bdRateExtend($G214:$G217,R214:R217,$Z214:$Z217,AK214:AK217)</f>
        <v>#VALUE!</v>
      </c>
      <c r="BO214" s="403" t="e" cm="1">
        <f t="array" ref="BO214">bdRateExtend($G214:$G219,R214:R219,$Z214:$Z219,AK214:AK219)</f>
        <v>#VALUE!</v>
      </c>
      <c r="BP214" s="403" t="e" cm="1">
        <f t="array" ref="BP214">bdRateExtend($G214:$G219,S214:S219,$Z214:$Z219,AL214:AL219)</f>
        <v>#VALUE!</v>
      </c>
      <c r="BQ214" s="377" t="e" cm="1">
        <f t="array" ref="BQ214">bdRateExtend($G214:$G219,T214:T219,$Z214:$Z219,AM214:AM219)</f>
        <v>#VALUE!</v>
      </c>
      <c r="BR214" s="377" t="e" cm="1">
        <f t="array" ref="BR214">bdRateExtend($G214:$G219,U214:U219,$Z214:$Z219,AN214:AN219)</f>
        <v>#VALUE!</v>
      </c>
    </row>
    <row r="215" spans="1:70" ht="17" customHeight="1" x14ac:dyDescent="0.2">
      <c r="A215" s="387"/>
      <c r="B215" s="390"/>
      <c r="C215" s="393"/>
      <c r="D215" s="396"/>
      <c r="E215" s="399"/>
      <c r="F215" s="19">
        <v>31</v>
      </c>
      <c r="G215" s="35">
        <f>Anchor!B1064</f>
        <v>1810.8443</v>
      </c>
      <c r="H215" s="40">
        <f>Anchor!C1064</f>
        <v>42.877499999999998</v>
      </c>
      <c r="I215" s="40">
        <f>Anchor!D1064</f>
        <v>48.4893</v>
      </c>
      <c r="J215" s="40">
        <f>Anchor!E1064</f>
        <v>48.511299999999999</v>
      </c>
      <c r="K215" s="40"/>
      <c r="L215" s="40">
        <f>Anchor!F1064</f>
        <v>23.616800000000001</v>
      </c>
      <c r="M215" s="40">
        <f>Anchor!G1064</f>
        <v>23.3184</v>
      </c>
      <c r="N215" s="40">
        <f>Anchor!H1064</f>
        <v>94.549099999999996</v>
      </c>
      <c r="O215" s="40"/>
      <c r="P215" s="40"/>
      <c r="Q215" s="40"/>
      <c r="R215" s="40"/>
      <c r="S215" s="40"/>
      <c r="T215" s="40"/>
      <c r="U215" s="40"/>
      <c r="V215" s="40">
        <f>Anchor!I1064</f>
        <v>2850.8</v>
      </c>
      <c r="W215" s="40">
        <f>Anchor!J1064</f>
        <v>1.5269999999999999</v>
      </c>
      <c r="X215" s="36">
        <f t="shared" si="14"/>
        <v>0.79188888888888898</v>
      </c>
      <c r="Y215" s="15"/>
      <c r="Z215" s="35">
        <f>Test!B1064</f>
        <v>0</v>
      </c>
      <c r="AA215" s="40">
        <f>Test!C1064</f>
        <v>0</v>
      </c>
      <c r="AB215" s="40">
        <f>Test!D1064</f>
        <v>0</v>
      </c>
      <c r="AC215" s="40">
        <f>Test!E1064</f>
        <v>0</v>
      </c>
      <c r="AD215" s="40"/>
      <c r="AE215" s="40">
        <f>Test!F1064</f>
        <v>0</v>
      </c>
      <c r="AF215" s="40">
        <f>Test!G1064</f>
        <v>0</v>
      </c>
      <c r="AG215" s="40">
        <f>Test!H1064</f>
        <v>0</v>
      </c>
      <c r="AH215" s="40"/>
      <c r="AI215" s="40"/>
      <c r="AJ215" s="40"/>
      <c r="AK215" s="40"/>
      <c r="AL215" s="40"/>
      <c r="AM215" s="40"/>
      <c r="AN215" s="40"/>
      <c r="AO215" s="40">
        <f>Test!I1064</f>
        <v>0</v>
      </c>
      <c r="AP215" s="40">
        <f>Test!J1064</f>
        <v>0</v>
      </c>
      <c r="AQ215" s="36">
        <f t="shared" si="15"/>
        <v>0</v>
      </c>
      <c r="AR215" s="48">
        <f t="shared" si="12"/>
        <v>0</v>
      </c>
      <c r="AS215" s="49">
        <f t="shared" si="13"/>
        <v>0</v>
      </c>
      <c r="AT215" s="16"/>
      <c r="AU215" s="16"/>
      <c r="AV215" s="468"/>
      <c r="AW215" s="403"/>
      <c r="AX215" s="403"/>
      <c r="AY215" s="403"/>
      <c r="AZ215" s="403"/>
      <c r="BA215" s="403"/>
      <c r="BB215" s="403"/>
      <c r="BC215" s="403"/>
      <c r="BD215" s="403"/>
      <c r="BE215" s="403"/>
      <c r="BF215" s="403"/>
      <c r="BG215" s="403"/>
      <c r="BH215" s="403"/>
      <c r="BI215" s="403"/>
      <c r="BJ215" s="403"/>
      <c r="BK215" s="403"/>
      <c r="BL215" s="403"/>
      <c r="BM215" s="403"/>
      <c r="BN215" s="403"/>
      <c r="BO215" s="403"/>
      <c r="BP215" s="403"/>
      <c r="BQ215" s="377"/>
      <c r="BR215" s="377"/>
    </row>
    <row r="216" spans="1:70" ht="17" customHeight="1" x14ac:dyDescent="0.2">
      <c r="A216" s="387"/>
      <c r="B216" s="390"/>
      <c r="C216" s="393"/>
      <c r="D216" s="396"/>
      <c r="E216" s="399"/>
      <c r="F216" s="19">
        <v>39</v>
      </c>
      <c r="G216" s="35">
        <f>Anchor!B1065</f>
        <v>848.64739999999995</v>
      </c>
      <c r="H216" s="40">
        <f>Anchor!C1065</f>
        <v>41.2864</v>
      </c>
      <c r="I216" s="40">
        <f>Anchor!D1065</f>
        <v>47.820700000000002</v>
      </c>
      <c r="J216" s="40">
        <f>Anchor!E1065</f>
        <v>47.547800000000002</v>
      </c>
      <c r="K216" s="40"/>
      <c r="L216" s="40">
        <f>Anchor!F1065</f>
        <v>22.171800000000001</v>
      </c>
      <c r="M216" s="40">
        <f>Anchor!G1065</f>
        <v>22.1187</v>
      </c>
      <c r="N216" s="40">
        <f>Anchor!H1065</f>
        <v>91.703599999999994</v>
      </c>
      <c r="O216" s="40"/>
      <c r="P216" s="40"/>
      <c r="Q216" s="40"/>
      <c r="R216" s="40"/>
      <c r="S216" s="40"/>
      <c r="T216" s="40"/>
      <c r="U216" s="40"/>
      <c r="V216" s="40">
        <f>Anchor!I1065</f>
        <v>2043</v>
      </c>
      <c r="W216" s="40">
        <f>Anchor!J1065</f>
        <v>1.2357</v>
      </c>
      <c r="X216" s="36">
        <f t="shared" si="14"/>
        <v>0.5675</v>
      </c>
      <c r="Y216" s="15"/>
      <c r="Z216" s="35">
        <f>Test!B1065</f>
        <v>0</v>
      </c>
      <c r="AA216" s="40">
        <f>Test!C1065</f>
        <v>0</v>
      </c>
      <c r="AB216" s="40">
        <f>Test!D1065</f>
        <v>0</v>
      </c>
      <c r="AC216" s="40">
        <f>Test!E1065</f>
        <v>0</v>
      </c>
      <c r="AD216" s="40"/>
      <c r="AE216" s="40">
        <f>Test!F1065</f>
        <v>0</v>
      </c>
      <c r="AF216" s="40">
        <f>Test!G1065</f>
        <v>0</v>
      </c>
      <c r="AG216" s="40">
        <f>Test!H1065</f>
        <v>0</v>
      </c>
      <c r="AH216" s="40"/>
      <c r="AI216" s="40"/>
      <c r="AJ216" s="40"/>
      <c r="AK216" s="40"/>
      <c r="AL216" s="40"/>
      <c r="AM216" s="40"/>
      <c r="AN216" s="40"/>
      <c r="AO216" s="40">
        <f>Test!I1065</f>
        <v>0</v>
      </c>
      <c r="AP216" s="40">
        <f>Test!J1065</f>
        <v>0</v>
      </c>
      <c r="AQ216" s="36">
        <f t="shared" si="15"/>
        <v>0</v>
      </c>
      <c r="AR216" s="48">
        <f t="shared" si="12"/>
        <v>0</v>
      </c>
      <c r="AS216" s="49">
        <f t="shared" si="13"/>
        <v>0</v>
      </c>
      <c r="AT216" s="16"/>
      <c r="AU216" s="16"/>
      <c r="AV216" s="468" t="s">
        <v>124</v>
      </c>
      <c r="AW216" s="403" cm="1">
        <f t="array" ref="AW216">bdRateExtend($G215:$G218,H215:H218,$Z215:$Z218,AA215:AA218)</f>
        <v>1</v>
      </c>
      <c r="AX216" s="403"/>
      <c r="AY216" s="403"/>
      <c r="AZ216" s="403"/>
      <c r="BA216" s="403"/>
      <c r="BB216" s="403" cm="1">
        <f t="array" ref="BB216">bdRateExtend($G215:$G218,L215:L218,$Z215:$Z218,AE215:AE218)</f>
        <v>1</v>
      </c>
      <c r="BC216" s="403"/>
      <c r="BD216" s="403" cm="1">
        <f t="array" ref="BD216">bdRateExtend($G215:$G218,M215:M218,$Z215:$Z218,AF215:AF218)</f>
        <v>1</v>
      </c>
      <c r="BE216" s="403"/>
      <c r="BF216" s="403" cm="1">
        <f t="array" ref="BF216">bdRateExtend($G215:$G218,N215:N218,$Z215:$Z218,AG215:AG218)</f>
        <v>1</v>
      </c>
      <c r="BG216" s="403"/>
      <c r="BH216" s="403" t="e" cm="1">
        <f t="array" ref="BH216">bdRateExtend($G215:$G218,O215:O218,$Z215:$Z218,AH215:AH218)</f>
        <v>#VALUE!</v>
      </c>
      <c r="BI216" s="403"/>
      <c r="BJ216" s="403" t="e" cm="1">
        <f t="array" ref="BJ216">bdRateExtend($G215:$G218,P215:P218,$Z215:$Z218,AI215:AI218)</f>
        <v>#VALUE!</v>
      </c>
      <c r="BK216" s="403"/>
      <c r="BL216" s="403" t="e" cm="1">
        <f t="array" ref="BL216">bdRateExtend($G215:$G218,Q215:Q218,$Z215:$Z218,AJ215:AJ218)</f>
        <v>#VALUE!</v>
      </c>
      <c r="BM216" s="403"/>
      <c r="BN216" s="403" t="e" cm="1">
        <f t="array" ref="BN216">bdRateExtend($G215:$G218,R215:R218,$Z215:$Z218,AK215:AK218)</f>
        <v>#VALUE!</v>
      </c>
      <c r="BO216" s="403"/>
      <c r="BP216" s="403"/>
      <c r="BQ216" s="377"/>
      <c r="BR216" s="377"/>
    </row>
    <row r="217" spans="1:70" ht="17" customHeight="1" x14ac:dyDescent="0.2">
      <c r="A217" s="387"/>
      <c r="B217" s="390"/>
      <c r="C217" s="393"/>
      <c r="D217" s="396"/>
      <c r="E217" s="399"/>
      <c r="F217" s="19">
        <v>47</v>
      </c>
      <c r="G217" s="35">
        <f>Anchor!B1066</f>
        <v>466.77420000000001</v>
      </c>
      <c r="H217" s="40">
        <f>Anchor!C1066</f>
        <v>39.458199999999998</v>
      </c>
      <c r="I217" s="40">
        <f>Anchor!D1066</f>
        <v>46.816099999999999</v>
      </c>
      <c r="J217" s="40">
        <f>Anchor!E1066</f>
        <v>46.086500000000001</v>
      </c>
      <c r="K217" s="40"/>
      <c r="L217" s="40">
        <f>Anchor!F1066</f>
        <v>20.421600000000002</v>
      </c>
      <c r="M217" s="40">
        <f>Anchor!G1066</f>
        <v>20.596699999999998</v>
      </c>
      <c r="N217" s="40">
        <f>Anchor!H1066</f>
        <v>87.427199999999999</v>
      </c>
      <c r="O217" s="40"/>
      <c r="P217" s="40"/>
      <c r="Q217" s="40"/>
      <c r="R217" s="40"/>
      <c r="S217" s="40"/>
      <c r="T217" s="40"/>
      <c r="U217" s="40"/>
      <c r="V217" s="40">
        <f>Anchor!I1066</f>
        <v>1441.1</v>
      </c>
      <c r="W217" s="40">
        <f>Anchor!J1066</f>
        <v>0.91790000000000005</v>
      </c>
      <c r="X217" s="36">
        <f t="shared" si="14"/>
        <v>0.40030555555555553</v>
      </c>
      <c r="Y217" s="15"/>
      <c r="Z217" s="35">
        <f>Test!B1066</f>
        <v>0</v>
      </c>
      <c r="AA217" s="40">
        <f>Test!C1066</f>
        <v>0</v>
      </c>
      <c r="AB217" s="40">
        <f>Test!D1066</f>
        <v>0</v>
      </c>
      <c r="AC217" s="40">
        <f>Test!E1066</f>
        <v>0</v>
      </c>
      <c r="AD217" s="40"/>
      <c r="AE217" s="40">
        <f>Test!F1066</f>
        <v>0</v>
      </c>
      <c r="AF217" s="40">
        <f>Test!G1066</f>
        <v>0</v>
      </c>
      <c r="AG217" s="40">
        <f>Test!H1066</f>
        <v>0</v>
      </c>
      <c r="AH217" s="40"/>
      <c r="AI217" s="40"/>
      <c r="AJ217" s="40"/>
      <c r="AK217" s="40"/>
      <c r="AL217" s="40"/>
      <c r="AM217" s="40"/>
      <c r="AN217" s="40"/>
      <c r="AO217" s="40">
        <f>Test!I1066</f>
        <v>0</v>
      </c>
      <c r="AP217" s="40">
        <f>Test!J1066</f>
        <v>0</v>
      </c>
      <c r="AQ217" s="36">
        <f t="shared" si="15"/>
        <v>0</v>
      </c>
      <c r="AR217" s="48">
        <f t="shared" si="12"/>
        <v>0</v>
      </c>
      <c r="AS217" s="49">
        <f t="shared" si="13"/>
        <v>0</v>
      </c>
      <c r="AT217" s="16"/>
      <c r="AU217" s="16"/>
      <c r="AV217" s="468"/>
      <c r="AW217" s="403"/>
      <c r="AX217" s="403"/>
      <c r="AY217" s="403"/>
      <c r="AZ217" s="403"/>
      <c r="BA217" s="403"/>
      <c r="BB217" s="403"/>
      <c r="BC217" s="403"/>
      <c r="BD217" s="403"/>
      <c r="BE217" s="403"/>
      <c r="BF217" s="403"/>
      <c r="BG217" s="403"/>
      <c r="BH217" s="403"/>
      <c r="BI217" s="403"/>
      <c r="BJ217" s="403"/>
      <c r="BK217" s="403"/>
      <c r="BL217" s="403"/>
      <c r="BM217" s="403"/>
      <c r="BN217" s="403"/>
      <c r="BO217" s="403"/>
      <c r="BP217" s="403"/>
      <c r="BQ217" s="377"/>
      <c r="BR217" s="377"/>
    </row>
    <row r="218" spans="1:70" ht="17" customHeight="1" x14ac:dyDescent="0.2">
      <c r="A218" s="387"/>
      <c r="B218" s="390"/>
      <c r="C218" s="393"/>
      <c r="D218" s="396"/>
      <c r="E218" s="399"/>
      <c r="F218" s="19">
        <v>55</v>
      </c>
      <c r="G218" s="35">
        <f>Anchor!B1067</f>
        <v>281.6123</v>
      </c>
      <c r="H218" s="40">
        <f>Anchor!C1067</f>
        <v>37.256</v>
      </c>
      <c r="I218" s="40">
        <f>Anchor!D1067</f>
        <v>45.689700000000002</v>
      </c>
      <c r="J218" s="40">
        <f>Anchor!E1067</f>
        <v>44.305999999999997</v>
      </c>
      <c r="K218" s="40"/>
      <c r="L218" s="40">
        <f>Anchor!F1067</f>
        <v>18.258800000000001</v>
      </c>
      <c r="M218" s="40">
        <f>Anchor!G1067</f>
        <v>18.6401</v>
      </c>
      <c r="N218" s="40">
        <f>Anchor!H1067</f>
        <v>80.519300000000001</v>
      </c>
      <c r="O218" s="40"/>
      <c r="P218" s="40"/>
      <c r="Q218" s="40"/>
      <c r="R218" s="40"/>
      <c r="S218" s="40"/>
      <c r="T218" s="40"/>
      <c r="U218" s="40"/>
      <c r="V218" s="40">
        <f>Anchor!I1067</f>
        <v>1097.9000000000001</v>
      </c>
      <c r="W218" s="40">
        <f>Anchor!J1067</f>
        <v>0.72799999999999998</v>
      </c>
      <c r="X218" s="36">
        <f t="shared" si="14"/>
        <v>0.30497222222222226</v>
      </c>
      <c r="Y218" s="15"/>
      <c r="Z218" s="35">
        <f>Test!B1067</f>
        <v>0</v>
      </c>
      <c r="AA218" s="40">
        <f>Test!C1067</f>
        <v>0</v>
      </c>
      <c r="AB218" s="40">
        <f>Test!D1067</f>
        <v>0</v>
      </c>
      <c r="AC218" s="40">
        <f>Test!E1067</f>
        <v>0</v>
      </c>
      <c r="AD218" s="40"/>
      <c r="AE218" s="40">
        <f>Test!F1067</f>
        <v>0</v>
      </c>
      <c r="AF218" s="40">
        <f>Test!G1067</f>
        <v>0</v>
      </c>
      <c r="AG218" s="40">
        <f>Test!H1067</f>
        <v>0</v>
      </c>
      <c r="AH218" s="40"/>
      <c r="AI218" s="40"/>
      <c r="AJ218" s="40"/>
      <c r="AK218" s="40"/>
      <c r="AL218" s="40"/>
      <c r="AM218" s="40"/>
      <c r="AN218" s="40"/>
      <c r="AO218" s="40">
        <f>Test!I1067</f>
        <v>0</v>
      </c>
      <c r="AP218" s="40">
        <f>Test!J1067</f>
        <v>0</v>
      </c>
      <c r="AQ218" s="36">
        <f t="shared" si="15"/>
        <v>0</v>
      </c>
      <c r="AR218" s="48">
        <f t="shared" si="12"/>
        <v>0</v>
      </c>
      <c r="AS218" s="49">
        <f t="shared" si="13"/>
        <v>0</v>
      </c>
      <c r="AT218" s="16"/>
      <c r="AU218" s="16"/>
      <c r="AV218" s="468" t="s">
        <v>125</v>
      </c>
      <c r="AW218" s="403" cm="1">
        <f t="array" ref="AW218">bdRateExtend($G216:$G219,H216:H219,$Z216:$Z219,AA216:AA219)</f>
        <v>1</v>
      </c>
      <c r="AX218" s="403"/>
      <c r="AY218" s="403"/>
      <c r="AZ218" s="403"/>
      <c r="BA218" s="403"/>
      <c r="BB218" s="403" cm="1">
        <f t="array" ref="BB218">bdRateExtend($G216:$G219,L216:L219,$Z216:$Z219,AE216:AE219)</f>
        <v>1</v>
      </c>
      <c r="BC218" s="403"/>
      <c r="BD218" s="403" cm="1">
        <f t="array" ref="BD218">bdRateExtend($G216:$G219,M216:M219,$Z216:$Z219,AF216:AF219)</f>
        <v>1</v>
      </c>
      <c r="BE218" s="403"/>
      <c r="BF218" s="403" cm="1">
        <f t="array" ref="BF218">bdRateExtend($G216:$G219,N216:N219,$Z216:$Z219,AG216:AG219)</f>
        <v>1</v>
      </c>
      <c r="BG218" s="403"/>
      <c r="BH218" s="403" t="e" cm="1">
        <f t="array" ref="BH218">bdRateExtend($G216:$G219,O216:O219,$Z216:$Z219,AH216:AH219)</f>
        <v>#VALUE!</v>
      </c>
      <c r="BI218" s="403"/>
      <c r="BJ218" s="403" t="e" cm="1">
        <f t="array" ref="BJ218">bdRateExtend($G216:$G219,P216:P219,$Z216:$Z219,AI216:AI219)</f>
        <v>#VALUE!</v>
      </c>
      <c r="BK218" s="403"/>
      <c r="BL218" s="403" t="e" cm="1">
        <f t="array" ref="BL218">bdRateExtend($G216:$G219,Q216:Q219,$Z216:$Z219,AJ216:AJ219)</f>
        <v>#VALUE!</v>
      </c>
      <c r="BM218" s="403"/>
      <c r="BN218" s="403" t="e" cm="1">
        <f t="array" ref="BN218">bdRateExtend($G216:$G219,R216:R219,$Z216:$Z219,AK216:AK219)</f>
        <v>#VALUE!</v>
      </c>
      <c r="BO218" s="403"/>
      <c r="BP218" s="403"/>
      <c r="BQ218" s="377"/>
      <c r="BR218" s="377"/>
    </row>
    <row r="219" spans="1:70" ht="17" customHeight="1" thickBot="1" x14ac:dyDescent="0.25">
      <c r="A219" s="387"/>
      <c r="B219" s="391"/>
      <c r="C219" s="394"/>
      <c r="D219" s="397"/>
      <c r="E219" s="400"/>
      <c r="F219" s="22">
        <v>63</v>
      </c>
      <c r="G219" s="37">
        <f>Anchor!B1068</f>
        <v>147.5188</v>
      </c>
      <c r="H219" s="38">
        <f>Anchor!C1068</f>
        <v>34.164900000000003</v>
      </c>
      <c r="I219" s="38">
        <f>Anchor!D1068</f>
        <v>44.187600000000003</v>
      </c>
      <c r="J219" s="38">
        <f>Anchor!E1068</f>
        <v>42.121200000000002</v>
      </c>
      <c r="K219" s="38"/>
      <c r="L219" s="38">
        <f>Anchor!F1068</f>
        <v>15.311500000000001</v>
      </c>
      <c r="M219" s="38">
        <f>Anchor!G1068</f>
        <v>15.8704</v>
      </c>
      <c r="N219" s="38">
        <f>Anchor!H1068</f>
        <v>67.358000000000004</v>
      </c>
      <c r="O219" s="38"/>
      <c r="P219" s="38"/>
      <c r="Q219" s="38"/>
      <c r="R219" s="38"/>
      <c r="S219" s="38"/>
      <c r="T219" s="38"/>
      <c r="U219" s="38"/>
      <c r="V219" s="38">
        <f>Anchor!I1068</f>
        <v>706.5</v>
      </c>
      <c r="W219" s="38">
        <f>Anchor!J1068</f>
        <v>0.55879999999999996</v>
      </c>
      <c r="X219" s="39">
        <f t="shared" si="14"/>
        <v>0.19625000000000001</v>
      </c>
      <c r="Y219" s="15"/>
      <c r="Z219" s="37">
        <f>Test!B1068</f>
        <v>0</v>
      </c>
      <c r="AA219" s="38">
        <f>Test!C1068</f>
        <v>0</v>
      </c>
      <c r="AB219" s="38">
        <f>Test!D1068</f>
        <v>0</v>
      </c>
      <c r="AC219" s="38">
        <f>Test!E1068</f>
        <v>0</v>
      </c>
      <c r="AD219" s="38"/>
      <c r="AE219" s="38">
        <f>Test!F1068</f>
        <v>0</v>
      </c>
      <c r="AF219" s="38">
        <f>Test!G1068</f>
        <v>0</v>
      </c>
      <c r="AG219" s="38">
        <f>Test!H1068</f>
        <v>0</v>
      </c>
      <c r="AH219" s="38"/>
      <c r="AI219" s="38"/>
      <c r="AJ219" s="38"/>
      <c r="AK219" s="38"/>
      <c r="AL219" s="38"/>
      <c r="AM219" s="38"/>
      <c r="AN219" s="38"/>
      <c r="AO219" s="38">
        <f>Test!I1068</f>
        <v>0</v>
      </c>
      <c r="AP219" s="38">
        <f>Test!J1068</f>
        <v>0</v>
      </c>
      <c r="AQ219" s="39">
        <f t="shared" si="15"/>
        <v>0</v>
      </c>
      <c r="AR219" s="50">
        <f t="shared" si="12"/>
        <v>0</v>
      </c>
      <c r="AS219" s="51">
        <f t="shared" si="13"/>
        <v>0</v>
      </c>
      <c r="AT219" s="16"/>
      <c r="AU219" s="16"/>
      <c r="AV219" s="468"/>
      <c r="AW219" s="403"/>
      <c r="AX219" s="403"/>
      <c r="AY219" s="403"/>
      <c r="AZ219" s="403"/>
      <c r="BA219" s="403"/>
      <c r="BB219" s="403"/>
      <c r="BC219" s="403"/>
      <c r="BD219" s="403"/>
      <c r="BE219" s="403"/>
      <c r="BF219" s="403"/>
      <c r="BG219" s="403"/>
      <c r="BH219" s="403"/>
      <c r="BI219" s="403"/>
      <c r="BJ219" s="403"/>
      <c r="BK219" s="403"/>
      <c r="BL219" s="403"/>
      <c r="BM219" s="403"/>
      <c r="BN219" s="403"/>
      <c r="BO219" s="403"/>
      <c r="BP219" s="403"/>
      <c r="BQ219" s="377"/>
      <c r="BR219" s="377"/>
    </row>
    <row r="220" spans="1:70" ht="17" customHeight="1" x14ac:dyDescent="0.2">
      <c r="A220" s="387"/>
      <c r="B220" s="389" t="s">
        <v>22</v>
      </c>
      <c r="C220" s="392" t="s">
        <v>59</v>
      </c>
      <c r="D220" s="395">
        <v>60</v>
      </c>
      <c r="E220" s="398">
        <v>8</v>
      </c>
      <c r="F220" s="21">
        <v>23</v>
      </c>
      <c r="G220" s="32">
        <f>Anchor!B1069</f>
        <v>4929.5704999999998</v>
      </c>
      <c r="H220" s="33">
        <f>Anchor!C1069</f>
        <v>44.031999999999996</v>
      </c>
      <c r="I220" s="33">
        <f>Anchor!D1069</f>
        <v>49.190100000000001</v>
      </c>
      <c r="J220" s="33">
        <f>Anchor!E1069</f>
        <v>49.509900000000002</v>
      </c>
      <c r="K220" s="33"/>
      <c r="L220" s="33">
        <f>Anchor!F1069</f>
        <v>24.412500000000001</v>
      </c>
      <c r="M220" s="33">
        <f>Anchor!G1069</f>
        <v>23.712900000000001</v>
      </c>
      <c r="N220" s="33">
        <f>Anchor!H1069</f>
        <v>97.3673</v>
      </c>
      <c r="O220" s="33"/>
      <c r="P220" s="33"/>
      <c r="Q220" s="33"/>
      <c r="R220" s="33"/>
      <c r="S220" s="33"/>
      <c r="T220" s="33"/>
      <c r="U220" s="33"/>
      <c r="V220" s="33">
        <f>Anchor!I1069</f>
        <v>5573.1</v>
      </c>
      <c r="W220" s="33">
        <f>Anchor!J1069</f>
        <v>2.4956999999999998</v>
      </c>
      <c r="X220" s="34">
        <f t="shared" si="14"/>
        <v>1.5480833333333335</v>
      </c>
      <c r="Y220" s="15"/>
      <c r="Z220" s="32">
        <f>Test!B1069</f>
        <v>0</v>
      </c>
      <c r="AA220" s="33">
        <f>Test!C1069</f>
        <v>0</v>
      </c>
      <c r="AB220" s="33">
        <f>Test!D1069</f>
        <v>0</v>
      </c>
      <c r="AC220" s="33">
        <f>Test!E1069</f>
        <v>0</v>
      </c>
      <c r="AD220" s="33"/>
      <c r="AE220" s="33">
        <f>Test!F1069</f>
        <v>0</v>
      </c>
      <c r="AF220" s="33">
        <f>Test!G1069</f>
        <v>0</v>
      </c>
      <c r="AG220" s="33">
        <f>Test!H1069</f>
        <v>0</v>
      </c>
      <c r="AH220" s="33"/>
      <c r="AI220" s="33"/>
      <c r="AJ220" s="33"/>
      <c r="AK220" s="33"/>
      <c r="AL220" s="33"/>
      <c r="AM220" s="33"/>
      <c r="AN220" s="33"/>
      <c r="AO220" s="33">
        <f>Test!I1069</f>
        <v>0</v>
      </c>
      <c r="AP220" s="33">
        <f>Test!J1069</f>
        <v>0</v>
      </c>
      <c r="AQ220" s="34">
        <f t="shared" si="15"/>
        <v>0</v>
      </c>
      <c r="AR220" s="46">
        <f t="shared" si="12"/>
        <v>0</v>
      </c>
      <c r="AS220" s="47">
        <f t="shared" si="13"/>
        <v>0</v>
      </c>
      <c r="AT220" s="16"/>
      <c r="AU220" s="16"/>
      <c r="AV220" s="468" t="s">
        <v>123</v>
      </c>
      <c r="AW220" s="403" cm="1">
        <f t="array" ref="AW220">bdRateExtend($G220:$G223,H220:H223,$Z220:$Z223,AA220:AA223)</f>
        <v>1</v>
      </c>
      <c r="AX220" s="403" cm="1">
        <f t="array" ref="AX220">bdRateExtend($G220:$G225,H220:H225,$Z220:$Z225,AA220:AA225)</f>
        <v>1</v>
      </c>
      <c r="AY220" s="403" cm="1">
        <f t="array" ref="AY220">bdRateExtend($G220:$G225,I220:I225,$Z220:$Z225,AB220:AB225)</f>
        <v>1</v>
      </c>
      <c r="AZ220" s="403" cm="1">
        <f t="array" ref="AZ220">bdRateExtend($G220:$G225,J220:J225,$Z220:$Z225,AC220:AC225)</f>
        <v>1</v>
      </c>
      <c r="BA220" s="403" t="e" cm="1">
        <f t="array" ref="BA220">bdRateExtend($G220:$G225,K220:K225,$Z220:$Z225,AD220:AD225)</f>
        <v>#VALUE!</v>
      </c>
      <c r="BB220" s="403" cm="1">
        <f t="array" ref="BB220">bdRateExtend($G220:$G223,L220:L223,$Z220:$Z223,AE220:AE223)</f>
        <v>1</v>
      </c>
      <c r="BC220" s="403" cm="1">
        <f t="array" ref="BC220">bdRateExtend($G220:$G225,L220:L225,$Z220:$Z225,AE220:AE225)</f>
        <v>1</v>
      </c>
      <c r="BD220" s="403" cm="1">
        <f t="array" ref="BD220">bdRateExtend($G220:$G223,M220:M223,$Z220:$Z223,AF220:AF223)</f>
        <v>1</v>
      </c>
      <c r="BE220" s="403" cm="1">
        <f t="array" ref="BE220">bdRateExtend($G220:$G225,M220:M225,$Z220:$Z225,AF220:AF225)</f>
        <v>1</v>
      </c>
      <c r="BF220" s="403" cm="1">
        <f t="array" ref="BF220">bdRateExtend($G220:$G223,N220:N223,$Z220:$Z223,AG220:AG223)</f>
        <v>1</v>
      </c>
      <c r="BG220" s="403" cm="1">
        <f t="array" ref="BG220">bdRateExtend($G220:$G225,N220:N225,$Z220:$Z225,AG220:AG225)</f>
        <v>1</v>
      </c>
      <c r="BH220" s="403" t="e" cm="1">
        <f t="array" ref="BH220">bdRateExtend($G220:$G223,O220:O223,$Z220:$Z223,AH220:AH223)</f>
        <v>#VALUE!</v>
      </c>
      <c r="BI220" s="403" t="e" cm="1">
        <f t="array" ref="BI220">bdRateExtend($G220:$G225,O220:O225,$Z220:$Z225,AH220:AH225)</f>
        <v>#VALUE!</v>
      </c>
      <c r="BJ220" s="403" t="e" cm="1">
        <f t="array" ref="BJ220">bdRateExtend($G220:$G223,P220:P223,$Z220:$Z223,AI220:AI223)</f>
        <v>#VALUE!</v>
      </c>
      <c r="BK220" s="403" t="e" cm="1">
        <f t="array" ref="BK220">bdRateExtend($G220:$G225,P220:P225,$Z220:$Z225,AI220:AI225)</f>
        <v>#VALUE!</v>
      </c>
      <c r="BL220" s="403" t="e" cm="1">
        <f t="array" ref="BL220">bdRateExtend($G220:$G223,Q220:Q223,$Z220:$Z223,AJ220:AJ223)</f>
        <v>#VALUE!</v>
      </c>
      <c r="BM220" s="403" t="e" cm="1">
        <f t="array" ref="BM220">bdRateExtend($G220:$G225,Q220:Q225,$Z220:$Z225,AJ220:AJ225)</f>
        <v>#VALUE!</v>
      </c>
      <c r="BN220" s="403" t="e" cm="1">
        <f t="array" ref="BN220">bdRateExtend($G220:$G223,R220:R223,$Z220:$Z223,AK220:AK223)</f>
        <v>#VALUE!</v>
      </c>
      <c r="BO220" s="403" t="e" cm="1">
        <f t="array" ref="BO220">bdRateExtend($G220:$G225,R220:R225,$Z220:$Z225,AK220:AK225)</f>
        <v>#VALUE!</v>
      </c>
      <c r="BP220" s="403" t="e" cm="1">
        <f t="array" ref="BP220">bdRateExtend($G220:$G225,S220:S225,$Z220:$Z225,AL220:AL225)</f>
        <v>#VALUE!</v>
      </c>
      <c r="BQ220" s="377" t="e" cm="1">
        <f t="array" ref="BQ220">bdRateExtend($G220:$G225,T220:T225,$Z220:$Z225,AM220:AM225)</f>
        <v>#VALUE!</v>
      </c>
      <c r="BR220" s="377" t="e" cm="1">
        <f t="array" ref="BR220">bdRateExtend($G220:$G225,U220:U225,$Z220:$Z225,AN220:AN225)</f>
        <v>#VALUE!</v>
      </c>
    </row>
    <row r="221" spans="1:70" ht="17" customHeight="1" x14ac:dyDescent="0.2">
      <c r="A221" s="387"/>
      <c r="B221" s="390"/>
      <c r="C221" s="393"/>
      <c r="D221" s="396"/>
      <c r="E221" s="399"/>
      <c r="F221" s="19">
        <v>31</v>
      </c>
      <c r="G221" s="35">
        <f>Anchor!B1070</f>
        <v>1901.2689</v>
      </c>
      <c r="H221" s="40">
        <f>Anchor!C1070</f>
        <v>42.369399999999999</v>
      </c>
      <c r="I221" s="40">
        <f>Anchor!D1070</f>
        <v>48.478299999999997</v>
      </c>
      <c r="J221" s="40">
        <f>Anchor!E1070</f>
        <v>48.818800000000003</v>
      </c>
      <c r="K221" s="40"/>
      <c r="L221" s="40">
        <f>Anchor!F1070</f>
        <v>22.378599999999999</v>
      </c>
      <c r="M221" s="40">
        <f>Anchor!G1070</f>
        <v>22.000800000000002</v>
      </c>
      <c r="N221" s="40">
        <f>Anchor!H1070</f>
        <v>95.908699999999996</v>
      </c>
      <c r="O221" s="40"/>
      <c r="P221" s="40"/>
      <c r="Q221" s="40"/>
      <c r="R221" s="40"/>
      <c r="S221" s="40"/>
      <c r="T221" s="40"/>
      <c r="U221" s="40"/>
      <c r="V221" s="40">
        <f>Anchor!I1070</f>
        <v>3146.8</v>
      </c>
      <c r="W221" s="40">
        <f>Anchor!J1070</f>
        <v>1.6311</v>
      </c>
      <c r="X221" s="36">
        <f t="shared" si="14"/>
        <v>0.87411111111111117</v>
      </c>
      <c r="Y221" s="15"/>
      <c r="Z221" s="35">
        <f>Test!B1070</f>
        <v>0</v>
      </c>
      <c r="AA221" s="40">
        <f>Test!C1070</f>
        <v>0</v>
      </c>
      <c r="AB221" s="40">
        <f>Test!D1070</f>
        <v>0</v>
      </c>
      <c r="AC221" s="40">
        <f>Test!E1070</f>
        <v>0</v>
      </c>
      <c r="AD221" s="40"/>
      <c r="AE221" s="40">
        <f>Test!F1070</f>
        <v>0</v>
      </c>
      <c r="AF221" s="40">
        <f>Test!G1070</f>
        <v>0</v>
      </c>
      <c r="AG221" s="40">
        <f>Test!H1070</f>
        <v>0</v>
      </c>
      <c r="AH221" s="40"/>
      <c r="AI221" s="40"/>
      <c r="AJ221" s="40"/>
      <c r="AK221" s="40"/>
      <c r="AL221" s="40"/>
      <c r="AM221" s="40"/>
      <c r="AN221" s="40"/>
      <c r="AO221" s="40">
        <f>Test!I1070</f>
        <v>0</v>
      </c>
      <c r="AP221" s="40">
        <f>Test!J1070</f>
        <v>0</v>
      </c>
      <c r="AQ221" s="36">
        <f t="shared" si="15"/>
        <v>0</v>
      </c>
      <c r="AR221" s="48">
        <f t="shared" si="12"/>
        <v>0</v>
      </c>
      <c r="AS221" s="49">
        <f t="shared" si="13"/>
        <v>0</v>
      </c>
      <c r="AT221" s="16"/>
      <c r="AU221" s="16"/>
      <c r="AV221" s="468"/>
      <c r="AW221" s="403"/>
      <c r="AX221" s="403"/>
      <c r="AY221" s="403"/>
      <c r="AZ221" s="403"/>
      <c r="BA221" s="403"/>
      <c r="BB221" s="403"/>
      <c r="BC221" s="403"/>
      <c r="BD221" s="403"/>
      <c r="BE221" s="403"/>
      <c r="BF221" s="403"/>
      <c r="BG221" s="403"/>
      <c r="BH221" s="403"/>
      <c r="BI221" s="403"/>
      <c r="BJ221" s="403"/>
      <c r="BK221" s="403"/>
      <c r="BL221" s="403"/>
      <c r="BM221" s="403"/>
      <c r="BN221" s="403"/>
      <c r="BO221" s="403"/>
      <c r="BP221" s="403"/>
      <c r="BQ221" s="377"/>
      <c r="BR221" s="377"/>
    </row>
    <row r="222" spans="1:70" ht="17" customHeight="1" x14ac:dyDescent="0.2">
      <c r="A222" s="387"/>
      <c r="B222" s="390"/>
      <c r="C222" s="393"/>
      <c r="D222" s="396"/>
      <c r="E222" s="399"/>
      <c r="F222" s="19">
        <v>39</v>
      </c>
      <c r="G222" s="35">
        <f>Anchor!B1071</f>
        <v>867.72180000000003</v>
      </c>
      <c r="H222" s="40">
        <f>Anchor!C1071</f>
        <v>40.850700000000003</v>
      </c>
      <c r="I222" s="40">
        <f>Anchor!D1071</f>
        <v>47.580199999999998</v>
      </c>
      <c r="J222" s="40">
        <f>Anchor!E1071</f>
        <v>47.884599999999999</v>
      </c>
      <c r="K222" s="40"/>
      <c r="L222" s="40">
        <f>Anchor!F1071</f>
        <v>20.558499999999999</v>
      </c>
      <c r="M222" s="40">
        <f>Anchor!G1071</f>
        <v>20.471699999999998</v>
      </c>
      <c r="N222" s="40">
        <f>Anchor!H1071</f>
        <v>93.566100000000006</v>
      </c>
      <c r="O222" s="40"/>
      <c r="P222" s="40"/>
      <c r="Q222" s="40"/>
      <c r="R222" s="40"/>
      <c r="S222" s="40"/>
      <c r="T222" s="40"/>
      <c r="U222" s="40"/>
      <c r="V222" s="40">
        <f>Anchor!I1071</f>
        <v>2177.5</v>
      </c>
      <c r="W222" s="40">
        <f>Anchor!J1071</f>
        <v>1.2478</v>
      </c>
      <c r="X222" s="36">
        <f t="shared" si="14"/>
        <v>0.60486111111111107</v>
      </c>
      <c r="Y222" s="15"/>
      <c r="Z222" s="35">
        <f>Test!B1071</f>
        <v>0</v>
      </c>
      <c r="AA222" s="40">
        <f>Test!C1071</f>
        <v>0</v>
      </c>
      <c r="AB222" s="40">
        <f>Test!D1071</f>
        <v>0</v>
      </c>
      <c r="AC222" s="40">
        <f>Test!E1071</f>
        <v>0</v>
      </c>
      <c r="AD222" s="40"/>
      <c r="AE222" s="40">
        <f>Test!F1071</f>
        <v>0</v>
      </c>
      <c r="AF222" s="40">
        <f>Test!G1071</f>
        <v>0</v>
      </c>
      <c r="AG222" s="40">
        <f>Test!H1071</f>
        <v>0</v>
      </c>
      <c r="AH222" s="40"/>
      <c r="AI222" s="40"/>
      <c r="AJ222" s="40"/>
      <c r="AK222" s="40"/>
      <c r="AL222" s="40"/>
      <c r="AM222" s="40"/>
      <c r="AN222" s="40"/>
      <c r="AO222" s="40">
        <f>Test!I1071</f>
        <v>0</v>
      </c>
      <c r="AP222" s="40">
        <f>Test!J1071</f>
        <v>0</v>
      </c>
      <c r="AQ222" s="36">
        <f t="shared" si="15"/>
        <v>0</v>
      </c>
      <c r="AR222" s="48">
        <f t="shared" si="12"/>
        <v>0</v>
      </c>
      <c r="AS222" s="49">
        <f t="shared" si="13"/>
        <v>0</v>
      </c>
      <c r="AT222" s="16"/>
      <c r="AU222" s="16"/>
      <c r="AV222" s="468" t="s">
        <v>124</v>
      </c>
      <c r="AW222" s="403" cm="1">
        <f t="array" ref="AW222">bdRateExtend($G221:$G224,H221:H224,$Z221:$Z224,AA221:AA224)</f>
        <v>1</v>
      </c>
      <c r="AX222" s="403"/>
      <c r="AY222" s="403"/>
      <c r="AZ222" s="403"/>
      <c r="BA222" s="403"/>
      <c r="BB222" s="403" cm="1">
        <f t="array" ref="BB222">bdRateExtend($G221:$G224,L221:L224,$Z221:$Z224,AE221:AE224)</f>
        <v>1</v>
      </c>
      <c r="BC222" s="403"/>
      <c r="BD222" s="403" cm="1">
        <f t="array" ref="BD222">bdRateExtend($G221:$G224,M221:M224,$Z221:$Z224,AF221:AF224)</f>
        <v>1</v>
      </c>
      <c r="BE222" s="403"/>
      <c r="BF222" s="403" cm="1">
        <f t="array" ref="BF222">bdRateExtend($G221:$G224,N221:N224,$Z221:$Z224,AG221:AG224)</f>
        <v>1</v>
      </c>
      <c r="BG222" s="403"/>
      <c r="BH222" s="403" t="e" cm="1">
        <f t="array" ref="BH222">bdRateExtend($G221:$G224,O221:O224,$Z221:$Z224,AH221:AH224)</f>
        <v>#VALUE!</v>
      </c>
      <c r="BI222" s="403"/>
      <c r="BJ222" s="403" t="e" cm="1">
        <f t="array" ref="BJ222">bdRateExtend($G221:$G224,P221:P224,$Z221:$Z224,AI221:AI224)</f>
        <v>#VALUE!</v>
      </c>
      <c r="BK222" s="403"/>
      <c r="BL222" s="403" t="e" cm="1">
        <f t="array" ref="BL222">bdRateExtend($G221:$G224,Q221:Q224,$Z221:$Z224,AJ221:AJ224)</f>
        <v>#VALUE!</v>
      </c>
      <c r="BM222" s="403"/>
      <c r="BN222" s="403" t="e" cm="1">
        <f t="array" ref="BN222">bdRateExtend($G221:$G224,R221:R224,$Z221:$Z224,AK221:AK224)</f>
        <v>#VALUE!</v>
      </c>
      <c r="BO222" s="403"/>
      <c r="BP222" s="403"/>
      <c r="BQ222" s="377"/>
      <c r="BR222" s="377"/>
    </row>
    <row r="223" spans="1:70" ht="17" customHeight="1" x14ac:dyDescent="0.2">
      <c r="A223" s="387"/>
      <c r="B223" s="390"/>
      <c r="C223" s="393"/>
      <c r="D223" s="396"/>
      <c r="E223" s="399"/>
      <c r="F223" s="19">
        <v>47</v>
      </c>
      <c r="G223" s="35">
        <f>Anchor!B1072</f>
        <v>458.61779999999999</v>
      </c>
      <c r="H223" s="40">
        <f>Anchor!C1072</f>
        <v>39.136200000000002</v>
      </c>
      <c r="I223" s="40">
        <f>Anchor!D1072</f>
        <v>46.2776</v>
      </c>
      <c r="J223" s="40">
        <f>Anchor!E1072</f>
        <v>46.539499999999997</v>
      </c>
      <c r="K223" s="40"/>
      <c r="L223" s="40">
        <f>Anchor!F1072</f>
        <v>18.355899999999998</v>
      </c>
      <c r="M223" s="40">
        <f>Anchor!G1072</f>
        <v>18.6206</v>
      </c>
      <c r="N223" s="40">
        <f>Anchor!H1072</f>
        <v>89.773099999999999</v>
      </c>
      <c r="O223" s="40"/>
      <c r="P223" s="40"/>
      <c r="Q223" s="40"/>
      <c r="R223" s="40"/>
      <c r="S223" s="40"/>
      <c r="T223" s="40"/>
      <c r="U223" s="40"/>
      <c r="V223" s="40">
        <f>Anchor!I1072</f>
        <v>1471.6</v>
      </c>
      <c r="W223" s="40">
        <f>Anchor!J1072</f>
        <v>0.97850000000000004</v>
      </c>
      <c r="X223" s="36">
        <f t="shared" si="14"/>
        <v>0.40877777777777774</v>
      </c>
      <c r="Y223" s="15"/>
      <c r="Z223" s="35">
        <f>Test!B1072</f>
        <v>0</v>
      </c>
      <c r="AA223" s="40">
        <f>Test!C1072</f>
        <v>0</v>
      </c>
      <c r="AB223" s="40">
        <f>Test!D1072</f>
        <v>0</v>
      </c>
      <c r="AC223" s="40">
        <f>Test!E1072</f>
        <v>0</v>
      </c>
      <c r="AD223" s="40"/>
      <c r="AE223" s="40">
        <f>Test!F1072</f>
        <v>0</v>
      </c>
      <c r="AF223" s="40">
        <f>Test!G1072</f>
        <v>0</v>
      </c>
      <c r="AG223" s="40">
        <f>Test!H1072</f>
        <v>0</v>
      </c>
      <c r="AH223" s="40"/>
      <c r="AI223" s="40"/>
      <c r="AJ223" s="40"/>
      <c r="AK223" s="40"/>
      <c r="AL223" s="40"/>
      <c r="AM223" s="40"/>
      <c r="AN223" s="40"/>
      <c r="AO223" s="40">
        <f>Test!I1072</f>
        <v>0</v>
      </c>
      <c r="AP223" s="40">
        <f>Test!J1072</f>
        <v>0</v>
      </c>
      <c r="AQ223" s="36">
        <f t="shared" si="15"/>
        <v>0</v>
      </c>
      <c r="AR223" s="48">
        <f t="shared" si="12"/>
        <v>0</v>
      </c>
      <c r="AS223" s="49">
        <f t="shared" si="13"/>
        <v>0</v>
      </c>
      <c r="AT223" s="16"/>
      <c r="AU223" s="16"/>
      <c r="AV223" s="468"/>
      <c r="AW223" s="403"/>
      <c r="AX223" s="403"/>
      <c r="AY223" s="403"/>
      <c r="AZ223" s="403"/>
      <c r="BA223" s="403"/>
      <c r="BB223" s="403"/>
      <c r="BC223" s="403"/>
      <c r="BD223" s="403"/>
      <c r="BE223" s="403"/>
      <c r="BF223" s="403"/>
      <c r="BG223" s="403"/>
      <c r="BH223" s="403"/>
      <c r="BI223" s="403"/>
      <c r="BJ223" s="403"/>
      <c r="BK223" s="403"/>
      <c r="BL223" s="403"/>
      <c r="BM223" s="403"/>
      <c r="BN223" s="403"/>
      <c r="BO223" s="403"/>
      <c r="BP223" s="403"/>
      <c r="BQ223" s="377"/>
      <c r="BR223" s="377"/>
    </row>
    <row r="224" spans="1:70" ht="17" customHeight="1" x14ac:dyDescent="0.2">
      <c r="A224" s="387"/>
      <c r="B224" s="390"/>
      <c r="C224" s="393"/>
      <c r="D224" s="396"/>
      <c r="E224" s="399"/>
      <c r="F224" s="19">
        <v>55</v>
      </c>
      <c r="G224" s="35">
        <f>Anchor!B1073</f>
        <v>264.00369999999998</v>
      </c>
      <c r="H224" s="40">
        <f>Anchor!C1073</f>
        <v>37.174300000000002</v>
      </c>
      <c r="I224" s="40">
        <f>Anchor!D1073</f>
        <v>44.689700000000002</v>
      </c>
      <c r="J224" s="40">
        <f>Anchor!E1073</f>
        <v>44.8035</v>
      </c>
      <c r="K224" s="40"/>
      <c r="L224" s="40">
        <f>Anchor!F1073</f>
        <v>15.976100000000001</v>
      </c>
      <c r="M224" s="40">
        <f>Anchor!G1073</f>
        <v>16.566800000000001</v>
      </c>
      <c r="N224" s="40">
        <f>Anchor!H1073</f>
        <v>83.423699999999997</v>
      </c>
      <c r="O224" s="40"/>
      <c r="P224" s="40"/>
      <c r="Q224" s="40"/>
      <c r="R224" s="40"/>
      <c r="S224" s="40"/>
      <c r="T224" s="40"/>
      <c r="U224" s="40"/>
      <c r="V224" s="40">
        <f>Anchor!I1073</f>
        <v>1060.5999999999999</v>
      </c>
      <c r="W224" s="40">
        <f>Anchor!J1073</f>
        <v>0.81559999999999999</v>
      </c>
      <c r="X224" s="36">
        <f t="shared" si="14"/>
        <v>0.2946111111111111</v>
      </c>
      <c r="Y224" s="15"/>
      <c r="Z224" s="35">
        <f>Test!B1073</f>
        <v>0</v>
      </c>
      <c r="AA224" s="40">
        <f>Test!C1073</f>
        <v>0</v>
      </c>
      <c r="AB224" s="40">
        <f>Test!D1073</f>
        <v>0</v>
      </c>
      <c r="AC224" s="40">
        <f>Test!E1073</f>
        <v>0</v>
      </c>
      <c r="AD224" s="40"/>
      <c r="AE224" s="40">
        <f>Test!F1073</f>
        <v>0</v>
      </c>
      <c r="AF224" s="40">
        <f>Test!G1073</f>
        <v>0</v>
      </c>
      <c r="AG224" s="40">
        <f>Test!H1073</f>
        <v>0</v>
      </c>
      <c r="AH224" s="40"/>
      <c r="AI224" s="40"/>
      <c r="AJ224" s="40"/>
      <c r="AK224" s="40"/>
      <c r="AL224" s="40"/>
      <c r="AM224" s="40"/>
      <c r="AN224" s="40"/>
      <c r="AO224" s="40">
        <f>Test!I1073</f>
        <v>0</v>
      </c>
      <c r="AP224" s="40">
        <f>Test!J1073</f>
        <v>0</v>
      </c>
      <c r="AQ224" s="36">
        <f t="shared" si="15"/>
        <v>0</v>
      </c>
      <c r="AR224" s="48">
        <f t="shared" si="12"/>
        <v>0</v>
      </c>
      <c r="AS224" s="49">
        <f t="shared" si="13"/>
        <v>0</v>
      </c>
      <c r="AT224" s="16"/>
      <c r="AU224" s="16"/>
      <c r="AV224" s="468" t="s">
        <v>125</v>
      </c>
      <c r="AW224" s="403" cm="1">
        <f t="array" ref="AW224">bdRateExtend($G222:$G225,H222:H225,$Z222:$Z225,AA222:AA225)</f>
        <v>1</v>
      </c>
      <c r="AX224" s="403"/>
      <c r="AY224" s="403"/>
      <c r="AZ224" s="403"/>
      <c r="BA224" s="403"/>
      <c r="BB224" s="403" cm="1">
        <f t="array" ref="BB224">bdRateExtend($G222:$G225,L222:L225,$Z222:$Z225,AE222:AE225)</f>
        <v>1</v>
      </c>
      <c r="BC224" s="403"/>
      <c r="BD224" s="403" cm="1">
        <f t="array" ref="BD224">bdRateExtend($G222:$G225,M222:M225,$Z222:$Z225,AF222:AF225)</f>
        <v>1</v>
      </c>
      <c r="BE224" s="403"/>
      <c r="BF224" s="403" cm="1">
        <f t="array" ref="BF224">bdRateExtend($G222:$G225,N222:N225,$Z222:$Z225,AG222:AG225)</f>
        <v>1</v>
      </c>
      <c r="BG224" s="403"/>
      <c r="BH224" s="403" t="e" cm="1">
        <f t="array" ref="BH224">bdRateExtend($G222:$G225,O222:O225,$Z222:$Z225,AH222:AH225)</f>
        <v>#VALUE!</v>
      </c>
      <c r="BI224" s="403"/>
      <c r="BJ224" s="403" t="e" cm="1">
        <f t="array" ref="BJ224">bdRateExtend($G222:$G225,P222:P225,$Z222:$Z225,AI222:AI225)</f>
        <v>#VALUE!</v>
      </c>
      <c r="BK224" s="403"/>
      <c r="BL224" s="403" t="e" cm="1">
        <f t="array" ref="BL224">bdRateExtend($G222:$G225,Q222:Q225,$Z222:$Z225,AJ222:AJ225)</f>
        <v>#VALUE!</v>
      </c>
      <c r="BM224" s="403"/>
      <c r="BN224" s="403" t="e" cm="1">
        <f t="array" ref="BN224">bdRateExtend($G222:$G225,R222:R225,$Z222:$Z225,AK222:AK225)</f>
        <v>#VALUE!</v>
      </c>
      <c r="BO224" s="403"/>
      <c r="BP224" s="403"/>
      <c r="BQ224" s="377"/>
      <c r="BR224" s="377"/>
    </row>
    <row r="225" spans="1:70" ht="17" customHeight="1" thickBot="1" x14ac:dyDescent="0.25">
      <c r="A225" s="387"/>
      <c r="B225" s="391"/>
      <c r="C225" s="394"/>
      <c r="D225" s="397"/>
      <c r="E225" s="400"/>
      <c r="F225" s="22">
        <v>63</v>
      </c>
      <c r="G225" s="37">
        <f>Anchor!B1074</f>
        <v>135.86949999999999</v>
      </c>
      <c r="H225" s="38">
        <f>Anchor!C1074</f>
        <v>34.547199999999997</v>
      </c>
      <c r="I225" s="38">
        <f>Anchor!D1074</f>
        <v>42.772300000000001</v>
      </c>
      <c r="J225" s="38">
        <f>Anchor!E1074</f>
        <v>42.7941</v>
      </c>
      <c r="K225" s="38"/>
      <c r="L225" s="38">
        <f>Anchor!F1074</f>
        <v>13.570499999999999</v>
      </c>
      <c r="M225" s="38">
        <f>Anchor!G1074</f>
        <v>14.358000000000001</v>
      </c>
      <c r="N225" s="38">
        <f>Anchor!H1074</f>
        <v>72.899600000000007</v>
      </c>
      <c r="O225" s="38"/>
      <c r="P225" s="38"/>
      <c r="Q225" s="38"/>
      <c r="R225" s="38"/>
      <c r="S225" s="38"/>
      <c r="T225" s="38"/>
      <c r="U225" s="38"/>
      <c r="V225" s="38">
        <f>Anchor!I1074</f>
        <v>672.3</v>
      </c>
      <c r="W225" s="38">
        <f>Anchor!J1074</f>
        <v>0.77510000000000001</v>
      </c>
      <c r="X225" s="39">
        <f t="shared" si="14"/>
        <v>0.18675</v>
      </c>
      <c r="Y225" s="15"/>
      <c r="Z225" s="37">
        <f>Test!B1074</f>
        <v>0</v>
      </c>
      <c r="AA225" s="38">
        <f>Test!C1074</f>
        <v>0</v>
      </c>
      <c r="AB225" s="38">
        <f>Test!D1074</f>
        <v>0</v>
      </c>
      <c r="AC225" s="38">
        <f>Test!E1074</f>
        <v>0</v>
      </c>
      <c r="AD225" s="38"/>
      <c r="AE225" s="38">
        <f>Test!F1074</f>
        <v>0</v>
      </c>
      <c r="AF225" s="38">
        <f>Test!G1074</f>
        <v>0</v>
      </c>
      <c r="AG225" s="38">
        <f>Test!H1074</f>
        <v>0</v>
      </c>
      <c r="AH225" s="38"/>
      <c r="AI225" s="38"/>
      <c r="AJ225" s="38"/>
      <c r="AK225" s="38"/>
      <c r="AL225" s="38"/>
      <c r="AM225" s="38"/>
      <c r="AN225" s="38"/>
      <c r="AO225" s="38">
        <f>Test!I1074</f>
        <v>0</v>
      </c>
      <c r="AP225" s="38">
        <f>Test!J1074</f>
        <v>0</v>
      </c>
      <c r="AQ225" s="39">
        <f t="shared" si="15"/>
        <v>0</v>
      </c>
      <c r="AR225" s="50">
        <f t="shared" si="12"/>
        <v>0</v>
      </c>
      <c r="AS225" s="51">
        <f t="shared" si="13"/>
        <v>0</v>
      </c>
      <c r="AT225" s="16"/>
      <c r="AU225" s="16"/>
      <c r="AV225" s="468"/>
      <c r="AW225" s="403"/>
      <c r="AX225" s="403"/>
      <c r="AY225" s="403"/>
      <c r="AZ225" s="403"/>
      <c r="BA225" s="403"/>
      <c r="BB225" s="403"/>
      <c r="BC225" s="403"/>
      <c r="BD225" s="403"/>
      <c r="BE225" s="403"/>
      <c r="BF225" s="403"/>
      <c r="BG225" s="403"/>
      <c r="BH225" s="403"/>
      <c r="BI225" s="403"/>
      <c r="BJ225" s="403"/>
      <c r="BK225" s="403"/>
      <c r="BL225" s="403"/>
      <c r="BM225" s="403"/>
      <c r="BN225" s="403"/>
      <c r="BO225" s="403"/>
      <c r="BP225" s="403"/>
      <c r="BQ225" s="377"/>
      <c r="BR225" s="377"/>
    </row>
    <row r="226" spans="1:70" ht="17" customHeight="1" x14ac:dyDescent="0.2">
      <c r="A226" s="387"/>
      <c r="B226" s="389" t="s">
        <v>22</v>
      </c>
      <c r="C226" s="392" t="s">
        <v>60</v>
      </c>
      <c r="D226" s="395">
        <v>30</v>
      </c>
      <c r="E226" s="398">
        <v>8</v>
      </c>
      <c r="F226" s="21">
        <v>23</v>
      </c>
      <c r="G226" s="32">
        <f>Anchor!B1075</f>
        <v>11358.9951</v>
      </c>
      <c r="H226" s="33">
        <f>Anchor!C1075</f>
        <v>43.142899999999997</v>
      </c>
      <c r="I226" s="33">
        <f>Anchor!D1075</f>
        <v>49.192500000000003</v>
      </c>
      <c r="J226" s="33">
        <f>Anchor!E1075</f>
        <v>51.021000000000001</v>
      </c>
      <c r="K226" s="33"/>
      <c r="L226" s="33">
        <f>Anchor!F1075</f>
        <v>26.118099999999998</v>
      </c>
      <c r="M226" s="33">
        <f>Anchor!G1075</f>
        <v>24.968800000000002</v>
      </c>
      <c r="N226" s="33">
        <f>Anchor!H1075</f>
        <v>99.978999999999999</v>
      </c>
      <c r="O226" s="33"/>
      <c r="P226" s="33"/>
      <c r="Q226" s="33"/>
      <c r="R226" s="33"/>
      <c r="S226" s="33"/>
      <c r="T226" s="33"/>
      <c r="U226" s="33"/>
      <c r="V226" s="33">
        <f>Anchor!I1075</f>
        <v>7793.9</v>
      </c>
      <c r="W226" s="33">
        <f>Anchor!J1075</f>
        <v>4.6943999999999999</v>
      </c>
      <c r="X226" s="34">
        <f t="shared" si="14"/>
        <v>2.1649722222222221</v>
      </c>
      <c r="Y226" s="15"/>
      <c r="Z226" s="32">
        <f>Test!B1075</f>
        <v>0</v>
      </c>
      <c r="AA226" s="33">
        <f>Test!C1075</f>
        <v>0</v>
      </c>
      <c r="AB226" s="33">
        <f>Test!D1075</f>
        <v>0</v>
      </c>
      <c r="AC226" s="33">
        <f>Test!E1075</f>
        <v>0</v>
      </c>
      <c r="AD226" s="33"/>
      <c r="AE226" s="33">
        <f>Test!F1075</f>
        <v>0</v>
      </c>
      <c r="AF226" s="33">
        <f>Test!G1075</f>
        <v>0</v>
      </c>
      <c r="AG226" s="33">
        <f>Test!H1075</f>
        <v>0</v>
      </c>
      <c r="AH226" s="33"/>
      <c r="AI226" s="33"/>
      <c r="AJ226" s="33"/>
      <c r="AK226" s="33"/>
      <c r="AL226" s="33"/>
      <c r="AM226" s="33"/>
      <c r="AN226" s="33"/>
      <c r="AO226" s="33">
        <f>Test!I1075</f>
        <v>0</v>
      </c>
      <c r="AP226" s="33">
        <f>Test!J1075</f>
        <v>0</v>
      </c>
      <c r="AQ226" s="34">
        <f t="shared" si="15"/>
        <v>0</v>
      </c>
      <c r="AR226" s="46">
        <f t="shared" si="12"/>
        <v>0</v>
      </c>
      <c r="AS226" s="47">
        <f t="shared" si="13"/>
        <v>0</v>
      </c>
      <c r="AT226" s="16"/>
      <c r="AU226" s="16"/>
      <c r="AV226" s="468" t="s">
        <v>123</v>
      </c>
      <c r="AW226" s="403" cm="1">
        <f t="array" ref="AW226">bdRateExtend($G226:$G229,H226:H229,$Z226:$Z229,AA226:AA229)</f>
        <v>1</v>
      </c>
      <c r="AX226" s="403" cm="1">
        <f t="array" ref="AX226">bdRateExtend($G226:$G231,H226:H231,$Z226:$Z231,AA226:AA231)</f>
        <v>1</v>
      </c>
      <c r="AY226" s="403" cm="1">
        <f t="array" ref="AY226">bdRateExtend($G226:$G231,I226:I231,$Z226:$Z231,AB226:AB231)</f>
        <v>1</v>
      </c>
      <c r="AZ226" s="403" cm="1">
        <f t="array" ref="AZ226">bdRateExtend($G226:$G231,J226:J231,$Z226:$Z231,AC226:AC231)</f>
        <v>1</v>
      </c>
      <c r="BA226" s="403" t="e" cm="1">
        <f t="array" ref="BA226">bdRateExtend($G226:$G231,K226:K231,$Z226:$Z231,AD226:AD231)</f>
        <v>#VALUE!</v>
      </c>
      <c r="BB226" s="403" cm="1">
        <f t="array" ref="BB226">bdRateExtend($G226:$G229,L226:L229,$Z226:$Z229,AE226:AE229)</f>
        <v>1</v>
      </c>
      <c r="BC226" s="403" cm="1">
        <f t="array" ref="BC226">bdRateExtend($G226:$G231,L226:L231,$Z226:$Z231,AE226:AE231)</f>
        <v>1</v>
      </c>
      <c r="BD226" s="403" cm="1">
        <f t="array" ref="BD226">bdRateExtend($G226:$G229,M226:M229,$Z226:$Z229,AF226:AF229)</f>
        <v>1</v>
      </c>
      <c r="BE226" s="403" cm="1">
        <f t="array" ref="BE226">bdRateExtend($G226:$G231,M226:M231,$Z226:$Z231,AF226:AF231)</f>
        <v>1</v>
      </c>
      <c r="BF226" s="403" cm="1">
        <f t="array" ref="BF226">bdRateExtend($G226:$G229,N226:N229,$Z226:$Z229,AG226:AG229)</f>
        <v>1</v>
      </c>
      <c r="BG226" s="403" cm="1">
        <f t="array" ref="BG226">bdRateExtend($G226:$G231,N226:N231,$Z226:$Z231,AG226:AG231)</f>
        <v>1</v>
      </c>
      <c r="BH226" s="403" t="e" cm="1">
        <f t="array" ref="BH226">bdRateExtend($G226:$G229,O226:O229,$Z226:$Z229,AH226:AH229)</f>
        <v>#VALUE!</v>
      </c>
      <c r="BI226" s="403" t="e" cm="1">
        <f t="array" ref="BI226">bdRateExtend($G226:$G231,O226:O231,$Z226:$Z231,AH226:AH231)</f>
        <v>#VALUE!</v>
      </c>
      <c r="BJ226" s="403" t="e" cm="1">
        <f t="array" ref="BJ226">bdRateExtend($G226:$G229,P226:P229,$Z226:$Z229,AI226:AI229)</f>
        <v>#VALUE!</v>
      </c>
      <c r="BK226" s="403" t="e" cm="1">
        <f t="array" ref="BK226">bdRateExtend($G226:$G231,P226:P231,$Z226:$Z231,AI226:AI231)</f>
        <v>#VALUE!</v>
      </c>
      <c r="BL226" s="403" t="e" cm="1">
        <f t="array" ref="BL226">bdRateExtend($G226:$G229,Q226:Q229,$Z226:$Z229,AJ226:AJ229)</f>
        <v>#VALUE!</v>
      </c>
      <c r="BM226" s="403" t="e" cm="1">
        <f t="array" ref="BM226">bdRateExtend($G226:$G231,Q226:Q231,$Z226:$Z231,AJ226:AJ231)</f>
        <v>#VALUE!</v>
      </c>
      <c r="BN226" s="403" t="e" cm="1">
        <f t="array" ref="BN226">bdRateExtend($G226:$G229,R226:R229,$Z226:$Z229,AK226:AK229)</f>
        <v>#VALUE!</v>
      </c>
      <c r="BO226" s="403" t="e" cm="1">
        <f t="array" ref="BO226">bdRateExtend($G226:$G231,R226:R231,$Z226:$Z231,AK226:AK231)</f>
        <v>#VALUE!</v>
      </c>
      <c r="BP226" s="403" t="e" cm="1">
        <f t="array" ref="BP226">bdRateExtend($G226:$G231,S226:S231,$Z226:$Z231,AL226:AL231)</f>
        <v>#VALUE!</v>
      </c>
      <c r="BQ226" s="377" t="e" cm="1">
        <f t="array" ref="BQ226">bdRateExtend($G226:$G231,T226:T231,$Z226:$Z231,AM226:AM231)</f>
        <v>#VALUE!</v>
      </c>
      <c r="BR226" s="377" t="e" cm="1">
        <f t="array" ref="BR226">bdRateExtend($G226:$G231,U226:U231,$Z226:$Z231,AN226:AN231)</f>
        <v>#VALUE!</v>
      </c>
    </row>
    <row r="227" spans="1:70" ht="17" customHeight="1" x14ac:dyDescent="0.2">
      <c r="A227" s="387"/>
      <c r="B227" s="390"/>
      <c r="C227" s="393"/>
      <c r="D227" s="396"/>
      <c r="E227" s="399"/>
      <c r="F227" s="19">
        <v>31</v>
      </c>
      <c r="G227" s="35">
        <f>Anchor!B1076</f>
        <v>7034.4405999999999</v>
      </c>
      <c r="H227" s="40">
        <f>Anchor!C1076</f>
        <v>40.5167</v>
      </c>
      <c r="I227" s="40">
        <f>Anchor!D1076</f>
        <v>47.610599999999998</v>
      </c>
      <c r="J227" s="40">
        <f>Anchor!E1076</f>
        <v>49.685299999999998</v>
      </c>
      <c r="K227" s="40"/>
      <c r="L227" s="40">
        <f>Anchor!F1076</f>
        <v>22.853899999999999</v>
      </c>
      <c r="M227" s="40">
        <f>Anchor!G1076</f>
        <v>22.14</v>
      </c>
      <c r="N227" s="40">
        <f>Anchor!H1076</f>
        <v>99.977099999999993</v>
      </c>
      <c r="O227" s="40"/>
      <c r="P227" s="40"/>
      <c r="Q227" s="40"/>
      <c r="R227" s="40"/>
      <c r="S227" s="40"/>
      <c r="T227" s="40"/>
      <c r="U227" s="40"/>
      <c r="V227" s="40">
        <f>Anchor!I1076</f>
        <v>6535.8</v>
      </c>
      <c r="W227" s="40">
        <f>Anchor!J1076</f>
        <v>4.0376000000000003</v>
      </c>
      <c r="X227" s="36">
        <f t="shared" si="14"/>
        <v>1.8155000000000001</v>
      </c>
      <c r="Y227" s="15"/>
      <c r="Z227" s="35">
        <f>Test!B1076</f>
        <v>0</v>
      </c>
      <c r="AA227" s="40">
        <f>Test!C1076</f>
        <v>0</v>
      </c>
      <c r="AB227" s="40">
        <f>Test!D1076</f>
        <v>0</v>
      </c>
      <c r="AC227" s="40">
        <f>Test!E1076</f>
        <v>0</v>
      </c>
      <c r="AD227" s="40"/>
      <c r="AE227" s="40">
        <f>Test!F1076</f>
        <v>0</v>
      </c>
      <c r="AF227" s="40">
        <f>Test!G1076</f>
        <v>0</v>
      </c>
      <c r="AG227" s="40">
        <f>Test!H1076</f>
        <v>0</v>
      </c>
      <c r="AH227" s="40"/>
      <c r="AI227" s="40"/>
      <c r="AJ227" s="40"/>
      <c r="AK227" s="40"/>
      <c r="AL227" s="40"/>
      <c r="AM227" s="40"/>
      <c r="AN227" s="40"/>
      <c r="AO227" s="40">
        <f>Test!I1076</f>
        <v>0</v>
      </c>
      <c r="AP227" s="40">
        <f>Test!J1076</f>
        <v>0</v>
      </c>
      <c r="AQ227" s="36">
        <f t="shared" si="15"/>
        <v>0</v>
      </c>
      <c r="AR227" s="48">
        <f t="shared" si="12"/>
        <v>0</v>
      </c>
      <c r="AS227" s="49">
        <f t="shared" si="13"/>
        <v>0</v>
      </c>
      <c r="AT227" s="16"/>
      <c r="AU227" s="16"/>
      <c r="AV227" s="468"/>
      <c r="AW227" s="403"/>
      <c r="AX227" s="403"/>
      <c r="AY227" s="403"/>
      <c r="AZ227" s="403"/>
      <c r="BA227" s="403"/>
      <c r="BB227" s="403"/>
      <c r="BC227" s="403"/>
      <c r="BD227" s="403"/>
      <c r="BE227" s="403"/>
      <c r="BF227" s="403"/>
      <c r="BG227" s="403"/>
      <c r="BH227" s="403"/>
      <c r="BI227" s="403"/>
      <c r="BJ227" s="403"/>
      <c r="BK227" s="403"/>
      <c r="BL227" s="403"/>
      <c r="BM227" s="403"/>
      <c r="BN227" s="403"/>
      <c r="BO227" s="403"/>
      <c r="BP227" s="403"/>
      <c r="BQ227" s="377"/>
      <c r="BR227" s="377"/>
    </row>
    <row r="228" spans="1:70" ht="17" customHeight="1" x14ac:dyDescent="0.2">
      <c r="A228" s="387"/>
      <c r="B228" s="390"/>
      <c r="C228" s="393"/>
      <c r="D228" s="396"/>
      <c r="E228" s="399"/>
      <c r="F228" s="19">
        <v>39</v>
      </c>
      <c r="G228" s="35">
        <f>Anchor!B1077</f>
        <v>4058.2411999999999</v>
      </c>
      <c r="H228" s="40">
        <f>Anchor!C1077</f>
        <v>37.808199999999999</v>
      </c>
      <c r="I228" s="40">
        <f>Anchor!D1077</f>
        <v>45.7196</v>
      </c>
      <c r="J228" s="40">
        <f>Anchor!E1077</f>
        <v>48.459400000000002</v>
      </c>
      <c r="K228" s="40"/>
      <c r="L228" s="40">
        <f>Anchor!F1077</f>
        <v>19.338000000000001</v>
      </c>
      <c r="M228" s="40">
        <f>Anchor!G1077</f>
        <v>19.111000000000001</v>
      </c>
      <c r="N228" s="40">
        <f>Anchor!H1077</f>
        <v>99.971699999999998</v>
      </c>
      <c r="O228" s="40"/>
      <c r="P228" s="40"/>
      <c r="Q228" s="40"/>
      <c r="R228" s="40"/>
      <c r="S228" s="40"/>
      <c r="T228" s="40"/>
      <c r="U228" s="40"/>
      <c r="V228" s="40">
        <f>Anchor!I1077</f>
        <v>6574.6</v>
      </c>
      <c r="W228" s="40">
        <f>Anchor!J1077</f>
        <v>3.4824999999999999</v>
      </c>
      <c r="X228" s="36">
        <f t="shared" si="14"/>
        <v>1.8262777777777779</v>
      </c>
      <c r="Y228" s="15"/>
      <c r="Z228" s="35">
        <f>Test!B1077</f>
        <v>0</v>
      </c>
      <c r="AA228" s="40">
        <f>Test!C1077</f>
        <v>0</v>
      </c>
      <c r="AB228" s="40">
        <f>Test!D1077</f>
        <v>0</v>
      </c>
      <c r="AC228" s="40">
        <f>Test!E1077</f>
        <v>0</v>
      </c>
      <c r="AD228" s="40"/>
      <c r="AE228" s="40">
        <f>Test!F1077</f>
        <v>0</v>
      </c>
      <c r="AF228" s="40">
        <f>Test!G1077</f>
        <v>0</v>
      </c>
      <c r="AG228" s="40">
        <f>Test!H1077</f>
        <v>0</v>
      </c>
      <c r="AH228" s="40"/>
      <c r="AI228" s="40"/>
      <c r="AJ228" s="40"/>
      <c r="AK228" s="40"/>
      <c r="AL228" s="40"/>
      <c r="AM228" s="40"/>
      <c r="AN228" s="40"/>
      <c r="AO228" s="40">
        <f>Test!I1077</f>
        <v>0</v>
      </c>
      <c r="AP228" s="40">
        <f>Test!J1077</f>
        <v>0</v>
      </c>
      <c r="AQ228" s="36">
        <f t="shared" si="15"/>
        <v>0</v>
      </c>
      <c r="AR228" s="48">
        <f t="shared" si="12"/>
        <v>0</v>
      </c>
      <c r="AS228" s="49">
        <f t="shared" si="13"/>
        <v>0</v>
      </c>
      <c r="AT228" s="16"/>
      <c r="AU228" s="16"/>
      <c r="AV228" s="468" t="s">
        <v>124</v>
      </c>
      <c r="AW228" s="403" cm="1">
        <f t="array" ref="AW228">bdRateExtend($G227:$G230,H227:H230,$Z227:$Z230,AA227:AA230)</f>
        <v>1</v>
      </c>
      <c r="AX228" s="403"/>
      <c r="AY228" s="403"/>
      <c r="AZ228" s="403"/>
      <c r="BA228" s="403"/>
      <c r="BB228" s="403" cm="1">
        <f t="array" ref="BB228">bdRateExtend($G227:$G230,L227:L230,$Z227:$Z230,AE227:AE230)</f>
        <v>1</v>
      </c>
      <c r="BC228" s="403"/>
      <c r="BD228" s="403" cm="1">
        <f t="array" ref="BD228">bdRateExtend($G227:$G230,M227:M230,$Z227:$Z230,AF227:AF230)</f>
        <v>1</v>
      </c>
      <c r="BE228" s="403"/>
      <c r="BF228" s="403" cm="1">
        <f t="array" ref="BF228">bdRateExtend($G227:$G230,N227:N230,$Z227:$Z230,AG227:AG230)</f>
        <v>1</v>
      </c>
      <c r="BG228" s="403"/>
      <c r="BH228" s="403" t="e" cm="1">
        <f t="array" ref="BH228">bdRateExtend($G227:$G230,O227:O230,$Z227:$Z230,AH227:AH230)</f>
        <v>#VALUE!</v>
      </c>
      <c r="BI228" s="403"/>
      <c r="BJ228" s="403" t="e" cm="1">
        <f t="array" ref="BJ228">bdRateExtend($G227:$G230,P227:P230,$Z227:$Z230,AI227:AI230)</f>
        <v>#VALUE!</v>
      </c>
      <c r="BK228" s="403"/>
      <c r="BL228" s="403" t="e" cm="1">
        <f t="array" ref="BL228">bdRateExtend($G227:$G230,Q227:Q230,$Z227:$Z230,AJ227:AJ230)</f>
        <v>#VALUE!</v>
      </c>
      <c r="BM228" s="403"/>
      <c r="BN228" s="403" t="e" cm="1">
        <f t="array" ref="BN228">bdRateExtend($G227:$G230,R227:R230,$Z227:$Z230,AK227:AK230)</f>
        <v>#VALUE!</v>
      </c>
      <c r="BO228" s="403"/>
      <c r="BP228" s="403"/>
      <c r="BQ228" s="377"/>
      <c r="BR228" s="377"/>
    </row>
    <row r="229" spans="1:70" ht="17" customHeight="1" x14ac:dyDescent="0.2">
      <c r="A229" s="387"/>
      <c r="B229" s="390"/>
      <c r="C229" s="393"/>
      <c r="D229" s="396"/>
      <c r="E229" s="399"/>
      <c r="F229" s="19">
        <v>47</v>
      </c>
      <c r="G229" s="35">
        <f>Anchor!B1078</f>
        <v>2225.2449000000001</v>
      </c>
      <c r="H229" s="40">
        <f>Anchor!C1078</f>
        <v>35.229799999999997</v>
      </c>
      <c r="I229" s="40">
        <f>Anchor!D1078</f>
        <v>44.088700000000003</v>
      </c>
      <c r="J229" s="40">
        <f>Anchor!E1078</f>
        <v>47.0657</v>
      </c>
      <c r="K229" s="40"/>
      <c r="L229" s="40">
        <f>Anchor!F1078</f>
        <v>15.9574</v>
      </c>
      <c r="M229" s="40">
        <f>Anchor!G1078</f>
        <v>16.170300000000001</v>
      </c>
      <c r="N229" s="40">
        <f>Anchor!H1078</f>
        <v>97.710700000000003</v>
      </c>
      <c r="O229" s="40"/>
      <c r="P229" s="40"/>
      <c r="Q229" s="40"/>
      <c r="R229" s="40"/>
      <c r="S229" s="40"/>
      <c r="T229" s="40"/>
      <c r="U229" s="40"/>
      <c r="V229" s="40">
        <f>Anchor!I1078</f>
        <v>5144.2</v>
      </c>
      <c r="W229" s="40">
        <f>Anchor!J1078</f>
        <v>2.8569</v>
      </c>
      <c r="X229" s="36">
        <f t="shared" si="14"/>
        <v>1.4289444444444444</v>
      </c>
      <c r="Y229" s="15"/>
      <c r="Z229" s="35">
        <f>Test!B1078</f>
        <v>0</v>
      </c>
      <c r="AA229" s="40">
        <f>Test!C1078</f>
        <v>0</v>
      </c>
      <c r="AB229" s="40">
        <f>Test!D1078</f>
        <v>0</v>
      </c>
      <c r="AC229" s="40">
        <f>Test!E1078</f>
        <v>0</v>
      </c>
      <c r="AD229" s="40"/>
      <c r="AE229" s="40">
        <f>Test!F1078</f>
        <v>0</v>
      </c>
      <c r="AF229" s="40">
        <f>Test!G1078</f>
        <v>0</v>
      </c>
      <c r="AG229" s="40">
        <f>Test!H1078</f>
        <v>0</v>
      </c>
      <c r="AH229" s="40"/>
      <c r="AI229" s="40"/>
      <c r="AJ229" s="40"/>
      <c r="AK229" s="40"/>
      <c r="AL229" s="40"/>
      <c r="AM229" s="40"/>
      <c r="AN229" s="40"/>
      <c r="AO229" s="40">
        <f>Test!I1078</f>
        <v>0</v>
      </c>
      <c r="AP229" s="40">
        <f>Test!J1078</f>
        <v>0</v>
      </c>
      <c r="AQ229" s="36">
        <f t="shared" si="15"/>
        <v>0</v>
      </c>
      <c r="AR229" s="48">
        <f t="shared" si="12"/>
        <v>0</v>
      </c>
      <c r="AS229" s="49">
        <f t="shared" si="13"/>
        <v>0</v>
      </c>
      <c r="AT229" s="16"/>
      <c r="AU229" s="16"/>
      <c r="AV229" s="468"/>
      <c r="AW229" s="403"/>
      <c r="AX229" s="403"/>
      <c r="AY229" s="403"/>
      <c r="AZ229" s="403"/>
      <c r="BA229" s="403"/>
      <c r="BB229" s="403"/>
      <c r="BC229" s="403"/>
      <c r="BD229" s="403"/>
      <c r="BE229" s="403"/>
      <c r="BF229" s="403"/>
      <c r="BG229" s="403"/>
      <c r="BH229" s="403"/>
      <c r="BI229" s="403"/>
      <c r="BJ229" s="403"/>
      <c r="BK229" s="403"/>
      <c r="BL229" s="403"/>
      <c r="BM229" s="403"/>
      <c r="BN229" s="403"/>
      <c r="BO229" s="403"/>
      <c r="BP229" s="403"/>
      <c r="BQ229" s="377"/>
      <c r="BR229" s="377"/>
    </row>
    <row r="230" spans="1:70" ht="17" customHeight="1" x14ac:dyDescent="0.2">
      <c r="A230" s="387"/>
      <c r="B230" s="390"/>
      <c r="C230" s="393"/>
      <c r="D230" s="396"/>
      <c r="E230" s="399"/>
      <c r="F230" s="19">
        <v>55</v>
      </c>
      <c r="G230" s="35">
        <f>Anchor!B1079</f>
        <v>1148.7618</v>
      </c>
      <c r="H230" s="40">
        <f>Anchor!C1079</f>
        <v>32.815300000000001</v>
      </c>
      <c r="I230" s="40">
        <f>Anchor!D1079</f>
        <v>42.540100000000002</v>
      </c>
      <c r="J230" s="40">
        <f>Anchor!E1079</f>
        <v>45.843600000000002</v>
      </c>
      <c r="K230" s="40"/>
      <c r="L230" s="40">
        <f>Anchor!F1079</f>
        <v>12.831799999999999</v>
      </c>
      <c r="M230" s="40">
        <f>Anchor!G1079</f>
        <v>13.3942</v>
      </c>
      <c r="N230" s="40">
        <f>Anchor!H1079</f>
        <v>88.672300000000007</v>
      </c>
      <c r="O230" s="40"/>
      <c r="P230" s="40"/>
      <c r="Q230" s="40"/>
      <c r="R230" s="40"/>
      <c r="S230" s="40"/>
      <c r="T230" s="40"/>
      <c r="U230" s="40"/>
      <c r="V230" s="40">
        <f>Anchor!I1079</f>
        <v>4044.7</v>
      </c>
      <c r="W230" s="40">
        <f>Anchor!J1079</f>
        <v>2.1608999999999998</v>
      </c>
      <c r="X230" s="36">
        <f t="shared" si="14"/>
        <v>1.1235277777777777</v>
      </c>
      <c r="Y230" s="15"/>
      <c r="Z230" s="35">
        <f>Test!B1079</f>
        <v>0</v>
      </c>
      <c r="AA230" s="40">
        <f>Test!C1079</f>
        <v>0</v>
      </c>
      <c r="AB230" s="40">
        <f>Test!D1079</f>
        <v>0</v>
      </c>
      <c r="AC230" s="40">
        <f>Test!E1079</f>
        <v>0</v>
      </c>
      <c r="AD230" s="40"/>
      <c r="AE230" s="40">
        <f>Test!F1079</f>
        <v>0</v>
      </c>
      <c r="AF230" s="40">
        <f>Test!G1079</f>
        <v>0</v>
      </c>
      <c r="AG230" s="40">
        <f>Test!H1079</f>
        <v>0</v>
      </c>
      <c r="AH230" s="40"/>
      <c r="AI230" s="40"/>
      <c r="AJ230" s="40"/>
      <c r="AK230" s="40"/>
      <c r="AL230" s="40"/>
      <c r="AM230" s="40"/>
      <c r="AN230" s="40"/>
      <c r="AO230" s="40">
        <f>Test!I1079</f>
        <v>0</v>
      </c>
      <c r="AP230" s="40">
        <f>Test!J1079</f>
        <v>0</v>
      </c>
      <c r="AQ230" s="36">
        <f t="shared" si="15"/>
        <v>0</v>
      </c>
      <c r="AR230" s="48">
        <f t="shared" si="12"/>
        <v>0</v>
      </c>
      <c r="AS230" s="49">
        <f t="shared" si="13"/>
        <v>0</v>
      </c>
      <c r="AT230" s="16"/>
      <c r="AU230" s="16"/>
      <c r="AV230" s="468" t="s">
        <v>125</v>
      </c>
      <c r="AW230" s="403" cm="1">
        <f t="array" ref="AW230">bdRateExtend($G228:$G231,H228:H231,$Z228:$Z231,AA228:AA231)</f>
        <v>1</v>
      </c>
      <c r="AX230" s="403"/>
      <c r="AY230" s="403"/>
      <c r="AZ230" s="403"/>
      <c r="BA230" s="403"/>
      <c r="BB230" s="403" cm="1">
        <f t="array" ref="BB230">bdRateExtend($G228:$G231,L228:L231,$Z228:$Z231,AE228:AE231)</f>
        <v>1</v>
      </c>
      <c r="BC230" s="403"/>
      <c r="BD230" s="403" cm="1">
        <f t="array" ref="BD230">bdRateExtend($G228:$G231,M228:M231,$Z228:$Z231,AF228:AF231)</f>
        <v>1</v>
      </c>
      <c r="BE230" s="403"/>
      <c r="BF230" s="403" cm="1">
        <f t="array" ref="BF230">bdRateExtend($G228:$G231,N228:N231,$Z228:$Z231,AG228:AG231)</f>
        <v>1</v>
      </c>
      <c r="BG230" s="403"/>
      <c r="BH230" s="403" t="e" cm="1">
        <f t="array" ref="BH230">bdRateExtend($G228:$G231,O228:O231,$Z228:$Z231,AH228:AH231)</f>
        <v>#VALUE!</v>
      </c>
      <c r="BI230" s="403"/>
      <c r="BJ230" s="403" t="e" cm="1">
        <f t="array" ref="BJ230">bdRateExtend($G228:$G231,P228:P231,$Z228:$Z231,AI228:AI231)</f>
        <v>#VALUE!</v>
      </c>
      <c r="BK230" s="403"/>
      <c r="BL230" s="403" t="e" cm="1">
        <f t="array" ref="BL230">bdRateExtend($G228:$G231,Q228:Q231,$Z228:$Z231,AJ228:AJ231)</f>
        <v>#VALUE!</v>
      </c>
      <c r="BM230" s="403"/>
      <c r="BN230" s="403" t="e" cm="1">
        <f t="array" ref="BN230">bdRateExtend($G228:$G231,R228:R231,$Z228:$Z231,AK228:AK231)</f>
        <v>#VALUE!</v>
      </c>
      <c r="BO230" s="403"/>
      <c r="BP230" s="403"/>
      <c r="BQ230" s="377"/>
      <c r="BR230" s="377"/>
    </row>
    <row r="231" spans="1:70" ht="17" customHeight="1" thickBot="1" x14ac:dyDescent="0.25">
      <c r="A231" s="387"/>
      <c r="B231" s="391"/>
      <c r="C231" s="394"/>
      <c r="D231" s="397"/>
      <c r="E231" s="400"/>
      <c r="F231" s="22">
        <v>63</v>
      </c>
      <c r="G231" s="37">
        <f>Anchor!B1080</f>
        <v>357.07569999999998</v>
      </c>
      <c r="H231" s="38">
        <f>Anchor!C1080</f>
        <v>29.604199999999999</v>
      </c>
      <c r="I231" s="38">
        <f>Anchor!D1080</f>
        <v>40.668999999999997</v>
      </c>
      <c r="J231" s="38">
        <f>Anchor!E1080</f>
        <v>44.151400000000002</v>
      </c>
      <c r="K231" s="38"/>
      <c r="L231" s="38">
        <f>Anchor!F1080</f>
        <v>8.8876000000000008</v>
      </c>
      <c r="M231" s="38">
        <f>Anchor!G1080</f>
        <v>9.7140000000000004</v>
      </c>
      <c r="N231" s="38">
        <f>Anchor!H1080</f>
        <v>71.812799999999996</v>
      </c>
      <c r="O231" s="38"/>
      <c r="P231" s="38"/>
      <c r="Q231" s="38"/>
      <c r="R231" s="38"/>
      <c r="S231" s="38"/>
      <c r="T231" s="38"/>
      <c r="U231" s="38"/>
      <c r="V231" s="38">
        <f>Anchor!I1080</f>
        <v>2221.4</v>
      </c>
      <c r="W231" s="38">
        <f>Anchor!J1080</f>
        <v>1.3817999999999999</v>
      </c>
      <c r="X231" s="39">
        <f t="shared" si="14"/>
        <v>0.61705555555555558</v>
      </c>
      <c r="Y231" s="15"/>
      <c r="Z231" s="37">
        <f>Test!B1080</f>
        <v>0</v>
      </c>
      <c r="AA231" s="38">
        <f>Test!C1080</f>
        <v>0</v>
      </c>
      <c r="AB231" s="38">
        <f>Test!D1080</f>
        <v>0</v>
      </c>
      <c r="AC231" s="38">
        <f>Test!E1080</f>
        <v>0</v>
      </c>
      <c r="AD231" s="38"/>
      <c r="AE231" s="38">
        <f>Test!F1080</f>
        <v>0</v>
      </c>
      <c r="AF231" s="38">
        <f>Test!G1080</f>
        <v>0</v>
      </c>
      <c r="AG231" s="38">
        <f>Test!H1080</f>
        <v>0</v>
      </c>
      <c r="AH231" s="38"/>
      <c r="AI231" s="38"/>
      <c r="AJ231" s="38"/>
      <c r="AK231" s="38"/>
      <c r="AL231" s="38"/>
      <c r="AM231" s="38"/>
      <c r="AN231" s="38"/>
      <c r="AO231" s="38">
        <f>Test!I1080</f>
        <v>0</v>
      </c>
      <c r="AP231" s="38">
        <f>Test!J1080</f>
        <v>0</v>
      </c>
      <c r="AQ231" s="39">
        <f t="shared" si="15"/>
        <v>0</v>
      </c>
      <c r="AR231" s="50">
        <f t="shared" si="12"/>
        <v>0</v>
      </c>
      <c r="AS231" s="51">
        <f t="shared" si="13"/>
        <v>0</v>
      </c>
      <c r="AT231" s="16"/>
      <c r="AU231" s="16"/>
      <c r="AV231" s="468"/>
      <c r="AW231" s="403"/>
      <c r="AX231" s="403"/>
      <c r="AY231" s="403"/>
      <c r="AZ231" s="403"/>
      <c r="BA231" s="403"/>
      <c r="BB231" s="403"/>
      <c r="BC231" s="403"/>
      <c r="BD231" s="403"/>
      <c r="BE231" s="403"/>
      <c r="BF231" s="403"/>
      <c r="BG231" s="403"/>
      <c r="BH231" s="403"/>
      <c r="BI231" s="403"/>
      <c r="BJ231" s="403"/>
      <c r="BK231" s="403"/>
      <c r="BL231" s="403"/>
      <c r="BM231" s="403"/>
      <c r="BN231" s="403"/>
      <c r="BO231" s="403"/>
      <c r="BP231" s="403"/>
      <c r="BQ231" s="377"/>
      <c r="BR231" s="377"/>
    </row>
    <row r="232" spans="1:70" ht="17" customHeight="1" x14ac:dyDescent="0.2">
      <c r="A232" s="386" t="s">
        <v>107</v>
      </c>
      <c r="B232" s="389" t="s">
        <v>23</v>
      </c>
      <c r="C232" s="392" t="s">
        <v>61</v>
      </c>
      <c r="D232" s="395">
        <v>25</v>
      </c>
      <c r="E232" s="398">
        <v>8</v>
      </c>
      <c r="F232" s="21">
        <v>23</v>
      </c>
      <c r="G232" s="32">
        <f>Anchor!B1081</f>
        <v>1340.0615</v>
      </c>
      <c r="H232" s="33">
        <f>Anchor!C1081</f>
        <v>42.839399999999998</v>
      </c>
      <c r="I232" s="33">
        <f>Anchor!D1081</f>
        <v>43.387099999999997</v>
      </c>
      <c r="J232" s="33">
        <f>Anchor!E1081</f>
        <v>44.957000000000001</v>
      </c>
      <c r="K232" s="33"/>
      <c r="L232" s="33">
        <f>Anchor!F1081</f>
        <v>20.166699999999999</v>
      </c>
      <c r="M232" s="33">
        <f>Anchor!G1081</f>
        <v>27.325800000000001</v>
      </c>
      <c r="N232" s="33">
        <f>Anchor!H1081</f>
        <v>98.552000000000007</v>
      </c>
      <c r="O232" s="33"/>
      <c r="P232" s="33"/>
      <c r="Q232" s="33"/>
      <c r="R232" s="33"/>
      <c r="S232" s="33"/>
      <c r="T232" s="33"/>
      <c r="U232" s="33"/>
      <c r="V232" s="33">
        <f>Anchor!I1081</f>
        <v>1718.4</v>
      </c>
      <c r="W232" s="33">
        <f>Anchor!J1081</f>
        <v>1.0350999999999999</v>
      </c>
      <c r="X232" s="34">
        <f t="shared" si="14"/>
        <v>0.47733333333333333</v>
      </c>
      <c r="Y232" s="15"/>
      <c r="Z232" s="32">
        <f>Test!B1081</f>
        <v>0</v>
      </c>
      <c r="AA232" s="33">
        <f>Test!C1081</f>
        <v>0</v>
      </c>
      <c r="AB232" s="33">
        <f>Test!D1081</f>
        <v>0</v>
      </c>
      <c r="AC232" s="33">
        <f>Test!E1081</f>
        <v>0</v>
      </c>
      <c r="AD232" s="33"/>
      <c r="AE232" s="33">
        <f>Test!F1081</f>
        <v>0</v>
      </c>
      <c r="AF232" s="33">
        <f>Test!G1081</f>
        <v>0</v>
      </c>
      <c r="AG232" s="33">
        <f>Test!H1081</f>
        <v>0</v>
      </c>
      <c r="AH232" s="33"/>
      <c r="AI232" s="33"/>
      <c r="AJ232" s="33"/>
      <c r="AK232" s="33"/>
      <c r="AL232" s="33"/>
      <c r="AM232" s="33"/>
      <c r="AN232" s="33"/>
      <c r="AO232" s="33">
        <f>Test!I1081</f>
        <v>0</v>
      </c>
      <c r="AP232" s="33">
        <f>Test!J1081</f>
        <v>0</v>
      </c>
      <c r="AQ232" s="34">
        <f t="shared" si="15"/>
        <v>0</v>
      </c>
      <c r="AR232" s="46">
        <f t="shared" si="12"/>
        <v>0</v>
      </c>
      <c r="AS232" s="47">
        <f t="shared" si="13"/>
        <v>0</v>
      </c>
      <c r="AT232" s="16"/>
      <c r="AU232" s="16"/>
      <c r="AV232" s="468" t="s">
        <v>123</v>
      </c>
      <c r="AW232" s="403" cm="1">
        <f t="array" ref="AW232">bdRateExtend($G232:$G235,H232:H235,$Z232:$Z235,AA232:AA235)</f>
        <v>1</v>
      </c>
      <c r="AX232" s="403" cm="1">
        <f t="array" ref="AX232">bdRateExtend($G232:$G237,H232:H237,$Z232:$Z237,AA232:AA237)</f>
        <v>1</v>
      </c>
      <c r="AY232" s="403" cm="1">
        <f t="array" ref="AY232">bdRateExtend($G232:$G237,I232:I237,$Z232:$Z237,AB232:AB237)</f>
        <v>1</v>
      </c>
      <c r="AZ232" s="403" cm="1">
        <f t="array" ref="AZ232">bdRateExtend($G232:$G237,J232:J237,$Z232:$Z237,AC232:AC237)</f>
        <v>1</v>
      </c>
      <c r="BA232" s="403" t="e" cm="1">
        <f t="array" ref="BA232">bdRateExtend($G232:$G237,K232:K237,$Z232:$Z237,AD232:AD237)</f>
        <v>#VALUE!</v>
      </c>
      <c r="BB232" s="403" cm="1">
        <f t="array" ref="BB232">bdRateExtend($G232:$G235,L232:L235,$Z232:$Z235,AE232:AE235)</f>
        <v>1</v>
      </c>
      <c r="BC232" s="403" cm="1">
        <f t="array" ref="BC232">bdRateExtend($G232:$G237,L232:L237,$Z232:$Z237,AE232:AE237)</f>
        <v>1</v>
      </c>
      <c r="BD232" s="403" cm="1">
        <f t="array" ref="BD232">bdRateExtend($G232:$G235,M232:M235,$Z232:$Z235,AF232:AF235)</f>
        <v>1</v>
      </c>
      <c r="BE232" s="403" cm="1">
        <f t="array" ref="BE232">bdRateExtend($G232:$G237,M232:M237,$Z232:$Z237,AF232:AF237)</f>
        <v>1</v>
      </c>
      <c r="BF232" s="403" cm="1">
        <f t="array" ref="BF232">bdRateExtend($G232:$G235,N232:N235,$Z232:$Z235,AG232:AG235)</f>
        <v>1</v>
      </c>
      <c r="BG232" s="403" cm="1">
        <f t="array" ref="BG232">bdRateExtend($G232:$G237,N232:N237,$Z232:$Z237,AG232:AG237)</f>
        <v>1</v>
      </c>
      <c r="BH232" s="403" t="e" cm="1">
        <f t="array" ref="BH232">bdRateExtend($G232:$G235,O232:O235,$Z232:$Z235,AH232:AH235)</f>
        <v>#VALUE!</v>
      </c>
      <c r="BI232" s="403" t="e" cm="1">
        <f t="array" ref="BI232">bdRateExtend($G232:$G237,O232:O237,$Z232:$Z237,AH232:AH237)</f>
        <v>#VALUE!</v>
      </c>
      <c r="BJ232" s="403" t="e" cm="1">
        <f t="array" ref="BJ232">bdRateExtend($G232:$G235,P232:P235,$Z232:$Z235,AI232:AI235)</f>
        <v>#VALUE!</v>
      </c>
      <c r="BK232" s="403" t="e" cm="1">
        <f t="array" ref="BK232">bdRateExtend($G232:$G237,P232:P237,$Z232:$Z237,AI232:AI237)</f>
        <v>#VALUE!</v>
      </c>
      <c r="BL232" s="403" t="e" cm="1">
        <f t="array" ref="BL232">bdRateExtend($G232:$G235,Q232:Q235,$Z232:$Z235,AJ232:AJ235)</f>
        <v>#VALUE!</v>
      </c>
      <c r="BM232" s="403" t="e" cm="1">
        <f t="array" ref="BM232">bdRateExtend($G232:$G237,Q232:Q237,$Z232:$Z237,AJ232:AJ237)</f>
        <v>#VALUE!</v>
      </c>
      <c r="BN232" s="403" t="e" cm="1">
        <f t="array" ref="BN232">bdRateExtend($G232:$G235,R232:R235,$Z232:$Z235,AK232:AK235)</f>
        <v>#VALUE!</v>
      </c>
      <c r="BO232" s="403" t="e" cm="1">
        <f t="array" ref="BO232">bdRateExtend($G232:$G237,R232:R237,$Z232:$Z237,AK232:AK237)</f>
        <v>#VALUE!</v>
      </c>
      <c r="BP232" s="403" t="e" cm="1">
        <f t="array" ref="BP232">bdRateExtend($G232:$G237,S232:S237,$Z232:$Z237,AL232:AL237)</f>
        <v>#VALUE!</v>
      </c>
      <c r="BQ232" s="377" t="e" cm="1">
        <f t="array" ref="BQ232">bdRateExtend($G232:$G237,T232:T237,$Z232:$Z237,AM232:AM237)</f>
        <v>#VALUE!</v>
      </c>
      <c r="BR232" s="377" t="e" cm="1">
        <f t="array" ref="BR232">bdRateExtend($G232:$G237,U232:U237,$Z232:$Z237,AN232:AN237)</f>
        <v>#VALUE!</v>
      </c>
    </row>
    <row r="233" spans="1:70" ht="17" customHeight="1" x14ac:dyDescent="0.2">
      <c r="A233" s="387"/>
      <c r="B233" s="390"/>
      <c r="C233" s="393"/>
      <c r="D233" s="396"/>
      <c r="E233" s="399"/>
      <c r="F233" s="19">
        <v>31</v>
      </c>
      <c r="G233" s="35">
        <f>Anchor!B1082</f>
        <v>727.73689999999999</v>
      </c>
      <c r="H233" s="40">
        <f>Anchor!C1082</f>
        <v>39.947600000000001</v>
      </c>
      <c r="I233" s="40">
        <f>Anchor!D1082</f>
        <v>41.201700000000002</v>
      </c>
      <c r="J233" s="40">
        <f>Anchor!E1082</f>
        <v>42.976300000000002</v>
      </c>
      <c r="K233" s="40"/>
      <c r="L233" s="40">
        <f>Anchor!F1082</f>
        <v>18.488800000000001</v>
      </c>
      <c r="M233" s="40">
        <f>Anchor!G1082</f>
        <v>25.421500000000002</v>
      </c>
      <c r="N233" s="40">
        <f>Anchor!H1082</f>
        <v>97.9495</v>
      </c>
      <c r="O233" s="40"/>
      <c r="P233" s="40"/>
      <c r="Q233" s="40"/>
      <c r="R233" s="40"/>
      <c r="S233" s="40"/>
      <c r="T233" s="40"/>
      <c r="U233" s="40"/>
      <c r="V233" s="40">
        <f>Anchor!I1082</f>
        <v>1349.2</v>
      </c>
      <c r="W233" s="40">
        <f>Anchor!J1082</f>
        <v>0.78639999999999999</v>
      </c>
      <c r="X233" s="36">
        <f t="shared" si="14"/>
        <v>0.37477777777777777</v>
      </c>
      <c r="Y233" s="15"/>
      <c r="Z233" s="35">
        <f>Test!B1082</f>
        <v>0</v>
      </c>
      <c r="AA233" s="40">
        <f>Test!C1082</f>
        <v>0</v>
      </c>
      <c r="AB233" s="40">
        <f>Test!D1082</f>
        <v>0</v>
      </c>
      <c r="AC233" s="40">
        <f>Test!E1082</f>
        <v>0</v>
      </c>
      <c r="AD233" s="40"/>
      <c r="AE233" s="40">
        <f>Test!F1082</f>
        <v>0</v>
      </c>
      <c r="AF233" s="40">
        <f>Test!G1082</f>
        <v>0</v>
      </c>
      <c r="AG233" s="40">
        <f>Test!H1082</f>
        <v>0</v>
      </c>
      <c r="AH233" s="40"/>
      <c r="AI233" s="40"/>
      <c r="AJ233" s="40"/>
      <c r="AK233" s="40"/>
      <c r="AL233" s="40"/>
      <c r="AM233" s="40"/>
      <c r="AN233" s="40"/>
      <c r="AO233" s="40">
        <f>Test!I1082</f>
        <v>0</v>
      </c>
      <c r="AP233" s="40">
        <f>Test!J1082</f>
        <v>0</v>
      </c>
      <c r="AQ233" s="36">
        <f t="shared" si="15"/>
        <v>0</v>
      </c>
      <c r="AR233" s="48">
        <f t="shared" si="12"/>
        <v>0</v>
      </c>
      <c r="AS233" s="49">
        <f t="shared" si="13"/>
        <v>0</v>
      </c>
      <c r="AT233" s="16"/>
      <c r="AU233" s="16"/>
      <c r="AV233" s="468"/>
      <c r="AW233" s="403"/>
      <c r="AX233" s="403"/>
      <c r="AY233" s="403"/>
      <c r="AZ233" s="403"/>
      <c r="BA233" s="403"/>
      <c r="BB233" s="403"/>
      <c r="BC233" s="403"/>
      <c r="BD233" s="403"/>
      <c r="BE233" s="403"/>
      <c r="BF233" s="403"/>
      <c r="BG233" s="403"/>
      <c r="BH233" s="403"/>
      <c r="BI233" s="403"/>
      <c r="BJ233" s="403"/>
      <c r="BK233" s="403"/>
      <c r="BL233" s="403"/>
      <c r="BM233" s="403"/>
      <c r="BN233" s="403"/>
      <c r="BO233" s="403"/>
      <c r="BP233" s="403"/>
      <c r="BQ233" s="377"/>
      <c r="BR233" s="377"/>
    </row>
    <row r="234" spans="1:70" ht="17" customHeight="1" x14ac:dyDescent="0.2">
      <c r="A234" s="387"/>
      <c r="B234" s="390"/>
      <c r="C234" s="393"/>
      <c r="D234" s="396"/>
      <c r="E234" s="399"/>
      <c r="F234" s="19">
        <v>39</v>
      </c>
      <c r="G234" s="35">
        <f>Anchor!B1083</f>
        <v>400.4708</v>
      </c>
      <c r="H234" s="40">
        <f>Anchor!C1083</f>
        <v>37.037599999999998</v>
      </c>
      <c r="I234" s="40">
        <f>Anchor!D1083</f>
        <v>38.829700000000003</v>
      </c>
      <c r="J234" s="40">
        <f>Anchor!E1083</f>
        <v>40.606299999999997</v>
      </c>
      <c r="K234" s="40"/>
      <c r="L234" s="40">
        <f>Anchor!F1083</f>
        <v>16.5533</v>
      </c>
      <c r="M234" s="40">
        <f>Anchor!G1083</f>
        <v>23.1798</v>
      </c>
      <c r="N234" s="40">
        <f>Anchor!H1083</f>
        <v>96.630499999999998</v>
      </c>
      <c r="O234" s="40"/>
      <c r="P234" s="40"/>
      <c r="Q234" s="40"/>
      <c r="R234" s="40"/>
      <c r="S234" s="40"/>
      <c r="T234" s="40"/>
      <c r="U234" s="40"/>
      <c r="V234" s="40">
        <f>Anchor!I1083</f>
        <v>1021.6</v>
      </c>
      <c r="W234" s="40">
        <f>Anchor!J1083</f>
        <v>0.65720000000000001</v>
      </c>
      <c r="X234" s="36">
        <f t="shared" si="14"/>
        <v>0.2837777777777778</v>
      </c>
      <c r="Y234" s="15"/>
      <c r="Z234" s="35">
        <f>Test!B1083</f>
        <v>0</v>
      </c>
      <c r="AA234" s="40">
        <f>Test!C1083</f>
        <v>0</v>
      </c>
      <c r="AB234" s="40">
        <f>Test!D1083</f>
        <v>0</v>
      </c>
      <c r="AC234" s="40">
        <f>Test!E1083</f>
        <v>0</v>
      </c>
      <c r="AD234" s="40"/>
      <c r="AE234" s="40">
        <f>Test!F1083</f>
        <v>0</v>
      </c>
      <c r="AF234" s="40">
        <f>Test!G1083</f>
        <v>0</v>
      </c>
      <c r="AG234" s="40">
        <f>Test!H1083</f>
        <v>0</v>
      </c>
      <c r="AH234" s="40"/>
      <c r="AI234" s="40"/>
      <c r="AJ234" s="40"/>
      <c r="AK234" s="40"/>
      <c r="AL234" s="40"/>
      <c r="AM234" s="40"/>
      <c r="AN234" s="40"/>
      <c r="AO234" s="40">
        <f>Test!I1083</f>
        <v>0</v>
      </c>
      <c r="AP234" s="40">
        <f>Test!J1083</f>
        <v>0</v>
      </c>
      <c r="AQ234" s="36">
        <f t="shared" si="15"/>
        <v>0</v>
      </c>
      <c r="AR234" s="48">
        <f t="shared" si="12"/>
        <v>0</v>
      </c>
      <c r="AS234" s="49">
        <f t="shared" si="13"/>
        <v>0</v>
      </c>
      <c r="AT234" s="16"/>
      <c r="AU234" s="16"/>
      <c r="AV234" s="468" t="s">
        <v>124</v>
      </c>
      <c r="AW234" s="403" cm="1">
        <f t="array" ref="AW234">bdRateExtend($G233:$G236,H233:H236,$Z233:$Z236,AA233:AA236)</f>
        <v>1</v>
      </c>
      <c r="AX234" s="403"/>
      <c r="AY234" s="403"/>
      <c r="AZ234" s="403"/>
      <c r="BA234" s="403"/>
      <c r="BB234" s="403" cm="1">
        <f t="array" ref="BB234">bdRateExtend($G233:$G236,L233:L236,$Z233:$Z236,AE233:AE236)</f>
        <v>1</v>
      </c>
      <c r="BC234" s="403"/>
      <c r="BD234" s="403" cm="1">
        <f t="array" ref="BD234">bdRateExtend($G233:$G236,M233:M236,$Z233:$Z236,AF233:AF236)</f>
        <v>1</v>
      </c>
      <c r="BE234" s="403"/>
      <c r="BF234" s="403" cm="1">
        <f t="array" ref="BF234">bdRateExtend($G233:$G236,N233:N236,$Z233:$Z236,AG233:AG236)</f>
        <v>1</v>
      </c>
      <c r="BG234" s="403"/>
      <c r="BH234" s="403" t="e" cm="1">
        <f t="array" ref="BH234">bdRateExtend($G233:$G236,O233:O236,$Z233:$Z236,AH233:AH236)</f>
        <v>#VALUE!</v>
      </c>
      <c r="BI234" s="403"/>
      <c r="BJ234" s="403" t="e" cm="1">
        <f t="array" ref="BJ234">bdRateExtend($G233:$G236,P233:P236,$Z233:$Z236,AI233:AI236)</f>
        <v>#VALUE!</v>
      </c>
      <c r="BK234" s="403"/>
      <c r="BL234" s="403" t="e" cm="1">
        <f t="array" ref="BL234">bdRateExtend($G233:$G236,Q233:Q236,$Z233:$Z236,AJ233:AJ236)</f>
        <v>#VALUE!</v>
      </c>
      <c r="BM234" s="403"/>
      <c r="BN234" s="403" t="e" cm="1">
        <f t="array" ref="BN234">bdRateExtend($G233:$G236,R233:R236,$Z233:$Z236,AK233:AK236)</f>
        <v>#VALUE!</v>
      </c>
      <c r="BO234" s="403"/>
      <c r="BP234" s="403"/>
      <c r="BQ234" s="377"/>
      <c r="BR234" s="377"/>
    </row>
    <row r="235" spans="1:70" ht="17" customHeight="1" x14ac:dyDescent="0.2">
      <c r="A235" s="387"/>
      <c r="B235" s="390"/>
      <c r="C235" s="393"/>
      <c r="D235" s="396"/>
      <c r="E235" s="399"/>
      <c r="F235" s="19">
        <v>47</v>
      </c>
      <c r="G235" s="35">
        <f>Anchor!B1084</f>
        <v>205.31229999999999</v>
      </c>
      <c r="H235" s="40">
        <f>Anchor!C1084</f>
        <v>34.291699999999999</v>
      </c>
      <c r="I235" s="40">
        <f>Anchor!D1084</f>
        <v>36.1663</v>
      </c>
      <c r="J235" s="40">
        <f>Anchor!E1084</f>
        <v>38.346200000000003</v>
      </c>
      <c r="K235" s="40"/>
      <c r="L235" s="40">
        <f>Anchor!F1084</f>
        <v>14.4834</v>
      </c>
      <c r="M235" s="40">
        <f>Anchor!G1084</f>
        <v>20.764500000000002</v>
      </c>
      <c r="N235" s="40">
        <f>Anchor!H1084</f>
        <v>91.723200000000006</v>
      </c>
      <c r="O235" s="40"/>
      <c r="P235" s="40"/>
      <c r="Q235" s="40"/>
      <c r="R235" s="40"/>
      <c r="S235" s="40"/>
      <c r="T235" s="40"/>
      <c r="U235" s="40"/>
      <c r="V235" s="40">
        <f>Anchor!I1084</f>
        <v>752.3</v>
      </c>
      <c r="W235" s="40">
        <f>Anchor!J1084</f>
        <v>0.49990000000000001</v>
      </c>
      <c r="X235" s="36">
        <f t="shared" si="14"/>
        <v>0.2089722222222222</v>
      </c>
      <c r="Y235" s="15"/>
      <c r="Z235" s="35">
        <f>Test!B1084</f>
        <v>0</v>
      </c>
      <c r="AA235" s="40">
        <f>Test!C1084</f>
        <v>0</v>
      </c>
      <c r="AB235" s="40">
        <f>Test!D1084</f>
        <v>0</v>
      </c>
      <c r="AC235" s="40">
        <f>Test!E1084</f>
        <v>0</v>
      </c>
      <c r="AD235" s="40"/>
      <c r="AE235" s="40">
        <f>Test!F1084</f>
        <v>0</v>
      </c>
      <c r="AF235" s="40">
        <f>Test!G1084</f>
        <v>0</v>
      </c>
      <c r="AG235" s="40">
        <f>Test!H1084</f>
        <v>0</v>
      </c>
      <c r="AH235" s="40"/>
      <c r="AI235" s="40"/>
      <c r="AJ235" s="40"/>
      <c r="AK235" s="40"/>
      <c r="AL235" s="40"/>
      <c r="AM235" s="40"/>
      <c r="AN235" s="40"/>
      <c r="AO235" s="40">
        <f>Test!I1084</f>
        <v>0</v>
      </c>
      <c r="AP235" s="40">
        <f>Test!J1084</f>
        <v>0</v>
      </c>
      <c r="AQ235" s="36">
        <f t="shared" si="15"/>
        <v>0</v>
      </c>
      <c r="AR235" s="48">
        <f t="shared" si="12"/>
        <v>0</v>
      </c>
      <c r="AS235" s="49">
        <f t="shared" si="13"/>
        <v>0</v>
      </c>
      <c r="AT235" s="16"/>
      <c r="AU235" s="16"/>
      <c r="AV235" s="468"/>
      <c r="AW235" s="403"/>
      <c r="AX235" s="403"/>
      <c r="AY235" s="403"/>
      <c r="AZ235" s="403"/>
      <c r="BA235" s="403"/>
      <c r="BB235" s="403"/>
      <c r="BC235" s="403"/>
      <c r="BD235" s="403"/>
      <c r="BE235" s="403"/>
      <c r="BF235" s="403"/>
      <c r="BG235" s="403"/>
      <c r="BH235" s="403"/>
      <c r="BI235" s="403"/>
      <c r="BJ235" s="403"/>
      <c r="BK235" s="403"/>
      <c r="BL235" s="403"/>
      <c r="BM235" s="403"/>
      <c r="BN235" s="403"/>
      <c r="BO235" s="403"/>
      <c r="BP235" s="403"/>
      <c r="BQ235" s="377"/>
      <c r="BR235" s="377"/>
    </row>
    <row r="236" spans="1:70" ht="17" customHeight="1" x14ac:dyDescent="0.2">
      <c r="A236" s="387"/>
      <c r="B236" s="390"/>
      <c r="C236" s="393"/>
      <c r="D236" s="396"/>
      <c r="E236" s="399"/>
      <c r="F236" s="19">
        <v>55</v>
      </c>
      <c r="G236" s="35">
        <f>Anchor!B1085</f>
        <v>105.6446</v>
      </c>
      <c r="H236" s="40">
        <f>Anchor!C1085</f>
        <v>31.612300000000001</v>
      </c>
      <c r="I236" s="40">
        <f>Anchor!D1085</f>
        <v>34.034599999999998</v>
      </c>
      <c r="J236" s="40">
        <f>Anchor!E1085</f>
        <v>36.691600000000001</v>
      </c>
      <c r="K236" s="40"/>
      <c r="L236" s="40">
        <f>Anchor!F1085</f>
        <v>12.417299999999999</v>
      </c>
      <c r="M236" s="40">
        <f>Anchor!G1085</f>
        <v>18.296600000000002</v>
      </c>
      <c r="N236" s="40">
        <f>Anchor!H1085</f>
        <v>84.086299999999994</v>
      </c>
      <c r="O236" s="40"/>
      <c r="P236" s="40"/>
      <c r="Q236" s="40"/>
      <c r="R236" s="40"/>
      <c r="S236" s="40"/>
      <c r="T236" s="40"/>
      <c r="U236" s="40"/>
      <c r="V236" s="40">
        <f>Anchor!I1085</f>
        <v>549.4</v>
      </c>
      <c r="W236" s="40">
        <f>Anchor!J1085</f>
        <v>0.4128</v>
      </c>
      <c r="X236" s="36">
        <f t="shared" si="14"/>
        <v>0.15261111111111111</v>
      </c>
      <c r="Y236" s="15"/>
      <c r="Z236" s="35">
        <f>Test!B1085</f>
        <v>0</v>
      </c>
      <c r="AA236" s="40">
        <f>Test!C1085</f>
        <v>0</v>
      </c>
      <c r="AB236" s="40">
        <f>Test!D1085</f>
        <v>0</v>
      </c>
      <c r="AC236" s="40">
        <f>Test!E1085</f>
        <v>0</v>
      </c>
      <c r="AD236" s="40"/>
      <c r="AE236" s="40">
        <f>Test!F1085</f>
        <v>0</v>
      </c>
      <c r="AF236" s="40">
        <f>Test!G1085</f>
        <v>0</v>
      </c>
      <c r="AG236" s="40">
        <f>Test!H1085</f>
        <v>0</v>
      </c>
      <c r="AH236" s="40"/>
      <c r="AI236" s="40"/>
      <c r="AJ236" s="40"/>
      <c r="AK236" s="40"/>
      <c r="AL236" s="40"/>
      <c r="AM236" s="40"/>
      <c r="AN236" s="40"/>
      <c r="AO236" s="40">
        <f>Test!I1085</f>
        <v>0</v>
      </c>
      <c r="AP236" s="40">
        <f>Test!J1085</f>
        <v>0</v>
      </c>
      <c r="AQ236" s="36">
        <f t="shared" si="15"/>
        <v>0</v>
      </c>
      <c r="AR236" s="48">
        <f t="shared" si="12"/>
        <v>0</v>
      </c>
      <c r="AS236" s="49">
        <f t="shared" si="13"/>
        <v>0</v>
      </c>
      <c r="AT236" s="16"/>
      <c r="AU236" s="16"/>
      <c r="AV236" s="468" t="s">
        <v>125</v>
      </c>
      <c r="AW236" s="403" cm="1">
        <f t="array" ref="AW236">bdRateExtend($G234:$G237,H234:H237,$Z234:$Z237,AA234:AA237)</f>
        <v>1</v>
      </c>
      <c r="AX236" s="403"/>
      <c r="AY236" s="403"/>
      <c r="AZ236" s="403"/>
      <c r="BA236" s="403"/>
      <c r="BB236" s="403" cm="1">
        <f t="array" ref="BB236">bdRateExtend($G234:$G237,L234:L237,$Z234:$Z237,AE234:AE237)</f>
        <v>1</v>
      </c>
      <c r="BC236" s="403"/>
      <c r="BD236" s="403" cm="1">
        <f t="array" ref="BD236">bdRateExtend($G234:$G237,M234:M237,$Z234:$Z237,AF234:AF237)</f>
        <v>1</v>
      </c>
      <c r="BE236" s="403"/>
      <c r="BF236" s="403" cm="1">
        <f t="array" ref="BF236">bdRateExtend($G234:$G237,N234:N237,$Z234:$Z237,AG234:AG237)</f>
        <v>1</v>
      </c>
      <c r="BG236" s="403"/>
      <c r="BH236" s="403" t="e" cm="1">
        <f t="array" ref="BH236">bdRateExtend($G234:$G237,O234:O237,$Z234:$Z237,AH234:AH237)</f>
        <v>#VALUE!</v>
      </c>
      <c r="BI236" s="403"/>
      <c r="BJ236" s="403" t="e" cm="1">
        <f t="array" ref="BJ236">bdRateExtend($G234:$G237,P234:P237,$Z234:$Z237,AI234:AI237)</f>
        <v>#VALUE!</v>
      </c>
      <c r="BK236" s="403"/>
      <c r="BL236" s="403" t="e" cm="1">
        <f t="array" ref="BL236">bdRateExtend($G234:$G237,Q234:Q237,$Z234:$Z237,AJ234:AJ237)</f>
        <v>#VALUE!</v>
      </c>
      <c r="BM236" s="403"/>
      <c r="BN236" s="403" t="e" cm="1">
        <f t="array" ref="BN236">bdRateExtend($G234:$G237,R234:R237,$Z234:$Z237,AK234:AK237)</f>
        <v>#VALUE!</v>
      </c>
      <c r="BO236" s="403"/>
      <c r="BP236" s="403"/>
      <c r="BQ236" s="377"/>
      <c r="BR236" s="377"/>
    </row>
    <row r="237" spans="1:70" ht="17" customHeight="1" thickBot="1" x14ac:dyDescent="0.25">
      <c r="A237" s="387"/>
      <c r="B237" s="391"/>
      <c r="C237" s="394"/>
      <c r="D237" s="397"/>
      <c r="E237" s="400"/>
      <c r="F237" s="22">
        <v>63</v>
      </c>
      <c r="G237" s="37">
        <f>Anchor!B1086</f>
        <v>49.94</v>
      </c>
      <c r="H237" s="38">
        <f>Anchor!C1086</f>
        <v>28.576499999999999</v>
      </c>
      <c r="I237" s="38">
        <f>Anchor!D1086</f>
        <v>32.849400000000003</v>
      </c>
      <c r="J237" s="38">
        <f>Anchor!E1086</f>
        <v>35.805</v>
      </c>
      <c r="K237" s="38"/>
      <c r="L237" s="38">
        <f>Anchor!F1086</f>
        <v>10.263500000000001</v>
      </c>
      <c r="M237" s="38">
        <f>Anchor!G1086</f>
        <v>15.5962</v>
      </c>
      <c r="N237" s="38">
        <f>Anchor!H1086</f>
        <v>72.016800000000003</v>
      </c>
      <c r="O237" s="38"/>
      <c r="P237" s="38"/>
      <c r="Q237" s="38"/>
      <c r="R237" s="38"/>
      <c r="S237" s="38"/>
      <c r="T237" s="38"/>
      <c r="U237" s="38"/>
      <c r="V237" s="38">
        <f>Anchor!I1086</f>
        <v>330.1</v>
      </c>
      <c r="W237" s="38">
        <f>Anchor!J1086</f>
        <v>0.2979</v>
      </c>
      <c r="X237" s="39">
        <f t="shared" si="14"/>
        <v>9.1694444444444453E-2</v>
      </c>
      <c r="Y237" s="15"/>
      <c r="Z237" s="37">
        <f>Test!B1086</f>
        <v>0</v>
      </c>
      <c r="AA237" s="38">
        <f>Test!C1086</f>
        <v>0</v>
      </c>
      <c r="AB237" s="38">
        <f>Test!D1086</f>
        <v>0</v>
      </c>
      <c r="AC237" s="38">
        <f>Test!E1086</f>
        <v>0</v>
      </c>
      <c r="AD237" s="38"/>
      <c r="AE237" s="38">
        <f>Test!F1086</f>
        <v>0</v>
      </c>
      <c r="AF237" s="38">
        <f>Test!G1086</f>
        <v>0</v>
      </c>
      <c r="AG237" s="38">
        <f>Test!H1086</f>
        <v>0</v>
      </c>
      <c r="AH237" s="38"/>
      <c r="AI237" s="38"/>
      <c r="AJ237" s="38"/>
      <c r="AK237" s="38"/>
      <c r="AL237" s="38"/>
      <c r="AM237" s="38"/>
      <c r="AN237" s="38"/>
      <c r="AO237" s="38">
        <f>Test!I1086</f>
        <v>0</v>
      </c>
      <c r="AP237" s="38">
        <f>Test!J1086</f>
        <v>0</v>
      </c>
      <c r="AQ237" s="39">
        <f t="shared" si="15"/>
        <v>0</v>
      </c>
      <c r="AR237" s="50">
        <f t="shared" si="12"/>
        <v>0</v>
      </c>
      <c r="AS237" s="51">
        <f t="shared" si="13"/>
        <v>0</v>
      </c>
      <c r="AT237" s="16"/>
      <c r="AU237" s="16"/>
      <c r="AV237" s="468"/>
      <c r="AW237" s="403"/>
      <c r="AX237" s="403"/>
      <c r="AY237" s="403"/>
      <c r="AZ237" s="403"/>
      <c r="BA237" s="403"/>
      <c r="BB237" s="403"/>
      <c r="BC237" s="403"/>
      <c r="BD237" s="403"/>
      <c r="BE237" s="403"/>
      <c r="BF237" s="403"/>
      <c r="BG237" s="403"/>
      <c r="BH237" s="403"/>
      <c r="BI237" s="403"/>
      <c r="BJ237" s="403"/>
      <c r="BK237" s="403"/>
      <c r="BL237" s="403"/>
      <c r="BM237" s="403"/>
      <c r="BN237" s="403"/>
      <c r="BO237" s="403"/>
      <c r="BP237" s="403"/>
      <c r="BQ237" s="377"/>
      <c r="BR237" s="377"/>
    </row>
    <row r="238" spans="1:70" ht="17" customHeight="1" x14ac:dyDescent="0.2">
      <c r="A238" s="387"/>
      <c r="B238" s="389" t="s">
        <v>23</v>
      </c>
      <c r="C238" s="392" t="s">
        <v>62</v>
      </c>
      <c r="D238" s="395">
        <v>29.97</v>
      </c>
      <c r="E238" s="398">
        <v>8</v>
      </c>
      <c r="F238" s="21">
        <v>23</v>
      </c>
      <c r="G238" s="32">
        <f>Anchor!B1087</f>
        <v>8024.2710999999999</v>
      </c>
      <c r="H238" s="33">
        <f>Anchor!C1087</f>
        <v>40.744500000000002</v>
      </c>
      <c r="I238" s="33">
        <f>Anchor!D1087</f>
        <v>44.1432</v>
      </c>
      <c r="J238" s="33">
        <f>Anchor!E1087</f>
        <v>48.188099999999999</v>
      </c>
      <c r="K238" s="33"/>
      <c r="L238" s="33">
        <f>Anchor!F1087</f>
        <v>14.9648</v>
      </c>
      <c r="M238" s="33">
        <f>Anchor!G1087</f>
        <v>22.116399999999999</v>
      </c>
      <c r="N238" s="33">
        <f>Anchor!H1087</f>
        <v>99.975300000000004</v>
      </c>
      <c r="O238" s="33"/>
      <c r="P238" s="33"/>
      <c r="Q238" s="33"/>
      <c r="R238" s="33"/>
      <c r="S238" s="33"/>
      <c r="T238" s="33"/>
      <c r="U238" s="33"/>
      <c r="V238" s="33">
        <f>Anchor!I1087</f>
        <v>4992.3999999999996</v>
      </c>
      <c r="W238" s="33">
        <f>Anchor!J1087</f>
        <v>2.3721000000000001</v>
      </c>
      <c r="X238" s="34">
        <f t="shared" si="14"/>
        <v>1.3867777777777777</v>
      </c>
      <c r="Y238" s="15"/>
      <c r="Z238" s="32">
        <f>Test!B1087</f>
        <v>0</v>
      </c>
      <c r="AA238" s="33">
        <f>Test!C1087</f>
        <v>0</v>
      </c>
      <c r="AB238" s="33">
        <f>Test!D1087</f>
        <v>0</v>
      </c>
      <c r="AC238" s="33">
        <f>Test!E1087</f>
        <v>0</v>
      </c>
      <c r="AD238" s="33"/>
      <c r="AE238" s="33">
        <f>Test!F1087</f>
        <v>0</v>
      </c>
      <c r="AF238" s="33">
        <f>Test!G1087</f>
        <v>0</v>
      </c>
      <c r="AG238" s="33">
        <f>Test!H1087</f>
        <v>0</v>
      </c>
      <c r="AH238" s="33"/>
      <c r="AI238" s="33"/>
      <c r="AJ238" s="33"/>
      <c r="AK238" s="33"/>
      <c r="AL238" s="33"/>
      <c r="AM238" s="33"/>
      <c r="AN238" s="33"/>
      <c r="AO238" s="33">
        <f>Test!I1087</f>
        <v>0</v>
      </c>
      <c r="AP238" s="33">
        <f>Test!J1087</f>
        <v>0</v>
      </c>
      <c r="AQ238" s="34">
        <f t="shared" si="15"/>
        <v>0</v>
      </c>
      <c r="AR238" s="46">
        <f t="shared" si="12"/>
        <v>0</v>
      </c>
      <c r="AS238" s="47">
        <f t="shared" si="13"/>
        <v>0</v>
      </c>
      <c r="AT238" s="16"/>
      <c r="AU238" s="16"/>
      <c r="AV238" s="468" t="s">
        <v>123</v>
      </c>
      <c r="AW238" s="403" cm="1">
        <f t="array" ref="AW238">bdRateExtend($G238:$G241,H238:H241,$Z238:$Z241,AA238:AA241)</f>
        <v>1</v>
      </c>
      <c r="AX238" s="403" cm="1">
        <f t="array" ref="AX238">bdRateExtend($G238:$G243,H238:H243,$Z238:$Z243,AA238:AA243)</f>
        <v>1</v>
      </c>
      <c r="AY238" s="403" cm="1">
        <f t="array" ref="AY238">bdRateExtend($G238:$G243,I238:I243,$Z238:$Z243,AB238:AB243)</f>
        <v>1</v>
      </c>
      <c r="AZ238" s="403" cm="1">
        <f t="array" ref="AZ238">bdRateExtend($G238:$G243,J238:J243,$Z238:$Z243,AC238:AC243)</f>
        <v>1</v>
      </c>
      <c r="BA238" s="403" t="e" cm="1">
        <f t="array" ref="BA238">bdRateExtend($G238:$G243,K238:K243,$Z238:$Z243,AD238:AD243)</f>
        <v>#VALUE!</v>
      </c>
      <c r="BB238" s="403" cm="1">
        <f t="array" ref="BB238">bdRateExtend($G238:$G241,L238:L241,$Z238:$Z241,AE238:AE241)</f>
        <v>1</v>
      </c>
      <c r="BC238" s="403" cm="1">
        <f t="array" ref="BC238">bdRateExtend($G238:$G243,L238:L243,$Z238:$Z243,AE238:AE243)</f>
        <v>1</v>
      </c>
      <c r="BD238" s="403" cm="1">
        <f t="array" ref="BD238">bdRateExtend($G238:$G241,M238:M241,$Z238:$Z241,AF238:AF241)</f>
        <v>1</v>
      </c>
      <c r="BE238" s="403" cm="1">
        <f t="array" ref="BE238">bdRateExtend($G238:$G243,M238:M243,$Z238:$Z243,AF238:AF243)</f>
        <v>1</v>
      </c>
      <c r="BF238" s="403" cm="1">
        <f t="array" ref="BF238">bdRateExtend($G238:$G241,N238:N241,$Z238:$Z241,AG238:AG241)</f>
        <v>1</v>
      </c>
      <c r="BG238" s="403" cm="1">
        <f t="array" ref="BG238">bdRateExtend($G238:$G243,N238:N243,$Z238:$Z243,AG238:AG243)</f>
        <v>1</v>
      </c>
      <c r="BH238" s="403" t="e" cm="1">
        <f t="array" ref="BH238">bdRateExtend($G238:$G241,O238:O241,$Z238:$Z241,AH238:AH241)</f>
        <v>#VALUE!</v>
      </c>
      <c r="BI238" s="403" t="e" cm="1">
        <f t="array" ref="BI238">bdRateExtend($G238:$G243,O238:O243,$Z238:$Z243,AH238:AH243)</f>
        <v>#VALUE!</v>
      </c>
      <c r="BJ238" s="403" t="e" cm="1">
        <f t="array" ref="BJ238">bdRateExtend($G238:$G241,P238:P241,$Z238:$Z241,AI238:AI241)</f>
        <v>#VALUE!</v>
      </c>
      <c r="BK238" s="403" t="e" cm="1">
        <f t="array" ref="BK238">bdRateExtend($G238:$G243,P238:P243,$Z238:$Z243,AI238:AI243)</f>
        <v>#VALUE!</v>
      </c>
      <c r="BL238" s="403" t="e" cm="1">
        <f t="array" ref="BL238">bdRateExtend($G238:$G241,Q238:Q241,$Z238:$Z241,AJ238:AJ241)</f>
        <v>#VALUE!</v>
      </c>
      <c r="BM238" s="403" t="e" cm="1">
        <f t="array" ref="BM238">bdRateExtend($G238:$G243,Q238:Q243,$Z238:$Z243,AJ238:AJ243)</f>
        <v>#VALUE!</v>
      </c>
      <c r="BN238" s="403" t="e" cm="1">
        <f t="array" ref="BN238">bdRateExtend($G238:$G241,R238:R241,$Z238:$Z241,AK238:AK241)</f>
        <v>#VALUE!</v>
      </c>
      <c r="BO238" s="403" t="e" cm="1">
        <f t="array" ref="BO238">bdRateExtend($G238:$G243,R238:R243,$Z238:$Z243,AK238:AK243)</f>
        <v>#VALUE!</v>
      </c>
      <c r="BP238" s="403" t="e" cm="1">
        <f t="array" ref="BP238">bdRateExtend($G238:$G243,S238:S243,$Z238:$Z243,AL238:AL243)</f>
        <v>#VALUE!</v>
      </c>
      <c r="BQ238" s="377" t="e" cm="1">
        <f t="array" ref="BQ238">bdRateExtend($G238:$G243,T238:T243,$Z238:$Z243,AM238:AM243)</f>
        <v>#VALUE!</v>
      </c>
      <c r="BR238" s="377" t="e" cm="1">
        <f t="array" ref="BR238">bdRateExtend($G238:$G243,U238:U243,$Z238:$Z243,AN238:AN243)</f>
        <v>#VALUE!</v>
      </c>
    </row>
    <row r="239" spans="1:70" ht="17" customHeight="1" x14ac:dyDescent="0.2">
      <c r="A239" s="387"/>
      <c r="B239" s="390"/>
      <c r="C239" s="393"/>
      <c r="D239" s="396"/>
      <c r="E239" s="399"/>
      <c r="F239" s="19">
        <v>31</v>
      </c>
      <c r="G239" s="35">
        <f>Anchor!B1088</f>
        <v>5339.1306000000004</v>
      </c>
      <c r="H239" s="40">
        <f>Anchor!C1088</f>
        <v>37.4178</v>
      </c>
      <c r="I239" s="40">
        <f>Anchor!D1088</f>
        <v>42.166600000000003</v>
      </c>
      <c r="J239" s="40">
        <f>Anchor!E1088</f>
        <v>47.2286</v>
      </c>
      <c r="K239" s="40"/>
      <c r="L239" s="40">
        <f>Anchor!F1088</f>
        <v>12.549799999999999</v>
      </c>
      <c r="M239" s="40">
        <f>Anchor!G1088</f>
        <v>19.1448</v>
      </c>
      <c r="N239" s="40">
        <f>Anchor!H1088</f>
        <v>99.822400000000002</v>
      </c>
      <c r="O239" s="40"/>
      <c r="P239" s="40"/>
      <c r="Q239" s="40"/>
      <c r="R239" s="40"/>
      <c r="S239" s="40"/>
      <c r="T239" s="40"/>
      <c r="U239" s="40"/>
      <c r="V239" s="40">
        <f>Anchor!I1088</f>
        <v>4558</v>
      </c>
      <c r="W239" s="40">
        <f>Anchor!J1088</f>
        <v>1.8968</v>
      </c>
      <c r="X239" s="36">
        <f t="shared" si="14"/>
        <v>1.2661111111111112</v>
      </c>
      <c r="Y239" s="15"/>
      <c r="Z239" s="35">
        <f>Test!B1088</f>
        <v>0</v>
      </c>
      <c r="AA239" s="40">
        <f>Test!C1088</f>
        <v>0</v>
      </c>
      <c r="AB239" s="40">
        <f>Test!D1088</f>
        <v>0</v>
      </c>
      <c r="AC239" s="40">
        <f>Test!E1088</f>
        <v>0</v>
      </c>
      <c r="AD239" s="40"/>
      <c r="AE239" s="40">
        <f>Test!F1088</f>
        <v>0</v>
      </c>
      <c r="AF239" s="40">
        <f>Test!G1088</f>
        <v>0</v>
      </c>
      <c r="AG239" s="40">
        <f>Test!H1088</f>
        <v>0</v>
      </c>
      <c r="AH239" s="40"/>
      <c r="AI239" s="40"/>
      <c r="AJ239" s="40"/>
      <c r="AK239" s="40"/>
      <c r="AL239" s="40"/>
      <c r="AM239" s="40"/>
      <c r="AN239" s="40"/>
      <c r="AO239" s="40">
        <f>Test!I1088</f>
        <v>0</v>
      </c>
      <c r="AP239" s="40">
        <f>Test!J1088</f>
        <v>0</v>
      </c>
      <c r="AQ239" s="36">
        <f t="shared" si="15"/>
        <v>0</v>
      </c>
      <c r="AR239" s="48">
        <f t="shared" si="12"/>
        <v>0</v>
      </c>
      <c r="AS239" s="49">
        <f t="shared" si="13"/>
        <v>0</v>
      </c>
      <c r="AT239" s="16"/>
      <c r="AU239" s="16"/>
      <c r="AV239" s="468"/>
      <c r="AW239" s="403"/>
      <c r="AX239" s="403"/>
      <c r="AY239" s="403"/>
      <c r="AZ239" s="403"/>
      <c r="BA239" s="403"/>
      <c r="BB239" s="403"/>
      <c r="BC239" s="403"/>
      <c r="BD239" s="403"/>
      <c r="BE239" s="403"/>
      <c r="BF239" s="403"/>
      <c r="BG239" s="403"/>
      <c r="BH239" s="403"/>
      <c r="BI239" s="403"/>
      <c r="BJ239" s="403"/>
      <c r="BK239" s="403"/>
      <c r="BL239" s="403"/>
      <c r="BM239" s="403"/>
      <c r="BN239" s="403"/>
      <c r="BO239" s="403"/>
      <c r="BP239" s="403"/>
      <c r="BQ239" s="377"/>
      <c r="BR239" s="377"/>
    </row>
    <row r="240" spans="1:70" ht="17" customHeight="1" x14ac:dyDescent="0.2">
      <c r="A240" s="387"/>
      <c r="B240" s="390"/>
      <c r="C240" s="393"/>
      <c r="D240" s="396"/>
      <c r="E240" s="399"/>
      <c r="F240" s="19">
        <v>39</v>
      </c>
      <c r="G240" s="35">
        <f>Anchor!B1089</f>
        <v>3187.5464999999999</v>
      </c>
      <c r="H240" s="40">
        <f>Anchor!C1089</f>
        <v>34.060699999999997</v>
      </c>
      <c r="I240" s="40">
        <f>Anchor!D1089</f>
        <v>40.384900000000002</v>
      </c>
      <c r="J240" s="40">
        <f>Anchor!E1089</f>
        <v>46.374600000000001</v>
      </c>
      <c r="K240" s="40"/>
      <c r="L240" s="40">
        <f>Anchor!F1089</f>
        <v>10.201599999999999</v>
      </c>
      <c r="M240" s="40">
        <f>Anchor!G1089</f>
        <v>16.226700000000001</v>
      </c>
      <c r="N240" s="40">
        <f>Anchor!H1089</f>
        <v>94.003500000000003</v>
      </c>
      <c r="O240" s="40"/>
      <c r="P240" s="40"/>
      <c r="Q240" s="40"/>
      <c r="R240" s="40"/>
      <c r="S240" s="40"/>
      <c r="T240" s="40"/>
      <c r="U240" s="40"/>
      <c r="V240" s="40">
        <f>Anchor!I1089</f>
        <v>3728.6</v>
      </c>
      <c r="W240" s="40">
        <f>Anchor!J1089</f>
        <v>1.591</v>
      </c>
      <c r="X240" s="36">
        <f t="shared" si="14"/>
        <v>1.0357222222222222</v>
      </c>
      <c r="Y240" s="15"/>
      <c r="Z240" s="35">
        <f>Test!B1089</f>
        <v>0</v>
      </c>
      <c r="AA240" s="40">
        <f>Test!C1089</f>
        <v>0</v>
      </c>
      <c r="AB240" s="40">
        <f>Test!D1089</f>
        <v>0</v>
      </c>
      <c r="AC240" s="40">
        <f>Test!E1089</f>
        <v>0</v>
      </c>
      <c r="AD240" s="40"/>
      <c r="AE240" s="40">
        <f>Test!F1089</f>
        <v>0</v>
      </c>
      <c r="AF240" s="40">
        <f>Test!G1089</f>
        <v>0</v>
      </c>
      <c r="AG240" s="40">
        <f>Test!H1089</f>
        <v>0</v>
      </c>
      <c r="AH240" s="40"/>
      <c r="AI240" s="40"/>
      <c r="AJ240" s="40"/>
      <c r="AK240" s="40"/>
      <c r="AL240" s="40"/>
      <c r="AM240" s="40"/>
      <c r="AN240" s="40"/>
      <c r="AO240" s="40">
        <f>Test!I1089</f>
        <v>0</v>
      </c>
      <c r="AP240" s="40">
        <f>Test!J1089</f>
        <v>0</v>
      </c>
      <c r="AQ240" s="36">
        <f t="shared" si="15"/>
        <v>0</v>
      </c>
      <c r="AR240" s="48">
        <f t="shared" si="12"/>
        <v>0</v>
      </c>
      <c r="AS240" s="49">
        <f t="shared" si="13"/>
        <v>0</v>
      </c>
      <c r="AT240" s="16"/>
      <c r="AU240" s="16"/>
      <c r="AV240" s="468" t="s">
        <v>124</v>
      </c>
      <c r="AW240" s="403" cm="1">
        <f t="array" ref="AW240">bdRateExtend($G239:$G242,H239:H242,$Z239:$Z242,AA239:AA242)</f>
        <v>1</v>
      </c>
      <c r="AX240" s="403"/>
      <c r="AY240" s="403"/>
      <c r="AZ240" s="403"/>
      <c r="BA240" s="403"/>
      <c r="BB240" s="403" cm="1">
        <f t="array" ref="BB240">bdRateExtend($G239:$G242,L239:L242,$Z239:$Z242,AE239:AE242)</f>
        <v>1</v>
      </c>
      <c r="BC240" s="403"/>
      <c r="BD240" s="403" cm="1">
        <f t="array" ref="BD240">bdRateExtend($G239:$G242,M239:M242,$Z239:$Z242,AF239:AF242)</f>
        <v>1</v>
      </c>
      <c r="BE240" s="403"/>
      <c r="BF240" s="403" cm="1">
        <f t="array" ref="BF240">bdRateExtend($G239:$G242,N239:N242,$Z239:$Z242,AG239:AG242)</f>
        <v>1</v>
      </c>
      <c r="BG240" s="403"/>
      <c r="BH240" s="403" t="e" cm="1">
        <f t="array" ref="BH240">bdRateExtend($G239:$G242,O239:O242,$Z239:$Z242,AH239:AH242)</f>
        <v>#VALUE!</v>
      </c>
      <c r="BI240" s="403"/>
      <c r="BJ240" s="403" t="e" cm="1">
        <f t="array" ref="BJ240">bdRateExtend($G239:$G242,P239:P242,$Z239:$Z242,AI239:AI242)</f>
        <v>#VALUE!</v>
      </c>
      <c r="BK240" s="403"/>
      <c r="BL240" s="403" t="e" cm="1">
        <f t="array" ref="BL240">bdRateExtend($G239:$G242,Q239:Q242,$Z239:$Z242,AJ239:AJ242)</f>
        <v>#VALUE!</v>
      </c>
      <c r="BM240" s="403"/>
      <c r="BN240" s="403" t="e" cm="1">
        <f t="array" ref="BN240">bdRateExtend($G239:$G242,R239:R242,$Z239:$Z242,AK239:AK242)</f>
        <v>#VALUE!</v>
      </c>
      <c r="BO240" s="403"/>
      <c r="BP240" s="403"/>
      <c r="BQ240" s="377"/>
      <c r="BR240" s="377"/>
    </row>
    <row r="241" spans="1:70" ht="17" customHeight="1" x14ac:dyDescent="0.2">
      <c r="A241" s="387"/>
      <c r="B241" s="390"/>
      <c r="C241" s="393"/>
      <c r="D241" s="396"/>
      <c r="E241" s="399"/>
      <c r="F241" s="19">
        <v>47</v>
      </c>
      <c r="G241" s="35">
        <f>Anchor!B1090</f>
        <v>1700.1344999999999</v>
      </c>
      <c r="H241" s="40">
        <f>Anchor!C1090</f>
        <v>31.052600000000002</v>
      </c>
      <c r="I241" s="40">
        <f>Anchor!D1090</f>
        <v>39.162700000000001</v>
      </c>
      <c r="J241" s="40">
        <f>Anchor!E1090</f>
        <v>45.519599999999997</v>
      </c>
      <c r="K241" s="40"/>
      <c r="L241" s="40">
        <f>Anchor!F1090</f>
        <v>8.1574000000000009</v>
      </c>
      <c r="M241" s="40">
        <f>Anchor!G1090</f>
        <v>13.602600000000001</v>
      </c>
      <c r="N241" s="40">
        <f>Anchor!H1090</f>
        <v>80.316999999999993</v>
      </c>
      <c r="O241" s="40"/>
      <c r="P241" s="40"/>
      <c r="Q241" s="40"/>
      <c r="R241" s="40"/>
      <c r="S241" s="40"/>
      <c r="T241" s="40"/>
      <c r="U241" s="40"/>
      <c r="V241" s="40">
        <f>Anchor!I1090</f>
        <v>2863.3</v>
      </c>
      <c r="W241" s="40">
        <f>Anchor!J1090</f>
        <v>1.2946</v>
      </c>
      <c r="X241" s="36">
        <f t="shared" si="14"/>
        <v>0.79536111111111119</v>
      </c>
      <c r="Y241" s="15"/>
      <c r="Z241" s="35">
        <f>Test!B1090</f>
        <v>0</v>
      </c>
      <c r="AA241" s="40">
        <f>Test!C1090</f>
        <v>0</v>
      </c>
      <c r="AB241" s="40">
        <f>Test!D1090</f>
        <v>0</v>
      </c>
      <c r="AC241" s="40">
        <f>Test!E1090</f>
        <v>0</v>
      </c>
      <c r="AD241" s="40"/>
      <c r="AE241" s="40">
        <f>Test!F1090</f>
        <v>0</v>
      </c>
      <c r="AF241" s="40">
        <f>Test!G1090</f>
        <v>0</v>
      </c>
      <c r="AG241" s="40">
        <f>Test!H1090</f>
        <v>0</v>
      </c>
      <c r="AH241" s="40"/>
      <c r="AI241" s="40"/>
      <c r="AJ241" s="40"/>
      <c r="AK241" s="40"/>
      <c r="AL241" s="40"/>
      <c r="AM241" s="40"/>
      <c r="AN241" s="40"/>
      <c r="AO241" s="40">
        <f>Test!I1090</f>
        <v>0</v>
      </c>
      <c r="AP241" s="40">
        <f>Test!J1090</f>
        <v>0</v>
      </c>
      <c r="AQ241" s="36">
        <f t="shared" si="15"/>
        <v>0</v>
      </c>
      <c r="AR241" s="48">
        <f t="shared" si="12"/>
        <v>0</v>
      </c>
      <c r="AS241" s="49">
        <f t="shared" si="13"/>
        <v>0</v>
      </c>
      <c r="AT241" s="16"/>
      <c r="AU241" s="16"/>
      <c r="AV241" s="468"/>
      <c r="AW241" s="403"/>
      <c r="AX241" s="403"/>
      <c r="AY241" s="403"/>
      <c r="AZ241" s="403"/>
      <c r="BA241" s="403"/>
      <c r="BB241" s="403"/>
      <c r="BC241" s="403"/>
      <c r="BD241" s="403"/>
      <c r="BE241" s="403"/>
      <c r="BF241" s="403"/>
      <c r="BG241" s="403"/>
      <c r="BH241" s="403"/>
      <c r="BI241" s="403"/>
      <c r="BJ241" s="403"/>
      <c r="BK241" s="403"/>
      <c r="BL241" s="403"/>
      <c r="BM241" s="403"/>
      <c r="BN241" s="403"/>
      <c r="BO241" s="403"/>
      <c r="BP241" s="403"/>
      <c r="BQ241" s="377"/>
      <c r="BR241" s="377"/>
    </row>
    <row r="242" spans="1:70" ht="17" customHeight="1" x14ac:dyDescent="0.2">
      <c r="A242" s="387"/>
      <c r="B242" s="390"/>
      <c r="C242" s="393"/>
      <c r="D242" s="396"/>
      <c r="E242" s="399"/>
      <c r="F242" s="19">
        <v>55</v>
      </c>
      <c r="G242" s="35">
        <f>Anchor!B1091</f>
        <v>767.149</v>
      </c>
      <c r="H242" s="40">
        <f>Anchor!C1091</f>
        <v>28.577400000000001</v>
      </c>
      <c r="I242" s="40">
        <f>Anchor!D1091</f>
        <v>38.212000000000003</v>
      </c>
      <c r="J242" s="40">
        <f>Anchor!E1091</f>
        <v>44.698300000000003</v>
      </c>
      <c r="K242" s="40"/>
      <c r="L242" s="40">
        <f>Anchor!F1091</f>
        <v>6.4903000000000004</v>
      </c>
      <c r="M242" s="40">
        <f>Anchor!G1091</f>
        <v>11.236499999999999</v>
      </c>
      <c r="N242" s="40">
        <f>Anchor!H1091</f>
        <v>61.610100000000003</v>
      </c>
      <c r="O242" s="40"/>
      <c r="P242" s="40"/>
      <c r="Q242" s="40"/>
      <c r="R242" s="40"/>
      <c r="S242" s="40"/>
      <c r="T242" s="40"/>
      <c r="U242" s="40"/>
      <c r="V242" s="40">
        <f>Anchor!I1091</f>
        <v>1957</v>
      </c>
      <c r="W242" s="40">
        <f>Anchor!J1091</f>
        <v>0.94340000000000002</v>
      </c>
      <c r="X242" s="36">
        <f t="shared" si="14"/>
        <v>0.54361111111111116</v>
      </c>
      <c r="Y242" s="15"/>
      <c r="Z242" s="35">
        <f>Test!B1091</f>
        <v>0</v>
      </c>
      <c r="AA242" s="40">
        <f>Test!C1091</f>
        <v>0</v>
      </c>
      <c r="AB242" s="40">
        <f>Test!D1091</f>
        <v>0</v>
      </c>
      <c r="AC242" s="40">
        <f>Test!E1091</f>
        <v>0</v>
      </c>
      <c r="AD242" s="40"/>
      <c r="AE242" s="40">
        <f>Test!F1091</f>
        <v>0</v>
      </c>
      <c r="AF242" s="40">
        <f>Test!G1091</f>
        <v>0</v>
      </c>
      <c r="AG242" s="40">
        <f>Test!H1091</f>
        <v>0</v>
      </c>
      <c r="AH242" s="40"/>
      <c r="AI242" s="40"/>
      <c r="AJ242" s="40"/>
      <c r="AK242" s="40"/>
      <c r="AL242" s="40"/>
      <c r="AM242" s="40"/>
      <c r="AN242" s="40"/>
      <c r="AO242" s="40">
        <f>Test!I1091</f>
        <v>0</v>
      </c>
      <c r="AP242" s="40">
        <f>Test!J1091</f>
        <v>0</v>
      </c>
      <c r="AQ242" s="36">
        <f t="shared" si="15"/>
        <v>0</v>
      </c>
      <c r="AR242" s="48">
        <f t="shared" si="12"/>
        <v>0</v>
      </c>
      <c r="AS242" s="49">
        <f t="shared" si="13"/>
        <v>0</v>
      </c>
      <c r="AT242" s="16"/>
      <c r="AU242" s="16"/>
      <c r="AV242" s="468" t="s">
        <v>125</v>
      </c>
      <c r="AW242" s="403" cm="1">
        <f t="array" ref="AW242">bdRateExtend($G240:$G243,H240:H243,$Z240:$Z243,AA240:AA243)</f>
        <v>1</v>
      </c>
      <c r="AX242" s="403"/>
      <c r="AY242" s="403"/>
      <c r="AZ242" s="403"/>
      <c r="BA242" s="403"/>
      <c r="BB242" s="403" cm="1">
        <f t="array" ref="BB242">bdRateExtend($G240:$G243,L240:L243,$Z240:$Z243,AE240:AE243)</f>
        <v>1</v>
      </c>
      <c r="BC242" s="403"/>
      <c r="BD242" s="403" cm="1">
        <f t="array" ref="BD242">bdRateExtend($G240:$G243,M240:M243,$Z240:$Z243,AF240:AF243)</f>
        <v>1</v>
      </c>
      <c r="BE242" s="403"/>
      <c r="BF242" s="403" cm="1">
        <f t="array" ref="BF242">bdRateExtend($G240:$G243,N240:N243,$Z240:$Z243,AG240:AG243)</f>
        <v>1</v>
      </c>
      <c r="BG242" s="403"/>
      <c r="BH242" s="403" t="e" cm="1">
        <f t="array" ref="BH242">bdRateExtend($G240:$G243,O240:O243,$Z240:$Z243,AH240:AH243)</f>
        <v>#VALUE!</v>
      </c>
      <c r="BI242" s="403"/>
      <c r="BJ242" s="403" t="e" cm="1">
        <f t="array" ref="BJ242">bdRateExtend($G240:$G243,P240:P243,$Z240:$Z243,AI240:AI243)</f>
        <v>#VALUE!</v>
      </c>
      <c r="BK242" s="403"/>
      <c r="BL242" s="403" t="e" cm="1">
        <f t="array" ref="BL242">bdRateExtend($G240:$G243,Q240:Q243,$Z240:$Z243,AJ240:AJ243)</f>
        <v>#VALUE!</v>
      </c>
      <c r="BM242" s="403"/>
      <c r="BN242" s="403" t="e" cm="1">
        <f t="array" ref="BN242">bdRateExtend($G240:$G243,R240:R243,$Z240:$Z243,AK240:AK243)</f>
        <v>#VALUE!</v>
      </c>
      <c r="BO242" s="403"/>
      <c r="BP242" s="403"/>
      <c r="BQ242" s="377"/>
      <c r="BR242" s="377"/>
    </row>
    <row r="243" spans="1:70" ht="17" customHeight="1" thickBot="1" x14ac:dyDescent="0.25">
      <c r="A243" s="387"/>
      <c r="B243" s="391"/>
      <c r="C243" s="394"/>
      <c r="D243" s="397"/>
      <c r="E243" s="400"/>
      <c r="F243" s="22">
        <v>63</v>
      </c>
      <c r="G243" s="37">
        <f>Anchor!B1092</f>
        <v>173.2893</v>
      </c>
      <c r="H243" s="38">
        <f>Anchor!C1092</f>
        <v>25.910699999999999</v>
      </c>
      <c r="I243" s="38">
        <f>Anchor!D1092</f>
        <v>36.513199999999998</v>
      </c>
      <c r="J243" s="38">
        <f>Anchor!E1092</f>
        <v>42.858699999999999</v>
      </c>
      <c r="K243" s="38"/>
      <c r="L243" s="38">
        <f>Anchor!F1092</f>
        <v>4.9364999999999997</v>
      </c>
      <c r="M243" s="38">
        <f>Anchor!G1092</f>
        <v>8.0143000000000004</v>
      </c>
      <c r="N243" s="38">
        <f>Anchor!H1092</f>
        <v>24.974599999999999</v>
      </c>
      <c r="O243" s="38"/>
      <c r="P243" s="38"/>
      <c r="Q243" s="38"/>
      <c r="R243" s="38"/>
      <c r="S243" s="38"/>
      <c r="T243" s="38"/>
      <c r="U243" s="38"/>
      <c r="V243" s="38">
        <f>Anchor!I1092</f>
        <v>776.1</v>
      </c>
      <c r="W243" s="38">
        <f>Anchor!J1092</f>
        <v>0.48430000000000001</v>
      </c>
      <c r="X243" s="39">
        <f t="shared" si="14"/>
        <v>0.21558333333333335</v>
      </c>
      <c r="Y243" s="15"/>
      <c r="Z243" s="37">
        <f>Test!B1092</f>
        <v>0</v>
      </c>
      <c r="AA243" s="38">
        <f>Test!C1092</f>
        <v>0</v>
      </c>
      <c r="AB243" s="38">
        <f>Test!D1092</f>
        <v>0</v>
      </c>
      <c r="AC243" s="38">
        <f>Test!E1092</f>
        <v>0</v>
      </c>
      <c r="AD243" s="38"/>
      <c r="AE243" s="38">
        <f>Test!F1092</f>
        <v>0</v>
      </c>
      <c r="AF243" s="38">
        <f>Test!G1092</f>
        <v>0</v>
      </c>
      <c r="AG243" s="38">
        <f>Test!H1092</f>
        <v>0</v>
      </c>
      <c r="AH243" s="38"/>
      <c r="AI243" s="38"/>
      <c r="AJ243" s="38"/>
      <c r="AK243" s="38"/>
      <c r="AL243" s="38"/>
      <c r="AM243" s="38"/>
      <c r="AN243" s="38"/>
      <c r="AO243" s="38">
        <f>Test!I1092</f>
        <v>0</v>
      </c>
      <c r="AP243" s="38">
        <f>Test!J1092</f>
        <v>0</v>
      </c>
      <c r="AQ243" s="39">
        <f t="shared" si="15"/>
        <v>0</v>
      </c>
      <c r="AR243" s="50">
        <f t="shared" si="12"/>
        <v>0</v>
      </c>
      <c r="AS243" s="51">
        <f t="shared" si="13"/>
        <v>0</v>
      </c>
      <c r="AT243" s="16"/>
      <c r="AU243" s="16"/>
      <c r="AV243" s="468"/>
      <c r="AW243" s="403"/>
      <c r="AX243" s="403"/>
      <c r="AY243" s="403"/>
      <c r="AZ243" s="403"/>
      <c r="BA243" s="403"/>
      <c r="BB243" s="403"/>
      <c r="BC243" s="403"/>
      <c r="BD243" s="403"/>
      <c r="BE243" s="403"/>
      <c r="BF243" s="403"/>
      <c r="BG243" s="403"/>
      <c r="BH243" s="403"/>
      <c r="BI243" s="403"/>
      <c r="BJ243" s="403"/>
      <c r="BK243" s="403"/>
      <c r="BL243" s="403"/>
      <c r="BM243" s="403"/>
      <c r="BN243" s="403"/>
      <c r="BO243" s="403"/>
      <c r="BP243" s="403"/>
      <c r="BQ243" s="377"/>
      <c r="BR243" s="377"/>
    </row>
    <row r="244" spans="1:70" ht="17" customHeight="1" x14ac:dyDescent="0.2">
      <c r="A244" s="387"/>
      <c r="B244" s="389" t="s">
        <v>23</v>
      </c>
      <c r="C244" s="392" t="s">
        <v>63</v>
      </c>
      <c r="D244" s="395">
        <v>29.97</v>
      </c>
      <c r="E244" s="398">
        <v>8</v>
      </c>
      <c r="F244" s="21">
        <v>23</v>
      </c>
      <c r="G244" s="32">
        <f>Anchor!B1093</f>
        <v>891.34100000000001</v>
      </c>
      <c r="H244" s="33">
        <f>Anchor!C1093</f>
        <v>42.114800000000002</v>
      </c>
      <c r="I244" s="33">
        <f>Anchor!D1093</f>
        <v>48.497</v>
      </c>
      <c r="J244" s="33">
        <f>Anchor!E1093</f>
        <v>49.122599999999998</v>
      </c>
      <c r="K244" s="33"/>
      <c r="L244" s="33">
        <f>Anchor!F1093</f>
        <v>20.176500000000001</v>
      </c>
      <c r="M244" s="33">
        <f>Anchor!G1093</f>
        <v>26.978300000000001</v>
      </c>
      <c r="N244" s="33">
        <f>Anchor!H1093</f>
        <v>95.725200000000001</v>
      </c>
      <c r="O244" s="33"/>
      <c r="P244" s="33"/>
      <c r="Q244" s="33"/>
      <c r="R244" s="33"/>
      <c r="S244" s="33"/>
      <c r="T244" s="33"/>
      <c r="U244" s="33"/>
      <c r="V244" s="33">
        <f>Anchor!I1093</f>
        <v>2215.5</v>
      </c>
      <c r="W244" s="33">
        <f>Anchor!J1093</f>
        <v>0.54800000000000004</v>
      </c>
      <c r="X244" s="34">
        <f t="shared" si="14"/>
        <v>0.61541666666666661</v>
      </c>
      <c r="Y244" s="15"/>
      <c r="Z244" s="32">
        <f>Test!B1093</f>
        <v>0</v>
      </c>
      <c r="AA244" s="33">
        <f>Test!C1093</f>
        <v>0</v>
      </c>
      <c r="AB244" s="33">
        <f>Test!D1093</f>
        <v>0</v>
      </c>
      <c r="AC244" s="33">
        <f>Test!E1093</f>
        <v>0</v>
      </c>
      <c r="AD244" s="33"/>
      <c r="AE244" s="33">
        <f>Test!F1093</f>
        <v>0</v>
      </c>
      <c r="AF244" s="33">
        <f>Test!G1093</f>
        <v>0</v>
      </c>
      <c r="AG244" s="33">
        <f>Test!H1093</f>
        <v>0</v>
      </c>
      <c r="AH244" s="33"/>
      <c r="AI244" s="33"/>
      <c r="AJ244" s="33"/>
      <c r="AK244" s="33"/>
      <c r="AL244" s="33"/>
      <c r="AM244" s="33"/>
      <c r="AN244" s="33"/>
      <c r="AO244" s="33">
        <f>Test!I1093</f>
        <v>0</v>
      </c>
      <c r="AP244" s="33">
        <f>Test!J1093</f>
        <v>0</v>
      </c>
      <c r="AQ244" s="34">
        <f t="shared" si="15"/>
        <v>0</v>
      </c>
      <c r="AR244" s="46">
        <f t="shared" si="12"/>
        <v>0</v>
      </c>
      <c r="AS244" s="47">
        <f t="shared" si="13"/>
        <v>0</v>
      </c>
      <c r="AT244" s="16"/>
      <c r="AU244" s="16"/>
      <c r="AV244" s="468" t="s">
        <v>123</v>
      </c>
      <c r="AW244" s="403" cm="1">
        <f t="array" ref="AW244">bdRateExtend($G244:$G247,H244:H247,$Z244:$Z247,AA244:AA247)</f>
        <v>1</v>
      </c>
      <c r="AX244" s="403" cm="1">
        <f t="array" ref="AX244">bdRateExtend($G244:$G249,H244:H249,$Z244:$Z249,AA244:AA249)</f>
        <v>1</v>
      </c>
      <c r="AY244" s="403" cm="1">
        <f t="array" ref="AY244">bdRateExtend($G244:$G249,I244:I249,$Z244:$Z249,AB244:AB249)</f>
        <v>1</v>
      </c>
      <c r="AZ244" s="403" cm="1">
        <f t="array" ref="AZ244">bdRateExtend($G244:$G249,J244:J249,$Z244:$Z249,AC244:AC249)</f>
        <v>1</v>
      </c>
      <c r="BA244" s="403" t="e" cm="1">
        <f t="array" ref="BA244">bdRateExtend($G244:$G249,K244:K249,$Z244:$Z249,AD244:AD249)</f>
        <v>#VALUE!</v>
      </c>
      <c r="BB244" s="403" cm="1">
        <f t="array" ref="BB244">bdRateExtend($G244:$G247,L244:L247,$Z244:$Z247,AE244:AE247)</f>
        <v>1</v>
      </c>
      <c r="BC244" s="403" cm="1">
        <f t="array" ref="BC244">bdRateExtend($G244:$G249,L244:L249,$Z244:$Z249,AE244:AE249)</f>
        <v>1</v>
      </c>
      <c r="BD244" s="403" cm="1">
        <f t="array" ref="BD244">bdRateExtend($G244:$G247,M244:M247,$Z244:$Z247,AF244:AF247)</f>
        <v>1</v>
      </c>
      <c r="BE244" s="403" cm="1">
        <f t="array" ref="BE244">bdRateExtend($G244:$G249,M244:M249,$Z244:$Z249,AF244:AF249)</f>
        <v>1</v>
      </c>
      <c r="BF244" s="403" cm="1">
        <f t="array" ref="BF244">bdRateExtend($G244:$G247,N244:N247,$Z244:$Z247,AG244:AG247)</f>
        <v>1</v>
      </c>
      <c r="BG244" s="403" cm="1">
        <f t="array" ref="BG244">bdRateExtend($G244:$G249,N244:N249,$Z244:$Z249,AG244:AG249)</f>
        <v>1</v>
      </c>
      <c r="BH244" s="403" t="e" cm="1">
        <f t="array" ref="BH244">bdRateExtend($G244:$G247,O244:O247,$Z244:$Z247,AH244:AH247)</f>
        <v>#VALUE!</v>
      </c>
      <c r="BI244" s="403" t="e" cm="1">
        <f t="array" ref="BI244">bdRateExtend($G244:$G249,O244:O249,$Z244:$Z249,AH244:AH249)</f>
        <v>#VALUE!</v>
      </c>
      <c r="BJ244" s="403" t="e" cm="1">
        <f t="array" ref="BJ244">bdRateExtend($G244:$G247,P244:P247,$Z244:$Z247,AI244:AI247)</f>
        <v>#VALUE!</v>
      </c>
      <c r="BK244" s="403" t="e" cm="1">
        <f t="array" ref="BK244">bdRateExtend($G244:$G249,P244:P249,$Z244:$Z249,AI244:AI249)</f>
        <v>#VALUE!</v>
      </c>
      <c r="BL244" s="403" t="e" cm="1">
        <f t="array" ref="BL244">bdRateExtend($G244:$G247,Q244:Q247,$Z244:$Z247,AJ244:AJ247)</f>
        <v>#VALUE!</v>
      </c>
      <c r="BM244" s="403" t="e" cm="1">
        <f t="array" ref="BM244">bdRateExtend($G244:$G249,Q244:Q249,$Z244:$Z249,AJ244:AJ249)</f>
        <v>#VALUE!</v>
      </c>
      <c r="BN244" s="403" t="e" cm="1">
        <f t="array" ref="BN244">bdRateExtend($G244:$G247,R244:R247,$Z244:$Z247,AK244:AK247)</f>
        <v>#VALUE!</v>
      </c>
      <c r="BO244" s="403" t="e" cm="1">
        <f t="array" ref="BO244">bdRateExtend($G244:$G249,R244:R249,$Z244:$Z249,AK244:AK249)</f>
        <v>#VALUE!</v>
      </c>
      <c r="BP244" s="403" t="e" cm="1">
        <f t="array" ref="BP244">bdRateExtend($G244:$G249,S244:S249,$Z244:$Z249,AL244:AL249)</f>
        <v>#VALUE!</v>
      </c>
      <c r="BQ244" s="377" t="e" cm="1">
        <f t="array" ref="BQ244">bdRateExtend($G244:$G249,T244:T249,$Z244:$Z249,AM244:AM249)</f>
        <v>#VALUE!</v>
      </c>
      <c r="BR244" s="377" t="e" cm="1">
        <f t="array" ref="BR244">bdRateExtend($G244:$G249,U244:U249,$Z244:$Z249,AN244:AN249)</f>
        <v>#VALUE!</v>
      </c>
    </row>
    <row r="245" spans="1:70" ht="17" customHeight="1" x14ac:dyDescent="0.2">
      <c r="A245" s="387"/>
      <c r="B245" s="390"/>
      <c r="C245" s="393"/>
      <c r="D245" s="396"/>
      <c r="E245" s="399"/>
      <c r="F245" s="19">
        <v>31</v>
      </c>
      <c r="G245" s="35">
        <f>Anchor!B1094</f>
        <v>360.82960000000003</v>
      </c>
      <c r="H245" s="40">
        <f>Anchor!C1094</f>
        <v>40.068100000000001</v>
      </c>
      <c r="I245" s="40">
        <f>Anchor!D1094</f>
        <v>47.198599999999999</v>
      </c>
      <c r="J245" s="40">
        <f>Anchor!E1094</f>
        <v>47.9146</v>
      </c>
      <c r="K245" s="40"/>
      <c r="L245" s="40">
        <f>Anchor!F1094</f>
        <v>18.7606</v>
      </c>
      <c r="M245" s="40">
        <f>Anchor!G1094</f>
        <v>25.540199999999999</v>
      </c>
      <c r="N245" s="40">
        <f>Anchor!H1094</f>
        <v>94.357699999999994</v>
      </c>
      <c r="O245" s="40"/>
      <c r="P245" s="40"/>
      <c r="Q245" s="40"/>
      <c r="R245" s="40"/>
      <c r="S245" s="40"/>
      <c r="T245" s="40"/>
      <c r="U245" s="40"/>
      <c r="V245" s="40">
        <f>Anchor!I1094</f>
        <v>1496.3</v>
      </c>
      <c r="W245" s="40">
        <f>Anchor!J1094</f>
        <v>0.26240000000000002</v>
      </c>
      <c r="X245" s="36">
        <f t="shared" si="14"/>
        <v>0.41563888888888889</v>
      </c>
      <c r="Y245" s="15"/>
      <c r="Z245" s="35">
        <f>Test!B1094</f>
        <v>0</v>
      </c>
      <c r="AA245" s="40">
        <f>Test!C1094</f>
        <v>0</v>
      </c>
      <c r="AB245" s="40">
        <f>Test!D1094</f>
        <v>0</v>
      </c>
      <c r="AC245" s="40">
        <f>Test!E1094</f>
        <v>0</v>
      </c>
      <c r="AD245" s="40"/>
      <c r="AE245" s="40">
        <f>Test!F1094</f>
        <v>0</v>
      </c>
      <c r="AF245" s="40">
        <f>Test!G1094</f>
        <v>0</v>
      </c>
      <c r="AG245" s="40">
        <f>Test!H1094</f>
        <v>0</v>
      </c>
      <c r="AH245" s="40"/>
      <c r="AI245" s="40"/>
      <c r="AJ245" s="40"/>
      <c r="AK245" s="40"/>
      <c r="AL245" s="40"/>
      <c r="AM245" s="40"/>
      <c r="AN245" s="40"/>
      <c r="AO245" s="40">
        <f>Test!I1094</f>
        <v>0</v>
      </c>
      <c r="AP245" s="40">
        <f>Test!J1094</f>
        <v>0</v>
      </c>
      <c r="AQ245" s="36">
        <f t="shared" si="15"/>
        <v>0</v>
      </c>
      <c r="AR245" s="48">
        <f t="shared" si="12"/>
        <v>0</v>
      </c>
      <c r="AS245" s="49">
        <f t="shared" si="13"/>
        <v>0</v>
      </c>
      <c r="AT245" s="16"/>
      <c r="AU245" s="16"/>
      <c r="AV245" s="468"/>
      <c r="AW245" s="403"/>
      <c r="AX245" s="403"/>
      <c r="AY245" s="403"/>
      <c r="AZ245" s="403"/>
      <c r="BA245" s="403"/>
      <c r="BB245" s="403"/>
      <c r="BC245" s="403"/>
      <c r="BD245" s="403"/>
      <c r="BE245" s="403"/>
      <c r="BF245" s="403"/>
      <c r="BG245" s="403"/>
      <c r="BH245" s="403"/>
      <c r="BI245" s="403"/>
      <c r="BJ245" s="403"/>
      <c r="BK245" s="403"/>
      <c r="BL245" s="403"/>
      <c r="BM245" s="403"/>
      <c r="BN245" s="403"/>
      <c r="BO245" s="403"/>
      <c r="BP245" s="403"/>
      <c r="BQ245" s="377"/>
      <c r="BR245" s="377"/>
    </row>
    <row r="246" spans="1:70" ht="17" customHeight="1" x14ac:dyDescent="0.2">
      <c r="A246" s="387"/>
      <c r="B246" s="390"/>
      <c r="C246" s="393"/>
      <c r="D246" s="396"/>
      <c r="E246" s="399"/>
      <c r="F246" s="19">
        <v>39</v>
      </c>
      <c r="G246" s="35">
        <f>Anchor!B1095</f>
        <v>175.12440000000001</v>
      </c>
      <c r="H246" s="40">
        <f>Anchor!C1095</f>
        <v>37.994700000000002</v>
      </c>
      <c r="I246" s="40">
        <f>Anchor!D1095</f>
        <v>45.400100000000002</v>
      </c>
      <c r="J246" s="40">
        <f>Anchor!E1095</f>
        <v>46.350900000000003</v>
      </c>
      <c r="K246" s="40"/>
      <c r="L246" s="40">
        <f>Anchor!F1095</f>
        <v>16.965900000000001</v>
      </c>
      <c r="M246" s="40">
        <f>Anchor!G1095</f>
        <v>23.731200000000001</v>
      </c>
      <c r="N246" s="40">
        <f>Anchor!H1095</f>
        <v>92.585400000000007</v>
      </c>
      <c r="O246" s="40"/>
      <c r="P246" s="40"/>
      <c r="Q246" s="40"/>
      <c r="R246" s="40"/>
      <c r="S246" s="40"/>
      <c r="T246" s="40"/>
      <c r="U246" s="40"/>
      <c r="V246" s="40">
        <f>Anchor!I1095</f>
        <v>766.9</v>
      </c>
      <c r="W246" s="40">
        <f>Anchor!J1095</f>
        <v>0.1736</v>
      </c>
      <c r="X246" s="36">
        <f t="shared" si="14"/>
        <v>0.21302777777777776</v>
      </c>
      <c r="Y246" s="15"/>
      <c r="Z246" s="35">
        <f>Test!B1095</f>
        <v>0</v>
      </c>
      <c r="AA246" s="40">
        <f>Test!C1095</f>
        <v>0</v>
      </c>
      <c r="AB246" s="40">
        <f>Test!D1095</f>
        <v>0</v>
      </c>
      <c r="AC246" s="40">
        <f>Test!E1095</f>
        <v>0</v>
      </c>
      <c r="AD246" s="40"/>
      <c r="AE246" s="40">
        <f>Test!F1095</f>
        <v>0</v>
      </c>
      <c r="AF246" s="40">
        <f>Test!G1095</f>
        <v>0</v>
      </c>
      <c r="AG246" s="40">
        <f>Test!H1095</f>
        <v>0</v>
      </c>
      <c r="AH246" s="40"/>
      <c r="AI246" s="40"/>
      <c r="AJ246" s="40"/>
      <c r="AK246" s="40"/>
      <c r="AL246" s="40"/>
      <c r="AM246" s="40"/>
      <c r="AN246" s="40"/>
      <c r="AO246" s="40">
        <f>Test!I1095</f>
        <v>0</v>
      </c>
      <c r="AP246" s="40">
        <f>Test!J1095</f>
        <v>0</v>
      </c>
      <c r="AQ246" s="36">
        <f t="shared" si="15"/>
        <v>0</v>
      </c>
      <c r="AR246" s="48">
        <f t="shared" si="12"/>
        <v>0</v>
      </c>
      <c r="AS246" s="49">
        <f t="shared" si="13"/>
        <v>0</v>
      </c>
      <c r="AT246" s="16"/>
      <c r="AU246" s="16"/>
      <c r="AV246" s="468" t="s">
        <v>124</v>
      </c>
      <c r="AW246" s="403" cm="1">
        <f t="array" ref="AW246">bdRateExtend($G245:$G248,H245:H248,$Z245:$Z248,AA245:AA248)</f>
        <v>1</v>
      </c>
      <c r="AX246" s="403"/>
      <c r="AY246" s="403"/>
      <c r="AZ246" s="403"/>
      <c r="BA246" s="403"/>
      <c r="BB246" s="403" cm="1">
        <f t="array" ref="BB246">bdRateExtend($G245:$G248,L245:L248,$Z245:$Z248,AE245:AE248)</f>
        <v>1</v>
      </c>
      <c r="BC246" s="403"/>
      <c r="BD246" s="403" cm="1">
        <f t="array" ref="BD246">bdRateExtend($G245:$G248,M245:M248,$Z245:$Z248,AF245:AF248)</f>
        <v>1</v>
      </c>
      <c r="BE246" s="403"/>
      <c r="BF246" s="403" cm="1">
        <f t="array" ref="BF246">bdRateExtend($G245:$G248,N245:N248,$Z245:$Z248,AG245:AG248)</f>
        <v>1</v>
      </c>
      <c r="BG246" s="403"/>
      <c r="BH246" s="403" t="e" cm="1">
        <f t="array" ref="BH246">bdRateExtend($G245:$G248,O245:O248,$Z245:$Z248,AH245:AH248)</f>
        <v>#VALUE!</v>
      </c>
      <c r="BI246" s="403"/>
      <c r="BJ246" s="403" t="e" cm="1">
        <f t="array" ref="BJ246">bdRateExtend($G245:$G248,P245:P248,$Z245:$Z248,AI245:AI248)</f>
        <v>#VALUE!</v>
      </c>
      <c r="BK246" s="403"/>
      <c r="BL246" s="403" t="e" cm="1">
        <f t="array" ref="BL246">bdRateExtend($G245:$G248,Q245:Q248,$Z245:$Z248,AJ245:AJ248)</f>
        <v>#VALUE!</v>
      </c>
      <c r="BM246" s="403"/>
      <c r="BN246" s="403" t="e" cm="1">
        <f t="array" ref="BN246">bdRateExtend($G245:$G248,R245:R248,$Z245:$Z248,AK245:AK248)</f>
        <v>#VALUE!</v>
      </c>
      <c r="BO246" s="403"/>
      <c r="BP246" s="403"/>
      <c r="BQ246" s="377"/>
      <c r="BR246" s="377"/>
    </row>
    <row r="247" spans="1:70" ht="17" customHeight="1" x14ac:dyDescent="0.2">
      <c r="A247" s="387"/>
      <c r="B247" s="390"/>
      <c r="C247" s="393"/>
      <c r="D247" s="396"/>
      <c r="E247" s="399"/>
      <c r="F247" s="19">
        <v>47</v>
      </c>
      <c r="G247" s="35">
        <f>Anchor!B1096</f>
        <v>95.0685</v>
      </c>
      <c r="H247" s="40">
        <f>Anchor!C1096</f>
        <v>35.507899999999999</v>
      </c>
      <c r="I247" s="40">
        <f>Anchor!D1096</f>
        <v>43.418700000000001</v>
      </c>
      <c r="J247" s="40">
        <f>Anchor!E1096</f>
        <v>44.579599999999999</v>
      </c>
      <c r="K247" s="40"/>
      <c r="L247" s="40">
        <f>Anchor!F1096</f>
        <v>14.643800000000001</v>
      </c>
      <c r="M247" s="40">
        <f>Anchor!G1096</f>
        <v>21.405899999999999</v>
      </c>
      <c r="N247" s="40">
        <f>Anchor!H1096</f>
        <v>89.408600000000007</v>
      </c>
      <c r="O247" s="40"/>
      <c r="P247" s="40"/>
      <c r="Q247" s="40"/>
      <c r="R247" s="40"/>
      <c r="S247" s="40"/>
      <c r="T247" s="40"/>
      <c r="U247" s="40"/>
      <c r="V247" s="40">
        <f>Anchor!I1096</f>
        <v>458.2</v>
      </c>
      <c r="W247" s="40">
        <f>Anchor!J1096</f>
        <v>0.1053</v>
      </c>
      <c r="X247" s="36">
        <f t="shared" si="14"/>
        <v>0.12727777777777777</v>
      </c>
      <c r="Y247" s="15"/>
      <c r="Z247" s="35">
        <f>Test!B1096</f>
        <v>0</v>
      </c>
      <c r="AA247" s="40">
        <f>Test!C1096</f>
        <v>0</v>
      </c>
      <c r="AB247" s="40">
        <f>Test!D1096</f>
        <v>0</v>
      </c>
      <c r="AC247" s="40">
        <f>Test!E1096</f>
        <v>0</v>
      </c>
      <c r="AD247" s="40"/>
      <c r="AE247" s="40">
        <f>Test!F1096</f>
        <v>0</v>
      </c>
      <c r="AF247" s="40">
        <f>Test!G1096</f>
        <v>0</v>
      </c>
      <c r="AG247" s="40">
        <f>Test!H1096</f>
        <v>0</v>
      </c>
      <c r="AH247" s="40"/>
      <c r="AI247" s="40"/>
      <c r="AJ247" s="40"/>
      <c r="AK247" s="40"/>
      <c r="AL247" s="40"/>
      <c r="AM247" s="40"/>
      <c r="AN247" s="40"/>
      <c r="AO247" s="40">
        <f>Test!I1096</f>
        <v>0</v>
      </c>
      <c r="AP247" s="40">
        <f>Test!J1096</f>
        <v>0</v>
      </c>
      <c r="AQ247" s="36">
        <f t="shared" si="15"/>
        <v>0</v>
      </c>
      <c r="AR247" s="48">
        <f t="shared" si="12"/>
        <v>0</v>
      </c>
      <c r="AS247" s="49">
        <f t="shared" si="13"/>
        <v>0</v>
      </c>
      <c r="AT247" s="16"/>
      <c r="AU247" s="16"/>
      <c r="AV247" s="468"/>
      <c r="AW247" s="403"/>
      <c r="AX247" s="403"/>
      <c r="AY247" s="403"/>
      <c r="AZ247" s="403"/>
      <c r="BA247" s="403"/>
      <c r="BB247" s="403"/>
      <c r="BC247" s="403"/>
      <c r="BD247" s="403"/>
      <c r="BE247" s="403"/>
      <c r="BF247" s="403"/>
      <c r="BG247" s="403"/>
      <c r="BH247" s="403"/>
      <c r="BI247" s="403"/>
      <c r="BJ247" s="403"/>
      <c r="BK247" s="403"/>
      <c r="BL247" s="403"/>
      <c r="BM247" s="403"/>
      <c r="BN247" s="403"/>
      <c r="BO247" s="403"/>
      <c r="BP247" s="403"/>
      <c r="BQ247" s="377"/>
      <c r="BR247" s="377"/>
    </row>
    <row r="248" spans="1:70" ht="17" customHeight="1" x14ac:dyDescent="0.2">
      <c r="A248" s="387"/>
      <c r="B248" s="390"/>
      <c r="C248" s="393"/>
      <c r="D248" s="396"/>
      <c r="E248" s="399"/>
      <c r="F248" s="19">
        <v>55</v>
      </c>
      <c r="G248" s="35">
        <f>Anchor!B1097</f>
        <v>59.1967</v>
      </c>
      <c r="H248" s="40">
        <f>Anchor!C1097</f>
        <v>32.644300000000001</v>
      </c>
      <c r="I248" s="40">
        <f>Anchor!D1097</f>
        <v>41.8917</v>
      </c>
      <c r="J248" s="40">
        <f>Anchor!E1097</f>
        <v>43.401800000000001</v>
      </c>
      <c r="K248" s="40"/>
      <c r="L248" s="40">
        <f>Anchor!F1097</f>
        <v>12.061</v>
      </c>
      <c r="M248" s="40">
        <f>Anchor!G1097</f>
        <v>18.632200000000001</v>
      </c>
      <c r="N248" s="40">
        <f>Anchor!H1097</f>
        <v>84.021900000000002</v>
      </c>
      <c r="O248" s="40"/>
      <c r="P248" s="40"/>
      <c r="Q248" s="40"/>
      <c r="R248" s="40"/>
      <c r="S248" s="40"/>
      <c r="T248" s="40"/>
      <c r="U248" s="40"/>
      <c r="V248" s="40">
        <f>Anchor!I1097</f>
        <v>370.7</v>
      </c>
      <c r="W248" s="40">
        <f>Anchor!J1097</f>
        <v>0.1074</v>
      </c>
      <c r="X248" s="36">
        <f t="shared" si="14"/>
        <v>0.10297222222222221</v>
      </c>
      <c r="Y248" s="15"/>
      <c r="Z248" s="35">
        <f>Test!B1097</f>
        <v>0</v>
      </c>
      <c r="AA248" s="40">
        <f>Test!C1097</f>
        <v>0</v>
      </c>
      <c r="AB248" s="40">
        <f>Test!D1097</f>
        <v>0</v>
      </c>
      <c r="AC248" s="40">
        <f>Test!E1097</f>
        <v>0</v>
      </c>
      <c r="AD248" s="40"/>
      <c r="AE248" s="40">
        <f>Test!F1097</f>
        <v>0</v>
      </c>
      <c r="AF248" s="40">
        <f>Test!G1097</f>
        <v>0</v>
      </c>
      <c r="AG248" s="40">
        <f>Test!H1097</f>
        <v>0</v>
      </c>
      <c r="AH248" s="40"/>
      <c r="AI248" s="40"/>
      <c r="AJ248" s="40"/>
      <c r="AK248" s="40"/>
      <c r="AL248" s="40"/>
      <c r="AM248" s="40"/>
      <c r="AN248" s="40"/>
      <c r="AO248" s="40">
        <f>Test!I1097</f>
        <v>0</v>
      </c>
      <c r="AP248" s="40">
        <f>Test!J1097</f>
        <v>0</v>
      </c>
      <c r="AQ248" s="36">
        <f t="shared" si="15"/>
        <v>0</v>
      </c>
      <c r="AR248" s="48">
        <f t="shared" si="12"/>
        <v>0</v>
      </c>
      <c r="AS248" s="49">
        <f t="shared" si="13"/>
        <v>0</v>
      </c>
      <c r="AT248" s="16"/>
      <c r="AU248" s="16"/>
      <c r="AV248" s="468" t="s">
        <v>125</v>
      </c>
      <c r="AW248" s="403" cm="1">
        <f t="array" ref="AW248">bdRateExtend($G246:$G249,H246:H249,$Z246:$Z249,AA246:AA249)</f>
        <v>1</v>
      </c>
      <c r="AX248" s="403"/>
      <c r="AY248" s="403"/>
      <c r="AZ248" s="403"/>
      <c r="BA248" s="403"/>
      <c r="BB248" s="403" cm="1">
        <f t="array" ref="BB248">bdRateExtend($G246:$G249,L246:L249,$Z246:$Z249,AE246:AE249)</f>
        <v>1</v>
      </c>
      <c r="BC248" s="403"/>
      <c r="BD248" s="403" cm="1">
        <f t="array" ref="BD248">bdRateExtend($G246:$G249,M246:M249,$Z246:$Z249,AF246:AF249)</f>
        <v>1</v>
      </c>
      <c r="BE248" s="403"/>
      <c r="BF248" s="403" cm="1">
        <f t="array" ref="BF248">bdRateExtend($G246:$G249,N246:N249,$Z246:$Z249,AG246:AG249)</f>
        <v>1</v>
      </c>
      <c r="BG248" s="403"/>
      <c r="BH248" s="403" t="e" cm="1">
        <f t="array" ref="BH248">bdRateExtend($G246:$G249,O246:O249,$Z246:$Z249,AH246:AH249)</f>
        <v>#VALUE!</v>
      </c>
      <c r="BI248" s="403"/>
      <c r="BJ248" s="403" t="e" cm="1">
        <f t="array" ref="BJ248">bdRateExtend($G246:$G249,P246:P249,$Z246:$Z249,AI246:AI249)</f>
        <v>#VALUE!</v>
      </c>
      <c r="BK248" s="403"/>
      <c r="BL248" s="403" t="e" cm="1">
        <f t="array" ref="BL248">bdRateExtend($G246:$G249,Q246:Q249,$Z246:$Z249,AJ246:AJ249)</f>
        <v>#VALUE!</v>
      </c>
      <c r="BM248" s="403"/>
      <c r="BN248" s="403" t="e" cm="1">
        <f t="array" ref="BN248">bdRateExtend($G246:$G249,R246:R249,$Z246:$Z249,AK246:AK249)</f>
        <v>#VALUE!</v>
      </c>
      <c r="BO248" s="403"/>
      <c r="BP248" s="403"/>
      <c r="BQ248" s="377"/>
      <c r="BR248" s="377"/>
    </row>
    <row r="249" spans="1:70" ht="17" customHeight="1" thickBot="1" x14ac:dyDescent="0.25">
      <c r="A249" s="387"/>
      <c r="B249" s="391"/>
      <c r="C249" s="394"/>
      <c r="D249" s="397"/>
      <c r="E249" s="400"/>
      <c r="F249" s="22">
        <v>63</v>
      </c>
      <c r="G249" s="37">
        <f>Anchor!B1098</f>
        <v>35.176499999999997</v>
      </c>
      <c r="H249" s="38">
        <f>Anchor!C1098</f>
        <v>29.255800000000001</v>
      </c>
      <c r="I249" s="38">
        <f>Anchor!D1098</f>
        <v>40.430700000000002</v>
      </c>
      <c r="J249" s="38">
        <f>Anchor!E1098</f>
        <v>42.534399999999998</v>
      </c>
      <c r="K249" s="38"/>
      <c r="L249" s="38">
        <f>Anchor!F1098</f>
        <v>9.5851000000000006</v>
      </c>
      <c r="M249" s="38">
        <f>Anchor!G1098</f>
        <v>15.5779</v>
      </c>
      <c r="N249" s="38">
        <f>Anchor!H1098</f>
        <v>73.871700000000004</v>
      </c>
      <c r="O249" s="38"/>
      <c r="P249" s="38"/>
      <c r="Q249" s="38"/>
      <c r="R249" s="38"/>
      <c r="S249" s="38"/>
      <c r="T249" s="38"/>
      <c r="U249" s="38"/>
      <c r="V249" s="38">
        <f>Anchor!I1098</f>
        <v>241.6</v>
      </c>
      <c r="W249" s="38">
        <f>Anchor!J1098</f>
        <v>8.6999999999999994E-2</v>
      </c>
      <c r="X249" s="39">
        <f t="shared" si="14"/>
        <v>6.7111111111111107E-2</v>
      </c>
      <c r="Y249" s="15"/>
      <c r="Z249" s="37">
        <f>Test!B1098</f>
        <v>0</v>
      </c>
      <c r="AA249" s="38">
        <f>Test!C1098</f>
        <v>0</v>
      </c>
      <c r="AB249" s="38">
        <f>Test!D1098</f>
        <v>0</v>
      </c>
      <c r="AC249" s="38">
        <f>Test!E1098</f>
        <v>0</v>
      </c>
      <c r="AD249" s="38"/>
      <c r="AE249" s="38">
        <f>Test!F1098</f>
        <v>0</v>
      </c>
      <c r="AF249" s="38">
        <f>Test!G1098</f>
        <v>0</v>
      </c>
      <c r="AG249" s="38">
        <f>Test!H1098</f>
        <v>0</v>
      </c>
      <c r="AH249" s="38"/>
      <c r="AI249" s="38"/>
      <c r="AJ249" s="38"/>
      <c r="AK249" s="38"/>
      <c r="AL249" s="38"/>
      <c r="AM249" s="38"/>
      <c r="AN249" s="38"/>
      <c r="AO249" s="38">
        <f>Test!I1098</f>
        <v>0</v>
      </c>
      <c r="AP249" s="38">
        <f>Test!J1098</f>
        <v>0</v>
      </c>
      <c r="AQ249" s="39">
        <f t="shared" si="15"/>
        <v>0</v>
      </c>
      <c r="AR249" s="50">
        <f t="shared" si="12"/>
        <v>0</v>
      </c>
      <c r="AS249" s="51">
        <f t="shared" si="13"/>
        <v>0</v>
      </c>
      <c r="AT249" s="16"/>
      <c r="AU249" s="16"/>
      <c r="AV249" s="468"/>
      <c r="AW249" s="403"/>
      <c r="AX249" s="403"/>
      <c r="AY249" s="403"/>
      <c r="AZ249" s="403"/>
      <c r="BA249" s="403"/>
      <c r="BB249" s="403"/>
      <c r="BC249" s="403"/>
      <c r="BD249" s="403"/>
      <c r="BE249" s="403"/>
      <c r="BF249" s="403"/>
      <c r="BG249" s="403"/>
      <c r="BH249" s="403"/>
      <c r="BI249" s="403"/>
      <c r="BJ249" s="403"/>
      <c r="BK249" s="403"/>
      <c r="BL249" s="403"/>
      <c r="BM249" s="403"/>
      <c r="BN249" s="403"/>
      <c r="BO249" s="403"/>
      <c r="BP249" s="403"/>
      <c r="BQ249" s="377"/>
      <c r="BR249" s="377"/>
    </row>
    <row r="250" spans="1:70" ht="17" customHeight="1" x14ac:dyDescent="0.2">
      <c r="A250" s="387"/>
      <c r="B250" s="389" t="s">
        <v>23</v>
      </c>
      <c r="C250" s="392" t="s">
        <v>64</v>
      </c>
      <c r="D250" s="395">
        <v>29.97</v>
      </c>
      <c r="E250" s="398">
        <v>8</v>
      </c>
      <c r="F250" s="21">
        <v>23</v>
      </c>
      <c r="G250" s="32">
        <f>Anchor!B1099</f>
        <v>419.87880000000001</v>
      </c>
      <c r="H250" s="33">
        <f>Anchor!C1099</f>
        <v>46.365000000000002</v>
      </c>
      <c r="I250" s="33">
        <f>Anchor!D1099</f>
        <v>49.134500000000003</v>
      </c>
      <c r="J250" s="33">
        <f>Anchor!E1099</f>
        <v>50.629600000000003</v>
      </c>
      <c r="K250" s="33"/>
      <c r="L250" s="33">
        <f>Anchor!F1099</f>
        <v>19.134899999999998</v>
      </c>
      <c r="M250" s="33">
        <f>Anchor!G1099</f>
        <v>25.7257</v>
      </c>
      <c r="N250" s="33">
        <f>Anchor!H1099</f>
        <v>97.797499999999999</v>
      </c>
      <c r="O250" s="33"/>
      <c r="P250" s="33"/>
      <c r="Q250" s="33"/>
      <c r="R250" s="33"/>
      <c r="S250" s="33"/>
      <c r="T250" s="33"/>
      <c r="U250" s="33"/>
      <c r="V250" s="33">
        <f>Anchor!I1099</f>
        <v>832</v>
      </c>
      <c r="W250" s="33">
        <f>Anchor!J1099</f>
        <v>0.54220000000000002</v>
      </c>
      <c r="X250" s="34">
        <f t="shared" si="14"/>
        <v>0.2311111111111111</v>
      </c>
      <c r="Y250" s="15"/>
      <c r="Z250" s="32">
        <f>Test!B1099</f>
        <v>0</v>
      </c>
      <c r="AA250" s="33">
        <f>Test!C1099</f>
        <v>0</v>
      </c>
      <c r="AB250" s="33">
        <f>Test!D1099</f>
        <v>0</v>
      </c>
      <c r="AC250" s="33">
        <f>Test!E1099</f>
        <v>0</v>
      </c>
      <c r="AD250" s="33"/>
      <c r="AE250" s="33">
        <f>Test!F1099</f>
        <v>0</v>
      </c>
      <c r="AF250" s="33">
        <f>Test!G1099</f>
        <v>0</v>
      </c>
      <c r="AG250" s="33">
        <f>Test!H1099</f>
        <v>0</v>
      </c>
      <c r="AH250" s="33"/>
      <c r="AI250" s="33"/>
      <c r="AJ250" s="33"/>
      <c r="AK250" s="33"/>
      <c r="AL250" s="33"/>
      <c r="AM250" s="33"/>
      <c r="AN250" s="33"/>
      <c r="AO250" s="33">
        <f>Test!I1099</f>
        <v>0</v>
      </c>
      <c r="AP250" s="33">
        <f>Test!J1099</f>
        <v>0</v>
      </c>
      <c r="AQ250" s="34">
        <f t="shared" si="15"/>
        <v>0</v>
      </c>
      <c r="AR250" s="46">
        <f t="shared" si="12"/>
        <v>0</v>
      </c>
      <c r="AS250" s="47">
        <f t="shared" si="13"/>
        <v>0</v>
      </c>
      <c r="AT250" s="16"/>
      <c r="AU250" s="16"/>
      <c r="AV250" s="468" t="s">
        <v>123</v>
      </c>
      <c r="AW250" s="403" cm="1">
        <f t="array" ref="AW250">bdRateExtend($G250:$G253,H250:H253,$Z250:$Z253,AA250:AA253)</f>
        <v>1</v>
      </c>
      <c r="AX250" s="403" cm="1">
        <f t="array" ref="AX250">bdRateExtend($G250:$G255,H250:H255,$Z250:$Z255,AA250:AA255)</f>
        <v>1</v>
      </c>
      <c r="AY250" s="403" cm="1">
        <f t="array" ref="AY250">bdRateExtend($G250:$G255,I250:I255,$Z250:$Z255,AB250:AB255)</f>
        <v>1</v>
      </c>
      <c r="AZ250" s="403" cm="1">
        <f t="array" ref="AZ250">bdRateExtend($G250:$G255,J250:J255,$Z250:$Z255,AC250:AC255)</f>
        <v>1</v>
      </c>
      <c r="BA250" s="403" t="e" cm="1">
        <f t="array" ref="BA250">bdRateExtend($G250:$G255,K250:K255,$Z250:$Z255,AD250:AD255)</f>
        <v>#VALUE!</v>
      </c>
      <c r="BB250" s="403" cm="1">
        <f t="array" ref="BB250">bdRateExtend($G250:$G253,L250:L253,$Z250:$Z253,AE250:AE253)</f>
        <v>1</v>
      </c>
      <c r="BC250" s="403" cm="1">
        <f t="array" ref="BC250">bdRateExtend($G250:$G255,L250:L255,$Z250:$Z255,AE250:AE255)</f>
        <v>1</v>
      </c>
      <c r="BD250" s="403" cm="1">
        <f t="array" ref="BD250">bdRateExtend($G250:$G253,M250:M253,$Z250:$Z253,AF250:AF253)</f>
        <v>1</v>
      </c>
      <c r="BE250" s="403" cm="1">
        <f t="array" ref="BE250">bdRateExtend($G250:$G255,M250:M255,$Z250:$Z255,AF250:AF255)</f>
        <v>1</v>
      </c>
      <c r="BF250" s="403" cm="1">
        <f t="array" ref="BF250">bdRateExtend($G250:$G253,N250:N253,$Z250:$Z253,AG250:AG253)</f>
        <v>1</v>
      </c>
      <c r="BG250" s="403" cm="1">
        <f t="array" ref="BG250">bdRateExtend($G250:$G255,N250:N255,$Z250:$Z255,AG250:AG255)</f>
        <v>1</v>
      </c>
      <c r="BH250" s="403" t="e" cm="1">
        <f t="array" ref="BH250">bdRateExtend($G250:$G253,O250:O253,$Z250:$Z253,AH250:AH253)</f>
        <v>#VALUE!</v>
      </c>
      <c r="BI250" s="403" t="e" cm="1">
        <f t="array" ref="BI250">bdRateExtend($G250:$G255,O250:O255,$Z250:$Z255,AH250:AH255)</f>
        <v>#VALUE!</v>
      </c>
      <c r="BJ250" s="403" t="e" cm="1">
        <f t="array" ref="BJ250">bdRateExtend($G250:$G253,P250:P253,$Z250:$Z253,AI250:AI253)</f>
        <v>#VALUE!</v>
      </c>
      <c r="BK250" s="403" t="e" cm="1">
        <f t="array" ref="BK250">bdRateExtend($G250:$G255,P250:P255,$Z250:$Z255,AI250:AI255)</f>
        <v>#VALUE!</v>
      </c>
      <c r="BL250" s="403" t="e" cm="1">
        <f t="array" ref="BL250">bdRateExtend($G250:$G253,Q250:Q253,$Z250:$Z253,AJ250:AJ253)</f>
        <v>#VALUE!</v>
      </c>
      <c r="BM250" s="403" t="e" cm="1">
        <f t="array" ref="BM250">bdRateExtend($G250:$G255,Q250:Q255,$Z250:$Z255,AJ250:AJ255)</f>
        <v>#VALUE!</v>
      </c>
      <c r="BN250" s="403" t="e" cm="1">
        <f t="array" ref="BN250">bdRateExtend($G250:$G253,R250:R253,$Z250:$Z253,AK250:AK253)</f>
        <v>#VALUE!</v>
      </c>
      <c r="BO250" s="403" t="e" cm="1">
        <f t="array" ref="BO250">bdRateExtend($G250:$G255,R250:R255,$Z250:$Z255,AK250:AK255)</f>
        <v>#VALUE!</v>
      </c>
      <c r="BP250" s="403" t="e" cm="1">
        <f t="array" ref="BP250">bdRateExtend($G250:$G255,S250:S255,$Z250:$Z255,AL250:AL255)</f>
        <v>#VALUE!</v>
      </c>
      <c r="BQ250" s="377" t="e" cm="1">
        <f t="array" ref="BQ250">bdRateExtend($G250:$G255,T250:T255,$Z250:$Z255,AM250:AM255)</f>
        <v>#VALUE!</v>
      </c>
      <c r="BR250" s="377" t="e" cm="1">
        <f t="array" ref="BR250">bdRateExtend($G250:$G255,U250:U255,$Z250:$Z255,AN250:AN255)</f>
        <v>#VALUE!</v>
      </c>
    </row>
    <row r="251" spans="1:70" ht="17" customHeight="1" x14ac:dyDescent="0.2">
      <c r="A251" s="387"/>
      <c r="B251" s="390"/>
      <c r="C251" s="393"/>
      <c r="D251" s="396"/>
      <c r="E251" s="399"/>
      <c r="F251" s="19">
        <v>31</v>
      </c>
      <c r="G251" s="35">
        <f>Anchor!B1100</f>
        <v>236.27430000000001</v>
      </c>
      <c r="H251" s="40">
        <f>Anchor!C1100</f>
        <v>44.767000000000003</v>
      </c>
      <c r="I251" s="40">
        <f>Anchor!D1100</f>
        <v>47.947600000000001</v>
      </c>
      <c r="J251" s="40">
        <f>Anchor!E1100</f>
        <v>49.6648</v>
      </c>
      <c r="K251" s="40"/>
      <c r="L251" s="40">
        <f>Anchor!F1100</f>
        <v>18.244199999999999</v>
      </c>
      <c r="M251" s="40">
        <f>Anchor!G1100</f>
        <v>24.220199999999998</v>
      </c>
      <c r="N251" s="40">
        <f>Anchor!H1100</f>
        <v>96.663200000000003</v>
      </c>
      <c r="O251" s="40"/>
      <c r="P251" s="40"/>
      <c r="Q251" s="40"/>
      <c r="R251" s="40"/>
      <c r="S251" s="40"/>
      <c r="T251" s="40"/>
      <c r="U251" s="40"/>
      <c r="V251" s="40">
        <f>Anchor!I1100</f>
        <v>565.4</v>
      </c>
      <c r="W251" s="40">
        <f>Anchor!J1100</f>
        <v>0.46079999999999999</v>
      </c>
      <c r="X251" s="36">
        <f t="shared" si="14"/>
        <v>0.15705555555555556</v>
      </c>
      <c r="Y251" s="15"/>
      <c r="Z251" s="35">
        <f>Test!B1100</f>
        <v>0</v>
      </c>
      <c r="AA251" s="40">
        <f>Test!C1100</f>
        <v>0</v>
      </c>
      <c r="AB251" s="40">
        <f>Test!D1100</f>
        <v>0</v>
      </c>
      <c r="AC251" s="40">
        <f>Test!E1100</f>
        <v>0</v>
      </c>
      <c r="AD251" s="40"/>
      <c r="AE251" s="40">
        <f>Test!F1100</f>
        <v>0</v>
      </c>
      <c r="AF251" s="40">
        <f>Test!G1100</f>
        <v>0</v>
      </c>
      <c r="AG251" s="40">
        <f>Test!H1100</f>
        <v>0</v>
      </c>
      <c r="AH251" s="40"/>
      <c r="AI251" s="40"/>
      <c r="AJ251" s="40"/>
      <c r="AK251" s="40"/>
      <c r="AL251" s="40"/>
      <c r="AM251" s="40"/>
      <c r="AN251" s="40"/>
      <c r="AO251" s="40">
        <f>Test!I1100</f>
        <v>0</v>
      </c>
      <c r="AP251" s="40">
        <f>Test!J1100</f>
        <v>0</v>
      </c>
      <c r="AQ251" s="36">
        <f t="shared" si="15"/>
        <v>0</v>
      </c>
      <c r="AR251" s="48">
        <f t="shared" si="12"/>
        <v>0</v>
      </c>
      <c r="AS251" s="49">
        <f t="shared" si="13"/>
        <v>0</v>
      </c>
      <c r="AT251" s="16"/>
      <c r="AU251" s="16"/>
      <c r="AV251" s="468"/>
      <c r="AW251" s="403"/>
      <c r="AX251" s="403"/>
      <c r="AY251" s="403"/>
      <c r="AZ251" s="403"/>
      <c r="BA251" s="403"/>
      <c r="BB251" s="403"/>
      <c r="BC251" s="403"/>
      <c r="BD251" s="403"/>
      <c r="BE251" s="403"/>
      <c r="BF251" s="403"/>
      <c r="BG251" s="403"/>
      <c r="BH251" s="403"/>
      <c r="BI251" s="403"/>
      <c r="BJ251" s="403"/>
      <c r="BK251" s="403"/>
      <c r="BL251" s="403"/>
      <c r="BM251" s="403"/>
      <c r="BN251" s="403"/>
      <c r="BO251" s="403"/>
      <c r="BP251" s="403"/>
      <c r="BQ251" s="377"/>
      <c r="BR251" s="377"/>
    </row>
    <row r="252" spans="1:70" ht="17" customHeight="1" x14ac:dyDescent="0.2">
      <c r="A252" s="387"/>
      <c r="B252" s="390"/>
      <c r="C252" s="393"/>
      <c r="D252" s="396"/>
      <c r="E252" s="399"/>
      <c r="F252" s="19">
        <v>39</v>
      </c>
      <c r="G252" s="35">
        <f>Anchor!B1101</f>
        <v>136.51570000000001</v>
      </c>
      <c r="H252" s="40">
        <f>Anchor!C1101</f>
        <v>42.892299999999999</v>
      </c>
      <c r="I252" s="40">
        <f>Anchor!D1101</f>
        <v>46.497500000000002</v>
      </c>
      <c r="J252" s="40">
        <f>Anchor!E1101</f>
        <v>48.43</v>
      </c>
      <c r="K252" s="40"/>
      <c r="L252" s="40">
        <f>Anchor!F1101</f>
        <v>17.2849</v>
      </c>
      <c r="M252" s="40">
        <f>Anchor!G1101</f>
        <v>22.529399999999999</v>
      </c>
      <c r="N252" s="40">
        <f>Anchor!H1101</f>
        <v>94.061000000000007</v>
      </c>
      <c r="O252" s="40"/>
      <c r="P252" s="40"/>
      <c r="Q252" s="40"/>
      <c r="R252" s="40"/>
      <c r="S252" s="40"/>
      <c r="T252" s="40"/>
      <c r="U252" s="40"/>
      <c r="V252" s="40">
        <f>Anchor!I1101</f>
        <v>362.3</v>
      </c>
      <c r="W252" s="40">
        <f>Anchor!J1101</f>
        <v>0.40279999999999999</v>
      </c>
      <c r="X252" s="36">
        <f t="shared" si="14"/>
        <v>0.10063888888888889</v>
      </c>
      <c r="Y252" s="15"/>
      <c r="Z252" s="35">
        <f>Test!B1101</f>
        <v>0</v>
      </c>
      <c r="AA252" s="40">
        <f>Test!C1101</f>
        <v>0</v>
      </c>
      <c r="AB252" s="40">
        <f>Test!D1101</f>
        <v>0</v>
      </c>
      <c r="AC252" s="40">
        <f>Test!E1101</f>
        <v>0</v>
      </c>
      <c r="AD252" s="40"/>
      <c r="AE252" s="40">
        <f>Test!F1101</f>
        <v>0</v>
      </c>
      <c r="AF252" s="40">
        <f>Test!G1101</f>
        <v>0</v>
      </c>
      <c r="AG252" s="40">
        <f>Test!H1101</f>
        <v>0</v>
      </c>
      <c r="AH252" s="40"/>
      <c r="AI252" s="40"/>
      <c r="AJ252" s="40"/>
      <c r="AK252" s="40"/>
      <c r="AL252" s="40"/>
      <c r="AM252" s="40"/>
      <c r="AN252" s="40"/>
      <c r="AO252" s="40">
        <f>Test!I1101</f>
        <v>0</v>
      </c>
      <c r="AP252" s="40">
        <f>Test!J1101</f>
        <v>0</v>
      </c>
      <c r="AQ252" s="36">
        <f t="shared" si="15"/>
        <v>0</v>
      </c>
      <c r="AR252" s="48">
        <f t="shared" si="12"/>
        <v>0</v>
      </c>
      <c r="AS252" s="49">
        <f t="shared" si="13"/>
        <v>0</v>
      </c>
      <c r="AT252" s="16"/>
      <c r="AU252" s="16"/>
      <c r="AV252" s="468" t="s">
        <v>124</v>
      </c>
      <c r="AW252" s="403" cm="1">
        <f t="array" ref="AW252">bdRateExtend($G251:$G254,H251:H254,$Z251:$Z254,AA251:AA254)</f>
        <v>1</v>
      </c>
      <c r="AX252" s="403"/>
      <c r="AY252" s="403"/>
      <c r="AZ252" s="403"/>
      <c r="BA252" s="403"/>
      <c r="BB252" s="403" cm="1">
        <f t="array" ref="BB252">bdRateExtend($G251:$G254,L251:L254,$Z251:$Z254,AE251:AE254)</f>
        <v>1</v>
      </c>
      <c r="BC252" s="403"/>
      <c r="BD252" s="403" cm="1">
        <f t="array" ref="BD252">bdRateExtend($G251:$G254,M251:M254,$Z251:$Z254,AF251:AF254)</f>
        <v>1</v>
      </c>
      <c r="BE252" s="403"/>
      <c r="BF252" s="403" cm="1">
        <f t="array" ref="BF252">bdRateExtend($G251:$G254,N251:N254,$Z251:$Z254,AG251:AG254)</f>
        <v>1</v>
      </c>
      <c r="BG252" s="403"/>
      <c r="BH252" s="403" t="e" cm="1">
        <f t="array" ref="BH252">bdRateExtend($G251:$G254,O251:O254,$Z251:$Z254,AH251:AH254)</f>
        <v>#VALUE!</v>
      </c>
      <c r="BI252" s="403"/>
      <c r="BJ252" s="403" t="e" cm="1">
        <f t="array" ref="BJ252">bdRateExtend($G251:$G254,P251:P254,$Z251:$Z254,AI251:AI254)</f>
        <v>#VALUE!</v>
      </c>
      <c r="BK252" s="403"/>
      <c r="BL252" s="403" t="e" cm="1">
        <f t="array" ref="BL252">bdRateExtend($G251:$G254,Q251:Q254,$Z251:$Z254,AJ251:AJ254)</f>
        <v>#VALUE!</v>
      </c>
      <c r="BM252" s="403"/>
      <c r="BN252" s="403" t="e" cm="1">
        <f t="array" ref="BN252">bdRateExtend($G251:$G254,R251:R254,$Z251:$Z254,AK251:AK254)</f>
        <v>#VALUE!</v>
      </c>
      <c r="BO252" s="403"/>
      <c r="BP252" s="403"/>
      <c r="BQ252" s="377"/>
      <c r="BR252" s="377"/>
    </row>
    <row r="253" spans="1:70" ht="17" customHeight="1" x14ac:dyDescent="0.2">
      <c r="A253" s="387"/>
      <c r="B253" s="390"/>
      <c r="C253" s="393"/>
      <c r="D253" s="396"/>
      <c r="E253" s="399"/>
      <c r="F253" s="19">
        <v>47</v>
      </c>
      <c r="G253" s="35">
        <f>Anchor!B1102</f>
        <v>82.316999999999993</v>
      </c>
      <c r="H253" s="40">
        <f>Anchor!C1102</f>
        <v>40.7849</v>
      </c>
      <c r="I253" s="40">
        <f>Anchor!D1102</f>
        <v>44.615499999999997</v>
      </c>
      <c r="J253" s="40">
        <f>Anchor!E1102</f>
        <v>46.942799999999998</v>
      </c>
      <c r="K253" s="40"/>
      <c r="L253" s="40">
        <f>Anchor!F1102</f>
        <v>16.1326</v>
      </c>
      <c r="M253" s="40">
        <f>Anchor!G1102</f>
        <v>20.576699999999999</v>
      </c>
      <c r="N253" s="40">
        <f>Anchor!H1102</f>
        <v>89.034999999999997</v>
      </c>
      <c r="O253" s="40"/>
      <c r="P253" s="40"/>
      <c r="Q253" s="40"/>
      <c r="R253" s="40"/>
      <c r="S253" s="40"/>
      <c r="T253" s="40"/>
      <c r="U253" s="40"/>
      <c r="V253" s="40">
        <f>Anchor!I1102</f>
        <v>263.39999999999998</v>
      </c>
      <c r="W253" s="40">
        <f>Anchor!J1102</f>
        <v>0.34410000000000002</v>
      </c>
      <c r="X253" s="36">
        <f t="shared" si="14"/>
        <v>7.3166666666666658E-2</v>
      </c>
      <c r="Y253" s="15"/>
      <c r="Z253" s="35">
        <f>Test!B1102</f>
        <v>0</v>
      </c>
      <c r="AA253" s="40">
        <f>Test!C1102</f>
        <v>0</v>
      </c>
      <c r="AB253" s="40">
        <f>Test!D1102</f>
        <v>0</v>
      </c>
      <c r="AC253" s="40">
        <f>Test!E1102</f>
        <v>0</v>
      </c>
      <c r="AD253" s="40"/>
      <c r="AE253" s="40">
        <f>Test!F1102</f>
        <v>0</v>
      </c>
      <c r="AF253" s="40">
        <f>Test!G1102</f>
        <v>0</v>
      </c>
      <c r="AG253" s="40">
        <f>Test!H1102</f>
        <v>0</v>
      </c>
      <c r="AH253" s="40"/>
      <c r="AI253" s="40"/>
      <c r="AJ253" s="40"/>
      <c r="AK253" s="40"/>
      <c r="AL253" s="40"/>
      <c r="AM253" s="40"/>
      <c r="AN253" s="40"/>
      <c r="AO253" s="40">
        <f>Test!I1102</f>
        <v>0</v>
      </c>
      <c r="AP253" s="40">
        <f>Test!J1102</f>
        <v>0</v>
      </c>
      <c r="AQ253" s="36">
        <f t="shared" si="15"/>
        <v>0</v>
      </c>
      <c r="AR253" s="48">
        <f t="shared" si="12"/>
        <v>0</v>
      </c>
      <c r="AS253" s="49">
        <f t="shared" si="13"/>
        <v>0</v>
      </c>
      <c r="AT253" s="16"/>
      <c r="AU253" s="16"/>
      <c r="AV253" s="468"/>
      <c r="AW253" s="403"/>
      <c r="AX253" s="403"/>
      <c r="AY253" s="403"/>
      <c r="AZ253" s="403"/>
      <c r="BA253" s="403"/>
      <c r="BB253" s="403"/>
      <c r="BC253" s="403"/>
      <c r="BD253" s="403"/>
      <c r="BE253" s="403"/>
      <c r="BF253" s="403"/>
      <c r="BG253" s="403"/>
      <c r="BH253" s="403"/>
      <c r="BI253" s="403"/>
      <c r="BJ253" s="403"/>
      <c r="BK253" s="403"/>
      <c r="BL253" s="403"/>
      <c r="BM253" s="403"/>
      <c r="BN253" s="403"/>
      <c r="BO253" s="403"/>
      <c r="BP253" s="403"/>
      <c r="BQ253" s="377"/>
      <c r="BR253" s="377"/>
    </row>
    <row r="254" spans="1:70" ht="17" customHeight="1" x14ac:dyDescent="0.2">
      <c r="A254" s="387"/>
      <c r="B254" s="390"/>
      <c r="C254" s="393"/>
      <c r="D254" s="396"/>
      <c r="E254" s="399"/>
      <c r="F254" s="19">
        <v>55</v>
      </c>
      <c r="G254" s="35">
        <f>Anchor!B1103</f>
        <v>51.2072</v>
      </c>
      <c r="H254" s="40">
        <f>Anchor!C1103</f>
        <v>38.535499999999999</v>
      </c>
      <c r="I254" s="40">
        <f>Anchor!D1103</f>
        <v>42.777999999999999</v>
      </c>
      <c r="J254" s="40">
        <f>Anchor!E1103</f>
        <v>45.422600000000003</v>
      </c>
      <c r="K254" s="40"/>
      <c r="L254" s="40">
        <f>Anchor!F1103</f>
        <v>14.895300000000001</v>
      </c>
      <c r="M254" s="40">
        <f>Anchor!G1103</f>
        <v>18.4374</v>
      </c>
      <c r="N254" s="40">
        <f>Anchor!H1103</f>
        <v>80.889600000000002</v>
      </c>
      <c r="O254" s="40"/>
      <c r="P254" s="40"/>
      <c r="Q254" s="40"/>
      <c r="R254" s="40"/>
      <c r="S254" s="40"/>
      <c r="T254" s="40"/>
      <c r="U254" s="40"/>
      <c r="V254" s="40">
        <f>Anchor!I1103</f>
        <v>200</v>
      </c>
      <c r="W254" s="40">
        <f>Anchor!J1103</f>
        <v>0.29680000000000001</v>
      </c>
      <c r="X254" s="36">
        <f t="shared" si="14"/>
        <v>5.5555555555555552E-2</v>
      </c>
      <c r="Y254" s="15"/>
      <c r="Z254" s="35">
        <f>Test!B1103</f>
        <v>0</v>
      </c>
      <c r="AA254" s="40">
        <f>Test!C1103</f>
        <v>0</v>
      </c>
      <c r="AB254" s="40">
        <f>Test!D1103</f>
        <v>0</v>
      </c>
      <c r="AC254" s="40">
        <f>Test!E1103</f>
        <v>0</v>
      </c>
      <c r="AD254" s="40"/>
      <c r="AE254" s="40">
        <f>Test!F1103</f>
        <v>0</v>
      </c>
      <c r="AF254" s="40">
        <f>Test!G1103</f>
        <v>0</v>
      </c>
      <c r="AG254" s="40">
        <f>Test!H1103</f>
        <v>0</v>
      </c>
      <c r="AH254" s="40"/>
      <c r="AI254" s="40"/>
      <c r="AJ254" s="40"/>
      <c r="AK254" s="40"/>
      <c r="AL254" s="40"/>
      <c r="AM254" s="40"/>
      <c r="AN254" s="40"/>
      <c r="AO254" s="40">
        <f>Test!I1103</f>
        <v>0</v>
      </c>
      <c r="AP254" s="40">
        <f>Test!J1103</f>
        <v>0</v>
      </c>
      <c r="AQ254" s="36">
        <f t="shared" si="15"/>
        <v>0</v>
      </c>
      <c r="AR254" s="48">
        <f t="shared" si="12"/>
        <v>0</v>
      </c>
      <c r="AS254" s="49">
        <f t="shared" si="13"/>
        <v>0</v>
      </c>
      <c r="AT254" s="16"/>
      <c r="AU254" s="16"/>
      <c r="AV254" s="468" t="s">
        <v>125</v>
      </c>
      <c r="AW254" s="403" cm="1">
        <f t="array" ref="AW254">bdRateExtend($G252:$G255,H252:H255,$Z252:$Z255,AA252:AA255)</f>
        <v>1</v>
      </c>
      <c r="AX254" s="403"/>
      <c r="AY254" s="403"/>
      <c r="AZ254" s="403"/>
      <c r="BA254" s="403"/>
      <c r="BB254" s="403" cm="1">
        <f t="array" ref="BB254">bdRateExtend($G252:$G255,L252:L255,$Z252:$Z255,AE252:AE255)</f>
        <v>1</v>
      </c>
      <c r="BC254" s="403"/>
      <c r="BD254" s="403" cm="1">
        <f t="array" ref="BD254">bdRateExtend($G252:$G255,M252:M255,$Z252:$Z255,AF252:AF255)</f>
        <v>1</v>
      </c>
      <c r="BE254" s="403"/>
      <c r="BF254" s="403" cm="1">
        <f t="array" ref="BF254">bdRateExtend($G252:$G255,N252:N255,$Z252:$Z255,AG252:AG255)</f>
        <v>1</v>
      </c>
      <c r="BG254" s="403"/>
      <c r="BH254" s="403" t="e" cm="1">
        <f t="array" ref="BH254">bdRateExtend($G252:$G255,O252:O255,$Z252:$Z255,AH252:AH255)</f>
        <v>#VALUE!</v>
      </c>
      <c r="BI254" s="403"/>
      <c r="BJ254" s="403" t="e" cm="1">
        <f t="array" ref="BJ254">bdRateExtend($G252:$G255,P252:P255,$Z252:$Z255,AI252:AI255)</f>
        <v>#VALUE!</v>
      </c>
      <c r="BK254" s="403"/>
      <c r="BL254" s="403" t="e" cm="1">
        <f t="array" ref="BL254">bdRateExtend($G252:$G255,Q252:Q255,$Z252:$Z255,AJ252:AJ255)</f>
        <v>#VALUE!</v>
      </c>
      <c r="BM254" s="403"/>
      <c r="BN254" s="403" t="e" cm="1">
        <f t="array" ref="BN254">bdRateExtend($G252:$G255,R252:R255,$Z252:$Z255,AK252:AK255)</f>
        <v>#VALUE!</v>
      </c>
      <c r="BO254" s="403"/>
      <c r="BP254" s="403"/>
      <c r="BQ254" s="377"/>
      <c r="BR254" s="377"/>
    </row>
    <row r="255" spans="1:70" ht="17" customHeight="1" thickBot="1" x14ac:dyDescent="0.25">
      <c r="A255" s="387"/>
      <c r="B255" s="391"/>
      <c r="C255" s="394"/>
      <c r="D255" s="397"/>
      <c r="E255" s="400"/>
      <c r="F255" s="22">
        <v>63</v>
      </c>
      <c r="G255" s="37">
        <f>Anchor!B1104</f>
        <v>27.358499999999999</v>
      </c>
      <c r="H255" s="38">
        <f>Anchor!C1104</f>
        <v>35.476199999999999</v>
      </c>
      <c r="I255" s="38">
        <f>Anchor!D1104</f>
        <v>40.952500000000001</v>
      </c>
      <c r="J255" s="38">
        <f>Anchor!E1104</f>
        <v>43.4649</v>
      </c>
      <c r="K255" s="38"/>
      <c r="L255" s="38">
        <f>Anchor!F1104</f>
        <v>13.325799999999999</v>
      </c>
      <c r="M255" s="38">
        <f>Anchor!G1104</f>
        <v>15.8551</v>
      </c>
      <c r="N255" s="38">
        <f>Anchor!H1104</f>
        <v>66.031899999999993</v>
      </c>
      <c r="O255" s="38"/>
      <c r="P255" s="38"/>
      <c r="Q255" s="38"/>
      <c r="R255" s="38"/>
      <c r="S255" s="38"/>
      <c r="T255" s="38"/>
      <c r="U255" s="38"/>
      <c r="V255" s="38">
        <f>Anchor!I1104</f>
        <v>131.4</v>
      </c>
      <c r="W255" s="38">
        <f>Anchor!J1104</f>
        <v>0.2104</v>
      </c>
      <c r="X255" s="39">
        <f t="shared" si="14"/>
        <v>3.6500000000000005E-2</v>
      </c>
      <c r="Y255" s="15"/>
      <c r="Z255" s="37">
        <f>Test!B1104</f>
        <v>0</v>
      </c>
      <c r="AA255" s="38">
        <f>Test!C1104</f>
        <v>0</v>
      </c>
      <c r="AB255" s="38">
        <f>Test!D1104</f>
        <v>0</v>
      </c>
      <c r="AC255" s="38">
        <f>Test!E1104</f>
        <v>0</v>
      </c>
      <c r="AD255" s="38"/>
      <c r="AE255" s="38">
        <f>Test!F1104</f>
        <v>0</v>
      </c>
      <c r="AF255" s="38">
        <f>Test!G1104</f>
        <v>0</v>
      </c>
      <c r="AG255" s="38">
        <f>Test!H1104</f>
        <v>0</v>
      </c>
      <c r="AH255" s="38"/>
      <c r="AI255" s="38"/>
      <c r="AJ255" s="38"/>
      <c r="AK255" s="38"/>
      <c r="AL255" s="38"/>
      <c r="AM255" s="38"/>
      <c r="AN255" s="38"/>
      <c r="AO255" s="38">
        <f>Test!I1104</f>
        <v>0</v>
      </c>
      <c r="AP255" s="38">
        <f>Test!J1104</f>
        <v>0</v>
      </c>
      <c r="AQ255" s="39">
        <f t="shared" si="15"/>
        <v>0</v>
      </c>
      <c r="AR255" s="50">
        <f t="shared" si="12"/>
        <v>0</v>
      </c>
      <c r="AS255" s="51">
        <f t="shared" si="13"/>
        <v>0</v>
      </c>
      <c r="AT255" s="16"/>
      <c r="AU255" s="16"/>
      <c r="AV255" s="468"/>
      <c r="AW255" s="403"/>
      <c r="AX255" s="403"/>
      <c r="AY255" s="403"/>
      <c r="AZ255" s="403"/>
      <c r="BA255" s="403"/>
      <c r="BB255" s="403"/>
      <c r="BC255" s="403"/>
      <c r="BD255" s="403"/>
      <c r="BE255" s="403"/>
      <c r="BF255" s="403"/>
      <c r="BG255" s="403"/>
      <c r="BH255" s="403"/>
      <c r="BI255" s="403"/>
      <c r="BJ255" s="403"/>
      <c r="BK255" s="403"/>
      <c r="BL255" s="403"/>
      <c r="BM255" s="403"/>
      <c r="BN255" s="403"/>
      <c r="BO255" s="403"/>
      <c r="BP255" s="403"/>
      <c r="BQ255" s="377"/>
      <c r="BR255" s="377"/>
    </row>
    <row r="256" spans="1:70" ht="17" customHeight="1" x14ac:dyDescent="0.2">
      <c r="A256" s="387"/>
      <c r="B256" s="389" t="s">
        <v>23</v>
      </c>
      <c r="C256" s="392" t="s">
        <v>65</v>
      </c>
      <c r="D256" s="395">
        <v>59.94</v>
      </c>
      <c r="E256" s="398">
        <v>8</v>
      </c>
      <c r="F256" s="21">
        <v>23</v>
      </c>
      <c r="G256" s="32">
        <f>Anchor!B1105</f>
        <v>2437.3633</v>
      </c>
      <c r="H256" s="33">
        <f>Anchor!C1105</f>
        <v>40.436700000000002</v>
      </c>
      <c r="I256" s="33">
        <f>Anchor!D1105</f>
        <v>45.875999999999998</v>
      </c>
      <c r="J256" s="33">
        <f>Anchor!E1105</f>
        <v>45.444800000000001</v>
      </c>
      <c r="K256" s="33"/>
      <c r="L256" s="33">
        <f>Anchor!F1105</f>
        <v>15.620200000000001</v>
      </c>
      <c r="M256" s="33">
        <f>Anchor!G1105</f>
        <v>24.514399999999998</v>
      </c>
      <c r="N256" s="33">
        <f>Anchor!H1105</f>
        <v>99.9101</v>
      </c>
      <c r="O256" s="33"/>
      <c r="P256" s="33"/>
      <c r="Q256" s="33"/>
      <c r="R256" s="33"/>
      <c r="S256" s="33"/>
      <c r="T256" s="33"/>
      <c r="U256" s="33"/>
      <c r="V256" s="33">
        <f>Anchor!I1105</f>
        <v>3780.2</v>
      </c>
      <c r="W256" s="33">
        <f>Anchor!J1105</f>
        <v>0.98680000000000001</v>
      </c>
      <c r="X256" s="34">
        <f t="shared" si="14"/>
        <v>1.0500555555555555</v>
      </c>
      <c r="Y256" s="15"/>
      <c r="Z256" s="32">
        <f>Test!B1105</f>
        <v>0</v>
      </c>
      <c r="AA256" s="33">
        <f>Test!C1105</f>
        <v>0</v>
      </c>
      <c r="AB256" s="33">
        <f>Test!D1105</f>
        <v>0</v>
      </c>
      <c r="AC256" s="33">
        <f>Test!E1105</f>
        <v>0</v>
      </c>
      <c r="AD256" s="33"/>
      <c r="AE256" s="33">
        <f>Test!F1105</f>
        <v>0</v>
      </c>
      <c r="AF256" s="33">
        <f>Test!G1105</f>
        <v>0</v>
      </c>
      <c r="AG256" s="33">
        <f>Test!H1105</f>
        <v>0</v>
      </c>
      <c r="AH256" s="33"/>
      <c r="AI256" s="33"/>
      <c r="AJ256" s="33"/>
      <c r="AK256" s="33"/>
      <c r="AL256" s="33"/>
      <c r="AM256" s="33"/>
      <c r="AN256" s="33"/>
      <c r="AO256" s="33">
        <f>Test!I1105</f>
        <v>0</v>
      </c>
      <c r="AP256" s="33">
        <f>Test!J1105</f>
        <v>0</v>
      </c>
      <c r="AQ256" s="34">
        <f t="shared" si="15"/>
        <v>0</v>
      </c>
      <c r="AR256" s="46">
        <f t="shared" si="12"/>
        <v>0</v>
      </c>
      <c r="AS256" s="47">
        <f t="shared" si="13"/>
        <v>0</v>
      </c>
      <c r="AT256" s="16"/>
      <c r="AU256" s="16"/>
      <c r="AV256" s="468" t="s">
        <v>123</v>
      </c>
      <c r="AW256" s="403" cm="1">
        <f t="array" ref="AW256">bdRateExtend($G256:$G259,H256:H259,$Z256:$Z259,AA256:AA259)</f>
        <v>1</v>
      </c>
      <c r="AX256" s="403" cm="1">
        <f t="array" ref="AX256">bdRateExtend($G256:$G261,H256:H261,$Z256:$Z261,AA256:AA261)</f>
        <v>1</v>
      </c>
      <c r="AY256" s="403" cm="1">
        <f t="array" ref="AY256">bdRateExtend($G256:$G261,I256:I261,$Z256:$Z261,AB256:AB261)</f>
        <v>1</v>
      </c>
      <c r="AZ256" s="403" cm="1">
        <f t="array" ref="AZ256">bdRateExtend($G256:$G261,J256:J261,$Z256:$Z261,AC256:AC261)</f>
        <v>1</v>
      </c>
      <c r="BA256" s="403" t="e" cm="1">
        <f t="array" ref="BA256">bdRateExtend($G256:$G261,K256:K261,$Z256:$Z261,AD256:AD261)</f>
        <v>#VALUE!</v>
      </c>
      <c r="BB256" s="403" cm="1">
        <f t="array" ref="BB256">bdRateExtend($G256:$G259,L256:L259,$Z256:$Z259,AE256:AE259)</f>
        <v>1</v>
      </c>
      <c r="BC256" s="403" cm="1">
        <f t="array" ref="BC256">bdRateExtend($G256:$G261,L256:L261,$Z256:$Z261,AE256:AE261)</f>
        <v>1</v>
      </c>
      <c r="BD256" s="403" cm="1">
        <f t="array" ref="BD256">bdRateExtend($G256:$G259,M256:M259,$Z256:$Z259,AF256:AF259)</f>
        <v>1</v>
      </c>
      <c r="BE256" s="403" cm="1">
        <f t="array" ref="BE256">bdRateExtend($G256:$G261,M256:M261,$Z256:$Z261,AF256:AF261)</f>
        <v>1</v>
      </c>
      <c r="BF256" s="403" cm="1">
        <f t="array" ref="BF256">bdRateExtend($G256:$G259,N256:N259,$Z256:$Z259,AG256:AG259)</f>
        <v>1</v>
      </c>
      <c r="BG256" s="403" cm="1">
        <f t="array" ref="BG256">bdRateExtend($G256:$G261,N256:N261,$Z256:$Z261,AG256:AG261)</f>
        <v>1</v>
      </c>
      <c r="BH256" s="403" t="e" cm="1">
        <f t="array" ref="BH256">bdRateExtend($G256:$G259,O256:O259,$Z256:$Z259,AH256:AH259)</f>
        <v>#VALUE!</v>
      </c>
      <c r="BI256" s="403" t="e" cm="1">
        <f t="array" ref="BI256">bdRateExtend($G256:$G261,O256:O261,$Z256:$Z261,AH256:AH261)</f>
        <v>#VALUE!</v>
      </c>
      <c r="BJ256" s="403" t="e" cm="1">
        <f t="array" ref="BJ256">bdRateExtend($G256:$G259,P256:P259,$Z256:$Z259,AI256:AI259)</f>
        <v>#VALUE!</v>
      </c>
      <c r="BK256" s="403" t="e" cm="1">
        <f t="array" ref="BK256">bdRateExtend($G256:$G261,P256:P261,$Z256:$Z261,AI256:AI261)</f>
        <v>#VALUE!</v>
      </c>
      <c r="BL256" s="403" t="e" cm="1">
        <f t="array" ref="BL256">bdRateExtend($G256:$G259,Q256:Q259,$Z256:$Z259,AJ256:AJ259)</f>
        <v>#VALUE!</v>
      </c>
      <c r="BM256" s="403" t="e" cm="1">
        <f t="array" ref="BM256">bdRateExtend($G256:$G261,Q256:Q261,$Z256:$Z261,AJ256:AJ261)</f>
        <v>#VALUE!</v>
      </c>
      <c r="BN256" s="403" t="e" cm="1">
        <f t="array" ref="BN256">bdRateExtend($G256:$G259,R256:R259,$Z256:$Z259,AK256:AK259)</f>
        <v>#VALUE!</v>
      </c>
      <c r="BO256" s="403" t="e" cm="1">
        <f t="array" ref="BO256">bdRateExtend($G256:$G261,R256:R261,$Z256:$Z261,AK256:AK261)</f>
        <v>#VALUE!</v>
      </c>
      <c r="BP256" s="403" t="e" cm="1">
        <f t="array" ref="BP256">bdRateExtend($G256:$G261,S256:S261,$Z256:$Z261,AL256:AL261)</f>
        <v>#VALUE!</v>
      </c>
      <c r="BQ256" s="377" t="e" cm="1">
        <f t="array" ref="BQ256">bdRateExtend($G256:$G261,T256:T261,$Z256:$Z261,AM256:AM261)</f>
        <v>#VALUE!</v>
      </c>
      <c r="BR256" s="377" t="e" cm="1">
        <f t="array" ref="BR256">bdRateExtend($G256:$G261,U256:U261,$Z256:$Z261,AN256:AN261)</f>
        <v>#VALUE!</v>
      </c>
    </row>
    <row r="257" spans="1:70" ht="17" customHeight="1" x14ac:dyDescent="0.2">
      <c r="A257" s="387"/>
      <c r="B257" s="390"/>
      <c r="C257" s="393"/>
      <c r="D257" s="396"/>
      <c r="E257" s="399"/>
      <c r="F257" s="19">
        <v>31</v>
      </c>
      <c r="G257" s="35">
        <f>Anchor!B1106</f>
        <v>1089.7755999999999</v>
      </c>
      <c r="H257" s="40">
        <f>Anchor!C1106</f>
        <v>38.871899999999997</v>
      </c>
      <c r="I257" s="40">
        <f>Anchor!D1106</f>
        <v>44.344000000000001</v>
      </c>
      <c r="J257" s="40">
        <f>Anchor!E1106</f>
        <v>44.0974</v>
      </c>
      <c r="K257" s="40"/>
      <c r="L257" s="40">
        <f>Anchor!F1106</f>
        <v>14.5191</v>
      </c>
      <c r="M257" s="40">
        <f>Anchor!G1106</f>
        <v>23.071400000000001</v>
      </c>
      <c r="N257" s="40">
        <f>Anchor!H1106</f>
        <v>99.55</v>
      </c>
      <c r="O257" s="40"/>
      <c r="P257" s="40"/>
      <c r="Q257" s="40"/>
      <c r="R257" s="40"/>
      <c r="S257" s="40"/>
      <c r="T257" s="40"/>
      <c r="U257" s="40"/>
      <c r="V257" s="40">
        <f>Anchor!I1106</f>
        <v>2104.6999999999998</v>
      </c>
      <c r="W257" s="40">
        <f>Anchor!J1106</f>
        <v>0.66080000000000005</v>
      </c>
      <c r="X257" s="36">
        <f t="shared" si="14"/>
        <v>0.58463888888888882</v>
      </c>
      <c r="Y257" s="15"/>
      <c r="Z257" s="35">
        <f>Test!B1106</f>
        <v>0</v>
      </c>
      <c r="AA257" s="40">
        <f>Test!C1106</f>
        <v>0</v>
      </c>
      <c r="AB257" s="40">
        <f>Test!D1106</f>
        <v>0</v>
      </c>
      <c r="AC257" s="40">
        <f>Test!E1106</f>
        <v>0</v>
      </c>
      <c r="AD257" s="40"/>
      <c r="AE257" s="40">
        <f>Test!F1106</f>
        <v>0</v>
      </c>
      <c r="AF257" s="40">
        <f>Test!G1106</f>
        <v>0</v>
      </c>
      <c r="AG257" s="40">
        <f>Test!H1106</f>
        <v>0</v>
      </c>
      <c r="AH257" s="40"/>
      <c r="AI257" s="40"/>
      <c r="AJ257" s="40"/>
      <c r="AK257" s="40"/>
      <c r="AL257" s="40"/>
      <c r="AM257" s="40"/>
      <c r="AN257" s="40"/>
      <c r="AO257" s="40">
        <f>Test!I1106</f>
        <v>0</v>
      </c>
      <c r="AP257" s="40">
        <f>Test!J1106</f>
        <v>0</v>
      </c>
      <c r="AQ257" s="36">
        <f t="shared" si="15"/>
        <v>0</v>
      </c>
      <c r="AR257" s="48">
        <f t="shared" si="12"/>
        <v>0</v>
      </c>
      <c r="AS257" s="49">
        <f t="shared" si="13"/>
        <v>0</v>
      </c>
      <c r="AT257" s="16"/>
      <c r="AU257" s="16"/>
      <c r="AV257" s="468"/>
      <c r="AW257" s="403"/>
      <c r="AX257" s="403"/>
      <c r="AY257" s="403"/>
      <c r="AZ257" s="403"/>
      <c r="BA257" s="403"/>
      <c r="BB257" s="403"/>
      <c r="BC257" s="403"/>
      <c r="BD257" s="403"/>
      <c r="BE257" s="403"/>
      <c r="BF257" s="403"/>
      <c r="BG257" s="403"/>
      <c r="BH257" s="403"/>
      <c r="BI257" s="403"/>
      <c r="BJ257" s="403"/>
      <c r="BK257" s="403"/>
      <c r="BL257" s="403"/>
      <c r="BM257" s="403"/>
      <c r="BN257" s="403"/>
      <c r="BO257" s="403"/>
      <c r="BP257" s="403"/>
      <c r="BQ257" s="377"/>
      <c r="BR257" s="377"/>
    </row>
    <row r="258" spans="1:70" ht="17" customHeight="1" x14ac:dyDescent="0.2">
      <c r="A258" s="387"/>
      <c r="B258" s="390"/>
      <c r="C258" s="393"/>
      <c r="D258" s="396"/>
      <c r="E258" s="399"/>
      <c r="F258" s="19">
        <v>39</v>
      </c>
      <c r="G258" s="35">
        <f>Anchor!B1107</f>
        <v>509.76299999999998</v>
      </c>
      <c r="H258" s="40">
        <f>Anchor!C1107</f>
        <v>37.021099999999997</v>
      </c>
      <c r="I258" s="40">
        <f>Anchor!D1107</f>
        <v>42.419199999999996</v>
      </c>
      <c r="J258" s="40">
        <f>Anchor!E1107</f>
        <v>42.447899999999997</v>
      </c>
      <c r="K258" s="40"/>
      <c r="L258" s="40">
        <f>Anchor!F1107</f>
        <v>13.3108</v>
      </c>
      <c r="M258" s="40">
        <f>Anchor!G1107</f>
        <v>21.479700000000001</v>
      </c>
      <c r="N258" s="40">
        <f>Anchor!H1107</f>
        <v>97.579700000000003</v>
      </c>
      <c r="O258" s="40"/>
      <c r="P258" s="40"/>
      <c r="Q258" s="40"/>
      <c r="R258" s="40"/>
      <c r="S258" s="40"/>
      <c r="T258" s="40"/>
      <c r="U258" s="40"/>
      <c r="V258" s="40">
        <f>Anchor!I1107</f>
        <v>1128.0999999999999</v>
      </c>
      <c r="W258" s="40">
        <f>Anchor!J1107</f>
        <v>0.47699999999999998</v>
      </c>
      <c r="X258" s="36">
        <f t="shared" si="14"/>
        <v>0.31336111111111109</v>
      </c>
      <c r="Y258" s="15"/>
      <c r="Z258" s="35">
        <f>Test!B1107</f>
        <v>0</v>
      </c>
      <c r="AA258" s="40">
        <f>Test!C1107</f>
        <v>0</v>
      </c>
      <c r="AB258" s="40">
        <f>Test!D1107</f>
        <v>0</v>
      </c>
      <c r="AC258" s="40">
        <f>Test!E1107</f>
        <v>0</v>
      </c>
      <c r="AD258" s="40"/>
      <c r="AE258" s="40">
        <f>Test!F1107</f>
        <v>0</v>
      </c>
      <c r="AF258" s="40">
        <f>Test!G1107</f>
        <v>0</v>
      </c>
      <c r="AG258" s="40">
        <f>Test!H1107</f>
        <v>0</v>
      </c>
      <c r="AH258" s="40"/>
      <c r="AI258" s="40"/>
      <c r="AJ258" s="40"/>
      <c r="AK258" s="40"/>
      <c r="AL258" s="40"/>
      <c r="AM258" s="40"/>
      <c r="AN258" s="40"/>
      <c r="AO258" s="40">
        <f>Test!I1107</f>
        <v>0</v>
      </c>
      <c r="AP258" s="40">
        <f>Test!J1107</f>
        <v>0</v>
      </c>
      <c r="AQ258" s="36">
        <f t="shared" si="15"/>
        <v>0</v>
      </c>
      <c r="AR258" s="48">
        <f t="shared" si="12"/>
        <v>0</v>
      </c>
      <c r="AS258" s="49">
        <f t="shared" si="13"/>
        <v>0</v>
      </c>
      <c r="AT258" s="16"/>
      <c r="AU258" s="16"/>
      <c r="AV258" s="468" t="s">
        <v>124</v>
      </c>
      <c r="AW258" s="403" cm="1">
        <f t="array" ref="AW258">bdRateExtend($G257:$G260,H257:H260,$Z257:$Z260,AA257:AA260)</f>
        <v>1</v>
      </c>
      <c r="AX258" s="403"/>
      <c r="AY258" s="403"/>
      <c r="AZ258" s="403"/>
      <c r="BA258" s="403"/>
      <c r="BB258" s="403" cm="1">
        <f t="array" ref="BB258">bdRateExtend($G257:$G260,L257:L260,$Z257:$Z260,AE257:AE260)</f>
        <v>1</v>
      </c>
      <c r="BC258" s="403"/>
      <c r="BD258" s="403" cm="1">
        <f t="array" ref="BD258">bdRateExtend($G257:$G260,M257:M260,$Z257:$Z260,AF257:AF260)</f>
        <v>1</v>
      </c>
      <c r="BE258" s="403"/>
      <c r="BF258" s="403" cm="1">
        <f t="array" ref="BF258">bdRateExtend($G257:$G260,N257:N260,$Z257:$Z260,AG257:AG260)</f>
        <v>1</v>
      </c>
      <c r="BG258" s="403"/>
      <c r="BH258" s="403" t="e" cm="1">
        <f t="array" ref="BH258">bdRateExtend($G257:$G260,O257:O260,$Z257:$Z260,AH257:AH260)</f>
        <v>#VALUE!</v>
      </c>
      <c r="BI258" s="403"/>
      <c r="BJ258" s="403" t="e" cm="1">
        <f t="array" ref="BJ258">bdRateExtend($G257:$G260,P257:P260,$Z257:$Z260,AI257:AI260)</f>
        <v>#VALUE!</v>
      </c>
      <c r="BK258" s="403"/>
      <c r="BL258" s="403" t="e" cm="1">
        <f t="array" ref="BL258">bdRateExtend($G257:$G260,Q257:Q260,$Z257:$Z260,AJ257:AJ260)</f>
        <v>#VALUE!</v>
      </c>
      <c r="BM258" s="403"/>
      <c r="BN258" s="403" t="e" cm="1">
        <f t="array" ref="BN258">bdRateExtend($G257:$G260,R257:R260,$Z257:$Z260,AK257:AK260)</f>
        <v>#VALUE!</v>
      </c>
      <c r="BO258" s="403"/>
      <c r="BP258" s="403"/>
      <c r="BQ258" s="377"/>
      <c r="BR258" s="377"/>
    </row>
    <row r="259" spans="1:70" ht="17" customHeight="1" x14ac:dyDescent="0.2">
      <c r="A259" s="387"/>
      <c r="B259" s="390"/>
      <c r="C259" s="393"/>
      <c r="D259" s="396"/>
      <c r="E259" s="399"/>
      <c r="F259" s="19">
        <v>47</v>
      </c>
      <c r="G259" s="35">
        <f>Anchor!B1108</f>
        <v>277.3322</v>
      </c>
      <c r="H259" s="40">
        <f>Anchor!C1108</f>
        <v>34.893900000000002</v>
      </c>
      <c r="I259" s="40">
        <f>Anchor!D1108</f>
        <v>40.327399999999997</v>
      </c>
      <c r="J259" s="40">
        <f>Anchor!E1108</f>
        <v>40.5565</v>
      </c>
      <c r="K259" s="40"/>
      <c r="L259" s="40">
        <f>Anchor!F1108</f>
        <v>11.8003</v>
      </c>
      <c r="M259" s="40">
        <f>Anchor!G1108</f>
        <v>19.4894</v>
      </c>
      <c r="N259" s="40">
        <f>Anchor!H1108</f>
        <v>93.997500000000002</v>
      </c>
      <c r="O259" s="40"/>
      <c r="P259" s="40"/>
      <c r="Q259" s="40"/>
      <c r="R259" s="40"/>
      <c r="S259" s="40"/>
      <c r="T259" s="40"/>
      <c r="U259" s="40"/>
      <c r="V259" s="40">
        <f>Anchor!I1108</f>
        <v>678.6</v>
      </c>
      <c r="W259" s="40">
        <f>Anchor!J1108</f>
        <v>0.37469999999999998</v>
      </c>
      <c r="X259" s="36">
        <f t="shared" si="14"/>
        <v>0.1885</v>
      </c>
      <c r="Y259" s="15"/>
      <c r="Z259" s="35">
        <f>Test!B1108</f>
        <v>0</v>
      </c>
      <c r="AA259" s="40">
        <f>Test!C1108</f>
        <v>0</v>
      </c>
      <c r="AB259" s="40">
        <f>Test!D1108</f>
        <v>0</v>
      </c>
      <c r="AC259" s="40">
        <f>Test!E1108</f>
        <v>0</v>
      </c>
      <c r="AD259" s="40"/>
      <c r="AE259" s="40">
        <f>Test!F1108</f>
        <v>0</v>
      </c>
      <c r="AF259" s="40">
        <f>Test!G1108</f>
        <v>0</v>
      </c>
      <c r="AG259" s="40">
        <f>Test!H1108</f>
        <v>0</v>
      </c>
      <c r="AH259" s="40"/>
      <c r="AI259" s="40"/>
      <c r="AJ259" s="40"/>
      <c r="AK259" s="40"/>
      <c r="AL259" s="40"/>
      <c r="AM259" s="40"/>
      <c r="AN259" s="40"/>
      <c r="AO259" s="40">
        <f>Test!I1108</f>
        <v>0</v>
      </c>
      <c r="AP259" s="40">
        <f>Test!J1108</f>
        <v>0</v>
      </c>
      <c r="AQ259" s="36">
        <f t="shared" si="15"/>
        <v>0</v>
      </c>
      <c r="AR259" s="48">
        <f t="shared" si="12"/>
        <v>0</v>
      </c>
      <c r="AS259" s="49">
        <f t="shared" si="13"/>
        <v>0</v>
      </c>
      <c r="AT259" s="16"/>
      <c r="AU259" s="16"/>
      <c r="AV259" s="468"/>
      <c r="AW259" s="403"/>
      <c r="AX259" s="403"/>
      <c r="AY259" s="403"/>
      <c r="AZ259" s="403"/>
      <c r="BA259" s="403"/>
      <c r="BB259" s="403"/>
      <c r="BC259" s="403"/>
      <c r="BD259" s="403"/>
      <c r="BE259" s="403"/>
      <c r="BF259" s="403"/>
      <c r="BG259" s="403"/>
      <c r="BH259" s="403"/>
      <c r="BI259" s="403"/>
      <c r="BJ259" s="403"/>
      <c r="BK259" s="403"/>
      <c r="BL259" s="403"/>
      <c r="BM259" s="403"/>
      <c r="BN259" s="403"/>
      <c r="BO259" s="403"/>
      <c r="BP259" s="403"/>
      <c r="BQ259" s="377"/>
      <c r="BR259" s="377"/>
    </row>
    <row r="260" spans="1:70" ht="17" customHeight="1" x14ac:dyDescent="0.2">
      <c r="A260" s="387"/>
      <c r="B260" s="390"/>
      <c r="C260" s="393"/>
      <c r="D260" s="396"/>
      <c r="E260" s="399"/>
      <c r="F260" s="19">
        <v>55</v>
      </c>
      <c r="G260" s="35">
        <f>Anchor!B1109</f>
        <v>155.70009999999999</v>
      </c>
      <c r="H260" s="40">
        <f>Anchor!C1109</f>
        <v>32.401299999999999</v>
      </c>
      <c r="I260" s="40">
        <f>Anchor!D1109</f>
        <v>38.6006</v>
      </c>
      <c r="J260" s="40">
        <f>Anchor!E1109</f>
        <v>38.825000000000003</v>
      </c>
      <c r="K260" s="40"/>
      <c r="L260" s="40">
        <f>Anchor!F1109</f>
        <v>9.9184999999999999</v>
      </c>
      <c r="M260" s="40">
        <f>Anchor!G1109</f>
        <v>17.0182</v>
      </c>
      <c r="N260" s="40">
        <f>Anchor!H1109</f>
        <v>86.6023</v>
      </c>
      <c r="O260" s="40"/>
      <c r="P260" s="40"/>
      <c r="Q260" s="40"/>
      <c r="R260" s="40"/>
      <c r="S260" s="40"/>
      <c r="T260" s="40"/>
      <c r="U260" s="40"/>
      <c r="V260" s="40">
        <f>Anchor!I1109</f>
        <v>491.4</v>
      </c>
      <c r="W260" s="40">
        <f>Anchor!J1109</f>
        <v>0.29010000000000002</v>
      </c>
      <c r="X260" s="36">
        <f t="shared" si="14"/>
        <v>0.13649999999999998</v>
      </c>
      <c r="Y260" s="15"/>
      <c r="Z260" s="35">
        <f>Test!B1109</f>
        <v>0</v>
      </c>
      <c r="AA260" s="40">
        <f>Test!C1109</f>
        <v>0</v>
      </c>
      <c r="AB260" s="40">
        <f>Test!D1109</f>
        <v>0</v>
      </c>
      <c r="AC260" s="40">
        <f>Test!E1109</f>
        <v>0</v>
      </c>
      <c r="AD260" s="40"/>
      <c r="AE260" s="40">
        <f>Test!F1109</f>
        <v>0</v>
      </c>
      <c r="AF260" s="40">
        <f>Test!G1109</f>
        <v>0</v>
      </c>
      <c r="AG260" s="40">
        <f>Test!H1109</f>
        <v>0</v>
      </c>
      <c r="AH260" s="40"/>
      <c r="AI260" s="40"/>
      <c r="AJ260" s="40"/>
      <c r="AK260" s="40"/>
      <c r="AL260" s="40"/>
      <c r="AM260" s="40"/>
      <c r="AN260" s="40"/>
      <c r="AO260" s="40">
        <f>Test!I1109</f>
        <v>0</v>
      </c>
      <c r="AP260" s="40">
        <f>Test!J1109</f>
        <v>0</v>
      </c>
      <c r="AQ260" s="36">
        <f t="shared" si="15"/>
        <v>0</v>
      </c>
      <c r="AR260" s="48">
        <f t="shared" ref="AR260:AR323" si="16">AO260/V260</f>
        <v>0</v>
      </c>
      <c r="AS260" s="49">
        <f t="shared" ref="AS260:AS323" si="17">AP260/W260</f>
        <v>0</v>
      </c>
      <c r="AT260" s="16"/>
      <c r="AU260" s="16"/>
      <c r="AV260" s="468" t="s">
        <v>125</v>
      </c>
      <c r="AW260" s="403" cm="1">
        <f t="array" ref="AW260">bdRateExtend($G258:$G261,H258:H261,$Z258:$Z261,AA258:AA261)</f>
        <v>1</v>
      </c>
      <c r="AX260" s="403"/>
      <c r="AY260" s="403"/>
      <c r="AZ260" s="403"/>
      <c r="BA260" s="403"/>
      <c r="BB260" s="403" cm="1">
        <f t="array" ref="BB260">bdRateExtend($G258:$G261,L258:L261,$Z258:$Z261,AE258:AE261)</f>
        <v>1</v>
      </c>
      <c r="BC260" s="403"/>
      <c r="BD260" s="403" cm="1">
        <f t="array" ref="BD260">bdRateExtend($G258:$G261,M258:M261,$Z258:$Z261,AF258:AF261)</f>
        <v>1</v>
      </c>
      <c r="BE260" s="403"/>
      <c r="BF260" s="403" cm="1">
        <f t="array" ref="BF260">bdRateExtend($G258:$G261,N258:N261,$Z258:$Z261,AG258:AG261)</f>
        <v>1</v>
      </c>
      <c r="BG260" s="403"/>
      <c r="BH260" s="403" t="e" cm="1">
        <f t="array" ref="BH260">bdRateExtend($G258:$G261,O258:O261,$Z258:$Z261,AH258:AH261)</f>
        <v>#VALUE!</v>
      </c>
      <c r="BI260" s="403"/>
      <c r="BJ260" s="403" t="e" cm="1">
        <f t="array" ref="BJ260">bdRateExtend($G258:$G261,P258:P261,$Z258:$Z261,AI258:AI261)</f>
        <v>#VALUE!</v>
      </c>
      <c r="BK260" s="403"/>
      <c r="BL260" s="403" t="e" cm="1">
        <f t="array" ref="BL260">bdRateExtend($G258:$G261,Q258:Q261,$Z258:$Z261,AJ258:AJ261)</f>
        <v>#VALUE!</v>
      </c>
      <c r="BM260" s="403"/>
      <c r="BN260" s="403" t="e" cm="1">
        <f t="array" ref="BN260">bdRateExtend($G258:$G261,R258:R261,$Z258:$Z261,AK258:AK261)</f>
        <v>#VALUE!</v>
      </c>
      <c r="BO260" s="403"/>
      <c r="BP260" s="403"/>
      <c r="BQ260" s="377"/>
      <c r="BR260" s="377"/>
    </row>
    <row r="261" spans="1:70" ht="17" customHeight="1" thickBot="1" x14ac:dyDescent="0.25">
      <c r="A261" s="387"/>
      <c r="B261" s="391"/>
      <c r="C261" s="394"/>
      <c r="D261" s="397"/>
      <c r="E261" s="400"/>
      <c r="F261" s="22">
        <v>63</v>
      </c>
      <c r="G261" s="37">
        <f>Anchor!B1110</f>
        <v>79.201899999999995</v>
      </c>
      <c r="H261" s="38">
        <f>Anchor!C1110</f>
        <v>29.48</v>
      </c>
      <c r="I261" s="38">
        <f>Anchor!D1110</f>
        <v>37.000100000000003</v>
      </c>
      <c r="J261" s="38">
        <f>Anchor!E1110</f>
        <v>37.122</v>
      </c>
      <c r="K261" s="38"/>
      <c r="L261" s="38">
        <f>Anchor!F1110</f>
        <v>7.7393999999999998</v>
      </c>
      <c r="M261" s="38">
        <f>Anchor!G1110</f>
        <v>13.9199</v>
      </c>
      <c r="N261" s="38">
        <f>Anchor!H1110</f>
        <v>72.349800000000002</v>
      </c>
      <c r="O261" s="38"/>
      <c r="P261" s="38"/>
      <c r="Q261" s="38"/>
      <c r="R261" s="38"/>
      <c r="S261" s="38"/>
      <c r="T261" s="38"/>
      <c r="U261" s="38"/>
      <c r="V261" s="38">
        <f>Anchor!I1110</f>
        <v>321.3</v>
      </c>
      <c r="W261" s="38">
        <f>Anchor!J1110</f>
        <v>0.21510000000000001</v>
      </c>
      <c r="X261" s="39">
        <f t="shared" si="14"/>
        <v>8.925000000000001E-2</v>
      </c>
      <c r="Y261" s="15"/>
      <c r="Z261" s="37">
        <f>Test!B1110</f>
        <v>0</v>
      </c>
      <c r="AA261" s="38">
        <f>Test!C1110</f>
        <v>0</v>
      </c>
      <c r="AB261" s="38">
        <f>Test!D1110</f>
        <v>0</v>
      </c>
      <c r="AC261" s="38">
        <f>Test!E1110</f>
        <v>0</v>
      </c>
      <c r="AD261" s="38"/>
      <c r="AE261" s="38">
        <f>Test!F1110</f>
        <v>0</v>
      </c>
      <c r="AF261" s="38">
        <f>Test!G1110</f>
        <v>0</v>
      </c>
      <c r="AG261" s="38">
        <f>Test!H1110</f>
        <v>0</v>
      </c>
      <c r="AH261" s="38"/>
      <c r="AI261" s="38"/>
      <c r="AJ261" s="38"/>
      <c r="AK261" s="38"/>
      <c r="AL261" s="38"/>
      <c r="AM261" s="38"/>
      <c r="AN261" s="38"/>
      <c r="AO261" s="38">
        <f>Test!I1110</f>
        <v>0</v>
      </c>
      <c r="AP261" s="38">
        <f>Test!J1110</f>
        <v>0</v>
      </c>
      <c r="AQ261" s="39">
        <f t="shared" si="15"/>
        <v>0</v>
      </c>
      <c r="AR261" s="50">
        <f t="shared" si="16"/>
        <v>0</v>
      </c>
      <c r="AS261" s="51">
        <f t="shared" si="17"/>
        <v>0</v>
      </c>
      <c r="AT261" s="16"/>
      <c r="AU261" s="16"/>
      <c r="AV261" s="468"/>
      <c r="AW261" s="403"/>
      <c r="AX261" s="403"/>
      <c r="AY261" s="403"/>
      <c r="AZ261" s="403"/>
      <c r="BA261" s="403"/>
      <c r="BB261" s="403"/>
      <c r="BC261" s="403"/>
      <c r="BD261" s="403"/>
      <c r="BE261" s="403"/>
      <c r="BF261" s="403"/>
      <c r="BG261" s="403"/>
      <c r="BH261" s="403"/>
      <c r="BI261" s="403"/>
      <c r="BJ261" s="403"/>
      <c r="BK261" s="403"/>
      <c r="BL261" s="403"/>
      <c r="BM261" s="403"/>
      <c r="BN261" s="403"/>
      <c r="BO261" s="403"/>
      <c r="BP261" s="403"/>
      <c r="BQ261" s="377"/>
      <c r="BR261" s="377"/>
    </row>
    <row r="262" spans="1:70" ht="17" customHeight="1" x14ac:dyDescent="0.2">
      <c r="A262" s="387"/>
      <c r="B262" s="389" t="s">
        <v>23</v>
      </c>
      <c r="C262" s="392" t="s">
        <v>66</v>
      </c>
      <c r="D262" s="395">
        <v>29.97</v>
      </c>
      <c r="E262" s="398">
        <v>8</v>
      </c>
      <c r="F262" s="21">
        <v>23</v>
      </c>
      <c r="G262" s="32">
        <f>Anchor!B1111</f>
        <v>1205.3490999999999</v>
      </c>
      <c r="H262" s="33">
        <f>Anchor!C1111</f>
        <v>42.397799999999997</v>
      </c>
      <c r="I262" s="33">
        <f>Anchor!D1111</f>
        <v>47.471400000000003</v>
      </c>
      <c r="J262" s="33">
        <f>Anchor!E1111</f>
        <v>47.463299999999997</v>
      </c>
      <c r="K262" s="33"/>
      <c r="L262" s="33">
        <f>Anchor!F1111</f>
        <v>16.346900000000002</v>
      </c>
      <c r="M262" s="33">
        <f>Anchor!G1111</f>
        <v>24.657900000000001</v>
      </c>
      <c r="N262" s="33">
        <f>Anchor!H1111</f>
        <v>97.965500000000006</v>
      </c>
      <c r="O262" s="33"/>
      <c r="P262" s="33"/>
      <c r="Q262" s="33"/>
      <c r="R262" s="33"/>
      <c r="S262" s="33"/>
      <c r="T262" s="33"/>
      <c r="U262" s="33"/>
      <c r="V262" s="33">
        <f>Anchor!I1111</f>
        <v>1799.8</v>
      </c>
      <c r="W262" s="33">
        <f>Anchor!J1111</f>
        <v>0.87680000000000002</v>
      </c>
      <c r="X262" s="34">
        <f t="shared" si="14"/>
        <v>0.49994444444444441</v>
      </c>
      <c r="Y262" s="15"/>
      <c r="Z262" s="32">
        <f>Test!B1111</f>
        <v>0</v>
      </c>
      <c r="AA262" s="33">
        <f>Test!C1111</f>
        <v>0</v>
      </c>
      <c r="AB262" s="33">
        <f>Test!D1111</f>
        <v>0</v>
      </c>
      <c r="AC262" s="33">
        <f>Test!E1111</f>
        <v>0</v>
      </c>
      <c r="AD262" s="33"/>
      <c r="AE262" s="33">
        <f>Test!F1111</f>
        <v>0</v>
      </c>
      <c r="AF262" s="33">
        <f>Test!G1111</f>
        <v>0</v>
      </c>
      <c r="AG262" s="33">
        <f>Test!H1111</f>
        <v>0</v>
      </c>
      <c r="AH262" s="33"/>
      <c r="AI262" s="33"/>
      <c r="AJ262" s="33"/>
      <c r="AK262" s="33"/>
      <c r="AL262" s="33"/>
      <c r="AM262" s="33"/>
      <c r="AN262" s="33"/>
      <c r="AO262" s="33">
        <f>Test!I1111</f>
        <v>0</v>
      </c>
      <c r="AP262" s="33">
        <f>Test!J1111</f>
        <v>0</v>
      </c>
      <c r="AQ262" s="34">
        <f t="shared" si="15"/>
        <v>0</v>
      </c>
      <c r="AR262" s="46">
        <f t="shared" si="16"/>
        <v>0</v>
      </c>
      <c r="AS262" s="47">
        <f t="shared" si="17"/>
        <v>0</v>
      </c>
      <c r="AT262" s="16"/>
      <c r="AU262" s="16"/>
      <c r="AV262" s="468" t="s">
        <v>123</v>
      </c>
      <c r="AW262" s="403" cm="1">
        <f t="array" ref="AW262">bdRateExtend($G262:$G265,H262:H265,$Z262:$Z265,AA262:AA265)</f>
        <v>1</v>
      </c>
      <c r="AX262" s="403" cm="1">
        <f t="array" ref="AX262">bdRateExtend($G262:$G267,H262:H267,$Z262:$Z267,AA262:AA267)</f>
        <v>1</v>
      </c>
      <c r="AY262" s="403" cm="1">
        <f t="array" ref="AY262">bdRateExtend($G262:$G267,I262:I267,$Z262:$Z267,AB262:AB267)</f>
        <v>1</v>
      </c>
      <c r="AZ262" s="403" cm="1">
        <f t="array" ref="AZ262">bdRateExtend($G262:$G267,J262:J267,$Z262:$Z267,AC262:AC267)</f>
        <v>1</v>
      </c>
      <c r="BA262" s="403" t="e" cm="1">
        <f t="array" ref="BA262">bdRateExtend($G262:$G267,K262:K267,$Z262:$Z267,AD262:AD267)</f>
        <v>#VALUE!</v>
      </c>
      <c r="BB262" s="403" cm="1">
        <f t="array" ref="BB262">bdRateExtend($G262:$G265,L262:L265,$Z262:$Z265,AE262:AE265)</f>
        <v>1</v>
      </c>
      <c r="BC262" s="403" cm="1">
        <f t="array" ref="BC262">bdRateExtend($G262:$G267,L262:L267,$Z262:$Z267,AE262:AE267)</f>
        <v>1</v>
      </c>
      <c r="BD262" s="403" cm="1">
        <f t="array" ref="BD262">bdRateExtend($G262:$G265,M262:M265,$Z262:$Z265,AF262:AF265)</f>
        <v>1</v>
      </c>
      <c r="BE262" s="403" cm="1">
        <f t="array" ref="BE262">bdRateExtend($G262:$G267,M262:M267,$Z262:$Z267,AF262:AF267)</f>
        <v>1</v>
      </c>
      <c r="BF262" s="403" cm="1">
        <f t="array" ref="BF262">bdRateExtend($G262:$G265,N262:N265,$Z262:$Z265,AG262:AG265)</f>
        <v>1</v>
      </c>
      <c r="BG262" s="403" cm="1">
        <f t="array" ref="BG262">bdRateExtend($G262:$G267,N262:N267,$Z262:$Z267,AG262:AG267)</f>
        <v>1</v>
      </c>
      <c r="BH262" s="403" t="e" cm="1">
        <f t="array" ref="BH262">bdRateExtend($G262:$G265,O262:O265,$Z262:$Z265,AH262:AH265)</f>
        <v>#VALUE!</v>
      </c>
      <c r="BI262" s="403" t="e" cm="1">
        <f t="array" ref="BI262">bdRateExtend($G262:$G267,O262:O267,$Z262:$Z267,AH262:AH267)</f>
        <v>#VALUE!</v>
      </c>
      <c r="BJ262" s="403" t="e" cm="1">
        <f t="array" ref="BJ262">bdRateExtend($G262:$G265,P262:P265,$Z262:$Z265,AI262:AI265)</f>
        <v>#VALUE!</v>
      </c>
      <c r="BK262" s="403" t="e" cm="1">
        <f t="array" ref="BK262">bdRateExtend($G262:$G267,P262:P267,$Z262:$Z267,AI262:AI267)</f>
        <v>#VALUE!</v>
      </c>
      <c r="BL262" s="403" t="e" cm="1">
        <f t="array" ref="BL262">bdRateExtend($G262:$G265,Q262:Q265,$Z262:$Z265,AJ262:AJ265)</f>
        <v>#VALUE!</v>
      </c>
      <c r="BM262" s="403" t="e" cm="1">
        <f t="array" ref="BM262">bdRateExtend($G262:$G267,Q262:Q267,$Z262:$Z267,AJ262:AJ267)</f>
        <v>#VALUE!</v>
      </c>
      <c r="BN262" s="403" t="e" cm="1">
        <f t="array" ref="BN262">bdRateExtend($G262:$G265,R262:R265,$Z262:$Z265,AK262:AK265)</f>
        <v>#VALUE!</v>
      </c>
      <c r="BO262" s="403" t="e" cm="1">
        <f t="array" ref="BO262">bdRateExtend($G262:$G267,R262:R267,$Z262:$Z267,AK262:AK267)</f>
        <v>#VALUE!</v>
      </c>
      <c r="BP262" s="403" t="e" cm="1">
        <f t="array" ref="BP262">bdRateExtend($G262:$G267,S262:S267,$Z262:$Z267,AL262:AL267)</f>
        <v>#VALUE!</v>
      </c>
      <c r="BQ262" s="377" t="e" cm="1">
        <f t="array" ref="BQ262">bdRateExtend($G262:$G267,T262:T267,$Z262:$Z267,AM262:AM267)</f>
        <v>#VALUE!</v>
      </c>
      <c r="BR262" s="377" t="e" cm="1">
        <f t="array" ref="BR262">bdRateExtend($G262:$G267,U262:U267,$Z262:$Z267,AN262:AN267)</f>
        <v>#VALUE!</v>
      </c>
    </row>
    <row r="263" spans="1:70" ht="17" customHeight="1" x14ac:dyDescent="0.2">
      <c r="A263" s="387"/>
      <c r="B263" s="390"/>
      <c r="C263" s="393"/>
      <c r="D263" s="396"/>
      <c r="E263" s="399"/>
      <c r="F263" s="19">
        <v>31</v>
      </c>
      <c r="G263" s="35">
        <f>Anchor!B1112</f>
        <v>680.87040000000002</v>
      </c>
      <c r="H263" s="40">
        <f>Anchor!C1112</f>
        <v>40.147399999999998</v>
      </c>
      <c r="I263" s="40">
        <f>Anchor!D1112</f>
        <v>46.165500000000002</v>
      </c>
      <c r="J263" s="40">
        <f>Anchor!E1112</f>
        <v>45.942700000000002</v>
      </c>
      <c r="K263" s="40"/>
      <c r="L263" s="40">
        <f>Anchor!F1112</f>
        <v>14.571999999999999</v>
      </c>
      <c r="M263" s="40">
        <f>Anchor!G1112</f>
        <v>22.55</v>
      </c>
      <c r="N263" s="40">
        <f>Anchor!H1112</f>
        <v>96.666799999999995</v>
      </c>
      <c r="O263" s="40"/>
      <c r="P263" s="40"/>
      <c r="Q263" s="40"/>
      <c r="R263" s="40"/>
      <c r="S263" s="40"/>
      <c r="T263" s="40"/>
      <c r="U263" s="40"/>
      <c r="V263" s="40">
        <f>Anchor!I1112</f>
        <v>1281</v>
      </c>
      <c r="W263" s="40">
        <f>Anchor!J1112</f>
        <v>0.67549999999999999</v>
      </c>
      <c r="X263" s="36">
        <f t="shared" si="14"/>
        <v>0.35583333333333333</v>
      </c>
      <c r="Y263" s="15"/>
      <c r="Z263" s="35">
        <f>Test!B1112</f>
        <v>0</v>
      </c>
      <c r="AA263" s="40">
        <f>Test!C1112</f>
        <v>0</v>
      </c>
      <c r="AB263" s="40">
        <f>Test!D1112</f>
        <v>0</v>
      </c>
      <c r="AC263" s="40">
        <f>Test!E1112</f>
        <v>0</v>
      </c>
      <c r="AD263" s="40"/>
      <c r="AE263" s="40">
        <f>Test!F1112</f>
        <v>0</v>
      </c>
      <c r="AF263" s="40">
        <f>Test!G1112</f>
        <v>0</v>
      </c>
      <c r="AG263" s="40">
        <f>Test!H1112</f>
        <v>0</v>
      </c>
      <c r="AH263" s="40"/>
      <c r="AI263" s="40"/>
      <c r="AJ263" s="40"/>
      <c r="AK263" s="40"/>
      <c r="AL263" s="40"/>
      <c r="AM263" s="40"/>
      <c r="AN263" s="40"/>
      <c r="AO263" s="40">
        <f>Test!I1112</f>
        <v>0</v>
      </c>
      <c r="AP263" s="40">
        <f>Test!J1112</f>
        <v>0</v>
      </c>
      <c r="AQ263" s="36">
        <f t="shared" si="15"/>
        <v>0</v>
      </c>
      <c r="AR263" s="48">
        <f t="shared" si="16"/>
        <v>0</v>
      </c>
      <c r="AS263" s="49">
        <f t="shared" si="17"/>
        <v>0</v>
      </c>
      <c r="AT263" s="16"/>
      <c r="AU263" s="16"/>
      <c r="AV263" s="468"/>
      <c r="AW263" s="403"/>
      <c r="AX263" s="403"/>
      <c r="AY263" s="403"/>
      <c r="AZ263" s="403"/>
      <c r="BA263" s="403"/>
      <c r="BB263" s="403"/>
      <c r="BC263" s="403"/>
      <c r="BD263" s="403"/>
      <c r="BE263" s="403"/>
      <c r="BF263" s="403"/>
      <c r="BG263" s="403"/>
      <c r="BH263" s="403"/>
      <c r="BI263" s="403"/>
      <c r="BJ263" s="403"/>
      <c r="BK263" s="403"/>
      <c r="BL263" s="403"/>
      <c r="BM263" s="403"/>
      <c r="BN263" s="403"/>
      <c r="BO263" s="403"/>
      <c r="BP263" s="403"/>
      <c r="BQ263" s="377"/>
      <c r="BR263" s="377"/>
    </row>
    <row r="264" spans="1:70" ht="17" customHeight="1" x14ac:dyDescent="0.2">
      <c r="A264" s="387"/>
      <c r="B264" s="390"/>
      <c r="C264" s="393"/>
      <c r="D264" s="396"/>
      <c r="E264" s="399"/>
      <c r="F264" s="19">
        <v>39</v>
      </c>
      <c r="G264" s="35">
        <f>Anchor!B1113</f>
        <v>379.80200000000002</v>
      </c>
      <c r="H264" s="40">
        <f>Anchor!C1113</f>
        <v>37.554699999999997</v>
      </c>
      <c r="I264" s="40">
        <f>Anchor!D1113</f>
        <v>44.758000000000003</v>
      </c>
      <c r="J264" s="40">
        <f>Anchor!E1113</f>
        <v>44.410699999999999</v>
      </c>
      <c r="K264" s="40"/>
      <c r="L264" s="40">
        <f>Anchor!F1113</f>
        <v>12.198</v>
      </c>
      <c r="M264" s="40">
        <f>Anchor!G1113</f>
        <v>19.8338</v>
      </c>
      <c r="N264" s="40">
        <f>Anchor!H1113</f>
        <v>93.444699999999997</v>
      </c>
      <c r="O264" s="40"/>
      <c r="P264" s="40"/>
      <c r="Q264" s="40"/>
      <c r="R264" s="40"/>
      <c r="S264" s="40"/>
      <c r="T264" s="40"/>
      <c r="U264" s="40"/>
      <c r="V264" s="40">
        <f>Anchor!I1113</f>
        <v>890.6</v>
      </c>
      <c r="W264" s="40">
        <f>Anchor!J1113</f>
        <v>0.54010000000000002</v>
      </c>
      <c r="X264" s="36">
        <f t="shared" si="14"/>
        <v>0.24738888888888891</v>
      </c>
      <c r="Y264" s="15"/>
      <c r="Z264" s="35">
        <f>Test!B1113</f>
        <v>0</v>
      </c>
      <c r="AA264" s="40">
        <f>Test!C1113</f>
        <v>0</v>
      </c>
      <c r="AB264" s="40">
        <f>Test!D1113</f>
        <v>0</v>
      </c>
      <c r="AC264" s="40">
        <f>Test!E1113</f>
        <v>0</v>
      </c>
      <c r="AD264" s="40"/>
      <c r="AE264" s="40">
        <f>Test!F1113</f>
        <v>0</v>
      </c>
      <c r="AF264" s="40">
        <f>Test!G1113</f>
        <v>0</v>
      </c>
      <c r="AG264" s="40">
        <f>Test!H1113</f>
        <v>0</v>
      </c>
      <c r="AH264" s="40"/>
      <c r="AI264" s="40"/>
      <c r="AJ264" s="40"/>
      <c r="AK264" s="40"/>
      <c r="AL264" s="40"/>
      <c r="AM264" s="40"/>
      <c r="AN264" s="40"/>
      <c r="AO264" s="40">
        <f>Test!I1113</f>
        <v>0</v>
      </c>
      <c r="AP264" s="40">
        <f>Test!J1113</f>
        <v>0</v>
      </c>
      <c r="AQ264" s="36">
        <f t="shared" si="15"/>
        <v>0</v>
      </c>
      <c r="AR264" s="48">
        <f t="shared" si="16"/>
        <v>0</v>
      </c>
      <c r="AS264" s="49">
        <f t="shared" si="17"/>
        <v>0</v>
      </c>
      <c r="AT264" s="16"/>
      <c r="AU264" s="16"/>
      <c r="AV264" s="468" t="s">
        <v>124</v>
      </c>
      <c r="AW264" s="403" cm="1">
        <f t="array" ref="AW264">bdRateExtend($G263:$G266,H263:H266,$Z263:$Z266,AA263:AA266)</f>
        <v>1</v>
      </c>
      <c r="AX264" s="403"/>
      <c r="AY264" s="403"/>
      <c r="AZ264" s="403"/>
      <c r="BA264" s="403"/>
      <c r="BB264" s="403" cm="1">
        <f t="array" ref="BB264">bdRateExtend($G263:$G266,L263:L266,$Z263:$Z266,AE263:AE266)</f>
        <v>1</v>
      </c>
      <c r="BC264" s="403"/>
      <c r="BD264" s="403" cm="1">
        <f t="array" ref="BD264">bdRateExtend($G263:$G266,M263:M266,$Z263:$Z266,AF263:AF266)</f>
        <v>1</v>
      </c>
      <c r="BE264" s="403"/>
      <c r="BF264" s="403" cm="1">
        <f t="array" ref="BF264">bdRateExtend($G263:$G266,N263:N266,$Z263:$Z266,AG263:AG266)</f>
        <v>1</v>
      </c>
      <c r="BG264" s="403"/>
      <c r="BH264" s="403" t="e" cm="1">
        <f t="array" ref="BH264">bdRateExtend($G263:$G266,O263:O266,$Z263:$Z266,AH263:AH266)</f>
        <v>#VALUE!</v>
      </c>
      <c r="BI264" s="403"/>
      <c r="BJ264" s="403" t="e" cm="1">
        <f t="array" ref="BJ264">bdRateExtend($G263:$G266,P263:P266,$Z263:$Z266,AI263:AI266)</f>
        <v>#VALUE!</v>
      </c>
      <c r="BK264" s="403"/>
      <c r="BL264" s="403" t="e" cm="1">
        <f t="array" ref="BL264">bdRateExtend($G263:$G266,Q263:Q266,$Z263:$Z266,AJ263:AJ266)</f>
        <v>#VALUE!</v>
      </c>
      <c r="BM264" s="403"/>
      <c r="BN264" s="403" t="e" cm="1">
        <f t="array" ref="BN264">bdRateExtend($G263:$G266,R263:R266,$Z263:$Z266,AK263:AK266)</f>
        <v>#VALUE!</v>
      </c>
      <c r="BO264" s="403"/>
      <c r="BP264" s="403"/>
      <c r="BQ264" s="377"/>
      <c r="BR264" s="377"/>
    </row>
    <row r="265" spans="1:70" ht="17" customHeight="1" x14ac:dyDescent="0.2">
      <c r="A265" s="387"/>
      <c r="B265" s="390"/>
      <c r="C265" s="393"/>
      <c r="D265" s="396"/>
      <c r="E265" s="399"/>
      <c r="F265" s="19">
        <v>47</v>
      </c>
      <c r="G265" s="35">
        <f>Anchor!B1114</f>
        <v>204.91</v>
      </c>
      <c r="H265" s="40">
        <f>Anchor!C1114</f>
        <v>34.812100000000001</v>
      </c>
      <c r="I265" s="40">
        <f>Anchor!D1114</f>
        <v>43.218400000000003</v>
      </c>
      <c r="J265" s="40">
        <f>Anchor!E1114</f>
        <v>42.605800000000002</v>
      </c>
      <c r="K265" s="40"/>
      <c r="L265" s="40">
        <f>Anchor!F1114</f>
        <v>9.3635000000000002</v>
      </c>
      <c r="M265" s="40">
        <f>Anchor!G1114</f>
        <v>16.312999999999999</v>
      </c>
      <c r="N265" s="40">
        <f>Anchor!H1114</f>
        <v>87.502899999999997</v>
      </c>
      <c r="O265" s="40"/>
      <c r="P265" s="40"/>
      <c r="Q265" s="40"/>
      <c r="R265" s="40"/>
      <c r="S265" s="40"/>
      <c r="T265" s="40"/>
      <c r="U265" s="40"/>
      <c r="V265" s="40">
        <f>Anchor!I1114</f>
        <v>682.6</v>
      </c>
      <c r="W265" s="40">
        <f>Anchor!J1114</f>
        <v>0.42759999999999998</v>
      </c>
      <c r="X265" s="36">
        <f t="shared" si="14"/>
        <v>0.18961111111111112</v>
      </c>
      <c r="Y265" s="15"/>
      <c r="Z265" s="35">
        <f>Test!B1114</f>
        <v>0</v>
      </c>
      <c r="AA265" s="40">
        <f>Test!C1114</f>
        <v>0</v>
      </c>
      <c r="AB265" s="40">
        <f>Test!D1114</f>
        <v>0</v>
      </c>
      <c r="AC265" s="40">
        <f>Test!E1114</f>
        <v>0</v>
      </c>
      <c r="AD265" s="40"/>
      <c r="AE265" s="40">
        <f>Test!F1114</f>
        <v>0</v>
      </c>
      <c r="AF265" s="40">
        <f>Test!G1114</f>
        <v>0</v>
      </c>
      <c r="AG265" s="40">
        <f>Test!H1114</f>
        <v>0</v>
      </c>
      <c r="AH265" s="40"/>
      <c r="AI265" s="40"/>
      <c r="AJ265" s="40"/>
      <c r="AK265" s="40"/>
      <c r="AL265" s="40"/>
      <c r="AM265" s="40"/>
      <c r="AN265" s="40"/>
      <c r="AO265" s="40">
        <f>Test!I1114</f>
        <v>0</v>
      </c>
      <c r="AP265" s="40">
        <f>Test!J1114</f>
        <v>0</v>
      </c>
      <c r="AQ265" s="36">
        <f t="shared" si="15"/>
        <v>0</v>
      </c>
      <c r="AR265" s="48">
        <f t="shared" si="16"/>
        <v>0</v>
      </c>
      <c r="AS265" s="49">
        <f t="shared" si="17"/>
        <v>0</v>
      </c>
      <c r="AT265" s="16"/>
      <c r="AU265" s="16"/>
      <c r="AV265" s="468"/>
      <c r="AW265" s="403"/>
      <c r="AX265" s="403"/>
      <c r="AY265" s="403"/>
      <c r="AZ265" s="403"/>
      <c r="BA265" s="403"/>
      <c r="BB265" s="403"/>
      <c r="BC265" s="403"/>
      <c r="BD265" s="403"/>
      <c r="BE265" s="403"/>
      <c r="BF265" s="403"/>
      <c r="BG265" s="403"/>
      <c r="BH265" s="403"/>
      <c r="BI265" s="403"/>
      <c r="BJ265" s="403"/>
      <c r="BK265" s="403"/>
      <c r="BL265" s="403"/>
      <c r="BM265" s="403"/>
      <c r="BN265" s="403"/>
      <c r="BO265" s="403"/>
      <c r="BP265" s="403"/>
      <c r="BQ265" s="377"/>
      <c r="BR265" s="377"/>
    </row>
    <row r="266" spans="1:70" ht="17" customHeight="1" x14ac:dyDescent="0.2">
      <c r="A266" s="387"/>
      <c r="B266" s="390"/>
      <c r="C266" s="393"/>
      <c r="D266" s="396"/>
      <c r="E266" s="399"/>
      <c r="F266" s="19">
        <v>55</v>
      </c>
      <c r="G266" s="35">
        <f>Anchor!B1115</f>
        <v>109.3601</v>
      </c>
      <c r="H266" s="40">
        <f>Anchor!C1115</f>
        <v>32.3566</v>
      </c>
      <c r="I266" s="40">
        <f>Anchor!D1115</f>
        <v>42.021799999999999</v>
      </c>
      <c r="J266" s="40">
        <f>Anchor!E1115</f>
        <v>41.009799999999998</v>
      </c>
      <c r="K266" s="40"/>
      <c r="L266" s="40">
        <f>Anchor!F1115</f>
        <v>7.1510999999999996</v>
      </c>
      <c r="M266" s="40">
        <f>Anchor!G1115</f>
        <v>12.804399999999999</v>
      </c>
      <c r="N266" s="40">
        <f>Anchor!H1115</f>
        <v>76.026899999999998</v>
      </c>
      <c r="O266" s="40"/>
      <c r="P266" s="40"/>
      <c r="Q266" s="40"/>
      <c r="R266" s="40"/>
      <c r="S266" s="40"/>
      <c r="T266" s="40"/>
      <c r="U266" s="40"/>
      <c r="V266" s="40">
        <f>Anchor!I1115</f>
        <v>497.4</v>
      </c>
      <c r="W266" s="40">
        <f>Anchor!J1115</f>
        <v>0.34860000000000002</v>
      </c>
      <c r="X266" s="36">
        <f t="shared" ref="X266:X329" si="18">V266/3600</f>
        <v>0.13816666666666666</v>
      </c>
      <c r="Y266" s="15"/>
      <c r="Z266" s="35">
        <f>Test!B1115</f>
        <v>0</v>
      </c>
      <c r="AA266" s="40">
        <f>Test!C1115</f>
        <v>0</v>
      </c>
      <c r="AB266" s="40">
        <f>Test!D1115</f>
        <v>0</v>
      </c>
      <c r="AC266" s="40">
        <f>Test!E1115</f>
        <v>0</v>
      </c>
      <c r="AD266" s="40"/>
      <c r="AE266" s="40">
        <f>Test!F1115</f>
        <v>0</v>
      </c>
      <c r="AF266" s="40">
        <f>Test!G1115</f>
        <v>0</v>
      </c>
      <c r="AG266" s="40">
        <f>Test!H1115</f>
        <v>0</v>
      </c>
      <c r="AH266" s="40"/>
      <c r="AI266" s="40"/>
      <c r="AJ266" s="40"/>
      <c r="AK266" s="40"/>
      <c r="AL266" s="40"/>
      <c r="AM266" s="40"/>
      <c r="AN266" s="40"/>
      <c r="AO266" s="40">
        <f>Test!I1115</f>
        <v>0</v>
      </c>
      <c r="AP266" s="40">
        <f>Test!J1115</f>
        <v>0</v>
      </c>
      <c r="AQ266" s="36">
        <f t="shared" ref="AQ266:AQ329" si="19">AO266/3600</f>
        <v>0</v>
      </c>
      <c r="AR266" s="48">
        <f t="shared" si="16"/>
        <v>0</v>
      </c>
      <c r="AS266" s="49">
        <f t="shared" si="17"/>
        <v>0</v>
      </c>
      <c r="AT266" s="16"/>
      <c r="AU266" s="16"/>
      <c r="AV266" s="468" t="s">
        <v>125</v>
      </c>
      <c r="AW266" s="403" cm="1">
        <f t="array" ref="AW266">bdRateExtend($G264:$G267,H264:H267,$Z264:$Z267,AA264:AA267)</f>
        <v>1</v>
      </c>
      <c r="AX266" s="403"/>
      <c r="AY266" s="403"/>
      <c r="AZ266" s="403"/>
      <c r="BA266" s="403"/>
      <c r="BB266" s="403" cm="1">
        <f t="array" ref="BB266">bdRateExtend($G264:$G267,L264:L267,$Z264:$Z267,AE264:AE267)</f>
        <v>1</v>
      </c>
      <c r="BC266" s="403"/>
      <c r="BD266" s="403" cm="1">
        <f t="array" ref="BD266">bdRateExtend($G264:$G267,M264:M267,$Z264:$Z267,AF264:AF267)</f>
        <v>1</v>
      </c>
      <c r="BE266" s="403"/>
      <c r="BF266" s="403" cm="1">
        <f t="array" ref="BF266">bdRateExtend($G264:$G267,N264:N267,$Z264:$Z267,AG264:AG267)</f>
        <v>1</v>
      </c>
      <c r="BG266" s="403"/>
      <c r="BH266" s="403" t="e" cm="1">
        <f t="array" ref="BH266">bdRateExtend($G264:$G267,O264:O267,$Z264:$Z267,AH264:AH267)</f>
        <v>#VALUE!</v>
      </c>
      <c r="BI266" s="403"/>
      <c r="BJ266" s="403" t="e" cm="1">
        <f t="array" ref="BJ266">bdRateExtend($G264:$G267,P264:P267,$Z264:$Z267,AI264:AI267)</f>
        <v>#VALUE!</v>
      </c>
      <c r="BK266" s="403"/>
      <c r="BL266" s="403" t="e" cm="1">
        <f t="array" ref="BL266">bdRateExtend($G264:$G267,Q264:Q267,$Z264:$Z267,AJ264:AJ267)</f>
        <v>#VALUE!</v>
      </c>
      <c r="BM266" s="403"/>
      <c r="BN266" s="403" t="e" cm="1">
        <f t="array" ref="BN266">bdRateExtend($G264:$G267,R264:R267,$Z264:$Z267,AK264:AK267)</f>
        <v>#VALUE!</v>
      </c>
      <c r="BO266" s="403"/>
      <c r="BP266" s="403"/>
      <c r="BQ266" s="377"/>
      <c r="BR266" s="377"/>
    </row>
    <row r="267" spans="1:70" ht="17" customHeight="1" thickBot="1" x14ac:dyDescent="0.25">
      <c r="A267" s="388"/>
      <c r="B267" s="391"/>
      <c r="C267" s="394"/>
      <c r="D267" s="397"/>
      <c r="E267" s="400"/>
      <c r="F267" s="22">
        <v>63</v>
      </c>
      <c r="G267" s="37">
        <f>Anchor!B1116</f>
        <v>47.664299999999997</v>
      </c>
      <c r="H267" s="38">
        <f>Anchor!C1116</f>
        <v>29.7713</v>
      </c>
      <c r="I267" s="38">
        <f>Anchor!D1116</f>
        <v>40.823999999999998</v>
      </c>
      <c r="J267" s="38">
        <f>Anchor!E1116</f>
        <v>39.247</v>
      </c>
      <c r="K267" s="38"/>
      <c r="L267" s="38">
        <f>Anchor!F1116</f>
        <v>5.8746999999999998</v>
      </c>
      <c r="M267" s="38">
        <f>Anchor!G1116</f>
        <v>9.9586000000000006</v>
      </c>
      <c r="N267" s="38">
        <f>Anchor!H1116</f>
        <v>55.983499999999999</v>
      </c>
      <c r="O267" s="38"/>
      <c r="P267" s="38"/>
      <c r="Q267" s="38"/>
      <c r="R267" s="38"/>
      <c r="S267" s="38"/>
      <c r="T267" s="38"/>
      <c r="U267" s="38"/>
      <c r="V267" s="38">
        <f>Anchor!I1116</f>
        <v>291.8</v>
      </c>
      <c r="W267" s="38">
        <f>Anchor!J1116</f>
        <v>0.217</v>
      </c>
      <c r="X267" s="39">
        <f t="shared" si="18"/>
        <v>8.1055555555555561E-2</v>
      </c>
      <c r="Y267" s="15"/>
      <c r="Z267" s="37">
        <f>Test!B1116</f>
        <v>0</v>
      </c>
      <c r="AA267" s="38">
        <f>Test!C1116</f>
        <v>0</v>
      </c>
      <c r="AB267" s="38">
        <f>Test!D1116</f>
        <v>0</v>
      </c>
      <c r="AC267" s="38">
        <f>Test!E1116</f>
        <v>0</v>
      </c>
      <c r="AD267" s="38"/>
      <c r="AE267" s="38">
        <f>Test!F1116</f>
        <v>0</v>
      </c>
      <c r="AF267" s="38">
        <f>Test!G1116</f>
        <v>0</v>
      </c>
      <c r="AG267" s="38">
        <f>Test!H1116</f>
        <v>0</v>
      </c>
      <c r="AH267" s="38"/>
      <c r="AI267" s="38"/>
      <c r="AJ267" s="38"/>
      <c r="AK267" s="38"/>
      <c r="AL267" s="38"/>
      <c r="AM267" s="38"/>
      <c r="AN267" s="38"/>
      <c r="AO267" s="38">
        <f>Test!I1116</f>
        <v>0</v>
      </c>
      <c r="AP267" s="38">
        <f>Test!J1116</f>
        <v>0</v>
      </c>
      <c r="AQ267" s="39">
        <f t="shared" si="19"/>
        <v>0</v>
      </c>
      <c r="AR267" s="50">
        <f t="shared" si="16"/>
        <v>0</v>
      </c>
      <c r="AS267" s="51">
        <f t="shared" si="17"/>
        <v>0</v>
      </c>
      <c r="AT267" s="16"/>
      <c r="AU267" s="16"/>
      <c r="AV267" s="468"/>
      <c r="AW267" s="403"/>
      <c r="AX267" s="403"/>
      <c r="AY267" s="403"/>
      <c r="AZ267" s="403"/>
      <c r="BA267" s="403"/>
      <c r="BB267" s="403"/>
      <c r="BC267" s="403"/>
      <c r="BD267" s="403"/>
      <c r="BE267" s="403"/>
      <c r="BF267" s="403"/>
      <c r="BG267" s="403"/>
      <c r="BH267" s="403"/>
      <c r="BI267" s="403"/>
      <c r="BJ267" s="403"/>
      <c r="BK267" s="403"/>
      <c r="BL267" s="403"/>
      <c r="BM267" s="403"/>
      <c r="BN267" s="403"/>
      <c r="BO267" s="403"/>
      <c r="BP267" s="403"/>
      <c r="BQ267" s="377"/>
      <c r="BR267" s="377"/>
    </row>
    <row r="268" spans="1:70" ht="17" customHeight="1" x14ac:dyDescent="0.2">
      <c r="A268" s="386" t="s">
        <v>106</v>
      </c>
      <c r="B268" s="389" t="s">
        <v>4</v>
      </c>
      <c r="C268" s="392" t="s">
        <v>67</v>
      </c>
      <c r="D268" s="395">
        <v>60</v>
      </c>
      <c r="E268" s="398">
        <v>8</v>
      </c>
      <c r="F268" s="21">
        <v>23</v>
      </c>
      <c r="G268" s="32">
        <f>Anchor!B1117</f>
        <v>775.16309999999999</v>
      </c>
      <c r="H268" s="33">
        <f>Anchor!C1117</f>
        <v>44.335099999999997</v>
      </c>
      <c r="I268" s="33">
        <f>Anchor!D1117</f>
        <v>47.322200000000002</v>
      </c>
      <c r="J268" s="33">
        <f>Anchor!E1117</f>
        <v>48.3645</v>
      </c>
      <c r="K268" s="33"/>
      <c r="L268" s="33">
        <f>Anchor!F1117</f>
        <v>20.421299999999999</v>
      </c>
      <c r="M268" s="33">
        <f>Anchor!G1117</f>
        <v>28.933700000000002</v>
      </c>
      <c r="N268" s="33">
        <f>Anchor!H1117</f>
        <v>96.984999999999999</v>
      </c>
      <c r="O268" s="33"/>
      <c r="P268" s="33"/>
      <c r="Q268" s="33"/>
      <c r="R268" s="33"/>
      <c r="S268" s="33"/>
      <c r="T268" s="33"/>
      <c r="U268" s="33"/>
      <c r="V268" s="33">
        <f>Anchor!I1117</f>
        <v>540.29999999999995</v>
      </c>
      <c r="W268" s="33">
        <f>Anchor!J1117</f>
        <v>0.30980000000000002</v>
      </c>
      <c r="X268" s="34">
        <f t="shared" si="18"/>
        <v>0.15008333333333332</v>
      </c>
      <c r="Y268" s="15"/>
      <c r="Z268" s="32">
        <f>Test!B1117</f>
        <v>0</v>
      </c>
      <c r="AA268" s="33">
        <f>Test!C1117</f>
        <v>0</v>
      </c>
      <c r="AB268" s="33">
        <f>Test!D1117</f>
        <v>0</v>
      </c>
      <c r="AC268" s="33">
        <f>Test!E1117</f>
        <v>0</v>
      </c>
      <c r="AD268" s="33"/>
      <c r="AE268" s="33">
        <f>Test!F1117</f>
        <v>0</v>
      </c>
      <c r="AF268" s="33">
        <f>Test!G1117</f>
        <v>0</v>
      </c>
      <c r="AG268" s="33">
        <f>Test!H1117</f>
        <v>0</v>
      </c>
      <c r="AH268" s="33"/>
      <c r="AI268" s="33"/>
      <c r="AJ268" s="33"/>
      <c r="AK268" s="33"/>
      <c r="AL268" s="33"/>
      <c r="AM268" s="33"/>
      <c r="AN268" s="33"/>
      <c r="AO268" s="33">
        <f>Test!I1117</f>
        <v>0</v>
      </c>
      <c r="AP268" s="33">
        <f>Test!J1117</f>
        <v>0</v>
      </c>
      <c r="AQ268" s="34">
        <f t="shared" si="19"/>
        <v>0</v>
      </c>
      <c r="AR268" s="46">
        <f t="shared" si="16"/>
        <v>0</v>
      </c>
      <c r="AS268" s="47">
        <f t="shared" si="17"/>
        <v>0</v>
      </c>
      <c r="AT268" s="16"/>
      <c r="AU268" s="16"/>
      <c r="AV268" s="468" t="s">
        <v>123</v>
      </c>
      <c r="AW268" s="403" cm="1">
        <f t="array" ref="AW268">bdRateExtend($G268:$G271,H268:H271,$Z268:$Z271,AA268:AA271)</f>
        <v>1</v>
      </c>
      <c r="AX268" s="403" cm="1">
        <f t="array" ref="AX268">bdRateExtend($G268:$G273,H268:H273,$Z268:$Z273,AA268:AA273)</f>
        <v>1</v>
      </c>
      <c r="AY268" s="403" cm="1">
        <f t="array" ref="AY268">bdRateExtend($G268:$G273,I268:I273,$Z268:$Z273,AB268:AB273)</f>
        <v>1</v>
      </c>
      <c r="AZ268" s="403" cm="1">
        <f t="array" ref="AZ268">bdRateExtend($G268:$G273,J268:J273,$Z268:$Z273,AC268:AC273)</f>
        <v>1</v>
      </c>
      <c r="BA268" s="403" t="e" cm="1">
        <f t="array" ref="BA268">bdRateExtend($G268:$G273,K268:K273,$Z268:$Z273,AD268:AD273)</f>
        <v>#VALUE!</v>
      </c>
      <c r="BB268" s="403" cm="1">
        <f t="array" ref="BB268">bdRateExtend($G268:$G271,L268:L271,$Z268:$Z271,AE268:AE271)</f>
        <v>1</v>
      </c>
      <c r="BC268" s="403" cm="1">
        <f t="array" ref="BC268">bdRateExtend($G268:$G273,L268:L273,$Z268:$Z273,AE268:AE273)</f>
        <v>1</v>
      </c>
      <c r="BD268" s="403" cm="1">
        <f t="array" ref="BD268">bdRateExtend($G268:$G271,M268:M271,$Z268:$Z271,AF268:AF271)</f>
        <v>1</v>
      </c>
      <c r="BE268" s="403" cm="1">
        <f t="array" ref="BE268">bdRateExtend($G268:$G273,M268:M273,$Z268:$Z273,AF268:AF273)</f>
        <v>1</v>
      </c>
      <c r="BF268" s="403" cm="1">
        <f t="array" ref="BF268">bdRateExtend($G268:$G271,N268:N271,$Z268:$Z271,AG268:AG271)</f>
        <v>1</v>
      </c>
      <c r="BG268" s="403" cm="1">
        <f t="array" ref="BG268">bdRateExtend($G268:$G273,N268:N273,$Z268:$Z273,AG268:AG273)</f>
        <v>1</v>
      </c>
      <c r="BH268" s="403" t="e" cm="1">
        <f t="array" ref="BH268">bdRateExtend($G268:$G271,O268:O271,$Z268:$Z271,AH268:AH271)</f>
        <v>#VALUE!</v>
      </c>
      <c r="BI268" s="403" t="e" cm="1">
        <f t="array" ref="BI268">bdRateExtend($G268:$G273,O268:O273,$Z268:$Z273,AH268:AH273)</f>
        <v>#VALUE!</v>
      </c>
      <c r="BJ268" s="403" t="e" cm="1">
        <f t="array" ref="BJ268">bdRateExtend($G268:$G271,P268:P271,$Z268:$Z271,AI268:AI271)</f>
        <v>#VALUE!</v>
      </c>
      <c r="BK268" s="403" t="e" cm="1">
        <f t="array" ref="BK268">bdRateExtend($G268:$G273,P268:P273,$Z268:$Z273,AI268:AI273)</f>
        <v>#VALUE!</v>
      </c>
      <c r="BL268" s="403" t="e" cm="1">
        <f t="array" ref="BL268">bdRateExtend($G268:$G271,Q268:Q271,$Z268:$Z271,AJ268:AJ271)</f>
        <v>#VALUE!</v>
      </c>
      <c r="BM268" s="403" t="e" cm="1">
        <f t="array" ref="BM268">bdRateExtend($G268:$G273,Q268:Q273,$Z268:$Z273,AJ268:AJ273)</f>
        <v>#VALUE!</v>
      </c>
      <c r="BN268" s="403" t="e" cm="1">
        <f t="array" ref="BN268">bdRateExtend($G268:$G271,R268:R271,$Z268:$Z271,AK268:AK271)</f>
        <v>#VALUE!</v>
      </c>
      <c r="BO268" s="403" t="e" cm="1">
        <f t="array" ref="BO268">bdRateExtend($G268:$G273,R268:R273,$Z268:$Z273,AK268:AK273)</f>
        <v>#VALUE!</v>
      </c>
      <c r="BP268" s="403" t="e" cm="1">
        <f t="array" ref="BP268">bdRateExtend($G268:$G273,S268:S273,$Z268:$Z273,AL268:AL273)</f>
        <v>#VALUE!</v>
      </c>
      <c r="BQ268" s="377" t="e" cm="1">
        <f t="array" ref="BQ268">bdRateExtend($G268:$G273,T268:T273,$Z268:$Z273,AM268:AM273)</f>
        <v>#VALUE!</v>
      </c>
      <c r="BR268" s="377" t="e" cm="1">
        <f t="array" ref="BR268">bdRateExtend($G268:$G273,U268:U273,$Z268:$Z273,AN268:AN273)</f>
        <v>#VALUE!</v>
      </c>
    </row>
    <row r="269" spans="1:70" ht="17" customHeight="1" x14ac:dyDescent="0.2">
      <c r="A269" s="387"/>
      <c r="B269" s="390"/>
      <c r="C269" s="393"/>
      <c r="D269" s="396"/>
      <c r="E269" s="399"/>
      <c r="F269" s="19">
        <v>31</v>
      </c>
      <c r="G269" s="35">
        <f>Anchor!B1118</f>
        <v>479.58280000000002</v>
      </c>
      <c r="H269" s="40">
        <f>Anchor!C1118</f>
        <v>42.070099999999996</v>
      </c>
      <c r="I269" s="40">
        <f>Anchor!D1118</f>
        <v>45.856200000000001</v>
      </c>
      <c r="J269" s="40">
        <f>Anchor!E1118</f>
        <v>46.742400000000004</v>
      </c>
      <c r="K269" s="40"/>
      <c r="L269" s="40">
        <f>Anchor!F1118</f>
        <v>18.948</v>
      </c>
      <c r="M269" s="40">
        <f>Anchor!G1118</f>
        <v>27.081199999999999</v>
      </c>
      <c r="N269" s="40">
        <f>Anchor!H1118</f>
        <v>95.895099999999999</v>
      </c>
      <c r="O269" s="40"/>
      <c r="P269" s="40"/>
      <c r="Q269" s="40"/>
      <c r="R269" s="40"/>
      <c r="S269" s="40"/>
      <c r="T269" s="40"/>
      <c r="U269" s="40"/>
      <c r="V269" s="40">
        <f>Anchor!I1118</f>
        <v>416</v>
      </c>
      <c r="W269" s="40">
        <f>Anchor!J1118</f>
        <v>0.2717</v>
      </c>
      <c r="X269" s="36">
        <f t="shared" si="18"/>
        <v>0.11555555555555555</v>
      </c>
      <c r="Y269" s="15"/>
      <c r="Z269" s="35">
        <f>Test!B1118</f>
        <v>0</v>
      </c>
      <c r="AA269" s="40">
        <f>Test!C1118</f>
        <v>0</v>
      </c>
      <c r="AB269" s="40">
        <f>Test!D1118</f>
        <v>0</v>
      </c>
      <c r="AC269" s="40">
        <f>Test!E1118</f>
        <v>0</v>
      </c>
      <c r="AD269" s="40"/>
      <c r="AE269" s="40">
        <f>Test!F1118</f>
        <v>0</v>
      </c>
      <c r="AF269" s="40">
        <f>Test!G1118</f>
        <v>0</v>
      </c>
      <c r="AG269" s="40">
        <f>Test!H1118</f>
        <v>0</v>
      </c>
      <c r="AH269" s="40"/>
      <c r="AI269" s="40"/>
      <c r="AJ269" s="40"/>
      <c r="AK269" s="40"/>
      <c r="AL269" s="40"/>
      <c r="AM269" s="40"/>
      <c r="AN269" s="40"/>
      <c r="AO269" s="40">
        <f>Test!I1118</f>
        <v>0</v>
      </c>
      <c r="AP269" s="40">
        <f>Test!J1118</f>
        <v>0</v>
      </c>
      <c r="AQ269" s="36">
        <f t="shared" si="19"/>
        <v>0</v>
      </c>
      <c r="AR269" s="48">
        <f t="shared" si="16"/>
        <v>0</v>
      </c>
      <c r="AS269" s="49">
        <f t="shared" si="17"/>
        <v>0</v>
      </c>
      <c r="AT269" s="16"/>
      <c r="AU269" s="16"/>
      <c r="AV269" s="468"/>
      <c r="AW269" s="403"/>
      <c r="AX269" s="403"/>
      <c r="AY269" s="403"/>
      <c r="AZ269" s="403"/>
      <c r="BA269" s="403"/>
      <c r="BB269" s="403"/>
      <c r="BC269" s="403"/>
      <c r="BD269" s="403"/>
      <c r="BE269" s="403"/>
      <c r="BF269" s="403"/>
      <c r="BG269" s="403"/>
      <c r="BH269" s="403"/>
      <c r="BI269" s="403"/>
      <c r="BJ269" s="403"/>
      <c r="BK269" s="403"/>
      <c r="BL269" s="403"/>
      <c r="BM269" s="403"/>
      <c r="BN269" s="403"/>
      <c r="BO269" s="403"/>
      <c r="BP269" s="403"/>
      <c r="BQ269" s="377"/>
      <c r="BR269" s="377"/>
    </row>
    <row r="270" spans="1:70" ht="17" customHeight="1" x14ac:dyDescent="0.2">
      <c r="A270" s="387"/>
      <c r="B270" s="390"/>
      <c r="C270" s="393"/>
      <c r="D270" s="396"/>
      <c r="E270" s="399"/>
      <c r="F270" s="19">
        <v>39</v>
      </c>
      <c r="G270" s="35">
        <f>Anchor!B1119</f>
        <v>293.43880000000001</v>
      </c>
      <c r="H270" s="40">
        <f>Anchor!C1119</f>
        <v>39.4024</v>
      </c>
      <c r="I270" s="40">
        <f>Anchor!D1119</f>
        <v>43.825600000000001</v>
      </c>
      <c r="J270" s="40">
        <f>Anchor!E1119</f>
        <v>44.7196</v>
      </c>
      <c r="K270" s="40"/>
      <c r="L270" s="40">
        <f>Anchor!F1119</f>
        <v>17.033799999999999</v>
      </c>
      <c r="M270" s="40">
        <f>Anchor!G1119</f>
        <v>24.761299999999999</v>
      </c>
      <c r="N270" s="40">
        <f>Anchor!H1119</f>
        <v>93.903700000000001</v>
      </c>
      <c r="O270" s="40"/>
      <c r="P270" s="40"/>
      <c r="Q270" s="40"/>
      <c r="R270" s="40"/>
      <c r="S270" s="40"/>
      <c r="T270" s="40"/>
      <c r="U270" s="40"/>
      <c r="V270" s="40">
        <f>Anchor!I1119</f>
        <v>284.3</v>
      </c>
      <c r="W270" s="40">
        <f>Anchor!J1119</f>
        <v>0.21640000000000001</v>
      </c>
      <c r="X270" s="36">
        <f t="shared" si="18"/>
        <v>7.8972222222222221E-2</v>
      </c>
      <c r="Y270" s="15"/>
      <c r="Z270" s="35">
        <f>Test!B1119</f>
        <v>0</v>
      </c>
      <c r="AA270" s="40">
        <f>Test!C1119</f>
        <v>0</v>
      </c>
      <c r="AB270" s="40">
        <f>Test!D1119</f>
        <v>0</v>
      </c>
      <c r="AC270" s="40">
        <f>Test!E1119</f>
        <v>0</v>
      </c>
      <c r="AD270" s="40"/>
      <c r="AE270" s="40">
        <f>Test!F1119</f>
        <v>0</v>
      </c>
      <c r="AF270" s="40">
        <f>Test!G1119</f>
        <v>0</v>
      </c>
      <c r="AG270" s="40">
        <f>Test!H1119</f>
        <v>0</v>
      </c>
      <c r="AH270" s="40"/>
      <c r="AI270" s="40"/>
      <c r="AJ270" s="40"/>
      <c r="AK270" s="40"/>
      <c r="AL270" s="40"/>
      <c r="AM270" s="40"/>
      <c r="AN270" s="40"/>
      <c r="AO270" s="40">
        <f>Test!I1119</f>
        <v>0</v>
      </c>
      <c r="AP270" s="40">
        <f>Test!J1119</f>
        <v>0</v>
      </c>
      <c r="AQ270" s="36">
        <f t="shared" si="19"/>
        <v>0</v>
      </c>
      <c r="AR270" s="48">
        <f t="shared" si="16"/>
        <v>0</v>
      </c>
      <c r="AS270" s="49">
        <f t="shared" si="17"/>
        <v>0</v>
      </c>
      <c r="AT270" s="16"/>
      <c r="AU270" s="16"/>
      <c r="AV270" s="468" t="s">
        <v>124</v>
      </c>
      <c r="AW270" s="403" cm="1">
        <f t="array" ref="AW270">bdRateExtend($G269:$G272,H269:H272,$Z269:$Z272,AA269:AA272)</f>
        <v>1</v>
      </c>
      <c r="AX270" s="403"/>
      <c r="AY270" s="403"/>
      <c r="AZ270" s="403"/>
      <c r="BA270" s="403"/>
      <c r="BB270" s="403" cm="1">
        <f t="array" ref="BB270">bdRateExtend($G269:$G272,L269:L272,$Z269:$Z272,AE269:AE272)</f>
        <v>1</v>
      </c>
      <c r="BC270" s="403"/>
      <c r="BD270" s="403" cm="1">
        <f t="array" ref="BD270">bdRateExtend($G269:$G272,M269:M272,$Z269:$Z272,AF269:AF272)</f>
        <v>1</v>
      </c>
      <c r="BE270" s="403"/>
      <c r="BF270" s="403" cm="1">
        <f t="array" ref="BF270">bdRateExtend($G269:$G272,N269:N272,$Z269:$Z272,AG269:AG272)</f>
        <v>1</v>
      </c>
      <c r="BG270" s="403"/>
      <c r="BH270" s="403" t="e" cm="1">
        <f t="array" ref="BH270">bdRateExtend($G269:$G272,O269:O272,$Z269:$Z272,AH269:AH272)</f>
        <v>#VALUE!</v>
      </c>
      <c r="BI270" s="403"/>
      <c r="BJ270" s="403" t="e" cm="1">
        <f t="array" ref="BJ270">bdRateExtend($G269:$G272,P269:P272,$Z269:$Z272,AI269:AI272)</f>
        <v>#VALUE!</v>
      </c>
      <c r="BK270" s="403"/>
      <c r="BL270" s="403" t="e" cm="1">
        <f t="array" ref="BL270">bdRateExtend($G269:$G272,Q269:Q272,$Z269:$Z272,AJ269:AJ272)</f>
        <v>#VALUE!</v>
      </c>
      <c r="BM270" s="403"/>
      <c r="BN270" s="403" t="e" cm="1">
        <f t="array" ref="BN270">bdRateExtend($G269:$G272,R269:R272,$Z269:$Z272,AK269:AK272)</f>
        <v>#VALUE!</v>
      </c>
      <c r="BO270" s="403"/>
      <c r="BP270" s="403"/>
      <c r="BQ270" s="377"/>
      <c r="BR270" s="377"/>
    </row>
    <row r="271" spans="1:70" ht="17" customHeight="1" x14ac:dyDescent="0.2">
      <c r="A271" s="387"/>
      <c r="B271" s="390"/>
      <c r="C271" s="393"/>
      <c r="D271" s="396"/>
      <c r="E271" s="399"/>
      <c r="F271" s="19">
        <v>47</v>
      </c>
      <c r="G271" s="35">
        <f>Anchor!B1120</f>
        <v>178.56</v>
      </c>
      <c r="H271" s="40">
        <f>Anchor!C1120</f>
        <v>36.543900000000001</v>
      </c>
      <c r="I271" s="40">
        <f>Anchor!D1120</f>
        <v>41.8992</v>
      </c>
      <c r="J271" s="40">
        <f>Anchor!E1120</f>
        <v>42.636699999999998</v>
      </c>
      <c r="K271" s="40"/>
      <c r="L271" s="40">
        <f>Anchor!F1120</f>
        <v>14.793900000000001</v>
      </c>
      <c r="M271" s="40">
        <f>Anchor!G1120</f>
        <v>22.034400000000002</v>
      </c>
      <c r="N271" s="40">
        <f>Anchor!H1120</f>
        <v>90.424599999999998</v>
      </c>
      <c r="O271" s="40"/>
      <c r="P271" s="40"/>
      <c r="Q271" s="40"/>
      <c r="R271" s="40"/>
      <c r="S271" s="40"/>
      <c r="T271" s="40"/>
      <c r="U271" s="40"/>
      <c r="V271" s="40">
        <f>Anchor!I1120</f>
        <v>219.5</v>
      </c>
      <c r="W271" s="40">
        <f>Anchor!J1120</f>
        <v>0.19059999999999999</v>
      </c>
      <c r="X271" s="36">
        <f t="shared" si="18"/>
        <v>6.0972222222222219E-2</v>
      </c>
      <c r="Y271" s="15"/>
      <c r="Z271" s="35">
        <f>Test!B1120</f>
        <v>0</v>
      </c>
      <c r="AA271" s="40">
        <f>Test!C1120</f>
        <v>0</v>
      </c>
      <c r="AB271" s="40">
        <f>Test!D1120</f>
        <v>0</v>
      </c>
      <c r="AC271" s="40">
        <f>Test!E1120</f>
        <v>0</v>
      </c>
      <c r="AD271" s="40"/>
      <c r="AE271" s="40">
        <f>Test!F1120</f>
        <v>0</v>
      </c>
      <c r="AF271" s="40">
        <f>Test!G1120</f>
        <v>0</v>
      </c>
      <c r="AG271" s="40">
        <f>Test!H1120</f>
        <v>0</v>
      </c>
      <c r="AH271" s="40"/>
      <c r="AI271" s="40"/>
      <c r="AJ271" s="40"/>
      <c r="AK271" s="40"/>
      <c r="AL271" s="40"/>
      <c r="AM271" s="40"/>
      <c r="AN271" s="40"/>
      <c r="AO271" s="40">
        <f>Test!I1120</f>
        <v>0</v>
      </c>
      <c r="AP271" s="40">
        <f>Test!J1120</f>
        <v>0</v>
      </c>
      <c r="AQ271" s="36">
        <f t="shared" si="19"/>
        <v>0</v>
      </c>
      <c r="AR271" s="48">
        <f t="shared" si="16"/>
        <v>0</v>
      </c>
      <c r="AS271" s="49">
        <f t="shared" si="17"/>
        <v>0</v>
      </c>
      <c r="AT271" s="16"/>
      <c r="AU271" s="16"/>
      <c r="AV271" s="468"/>
      <c r="AW271" s="403"/>
      <c r="AX271" s="403"/>
      <c r="AY271" s="403"/>
      <c r="AZ271" s="403"/>
      <c r="BA271" s="403"/>
      <c r="BB271" s="403"/>
      <c r="BC271" s="403"/>
      <c r="BD271" s="403"/>
      <c r="BE271" s="403"/>
      <c r="BF271" s="403"/>
      <c r="BG271" s="403"/>
      <c r="BH271" s="403"/>
      <c r="BI271" s="403"/>
      <c r="BJ271" s="403"/>
      <c r="BK271" s="403"/>
      <c r="BL271" s="403"/>
      <c r="BM271" s="403"/>
      <c r="BN271" s="403"/>
      <c r="BO271" s="403"/>
      <c r="BP271" s="403"/>
      <c r="BQ271" s="377"/>
      <c r="BR271" s="377"/>
    </row>
    <row r="272" spans="1:70" ht="17" customHeight="1" x14ac:dyDescent="0.2">
      <c r="A272" s="387"/>
      <c r="B272" s="390"/>
      <c r="C272" s="393"/>
      <c r="D272" s="396"/>
      <c r="E272" s="399"/>
      <c r="F272" s="19">
        <v>55</v>
      </c>
      <c r="G272" s="35">
        <f>Anchor!B1121</f>
        <v>108.59820000000001</v>
      </c>
      <c r="H272" s="40">
        <f>Anchor!C1121</f>
        <v>33.591099999999997</v>
      </c>
      <c r="I272" s="40">
        <f>Anchor!D1121</f>
        <v>40.007199999999997</v>
      </c>
      <c r="J272" s="40">
        <f>Anchor!E1121</f>
        <v>40.537300000000002</v>
      </c>
      <c r="K272" s="40"/>
      <c r="L272" s="40">
        <f>Anchor!F1121</f>
        <v>12.369</v>
      </c>
      <c r="M272" s="40">
        <f>Anchor!G1121</f>
        <v>19.039300000000001</v>
      </c>
      <c r="N272" s="40">
        <f>Anchor!H1121</f>
        <v>84.177199999999999</v>
      </c>
      <c r="O272" s="40"/>
      <c r="P272" s="40"/>
      <c r="Q272" s="40"/>
      <c r="R272" s="40"/>
      <c r="S272" s="40"/>
      <c r="T272" s="40"/>
      <c r="U272" s="40"/>
      <c r="V272" s="40">
        <f>Anchor!I1121</f>
        <v>174.2</v>
      </c>
      <c r="W272" s="40">
        <f>Anchor!J1121</f>
        <v>0.1452</v>
      </c>
      <c r="X272" s="36">
        <f t="shared" si="18"/>
        <v>4.8388888888888884E-2</v>
      </c>
      <c r="Y272" s="15"/>
      <c r="Z272" s="35">
        <f>Test!B1121</f>
        <v>0</v>
      </c>
      <c r="AA272" s="40">
        <f>Test!C1121</f>
        <v>0</v>
      </c>
      <c r="AB272" s="40">
        <f>Test!D1121</f>
        <v>0</v>
      </c>
      <c r="AC272" s="40">
        <f>Test!E1121</f>
        <v>0</v>
      </c>
      <c r="AD272" s="40"/>
      <c r="AE272" s="40">
        <f>Test!F1121</f>
        <v>0</v>
      </c>
      <c r="AF272" s="40">
        <f>Test!G1121</f>
        <v>0</v>
      </c>
      <c r="AG272" s="40">
        <f>Test!H1121</f>
        <v>0</v>
      </c>
      <c r="AH272" s="40"/>
      <c r="AI272" s="40"/>
      <c r="AJ272" s="40"/>
      <c r="AK272" s="40"/>
      <c r="AL272" s="40"/>
      <c r="AM272" s="40"/>
      <c r="AN272" s="40"/>
      <c r="AO272" s="40">
        <f>Test!I1121</f>
        <v>0</v>
      </c>
      <c r="AP272" s="40">
        <f>Test!J1121</f>
        <v>0</v>
      </c>
      <c r="AQ272" s="36">
        <f t="shared" si="19"/>
        <v>0</v>
      </c>
      <c r="AR272" s="48">
        <f t="shared" si="16"/>
        <v>0</v>
      </c>
      <c r="AS272" s="49">
        <f t="shared" si="17"/>
        <v>0</v>
      </c>
      <c r="AT272" s="16"/>
      <c r="AU272" s="16"/>
      <c r="AV272" s="468" t="s">
        <v>125</v>
      </c>
      <c r="AW272" s="403" cm="1">
        <f t="array" ref="AW272">bdRateExtend($G270:$G273,H270:H273,$Z270:$Z273,AA270:AA273)</f>
        <v>1</v>
      </c>
      <c r="AX272" s="403"/>
      <c r="AY272" s="403"/>
      <c r="AZ272" s="403"/>
      <c r="BA272" s="403"/>
      <c r="BB272" s="403" cm="1">
        <f t="array" ref="BB272">bdRateExtend($G270:$G273,L270:L273,$Z270:$Z273,AE270:AE273)</f>
        <v>1</v>
      </c>
      <c r="BC272" s="403"/>
      <c r="BD272" s="403" cm="1">
        <f t="array" ref="BD272">bdRateExtend($G270:$G273,M270:M273,$Z270:$Z273,AF270:AF273)</f>
        <v>1</v>
      </c>
      <c r="BE272" s="403"/>
      <c r="BF272" s="403" cm="1">
        <f t="array" ref="BF272">bdRateExtend($G270:$G273,N270:N273,$Z270:$Z273,AG270:AG273)</f>
        <v>1</v>
      </c>
      <c r="BG272" s="403"/>
      <c r="BH272" s="403" t="e" cm="1">
        <f t="array" ref="BH272">bdRateExtend($G270:$G273,O270:O273,$Z270:$Z273,AH270:AH273)</f>
        <v>#VALUE!</v>
      </c>
      <c r="BI272" s="403"/>
      <c r="BJ272" s="403" t="e" cm="1">
        <f t="array" ref="BJ272">bdRateExtend($G270:$G273,P270:P273,$Z270:$Z273,AI270:AI273)</f>
        <v>#VALUE!</v>
      </c>
      <c r="BK272" s="403"/>
      <c r="BL272" s="403" t="e" cm="1">
        <f t="array" ref="BL272">bdRateExtend($G270:$G273,Q270:Q273,$Z270:$Z273,AJ270:AJ273)</f>
        <v>#VALUE!</v>
      </c>
      <c r="BM272" s="403"/>
      <c r="BN272" s="403" t="e" cm="1">
        <f t="array" ref="BN272">bdRateExtend($G270:$G273,R270:R273,$Z270:$Z273,AK270:AK273)</f>
        <v>#VALUE!</v>
      </c>
      <c r="BO272" s="403"/>
      <c r="BP272" s="403"/>
      <c r="BQ272" s="377"/>
      <c r="BR272" s="377"/>
    </row>
    <row r="273" spans="1:70" ht="17" customHeight="1" thickBot="1" x14ac:dyDescent="0.25">
      <c r="A273" s="387"/>
      <c r="B273" s="391"/>
      <c r="C273" s="394"/>
      <c r="D273" s="397"/>
      <c r="E273" s="400"/>
      <c r="F273" s="22">
        <v>63</v>
      </c>
      <c r="G273" s="37">
        <f>Anchor!B1122</f>
        <v>56.078800000000001</v>
      </c>
      <c r="H273" s="38">
        <f>Anchor!C1122</f>
        <v>30.130800000000001</v>
      </c>
      <c r="I273" s="38">
        <f>Anchor!D1122</f>
        <v>37.8324</v>
      </c>
      <c r="J273" s="38">
        <f>Anchor!E1122</f>
        <v>38.333300000000001</v>
      </c>
      <c r="K273" s="38"/>
      <c r="L273" s="38">
        <f>Anchor!F1122</f>
        <v>9.7184000000000008</v>
      </c>
      <c r="M273" s="38">
        <f>Anchor!G1122</f>
        <v>15.404400000000001</v>
      </c>
      <c r="N273" s="38">
        <f>Anchor!H1122</f>
        <v>72.202399999999997</v>
      </c>
      <c r="O273" s="38"/>
      <c r="P273" s="38"/>
      <c r="Q273" s="38"/>
      <c r="R273" s="38"/>
      <c r="S273" s="38"/>
      <c r="T273" s="38"/>
      <c r="U273" s="38"/>
      <c r="V273" s="38">
        <f>Anchor!I1122</f>
        <v>117.9</v>
      </c>
      <c r="W273" s="38">
        <f>Anchor!J1122</f>
        <v>8.5400000000000004E-2</v>
      </c>
      <c r="X273" s="39">
        <f t="shared" si="18"/>
        <v>3.2750000000000001E-2</v>
      </c>
      <c r="Y273" s="15"/>
      <c r="Z273" s="37">
        <f>Test!B1122</f>
        <v>0</v>
      </c>
      <c r="AA273" s="38">
        <f>Test!C1122</f>
        <v>0</v>
      </c>
      <c r="AB273" s="38">
        <f>Test!D1122</f>
        <v>0</v>
      </c>
      <c r="AC273" s="38">
        <f>Test!E1122</f>
        <v>0</v>
      </c>
      <c r="AD273" s="38"/>
      <c r="AE273" s="38">
        <f>Test!F1122</f>
        <v>0</v>
      </c>
      <c r="AF273" s="38">
        <f>Test!G1122</f>
        <v>0</v>
      </c>
      <c r="AG273" s="38">
        <f>Test!H1122</f>
        <v>0</v>
      </c>
      <c r="AH273" s="38"/>
      <c r="AI273" s="38"/>
      <c r="AJ273" s="38"/>
      <c r="AK273" s="38"/>
      <c r="AL273" s="38"/>
      <c r="AM273" s="38"/>
      <c r="AN273" s="38"/>
      <c r="AO273" s="38">
        <f>Test!I1122</f>
        <v>0</v>
      </c>
      <c r="AP273" s="38">
        <f>Test!J1122</f>
        <v>0</v>
      </c>
      <c r="AQ273" s="39">
        <f t="shared" si="19"/>
        <v>0</v>
      </c>
      <c r="AR273" s="50">
        <f t="shared" si="16"/>
        <v>0</v>
      </c>
      <c r="AS273" s="51">
        <f t="shared" si="17"/>
        <v>0</v>
      </c>
      <c r="AT273" s="16"/>
      <c r="AU273" s="16"/>
      <c r="AV273" s="468"/>
      <c r="AW273" s="403"/>
      <c r="AX273" s="403"/>
      <c r="AY273" s="403"/>
      <c r="AZ273" s="403"/>
      <c r="BA273" s="403"/>
      <c r="BB273" s="403"/>
      <c r="BC273" s="403"/>
      <c r="BD273" s="403"/>
      <c r="BE273" s="403"/>
      <c r="BF273" s="403"/>
      <c r="BG273" s="403"/>
      <c r="BH273" s="403"/>
      <c r="BI273" s="403"/>
      <c r="BJ273" s="403"/>
      <c r="BK273" s="403"/>
      <c r="BL273" s="403"/>
      <c r="BM273" s="403"/>
      <c r="BN273" s="403"/>
      <c r="BO273" s="403"/>
      <c r="BP273" s="403"/>
      <c r="BQ273" s="377"/>
      <c r="BR273" s="377"/>
    </row>
    <row r="274" spans="1:70" ht="17" customHeight="1" x14ac:dyDescent="0.2">
      <c r="A274" s="387"/>
      <c r="B274" s="389" t="s">
        <v>4</v>
      </c>
      <c r="C274" s="392" t="s">
        <v>68</v>
      </c>
      <c r="D274" s="395">
        <v>50</v>
      </c>
      <c r="E274" s="398">
        <v>8</v>
      </c>
      <c r="F274" s="21">
        <v>23</v>
      </c>
      <c r="G274" s="32">
        <f>Anchor!B1123</f>
        <v>6342.7938000000004</v>
      </c>
      <c r="H274" s="33">
        <f>Anchor!C1123</f>
        <v>39.849600000000002</v>
      </c>
      <c r="I274" s="33">
        <f>Anchor!D1123</f>
        <v>41.124099999999999</v>
      </c>
      <c r="J274" s="33">
        <f>Anchor!E1123</f>
        <v>42.984999999999999</v>
      </c>
      <c r="K274" s="33"/>
      <c r="L274" s="33">
        <f>Anchor!F1123</f>
        <v>17.454699999999999</v>
      </c>
      <c r="M274" s="33">
        <f>Anchor!G1123</f>
        <v>25.517700000000001</v>
      </c>
      <c r="N274" s="33">
        <f>Anchor!H1123</f>
        <v>99.706900000000005</v>
      </c>
      <c r="O274" s="33"/>
      <c r="P274" s="33"/>
      <c r="Q274" s="33"/>
      <c r="R274" s="33"/>
      <c r="S274" s="33"/>
      <c r="T274" s="33"/>
      <c r="U274" s="33"/>
      <c r="V274" s="33">
        <f>Anchor!I1123</f>
        <v>2228.8000000000002</v>
      </c>
      <c r="W274" s="33">
        <f>Anchor!J1123</f>
        <v>1.2732000000000001</v>
      </c>
      <c r="X274" s="34">
        <f t="shared" si="18"/>
        <v>0.61911111111111117</v>
      </c>
      <c r="Y274" s="15"/>
      <c r="Z274" s="32">
        <f>Test!B1123</f>
        <v>0</v>
      </c>
      <c r="AA274" s="33">
        <f>Test!C1123</f>
        <v>0</v>
      </c>
      <c r="AB274" s="33">
        <f>Test!D1123</f>
        <v>0</v>
      </c>
      <c r="AC274" s="33">
        <f>Test!E1123</f>
        <v>0</v>
      </c>
      <c r="AD274" s="33"/>
      <c r="AE274" s="33">
        <f>Test!F1123</f>
        <v>0</v>
      </c>
      <c r="AF274" s="33">
        <f>Test!G1123</f>
        <v>0</v>
      </c>
      <c r="AG274" s="33">
        <f>Test!H1123</f>
        <v>0</v>
      </c>
      <c r="AH274" s="33"/>
      <c r="AI274" s="33"/>
      <c r="AJ274" s="33"/>
      <c r="AK274" s="33"/>
      <c r="AL274" s="33"/>
      <c r="AM274" s="33"/>
      <c r="AN274" s="33"/>
      <c r="AO274" s="33">
        <f>Test!I1123</f>
        <v>0</v>
      </c>
      <c r="AP274" s="33">
        <f>Test!J1123</f>
        <v>0</v>
      </c>
      <c r="AQ274" s="34">
        <f t="shared" si="19"/>
        <v>0</v>
      </c>
      <c r="AR274" s="46">
        <f t="shared" si="16"/>
        <v>0</v>
      </c>
      <c r="AS274" s="47">
        <f t="shared" si="17"/>
        <v>0</v>
      </c>
      <c r="AT274" s="16"/>
      <c r="AU274" s="16"/>
      <c r="AV274" s="468" t="s">
        <v>123</v>
      </c>
      <c r="AW274" s="403" cm="1">
        <f t="array" ref="AW274">bdRateExtend($G274:$G277,H274:H277,$Z274:$Z277,AA274:AA277)</f>
        <v>1</v>
      </c>
      <c r="AX274" s="403" cm="1">
        <f t="array" ref="AX274">bdRateExtend($G274:$G279,H274:H279,$Z274:$Z279,AA274:AA279)</f>
        <v>1</v>
      </c>
      <c r="AY274" s="403" cm="1">
        <f t="array" ref="AY274">bdRateExtend($G274:$G279,I274:I279,$Z274:$Z279,AB274:AB279)</f>
        <v>1</v>
      </c>
      <c r="AZ274" s="403" cm="1">
        <f t="array" ref="AZ274">bdRateExtend($G274:$G279,J274:J279,$Z274:$Z279,AC274:AC279)</f>
        <v>1</v>
      </c>
      <c r="BA274" s="403" t="e" cm="1">
        <f t="array" ref="BA274">bdRateExtend($G274:$G279,K274:K279,$Z274:$Z279,AD274:AD279)</f>
        <v>#VALUE!</v>
      </c>
      <c r="BB274" s="403" cm="1">
        <f t="array" ref="BB274">bdRateExtend($G274:$G277,L274:L277,$Z274:$Z277,AE274:AE277)</f>
        <v>1</v>
      </c>
      <c r="BC274" s="403" cm="1">
        <f t="array" ref="BC274">bdRateExtend($G274:$G279,L274:L279,$Z274:$Z279,AE274:AE279)</f>
        <v>1</v>
      </c>
      <c r="BD274" s="403" cm="1">
        <f t="array" ref="BD274">bdRateExtend($G274:$G277,M274:M277,$Z274:$Z277,AF274:AF277)</f>
        <v>1</v>
      </c>
      <c r="BE274" s="403" cm="1">
        <f t="array" ref="BE274">bdRateExtend($G274:$G279,M274:M279,$Z274:$Z279,AF274:AF279)</f>
        <v>1</v>
      </c>
      <c r="BF274" s="403" cm="1">
        <f t="array" ref="BF274">bdRateExtend($G274:$G277,N274:N277,$Z274:$Z277,AG274:AG277)</f>
        <v>1</v>
      </c>
      <c r="BG274" s="403" cm="1">
        <f t="array" ref="BG274">bdRateExtend($G274:$G279,N274:N279,$Z274:$Z279,AG274:AG279)</f>
        <v>1</v>
      </c>
      <c r="BH274" s="403" t="e" cm="1">
        <f t="array" ref="BH274">bdRateExtend($G274:$G277,O274:O277,$Z274:$Z277,AH274:AH277)</f>
        <v>#VALUE!</v>
      </c>
      <c r="BI274" s="403" t="e" cm="1">
        <f t="array" ref="BI274">bdRateExtend($G274:$G279,O274:O279,$Z274:$Z279,AH274:AH279)</f>
        <v>#VALUE!</v>
      </c>
      <c r="BJ274" s="403" t="e" cm="1">
        <f t="array" ref="BJ274">bdRateExtend($G274:$G277,P274:P277,$Z274:$Z277,AI274:AI277)</f>
        <v>#VALUE!</v>
      </c>
      <c r="BK274" s="403" t="e" cm="1">
        <f t="array" ref="BK274">bdRateExtend($G274:$G279,P274:P279,$Z274:$Z279,AI274:AI279)</f>
        <v>#VALUE!</v>
      </c>
      <c r="BL274" s="403" t="e" cm="1">
        <f t="array" ref="BL274">bdRateExtend($G274:$G277,Q274:Q277,$Z274:$Z277,AJ274:AJ277)</f>
        <v>#VALUE!</v>
      </c>
      <c r="BM274" s="403" t="e" cm="1">
        <f t="array" ref="BM274">bdRateExtend($G274:$G279,Q274:Q279,$Z274:$Z279,AJ274:AJ279)</f>
        <v>#VALUE!</v>
      </c>
      <c r="BN274" s="403" t="e" cm="1">
        <f t="array" ref="BN274">bdRateExtend($G274:$G277,R274:R277,$Z274:$Z277,AK274:AK277)</f>
        <v>#VALUE!</v>
      </c>
      <c r="BO274" s="403" t="e" cm="1">
        <f t="array" ref="BO274">bdRateExtend($G274:$G279,R274:R279,$Z274:$Z279,AK274:AK279)</f>
        <v>#VALUE!</v>
      </c>
      <c r="BP274" s="403" t="e" cm="1">
        <f t="array" ref="BP274">bdRateExtend($G274:$G279,S274:S279,$Z274:$Z279,AL274:AL279)</f>
        <v>#VALUE!</v>
      </c>
      <c r="BQ274" s="377" t="e" cm="1">
        <f t="array" ref="BQ274">bdRateExtend($G274:$G279,T274:T279,$Z274:$Z279,AM274:AM279)</f>
        <v>#VALUE!</v>
      </c>
      <c r="BR274" s="377" t="e" cm="1">
        <f t="array" ref="BR274">bdRateExtend($G274:$G279,U274:U279,$Z274:$Z279,AN274:AN279)</f>
        <v>#VALUE!</v>
      </c>
    </row>
    <row r="275" spans="1:70" ht="17" customHeight="1" x14ac:dyDescent="0.2">
      <c r="A275" s="387"/>
      <c r="B275" s="390"/>
      <c r="C275" s="393"/>
      <c r="D275" s="396"/>
      <c r="E275" s="399"/>
      <c r="F275" s="19">
        <v>31</v>
      </c>
      <c r="G275" s="35">
        <f>Anchor!B1124</f>
        <v>3926.4953999999998</v>
      </c>
      <c r="H275" s="40">
        <f>Anchor!C1124</f>
        <v>36.179000000000002</v>
      </c>
      <c r="I275" s="40">
        <f>Anchor!D1124</f>
        <v>38.384700000000002</v>
      </c>
      <c r="J275" s="40">
        <f>Anchor!E1124</f>
        <v>41.152999999999999</v>
      </c>
      <c r="K275" s="40"/>
      <c r="L275" s="40">
        <f>Anchor!F1124</f>
        <v>14.5312</v>
      </c>
      <c r="M275" s="40">
        <f>Anchor!G1124</f>
        <v>22.339700000000001</v>
      </c>
      <c r="N275" s="40">
        <f>Anchor!H1124</f>
        <v>98.098299999999995</v>
      </c>
      <c r="O275" s="40"/>
      <c r="P275" s="40"/>
      <c r="Q275" s="40"/>
      <c r="R275" s="40"/>
      <c r="S275" s="40"/>
      <c r="T275" s="40"/>
      <c r="U275" s="40"/>
      <c r="V275" s="40">
        <f>Anchor!I1124</f>
        <v>2052.5</v>
      </c>
      <c r="W275" s="40">
        <f>Anchor!J1124</f>
        <v>1.1094999999999999</v>
      </c>
      <c r="X275" s="36">
        <f t="shared" si="18"/>
        <v>0.57013888888888886</v>
      </c>
      <c r="Y275" s="15"/>
      <c r="Z275" s="35">
        <f>Test!B1124</f>
        <v>0</v>
      </c>
      <c r="AA275" s="40">
        <f>Test!C1124</f>
        <v>0</v>
      </c>
      <c r="AB275" s="40">
        <f>Test!D1124</f>
        <v>0</v>
      </c>
      <c r="AC275" s="40">
        <f>Test!E1124</f>
        <v>0</v>
      </c>
      <c r="AD275" s="40"/>
      <c r="AE275" s="40">
        <f>Test!F1124</f>
        <v>0</v>
      </c>
      <c r="AF275" s="40">
        <f>Test!G1124</f>
        <v>0</v>
      </c>
      <c r="AG275" s="40">
        <f>Test!H1124</f>
        <v>0</v>
      </c>
      <c r="AH275" s="40"/>
      <c r="AI275" s="40"/>
      <c r="AJ275" s="40"/>
      <c r="AK275" s="40"/>
      <c r="AL275" s="40"/>
      <c r="AM275" s="40"/>
      <c r="AN275" s="40"/>
      <c r="AO275" s="40">
        <f>Test!I1124</f>
        <v>0</v>
      </c>
      <c r="AP275" s="40">
        <f>Test!J1124</f>
        <v>0</v>
      </c>
      <c r="AQ275" s="36">
        <f t="shared" si="19"/>
        <v>0</v>
      </c>
      <c r="AR275" s="48">
        <f t="shared" si="16"/>
        <v>0</v>
      </c>
      <c r="AS275" s="49">
        <f t="shared" si="17"/>
        <v>0</v>
      </c>
      <c r="AT275" s="16"/>
      <c r="AU275" s="16"/>
      <c r="AV275" s="468"/>
      <c r="AW275" s="403"/>
      <c r="AX275" s="403"/>
      <c r="AY275" s="403"/>
      <c r="AZ275" s="403"/>
      <c r="BA275" s="403"/>
      <c r="BB275" s="403"/>
      <c r="BC275" s="403"/>
      <c r="BD275" s="403"/>
      <c r="BE275" s="403"/>
      <c r="BF275" s="403"/>
      <c r="BG275" s="403"/>
      <c r="BH275" s="403"/>
      <c r="BI275" s="403"/>
      <c r="BJ275" s="403"/>
      <c r="BK275" s="403"/>
      <c r="BL275" s="403"/>
      <c r="BM275" s="403"/>
      <c r="BN275" s="403"/>
      <c r="BO275" s="403"/>
      <c r="BP275" s="403"/>
      <c r="BQ275" s="377"/>
      <c r="BR275" s="377"/>
    </row>
    <row r="276" spans="1:70" ht="17" customHeight="1" x14ac:dyDescent="0.2">
      <c r="A276" s="387"/>
      <c r="B276" s="390"/>
      <c r="C276" s="393"/>
      <c r="D276" s="396"/>
      <c r="E276" s="399"/>
      <c r="F276" s="19">
        <v>39</v>
      </c>
      <c r="G276" s="35">
        <f>Anchor!B1125</f>
        <v>2166.5261999999998</v>
      </c>
      <c r="H276" s="40">
        <f>Anchor!C1125</f>
        <v>32.484000000000002</v>
      </c>
      <c r="I276" s="40">
        <f>Anchor!D1125</f>
        <v>36.069800000000001</v>
      </c>
      <c r="J276" s="40">
        <f>Anchor!E1125</f>
        <v>39.509300000000003</v>
      </c>
      <c r="K276" s="40"/>
      <c r="L276" s="40">
        <f>Anchor!F1125</f>
        <v>11.4727</v>
      </c>
      <c r="M276" s="40">
        <f>Anchor!G1125</f>
        <v>18.924800000000001</v>
      </c>
      <c r="N276" s="40">
        <f>Anchor!H1125</f>
        <v>92.452100000000002</v>
      </c>
      <c r="O276" s="40"/>
      <c r="P276" s="40"/>
      <c r="Q276" s="40"/>
      <c r="R276" s="40"/>
      <c r="S276" s="40"/>
      <c r="T276" s="40"/>
      <c r="U276" s="40"/>
      <c r="V276" s="40">
        <f>Anchor!I1125</f>
        <v>1677.8</v>
      </c>
      <c r="W276" s="40">
        <f>Anchor!J1125</f>
        <v>0.87139999999999995</v>
      </c>
      <c r="X276" s="36">
        <f t="shared" si="18"/>
        <v>0.46605555555555556</v>
      </c>
      <c r="Y276" s="15"/>
      <c r="Z276" s="35">
        <f>Test!B1125</f>
        <v>0</v>
      </c>
      <c r="AA276" s="40">
        <f>Test!C1125</f>
        <v>0</v>
      </c>
      <c r="AB276" s="40">
        <f>Test!D1125</f>
        <v>0</v>
      </c>
      <c r="AC276" s="40">
        <f>Test!E1125</f>
        <v>0</v>
      </c>
      <c r="AD276" s="40"/>
      <c r="AE276" s="40">
        <f>Test!F1125</f>
        <v>0</v>
      </c>
      <c r="AF276" s="40">
        <f>Test!G1125</f>
        <v>0</v>
      </c>
      <c r="AG276" s="40">
        <f>Test!H1125</f>
        <v>0</v>
      </c>
      <c r="AH276" s="40"/>
      <c r="AI276" s="40"/>
      <c r="AJ276" s="40"/>
      <c r="AK276" s="40"/>
      <c r="AL276" s="40"/>
      <c r="AM276" s="40"/>
      <c r="AN276" s="40"/>
      <c r="AO276" s="40">
        <f>Test!I1125</f>
        <v>0</v>
      </c>
      <c r="AP276" s="40">
        <f>Test!J1125</f>
        <v>0</v>
      </c>
      <c r="AQ276" s="36">
        <f t="shared" si="19"/>
        <v>0</v>
      </c>
      <c r="AR276" s="48">
        <f t="shared" si="16"/>
        <v>0</v>
      </c>
      <c r="AS276" s="49">
        <f t="shared" si="17"/>
        <v>0</v>
      </c>
      <c r="AT276" s="16"/>
      <c r="AU276" s="16"/>
      <c r="AV276" s="468" t="s">
        <v>124</v>
      </c>
      <c r="AW276" s="403" cm="1">
        <f t="array" ref="AW276">bdRateExtend($G275:$G278,H275:H278,$Z275:$Z278,AA275:AA278)</f>
        <v>1</v>
      </c>
      <c r="AX276" s="403"/>
      <c r="AY276" s="403"/>
      <c r="AZ276" s="403"/>
      <c r="BA276" s="403"/>
      <c r="BB276" s="403" cm="1">
        <f t="array" ref="BB276">bdRateExtend($G275:$G278,L275:L278,$Z275:$Z278,AE275:AE278)</f>
        <v>1</v>
      </c>
      <c r="BC276" s="403"/>
      <c r="BD276" s="403" cm="1">
        <f t="array" ref="BD276">bdRateExtend($G275:$G278,M275:M278,$Z275:$Z278,AF275:AF278)</f>
        <v>1</v>
      </c>
      <c r="BE276" s="403"/>
      <c r="BF276" s="403" cm="1">
        <f t="array" ref="BF276">bdRateExtend($G275:$G278,N275:N278,$Z275:$Z278,AG275:AG278)</f>
        <v>1</v>
      </c>
      <c r="BG276" s="403"/>
      <c r="BH276" s="403" t="e" cm="1">
        <f t="array" ref="BH276">bdRateExtend($G275:$G278,O275:O278,$Z275:$Z278,AH275:AH278)</f>
        <v>#VALUE!</v>
      </c>
      <c r="BI276" s="403"/>
      <c r="BJ276" s="403" t="e" cm="1">
        <f t="array" ref="BJ276">bdRateExtend($G275:$G278,P275:P278,$Z275:$Z278,AI275:AI278)</f>
        <v>#VALUE!</v>
      </c>
      <c r="BK276" s="403"/>
      <c r="BL276" s="403" t="e" cm="1">
        <f t="array" ref="BL276">bdRateExtend($G275:$G278,Q275:Q278,$Z275:$Z278,AJ275:AJ278)</f>
        <v>#VALUE!</v>
      </c>
      <c r="BM276" s="403"/>
      <c r="BN276" s="403" t="e" cm="1">
        <f t="array" ref="BN276">bdRateExtend($G275:$G278,R275:R278,$Z275:$Z278,AK275:AK278)</f>
        <v>#VALUE!</v>
      </c>
      <c r="BO276" s="403"/>
      <c r="BP276" s="403"/>
      <c r="BQ276" s="377"/>
      <c r="BR276" s="377"/>
    </row>
    <row r="277" spans="1:70" ht="17" customHeight="1" x14ac:dyDescent="0.2">
      <c r="A277" s="387"/>
      <c r="B277" s="390"/>
      <c r="C277" s="393"/>
      <c r="D277" s="396"/>
      <c r="E277" s="399"/>
      <c r="F277" s="19">
        <v>47</v>
      </c>
      <c r="G277" s="35">
        <f>Anchor!B1126</f>
        <v>1077.5907999999999</v>
      </c>
      <c r="H277" s="40">
        <f>Anchor!C1126</f>
        <v>29.2713</v>
      </c>
      <c r="I277" s="40">
        <f>Anchor!D1126</f>
        <v>34.113300000000002</v>
      </c>
      <c r="J277" s="40">
        <f>Anchor!E1126</f>
        <v>38.3217</v>
      </c>
      <c r="K277" s="40"/>
      <c r="L277" s="40">
        <f>Anchor!F1126</f>
        <v>8.6881000000000004</v>
      </c>
      <c r="M277" s="40">
        <f>Anchor!G1126</f>
        <v>15.5359</v>
      </c>
      <c r="N277" s="40">
        <f>Anchor!H1126</f>
        <v>82.619799999999998</v>
      </c>
      <c r="O277" s="40"/>
      <c r="P277" s="40"/>
      <c r="Q277" s="40"/>
      <c r="R277" s="40"/>
      <c r="S277" s="40"/>
      <c r="T277" s="40"/>
      <c r="U277" s="40"/>
      <c r="V277" s="40">
        <f>Anchor!I1126</f>
        <v>1424.8</v>
      </c>
      <c r="W277" s="40">
        <f>Anchor!J1126</f>
        <v>0.67820000000000003</v>
      </c>
      <c r="X277" s="36">
        <f t="shared" si="18"/>
        <v>0.39577777777777778</v>
      </c>
      <c r="Y277" s="15"/>
      <c r="Z277" s="35">
        <f>Test!B1126</f>
        <v>0</v>
      </c>
      <c r="AA277" s="40">
        <f>Test!C1126</f>
        <v>0</v>
      </c>
      <c r="AB277" s="40">
        <f>Test!D1126</f>
        <v>0</v>
      </c>
      <c r="AC277" s="40">
        <f>Test!E1126</f>
        <v>0</v>
      </c>
      <c r="AD277" s="40"/>
      <c r="AE277" s="40">
        <f>Test!F1126</f>
        <v>0</v>
      </c>
      <c r="AF277" s="40">
        <f>Test!G1126</f>
        <v>0</v>
      </c>
      <c r="AG277" s="40">
        <f>Test!H1126</f>
        <v>0</v>
      </c>
      <c r="AH277" s="40"/>
      <c r="AI277" s="40"/>
      <c r="AJ277" s="40"/>
      <c r="AK277" s="40"/>
      <c r="AL277" s="40"/>
      <c r="AM277" s="40"/>
      <c r="AN277" s="40"/>
      <c r="AO277" s="40">
        <f>Test!I1126</f>
        <v>0</v>
      </c>
      <c r="AP277" s="40">
        <f>Test!J1126</f>
        <v>0</v>
      </c>
      <c r="AQ277" s="36">
        <f t="shared" si="19"/>
        <v>0</v>
      </c>
      <c r="AR277" s="48">
        <f t="shared" si="16"/>
        <v>0</v>
      </c>
      <c r="AS277" s="49">
        <f t="shared" si="17"/>
        <v>0</v>
      </c>
      <c r="AT277" s="16"/>
      <c r="AU277" s="16"/>
      <c r="AV277" s="468"/>
      <c r="AW277" s="403"/>
      <c r="AX277" s="403"/>
      <c r="AY277" s="403"/>
      <c r="AZ277" s="403"/>
      <c r="BA277" s="403"/>
      <c r="BB277" s="403"/>
      <c r="BC277" s="403"/>
      <c r="BD277" s="403"/>
      <c r="BE277" s="403"/>
      <c r="BF277" s="403"/>
      <c r="BG277" s="403"/>
      <c r="BH277" s="403"/>
      <c r="BI277" s="403"/>
      <c r="BJ277" s="403"/>
      <c r="BK277" s="403"/>
      <c r="BL277" s="403"/>
      <c r="BM277" s="403"/>
      <c r="BN277" s="403"/>
      <c r="BO277" s="403"/>
      <c r="BP277" s="403"/>
      <c r="BQ277" s="377"/>
      <c r="BR277" s="377"/>
    </row>
    <row r="278" spans="1:70" ht="17" customHeight="1" x14ac:dyDescent="0.2">
      <c r="A278" s="387"/>
      <c r="B278" s="390"/>
      <c r="C278" s="393"/>
      <c r="D278" s="396"/>
      <c r="E278" s="399"/>
      <c r="F278" s="19">
        <v>55</v>
      </c>
      <c r="G278" s="35">
        <f>Anchor!B1127</f>
        <v>481.31079999999997</v>
      </c>
      <c r="H278" s="40">
        <f>Anchor!C1127</f>
        <v>26.552700000000002</v>
      </c>
      <c r="I278" s="40">
        <f>Anchor!D1127</f>
        <v>32.680100000000003</v>
      </c>
      <c r="J278" s="40">
        <f>Anchor!E1127</f>
        <v>37.478000000000002</v>
      </c>
      <c r="K278" s="40"/>
      <c r="L278" s="40">
        <f>Anchor!F1127</f>
        <v>6.4465000000000003</v>
      </c>
      <c r="M278" s="40">
        <f>Anchor!G1127</f>
        <v>12.474600000000001</v>
      </c>
      <c r="N278" s="40">
        <f>Anchor!H1127</f>
        <v>67.464299999999994</v>
      </c>
      <c r="O278" s="40"/>
      <c r="P278" s="40"/>
      <c r="Q278" s="40"/>
      <c r="R278" s="40"/>
      <c r="S278" s="40"/>
      <c r="T278" s="40"/>
      <c r="U278" s="40"/>
      <c r="V278" s="40">
        <f>Anchor!I1127</f>
        <v>1062.7</v>
      </c>
      <c r="W278" s="40">
        <f>Anchor!J1127</f>
        <v>0.42780000000000001</v>
      </c>
      <c r="X278" s="36">
        <f t="shared" si="18"/>
        <v>0.29519444444444448</v>
      </c>
      <c r="Y278" s="15"/>
      <c r="Z278" s="35">
        <f>Test!B1127</f>
        <v>0</v>
      </c>
      <c r="AA278" s="40">
        <f>Test!C1127</f>
        <v>0</v>
      </c>
      <c r="AB278" s="40">
        <f>Test!D1127</f>
        <v>0</v>
      </c>
      <c r="AC278" s="40">
        <f>Test!E1127</f>
        <v>0</v>
      </c>
      <c r="AD278" s="40"/>
      <c r="AE278" s="40">
        <f>Test!F1127</f>
        <v>0</v>
      </c>
      <c r="AF278" s="40">
        <f>Test!G1127</f>
        <v>0</v>
      </c>
      <c r="AG278" s="40">
        <f>Test!H1127</f>
        <v>0</v>
      </c>
      <c r="AH278" s="40"/>
      <c r="AI278" s="40"/>
      <c r="AJ278" s="40"/>
      <c r="AK278" s="40"/>
      <c r="AL278" s="40"/>
      <c r="AM278" s="40"/>
      <c r="AN278" s="40"/>
      <c r="AO278" s="40">
        <f>Test!I1127</f>
        <v>0</v>
      </c>
      <c r="AP278" s="40">
        <f>Test!J1127</f>
        <v>0</v>
      </c>
      <c r="AQ278" s="36">
        <f t="shared" si="19"/>
        <v>0</v>
      </c>
      <c r="AR278" s="48">
        <f t="shared" si="16"/>
        <v>0</v>
      </c>
      <c r="AS278" s="49">
        <f t="shared" si="17"/>
        <v>0</v>
      </c>
      <c r="AT278" s="16"/>
      <c r="AU278" s="16"/>
      <c r="AV278" s="468" t="s">
        <v>125</v>
      </c>
      <c r="AW278" s="403" cm="1">
        <f t="array" ref="AW278">bdRateExtend($G276:$G279,H276:H279,$Z276:$Z279,AA276:AA279)</f>
        <v>1</v>
      </c>
      <c r="AX278" s="403"/>
      <c r="AY278" s="403"/>
      <c r="AZ278" s="403"/>
      <c r="BA278" s="403"/>
      <c r="BB278" s="403" cm="1">
        <f t="array" ref="BB278">bdRateExtend($G276:$G279,L276:L279,$Z276:$Z279,AE276:AE279)</f>
        <v>1</v>
      </c>
      <c r="BC278" s="403"/>
      <c r="BD278" s="403" cm="1">
        <f t="array" ref="BD278">bdRateExtend($G276:$G279,M276:M279,$Z276:$Z279,AF276:AF279)</f>
        <v>1</v>
      </c>
      <c r="BE278" s="403"/>
      <c r="BF278" s="403" cm="1">
        <f t="array" ref="BF278">bdRateExtend($G276:$G279,N276:N279,$Z276:$Z279,AG276:AG279)</f>
        <v>1</v>
      </c>
      <c r="BG278" s="403"/>
      <c r="BH278" s="403" t="e" cm="1">
        <f t="array" ref="BH278">bdRateExtend($G276:$G279,O276:O279,$Z276:$Z279,AH276:AH279)</f>
        <v>#VALUE!</v>
      </c>
      <c r="BI278" s="403"/>
      <c r="BJ278" s="403" t="e" cm="1">
        <f t="array" ref="BJ278">bdRateExtend($G276:$G279,P276:P279,$Z276:$Z279,AI276:AI279)</f>
        <v>#VALUE!</v>
      </c>
      <c r="BK278" s="403"/>
      <c r="BL278" s="403" t="e" cm="1">
        <f t="array" ref="BL278">bdRateExtend($G276:$G279,Q276:Q279,$Z276:$Z279,AJ276:AJ279)</f>
        <v>#VALUE!</v>
      </c>
      <c r="BM278" s="403"/>
      <c r="BN278" s="403" t="e" cm="1">
        <f t="array" ref="BN278">bdRateExtend($G276:$G279,R276:R279,$Z276:$Z279,AK276:AK279)</f>
        <v>#VALUE!</v>
      </c>
      <c r="BO278" s="403"/>
      <c r="BP278" s="403"/>
      <c r="BQ278" s="377"/>
      <c r="BR278" s="377"/>
    </row>
    <row r="279" spans="1:70" ht="17" customHeight="1" thickBot="1" x14ac:dyDescent="0.25">
      <c r="A279" s="387"/>
      <c r="B279" s="391"/>
      <c r="C279" s="394"/>
      <c r="D279" s="397"/>
      <c r="E279" s="400"/>
      <c r="F279" s="22">
        <v>63</v>
      </c>
      <c r="G279" s="37">
        <f>Anchor!B1128</f>
        <v>154.34460000000001</v>
      </c>
      <c r="H279" s="38">
        <f>Anchor!C1128</f>
        <v>23.864000000000001</v>
      </c>
      <c r="I279" s="38">
        <f>Anchor!D1128</f>
        <v>31.6403</v>
      </c>
      <c r="J279" s="38">
        <f>Anchor!E1128</f>
        <v>36.4559</v>
      </c>
      <c r="K279" s="38"/>
      <c r="L279" s="38">
        <f>Anchor!F1128</f>
        <v>4.4263000000000003</v>
      </c>
      <c r="M279" s="38">
        <f>Anchor!G1128</f>
        <v>9.2081999999999997</v>
      </c>
      <c r="N279" s="38">
        <f>Anchor!H1128</f>
        <v>42.366999999999997</v>
      </c>
      <c r="O279" s="38"/>
      <c r="P279" s="38"/>
      <c r="Q279" s="38"/>
      <c r="R279" s="38"/>
      <c r="S279" s="38"/>
      <c r="T279" s="38"/>
      <c r="U279" s="38"/>
      <c r="V279" s="38">
        <f>Anchor!I1128</f>
        <v>445.7</v>
      </c>
      <c r="W279" s="38">
        <f>Anchor!J1128</f>
        <v>0.21709999999999999</v>
      </c>
      <c r="X279" s="39">
        <f t="shared" si="18"/>
        <v>0.12380555555555556</v>
      </c>
      <c r="Y279" s="15"/>
      <c r="Z279" s="37">
        <f>Test!B1128</f>
        <v>0</v>
      </c>
      <c r="AA279" s="38">
        <f>Test!C1128</f>
        <v>0</v>
      </c>
      <c r="AB279" s="38">
        <f>Test!D1128</f>
        <v>0</v>
      </c>
      <c r="AC279" s="38">
        <f>Test!E1128</f>
        <v>0</v>
      </c>
      <c r="AD279" s="38"/>
      <c r="AE279" s="38">
        <f>Test!F1128</f>
        <v>0</v>
      </c>
      <c r="AF279" s="38">
        <f>Test!G1128</f>
        <v>0</v>
      </c>
      <c r="AG279" s="38">
        <f>Test!H1128</f>
        <v>0</v>
      </c>
      <c r="AH279" s="38"/>
      <c r="AI279" s="38"/>
      <c r="AJ279" s="38"/>
      <c r="AK279" s="38"/>
      <c r="AL279" s="38"/>
      <c r="AM279" s="38"/>
      <c r="AN279" s="38"/>
      <c r="AO279" s="38">
        <f>Test!I1128</f>
        <v>0</v>
      </c>
      <c r="AP279" s="38">
        <f>Test!J1128</f>
        <v>0</v>
      </c>
      <c r="AQ279" s="39">
        <f t="shared" si="19"/>
        <v>0</v>
      </c>
      <c r="AR279" s="50">
        <f t="shared" si="16"/>
        <v>0</v>
      </c>
      <c r="AS279" s="51">
        <f t="shared" si="17"/>
        <v>0</v>
      </c>
      <c r="AT279" s="16"/>
      <c r="AU279" s="16"/>
      <c r="AV279" s="468"/>
      <c r="AW279" s="403"/>
      <c r="AX279" s="403"/>
      <c r="AY279" s="403"/>
      <c r="AZ279" s="403"/>
      <c r="BA279" s="403"/>
      <c r="BB279" s="403"/>
      <c r="BC279" s="403"/>
      <c r="BD279" s="403"/>
      <c r="BE279" s="403"/>
      <c r="BF279" s="403"/>
      <c r="BG279" s="403"/>
      <c r="BH279" s="403"/>
      <c r="BI279" s="403"/>
      <c r="BJ279" s="403"/>
      <c r="BK279" s="403"/>
      <c r="BL279" s="403"/>
      <c r="BM279" s="403"/>
      <c r="BN279" s="403"/>
      <c r="BO279" s="403"/>
      <c r="BP279" s="403"/>
      <c r="BQ279" s="377"/>
      <c r="BR279" s="377"/>
    </row>
    <row r="280" spans="1:70" ht="17" customHeight="1" x14ac:dyDescent="0.2">
      <c r="A280" s="387"/>
      <c r="B280" s="389" t="s">
        <v>4</v>
      </c>
      <c r="C280" s="392" t="s">
        <v>69</v>
      </c>
      <c r="D280" s="395">
        <v>59.94</v>
      </c>
      <c r="E280" s="398">
        <v>10</v>
      </c>
      <c r="F280" s="21">
        <v>23</v>
      </c>
      <c r="G280" s="32">
        <f>Anchor!B1129</f>
        <v>3375.297</v>
      </c>
      <c r="H280" s="33">
        <f>Anchor!C1129</f>
        <v>41.792999999999999</v>
      </c>
      <c r="I280" s="33">
        <f>Anchor!D1129</f>
        <v>49.1599</v>
      </c>
      <c r="J280" s="33">
        <f>Anchor!E1129</f>
        <v>47.348500000000001</v>
      </c>
      <c r="K280" s="33"/>
      <c r="L280" s="33">
        <f>Anchor!F1129</f>
        <v>17.944700000000001</v>
      </c>
      <c r="M280" s="33">
        <f>Anchor!G1129</f>
        <v>25.0197</v>
      </c>
      <c r="N280" s="33">
        <f>Anchor!H1129</f>
        <v>97.089500000000001</v>
      </c>
      <c r="O280" s="33"/>
      <c r="P280" s="33"/>
      <c r="Q280" s="33"/>
      <c r="R280" s="33"/>
      <c r="S280" s="33"/>
      <c r="T280" s="33"/>
      <c r="U280" s="33"/>
      <c r="V280" s="33">
        <f>Anchor!I1129</f>
        <v>2336</v>
      </c>
      <c r="W280" s="33">
        <f>Anchor!J1129</f>
        <v>0.79590000000000005</v>
      </c>
      <c r="X280" s="34">
        <f t="shared" si="18"/>
        <v>0.64888888888888885</v>
      </c>
      <c r="Y280" s="15"/>
      <c r="Z280" s="32">
        <f>Test!B1129</f>
        <v>0</v>
      </c>
      <c r="AA280" s="33">
        <f>Test!C1129</f>
        <v>0</v>
      </c>
      <c r="AB280" s="33">
        <f>Test!D1129</f>
        <v>0</v>
      </c>
      <c r="AC280" s="33">
        <f>Test!E1129</f>
        <v>0</v>
      </c>
      <c r="AD280" s="33"/>
      <c r="AE280" s="33">
        <f>Test!F1129</f>
        <v>0</v>
      </c>
      <c r="AF280" s="33">
        <f>Test!G1129</f>
        <v>0</v>
      </c>
      <c r="AG280" s="33">
        <f>Test!H1129</f>
        <v>0</v>
      </c>
      <c r="AH280" s="33"/>
      <c r="AI280" s="33"/>
      <c r="AJ280" s="33"/>
      <c r="AK280" s="33"/>
      <c r="AL280" s="33"/>
      <c r="AM280" s="33"/>
      <c r="AN280" s="33"/>
      <c r="AO280" s="33">
        <f>Test!I1129</f>
        <v>0</v>
      </c>
      <c r="AP280" s="33">
        <f>Test!J1129</f>
        <v>0</v>
      </c>
      <c r="AQ280" s="34">
        <f t="shared" si="19"/>
        <v>0</v>
      </c>
      <c r="AR280" s="46">
        <f t="shared" si="16"/>
        <v>0</v>
      </c>
      <c r="AS280" s="47">
        <f t="shared" si="17"/>
        <v>0</v>
      </c>
      <c r="AT280" s="16"/>
      <c r="AU280" s="16"/>
      <c r="AV280" s="468" t="s">
        <v>123</v>
      </c>
      <c r="AW280" s="403" cm="1">
        <f t="array" ref="AW280">bdRateExtend($G280:$G283,H280:H283,$Z280:$Z283,AA280:AA283)</f>
        <v>1</v>
      </c>
      <c r="AX280" s="403" cm="1">
        <f t="array" ref="AX280">bdRateExtend($G280:$G285,H280:H285,$Z280:$Z285,AA280:AA285)</f>
        <v>1</v>
      </c>
      <c r="AY280" s="403" cm="1">
        <f t="array" ref="AY280">bdRateExtend($G280:$G285,I280:I285,$Z280:$Z285,AB280:AB285)</f>
        <v>1</v>
      </c>
      <c r="AZ280" s="403" cm="1">
        <f t="array" ref="AZ280">bdRateExtend($G280:$G285,J280:J285,$Z280:$Z285,AC280:AC285)</f>
        <v>1</v>
      </c>
      <c r="BA280" s="403" t="e" cm="1">
        <f t="array" ref="BA280">bdRateExtend($G280:$G285,K280:K285,$Z280:$Z285,AD280:AD285)</f>
        <v>#VALUE!</v>
      </c>
      <c r="BB280" s="403" cm="1">
        <f t="array" ref="BB280">bdRateExtend($G280:$G283,L280:L283,$Z280:$Z283,AE280:AE283)</f>
        <v>1</v>
      </c>
      <c r="BC280" s="403" cm="1">
        <f t="array" ref="BC280">bdRateExtend($G280:$G285,L280:L285,$Z280:$Z285,AE280:AE285)</f>
        <v>1</v>
      </c>
      <c r="BD280" s="403" cm="1">
        <f t="array" ref="BD280">bdRateExtend($G280:$G283,M280:M283,$Z280:$Z283,AF280:AF283)</f>
        <v>1</v>
      </c>
      <c r="BE280" s="403" cm="1">
        <f t="array" ref="BE280">bdRateExtend($G280:$G285,M280:M285,$Z280:$Z285,AF280:AF285)</f>
        <v>1</v>
      </c>
      <c r="BF280" s="403" cm="1">
        <f t="array" ref="BF280">bdRateExtend($G280:$G283,N280:N283,$Z280:$Z283,AG280:AG283)</f>
        <v>1</v>
      </c>
      <c r="BG280" s="403" cm="1">
        <f t="array" ref="BG280">bdRateExtend($G280:$G285,N280:N285,$Z280:$Z285,AG280:AG285)</f>
        <v>1</v>
      </c>
      <c r="BH280" s="403" t="e" cm="1">
        <f t="array" ref="BH280">bdRateExtend($G280:$G283,O280:O283,$Z280:$Z283,AH280:AH283)</f>
        <v>#VALUE!</v>
      </c>
      <c r="BI280" s="403" t="e" cm="1">
        <f t="array" ref="BI280">bdRateExtend($G280:$G285,O280:O285,$Z280:$Z285,AH280:AH285)</f>
        <v>#VALUE!</v>
      </c>
      <c r="BJ280" s="403" t="e" cm="1">
        <f t="array" ref="BJ280">bdRateExtend($G280:$G283,P280:P283,$Z280:$Z283,AI280:AI283)</f>
        <v>#VALUE!</v>
      </c>
      <c r="BK280" s="403" t="e" cm="1">
        <f t="array" ref="BK280">bdRateExtend($G280:$G285,P280:P285,$Z280:$Z285,AI280:AI285)</f>
        <v>#VALUE!</v>
      </c>
      <c r="BL280" s="403" t="e" cm="1">
        <f t="array" ref="BL280">bdRateExtend($G280:$G283,Q280:Q283,$Z280:$Z283,AJ280:AJ283)</f>
        <v>#VALUE!</v>
      </c>
      <c r="BM280" s="403" t="e" cm="1">
        <f t="array" ref="BM280">bdRateExtend($G280:$G285,Q280:Q285,$Z280:$Z285,AJ280:AJ285)</f>
        <v>#VALUE!</v>
      </c>
      <c r="BN280" s="403" t="e" cm="1">
        <f t="array" ref="BN280">bdRateExtend($G280:$G283,R280:R283,$Z280:$Z283,AK280:AK283)</f>
        <v>#VALUE!</v>
      </c>
      <c r="BO280" s="403" t="e" cm="1">
        <f t="array" ref="BO280">bdRateExtend($G280:$G285,R280:R285,$Z280:$Z285,AK280:AK285)</f>
        <v>#VALUE!</v>
      </c>
      <c r="BP280" s="403" t="e" cm="1">
        <f t="array" ref="BP280">bdRateExtend($G280:$G285,S280:S285,$Z280:$Z285,AL280:AL285)</f>
        <v>#VALUE!</v>
      </c>
      <c r="BQ280" s="377" t="e" cm="1">
        <f t="array" ref="BQ280">bdRateExtend($G280:$G285,T280:T285,$Z280:$Z285,AM280:AM285)</f>
        <v>#VALUE!</v>
      </c>
      <c r="BR280" s="377" t="e" cm="1">
        <f t="array" ref="BR280">bdRateExtend($G280:$G285,U280:U285,$Z280:$Z285,AN280:AN285)</f>
        <v>#VALUE!</v>
      </c>
    </row>
    <row r="281" spans="1:70" ht="17" customHeight="1" x14ac:dyDescent="0.2">
      <c r="A281" s="387"/>
      <c r="B281" s="390"/>
      <c r="C281" s="393"/>
      <c r="D281" s="396"/>
      <c r="E281" s="399"/>
      <c r="F281" s="19">
        <v>31</v>
      </c>
      <c r="G281" s="35">
        <f>Anchor!B1130</f>
        <v>1938.751</v>
      </c>
      <c r="H281" s="40">
        <f>Anchor!C1130</f>
        <v>38.714599999999997</v>
      </c>
      <c r="I281" s="40">
        <f>Anchor!D1130</f>
        <v>47.638599999999997</v>
      </c>
      <c r="J281" s="40">
        <f>Anchor!E1130</f>
        <v>45.690100000000001</v>
      </c>
      <c r="K281" s="40"/>
      <c r="L281" s="40">
        <f>Anchor!F1130</f>
        <v>15.383699999999999</v>
      </c>
      <c r="M281" s="40">
        <f>Anchor!G1130</f>
        <v>22.0261</v>
      </c>
      <c r="N281" s="40">
        <f>Anchor!H1130</f>
        <v>94.277799999999999</v>
      </c>
      <c r="O281" s="40"/>
      <c r="P281" s="40"/>
      <c r="Q281" s="40"/>
      <c r="R281" s="40"/>
      <c r="S281" s="40"/>
      <c r="T281" s="40"/>
      <c r="U281" s="40"/>
      <c r="V281" s="40">
        <f>Anchor!I1130</f>
        <v>1847.6</v>
      </c>
      <c r="W281" s="40">
        <f>Anchor!J1130</f>
        <v>0.61560000000000004</v>
      </c>
      <c r="X281" s="36">
        <f t="shared" si="18"/>
        <v>0.51322222222222225</v>
      </c>
      <c r="Y281" s="15"/>
      <c r="Z281" s="35">
        <f>Test!B1130</f>
        <v>0</v>
      </c>
      <c r="AA281" s="40">
        <f>Test!C1130</f>
        <v>0</v>
      </c>
      <c r="AB281" s="40">
        <f>Test!D1130</f>
        <v>0</v>
      </c>
      <c r="AC281" s="40">
        <f>Test!E1130</f>
        <v>0</v>
      </c>
      <c r="AD281" s="40"/>
      <c r="AE281" s="40">
        <f>Test!F1130</f>
        <v>0</v>
      </c>
      <c r="AF281" s="40">
        <f>Test!G1130</f>
        <v>0</v>
      </c>
      <c r="AG281" s="40">
        <f>Test!H1130</f>
        <v>0</v>
      </c>
      <c r="AH281" s="40"/>
      <c r="AI281" s="40"/>
      <c r="AJ281" s="40"/>
      <c r="AK281" s="40"/>
      <c r="AL281" s="40"/>
      <c r="AM281" s="40"/>
      <c r="AN281" s="40"/>
      <c r="AO281" s="40">
        <f>Test!I1130</f>
        <v>0</v>
      </c>
      <c r="AP281" s="40">
        <f>Test!J1130</f>
        <v>0</v>
      </c>
      <c r="AQ281" s="36">
        <f t="shared" si="19"/>
        <v>0</v>
      </c>
      <c r="AR281" s="48">
        <f t="shared" si="16"/>
        <v>0</v>
      </c>
      <c r="AS281" s="49">
        <f t="shared" si="17"/>
        <v>0</v>
      </c>
      <c r="AT281" s="16"/>
      <c r="AU281" s="16"/>
      <c r="AV281" s="468"/>
      <c r="AW281" s="403"/>
      <c r="AX281" s="403"/>
      <c r="AY281" s="403"/>
      <c r="AZ281" s="403"/>
      <c r="BA281" s="403"/>
      <c r="BB281" s="403"/>
      <c r="BC281" s="403"/>
      <c r="BD281" s="403"/>
      <c r="BE281" s="403"/>
      <c r="BF281" s="403"/>
      <c r="BG281" s="403"/>
      <c r="BH281" s="403"/>
      <c r="BI281" s="403"/>
      <c r="BJ281" s="403"/>
      <c r="BK281" s="403"/>
      <c r="BL281" s="403"/>
      <c r="BM281" s="403"/>
      <c r="BN281" s="403"/>
      <c r="BO281" s="403"/>
      <c r="BP281" s="403"/>
      <c r="BQ281" s="377"/>
      <c r="BR281" s="377"/>
    </row>
    <row r="282" spans="1:70" ht="17" customHeight="1" x14ac:dyDescent="0.2">
      <c r="A282" s="387"/>
      <c r="B282" s="390"/>
      <c r="C282" s="393"/>
      <c r="D282" s="396"/>
      <c r="E282" s="399"/>
      <c r="F282" s="19">
        <v>39</v>
      </c>
      <c r="G282" s="35">
        <f>Anchor!B1131</f>
        <v>1001.116</v>
      </c>
      <c r="H282" s="40">
        <f>Anchor!C1131</f>
        <v>35.7911</v>
      </c>
      <c r="I282" s="40">
        <f>Anchor!D1131</f>
        <v>45.979900000000001</v>
      </c>
      <c r="J282" s="40">
        <f>Anchor!E1131</f>
        <v>43.8855</v>
      </c>
      <c r="K282" s="40"/>
      <c r="L282" s="40">
        <f>Anchor!F1131</f>
        <v>12.7973</v>
      </c>
      <c r="M282" s="40">
        <f>Anchor!G1131</f>
        <v>19.066800000000001</v>
      </c>
      <c r="N282" s="40">
        <f>Anchor!H1131</f>
        <v>89.206599999999995</v>
      </c>
      <c r="O282" s="40"/>
      <c r="P282" s="40"/>
      <c r="Q282" s="40"/>
      <c r="R282" s="40"/>
      <c r="S282" s="40"/>
      <c r="T282" s="40"/>
      <c r="U282" s="40"/>
      <c r="V282" s="40">
        <f>Anchor!I1131</f>
        <v>1321</v>
      </c>
      <c r="W282" s="40">
        <f>Anchor!J1131</f>
        <v>0.48859999999999998</v>
      </c>
      <c r="X282" s="36">
        <f t="shared" si="18"/>
        <v>0.36694444444444446</v>
      </c>
      <c r="Y282" s="15"/>
      <c r="Z282" s="35">
        <f>Test!B1131</f>
        <v>0</v>
      </c>
      <c r="AA282" s="40">
        <f>Test!C1131</f>
        <v>0</v>
      </c>
      <c r="AB282" s="40">
        <f>Test!D1131</f>
        <v>0</v>
      </c>
      <c r="AC282" s="40">
        <f>Test!E1131</f>
        <v>0</v>
      </c>
      <c r="AD282" s="40"/>
      <c r="AE282" s="40">
        <f>Test!F1131</f>
        <v>0</v>
      </c>
      <c r="AF282" s="40">
        <f>Test!G1131</f>
        <v>0</v>
      </c>
      <c r="AG282" s="40">
        <f>Test!H1131</f>
        <v>0</v>
      </c>
      <c r="AH282" s="40"/>
      <c r="AI282" s="40"/>
      <c r="AJ282" s="40"/>
      <c r="AK282" s="40"/>
      <c r="AL282" s="40"/>
      <c r="AM282" s="40"/>
      <c r="AN282" s="40"/>
      <c r="AO282" s="40">
        <f>Test!I1131</f>
        <v>0</v>
      </c>
      <c r="AP282" s="40">
        <f>Test!J1131</f>
        <v>0</v>
      </c>
      <c r="AQ282" s="36">
        <f t="shared" si="19"/>
        <v>0</v>
      </c>
      <c r="AR282" s="48">
        <f t="shared" si="16"/>
        <v>0</v>
      </c>
      <c r="AS282" s="49">
        <f t="shared" si="17"/>
        <v>0</v>
      </c>
      <c r="AT282" s="16"/>
      <c r="AU282" s="16"/>
      <c r="AV282" s="468" t="s">
        <v>124</v>
      </c>
      <c r="AW282" s="403" cm="1">
        <f t="array" ref="AW282">bdRateExtend($G281:$G284,H281:H284,$Z281:$Z284,AA281:AA284)</f>
        <v>1</v>
      </c>
      <c r="AX282" s="403"/>
      <c r="AY282" s="403"/>
      <c r="AZ282" s="403"/>
      <c r="BA282" s="403"/>
      <c r="BB282" s="403" cm="1">
        <f t="array" ref="BB282">bdRateExtend($G281:$G284,L281:L284,$Z281:$Z284,AE281:AE284)</f>
        <v>1</v>
      </c>
      <c r="BC282" s="403"/>
      <c r="BD282" s="403" cm="1">
        <f t="array" ref="BD282">bdRateExtend($G281:$G284,M281:M284,$Z281:$Z284,AF281:AF284)</f>
        <v>1</v>
      </c>
      <c r="BE282" s="403"/>
      <c r="BF282" s="403" cm="1">
        <f t="array" ref="BF282">bdRateExtend($G281:$G284,N281:N284,$Z281:$Z284,AG281:AG284)</f>
        <v>1</v>
      </c>
      <c r="BG282" s="403"/>
      <c r="BH282" s="403" t="e" cm="1">
        <f t="array" ref="BH282">bdRateExtend($G281:$G284,O281:O284,$Z281:$Z284,AH281:AH284)</f>
        <v>#VALUE!</v>
      </c>
      <c r="BI282" s="403"/>
      <c r="BJ282" s="403" t="e" cm="1">
        <f t="array" ref="BJ282">bdRateExtend($G281:$G284,P281:P284,$Z281:$Z284,AI281:AI284)</f>
        <v>#VALUE!</v>
      </c>
      <c r="BK282" s="403"/>
      <c r="BL282" s="403" t="e" cm="1">
        <f t="array" ref="BL282">bdRateExtend($G281:$G284,Q281:Q284,$Z281:$Z284,AJ281:AJ284)</f>
        <v>#VALUE!</v>
      </c>
      <c r="BM282" s="403"/>
      <c r="BN282" s="403" t="e" cm="1">
        <f t="array" ref="BN282">bdRateExtend($G281:$G284,R281:R284,$Z281:$Z284,AK281:AK284)</f>
        <v>#VALUE!</v>
      </c>
      <c r="BO282" s="403"/>
      <c r="BP282" s="403"/>
      <c r="BQ282" s="377"/>
      <c r="BR282" s="377"/>
    </row>
    <row r="283" spans="1:70" ht="17" customHeight="1" x14ac:dyDescent="0.2">
      <c r="A283" s="387"/>
      <c r="B283" s="390"/>
      <c r="C283" s="393"/>
      <c r="D283" s="396"/>
      <c r="E283" s="399"/>
      <c r="F283" s="19">
        <v>47</v>
      </c>
      <c r="G283" s="35">
        <f>Anchor!B1132</f>
        <v>491.47480000000002</v>
      </c>
      <c r="H283" s="40">
        <f>Anchor!C1132</f>
        <v>33.285600000000002</v>
      </c>
      <c r="I283" s="40">
        <f>Anchor!D1132</f>
        <v>44.364400000000003</v>
      </c>
      <c r="J283" s="40">
        <f>Anchor!E1132</f>
        <v>42.107500000000002</v>
      </c>
      <c r="K283" s="40"/>
      <c r="L283" s="40">
        <f>Anchor!F1132</f>
        <v>10.4436</v>
      </c>
      <c r="M283" s="40">
        <f>Anchor!G1132</f>
        <v>16.241299999999999</v>
      </c>
      <c r="N283" s="40">
        <f>Anchor!H1132</f>
        <v>81.606099999999998</v>
      </c>
      <c r="O283" s="40"/>
      <c r="P283" s="40"/>
      <c r="Q283" s="40"/>
      <c r="R283" s="40"/>
      <c r="S283" s="40"/>
      <c r="T283" s="40"/>
      <c r="U283" s="40"/>
      <c r="V283" s="40">
        <f>Anchor!I1132</f>
        <v>991</v>
      </c>
      <c r="W283" s="40">
        <f>Anchor!J1132</f>
        <v>0.3599</v>
      </c>
      <c r="X283" s="36">
        <f t="shared" si="18"/>
        <v>0.27527777777777779</v>
      </c>
      <c r="Y283" s="15"/>
      <c r="Z283" s="35">
        <f>Test!B1132</f>
        <v>0</v>
      </c>
      <c r="AA283" s="40">
        <f>Test!C1132</f>
        <v>0</v>
      </c>
      <c r="AB283" s="40">
        <f>Test!D1132</f>
        <v>0</v>
      </c>
      <c r="AC283" s="40">
        <f>Test!E1132</f>
        <v>0</v>
      </c>
      <c r="AD283" s="40"/>
      <c r="AE283" s="40">
        <f>Test!F1132</f>
        <v>0</v>
      </c>
      <c r="AF283" s="40">
        <f>Test!G1132</f>
        <v>0</v>
      </c>
      <c r="AG283" s="40">
        <f>Test!H1132</f>
        <v>0</v>
      </c>
      <c r="AH283" s="40"/>
      <c r="AI283" s="40"/>
      <c r="AJ283" s="40"/>
      <c r="AK283" s="40"/>
      <c r="AL283" s="40"/>
      <c r="AM283" s="40"/>
      <c r="AN283" s="40"/>
      <c r="AO283" s="40">
        <f>Test!I1132</f>
        <v>0</v>
      </c>
      <c r="AP283" s="40">
        <f>Test!J1132</f>
        <v>0</v>
      </c>
      <c r="AQ283" s="36">
        <f t="shared" si="19"/>
        <v>0</v>
      </c>
      <c r="AR283" s="48">
        <f t="shared" si="16"/>
        <v>0</v>
      </c>
      <c r="AS283" s="49">
        <f t="shared" si="17"/>
        <v>0</v>
      </c>
      <c r="AT283" s="16"/>
      <c r="AU283" s="16"/>
      <c r="AV283" s="468"/>
      <c r="AW283" s="403"/>
      <c r="AX283" s="403"/>
      <c r="AY283" s="403"/>
      <c r="AZ283" s="403"/>
      <c r="BA283" s="403"/>
      <c r="BB283" s="403"/>
      <c r="BC283" s="403"/>
      <c r="BD283" s="403"/>
      <c r="BE283" s="403"/>
      <c r="BF283" s="403"/>
      <c r="BG283" s="403"/>
      <c r="BH283" s="403"/>
      <c r="BI283" s="403"/>
      <c r="BJ283" s="403"/>
      <c r="BK283" s="403"/>
      <c r="BL283" s="403"/>
      <c r="BM283" s="403"/>
      <c r="BN283" s="403"/>
      <c r="BO283" s="403"/>
      <c r="BP283" s="403"/>
      <c r="BQ283" s="377"/>
      <c r="BR283" s="377"/>
    </row>
    <row r="284" spans="1:70" ht="17" customHeight="1" x14ac:dyDescent="0.2">
      <c r="A284" s="387"/>
      <c r="B284" s="390"/>
      <c r="C284" s="393"/>
      <c r="D284" s="396"/>
      <c r="E284" s="399"/>
      <c r="F284" s="19">
        <v>55</v>
      </c>
      <c r="G284" s="35">
        <f>Anchor!B1133</f>
        <v>239.90020000000001</v>
      </c>
      <c r="H284" s="40">
        <f>Anchor!C1133</f>
        <v>31.1</v>
      </c>
      <c r="I284" s="40">
        <f>Anchor!D1133</f>
        <v>42.855699999999999</v>
      </c>
      <c r="J284" s="40">
        <f>Anchor!E1133</f>
        <v>40.499099999999999</v>
      </c>
      <c r="K284" s="40"/>
      <c r="L284" s="40">
        <f>Anchor!F1133</f>
        <v>8.6245999999999992</v>
      </c>
      <c r="M284" s="40">
        <f>Anchor!G1133</f>
        <v>13.721399999999999</v>
      </c>
      <c r="N284" s="40">
        <f>Anchor!H1133</f>
        <v>70.575100000000006</v>
      </c>
      <c r="O284" s="40"/>
      <c r="P284" s="40"/>
      <c r="Q284" s="40"/>
      <c r="R284" s="40"/>
      <c r="S284" s="40"/>
      <c r="T284" s="40"/>
      <c r="U284" s="40"/>
      <c r="V284" s="40">
        <f>Anchor!I1133</f>
        <v>735.2</v>
      </c>
      <c r="W284" s="40">
        <f>Anchor!J1133</f>
        <v>0.25679999999999997</v>
      </c>
      <c r="X284" s="36">
        <f t="shared" si="18"/>
        <v>0.20422222222222222</v>
      </c>
      <c r="Y284" s="15"/>
      <c r="Z284" s="35">
        <f>Test!B1133</f>
        <v>0</v>
      </c>
      <c r="AA284" s="40">
        <f>Test!C1133</f>
        <v>0</v>
      </c>
      <c r="AB284" s="40">
        <f>Test!D1133</f>
        <v>0</v>
      </c>
      <c r="AC284" s="40">
        <f>Test!E1133</f>
        <v>0</v>
      </c>
      <c r="AD284" s="40"/>
      <c r="AE284" s="40">
        <f>Test!F1133</f>
        <v>0</v>
      </c>
      <c r="AF284" s="40">
        <f>Test!G1133</f>
        <v>0</v>
      </c>
      <c r="AG284" s="40">
        <f>Test!H1133</f>
        <v>0</v>
      </c>
      <c r="AH284" s="40"/>
      <c r="AI284" s="40"/>
      <c r="AJ284" s="40"/>
      <c r="AK284" s="40"/>
      <c r="AL284" s="40"/>
      <c r="AM284" s="40"/>
      <c r="AN284" s="40"/>
      <c r="AO284" s="40">
        <f>Test!I1133</f>
        <v>0</v>
      </c>
      <c r="AP284" s="40">
        <f>Test!J1133</f>
        <v>0</v>
      </c>
      <c r="AQ284" s="36">
        <f t="shared" si="19"/>
        <v>0</v>
      </c>
      <c r="AR284" s="48">
        <f t="shared" si="16"/>
        <v>0</v>
      </c>
      <c r="AS284" s="49">
        <f t="shared" si="17"/>
        <v>0</v>
      </c>
      <c r="AT284" s="16"/>
      <c r="AU284" s="16"/>
      <c r="AV284" s="468" t="s">
        <v>125</v>
      </c>
      <c r="AW284" s="403" cm="1">
        <f t="array" ref="AW284">bdRateExtend($G282:$G285,H282:H285,$Z282:$Z285,AA282:AA285)</f>
        <v>1</v>
      </c>
      <c r="AX284" s="403"/>
      <c r="AY284" s="403"/>
      <c r="AZ284" s="403"/>
      <c r="BA284" s="403"/>
      <c r="BB284" s="403" cm="1">
        <f t="array" ref="BB284">bdRateExtend($G282:$G285,L282:L285,$Z282:$Z285,AE282:AE285)</f>
        <v>1</v>
      </c>
      <c r="BC284" s="403"/>
      <c r="BD284" s="403" cm="1">
        <f t="array" ref="BD284">bdRateExtend($G282:$G285,M282:M285,$Z282:$Z285,AF282:AF285)</f>
        <v>1</v>
      </c>
      <c r="BE284" s="403"/>
      <c r="BF284" s="403" cm="1">
        <f t="array" ref="BF284">bdRateExtend($G282:$G285,N282:N285,$Z282:$Z285,AG282:AG285)</f>
        <v>1</v>
      </c>
      <c r="BG284" s="403"/>
      <c r="BH284" s="403" t="e" cm="1">
        <f t="array" ref="BH284">bdRateExtend($G282:$G285,O282:O285,$Z282:$Z285,AH282:AH285)</f>
        <v>#VALUE!</v>
      </c>
      <c r="BI284" s="403"/>
      <c r="BJ284" s="403" t="e" cm="1">
        <f t="array" ref="BJ284">bdRateExtend($G282:$G285,P282:P285,$Z282:$Z285,AI282:AI285)</f>
        <v>#VALUE!</v>
      </c>
      <c r="BK284" s="403"/>
      <c r="BL284" s="403" t="e" cm="1">
        <f t="array" ref="BL284">bdRateExtend($G282:$G285,Q282:Q285,$Z282:$Z285,AJ282:AJ285)</f>
        <v>#VALUE!</v>
      </c>
      <c r="BM284" s="403"/>
      <c r="BN284" s="403" t="e" cm="1">
        <f t="array" ref="BN284">bdRateExtend($G282:$G285,R282:R285,$Z282:$Z285,AK282:AK285)</f>
        <v>#VALUE!</v>
      </c>
      <c r="BO284" s="403"/>
      <c r="BP284" s="403"/>
      <c r="BQ284" s="377"/>
      <c r="BR284" s="377"/>
    </row>
    <row r="285" spans="1:70" ht="17" customHeight="1" thickBot="1" x14ac:dyDescent="0.25">
      <c r="A285" s="387"/>
      <c r="B285" s="391"/>
      <c r="C285" s="394"/>
      <c r="D285" s="397"/>
      <c r="E285" s="400"/>
      <c r="F285" s="22">
        <v>63</v>
      </c>
      <c r="G285" s="37">
        <f>Anchor!B1134</f>
        <v>85.055800000000005</v>
      </c>
      <c r="H285" s="38">
        <f>Anchor!C1134</f>
        <v>28.471499999999999</v>
      </c>
      <c r="I285" s="38">
        <f>Anchor!D1134</f>
        <v>41.049399999999999</v>
      </c>
      <c r="J285" s="38">
        <f>Anchor!E1134</f>
        <v>38.622199999999999</v>
      </c>
      <c r="K285" s="38"/>
      <c r="L285" s="38">
        <f>Anchor!F1134</f>
        <v>6.7781000000000002</v>
      </c>
      <c r="M285" s="38">
        <f>Anchor!G1134</f>
        <v>10.889099999999999</v>
      </c>
      <c r="N285" s="38">
        <f>Anchor!H1134</f>
        <v>51.718899999999998</v>
      </c>
      <c r="O285" s="38"/>
      <c r="P285" s="38"/>
      <c r="Q285" s="38"/>
      <c r="R285" s="38"/>
      <c r="S285" s="38"/>
      <c r="T285" s="38"/>
      <c r="U285" s="38"/>
      <c r="V285" s="38">
        <f>Anchor!I1134</f>
        <v>392.8</v>
      </c>
      <c r="W285" s="38">
        <f>Anchor!J1134</f>
        <v>0.1358</v>
      </c>
      <c r="X285" s="39">
        <f t="shared" si="18"/>
        <v>0.10911111111111112</v>
      </c>
      <c r="Y285" s="15"/>
      <c r="Z285" s="37">
        <f>Test!B1134</f>
        <v>0</v>
      </c>
      <c r="AA285" s="38">
        <f>Test!C1134</f>
        <v>0</v>
      </c>
      <c r="AB285" s="38">
        <f>Test!D1134</f>
        <v>0</v>
      </c>
      <c r="AC285" s="38">
        <f>Test!E1134</f>
        <v>0</v>
      </c>
      <c r="AD285" s="38"/>
      <c r="AE285" s="38">
        <f>Test!F1134</f>
        <v>0</v>
      </c>
      <c r="AF285" s="38">
        <f>Test!G1134</f>
        <v>0</v>
      </c>
      <c r="AG285" s="38">
        <f>Test!H1134</f>
        <v>0</v>
      </c>
      <c r="AH285" s="38"/>
      <c r="AI285" s="38"/>
      <c r="AJ285" s="38"/>
      <c r="AK285" s="38"/>
      <c r="AL285" s="38"/>
      <c r="AM285" s="38"/>
      <c r="AN285" s="38"/>
      <c r="AO285" s="38">
        <f>Test!I1134</f>
        <v>0</v>
      </c>
      <c r="AP285" s="38">
        <f>Test!J1134</f>
        <v>0</v>
      </c>
      <c r="AQ285" s="39">
        <f t="shared" si="19"/>
        <v>0</v>
      </c>
      <c r="AR285" s="50">
        <f t="shared" si="16"/>
        <v>0</v>
      </c>
      <c r="AS285" s="51">
        <f t="shared" si="17"/>
        <v>0</v>
      </c>
      <c r="AT285" s="16"/>
      <c r="AU285" s="16"/>
      <c r="AV285" s="468"/>
      <c r="AW285" s="403"/>
      <c r="AX285" s="403"/>
      <c r="AY285" s="403"/>
      <c r="AZ285" s="403"/>
      <c r="BA285" s="403"/>
      <c r="BB285" s="403"/>
      <c r="BC285" s="403"/>
      <c r="BD285" s="403"/>
      <c r="BE285" s="403"/>
      <c r="BF285" s="403"/>
      <c r="BG285" s="403"/>
      <c r="BH285" s="403"/>
      <c r="BI285" s="403"/>
      <c r="BJ285" s="403"/>
      <c r="BK285" s="403"/>
      <c r="BL285" s="403"/>
      <c r="BM285" s="403"/>
      <c r="BN285" s="403"/>
      <c r="BO285" s="403"/>
      <c r="BP285" s="403"/>
      <c r="BQ285" s="377"/>
      <c r="BR285" s="377"/>
    </row>
    <row r="286" spans="1:70" ht="17" customHeight="1" x14ac:dyDescent="0.2">
      <c r="A286" s="387"/>
      <c r="B286" s="389" t="s">
        <v>92</v>
      </c>
      <c r="C286" s="392" t="s">
        <v>70</v>
      </c>
      <c r="D286" s="395">
        <v>29.97</v>
      </c>
      <c r="E286" s="398">
        <v>8</v>
      </c>
      <c r="F286" s="21">
        <v>23</v>
      </c>
      <c r="G286" s="32">
        <f>Anchor!B1135</f>
        <v>1042.7181</v>
      </c>
      <c r="H286" s="33">
        <f>Anchor!C1135</f>
        <v>42.587499999999999</v>
      </c>
      <c r="I286" s="33">
        <f>Anchor!D1135</f>
        <v>50.786099999999998</v>
      </c>
      <c r="J286" s="33">
        <f>Anchor!E1135</f>
        <v>50.532699999999998</v>
      </c>
      <c r="K286" s="33"/>
      <c r="L286" s="33">
        <f>Anchor!F1135</f>
        <v>17.060700000000001</v>
      </c>
      <c r="M286" s="33">
        <f>Anchor!G1135</f>
        <v>24.246300000000002</v>
      </c>
      <c r="N286" s="33">
        <f>Anchor!H1135</f>
        <v>98.664000000000001</v>
      </c>
      <c r="O286" s="33"/>
      <c r="P286" s="33"/>
      <c r="Q286" s="33"/>
      <c r="R286" s="33"/>
      <c r="S286" s="33"/>
      <c r="T286" s="33"/>
      <c r="U286" s="33"/>
      <c r="V286" s="33">
        <f>Anchor!I1135</f>
        <v>993.1</v>
      </c>
      <c r="W286" s="33">
        <f>Anchor!J1135</f>
        <v>0.70409999999999995</v>
      </c>
      <c r="X286" s="34">
        <f t="shared" si="18"/>
        <v>0.27586111111111111</v>
      </c>
      <c r="Y286" s="15"/>
      <c r="Z286" s="32">
        <f>Test!B1135</f>
        <v>0</v>
      </c>
      <c r="AA286" s="33">
        <f>Test!C1135</f>
        <v>0</v>
      </c>
      <c r="AB286" s="33">
        <f>Test!D1135</f>
        <v>0</v>
      </c>
      <c r="AC286" s="33">
        <f>Test!E1135</f>
        <v>0</v>
      </c>
      <c r="AD286" s="33"/>
      <c r="AE286" s="33">
        <f>Test!F1135</f>
        <v>0</v>
      </c>
      <c r="AF286" s="33">
        <f>Test!G1135</f>
        <v>0</v>
      </c>
      <c r="AG286" s="33">
        <f>Test!H1135</f>
        <v>0</v>
      </c>
      <c r="AH286" s="33"/>
      <c r="AI286" s="33"/>
      <c r="AJ286" s="33"/>
      <c r="AK286" s="33"/>
      <c r="AL286" s="33"/>
      <c r="AM286" s="33"/>
      <c r="AN286" s="33"/>
      <c r="AO286" s="33">
        <f>Test!I1135</f>
        <v>0</v>
      </c>
      <c r="AP286" s="33">
        <f>Test!J1135</f>
        <v>0</v>
      </c>
      <c r="AQ286" s="34">
        <f t="shared" si="19"/>
        <v>0</v>
      </c>
      <c r="AR286" s="46">
        <f t="shared" si="16"/>
        <v>0</v>
      </c>
      <c r="AS286" s="47">
        <f t="shared" si="17"/>
        <v>0</v>
      </c>
      <c r="AT286" s="16"/>
      <c r="AU286" s="16"/>
      <c r="AV286" s="468" t="s">
        <v>123</v>
      </c>
      <c r="AW286" s="403" cm="1">
        <f t="array" ref="AW286">bdRateExtend($G286:$G289,H286:H289,$Z286:$Z289,AA286:AA289)</f>
        <v>1</v>
      </c>
      <c r="AX286" s="403" cm="1">
        <f t="array" ref="AX286">bdRateExtend($G286:$G291,H286:H291,$Z286:$Z291,AA286:AA291)</f>
        <v>1</v>
      </c>
      <c r="AY286" s="403" cm="1">
        <f t="array" ref="AY286">bdRateExtend($G286:$G291,I286:I291,$Z286:$Z291,AB286:AB291)</f>
        <v>1</v>
      </c>
      <c r="AZ286" s="403" cm="1">
        <f t="array" ref="AZ286">bdRateExtend($G286:$G291,J286:J291,$Z286:$Z291,AC286:AC291)</f>
        <v>1</v>
      </c>
      <c r="BA286" s="403" t="e" cm="1">
        <f t="array" ref="BA286">bdRateExtend($G286:$G291,K286:K291,$Z286:$Z291,AD286:AD291)</f>
        <v>#VALUE!</v>
      </c>
      <c r="BB286" s="403" cm="1">
        <f t="array" ref="BB286">bdRateExtend($G286:$G289,L286:L289,$Z286:$Z289,AE286:AE289)</f>
        <v>1</v>
      </c>
      <c r="BC286" s="403" cm="1">
        <f t="array" ref="BC286">bdRateExtend($G286:$G291,L286:L291,$Z286:$Z291,AE286:AE291)</f>
        <v>1</v>
      </c>
      <c r="BD286" s="403" cm="1">
        <f t="array" ref="BD286">bdRateExtend($G286:$G289,M286:M289,$Z286:$Z289,AF286:AF289)</f>
        <v>1</v>
      </c>
      <c r="BE286" s="403" cm="1">
        <f t="array" ref="BE286">bdRateExtend($G286:$G291,M286:M291,$Z286:$Z291,AF286:AF291)</f>
        <v>1</v>
      </c>
      <c r="BF286" s="403" cm="1">
        <f t="array" ref="BF286">bdRateExtend($G286:$G289,N286:N289,$Z286:$Z289,AG286:AG289)</f>
        <v>1</v>
      </c>
      <c r="BG286" s="403" cm="1">
        <f t="array" ref="BG286">bdRateExtend($G286:$G291,N286:N291,$Z286:$Z291,AG286:AG291)</f>
        <v>1</v>
      </c>
      <c r="BH286" s="403" t="e" cm="1">
        <f t="array" ref="BH286">bdRateExtend($G286:$G289,O286:O289,$Z286:$Z289,AH286:AH289)</f>
        <v>#VALUE!</v>
      </c>
      <c r="BI286" s="403" t="e" cm="1">
        <f t="array" ref="BI286">bdRateExtend($G286:$G291,O286:O291,$Z286:$Z291,AH286:AH291)</f>
        <v>#VALUE!</v>
      </c>
      <c r="BJ286" s="403" t="e" cm="1">
        <f t="array" ref="BJ286">bdRateExtend($G286:$G289,P286:P289,$Z286:$Z289,AI286:AI289)</f>
        <v>#VALUE!</v>
      </c>
      <c r="BK286" s="403" t="e" cm="1">
        <f t="array" ref="BK286">bdRateExtend($G286:$G291,P286:P291,$Z286:$Z291,AI286:AI291)</f>
        <v>#VALUE!</v>
      </c>
      <c r="BL286" s="403" t="e" cm="1">
        <f t="array" ref="BL286">bdRateExtend($G286:$G289,Q286:Q289,$Z286:$Z289,AJ286:AJ289)</f>
        <v>#VALUE!</v>
      </c>
      <c r="BM286" s="403" t="e" cm="1">
        <f t="array" ref="BM286">bdRateExtend($G286:$G291,Q286:Q291,$Z286:$Z291,AJ286:AJ291)</f>
        <v>#VALUE!</v>
      </c>
      <c r="BN286" s="403" t="e" cm="1">
        <f t="array" ref="BN286">bdRateExtend($G286:$G289,R286:R289,$Z286:$Z289,AK286:AK289)</f>
        <v>#VALUE!</v>
      </c>
      <c r="BO286" s="403" t="e" cm="1">
        <f t="array" ref="BO286">bdRateExtend($G286:$G291,R286:R291,$Z286:$Z291,AK286:AK291)</f>
        <v>#VALUE!</v>
      </c>
      <c r="BP286" s="403" t="e" cm="1">
        <f t="array" ref="BP286">bdRateExtend($G286:$G291,S286:S291,$Z286:$Z291,AL286:AL291)</f>
        <v>#VALUE!</v>
      </c>
      <c r="BQ286" s="377" t="e" cm="1">
        <f t="array" ref="BQ286">bdRateExtend($G286:$G291,T286:T291,$Z286:$Z291,AM286:AM291)</f>
        <v>#VALUE!</v>
      </c>
      <c r="BR286" s="377" t="e" cm="1">
        <f t="array" ref="BR286">bdRateExtend($G286:$G291,U286:U291,$Z286:$Z291,AN286:AN291)</f>
        <v>#VALUE!</v>
      </c>
    </row>
    <row r="287" spans="1:70" ht="17" customHeight="1" x14ac:dyDescent="0.2">
      <c r="A287" s="387"/>
      <c r="B287" s="390"/>
      <c r="C287" s="393"/>
      <c r="D287" s="396"/>
      <c r="E287" s="399"/>
      <c r="F287" s="19">
        <v>31</v>
      </c>
      <c r="G287" s="35">
        <f>Anchor!B1136</f>
        <v>559.18299999999999</v>
      </c>
      <c r="H287" s="40">
        <f>Anchor!C1136</f>
        <v>39.693199999999997</v>
      </c>
      <c r="I287" s="40">
        <f>Anchor!D1136</f>
        <v>49.2532</v>
      </c>
      <c r="J287" s="40">
        <f>Anchor!E1136</f>
        <v>49.160499999999999</v>
      </c>
      <c r="K287" s="40"/>
      <c r="L287" s="40">
        <f>Anchor!F1136</f>
        <v>14.673400000000001</v>
      </c>
      <c r="M287" s="40">
        <f>Anchor!G1136</f>
        <v>21.578099999999999</v>
      </c>
      <c r="N287" s="40">
        <f>Anchor!H1136</f>
        <v>96.769800000000004</v>
      </c>
      <c r="O287" s="40"/>
      <c r="P287" s="40"/>
      <c r="Q287" s="40"/>
      <c r="R287" s="40"/>
      <c r="S287" s="40"/>
      <c r="T287" s="40"/>
      <c r="U287" s="40"/>
      <c r="V287" s="40">
        <f>Anchor!I1136</f>
        <v>817</v>
      </c>
      <c r="W287" s="40">
        <f>Anchor!J1136</f>
        <v>0.59209999999999996</v>
      </c>
      <c r="X287" s="36">
        <f t="shared" si="18"/>
        <v>0.22694444444444445</v>
      </c>
      <c r="Y287" s="15"/>
      <c r="Z287" s="35">
        <f>Test!B1136</f>
        <v>0</v>
      </c>
      <c r="AA287" s="40">
        <f>Test!C1136</f>
        <v>0</v>
      </c>
      <c r="AB287" s="40">
        <f>Test!D1136</f>
        <v>0</v>
      </c>
      <c r="AC287" s="40">
        <f>Test!E1136</f>
        <v>0</v>
      </c>
      <c r="AD287" s="40"/>
      <c r="AE287" s="40">
        <f>Test!F1136</f>
        <v>0</v>
      </c>
      <c r="AF287" s="40">
        <f>Test!G1136</f>
        <v>0</v>
      </c>
      <c r="AG287" s="40">
        <f>Test!H1136</f>
        <v>0</v>
      </c>
      <c r="AH287" s="40"/>
      <c r="AI287" s="40"/>
      <c r="AJ287" s="40"/>
      <c r="AK287" s="40"/>
      <c r="AL287" s="40"/>
      <c r="AM287" s="40"/>
      <c r="AN287" s="40"/>
      <c r="AO287" s="40">
        <f>Test!I1136</f>
        <v>0</v>
      </c>
      <c r="AP287" s="40">
        <f>Test!J1136</f>
        <v>0</v>
      </c>
      <c r="AQ287" s="36">
        <f t="shared" si="19"/>
        <v>0</v>
      </c>
      <c r="AR287" s="48">
        <f t="shared" si="16"/>
        <v>0</v>
      </c>
      <c r="AS287" s="49">
        <f t="shared" si="17"/>
        <v>0</v>
      </c>
      <c r="AT287" s="16"/>
      <c r="AU287" s="16"/>
      <c r="AV287" s="468"/>
      <c r="AW287" s="403"/>
      <c r="AX287" s="403"/>
      <c r="AY287" s="403"/>
      <c r="AZ287" s="403"/>
      <c r="BA287" s="403"/>
      <c r="BB287" s="403"/>
      <c r="BC287" s="403"/>
      <c r="BD287" s="403"/>
      <c r="BE287" s="403"/>
      <c r="BF287" s="403"/>
      <c r="BG287" s="403"/>
      <c r="BH287" s="403"/>
      <c r="BI287" s="403"/>
      <c r="BJ287" s="403"/>
      <c r="BK287" s="403"/>
      <c r="BL287" s="403"/>
      <c r="BM287" s="403"/>
      <c r="BN287" s="403"/>
      <c r="BO287" s="403"/>
      <c r="BP287" s="403"/>
      <c r="BQ287" s="377"/>
      <c r="BR287" s="377"/>
    </row>
    <row r="288" spans="1:70" ht="17" customHeight="1" x14ac:dyDescent="0.2">
      <c r="A288" s="387"/>
      <c r="B288" s="390"/>
      <c r="C288" s="393"/>
      <c r="D288" s="396"/>
      <c r="E288" s="399"/>
      <c r="F288" s="19">
        <v>39</v>
      </c>
      <c r="G288" s="35">
        <f>Anchor!B1137</f>
        <v>287.3229</v>
      </c>
      <c r="H288" s="40">
        <f>Anchor!C1137</f>
        <v>36.927500000000002</v>
      </c>
      <c r="I288" s="40">
        <f>Anchor!D1137</f>
        <v>47.613999999999997</v>
      </c>
      <c r="J288" s="40">
        <f>Anchor!E1137</f>
        <v>47.558399999999999</v>
      </c>
      <c r="K288" s="40"/>
      <c r="L288" s="40">
        <f>Anchor!F1137</f>
        <v>12.243499999999999</v>
      </c>
      <c r="M288" s="40">
        <f>Anchor!G1137</f>
        <v>18.685500000000001</v>
      </c>
      <c r="N288" s="40">
        <f>Anchor!H1137</f>
        <v>92.484899999999996</v>
      </c>
      <c r="O288" s="40"/>
      <c r="P288" s="40"/>
      <c r="Q288" s="40"/>
      <c r="R288" s="40"/>
      <c r="S288" s="40"/>
      <c r="T288" s="40"/>
      <c r="U288" s="40"/>
      <c r="V288" s="40">
        <f>Anchor!I1137</f>
        <v>627.6</v>
      </c>
      <c r="W288" s="40">
        <f>Anchor!J1137</f>
        <v>0.4551</v>
      </c>
      <c r="X288" s="36">
        <f t="shared" si="18"/>
        <v>0.17433333333333334</v>
      </c>
      <c r="Y288" s="15"/>
      <c r="Z288" s="35">
        <f>Test!B1137</f>
        <v>0</v>
      </c>
      <c r="AA288" s="40">
        <f>Test!C1137</f>
        <v>0</v>
      </c>
      <c r="AB288" s="40">
        <f>Test!D1137</f>
        <v>0</v>
      </c>
      <c r="AC288" s="40">
        <f>Test!E1137</f>
        <v>0</v>
      </c>
      <c r="AD288" s="40"/>
      <c r="AE288" s="40">
        <f>Test!F1137</f>
        <v>0</v>
      </c>
      <c r="AF288" s="40">
        <f>Test!G1137</f>
        <v>0</v>
      </c>
      <c r="AG288" s="40">
        <f>Test!H1137</f>
        <v>0</v>
      </c>
      <c r="AH288" s="40"/>
      <c r="AI288" s="40"/>
      <c r="AJ288" s="40"/>
      <c r="AK288" s="40"/>
      <c r="AL288" s="40"/>
      <c r="AM288" s="40"/>
      <c r="AN288" s="40"/>
      <c r="AO288" s="40">
        <f>Test!I1137</f>
        <v>0</v>
      </c>
      <c r="AP288" s="40">
        <f>Test!J1137</f>
        <v>0</v>
      </c>
      <c r="AQ288" s="36">
        <f t="shared" si="19"/>
        <v>0</v>
      </c>
      <c r="AR288" s="48">
        <f t="shared" si="16"/>
        <v>0</v>
      </c>
      <c r="AS288" s="49">
        <f t="shared" si="17"/>
        <v>0</v>
      </c>
      <c r="AT288" s="16"/>
      <c r="AU288" s="16"/>
      <c r="AV288" s="468" t="s">
        <v>124</v>
      </c>
      <c r="AW288" s="403" cm="1">
        <f t="array" ref="AW288">bdRateExtend($G287:$G290,H287:H290,$Z287:$Z290,AA287:AA290)</f>
        <v>1</v>
      </c>
      <c r="AX288" s="403"/>
      <c r="AY288" s="403"/>
      <c r="AZ288" s="403"/>
      <c r="BA288" s="403"/>
      <c r="BB288" s="403" cm="1">
        <f t="array" ref="BB288">bdRateExtend($G287:$G290,L287:L290,$Z287:$Z290,AE287:AE290)</f>
        <v>1</v>
      </c>
      <c r="BC288" s="403"/>
      <c r="BD288" s="403" cm="1">
        <f t="array" ref="BD288">bdRateExtend($G287:$G290,M287:M290,$Z287:$Z290,AF287:AF290)</f>
        <v>1</v>
      </c>
      <c r="BE288" s="403"/>
      <c r="BF288" s="403" cm="1">
        <f t="array" ref="BF288">bdRateExtend($G287:$G290,N287:N290,$Z287:$Z290,AG287:AG290)</f>
        <v>1</v>
      </c>
      <c r="BG288" s="403"/>
      <c r="BH288" s="403" t="e" cm="1">
        <f t="array" ref="BH288">bdRateExtend($G287:$G290,O287:O290,$Z287:$Z290,AH287:AH290)</f>
        <v>#VALUE!</v>
      </c>
      <c r="BI288" s="403"/>
      <c r="BJ288" s="403" t="e" cm="1">
        <f t="array" ref="BJ288">bdRateExtend($G287:$G290,P287:P290,$Z287:$Z290,AI287:AI290)</f>
        <v>#VALUE!</v>
      </c>
      <c r="BK288" s="403"/>
      <c r="BL288" s="403" t="e" cm="1">
        <f t="array" ref="BL288">bdRateExtend($G287:$G290,Q287:Q290,$Z287:$Z290,AJ287:AJ290)</f>
        <v>#VALUE!</v>
      </c>
      <c r="BM288" s="403"/>
      <c r="BN288" s="403" t="e" cm="1">
        <f t="array" ref="BN288">bdRateExtend($G287:$G290,R287:R290,$Z287:$Z290,AK287:AK290)</f>
        <v>#VALUE!</v>
      </c>
      <c r="BO288" s="403"/>
      <c r="BP288" s="403"/>
      <c r="BQ288" s="377"/>
      <c r="BR288" s="377"/>
    </row>
    <row r="289" spans="1:70" ht="17" customHeight="1" x14ac:dyDescent="0.2">
      <c r="A289" s="387"/>
      <c r="B289" s="390"/>
      <c r="C289" s="393"/>
      <c r="D289" s="396"/>
      <c r="E289" s="399"/>
      <c r="F289" s="19">
        <v>47</v>
      </c>
      <c r="G289" s="35">
        <f>Anchor!B1138</f>
        <v>143.5498</v>
      </c>
      <c r="H289" s="40">
        <f>Anchor!C1138</f>
        <v>34.516300000000001</v>
      </c>
      <c r="I289" s="40">
        <f>Anchor!D1138</f>
        <v>45.816299999999998</v>
      </c>
      <c r="J289" s="40">
        <f>Anchor!E1138</f>
        <v>45.977600000000002</v>
      </c>
      <c r="K289" s="40"/>
      <c r="L289" s="40">
        <f>Anchor!F1138</f>
        <v>10.0977</v>
      </c>
      <c r="M289" s="40">
        <f>Anchor!G1138</f>
        <v>15.7437</v>
      </c>
      <c r="N289" s="40">
        <f>Anchor!H1138</f>
        <v>85.040199999999999</v>
      </c>
      <c r="O289" s="40"/>
      <c r="P289" s="40"/>
      <c r="Q289" s="40"/>
      <c r="R289" s="40"/>
      <c r="S289" s="40"/>
      <c r="T289" s="40"/>
      <c r="U289" s="40"/>
      <c r="V289" s="40">
        <f>Anchor!I1138</f>
        <v>475.3</v>
      </c>
      <c r="W289" s="40">
        <f>Anchor!J1138</f>
        <v>0.36199999999999999</v>
      </c>
      <c r="X289" s="36">
        <f t="shared" si="18"/>
        <v>0.13202777777777777</v>
      </c>
      <c r="Y289" s="15"/>
      <c r="Z289" s="35">
        <f>Test!B1138</f>
        <v>0</v>
      </c>
      <c r="AA289" s="40">
        <f>Test!C1138</f>
        <v>0</v>
      </c>
      <c r="AB289" s="40">
        <f>Test!D1138</f>
        <v>0</v>
      </c>
      <c r="AC289" s="40">
        <f>Test!E1138</f>
        <v>0</v>
      </c>
      <c r="AD289" s="40"/>
      <c r="AE289" s="40">
        <f>Test!F1138</f>
        <v>0</v>
      </c>
      <c r="AF289" s="40">
        <f>Test!G1138</f>
        <v>0</v>
      </c>
      <c r="AG289" s="40">
        <f>Test!H1138</f>
        <v>0</v>
      </c>
      <c r="AH289" s="40"/>
      <c r="AI289" s="40"/>
      <c r="AJ289" s="40"/>
      <c r="AK289" s="40"/>
      <c r="AL289" s="40"/>
      <c r="AM289" s="40"/>
      <c r="AN289" s="40"/>
      <c r="AO289" s="40">
        <f>Test!I1138</f>
        <v>0</v>
      </c>
      <c r="AP289" s="40">
        <f>Test!J1138</f>
        <v>0</v>
      </c>
      <c r="AQ289" s="36">
        <f t="shared" si="19"/>
        <v>0</v>
      </c>
      <c r="AR289" s="48">
        <f t="shared" si="16"/>
        <v>0</v>
      </c>
      <c r="AS289" s="49">
        <f t="shared" si="17"/>
        <v>0</v>
      </c>
      <c r="AT289" s="16"/>
      <c r="AU289" s="16"/>
      <c r="AV289" s="468"/>
      <c r="AW289" s="403"/>
      <c r="AX289" s="403"/>
      <c r="AY289" s="403"/>
      <c r="AZ289" s="403"/>
      <c r="BA289" s="403"/>
      <c r="BB289" s="403"/>
      <c r="BC289" s="403"/>
      <c r="BD289" s="403"/>
      <c r="BE289" s="403"/>
      <c r="BF289" s="403"/>
      <c r="BG289" s="403"/>
      <c r="BH289" s="403"/>
      <c r="BI289" s="403"/>
      <c r="BJ289" s="403"/>
      <c r="BK289" s="403"/>
      <c r="BL289" s="403"/>
      <c r="BM289" s="403"/>
      <c r="BN289" s="403"/>
      <c r="BO289" s="403"/>
      <c r="BP289" s="403"/>
      <c r="BQ289" s="377"/>
      <c r="BR289" s="377"/>
    </row>
    <row r="290" spans="1:70" ht="17" customHeight="1" x14ac:dyDescent="0.2">
      <c r="A290" s="387"/>
      <c r="B290" s="390"/>
      <c r="C290" s="393"/>
      <c r="D290" s="396"/>
      <c r="E290" s="399"/>
      <c r="F290" s="19">
        <v>55</v>
      </c>
      <c r="G290" s="35">
        <f>Anchor!B1139</f>
        <v>68.599000000000004</v>
      </c>
      <c r="H290" s="40">
        <f>Anchor!C1139</f>
        <v>32.505299999999998</v>
      </c>
      <c r="I290" s="40">
        <f>Anchor!D1139</f>
        <v>44.125100000000003</v>
      </c>
      <c r="J290" s="40">
        <f>Anchor!E1139</f>
        <v>44.537999999999997</v>
      </c>
      <c r="K290" s="40"/>
      <c r="L290" s="40">
        <f>Anchor!F1139</f>
        <v>8.5055999999999994</v>
      </c>
      <c r="M290" s="40">
        <f>Anchor!G1139</f>
        <v>13.2323</v>
      </c>
      <c r="N290" s="40">
        <f>Anchor!H1139</f>
        <v>74.069199999999995</v>
      </c>
      <c r="O290" s="40"/>
      <c r="P290" s="40"/>
      <c r="Q290" s="40"/>
      <c r="R290" s="40"/>
      <c r="S290" s="40"/>
      <c r="T290" s="40"/>
      <c r="U290" s="40"/>
      <c r="V290" s="40">
        <f>Anchor!I1139</f>
        <v>304.7</v>
      </c>
      <c r="W290" s="40">
        <f>Anchor!J1139</f>
        <v>0.28570000000000001</v>
      </c>
      <c r="X290" s="36">
        <f t="shared" si="18"/>
        <v>8.4638888888888889E-2</v>
      </c>
      <c r="Y290" s="15"/>
      <c r="Z290" s="35">
        <f>Test!B1139</f>
        <v>0</v>
      </c>
      <c r="AA290" s="40">
        <f>Test!C1139</f>
        <v>0</v>
      </c>
      <c r="AB290" s="40">
        <f>Test!D1139</f>
        <v>0</v>
      </c>
      <c r="AC290" s="40">
        <f>Test!E1139</f>
        <v>0</v>
      </c>
      <c r="AD290" s="40"/>
      <c r="AE290" s="40">
        <f>Test!F1139</f>
        <v>0</v>
      </c>
      <c r="AF290" s="40">
        <f>Test!G1139</f>
        <v>0</v>
      </c>
      <c r="AG290" s="40">
        <f>Test!H1139</f>
        <v>0</v>
      </c>
      <c r="AH290" s="40"/>
      <c r="AI290" s="40"/>
      <c r="AJ290" s="40"/>
      <c r="AK290" s="40"/>
      <c r="AL290" s="40"/>
      <c r="AM290" s="40"/>
      <c r="AN290" s="40"/>
      <c r="AO290" s="40">
        <f>Test!I1139</f>
        <v>0</v>
      </c>
      <c r="AP290" s="40">
        <f>Test!J1139</f>
        <v>0</v>
      </c>
      <c r="AQ290" s="36">
        <f t="shared" si="19"/>
        <v>0</v>
      </c>
      <c r="AR290" s="48">
        <f t="shared" si="16"/>
        <v>0</v>
      </c>
      <c r="AS290" s="49">
        <f t="shared" si="17"/>
        <v>0</v>
      </c>
      <c r="AT290" s="16"/>
      <c r="AU290" s="16"/>
      <c r="AV290" s="468" t="s">
        <v>125</v>
      </c>
      <c r="AW290" s="403" cm="1">
        <f t="array" ref="AW290">bdRateExtend($G288:$G291,H288:H291,$Z288:$Z291,AA288:AA291)</f>
        <v>1</v>
      </c>
      <c r="AX290" s="403"/>
      <c r="AY290" s="403"/>
      <c r="AZ290" s="403"/>
      <c r="BA290" s="403"/>
      <c r="BB290" s="403" cm="1">
        <f t="array" ref="BB290">bdRateExtend($G288:$G291,L288:L291,$Z288:$Z291,AE288:AE291)</f>
        <v>1</v>
      </c>
      <c r="BC290" s="403"/>
      <c r="BD290" s="403" cm="1">
        <f t="array" ref="BD290">bdRateExtend($G288:$G291,M288:M291,$Z288:$Z291,AF288:AF291)</f>
        <v>1</v>
      </c>
      <c r="BE290" s="403"/>
      <c r="BF290" s="403" cm="1">
        <f t="array" ref="BF290">bdRateExtend($G288:$G291,N288:N291,$Z288:$Z291,AG288:AG291)</f>
        <v>1</v>
      </c>
      <c r="BG290" s="403"/>
      <c r="BH290" s="403" t="e" cm="1">
        <f t="array" ref="BH290">bdRateExtend($G288:$G291,O288:O291,$Z288:$Z291,AH288:AH291)</f>
        <v>#VALUE!</v>
      </c>
      <c r="BI290" s="403"/>
      <c r="BJ290" s="403" t="e" cm="1">
        <f t="array" ref="BJ290">bdRateExtend($G288:$G291,P288:P291,$Z288:$Z291,AI288:AI291)</f>
        <v>#VALUE!</v>
      </c>
      <c r="BK290" s="403"/>
      <c r="BL290" s="403" t="e" cm="1">
        <f t="array" ref="BL290">bdRateExtend($G288:$G291,Q288:Q291,$Z288:$Z291,AJ288:AJ291)</f>
        <v>#VALUE!</v>
      </c>
      <c r="BM290" s="403"/>
      <c r="BN290" s="403" t="e" cm="1">
        <f t="array" ref="BN290">bdRateExtend($G288:$G291,R288:R291,$Z288:$Z291,AK288:AK291)</f>
        <v>#VALUE!</v>
      </c>
      <c r="BO290" s="403"/>
      <c r="BP290" s="403"/>
      <c r="BQ290" s="377"/>
      <c r="BR290" s="377"/>
    </row>
    <row r="291" spans="1:70" ht="17" customHeight="1" thickBot="1" x14ac:dyDescent="0.25">
      <c r="A291" s="388"/>
      <c r="B291" s="391"/>
      <c r="C291" s="394"/>
      <c r="D291" s="397"/>
      <c r="E291" s="400"/>
      <c r="F291" s="22">
        <v>63</v>
      </c>
      <c r="G291" s="37">
        <f>Anchor!B1140</f>
        <v>28.8948</v>
      </c>
      <c r="H291" s="38">
        <f>Anchor!C1140</f>
        <v>30.262599999999999</v>
      </c>
      <c r="I291" s="38">
        <f>Anchor!D1140</f>
        <v>42.812100000000001</v>
      </c>
      <c r="J291" s="38">
        <f>Anchor!E1140</f>
        <v>43.040999999999997</v>
      </c>
      <c r="K291" s="38"/>
      <c r="L291" s="38">
        <f>Anchor!F1140</f>
        <v>7.2998000000000003</v>
      </c>
      <c r="M291" s="38">
        <f>Anchor!G1140</f>
        <v>10.935600000000001</v>
      </c>
      <c r="N291" s="38">
        <f>Anchor!H1140</f>
        <v>55.956299999999999</v>
      </c>
      <c r="O291" s="38"/>
      <c r="P291" s="38"/>
      <c r="Q291" s="38"/>
      <c r="R291" s="38"/>
      <c r="S291" s="38"/>
      <c r="T291" s="38"/>
      <c r="U291" s="38"/>
      <c r="V291" s="38">
        <f>Anchor!I1140</f>
        <v>150.69999999999999</v>
      </c>
      <c r="W291" s="38">
        <f>Anchor!J1140</f>
        <v>0.18310000000000001</v>
      </c>
      <c r="X291" s="39">
        <f t="shared" si="18"/>
        <v>4.1861111111111106E-2</v>
      </c>
      <c r="Y291" s="15"/>
      <c r="Z291" s="37">
        <f>Test!B1140</f>
        <v>0</v>
      </c>
      <c r="AA291" s="38">
        <f>Test!C1140</f>
        <v>0</v>
      </c>
      <c r="AB291" s="38">
        <f>Test!D1140</f>
        <v>0</v>
      </c>
      <c r="AC291" s="38">
        <f>Test!E1140</f>
        <v>0</v>
      </c>
      <c r="AD291" s="38"/>
      <c r="AE291" s="38">
        <f>Test!F1140</f>
        <v>0</v>
      </c>
      <c r="AF291" s="38">
        <f>Test!G1140</f>
        <v>0</v>
      </c>
      <c r="AG291" s="38">
        <f>Test!H1140</f>
        <v>0</v>
      </c>
      <c r="AH291" s="38"/>
      <c r="AI291" s="38"/>
      <c r="AJ291" s="38"/>
      <c r="AK291" s="38"/>
      <c r="AL291" s="38"/>
      <c r="AM291" s="38"/>
      <c r="AN291" s="38"/>
      <c r="AO291" s="38">
        <f>Test!I1140</f>
        <v>0</v>
      </c>
      <c r="AP291" s="38">
        <f>Test!J1140</f>
        <v>0</v>
      </c>
      <c r="AQ291" s="39">
        <f t="shared" si="19"/>
        <v>0</v>
      </c>
      <c r="AR291" s="50">
        <f t="shared" si="16"/>
        <v>0</v>
      </c>
      <c r="AS291" s="51">
        <f t="shared" si="17"/>
        <v>0</v>
      </c>
      <c r="AT291" s="16"/>
      <c r="AU291" s="16"/>
      <c r="AV291" s="468"/>
      <c r="AW291" s="403"/>
      <c r="AX291" s="403"/>
      <c r="AY291" s="403"/>
      <c r="AZ291" s="403"/>
      <c r="BA291" s="403"/>
      <c r="BB291" s="403"/>
      <c r="BC291" s="403"/>
      <c r="BD291" s="403"/>
      <c r="BE291" s="403"/>
      <c r="BF291" s="403"/>
      <c r="BG291" s="403"/>
      <c r="BH291" s="403"/>
      <c r="BI291" s="403"/>
      <c r="BJ291" s="403"/>
      <c r="BK291" s="403"/>
      <c r="BL291" s="403"/>
      <c r="BM291" s="403"/>
      <c r="BN291" s="403"/>
      <c r="BO291" s="403"/>
      <c r="BP291" s="403"/>
      <c r="BQ291" s="377"/>
      <c r="BR291" s="377"/>
    </row>
    <row r="292" spans="1:70" ht="17" customHeight="1" x14ac:dyDescent="0.2">
      <c r="A292" s="386" t="s">
        <v>105</v>
      </c>
      <c r="B292" s="389" t="s">
        <v>2</v>
      </c>
      <c r="C292" s="392" t="s">
        <v>24</v>
      </c>
      <c r="D292" s="395">
        <v>60</v>
      </c>
      <c r="E292" s="398">
        <v>8</v>
      </c>
      <c r="F292" s="21">
        <v>23</v>
      </c>
      <c r="G292" s="32">
        <f>Anchor!B1141</f>
        <v>21327.784599999999</v>
      </c>
      <c r="H292" s="33">
        <f>Anchor!C1141</f>
        <v>44.419699999999999</v>
      </c>
      <c r="I292" s="33">
        <f>Anchor!D1141</f>
        <v>46.314399999999999</v>
      </c>
      <c r="J292" s="33">
        <f>Anchor!E1141</f>
        <v>46.872799999999998</v>
      </c>
      <c r="K292" s="33"/>
      <c r="L292" s="33">
        <f>Anchor!F1141</f>
        <v>28.1968</v>
      </c>
      <c r="M292" s="33">
        <f>Anchor!G1141</f>
        <v>25.273</v>
      </c>
      <c r="N292" s="33">
        <f>Anchor!H1141</f>
        <v>99.07</v>
      </c>
      <c r="O292" s="33"/>
      <c r="P292" s="33"/>
      <c r="Q292" s="33"/>
      <c r="R292" s="33"/>
      <c r="S292" s="33"/>
      <c r="T292" s="33"/>
      <c r="U292" s="33"/>
      <c r="V292" s="33">
        <f>Anchor!I1141</f>
        <v>8351.4</v>
      </c>
      <c r="W292" s="33">
        <f>Anchor!J1141</f>
        <v>8.8280999999999992</v>
      </c>
      <c r="X292" s="34">
        <f t="shared" si="18"/>
        <v>2.3198333333333334</v>
      </c>
      <c r="Y292" s="15"/>
      <c r="Z292" s="32">
        <f>Test!B1141</f>
        <v>0</v>
      </c>
      <c r="AA292" s="33">
        <f>Test!C1141</f>
        <v>0</v>
      </c>
      <c r="AB292" s="33">
        <f>Test!D1141</f>
        <v>0</v>
      </c>
      <c r="AC292" s="33">
        <f>Test!E1141</f>
        <v>0</v>
      </c>
      <c r="AD292" s="33"/>
      <c r="AE292" s="33">
        <f>Test!F1141</f>
        <v>0</v>
      </c>
      <c r="AF292" s="33">
        <f>Test!G1141</f>
        <v>0</v>
      </c>
      <c r="AG292" s="33">
        <f>Test!H1141</f>
        <v>0</v>
      </c>
      <c r="AH292" s="33"/>
      <c r="AI292" s="33"/>
      <c r="AJ292" s="33"/>
      <c r="AK292" s="33"/>
      <c r="AL292" s="33"/>
      <c r="AM292" s="33"/>
      <c r="AN292" s="33"/>
      <c r="AO292" s="33">
        <f>Test!I1141</f>
        <v>0</v>
      </c>
      <c r="AP292" s="33">
        <f>Test!J1141</f>
        <v>0</v>
      </c>
      <c r="AQ292" s="34">
        <f t="shared" si="19"/>
        <v>0</v>
      </c>
      <c r="AR292" s="46">
        <f t="shared" si="16"/>
        <v>0</v>
      </c>
      <c r="AS292" s="47">
        <f t="shared" si="17"/>
        <v>0</v>
      </c>
      <c r="AT292" s="16"/>
      <c r="AU292" s="16"/>
      <c r="AV292" s="468" t="s">
        <v>123</v>
      </c>
      <c r="AW292" s="403" cm="1">
        <f t="array" ref="AW292">bdRateExtend($G292:$G295,H292:H295,$Z292:$Z295,AA292:AA295)</f>
        <v>1</v>
      </c>
      <c r="AX292" s="403" cm="1">
        <f t="array" ref="AX292">bdRateExtend($G292:$G297,H292:H297,$Z292:$Z297,AA292:AA297)</f>
        <v>1</v>
      </c>
      <c r="AY292" s="403" cm="1">
        <f t="array" ref="AY292">bdRateExtend($G292:$G297,I292:I297,$Z292:$Z297,AB292:AB297)</f>
        <v>1</v>
      </c>
      <c r="AZ292" s="403" cm="1">
        <f t="array" ref="AZ292">bdRateExtend($G292:$G297,J292:J297,$Z292:$Z297,AC292:AC297)</f>
        <v>1</v>
      </c>
      <c r="BA292" s="403" t="e" cm="1">
        <f t="array" ref="BA292">bdRateExtend($G292:$G297,K292:K297,$Z292:$Z297,AD292:AD297)</f>
        <v>#VALUE!</v>
      </c>
      <c r="BB292" s="403" cm="1">
        <f t="array" ref="BB292">bdRateExtend($G292:$G295,L292:L295,$Z292:$Z295,AE292:AE295)</f>
        <v>1</v>
      </c>
      <c r="BC292" s="403" cm="1">
        <f t="array" ref="BC292">bdRateExtend($G292:$G297,L292:L297,$Z292:$Z297,AE292:AE297)</f>
        <v>1</v>
      </c>
      <c r="BD292" s="403" cm="1">
        <f t="array" ref="BD292">bdRateExtend($G292:$G295,M292:M295,$Z292:$Z295,AF292:AF295)</f>
        <v>1</v>
      </c>
      <c r="BE292" s="403" cm="1">
        <f t="array" ref="BE292">bdRateExtend($G292:$G297,M292:M297,$Z292:$Z297,AF292:AF297)</f>
        <v>1</v>
      </c>
      <c r="BF292" s="403" cm="1">
        <f t="array" ref="BF292">bdRateExtend($G292:$G295,N292:N295,$Z292:$Z295,AG292:AG295)</f>
        <v>1</v>
      </c>
      <c r="BG292" s="403" cm="1">
        <f t="array" ref="BG292">bdRateExtend($G292:$G297,N292:N297,$Z292:$Z297,AG292:AG297)</f>
        <v>1</v>
      </c>
      <c r="BH292" s="403" t="e" cm="1">
        <f t="array" ref="BH292">bdRateExtend($G292:$G295,O292:O295,$Z292:$Z295,AH292:AH295)</f>
        <v>#VALUE!</v>
      </c>
      <c r="BI292" s="403" t="e" cm="1">
        <f t="array" ref="BI292">bdRateExtend($G292:$G297,O292:O297,$Z292:$Z297,AH292:AH297)</f>
        <v>#VALUE!</v>
      </c>
      <c r="BJ292" s="403" t="e" cm="1">
        <f t="array" ref="BJ292">bdRateExtend($G292:$G295,P292:P295,$Z292:$Z295,AI292:AI295)</f>
        <v>#VALUE!</v>
      </c>
      <c r="BK292" s="403" t="e" cm="1">
        <f t="array" ref="BK292">bdRateExtend($G292:$G297,P292:P297,$Z292:$Z297,AI292:AI297)</f>
        <v>#VALUE!</v>
      </c>
      <c r="BL292" s="403" t="e" cm="1">
        <f t="array" ref="BL292">bdRateExtend($G292:$G295,Q292:Q295,$Z292:$Z295,AJ292:AJ295)</f>
        <v>#VALUE!</v>
      </c>
      <c r="BM292" s="403" t="e" cm="1">
        <f t="array" ref="BM292">bdRateExtend($G292:$G297,Q292:Q297,$Z292:$Z297,AJ292:AJ297)</f>
        <v>#VALUE!</v>
      </c>
      <c r="BN292" s="403" t="e" cm="1">
        <f t="array" ref="BN292">bdRateExtend($G292:$G295,R292:R295,$Z292:$Z295,AK292:AK295)</f>
        <v>#VALUE!</v>
      </c>
      <c r="BO292" s="403" t="e" cm="1">
        <f t="array" ref="BO292">bdRateExtend($G292:$G297,R292:R297,$Z292:$Z297,AK292:AK297)</f>
        <v>#VALUE!</v>
      </c>
      <c r="BP292" s="403" t="e" cm="1">
        <f t="array" ref="BP292">bdRateExtend($G292:$G297,S292:S297,$Z292:$Z297,AL292:AL297)</f>
        <v>#VALUE!</v>
      </c>
      <c r="BQ292" s="377" t="e" cm="1">
        <f t="array" ref="BQ292">bdRateExtend($G292:$G297,T292:T297,$Z292:$Z297,AM292:AM297)</f>
        <v>#VALUE!</v>
      </c>
      <c r="BR292" s="377" t="e" cm="1">
        <f t="array" ref="BR292">bdRateExtend($G292:$G297,U292:U297,$Z292:$Z297,AN292:AN297)</f>
        <v>#VALUE!</v>
      </c>
    </row>
    <row r="293" spans="1:70" ht="17" customHeight="1" x14ac:dyDescent="0.2">
      <c r="A293" s="387"/>
      <c r="B293" s="390"/>
      <c r="C293" s="393"/>
      <c r="D293" s="396"/>
      <c r="E293" s="399"/>
      <c r="F293" s="19">
        <v>31</v>
      </c>
      <c r="G293" s="35">
        <f>Anchor!B1142</f>
        <v>12387.84</v>
      </c>
      <c r="H293" s="40">
        <f>Anchor!C1142</f>
        <v>41.949399999999997</v>
      </c>
      <c r="I293" s="40">
        <f>Anchor!D1142</f>
        <v>44.167999999999999</v>
      </c>
      <c r="J293" s="40">
        <f>Anchor!E1142</f>
        <v>44.658900000000003</v>
      </c>
      <c r="K293" s="40"/>
      <c r="L293" s="40">
        <f>Anchor!F1142</f>
        <v>25.134499999999999</v>
      </c>
      <c r="M293" s="40">
        <f>Anchor!G1142</f>
        <v>22.6571</v>
      </c>
      <c r="N293" s="40">
        <f>Anchor!H1142</f>
        <v>98.183099999999996</v>
      </c>
      <c r="O293" s="40"/>
      <c r="P293" s="40"/>
      <c r="Q293" s="40"/>
      <c r="R293" s="40"/>
      <c r="S293" s="40"/>
      <c r="T293" s="40"/>
      <c r="U293" s="40"/>
      <c r="V293" s="40">
        <f>Anchor!I1142</f>
        <v>7821.8</v>
      </c>
      <c r="W293" s="40">
        <f>Anchor!J1142</f>
        <v>7.7702999999999998</v>
      </c>
      <c r="X293" s="36">
        <f t="shared" si="18"/>
        <v>2.1727222222222222</v>
      </c>
      <c r="Y293" s="15"/>
      <c r="Z293" s="35">
        <f>Test!B1142</f>
        <v>0</v>
      </c>
      <c r="AA293" s="40">
        <f>Test!C1142</f>
        <v>0</v>
      </c>
      <c r="AB293" s="40">
        <f>Test!D1142</f>
        <v>0</v>
      </c>
      <c r="AC293" s="40">
        <f>Test!E1142</f>
        <v>0</v>
      </c>
      <c r="AD293" s="40"/>
      <c r="AE293" s="40">
        <f>Test!F1142</f>
        <v>0</v>
      </c>
      <c r="AF293" s="40">
        <f>Test!G1142</f>
        <v>0</v>
      </c>
      <c r="AG293" s="40">
        <f>Test!H1142</f>
        <v>0</v>
      </c>
      <c r="AH293" s="40"/>
      <c r="AI293" s="40"/>
      <c r="AJ293" s="40"/>
      <c r="AK293" s="40"/>
      <c r="AL293" s="40"/>
      <c r="AM293" s="40"/>
      <c r="AN293" s="40"/>
      <c r="AO293" s="40">
        <f>Test!I1142</f>
        <v>0</v>
      </c>
      <c r="AP293" s="40">
        <f>Test!J1142</f>
        <v>0</v>
      </c>
      <c r="AQ293" s="36">
        <f t="shared" si="19"/>
        <v>0</v>
      </c>
      <c r="AR293" s="48">
        <f t="shared" si="16"/>
        <v>0</v>
      </c>
      <c r="AS293" s="49">
        <f t="shared" si="17"/>
        <v>0</v>
      </c>
      <c r="AT293" s="16"/>
      <c r="AU293" s="16"/>
      <c r="AV293" s="468"/>
      <c r="AW293" s="403"/>
      <c r="AX293" s="403"/>
      <c r="AY293" s="403"/>
      <c r="AZ293" s="403"/>
      <c r="BA293" s="403"/>
      <c r="BB293" s="403"/>
      <c r="BC293" s="403"/>
      <c r="BD293" s="403"/>
      <c r="BE293" s="403"/>
      <c r="BF293" s="403"/>
      <c r="BG293" s="403"/>
      <c r="BH293" s="403"/>
      <c r="BI293" s="403"/>
      <c r="BJ293" s="403"/>
      <c r="BK293" s="403"/>
      <c r="BL293" s="403"/>
      <c r="BM293" s="403"/>
      <c r="BN293" s="403"/>
      <c r="BO293" s="403"/>
      <c r="BP293" s="403"/>
      <c r="BQ293" s="377"/>
      <c r="BR293" s="377"/>
    </row>
    <row r="294" spans="1:70" ht="17" customHeight="1" x14ac:dyDescent="0.2">
      <c r="A294" s="387"/>
      <c r="B294" s="390"/>
      <c r="C294" s="393"/>
      <c r="D294" s="396"/>
      <c r="E294" s="399"/>
      <c r="F294" s="19">
        <v>39</v>
      </c>
      <c r="G294" s="35">
        <f>Anchor!B1143</f>
        <v>6831.6590999999999</v>
      </c>
      <c r="H294" s="40">
        <f>Anchor!C1143</f>
        <v>39.454000000000001</v>
      </c>
      <c r="I294" s="40">
        <f>Anchor!D1143</f>
        <v>42.001399999999997</v>
      </c>
      <c r="J294" s="40">
        <f>Anchor!E1143</f>
        <v>42.372500000000002</v>
      </c>
      <c r="K294" s="40"/>
      <c r="L294" s="40">
        <f>Anchor!F1143</f>
        <v>21.919</v>
      </c>
      <c r="M294" s="40">
        <f>Anchor!G1143</f>
        <v>19.955400000000001</v>
      </c>
      <c r="N294" s="40">
        <f>Anchor!H1143</f>
        <v>94.784700000000001</v>
      </c>
      <c r="O294" s="40"/>
      <c r="P294" s="40"/>
      <c r="Q294" s="40"/>
      <c r="R294" s="40"/>
      <c r="S294" s="40"/>
      <c r="T294" s="40"/>
      <c r="U294" s="40"/>
      <c r="V294" s="40">
        <f>Anchor!I1143</f>
        <v>7773.1</v>
      </c>
      <c r="W294" s="40">
        <f>Anchor!J1143</f>
        <v>5.5125999999999999</v>
      </c>
      <c r="X294" s="36">
        <f t="shared" si="18"/>
        <v>2.1591944444444446</v>
      </c>
      <c r="Y294" s="15"/>
      <c r="Z294" s="35">
        <f>Test!B1143</f>
        <v>0</v>
      </c>
      <c r="AA294" s="40">
        <f>Test!C1143</f>
        <v>0</v>
      </c>
      <c r="AB294" s="40">
        <f>Test!D1143</f>
        <v>0</v>
      </c>
      <c r="AC294" s="40">
        <f>Test!E1143</f>
        <v>0</v>
      </c>
      <c r="AD294" s="40"/>
      <c r="AE294" s="40">
        <f>Test!F1143</f>
        <v>0</v>
      </c>
      <c r="AF294" s="40">
        <f>Test!G1143</f>
        <v>0</v>
      </c>
      <c r="AG294" s="40">
        <f>Test!H1143</f>
        <v>0</v>
      </c>
      <c r="AH294" s="40"/>
      <c r="AI294" s="40"/>
      <c r="AJ294" s="40"/>
      <c r="AK294" s="40"/>
      <c r="AL294" s="40"/>
      <c r="AM294" s="40"/>
      <c r="AN294" s="40"/>
      <c r="AO294" s="40">
        <f>Test!I1143</f>
        <v>0</v>
      </c>
      <c r="AP294" s="40">
        <f>Test!J1143</f>
        <v>0</v>
      </c>
      <c r="AQ294" s="36">
        <f t="shared" si="19"/>
        <v>0</v>
      </c>
      <c r="AR294" s="48">
        <f t="shared" si="16"/>
        <v>0</v>
      </c>
      <c r="AS294" s="49">
        <f t="shared" si="17"/>
        <v>0</v>
      </c>
      <c r="AT294" s="16"/>
      <c r="AU294" s="16"/>
      <c r="AV294" s="468" t="s">
        <v>124</v>
      </c>
      <c r="AW294" s="403" cm="1">
        <f t="array" ref="AW294">bdRateExtend($G293:$G296,H293:H296,$Z293:$Z296,AA293:AA296)</f>
        <v>1</v>
      </c>
      <c r="AX294" s="403"/>
      <c r="AY294" s="403"/>
      <c r="AZ294" s="403"/>
      <c r="BA294" s="403"/>
      <c r="BB294" s="403" cm="1">
        <f t="array" ref="BB294">bdRateExtend($G293:$G296,L293:L296,$Z293:$Z296,AE293:AE296)</f>
        <v>1</v>
      </c>
      <c r="BC294" s="403"/>
      <c r="BD294" s="403" cm="1">
        <f t="array" ref="BD294">bdRateExtend($G293:$G296,M293:M296,$Z293:$Z296,AF293:AF296)</f>
        <v>1</v>
      </c>
      <c r="BE294" s="403"/>
      <c r="BF294" s="403" cm="1">
        <f t="array" ref="BF294">bdRateExtend($G293:$G296,N293:N296,$Z293:$Z296,AG293:AG296)</f>
        <v>1</v>
      </c>
      <c r="BG294" s="403"/>
      <c r="BH294" s="403" t="e" cm="1">
        <f t="array" ref="BH294">bdRateExtend($G293:$G296,O293:O296,$Z293:$Z296,AH293:AH296)</f>
        <v>#VALUE!</v>
      </c>
      <c r="BI294" s="403"/>
      <c r="BJ294" s="403" t="e" cm="1">
        <f t="array" ref="BJ294">bdRateExtend($G293:$G296,P293:P296,$Z293:$Z296,AI293:AI296)</f>
        <v>#VALUE!</v>
      </c>
      <c r="BK294" s="403"/>
      <c r="BL294" s="403" t="e" cm="1">
        <f t="array" ref="BL294">bdRateExtend($G293:$G296,Q293:Q296,$Z293:$Z296,AJ293:AJ296)</f>
        <v>#VALUE!</v>
      </c>
      <c r="BM294" s="403"/>
      <c r="BN294" s="403" t="e" cm="1">
        <f t="array" ref="BN294">bdRateExtend($G293:$G296,R293:R296,$Z293:$Z296,AK293:AK296)</f>
        <v>#VALUE!</v>
      </c>
      <c r="BO294" s="403"/>
      <c r="BP294" s="403"/>
      <c r="BQ294" s="377"/>
      <c r="BR294" s="377"/>
    </row>
    <row r="295" spans="1:70" ht="17" customHeight="1" x14ac:dyDescent="0.2">
      <c r="A295" s="387"/>
      <c r="B295" s="390"/>
      <c r="C295" s="393"/>
      <c r="D295" s="396"/>
      <c r="E295" s="399"/>
      <c r="F295" s="19">
        <v>47</v>
      </c>
      <c r="G295" s="35">
        <f>Anchor!B1144</f>
        <v>3761.9445999999998</v>
      </c>
      <c r="H295" s="40">
        <f>Anchor!C1144</f>
        <v>36.990400000000001</v>
      </c>
      <c r="I295" s="40">
        <f>Anchor!D1144</f>
        <v>39.866900000000001</v>
      </c>
      <c r="J295" s="40">
        <f>Anchor!E1144</f>
        <v>40.077100000000002</v>
      </c>
      <c r="K295" s="40"/>
      <c r="L295" s="40">
        <f>Anchor!F1144</f>
        <v>18.726099999999999</v>
      </c>
      <c r="M295" s="40">
        <f>Anchor!G1144</f>
        <v>17.287800000000001</v>
      </c>
      <c r="N295" s="40">
        <f>Anchor!H1144</f>
        <v>88.288899999999998</v>
      </c>
      <c r="O295" s="40"/>
      <c r="P295" s="40"/>
      <c r="Q295" s="40"/>
      <c r="R295" s="40"/>
      <c r="S295" s="40"/>
      <c r="T295" s="40"/>
      <c r="U295" s="40"/>
      <c r="V295" s="40">
        <f>Anchor!I1144</f>
        <v>6262.3</v>
      </c>
      <c r="W295" s="40">
        <f>Anchor!J1144</f>
        <v>4.6371000000000002</v>
      </c>
      <c r="X295" s="36">
        <f t="shared" si="18"/>
        <v>1.7395277777777778</v>
      </c>
      <c r="Y295" s="15"/>
      <c r="Z295" s="35">
        <f>Test!B1144</f>
        <v>0</v>
      </c>
      <c r="AA295" s="40">
        <f>Test!C1144</f>
        <v>0</v>
      </c>
      <c r="AB295" s="40">
        <f>Test!D1144</f>
        <v>0</v>
      </c>
      <c r="AC295" s="40">
        <f>Test!E1144</f>
        <v>0</v>
      </c>
      <c r="AD295" s="40"/>
      <c r="AE295" s="40">
        <f>Test!F1144</f>
        <v>0</v>
      </c>
      <c r="AF295" s="40">
        <f>Test!G1144</f>
        <v>0</v>
      </c>
      <c r="AG295" s="40">
        <f>Test!H1144</f>
        <v>0</v>
      </c>
      <c r="AH295" s="40"/>
      <c r="AI295" s="40"/>
      <c r="AJ295" s="40"/>
      <c r="AK295" s="40"/>
      <c r="AL295" s="40"/>
      <c r="AM295" s="40"/>
      <c r="AN295" s="40"/>
      <c r="AO295" s="40">
        <f>Test!I1144</f>
        <v>0</v>
      </c>
      <c r="AP295" s="40">
        <f>Test!J1144</f>
        <v>0</v>
      </c>
      <c r="AQ295" s="36">
        <f t="shared" si="19"/>
        <v>0</v>
      </c>
      <c r="AR295" s="48">
        <f t="shared" si="16"/>
        <v>0</v>
      </c>
      <c r="AS295" s="49">
        <f t="shared" si="17"/>
        <v>0</v>
      </c>
      <c r="AT295" s="16"/>
      <c r="AU295" s="16"/>
      <c r="AV295" s="468"/>
      <c r="AW295" s="403"/>
      <c r="AX295" s="403"/>
      <c r="AY295" s="403"/>
      <c r="AZ295" s="403"/>
      <c r="BA295" s="403"/>
      <c r="BB295" s="403"/>
      <c r="BC295" s="403"/>
      <c r="BD295" s="403"/>
      <c r="BE295" s="403"/>
      <c r="BF295" s="403"/>
      <c r="BG295" s="403"/>
      <c r="BH295" s="403"/>
      <c r="BI295" s="403"/>
      <c r="BJ295" s="403"/>
      <c r="BK295" s="403"/>
      <c r="BL295" s="403"/>
      <c r="BM295" s="403"/>
      <c r="BN295" s="403"/>
      <c r="BO295" s="403"/>
      <c r="BP295" s="403"/>
      <c r="BQ295" s="377"/>
      <c r="BR295" s="377"/>
    </row>
    <row r="296" spans="1:70" ht="17" customHeight="1" x14ac:dyDescent="0.2">
      <c r="A296" s="387"/>
      <c r="B296" s="390"/>
      <c r="C296" s="393"/>
      <c r="D296" s="396"/>
      <c r="E296" s="399"/>
      <c r="F296" s="19">
        <v>55</v>
      </c>
      <c r="G296" s="35">
        <f>Anchor!B1145</f>
        <v>2092.5821999999998</v>
      </c>
      <c r="H296" s="40">
        <f>Anchor!C1145</f>
        <v>34.610399999999998</v>
      </c>
      <c r="I296" s="40">
        <f>Anchor!D1145</f>
        <v>37.846600000000002</v>
      </c>
      <c r="J296" s="40">
        <f>Anchor!E1145</f>
        <v>37.874200000000002</v>
      </c>
      <c r="K296" s="40"/>
      <c r="L296" s="40">
        <f>Anchor!F1145</f>
        <v>15.654400000000001</v>
      </c>
      <c r="M296" s="40">
        <f>Anchor!G1145</f>
        <v>14.7341</v>
      </c>
      <c r="N296" s="40">
        <f>Anchor!H1145</f>
        <v>78.239699999999999</v>
      </c>
      <c r="O296" s="40"/>
      <c r="P296" s="40"/>
      <c r="Q296" s="40"/>
      <c r="R296" s="40"/>
      <c r="S296" s="40"/>
      <c r="T296" s="40"/>
      <c r="U296" s="40"/>
      <c r="V296" s="40">
        <f>Anchor!I1145</f>
        <v>4897.5</v>
      </c>
      <c r="W296" s="40">
        <f>Anchor!J1145</f>
        <v>3.6865000000000001</v>
      </c>
      <c r="X296" s="36">
        <f t="shared" si="18"/>
        <v>1.3604166666666666</v>
      </c>
      <c r="Y296" s="15"/>
      <c r="Z296" s="35">
        <f>Test!B1145</f>
        <v>0</v>
      </c>
      <c r="AA296" s="40">
        <f>Test!C1145</f>
        <v>0</v>
      </c>
      <c r="AB296" s="40">
        <f>Test!D1145</f>
        <v>0</v>
      </c>
      <c r="AC296" s="40">
        <f>Test!E1145</f>
        <v>0</v>
      </c>
      <c r="AD296" s="40"/>
      <c r="AE296" s="40">
        <f>Test!F1145</f>
        <v>0</v>
      </c>
      <c r="AF296" s="40">
        <f>Test!G1145</f>
        <v>0</v>
      </c>
      <c r="AG296" s="40">
        <f>Test!H1145</f>
        <v>0</v>
      </c>
      <c r="AH296" s="40"/>
      <c r="AI296" s="40"/>
      <c r="AJ296" s="40"/>
      <c r="AK296" s="40"/>
      <c r="AL296" s="40"/>
      <c r="AM296" s="40"/>
      <c r="AN296" s="40"/>
      <c r="AO296" s="40">
        <f>Test!I1145</f>
        <v>0</v>
      </c>
      <c r="AP296" s="40">
        <f>Test!J1145</f>
        <v>0</v>
      </c>
      <c r="AQ296" s="36">
        <f t="shared" si="19"/>
        <v>0</v>
      </c>
      <c r="AR296" s="48">
        <f t="shared" si="16"/>
        <v>0</v>
      </c>
      <c r="AS296" s="49">
        <f t="shared" si="17"/>
        <v>0</v>
      </c>
      <c r="AT296" s="16"/>
      <c r="AU296" s="16"/>
      <c r="AV296" s="468" t="s">
        <v>125</v>
      </c>
      <c r="AW296" s="403" cm="1">
        <f t="array" ref="AW296">bdRateExtend($G294:$G297,H294:H297,$Z294:$Z297,AA294:AA297)</f>
        <v>1</v>
      </c>
      <c r="AX296" s="403"/>
      <c r="AY296" s="403"/>
      <c r="AZ296" s="403"/>
      <c r="BA296" s="403"/>
      <c r="BB296" s="403" cm="1">
        <f t="array" ref="BB296">bdRateExtend($G294:$G297,L294:L297,$Z294:$Z297,AE294:AE297)</f>
        <v>1</v>
      </c>
      <c r="BC296" s="403"/>
      <c r="BD296" s="403" cm="1">
        <f t="array" ref="BD296">bdRateExtend($G294:$G297,M294:M297,$Z294:$Z297,AF294:AF297)</f>
        <v>1</v>
      </c>
      <c r="BE296" s="403"/>
      <c r="BF296" s="403" cm="1">
        <f t="array" ref="BF296">bdRateExtend($G294:$G297,N294:N297,$Z294:$Z297,AG294:AG297)</f>
        <v>1</v>
      </c>
      <c r="BG296" s="403"/>
      <c r="BH296" s="403" t="e" cm="1">
        <f t="array" ref="BH296">bdRateExtend($G294:$G297,O294:O297,$Z294:$Z297,AH294:AH297)</f>
        <v>#VALUE!</v>
      </c>
      <c r="BI296" s="403"/>
      <c r="BJ296" s="403" t="e" cm="1">
        <f t="array" ref="BJ296">bdRateExtend($G294:$G297,P294:P297,$Z294:$Z297,AI294:AI297)</f>
        <v>#VALUE!</v>
      </c>
      <c r="BK296" s="403"/>
      <c r="BL296" s="403" t="e" cm="1">
        <f t="array" ref="BL296">bdRateExtend($G294:$G297,Q294:Q297,$Z294:$Z297,AJ294:AJ297)</f>
        <v>#VALUE!</v>
      </c>
      <c r="BM296" s="403"/>
      <c r="BN296" s="403" t="e" cm="1">
        <f t="array" ref="BN296">bdRateExtend($G294:$G297,R294:R297,$Z294:$Z297,AK294:AK297)</f>
        <v>#VALUE!</v>
      </c>
      <c r="BO296" s="403"/>
      <c r="BP296" s="403"/>
      <c r="BQ296" s="377"/>
      <c r="BR296" s="377"/>
    </row>
    <row r="297" spans="1:70" ht="17" customHeight="1" thickBot="1" x14ac:dyDescent="0.25">
      <c r="A297" s="387"/>
      <c r="B297" s="391"/>
      <c r="C297" s="394"/>
      <c r="D297" s="397"/>
      <c r="E297" s="400"/>
      <c r="F297" s="22">
        <v>63</v>
      </c>
      <c r="G297" s="37">
        <f>Anchor!B1146</f>
        <v>885.4597</v>
      </c>
      <c r="H297" s="38">
        <f>Anchor!C1146</f>
        <v>31.549700000000001</v>
      </c>
      <c r="I297" s="38">
        <f>Anchor!D1146</f>
        <v>35.459699999999998</v>
      </c>
      <c r="J297" s="38">
        <f>Anchor!E1146</f>
        <v>35.174599999999998</v>
      </c>
      <c r="K297" s="38"/>
      <c r="L297" s="38">
        <f>Anchor!F1146</f>
        <v>12.2013</v>
      </c>
      <c r="M297" s="38">
        <f>Anchor!G1146</f>
        <v>11.8461</v>
      </c>
      <c r="N297" s="38">
        <f>Anchor!H1146</f>
        <v>59.768300000000004</v>
      </c>
      <c r="O297" s="38"/>
      <c r="P297" s="38"/>
      <c r="Q297" s="38"/>
      <c r="R297" s="38"/>
      <c r="S297" s="38"/>
      <c r="T297" s="38"/>
      <c r="U297" s="38"/>
      <c r="V297" s="38">
        <f>Anchor!I1146</f>
        <v>3116.5</v>
      </c>
      <c r="W297" s="38">
        <f>Anchor!J1146</f>
        <v>2.6101999999999999</v>
      </c>
      <c r="X297" s="39">
        <f t="shared" si="18"/>
        <v>0.86569444444444443</v>
      </c>
      <c r="Y297" s="15"/>
      <c r="Z297" s="37">
        <f>Test!B1146</f>
        <v>0</v>
      </c>
      <c r="AA297" s="38">
        <f>Test!C1146</f>
        <v>0</v>
      </c>
      <c r="AB297" s="38">
        <f>Test!D1146</f>
        <v>0</v>
      </c>
      <c r="AC297" s="38">
        <f>Test!E1146</f>
        <v>0</v>
      </c>
      <c r="AD297" s="38"/>
      <c r="AE297" s="38">
        <f>Test!F1146</f>
        <v>0</v>
      </c>
      <c r="AF297" s="38">
        <f>Test!G1146</f>
        <v>0</v>
      </c>
      <c r="AG297" s="38">
        <f>Test!H1146</f>
        <v>0</v>
      </c>
      <c r="AH297" s="38"/>
      <c r="AI297" s="38"/>
      <c r="AJ297" s="38"/>
      <c r="AK297" s="38"/>
      <c r="AL297" s="38"/>
      <c r="AM297" s="38"/>
      <c r="AN297" s="38"/>
      <c r="AO297" s="38">
        <f>Test!I1146</f>
        <v>0</v>
      </c>
      <c r="AP297" s="38">
        <f>Test!J1146</f>
        <v>0</v>
      </c>
      <c r="AQ297" s="39">
        <f t="shared" si="19"/>
        <v>0</v>
      </c>
      <c r="AR297" s="50">
        <f t="shared" si="16"/>
        <v>0</v>
      </c>
      <c r="AS297" s="51">
        <f t="shared" si="17"/>
        <v>0</v>
      </c>
      <c r="AT297" s="16"/>
      <c r="AU297" s="16"/>
      <c r="AV297" s="468"/>
      <c r="AW297" s="403"/>
      <c r="AX297" s="403"/>
      <c r="AY297" s="403"/>
      <c r="AZ297" s="403"/>
      <c r="BA297" s="403"/>
      <c r="BB297" s="403"/>
      <c r="BC297" s="403"/>
      <c r="BD297" s="403"/>
      <c r="BE297" s="403"/>
      <c r="BF297" s="403"/>
      <c r="BG297" s="403"/>
      <c r="BH297" s="403"/>
      <c r="BI297" s="403"/>
      <c r="BJ297" s="403"/>
      <c r="BK297" s="403"/>
      <c r="BL297" s="403"/>
      <c r="BM297" s="403"/>
      <c r="BN297" s="403"/>
      <c r="BO297" s="403"/>
      <c r="BP297" s="403"/>
      <c r="BQ297" s="377"/>
      <c r="BR297" s="377"/>
    </row>
    <row r="298" spans="1:70" ht="17" customHeight="1" x14ac:dyDescent="0.2">
      <c r="A298" s="387"/>
      <c r="B298" s="389" t="s">
        <v>93</v>
      </c>
      <c r="C298" s="392" t="s">
        <v>71</v>
      </c>
      <c r="D298" s="395">
        <v>60</v>
      </c>
      <c r="E298" s="398">
        <v>8</v>
      </c>
      <c r="F298" s="21">
        <v>23</v>
      </c>
      <c r="G298" s="32">
        <f>Anchor!B1147</f>
        <v>25416.8714</v>
      </c>
      <c r="H298" s="33">
        <f>Anchor!C1147</f>
        <v>44.874099999999999</v>
      </c>
      <c r="I298" s="33">
        <f>Anchor!D1147</f>
        <v>45.184899999999999</v>
      </c>
      <c r="J298" s="33">
        <f>Anchor!E1147</f>
        <v>46.933199999999999</v>
      </c>
      <c r="K298" s="33"/>
      <c r="L298" s="33">
        <f>Anchor!F1147</f>
        <v>27.1676</v>
      </c>
      <c r="M298" s="33">
        <f>Anchor!G1147</f>
        <v>25.077300000000001</v>
      </c>
      <c r="N298" s="33">
        <f>Anchor!H1147</f>
        <v>99.977599999999995</v>
      </c>
      <c r="O298" s="33"/>
      <c r="P298" s="33"/>
      <c r="Q298" s="33"/>
      <c r="R298" s="33"/>
      <c r="S298" s="33"/>
      <c r="T298" s="33"/>
      <c r="U298" s="33"/>
      <c r="V298" s="33">
        <f>Anchor!I1147</f>
        <v>9564.2000000000007</v>
      </c>
      <c r="W298" s="33">
        <f>Anchor!J1147</f>
        <v>11.8164</v>
      </c>
      <c r="X298" s="34">
        <f t="shared" si="18"/>
        <v>2.6567222222222222</v>
      </c>
      <c r="Y298" s="15"/>
      <c r="Z298" s="32">
        <f>Test!B1147</f>
        <v>0</v>
      </c>
      <c r="AA298" s="33">
        <f>Test!C1147</f>
        <v>0</v>
      </c>
      <c r="AB298" s="33">
        <f>Test!D1147</f>
        <v>0</v>
      </c>
      <c r="AC298" s="33">
        <f>Test!E1147</f>
        <v>0</v>
      </c>
      <c r="AD298" s="33"/>
      <c r="AE298" s="33">
        <f>Test!F1147</f>
        <v>0</v>
      </c>
      <c r="AF298" s="33">
        <f>Test!G1147</f>
        <v>0</v>
      </c>
      <c r="AG298" s="33">
        <f>Test!H1147</f>
        <v>0</v>
      </c>
      <c r="AH298" s="33"/>
      <c r="AI298" s="33"/>
      <c r="AJ298" s="33"/>
      <c r="AK298" s="33"/>
      <c r="AL298" s="33"/>
      <c r="AM298" s="33"/>
      <c r="AN298" s="33"/>
      <c r="AO298" s="33">
        <f>Test!I1147</f>
        <v>0</v>
      </c>
      <c r="AP298" s="33">
        <f>Test!J1147</f>
        <v>0</v>
      </c>
      <c r="AQ298" s="34">
        <f t="shared" si="19"/>
        <v>0</v>
      </c>
      <c r="AR298" s="46">
        <f t="shared" si="16"/>
        <v>0</v>
      </c>
      <c r="AS298" s="47">
        <f t="shared" si="17"/>
        <v>0</v>
      </c>
      <c r="AT298" s="16"/>
      <c r="AU298" s="16"/>
      <c r="AV298" s="468" t="s">
        <v>123</v>
      </c>
      <c r="AW298" s="403" cm="1">
        <f t="array" ref="AW298">bdRateExtend($G298:$G301,H298:H301,$Z298:$Z301,AA298:AA301)</f>
        <v>1</v>
      </c>
      <c r="AX298" s="403" cm="1">
        <f t="array" ref="AX298">bdRateExtend($G298:$G303,H298:H303,$Z298:$Z303,AA298:AA303)</f>
        <v>1</v>
      </c>
      <c r="AY298" s="403" cm="1">
        <f t="array" ref="AY298">bdRateExtend($G298:$G303,I298:I303,$Z298:$Z303,AB298:AB303)</f>
        <v>1</v>
      </c>
      <c r="AZ298" s="403" cm="1">
        <f t="array" ref="AZ298">bdRateExtend($G298:$G303,J298:J303,$Z298:$Z303,AC298:AC303)</f>
        <v>1</v>
      </c>
      <c r="BA298" s="403" t="e" cm="1">
        <f t="array" ref="BA298">bdRateExtend($G298:$G303,K298:K303,$Z298:$Z303,AD298:AD303)</f>
        <v>#VALUE!</v>
      </c>
      <c r="BB298" s="403" cm="1">
        <f t="array" ref="BB298">bdRateExtend($G298:$G301,L298:L301,$Z298:$Z301,AE298:AE301)</f>
        <v>1</v>
      </c>
      <c r="BC298" s="403" cm="1">
        <f t="array" ref="BC298">bdRateExtend($G298:$G303,L298:L303,$Z298:$Z303,AE298:AE303)</f>
        <v>1</v>
      </c>
      <c r="BD298" s="403" cm="1">
        <f t="array" ref="BD298">bdRateExtend($G298:$G301,M298:M301,$Z298:$Z301,AF298:AF301)</f>
        <v>1</v>
      </c>
      <c r="BE298" s="403" cm="1">
        <f t="array" ref="BE298">bdRateExtend($G298:$G303,M298:M303,$Z298:$Z303,AF298:AF303)</f>
        <v>1</v>
      </c>
      <c r="BF298" s="403" cm="1">
        <f t="array" ref="BF298">bdRateExtend($G298:$G301,N298:N301,$Z298:$Z301,AG298:AG301)</f>
        <v>1</v>
      </c>
      <c r="BG298" s="403" cm="1">
        <f t="array" ref="BG298">bdRateExtend($G298:$G303,N298:N303,$Z298:$Z303,AG298:AG303)</f>
        <v>1</v>
      </c>
      <c r="BH298" s="403" t="e" cm="1">
        <f t="array" ref="BH298">bdRateExtend($G298:$G301,O298:O301,$Z298:$Z301,AH298:AH301)</f>
        <v>#VALUE!</v>
      </c>
      <c r="BI298" s="403" t="e" cm="1">
        <f t="array" ref="BI298">bdRateExtend($G298:$G303,O298:O303,$Z298:$Z303,AH298:AH303)</f>
        <v>#VALUE!</v>
      </c>
      <c r="BJ298" s="403" t="e" cm="1">
        <f t="array" ref="BJ298">bdRateExtend($G298:$G301,P298:P301,$Z298:$Z301,AI298:AI301)</f>
        <v>#VALUE!</v>
      </c>
      <c r="BK298" s="403" t="e" cm="1">
        <f t="array" ref="BK298">bdRateExtend($G298:$G303,P298:P303,$Z298:$Z303,AI298:AI303)</f>
        <v>#VALUE!</v>
      </c>
      <c r="BL298" s="403" t="e" cm="1">
        <f t="array" ref="BL298">bdRateExtend($G298:$G301,Q298:Q301,$Z298:$Z301,AJ298:AJ301)</f>
        <v>#VALUE!</v>
      </c>
      <c r="BM298" s="403" t="e" cm="1">
        <f t="array" ref="BM298">bdRateExtend($G298:$G303,Q298:Q303,$Z298:$Z303,AJ298:AJ303)</f>
        <v>#VALUE!</v>
      </c>
      <c r="BN298" s="403" t="e" cm="1">
        <f t="array" ref="BN298">bdRateExtend($G298:$G301,R298:R301,$Z298:$Z301,AK298:AK301)</f>
        <v>#VALUE!</v>
      </c>
      <c r="BO298" s="403" t="e" cm="1">
        <f t="array" ref="BO298">bdRateExtend($G298:$G303,R298:R303,$Z298:$Z303,AK298:AK303)</f>
        <v>#VALUE!</v>
      </c>
      <c r="BP298" s="403" t="e" cm="1">
        <f t="array" ref="BP298">bdRateExtend($G298:$G303,S298:S303,$Z298:$Z303,AL298:AL303)</f>
        <v>#VALUE!</v>
      </c>
      <c r="BQ298" s="377" t="e" cm="1">
        <f t="array" ref="BQ298">bdRateExtend($G298:$G303,T298:T303,$Z298:$Z303,AM298:AM303)</f>
        <v>#VALUE!</v>
      </c>
      <c r="BR298" s="377" t="e" cm="1">
        <f t="array" ref="BR298">bdRateExtend($G298:$G303,U298:U303,$Z298:$Z303,AN298:AN303)</f>
        <v>#VALUE!</v>
      </c>
    </row>
    <row r="299" spans="1:70" ht="17" customHeight="1" x14ac:dyDescent="0.2">
      <c r="A299" s="387"/>
      <c r="B299" s="390"/>
      <c r="C299" s="393"/>
      <c r="D299" s="396"/>
      <c r="E299" s="399"/>
      <c r="F299" s="19">
        <v>31</v>
      </c>
      <c r="G299" s="35">
        <f>Anchor!B1148</f>
        <v>15527.442499999999</v>
      </c>
      <c r="H299" s="40">
        <f>Anchor!C1148</f>
        <v>42.354799999999997</v>
      </c>
      <c r="I299" s="40">
        <f>Anchor!D1148</f>
        <v>42.806399999999996</v>
      </c>
      <c r="J299" s="40">
        <f>Anchor!E1148</f>
        <v>44.945900000000002</v>
      </c>
      <c r="K299" s="40"/>
      <c r="L299" s="40">
        <f>Anchor!F1148</f>
        <v>24.2636</v>
      </c>
      <c r="M299" s="40">
        <f>Anchor!G1148</f>
        <v>22.567900000000002</v>
      </c>
      <c r="N299" s="40">
        <f>Anchor!H1148</f>
        <v>99.867400000000004</v>
      </c>
      <c r="O299" s="40"/>
      <c r="P299" s="40"/>
      <c r="Q299" s="40"/>
      <c r="R299" s="40"/>
      <c r="S299" s="40"/>
      <c r="T299" s="40"/>
      <c r="U299" s="40"/>
      <c r="V299" s="40">
        <f>Anchor!I1148</f>
        <v>8844.6</v>
      </c>
      <c r="W299" s="40">
        <f>Anchor!J1148</f>
        <v>9.7864000000000004</v>
      </c>
      <c r="X299" s="36">
        <f t="shared" si="18"/>
        <v>2.4568333333333334</v>
      </c>
      <c r="Y299" s="15"/>
      <c r="Z299" s="35">
        <f>Test!B1148</f>
        <v>0</v>
      </c>
      <c r="AA299" s="40">
        <f>Test!C1148</f>
        <v>0</v>
      </c>
      <c r="AB299" s="40">
        <f>Test!D1148</f>
        <v>0</v>
      </c>
      <c r="AC299" s="40">
        <f>Test!E1148</f>
        <v>0</v>
      </c>
      <c r="AD299" s="40"/>
      <c r="AE299" s="40">
        <f>Test!F1148</f>
        <v>0</v>
      </c>
      <c r="AF299" s="40">
        <f>Test!G1148</f>
        <v>0</v>
      </c>
      <c r="AG299" s="40">
        <f>Test!H1148</f>
        <v>0</v>
      </c>
      <c r="AH299" s="40"/>
      <c r="AI299" s="40"/>
      <c r="AJ299" s="40"/>
      <c r="AK299" s="40"/>
      <c r="AL299" s="40"/>
      <c r="AM299" s="40"/>
      <c r="AN299" s="40"/>
      <c r="AO299" s="40">
        <f>Test!I1148</f>
        <v>0</v>
      </c>
      <c r="AP299" s="40">
        <f>Test!J1148</f>
        <v>0</v>
      </c>
      <c r="AQ299" s="36">
        <f t="shared" si="19"/>
        <v>0</v>
      </c>
      <c r="AR299" s="48">
        <f t="shared" si="16"/>
        <v>0</v>
      </c>
      <c r="AS299" s="49">
        <f t="shared" si="17"/>
        <v>0</v>
      </c>
      <c r="AT299" s="16"/>
      <c r="AU299" s="16"/>
      <c r="AV299" s="468"/>
      <c r="AW299" s="403"/>
      <c r="AX299" s="403"/>
      <c r="AY299" s="403"/>
      <c r="AZ299" s="403"/>
      <c r="BA299" s="403"/>
      <c r="BB299" s="403"/>
      <c r="BC299" s="403"/>
      <c r="BD299" s="403"/>
      <c r="BE299" s="403"/>
      <c r="BF299" s="403"/>
      <c r="BG299" s="403"/>
      <c r="BH299" s="403"/>
      <c r="BI299" s="403"/>
      <c r="BJ299" s="403"/>
      <c r="BK299" s="403"/>
      <c r="BL299" s="403"/>
      <c r="BM299" s="403"/>
      <c r="BN299" s="403"/>
      <c r="BO299" s="403"/>
      <c r="BP299" s="403"/>
      <c r="BQ299" s="377"/>
      <c r="BR299" s="377"/>
    </row>
    <row r="300" spans="1:70" ht="17" customHeight="1" x14ac:dyDescent="0.2">
      <c r="A300" s="387"/>
      <c r="B300" s="390"/>
      <c r="C300" s="393"/>
      <c r="D300" s="396"/>
      <c r="E300" s="399"/>
      <c r="F300" s="19">
        <v>39</v>
      </c>
      <c r="G300" s="35">
        <f>Anchor!B1149</f>
        <v>9105.5372000000007</v>
      </c>
      <c r="H300" s="40">
        <f>Anchor!C1149</f>
        <v>39.661299999999997</v>
      </c>
      <c r="I300" s="40">
        <f>Anchor!D1149</f>
        <v>40.403199999999998</v>
      </c>
      <c r="J300" s="40">
        <f>Anchor!E1149</f>
        <v>42.924900000000001</v>
      </c>
      <c r="K300" s="40"/>
      <c r="L300" s="40">
        <f>Anchor!F1149</f>
        <v>21.182700000000001</v>
      </c>
      <c r="M300" s="40">
        <f>Anchor!G1149</f>
        <v>19.898299999999999</v>
      </c>
      <c r="N300" s="40">
        <f>Anchor!H1149</f>
        <v>98.792900000000003</v>
      </c>
      <c r="O300" s="40"/>
      <c r="P300" s="40"/>
      <c r="Q300" s="40"/>
      <c r="R300" s="40"/>
      <c r="S300" s="40"/>
      <c r="T300" s="40"/>
      <c r="U300" s="40"/>
      <c r="V300" s="40">
        <f>Anchor!I1149</f>
        <v>8659.9</v>
      </c>
      <c r="W300" s="40">
        <f>Anchor!J1149</f>
        <v>8.3109000000000002</v>
      </c>
      <c r="X300" s="36">
        <f t="shared" si="18"/>
        <v>2.4055277777777775</v>
      </c>
      <c r="Y300" s="15"/>
      <c r="Z300" s="35">
        <f>Test!B1149</f>
        <v>0</v>
      </c>
      <c r="AA300" s="40">
        <f>Test!C1149</f>
        <v>0</v>
      </c>
      <c r="AB300" s="40">
        <f>Test!D1149</f>
        <v>0</v>
      </c>
      <c r="AC300" s="40">
        <f>Test!E1149</f>
        <v>0</v>
      </c>
      <c r="AD300" s="40"/>
      <c r="AE300" s="40">
        <f>Test!F1149</f>
        <v>0</v>
      </c>
      <c r="AF300" s="40">
        <f>Test!G1149</f>
        <v>0</v>
      </c>
      <c r="AG300" s="40">
        <f>Test!H1149</f>
        <v>0</v>
      </c>
      <c r="AH300" s="40"/>
      <c r="AI300" s="40"/>
      <c r="AJ300" s="40"/>
      <c r="AK300" s="40"/>
      <c r="AL300" s="40"/>
      <c r="AM300" s="40"/>
      <c r="AN300" s="40"/>
      <c r="AO300" s="40">
        <f>Test!I1149</f>
        <v>0</v>
      </c>
      <c r="AP300" s="40">
        <f>Test!J1149</f>
        <v>0</v>
      </c>
      <c r="AQ300" s="36">
        <f t="shared" si="19"/>
        <v>0</v>
      </c>
      <c r="AR300" s="48">
        <f t="shared" si="16"/>
        <v>0</v>
      </c>
      <c r="AS300" s="49">
        <f t="shared" si="17"/>
        <v>0</v>
      </c>
      <c r="AT300" s="16"/>
      <c r="AU300" s="16"/>
      <c r="AV300" s="468" t="s">
        <v>124</v>
      </c>
      <c r="AW300" s="403" cm="1">
        <f t="array" ref="AW300">bdRateExtend($G299:$G302,H299:H302,$Z299:$Z302,AA299:AA302)</f>
        <v>1</v>
      </c>
      <c r="AX300" s="403"/>
      <c r="AY300" s="403"/>
      <c r="AZ300" s="403"/>
      <c r="BA300" s="403"/>
      <c r="BB300" s="403" cm="1">
        <f t="array" ref="BB300">bdRateExtend($G299:$G302,L299:L302,$Z299:$Z302,AE299:AE302)</f>
        <v>1</v>
      </c>
      <c r="BC300" s="403"/>
      <c r="BD300" s="403" cm="1">
        <f t="array" ref="BD300">bdRateExtend($G299:$G302,M299:M302,$Z299:$Z302,AF299:AF302)</f>
        <v>1</v>
      </c>
      <c r="BE300" s="403"/>
      <c r="BF300" s="403" cm="1">
        <f t="array" ref="BF300">bdRateExtend($G299:$G302,N299:N302,$Z299:$Z302,AG299:AG302)</f>
        <v>1</v>
      </c>
      <c r="BG300" s="403"/>
      <c r="BH300" s="403" t="e" cm="1">
        <f t="array" ref="BH300">bdRateExtend($G299:$G302,O299:O302,$Z299:$Z302,AH299:AH302)</f>
        <v>#VALUE!</v>
      </c>
      <c r="BI300" s="403"/>
      <c r="BJ300" s="403" t="e" cm="1">
        <f t="array" ref="BJ300">bdRateExtend($G299:$G302,P299:P302,$Z299:$Z302,AI299:AI302)</f>
        <v>#VALUE!</v>
      </c>
      <c r="BK300" s="403"/>
      <c r="BL300" s="403" t="e" cm="1">
        <f t="array" ref="BL300">bdRateExtend($G299:$G302,Q299:Q302,$Z299:$Z302,AJ299:AJ302)</f>
        <v>#VALUE!</v>
      </c>
      <c r="BM300" s="403"/>
      <c r="BN300" s="403" t="e" cm="1">
        <f t="array" ref="BN300">bdRateExtend($G299:$G302,R299:R302,$Z299:$Z302,AK299:AK302)</f>
        <v>#VALUE!</v>
      </c>
      <c r="BO300" s="403"/>
      <c r="BP300" s="403"/>
      <c r="BQ300" s="377"/>
      <c r="BR300" s="377"/>
    </row>
    <row r="301" spans="1:70" ht="17" customHeight="1" x14ac:dyDescent="0.2">
      <c r="A301" s="387"/>
      <c r="B301" s="390"/>
      <c r="C301" s="393"/>
      <c r="D301" s="396"/>
      <c r="E301" s="399"/>
      <c r="F301" s="19">
        <v>47</v>
      </c>
      <c r="G301" s="35">
        <f>Anchor!B1150</f>
        <v>5334.2658000000001</v>
      </c>
      <c r="H301" s="40">
        <f>Anchor!C1150</f>
        <v>36.997900000000001</v>
      </c>
      <c r="I301" s="40">
        <f>Anchor!D1150</f>
        <v>38.038600000000002</v>
      </c>
      <c r="J301" s="40">
        <f>Anchor!E1150</f>
        <v>40.931399999999996</v>
      </c>
      <c r="K301" s="40"/>
      <c r="L301" s="40">
        <f>Anchor!F1150</f>
        <v>18.153300000000002</v>
      </c>
      <c r="M301" s="40">
        <f>Anchor!G1150</f>
        <v>17.266400000000001</v>
      </c>
      <c r="N301" s="40">
        <f>Anchor!H1150</f>
        <v>94.152500000000003</v>
      </c>
      <c r="O301" s="40"/>
      <c r="P301" s="40"/>
      <c r="Q301" s="40"/>
      <c r="R301" s="40"/>
      <c r="S301" s="40"/>
      <c r="T301" s="40"/>
      <c r="U301" s="40"/>
      <c r="V301" s="40">
        <f>Anchor!I1150</f>
        <v>7224.2</v>
      </c>
      <c r="W301" s="40">
        <f>Anchor!J1150</f>
        <v>7.0164</v>
      </c>
      <c r="X301" s="36">
        <f t="shared" si="18"/>
        <v>2.0067222222222223</v>
      </c>
      <c r="Y301" s="15"/>
      <c r="Z301" s="35">
        <f>Test!B1150</f>
        <v>0</v>
      </c>
      <c r="AA301" s="40">
        <f>Test!C1150</f>
        <v>0</v>
      </c>
      <c r="AB301" s="40">
        <f>Test!D1150</f>
        <v>0</v>
      </c>
      <c r="AC301" s="40">
        <f>Test!E1150</f>
        <v>0</v>
      </c>
      <c r="AD301" s="40"/>
      <c r="AE301" s="40">
        <f>Test!F1150</f>
        <v>0</v>
      </c>
      <c r="AF301" s="40">
        <f>Test!G1150</f>
        <v>0</v>
      </c>
      <c r="AG301" s="40">
        <f>Test!H1150</f>
        <v>0</v>
      </c>
      <c r="AH301" s="40"/>
      <c r="AI301" s="40"/>
      <c r="AJ301" s="40"/>
      <c r="AK301" s="40"/>
      <c r="AL301" s="40"/>
      <c r="AM301" s="40"/>
      <c r="AN301" s="40"/>
      <c r="AO301" s="40">
        <f>Test!I1150</f>
        <v>0</v>
      </c>
      <c r="AP301" s="40">
        <f>Test!J1150</f>
        <v>0</v>
      </c>
      <c r="AQ301" s="36">
        <f t="shared" si="19"/>
        <v>0</v>
      </c>
      <c r="AR301" s="48">
        <f t="shared" si="16"/>
        <v>0</v>
      </c>
      <c r="AS301" s="49">
        <f t="shared" si="17"/>
        <v>0</v>
      </c>
      <c r="AT301" s="16"/>
      <c r="AU301" s="16"/>
      <c r="AV301" s="468"/>
      <c r="AW301" s="403"/>
      <c r="AX301" s="403"/>
      <c r="AY301" s="403"/>
      <c r="AZ301" s="403"/>
      <c r="BA301" s="403"/>
      <c r="BB301" s="403"/>
      <c r="BC301" s="403"/>
      <c r="BD301" s="403"/>
      <c r="BE301" s="403"/>
      <c r="BF301" s="403"/>
      <c r="BG301" s="403"/>
      <c r="BH301" s="403"/>
      <c r="BI301" s="403"/>
      <c r="BJ301" s="403"/>
      <c r="BK301" s="403"/>
      <c r="BL301" s="403"/>
      <c r="BM301" s="403"/>
      <c r="BN301" s="403"/>
      <c r="BO301" s="403"/>
      <c r="BP301" s="403"/>
      <c r="BQ301" s="377"/>
      <c r="BR301" s="377"/>
    </row>
    <row r="302" spans="1:70" ht="17" customHeight="1" x14ac:dyDescent="0.2">
      <c r="A302" s="387"/>
      <c r="B302" s="390"/>
      <c r="C302" s="393"/>
      <c r="D302" s="396"/>
      <c r="E302" s="399"/>
      <c r="F302" s="19">
        <v>55</v>
      </c>
      <c r="G302" s="35">
        <f>Anchor!B1151</f>
        <v>3124.1612</v>
      </c>
      <c r="H302" s="40">
        <f>Anchor!C1151</f>
        <v>34.427100000000003</v>
      </c>
      <c r="I302" s="40">
        <f>Anchor!D1151</f>
        <v>35.893999999999998</v>
      </c>
      <c r="J302" s="40">
        <f>Anchor!E1151</f>
        <v>39.020400000000002</v>
      </c>
      <c r="K302" s="40"/>
      <c r="L302" s="40">
        <f>Anchor!F1151</f>
        <v>15.328900000000001</v>
      </c>
      <c r="M302" s="40">
        <f>Anchor!G1151</f>
        <v>14.785</v>
      </c>
      <c r="N302" s="40">
        <f>Anchor!H1151</f>
        <v>84.245800000000003</v>
      </c>
      <c r="O302" s="40"/>
      <c r="P302" s="40"/>
      <c r="Q302" s="40"/>
      <c r="R302" s="40"/>
      <c r="S302" s="40"/>
      <c r="T302" s="40"/>
      <c r="U302" s="40"/>
      <c r="V302" s="40">
        <f>Anchor!I1151</f>
        <v>5924.2</v>
      </c>
      <c r="W302" s="40">
        <f>Anchor!J1151</f>
        <v>6.0098000000000003</v>
      </c>
      <c r="X302" s="36">
        <f t="shared" si="18"/>
        <v>1.6456111111111111</v>
      </c>
      <c r="Y302" s="15"/>
      <c r="Z302" s="35">
        <f>Test!B1151</f>
        <v>0</v>
      </c>
      <c r="AA302" s="40">
        <f>Test!C1151</f>
        <v>0</v>
      </c>
      <c r="AB302" s="40">
        <f>Test!D1151</f>
        <v>0</v>
      </c>
      <c r="AC302" s="40">
        <f>Test!E1151</f>
        <v>0</v>
      </c>
      <c r="AD302" s="40"/>
      <c r="AE302" s="40">
        <f>Test!F1151</f>
        <v>0</v>
      </c>
      <c r="AF302" s="40">
        <f>Test!G1151</f>
        <v>0</v>
      </c>
      <c r="AG302" s="40">
        <f>Test!H1151</f>
        <v>0</v>
      </c>
      <c r="AH302" s="40"/>
      <c r="AI302" s="40"/>
      <c r="AJ302" s="40"/>
      <c r="AK302" s="40"/>
      <c r="AL302" s="40"/>
      <c r="AM302" s="40"/>
      <c r="AN302" s="40"/>
      <c r="AO302" s="40">
        <f>Test!I1151</f>
        <v>0</v>
      </c>
      <c r="AP302" s="40">
        <f>Test!J1151</f>
        <v>0</v>
      </c>
      <c r="AQ302" s="36">
        <f t="shared" si="19"/>
        <v>0</v>
      </c>
      <c r="AR302" s="48">
        <f t="shared" si="16"/>
        <v>0</v>
      </c>
      <c r="AS302" s="49">
        <f t="shared" si="17"/>
        <v>0</v>
      </c>
      <c r="AT302" s="16"/>
      <c r="AU302" s="16"/>
      <c r="AV302" s="468" t="s">
        <v>125</v>
      </c>
      <c r="AW302" s="403" cm="1">
        <f t="array" ref="AW302">bdRateExtend($G300:$G303,H300:H303,$Z300:$Z303,AA300:AA303)</f>
        <v>1</v>
      </c>
      <c r="AX302" s="403"/>
      <c r="AY302" s="403"/>
      <c r="AZ302" s="403"/>
      <c r="BA302" s="403"/>
      <c r="BB302" s="403" cm="1">
        <f t="array" ref="BB302">bdRateExtend($G300:$G303,L300:L303,$Z300:$Z303,AE300:AE303)</f>
        <v>1</v>
      </c>
      <c r="BC302" s="403"/>
      <c r="BD302" s="403" cm="1">
        <f t="array" ref="BD302">bdRateExtend($G300:$G303,M300:M303,$Z300:$Z303,AF300:AF303)</f>
        <v>1</v>
      </c>
      <c r="BE302" s="403"/>
      <c r="BF302" s="403" cm="1">
        <f t="array" ref="BF302">bdRateExtend($G300:$G303,N300:N303,$Z300:$Z303,AG300:AG303)</f>
        <v>1</v>
      </c>
      <c r="BG302" s="403"/>
      <c r="BH302" s="403" t="e" cm="1">
        <f t="array" ref="BH302">bdRateExtend($G300:$G303,O300:O303,$Z300:$Z303,AH300:AH303)</f>
        <v>#VALUE!</v>
      </c>
      <c r="BI302" s="403"/>
      <c r="BJ302" s="403" t="e" cm="1">
        <f t="array" ref="BJ302">bdRateExtend($G300:$G303,P300:P303,$Z300:$Z303,AI300:AI303)</f>
        <v>#VALUE!</v>
      </c>
      <c r="BK302" s="403"/>
      <c r="BL302" s="403" t="e" cm="1">
        <f t="array" ref="BL302">bdRateExtend($G300:$G303,Q300:Q303,$Z300:$Z303,AJ300:AJ303)</f>
        <v>#VALUE!</v>
      </c>
      <c r="BM302" s="403"/>
      <c r="BN302" s="403" t="e" cm="1">
        <f t="array" ref="BN302">bdRateExtend($G300:$G303,R300:R303,$Z300:$Z303,AK300:AK303)</f>
        <v>#VALUE!</v>
      </c>
      <c r="BO302" s="403"/>
      <c r="BP302" s="403"/>
      <c r="BQ302" s="377"/>
      <c r="BR302" s="377"/>
    </row>
    <row r="303" spans="1:70" ht="17" customHeight="1" thickBot="1" x14ac:dyDescent="0.25">
      <c r="A303" s="387"/>
      <c r="B303" s="391"/>
      <c r="C303" s="394"/>
      <c r="D303" s="397"/>
      <c r="E303" s="400"/>
      <c r="F303" s="22">
        <v>63</v>
      </c>
      <c r="G303" s="37">
        <f>Anchor!B1152</f>
        <v>1370.6437000000001</v>
      </c>
      <c r="H303" s="38">
        <f>Anchor!C1152</f>
        <v>30.894500000000001</v>
      </c>
      <c r="I303" s="38">
        <f>Anchor!D1152</f>
        <v>33.276299999999999</v>
      </c>
      <c r="J303" s="38">
        <f>Anchor!E1152</f>
        <v>36.627099999999999</v>
      </c>
      <c r="K303" s="38"/>
      <c r="L303" s="38">
        <f>Anchor!F1152</f>
        <v>11.696099999999999</v>
      </c>
      <c r="M303" s="38">
        <f>Anchor!G1152</f>
        <v>11.567</v>
      </c>
      <c r="N303" s="38">
        <f>Anchor!H1152</f>
        <v>64.207800000000006</v>
      </c>
      <c r="O303" s="38"/>
      <c r="P303" s="38"/>
      <c r="Q303" s="38"/>
      <c r="R303" s="38"/>
      <c r="S303" s="38"/>
      <c r="T303" s="38"/>
      <c r="U303" s="38"/>
      <c r="V303" s="38">
        <f>Anchor!I1152</f>
        <v>3988.6</v>
      </c>
      <c r="W303" s="38">
        <f>Anchor!J1152</f>
        <v>4.0377000000000001</v>
      </c>
      <c r="X303" s="39">
        <f t="shared" si="18"/>
        <v>1.1079444444444444</v>
      </c>
      <c r="Y303" s="15"/>
      <c r="Z303" s="37">
        <f>Test!B1152</f>
        <v>0</v>
      </c>
      <c r="AA303" s="38">
        <f>Test!C1152</f>
        <v>0</v>
      </c>
      <c r="AB303" s="38">
        <f>Test!D1152</f>
        <v>0</v>
      </c>
      <c r="AC303" s="38">
        <f>Test!E1152</f>
        <v>0</v>
      </c>
      <c r="AD303" s="38"/>
      <c r="AE303" s="38">
        <f>Test!F1152</f>
        <v>0</v>
      </c>
      <c r="AF303" s="38">
        <f>Test!G1152</f>
        <v>0</v>
      </c>
      <c r="AG303" s="38">
        <f>Test!H1152</f>
        <v>0</v>
      </c>
      <c r="AH303" s="38"/>
      <c r="AI303" s="38"/>
      <c r="AJ303" s="38"/>
      <c r="AK303" s="38"/>
      <c r="AL303" s="38"/>
      <c r="AM303" s="38"/>
      <c r="AN303" s="38"/>
      <c r="AO303" s="38">
        <f>Test!I1152</f>
        <v>0</v>
      </c>
      <c r="AP303" s="38">
        <f>Test!J1152</f>
        <v>0</v>
      </c>
      <c r="AQ303" s="39">
        <f t="shared" si="19"/>
        <v>0</v>
      </c>
      <c r="AR303" s="50">
        <f t="shared" si="16"/>
        <v>0</v>
      </c>
      <c r="AS303" s="51">
        <f t="shared" si="17"/>
        <v>0</v>
      </c>
      <c r="AT303" s="16"/>
      <c r="AU303" s="16"/>
      <c r="AV303" s="468"/>
      <c r="AW303" s="403"/>
      <c r="AX303" s="403"/>
      <c r="AY303" s="403"/>
      <c r="AZ303" s="403"/>
      <c r="BA303" s="403"/>
      <c r="BB303" s="403"/>
      <c r="BC303" s="403"/>
      <c r="BD303" s="403"/>
      <c r="BE303" s="403"/>
      <c r="BF303" s="403"/>
      <c r="BG303" s="403"/>
      <c r="BH303" s="403"/>
      <c r="BI303" s="403"/>
      <c r="BJ303" s="403"/>
      <c r="BK303" s="403"/>
      <c r="BL303" s="403"/>
      <c r="BM303" s="403"/>
      <c r="BN303" s="403"/>
      <c r="BO303" s="403"/>
      <c r="BP303" s="403"/>
      <c r="BQ303" s="377"/>
      <c r="BR303" s="377"/>
    </row>
    <row r="304" spans="1:70" ht="17" customHeight="1" x14ac:dyDescent="0.2">
      <c r="A304" s="387"/>
      <c r="B304" s="389" t="s">
        <v>90</v>
      </c>
      <c r="C304" s="392" t="s">
        <v>72</v>
      </c>
      <c r="D304" s="395">
        <v>24</v>
      </c>
      <c r="E304" s="398">
        <v>8</v>
      </c>
      <c r="F304" s="21">
        <v>23</v>
      </c>
      <c r="G304" s="32">
        <f>Anchor!B1153</f>
        <v>20205.143599999999</v>
      </c>
      <c r="H304" s="33">
        <f>Anchor!C1153</f>
        <v>40.940800000000003</v>
      </c>
      <c r="I304" s="33">
        <f>Anchor!D1153</f>
        <v>45.2209</v>
      </c>
      <c r="J304" s="33">
        <f>Anchor!E1153</f>
        <v>47.2211</v>
      </c>
      <c r="K304" s="33"/>
      <c r="L304" s="33">
        <f>Anchor!F1153</f>
        <v>23.2104</v>
      </c>
      <c r="M304" s="33">
        <f>Anchor!G1153</f>
        <v>22.344999999999999</v>
      </c>
      <c r="N304" s="33">
        <f>Anchor!H1153</f>
        <v>99.689400000000006</v>
      </c>
      <c r="O304" s="33"/>
      <c r="P304" s="33"/>
      <c r="Q304" s="33"/>
      <c r="R304" s="33"/>
      <c r="S304" s="33"/>
      <c r="T304" s="33"/>
      <c r="U304" s="33"/>
      <c r="V304" s="33">
        <f>Anchor!I1153</f>
        <v>24971.3</v>
      </c>
      <c r="W304" s="33">
        <f>Anchor!J1153</f>
        <v>11.791399999999999</v>
      </c>
      <c r="X304" s="34">
        <f t="shared" si="18"/>
        <v>6.9364722222222222</v>
      </c>
      <c r="Y304" s="15"/>
      <c r="Z304" s="32">
        <f>Test!B1153</f>
        <v>0</v>
      </c>
      <c r="AA304" s="33">
        <f>Test!C1153</f>
        <v>0</v>
      </c>
      <c r="AB304" s="33">
        <f>Test!D1153</f>
        <v>0</v>
      </c>
      <c r="AC304" s="33">
        <f>Test!E1153</f>
        <v>0</v>
      </c>
      <c r="AD304" s="33"/>
      <c r="AE304" s="33">
        <f>Test!F1153</f>
        <v>0</v>
      </c>
      <c r="AF304" s="33">
        <f>Test!G1153</f>
        <v>0</v>
      </c>
      <c r="AG304" s="33">
        <f>Test!H1153</f>
        <v>0</v>
      </c>
      <c r="AH304" s="33"/>
      <c r="AI304" s="33"/>
      <c r="AJ304" s="33"/>
      <c r="AK304" s="33"/>
      <c r="AL304" s="33"/>
      <c r="AM304" s="33"/>
      <c r="AN304" s="33"/>
      <c r="AO304" s="33">
        <f>Test!I1153</f>
        <v>0</v>
      </c>
      <c r="AP304" s="33">
        <f>Test!J1153</f>
        <v>0</v>
      </c>
      <c r="AQ304" s="34">
        <f t="shared" si="19"/>
        <v>0</v>
      </c>
      <c r="AR304" s="46">
        <f t="shared" si="16"/>
        <v>0</v>
      </c>
      <c r="AS304" s="47">
        <f t="shared" si="17"/>
        <v>0</v>
      </c>
      <c r="AT304" s="16"/>
      <c r="AU304" s="16"/>
      <c r="AV304" s="468" t="s">
        <v>123</v>
      </c>
      <c r="AW304" s="403" cm="1">
        <f t="array" ref="AW304">bdRateExtend($G304:$G307,H304:H307,$Z304:$Z307,AA304:AA307)</f>
        <v>1</v>
      </c>
      <c r="AX304" s="403" cm="1">
        <f t="array" ref="AX304">bdRateExtend($G304:$G309,H304:H309,$Z304:$Z309,AA304:AA309)</f>
        <v>1</v>
      </c>
      <c r="AY304" s="403" cm="1">
        <f t="array" ref="AY304">bdRateExtend($G304:$G309,I304:I309,$Z304:$Z309,AB304:AB309)</f>
        <v>1</v>
      </c>
      <c r="AZ304" s="403" cm="1">
        <f t="array" ref="AZ304">bdRateExtend($G304:$G309,J304:J309,$Z304:$Z309,AC304:AC309)</f>
        <v>1</v>
      </c>
      <c r="BA304" s="403" t="e" cm="1">
        <f t="array" ref="BA304">bdRateExtend($G304:$G309,K304:K309,$Z304:$Z309,AD304:AD309)</f>
        <v>#VALUE!</v>
      </c>
      <c r="BB304" s="403" cm="1">
        <f t="array" ref="BB304">bdRateExtend($G304:$G307,L304:L307,$Z304:$Z307,AE304:AE307)</f>
        <v>1</v>
      </c>
      <c r="BC304" s="403" cm="1">
        <f t="array" ref="BC304">bdRateExtend($G304:$G309,L304:L309,$Z304:$Z309,AE304:AE309)</f>
        <v>1</v>
      </c>
      <c r="BD304" s="403" cm="1">
        <f t="array" ref="BD304">bdRateExtend($G304:$G307,M304:M307,$Z304:$Z307,AF304:AF307)</f>
        <v>1</v>
      </c>
      <c r="BE304" s="403" cm="1">
        <f t="array" ref="BE304">bdRateExtend($G304:$G309,M304:M309,$Z304:$Z309,AF304:AF309)</f>
        <v>1</v>
      </c>
      <c r="BF304" s="403" cm="1">
        <f t="array" ref="BF304">bdRateExtend($G304:$G307,N304:N307,$Z304:$Z307,AG304:AG307)</f>
        <v>1</v>
      </c>
      <c r="BG304" s="403" cm="1">
        <f t="array" ref="BG304">bdRateExtend($G304:$G309,N304:N309,$Z304:$Z309,AG304:AG309)</f>
        <v>1</v>
      </c>
      <c r="BH304" s="403" t="e" cm="1">
        <f t="array" ref="BH304">bdRateExtend($G304:$G307,O304:O307,$Z304:$Z307,AH304:AH307)</f>
        <v>#VALUE!</v>
      </c>
      <c r="BI304" s="403" t="e" cm="1">
        <f t="array" ref="BI304">bdRateExtend($G304:$G309,O304:O309,$Z304:$Z309,AH304:AH309)</f>
        <v>#VALUE!</v>
      </c>
      <c r="BJ304" s="403" t="e" cm="1">
        <f t="array" ref="BJ304">bdRateExtend($G304:$G307,P304:P307,$Z304:$Z307,AI304:AI307)</f>
        <v>#VALUE!</v>
      </c>
      <c r="BK304" s="403" t="e" cm="1">
        <f t="array" ref="BK304">bdRateExtend($G304:$G309,P304:P309,$Z304:$Z309,AI304:AI309)</f>
        <v>#VALUE!</v>
      </c>
      <c r="BL304" s="403" t="e" cm="1">
        <f t="array" ref="BL304">bdRateExtend($G304:$G307,Q304:Q307,$Z304:$Z307,AJ304:AJ307)</f>
        <v>#VALUE!</v>
      </c>
      <c r="BM304" s="403" t="e" cm="1">
        <f t="array" ref="BM304">bdRateExtend($G304:$G309,Q304:Q309,$Z304:$Z309,AJ304:AJ309)</f>
        <v>#VALUE!</v>
      </c>
      <c r="BN304" s="403" t="e" cm="1">
        <f t="array" ref="BN304">bdRateExtend($G304:$G307,R304:R307,$Z304:$Z307,AK304:AK307)</f>
        <v>#VALUE!</v>
      </c>
      <c r="BO304" s="403" t="e" cm="1">
        <f t="array" ref="BO304">bdRateExtend($G304:$G309,R304:R309,$Z304:$Z309,AK304:AK309)</f>
        <v>#VALUE!</v>
      </c>
      <c r="BP304" s="403" t="e" cm="1">
        <f t="array" ref="BP304">bdRateExtend($G304:$G309,S304:S309,$Z304:$Z309,AL304:AL309)</f>
        <v>#VALUE!</v>
      </c>
      <c r="BQ304" s="377" t="e" cm="1">
        <f t="array" ref="BQ304">bdRateExtend($G304:$G309,T304:T309,$Z304:$Z309,AM304:AM309)</f>
        <v>#VALUE!</v>
      </c>
      <c r="BR304" s="377" t="e" cm="1">
        <f t="array" ref="BR304">bdRateExtend($G304:$G309,U304:U309,$Z304:$Z309,AN304:AN309)</f>
        <v>#VALUE!</v>
      </c>
    </row>
    <row r="305" spans="1:70" ht="17" customHeight="1" x14ac:dyDescent="0.2">
      <c r="A305" s="387"/>
      <c r="B305" s="390"/>
      <c r="C305" s="393"/>
      <c r="D305" s="396"/>
      <c r="E305" s="399"/>
      <c r="F305" s="19">
        <v>31</v>
      </c>
      <c r="G305" s="35">
        <f>Anchor!B1154</f>
        <v>10343.681</v>
      </c>
      <c r="H305" s="40">
        <f>Anchor!C1154</f>
        <v>38.669899999999998</v>
      </c>
      <c r="I305" s="40">
        <f>Anchor!D1154</f>
        <v>43.259</v>
      </c>
      <c r="J305" s="40">
        <f>Anchor!E1154</f>
        <v>45.774500000000003</v>
      </c>
      <c r="K305" s="40"/>
      <c r="L305" s="40">
        <f>Anchor!F1154</f>
        <v>20.590299999999999</v>
      </c>
      <c r="M305" s="40">
        <f>Anchor!G1154</f>
        <v>20.013000000000002</v>
      </c>
      <c r="N305" s="40">
        <f>Anchor!H1154</f>
        <v>97.399500000000003</v>
      </c>
      <c r="O305" s="40"/>
      <c r="P305" s="40"/>
      <c r="Q305" s="40"/>
      <c r="R305" s="40"/>
      <c r="S305" s="40"/>
      <c r="T305" s="40"/>
      <c r="U305" s="40"/>
      <c r="V305" s="40">
        <f>Anchor!I1154</f>
        <v>16587.8</v>
      </c>
      <c r="W305" s="40">
        <f>Anchor!J1154</f>
        <v>8.1934000000000005</v>
      </c>
      <c r="X305" s="36">
        <f t="shared" si="18"/>
        <v>4.6077222222222218</v>
      </c>
      <c r="Y305" s="15"/>
      <c r="Z305" s="35">
        <f>Test!B1154</f>
        <v>0</v>
      </c>
      <c r="AA305" s="40">
        <f>Test!C1154</f>
        <v>0</v>
      </c>
      <c r="AB305" s="40">
        <f>Test!D1154</f>
        <v>0</v>
      </c>
      <c r="AC305" s="40">
        <f>Test!E1154</f>
        <v>0</v>
      </c>
      <c r="AD305" s="40"/>
      <c r="AE305" s="40">
        <f>Test!F1154</f>
        <v>0</v>
      </c>
      <c r="AF305" s="40">
        <f>Test!G1154</f>
        <v>0</v>
      </c>
      <c r="AG305" s="40">
        <f>Test!H1154</f>
        <v>0</v>
      </c>
      <c r="AH305" s="40"/>
      <c r="AI305" s="40"/>
      <c r="AJ305" s="40"/>
      <c r="AK305" s="40"/>
      <c r="AL305" s="40"/>
      <c r="AM305" s="40"/>
      <c r="AN305" s="40"/>
      <c r="AO305" s="40">
        <f>Test!I1154</f>
        <v>0</v>
      </c>
      <c r="AP305" s="40">
        <f>Test!J1154</f>
        <v>0</v>
      </c>
      <c r="AQ305" s="36">
        <f t="shared" si="19"/>
        <v>0</v>
      </c>
      <c r="AR305" s="48">
        <f t="shared" si="16"/>
        <v>0</v>
      </c>
      <c r="AS305" s="49">
        <f t="shared" si="17"/>
        <v>0</v>
      </c>
      <c r="AT305" s="16"/>
      <c r="AU305" s="16"/>
      <c r="AV305" s="468"/>
      <c r="AW305" s="403"/>
      <c r="AX305" s="403"/>
      <c r="AY305" s="403"/>
      <c r="AZ305" s="403"/>
      <c r="BA305" s="403"/>
      <c r="BB305" s="403"/>
      <c r="BC305" s="403"/>
      <c r="BD305" s="403"/>
      <c r="BE305" s="403"/>
      <c r="BF305" s="403"/>
      <c r="BG305" s="403"/>
      <c r="BH305" s="403"/>
      <c r="BI305" s="403"/>
      <c r="BJ305" s="403"/>
      <c r="BK305" s="403"/>
      <c r="BL305" s="403"/>
      <c r="BM305" s="403"/>
      <c r="BN305" s="403"/>
      <c r="BO305" s="403"/>
      <c r="BP305" s="403"/>
      <c r="BQ305" s="377"/>
      <c r="BR305" s="377"/>
    </row>
    <row r="306" spans="1:70" ht="17" customHeight="1" x14ac:dyDescent="0.2">
      <c r="A306" s="387"/>
      <c r="B306" s="390"/>
      <c r="C306" s="393"/>
      <c r="D306" s="396"/>
      <c r="E306" s="399"/>
      <c r="F306" s="19">
        <v>39</v>
      </c>
      <c r="G306" s="35">
        <f>Anchor!B1155</f>
        <v>5397.0623999999998</v>
      </c>
      <c r="H306" s="40">
        <f>Anchor!C1155</f>
        <v>36.622599999999998</v>
      </c>
      <c r="I306" s="40">
        <f>Anchor!D1155</f>
        <v>41.569400000000002</v>
      </c>
      <c r="J306" s="40">
        <f>Anchor!E1155</f>
        <v>44.405299999999997</v>
      </c>
      <c r="K306" s="40"/>
      <c r="L306" s="40">
        <f>Anchor!F1155</f>
        <v>18.0335</v>
      </c>
      <c r="M306" s="40">
        <f>Anchor!G1155</f>
        <v>17.966200000000001</v>
      </c>
      <c r="N306" s="40">
        <f>Anchor!H1155</f>
        <v>91.362099999999998</v>
      </c>
      <c r="O306" s="40"/>
      <c r="P306" s="40"/>
      <c r="Q306" s="40"/>
      <c r="R306" s="40"/>
      <c r="S306" s="40"/>
      <c r="T306" s="40"/>
      <c r="U306" s="40"/>
      <c r="V306" s="40">
        <f>Anchor!I1155</f>
        <v>13442.3</v>
      </c>
      <c r="W306" s="40">
        <f>Anchor!J1155</f>
        <v>6.1471999999999998</v>
      </c>
      <c r="X306" s="36">
        <f t="shared" si="18"/>
        <v>3.733972222222222</v>
      </c>
      <c r="Y306" s="15"/>
      <c r="Z306" s="35">
        <f>Test!B1155</f>
        <v>0</v>
      </c>
      <c r="AA306" s="40">
        <f>Test!C1155</f>
        <v>0</v>
      </c>
      <c r="AB306" s="40">
        <f>Test!D1155</f>
        <v>0</v>
      </c>
      <c r="AC306" s="40">
        <f>Test!E1155</f>
        <v>0</v>
      </c>
      <c r="AD306" s="40"/>
      <c r="AE306" s="40">
        <f>Test!F1155</f>
        <v>0</v>
      </c>
      <c r="AF306" s="40">
        <f>Test!G1155</f>
        <v>0</v>
      </c>
      <c r="AG306" s="40">
        <f>Test!H1155</f>
        <v>0</v>
      </c>
      <c r="AH306" s="40"/>
      <c r="AI306" s="40"/>
      <c r="AJ306" s="40"/>
      <c r="AK306" s="40"/>
      <c r="AL306" s="40"/>
      <c r="AM306" s="40"/>
      <c r="AN306" s="40"/>
      <c r="AO306" s="40">
        <f>Test!I1155</f>
        <v>0</v>
      </c>
      <c r="AP306" s="40">
        <f>Test!J1155</f>
        <v>0</v>
      </c>
      <c r="AQ306" s="36">
        <f t="shared" si="19"/>
        <v>0</v>
      </c>
      <c r="AR306" s="48">
        <f t="shared" si="16"/>
        <v>0</v>
      </c>
      <c r="AS306" s="49">
        <f t="shared" si="17"/>
        <v>0</v>
      </c>
      <c r="AT306" s="16"/>
      <c r="AU306" s="16"/>
      <c r="AV306" s="468" t="s">
        <v>124</v>
      </c>
      <c r="AW306" s="403" cm="1">
        <f t="array" ref="AW306">bdRateExtend($G305:$G308,H305:H308,$Z305:$Z308,AA305:AA308)</f>
        <v>1</v>
      </c>
      <c r="AX306" s="403"/>
      <c r="AY306" s="403"/>
      <c r="AZ306" s="403"/>
      <c r="BA306" s="403"/>
      <c r="BB306" s="403" cm="1">
        <f t="array" ref="BB306">bdRateExtend($G305:$G308,L305:L308,$Z305:$Z308,AE305:AE308)</f>
        <v>1</v>
      </c>
      <c r="BC306" s="403"/>
      <c r="BD306" s="403" cm="1">
        <f t="array" ref="BD306">bdRateExtend($G305:$G308,M305:M308,$Z305:$Z308,AF305:AF308)</f>
        <v>1</v>
      </c>
      <c r="BE306" s="403"/>
      <c r="BF306" s="403" cm="1">
        <f t="array" ref="BF306">bdRateExtend($G305:$G308,N305:N308,$Z305:$Z308,AG305:AG308)</f>
        <v>1</v>
      </c>
      <c r="BG306" s="403"/>
      <c r="BH306" s="403" t="e" cm="1">
        <f t="array" ref="BH306">bdRateExtend($G305:$G308,O305:O308,$Z305:$Z308,AH305:AH308)</f>
        <v>#VALUE!</v>
      </c>
      <c r="BI306" s="403"/>
      <c r="BJ306" s="403" t="e" cm="1">
        <f t="array" ref="BJ306">bdRateExtend($G305:$G308,P305:P308,$Z305:$Z308,AI305:AI308)</f>
        <v>#VALUE!</v>
      </c>
      <c r="BK306" s="403"/>
      <c r="BL306" s="403" t="e" cm="1">
        <f t="array" ref="BL306">bdRateExtend($G305:$G308,Q305:Q308,$Z305:$Z308,AJ305:AJ308)</f>
        <v>#VALUE!</v>
      </c>
      <c r="BM306" s="403"/>
      <c r="BN306" s="403" t="e" cm="1">
        <f t="array" ref="BN306">bdRateExtend($G305:$G308,R305:R308,$Z305:$Z308,AK305:AK308)</f>
        <v>#VALUE!</v>
      </c>
      <c r="BO306" s="403"/>
      <c r="BP306" s="403"/>
      <c r="BQ306" s="377"/>
      <c r="BR306" s="377"/>
    </row>
    <row r="307" spans="1:70" ht="17" customHeight="1" x14ac:dyDescent="0.2">
      <c r="A307" s="387"/>
      <c r="B307" s="390"/>
      <c r="C307" s="393"/>
      <c r="D307" s="396"/>
      <c r="E307" s="399"/>
      <c r="F307" s="19">
        <v>47</v>
      </c>
      <c r="G307" s="35">
        <f>Anchor!B1156</f>
        <v>2753.4735000000001</v>
      </c>
      <c r="H307" s="40">
        <f>Anchor!C1156</f>
        <v>34.486800000000002</v>
      </c>
      <c r="I307" s="40">
        <f>Anchor!D1156</f>
        <v>40.178699999999999</v>
      </c>
      <c r="J307" s="40">
        <f>Anchor!E1156</f>
        <v>43.121000000000002</v>
      </c>
      <c r="K307" s="40"/>
      <c r="L307" s="40">
        <f>Anchor!F1156</f>
        <v>15.332700000000001</v>
      </c>
      <c r="M307" s="40">
        <f>Anchor!G1156</f>
        <v>15.705500000000001</v>
      </c>
      <c r="N307" s="40">
        <f>Anchor!H1156</f>
        <v>81.313900000000004</v>
      </c>
      <c r="O307" s="40"/>
      <c r="P307" s="40"/>
      <c r="Q307" s="40"/>
      <c r="R307" s="40"/>
      <c r="S307" s="40"/>
      <c r="T307" s="40"/>
      <c r="U307" s="40"/>
      <c r="V307" s="40">
        <f>Anchor!I1156</f>
        <v>9738.4</v>
      </c>
      <c r="W307" s="40">
        <f>Anchor!J1156</f>
        <v>4.6801000000000004</v>
      </c>
      <c r="X307" s="36">
        <f t="shared" si="18"/>
        <v>2.705111111111111</v>
      </c>
      <c r="Y307" s="15"/>
      <c r="Z307" s="35">
        <f>Test!B1156</f>
        <v>0</v>
      </c>
      <c r="AA307" s="40">
        <f>Test!C1156</f>
        <v>0</v>
      </c>
      <c r="AB307" s="40">
        <f>Test!D1156</f>
        <v>0</v>
      </c>
      <c r="AC307" s="40">
        <f>Test!E1156</f>
        <v>0</v>
      </c>
      <c r="AD307" s="40"/>
      <c r="AE307" s="40">
        <f>Test!F1156</f>
        <v>0</v>
      </c>
      <c r="AF307" s="40">
        <f>Test!G1156</f>
        <v>0</v>
      </c>
      <c r="AG307" s="40">
        <f>Test!H1156</f>
        <v>0</v>
      </c>
      <c r="AH307" s="40"/>
      <c r="AI307" s="40"/>
      <c r="AJ307" s="40"/>
      <c r="AK307" s="40"/>
      <c r="AL307" s="40"/>
      <c r="AM307" s="40"/>
      <c r="AN307" s="40"/>
      <c r="AO307" s="40">
        <f>Test!I1156</f>
        <v>0</v>
      </c>
      <c r="AP307" s="40">
        <f>Test!J1156</f>
        <v>0</v>
      </c>
      <c r="AQ307" s="36">
        <f t="shared" si="19"/>
        <v>0</v>
      </c>
      <c r="AR307" s="48">
        <f t="shared" si="16"/>
        <v>0</v>
      </c>
      <c r="AS307" s="49">
        <f t="shared" si="17"/>
        <v>0</v>
      </c>
      <c r="AT307" s="16"/>
      <c r="AU307" s="16"/>
      <c r="AV307" s="468"/>
      <c r="AW307" s="403"/>
      <c r="AX307" s="403"/>
      <c r="AY307" s="403"/>
      <c r="AZ307" s="403"/>
      <c r="BA307" s="403"/>
      <c r="BB307" s="403"/>
      <c r="BC307" s="403"/>
      <c r="BD307" s="403"/>
      <c r="BE307" s="403"/>
      <c r="BF307" s="403"/>
      <c r="BG307" s="403"/>
      <c r="BH307" s="403"/>
      <c r="BI307" s="403"/>
      <c r="BJ307" s="403"/>
      <c r="BK307" s="403"/>
      <c r="BL307" s="403"/>
      <c r="BM307" s="403"/>
      <c r="BN307" s="403"/>
      <c r="BO307" s="403"/>
      <c r="BP307" s="403"/>
      <c r="BQ307" s="377"/>
      <c r="BR307" s="377"/>
    </row>
    <row r="308" spans="1:70" ht="17" customHeight="1" x14ac:dyDescent="0.2">
      <c r="A308" s="387"/>
      <c r="B308" s="390"/>
      <c r="C308" s="393"/>
      <c r="D308" s="396"/>
      <c r="E308" s="399"/>
      <c r="F308" s="19">
        <v>55</v>
      </c>
      <c r="G308" s="35">
        <f>Anchor!B1157</f>
        <v>1308.5346</v>
      </c>
      <c r="H308" s="40">
        <f>Anchor!C1157</f>
        <v>32.323</v>
      </c>
      <c r="I308" s="40">
        <f>Anchor!D1157</f>
        <v>39.011000000000003</v>
      </c>
      <c r="J308" s="40">
        <f>Anchor!E1157</f>
        <v>42.072600000000001</v>
      </c>
      <c r="K308" s="40"/>
      <c r="L308" s="40">
        <f>Anchor!F1157</f>
        <v>12.6373</v>
      </c>
      <c r="M308" s="40">
        <f>Anchor!G1157</f>
        <v>13.319100000000001</v>
      </c>
      <c r="N308" s="40">
        <f>Anchor!H1157</f>
        <v>66.6999</v>
      </c>
      <c r="O308" s="40"/>
      <c r="P308" s="40"/>
      <c r="Q308" s="40"/>
      <c r="R308" s="40"/>
      <c r="S308" s="40"/>
      <c r="T308" s="40"/>
      <c r="U308" s="40"/>
      <c r="V308" s="40">
        <f>Anchor!I1157</f>
        <v>6907.5</v>
      </c>
      <c r="W308" s="40">
        <f>Anchor!J1157</f>
        <v>3.4655999999999998</v>
      </c>
      <c r="X308" s="36">
        <f t="shared" si="18"/>
        <v>1.91875</v>
      </c>
      <c r="Y308" s="15"/>
      <c r="Z308" s="35">
        <f>Test!B1157</f>
        <v>0</v>
      </c>
      <c r="AA308" s="40">
        <f>Test!C1157</f>
        <v>0</v>
      </c>
      <c r="AB308" s="40">
        <f>Test!D1157</f>
        <v>0</v>
      </c>
      <c r="AC308" s="40">
        <f>Test!E1157</f>
        <v>0</v>
      </c>
      <c r="AD308" s="40"/>
      <c r="AE308" s="40">
        <f>Test!F1157</f>
        <v>0</v>
      </c>
      <c r="AF308" s="40">
        <f>Test!G1157</f>
        <v>0</v>
      </c>
      <c r="AG308" s="40">
        <f>Test!H1157</f>
        <v>0</v>
      </c>
      <c r="AH308" s="40"/>
      <c r="AI308" s="40"/>
      <c r="AJ308" s="40"/>
      <c r="AK308" s="40"/>
      <c r="AL308" s="40"/>
      <c r="AM308" s="40"/>
      <c r="AN308" s="40"/>
      <c r="AO308" s="40">
        <f>Test!I1157</f>
        <v>0</v>
      </c>
      <c r="AP308" s="40">
        <f>Test!J1157</f>
        <v>0</v>
      </c>
      <c r="AQ308" s="36">
        <f t="shared" si="19"/>
        <v>0</v>
      </c>
      <c r="AR308" s="48">
        <f t="shared" si="16"/>
        <v>0</v>
      </c>
      <c r="AS308" s="49">
        <f t="shared" si="17"/>
        <v>0</v>
      </c>
      <c r="AT308" s="16"/>
      <c r="AU308" s="16"/>
      <c r="AV308" s="468" t="s">
        <v>125</v>
      </c>
      <c r="AW308" s="403" cm="1">
        <f t="array" ref="AW308">bdRateExtend($G306:$G309,H306:H309,$Z306:$Z309,AA306:AA309)</f>
        <v>1</v>
      </c>
      <c r="AX308" s="403"/>
      <c r="AY308" s="403"/>
      <c r="AZ308" s="403"/>
      <c r="BA308" s="403"/>
      <c r="BB308" s="403" cm="1">
        <f t="array" ref="BB308">bdRateExtend($G306:$G309,L306:L309,$Z306:$Z309,AE306:AE309)</f>
        <v>1</v>
      </c>
      <c r="BC308" s="403"/>
      <c r="BD308" s="403" cm="1">
        <f t="array" ref="BD308">bdRateExtend($G306:$G309,M306:M309,$Z306:$Z309,AF306:AF309)</f>
        <v>1</v>
      </c>
      <c r="BE308" s="403"/>
      <c r="BF308" s="403" cm="1">
        <f t="array" ref="BF308">bdRateExtend($G306:$G309,N306:N309,$Z306:$Z309,AG306:AG309)</f>
        <v>1</v>
      </c>
      <c r="BG308" s="403"/>
      <c r="BH308" s="403" t="e" cm="1">
        <f t="array" ref="BH308">bdRateExtend($G306:$G309,O306:O309,$Z306:$Z309,AH306:AH309)</f>
        <v>#VALUE!</v>
      </c>
      <c r="BI308" s="403"/>
      <c r="BJ308" s="403" t="e" cm="1">
        <f t="array" ref="BJ308">bdRateExtend($G306:$G309,P306:P309,$Z306:$Z309,AI306:AI309)</f>
        <v>#VALUE!</v>
      </c>
      <c r="BK308" s="403"/>
      <c r="BL308" s="403" t="e" cm="1">
        <f t="array" ref="BL308">bdRateExtend($G306:$G309,Q306:Q309,$Z306:$Z309,AJ306:AJ309)</f>
        <v>#VALUE!</v>
      </c>
      <c r="BM308" s="403"/>
      <c r="BN308" s="403" t="e" cm="1">
        <f t="array" ref="BN308">bdRateExtend($G306:$G309,R306:R309,$Z306:$Z309,AK306:AK309)</f>
        <v>#VALUE!</v>
      </c>
      <c r="BO308" s="403"/>
      <c r="BP308" s="403"/>
      <c r="BQ308" s="377"/>
      <c r="BR308" s="377"/>
    </row>
    <row r="309" spans="1:70" ht="17" customHeight="1" thickBot="1" x14ac:dyDescent="0.25">
      <c r="A309" s="387"/>
      <c r="B309" s="391"/>
      <c r="C309" s="394"/>
      <c r="D309" s="397"/>
      <c r="E309" s="400"/>
      <c r="F309" s="22">
        <v>63</v>
      </c>
      <c r="G309" s="37">
        <f>Anchor!B1158</f>
        <v>362.90660000000003</v>
      </c>
      <c r="H309" s="38">
        <f>Anchor!C1158</f>
        <v>29.424900000000001</v>
      </c>
      <c r="I309" s="38">
        <f>Anchor!D1158</f>
        <v>37.7607</v>
      </c>
      <c r="J309" s="38">
        <f>Anchor!E1158</f>
        <v>40.877000000000002</v>
      </c>
      <c r="K309" s="38"/>
      <c r="L309" s="38">
        <f>Anchor!F1158</f>
        <v>9.2906999999999993</v>
      </c>
      <c r="M309" s="38">
        <f>Anchor!G1158</f>
        <v>10.179500000000001</v>
      </c>
      <c r="N309" s="38">
        <f>Anchor!H1158</f>
        <v>40.465000000000003</v>
      </c>
      <c r="O309" s="38"/>
      <c r="P309" s="38"/>
      <c r="Q309" s="38"/>
      <c r="R309" s="38"/>
      <c r="S309" s="38"/>
      <c r="T309" s="38"/>
      <c r="U309" s="38"/>
      <c r="V309" s="38">
        <f>Anchor!I1158</f>
        <v>3741.9</v>
      </c>
      <c r="W309" s="38">
        <f>Anchor!J1158</f>
        <v>2.0154000000000001</v>
      </c>
      <c r="X309" s="39">
        <f t="shared" si="18"/>
        <v>1.0394166666666667</v>
      </c>
      <c r="Y309" s="15"/>
      <c r="Z309" s="37">
        <f>Test!B1158</f>
        <v>0</v>
      </c>
      <c r="AA309" s="38">
        <f>Test!C1158</f>
        <v>0</v>
      </c>
      <c r="AB309" s="38">
        <f>Test!D1158</f>
        <v>0</v>
      </c>
      <c r="AC309" s="38">
        <f>Test!E1158</f>
        <v>0</v>
      </c>
      <c r="AD309" s="38"/>
      <c r="AE309" s="38">
        <f>Test!F1158</f>
        <v>0</v>
      </c>
      <c r="AF309" s="38">
        <f>Test!G1158</f>
        <v>0</v>
      </c>
      <c r="AG309" s="38">
        <f>Test!H1158</f>
        <v>0</v>
      </c>
      <c r="AH309" s="38"/>
      <c r="AI309" s="38"/>
      <c r="AJ309" s="38"/>
      <c r="AK309" s="38"/>
      <c r="AL309" s="38"/>
      <c r="AM309" s="38"/>
      <c r="AN309" s="38"/>
      <c r="AO309" s="38">
        <f>Test!I1158</f>
        <v>0</v>
      </c>
      <c r="AP309" s="38">
        <f>Test!J1158</f>
        <v>0</v>
      </c>
      <c r="AQ309" s="39">
        <f t="shared" si="19"/>
        <v>0</v>
      </c>
      <c r="AR309" s="50">
        <f t="shared" si="16"/>
        <v>0</v>
      </c>
      <c r="AS309" s="51">
        <f t="shared" si="17"/>
        <v>0</v>
      </c>
      <c r="AT309" s="16"/>
      <c r="AU309" s="16"/>
      <c r="AV309" s="468"/>
      <c r="AW309" s="403"/>
      <c r="AX309" s="403"/>
      <c r="AY309" s="403"/>
      <c r="AZ309" s="403"/>
      <c r="BA309" s="403"/>
      <c r="BB309" s="403"/>
      <c r="BC309" s="403"/>
      <c r="BD309" s="403"/>
      <c r="BE309" s="403"/>
      <c r="BF309" s="403"/>
      <c r="BG309" s="403"/>
      <c r="BH309" s="403"/>
      <c r="BI309" s="403"/>
      <c r="BJ309" s="403"/>
      <c r="BK309" s="403"/>
      <c r="BL309" s="403"/>
      <c r="BM309" s="403"/>
      <c r="BN309" s="403"/>
      <c r="BO309" s="403"/>
      <c r="BP309" s="403"/>
      <c r="BQ309" s="377"/>
      <c r="BR309" s="377"/>
    </row>
    <row r="310" spans="1:70" ht="17" customHeight="1" x14ac:dyDescent="0.2">
      <c r="A310" s="387"/>
      <c r="B310" s="389" t="s">
        <v>2</v>
      </c>
      <c r="C310" s="392" t="s">
        <v>73</v>
      </c>
      <c r="D310" s="395">
        <v>60</v>
      </c>
      <c r="E310" s="398">
        <v>8</v>
      </c>
      <c r="F310" s="21">
        <v>23</v>
      </c>
      <c r="G310" s="32">
        <f>Anchor!B1159</f>
        <v>102290.6437</v>
      </c>
      <c r="H310" s="33">
        <f>Anchor!C1159</f>
        <v>40.5486</v>
      </c>
      <c r="I310" s="33">
        <f>Anchor!D1159</f>
        <v>44.839399999999998</v>
      </c>
      <c r="J310" s="33">
        <f>Anchor!E1159</f>
        <v>47.053800000000003</v>
      </c>
      <c r="K310" s="33"/>
      <c r="L310" s="33">
        <f>Anchor!F1159</f>
        <v>27.795300000000001</v>
      </c>
      <c r="M310" s="33">
        <f>Anchor!G1159</f>
        <v>25.107500000000002</v>
      </c>
      <c r="N310" s="33">
        <f>Anchor!H1159</f>
        <v>99.976699999999994</v>
      </c>
      <c r="O310" s="33"/>
      <c r="P310" s="33"/>
      <c r="Q310" s="33"/>
      <c r="R310" s="33"/>
      <c r="S310" s="33"/>
      <c r="T310" s="33"/>
      <c r="U310" s="33"/>
      <c r="V310" s="33">
        <f>Anchor!I1159</f>
        <v>26490.5</v>
      </c>
      <c r="W310" s="33">
        <f>Anchor!J1159</f>
        <v>19.787099999999999</v>
      </c>
      <c r="X310" s="34">
        <f t="shared" si="18"/>
        <v>7.3584722222222219</v>
      </c>
      <c r="Y310" s="15"/>
      <c r="Z310" s="32">
        <f>Test!B1159</f>
        <v>0</v>
      </c>
      <c r="AA310" s="33">
        <f>Test!C1159</f>
        <v>0</v>
      </c>
      <c r="AB310" s="33">
        <f>Test!D1159</f>
        <v>0</v>
      </c>
      <c r="AC310" s="33">
        <f>Test!E1159</f>
        <v>0</v>
      </c>
      <c r="AD310" s="33"/>
      <c r="AE310" s="33">
        <f>Test!F1159</f>
        <v>0</v>
      </c>
      <c r="AF310" s="33">
        <f>Test!G1159</f>
        <v>0</v>
      </c>
      <c r="AG310" s="33">
        <f>Test!H1159</f>
        <v>0</v>
      </c>
      <c r="AH310" s="33"/>
      <c r="AI310" s="33"/>
      <c r="AJ310" s="33"/>
      <c r="AK310" s="33"/>
      <c r="AL310" s="33"/>
      <c r="AM310" s="33"/>
      <c r="AN310" s="33"/>
      <c r="AO310" s="33">
        <f>Test!I1159</f>
        <v>0</v>
      </c>
      <c r="AP310" s="33">
        <f>Test!J1159</f>
        <v>0</v>
      </c>
      <c r="AQ310" s="34">
        <f t="shared" si="19"/>
        <v>0</v>
      </c>
      <c r="AR310" s="46">
        <f t="shared" si="16"/>
        <v>0</v>
      </c>
      <c r="AS310" s="47">
        <f t="shared" si="17"/>
        <v>0</v>
      </c>
      <c r="AT310" s="16"/>
      <c r="AU310" s="16"/>
      <c r="AV310" s="468" t="s">
        <v>123</v>
      </c>
      <c r="AW310" s="403" cm="1">
        <f t="array" ref="AW310">bdRateExtend($G310:$G313,H310:H313,$Z310:$Z313,AA310:AA313)</f>
        <v>1</v>
      </c>
      <c r="AX310" s="403" cm="1">
        <f t="array" ref="AX310">bdRateExtend($G310:$G315,H310:H315,$Z310:$Z315,AA310:AA315)</f>
        <v>1</v>
      </c>
      <c r="AY310" s="403" cm="1">
        <f t="array" ref="AY310">bdRateExtend($G310:$G315,I310:I315,$Z310:$Z315,AB310:AB315)</f>
        <v>1</v>
      </c>
      <c r="AZ310" s="403" cm="1">
        <f t="array" ref="AZ310">bdRateExtend($G310:$G315,J310:J315,$Z310:$Z315,AC310:AC315)</f>
        <v>1</v>
      </c>
      <c r="BA310" s="403" t="e" cm="1">
        <f t="array" ref="BA310">bdRateExtend($G310:$G315,K310:K315,$Z310:$Z315,AD310:AD315)</f>
        <v>#VALUE!</v>
      </c>
      <c r="BB310" s="403" cm="1">
        <f t="array" ref="BB310">bdRateExtend($G310:$G313,L310:L313,$Z310:$Z313,AE310:AE313)</f>
        <v>1</v>
      </c>
      <c r="BC310" s="403" cm="1">
        <f t="array" ref="BC310">bdRateExtend($G310:$G315,L310:L315,$Z310:$Z315,AE310:AE315)</f>
        <v>1</v>
      </c>
      <c r="BD310" s="403" cm="1">
        <f t="array" ref="BD310">bdRateExtend($G310:$G313,M310:M313,$Z310:$Z313,AF310:AF313)</f>
        <v>1</v>
      </c>
      <c r="BE310" s="403" cm="1">
        <f t="array" ref="BE310">bdRateExtend($G310:$G315,M310:M315,$Z310:$Z315,AF310:AF315)</f>
        <v>1</v>
      </c>
      <c r="BF310" s="403" cm="1">
        <f t="array" ref="BF310">bdRateExtend($G310:$G313,N310:N313,$Z310:$Z313,AG310:AG313)</f>
        <v>1</v>
      </c>
      <c r="BG310" s="403" cm="1">
        <f t="array" ref="BG310">bdRateExtend($G310:$G315,N310:N315,$Z310:$Z315,AG310:AG315)</f>
        <v>1</v>
      </c>
      <c r="BH310" s="403" t="e" cm="1">
        <f t="array" ref="BH310">bdRateExtend($G310:$G313,O310:O313,$Z310:$Z313,AH310:AH313)</f>
        <v>#VALUE!</v>
      </c>
      <c r="BI310" s="403" t="e" cm="1">
        <f t="array" ref="BI310">bdRateExtend($G310:$G315,O310:O315,$Z310:$Z315,AH310:AH315)</f>
        <v>#VALUE!</v>
      </c>
      <c r="BJ310" s="403" t="e" cm="1">
        <f t="array" ref="BJ310">bdRateExtend($G310:$G313,P310:P313,$Z310:$Z313,AI310:AI313)</f>
        <v>#VALUE!</v>
      </c>
      <c r="BK310" s="403" t="e" cm="1">
        <f t="array" ref="BK310">bdRateExtend($G310:$G315,P310:P315,$Z310:$Z315,AI310:AI315)</f>
        <v>#VALUE!</v>
      </c>
      <c r="BL310" s="403" t="e" cm="1">
        <f t="array" ref="BL310">bdRateExtend($G310:$G313,Q310:Q313,$Z310:$Z313,AJ310:AJ313)</f>
        <v>#VALUE!</v>
      </c>
      <c r="BM310" s="403" t="e" cm="1">
        <f t="array" ref="BM310">bdRateExtend($G310:$G315,Q310:Q315,$Z310:$Z315,AJ310:AJ315)</f>
        <v>#VALUE!</v>
      </c>
      <c r="BN310" s="403" t="e" cm="1">
        <f t="array" ref="BN310">bdRateExtend($G310:$G313,R310:R313,$Z310:$Z313,AK310:AK313)</f>
        <v>#VALUE!</v>
      </c>
      <c r="BO310" s="403" t="e" cm="1">
        <f t="array" ref="BO310">bdRateExtend($G310:$G315,R310:R315,$Z310:$Z315,AK310:AK315)</f>
        <v>#VALUE!</v>
      </c>
      <c r="BP310" s="403" t="e" cm="1">
        <f t="array" ref="BP310">bdRateExtend($G310:$G315,S310:S315,$Z310:$Z315,AL310:AL315)</f>
        <v>#VALUE!</v>
      </c>
      <c r="BQ310" s="377" t="e" cm="1">
        <f t="array" ref="BQ310">bdRateExtend($G310:$G315,T310:T315,$Z310:$Z315,AM310:AM315)</f>
        <v>#VALUE!</v>
      </c>
      <c r="BR310" s="377" t="e" cm="1">
        <f t="array" ref="BR310">bdRateExtend($G310:$G315,U310:U315,$Z310:$Z315,AN310:AN315)</f>
        <v>#VALUE!</v>
      </c>
    </row>
    <row r="311" spans="1:70" ht="17" customHeight="1" x14ac:dyDescent="0.2">
      <c r="A311" s="387"/>
      <c r="B311" s="390"/>
      <c r="C311" s="393"/>
      <c r="D311" s="396"/>
      <c r="E311" s="399"/>
      <c r="F311" s="19">
        <v>31</v>
      </c>
      <c r="G311" s="35">
        <f>Anchor!B1160</f>
        <v>57613.255400000002</v>
      </c>
      <c r="H311" s="40">
        <f>Anchor!C1160</f>
        <v>37.1248</v>
      </c>
      <c r="I311" s="40">
        <f>Anchor!D1160</f>
        <v>42.849699999999999</v>
      </c>
      <c r="J311" s="40">
        <f>Anchor!E1160</f>
        <v>45.612499999999997</v>
      </c>
      <c r="K311" s="40"/>
      <c r="L311" s="40">
        <f>Anchor!F1160</f>
        <v>24.436399999999999</v>
      </c>
      <c r="M311" s="40">
        <f>Anchor!G1160</f>
        <v>21.988199999999999</v>
      </c>
      <c r="N311" s="40">
        <f>Anchor!H1160</f>
        <v>99.9726</v>
      </c>
      <c r="O311" s="40"/>
      <c r="P311" s="40"/>
      <c r="Q311" s="40"/>
      <c r="R311" s="40"/>
      <c r="S311" s="40"/>
      <c r="T311" s="40"/>
      <c r="U311" s="40"/>
      <c r="V311" s="40">
        <f>Anchor!I1160</f>
        <v>25308.400000000001</v>
      </c>
      <c r="W311" s="40">
        <f>Anchor!J1160</f>
        <v>16.929500000000001</v>
      </c>
      <c r="X311" s="36">
        <f t="shared" si="18"/>
        <v>7.0301111111111112</v>
      </c>
      <c r="Y311" s="15"/>
      <c r="Z311" s="35">
        <f>Test!B1160</f>
        <v>0</v>
      </c>
      <c r="AA311" s="40">
        <f>Test!C1160</f>
        <v>0</v>
      </c>
      <c r="AB311" s="40">
        <f>Test!D1160</f>
        <v>0</v>
      </c>
      <c r="AC311" s="40">
        <f>Test!E1160</f>
        <v>0</v>
      </c>
      <c r="AD311" s="40"/>
      <c r="AE311" s="40">
        <f>Test!F1160</f>
        <v>0</v>
      </c>
      <c r="AF311" s="40">
        <f>Test!G1160</f>
        <v>0</v>
      </c>
      <c r="AG311" s="40">
        <f>Test!H1160</f>
        <v>0</v>
      </c>
      <c r="AH311" s="40"/>
      <c r="AI311" s="40"/>
      <c r="AJ311" s="40"/>
      <c r="AK311" s="40"/>
      <c r="AL311" s="40"/>
      <c r="AM311" s="40"/>
      <c r="AN311" s="40"/>
      <c r="AO311" s="40">
        <f>Test!I1160</f>
        <v>0</v>
      </c>
      <c r="AP311" s="40">
        <f>Test!J1160</f>
        <v>0</v>
      </c>
      <c r="AQ311" s="36">
        <f t="shared" si="19"/>
        <v>0</v>
      </c>
      <c r="AR311" s="48">
        <f t="shared" si="16"/>
        <v>0</v>
      </c>
      <c r="AS311" s="49">
        <f t="shared" si="17"/>
        <v>0</v>
      </c>
      <c r="AT311" s="16"/>
      <c r="AU311" s="16"/>
      <c r="AV311" s="468"/>
      <c r="AW311" s="403"/>
      <c r="AX311" s="403"/>
      <c r="AY311" s="403"/>
      <c r="AZ311" s="403"/>
      <c r="BA311" s="403"/>
      <c r="BB311" s="403"/>
      <c r="BC311" s="403"/>
      <c r="BD311" s="403"/>
      <c r="BE311" s="403"/>
      <c r="BF311" s="403"/>
      <c r="BG311" s="403"/>
      <c r="BH311" s="403"/>
      <c r="BI311" s="403"/>
      <c r="BJ311" s="403"/>
      <c r="BK311" s="403"/>
      <c r="BL311" s="403"/>
      <c r="BM311" s="403"/>
      <c r="BN311" s="403"/>
      <c r="BO311" s="403"/>
      <c r="BP311" s="403"/>
      <c r="BQ311" s="377"/>
      <c r="BR311" s="377"/>
    </row>
    <row r="312" spans="1:70" ht="17" customHeight="1" x14ac:dyDescent="0.2">
      <c r="A312" s="387"/>
      <c r="B312" s="390"/>
      <c r="C312" s="393"/>
      <c r="D312" s="396"/>
      <c r="E312" s="399"/>
      <c r="F312" s="19">
        <v>39</v>
      </c>
      <c r="G312" s="35">
        <f>Anchor!B1161</f>
        <v>25909.716899999999</v>
      </c>
      <c r="H312" s="40">
        <f>Anchor!C1161</f>
        <v>33.960099999999997</v>
      </c>
      <c r="I312" s="40">
        <f>Anchor!D1161</f>
        <v>41.131300000000003</v>
      </c>
      <c r="J312" s="40">
        <f>Anchor!E1161</f>
        <v>44.182000000000002</v>
      </c>
      <c r="K312" s="40"/>
      <c r="L312" s="40">
        <f>Anchor!F1161</f>
        <v>20.9907</v>
      </c>
      <c r="M312" s="40">
        <f>Anchor!G1161</f>
        <v>18.832899999999999</v>
      </c>
      <c r="N312" s="40">
        <f>Anchor!H1161</f>
        <v>97.094099999999997</v>
      </c>
      <c r="O312" s="40"/>
      <c r="P312" s="40"/>
      <c r="Q312" s="40"/>
      <c r="R312" s="40"/>
      <c r="S312" s="40"/>
      <c r="T312" s="40"/>
      <c r="U312" s="40"/>
      <c r="V312" s="40">
        <f>Anchor!I1161</f>
        <v>24353.599999999999</v>
      </c>
      <c r="W312" s="40">
        <f>Anchor!J1161</f>
        <v>12.6708</v>
      </c>
      <c r="X312" s="36">
        <f t="shared" si="18"/>
        <v>6.7648888888888887</v>
      </c>
      <c r="Y312" s="15"/>
      <c r="Z312" s="35">
        <f>Test!B1161</f>
        <v>0</v>
      </c>
      <c r="AA312" s="40">
        <f>Test!C1161</f>
        <v>0</v>
      </c>
      <c r="AB312" s="40">
        <f>Test!D1161</f>
        <v>0</v>
      </c>
      <c r="AC312" s="40">
        <f>Test!E1161</f>
        <v>0</v>
      </c>
      <c r="AD312" s="40"/>
      <c r="AE312" s="40">
        <f>Test!F1161</f>
        <v>0</v>
      </c>
      <c r="AF312" s="40">
        <f>Test!G1161</f>
        <v>0</v>
      </c>
      <c r="AG312" s="40">
        <f>Test!H1161</f>
        <v>0</v>
      </c>
      <c r="AH312" s="40"/>
      <c r="AI312" s="40"/>
      <c r="AJ312" s="40"/>
      <c r="AK312" s="40"/>
      <c r="AL312" s="40"/>
      <c r="AM312" s="40"/>
      <c r="AN312" s="40"/>
      <c r="AO312" s="40">
        <f>Test!I1161</f>
        <v>0</v>
      </c>
      <c r="AP312" s="40">
        <f>Test!J1161</f>
        <v>0</v>
      </c>
      <c r="AQ312" s="36">
        <f t="shared" si="19"/>
        <v>0</v>
      </c>
      <c r="AR312" s="48">
        <f t="shared" si="16"/>
        <v>0</v>
      </c>
      <c r="AS312" s="49">
        <f t="shared" si="17"/>
        <v>0</v>
      </c>
      <c r="AT312" s="16"/>
      <c r="AU312" s="16"/>
      <c r="AV312" s="468" t="s">
        <v>124</v>
      </c>
      <c r="AW312" s="403" cm="1">
        <f t="array" ref="AW312">bdRateExtend($G311:$G314,H311:H314,$Z311:$Z314,AA311:AA314)</f>
        <v>1</v>
      </c>
      <c r="AX312" s="403"/>
      <c r="AY312" s="403"/>
      <c r="AZ312" s="403"/>
      <c r="BA312" s="403"/>
      <c r="BB312" s="403" cm="1">
        <f t="array" ref="BB312">bdRateExtend($G311:$G314,L311:L314,$Z311:$Z314,AE311:AE314)</f>
        <v>1</v>
      </c>
      <c r="BC312" s="403"/>
      <c r="BD312" s="403" cm="1">
        <f t="array" ref="BD312">bdRateExtend($G311:$G314,M311:M314,$Z311:$Z314,AF311:AF314)</f>
        <v>1</v>
      </c>
      <c r="BE312" s="403"/>
      <c r="BF312" s="403" cm="1">
        <f t="array" ref="BF312">bdRateExtend($G311:$G314,N311:N314,$Z311:$Z314,AG311:AG314)</f>
        <v>1</v>
      </c>
      <c r="BG312" s="403"/>
      <c r="BH312" s="403" t="e" cm="1">
        <f t="array" ref="BH312">bdRateExtend($G311:$G314,O311:O314,$Z311:$Z314,AH311:AH314)</f>
        <v>#VALUE!</v>
      </c>
      <c r="BI312" s="403"/>
      <c r="BJ312" s="403" t="e" cm="1">
        <f t="array" ref="BJ312">bdRateExtend($G311:$G314,P311:P314,$Z311:$Z314,AI311:AI314)</f>
        <v>#VALUE!</v>
      </c>
      <c r="BK312" s="403"/>
      <c r="BL312" s="403" t="e" cm="1">
        <f t="array" ref="BL312">bdRateExtend($G311:$G314,Q311:Q314,$Z311:$Z314,AJ311:AJ314)</f>
        <v>#VALUE!</v>
      </c>
      <c r="BM312" s="403"/>
      <c r="BN312" s="403" t="e" cm="1">
        <f t="array" ref="BN312">bdRateExtend($G311:$G314,R311:R314,$Z311:$Z314,AK311:AK314)</f>
        <v>#VALUE!</v>
      </c>
      <c r="BO312" s="403"/>
      <c r="BP312" s="403"/>
      <c r="BQ312" s="377"/>
      <c r="BR312" s="377"/>
    </row>
    <row r="313" spans="1:70" ht="17" customHeight="1" x14ac:dyDescent="0.2">
      <c r="A313" s="387"/>
      <c r="B313" s="390"/>
      <c r="C313" s="393"/>
      <c r="D313" s="396"/>
      <c r="E313" s="399"/>
      <c r="F313" s="19">
        <v>47</v>
      </c>
      <c r="G313" s="35">
        <f>Anchor!B1162</f>
        <v>9943.5545000000002</v>
      </c>
      <c r="H313" s="40">
        <f>Anchor!C1162</f>
        <v>31.365100000000002</v>
      </c>
      <c r="I313" s="40">
        <f>Anchor!D1162</f>
        <v>39.592300000000002</v>
      </c>
      <c r="J313" s="40">
        <f>Anchor!E1162</f>
        <v>42.695799999999998</v>
      </c>
      <c r="K313" s="40"/>
      <c r="L313" s="40">
        <f>Anchor!F1162</f>
        <v>17.748000000000001</v>
      </c>
      <c r="M313" s="40">
        <f>Anchor!G1162</f>
        <v>15.899699999999999</v>
      </c>
      <c r="N313" s="40">
        <f>Anchor!H1162</f>
        <v>89.115399999999994</v>
      </c>
      <c r="O313" s="40"/>
      <c r="P313" s="40"/>
      <c r="Q313" s="40"/>
      <c r="R313" s="40"/>
      <c r="S313" s="40"/>
      <c r="T313" s="40"/>
      <c r="U313" s="40"/>
      <c r="V313" s="40">
        <f>Anchor!I1162</f>
        <v>18155.8</v>
      </c>
      <c r="W313" s="40">
        <f>Anchor!J1162</f>
        <v>7.9756999999999998</v>
      </c>
      <c r="X313" s="36">
        <f t="shared" si="18"/>
        <v>5.043277777777778</v>
      </c>
      <c r="Y313" s="15"/>
      <c r="Z313" s="35">
        <f>Test!B1162</f>
        <v>0</v>
      </c>
      <c r="AA313" s="40">
        <f>Test!C1162</f>
        <v>0</v>
      </c>
      <c r="AB313" s="40">
        <f>Test!D1162</f>
        <v>0</v>
      </c>
      <c r="AC313" s="40">
        <f>Test!E1162</f>
        <v>0</v>
      </c>
      <c r="AD313" s="40"/>
      <c r="AE313" s="40">
        <f>Test!F1162</f>
        <v>0</v>
      </c>
      <c r="AF313" s="40">
        <f>Test!G1162</f>
        <v>0</v>
      </c>
      <c r="AG313" s="40">
        <f>Test!H1162</f>
        <v>0</v>
      </c>
      <c r="AH313" s="40"/>
      <c r="AI313" s="40"/>
      <c r="AJ313" s="40"/>
      <c r="AK313" s="40"/>
      <c r="AL313" s="40"/>
      <c r="AM313" s="40"/>
      <c r="AN313" s="40"/>
      <c r="AO313" s="40">
        <f>Test!I1162</f>
        <v>0</v>
      </c>
      <c r="AP313" s="40">
        <f>Test!J1162</f>
        <v>0</v>
      </c>
      <c r="AQ313" s="36">
        <f t="shared" si="19"/>
        <v>0</v>
      </c>
      <c r="AR313" s="48">
        <f t="shared" si="16"/>
        <v>0</v>
      </c>
      <c r="AS313" s="49">
        <f t="shared" si="17"/>
        <v>0</v>
      </c>
      <c r="AT313" s="16"/>
      <c r="AU313" s="16"/>
      <c r="AV313" s="468"/>
      <c r="AW313" s="403"/>
      <c r="AX313" s="403"/>
      <c r="AY313" s="403"/>
      <c r="AZ313" s="403"/>
      <c r="BA313" s="403"/>
      <c r="BB313" s="403"/>
      <c r="BC313" s="403"/>
      <c r="BD313" s="403"/>
      <c r="BE313" s="403"/>
      <c r="BF313" s="403"/>
      <c r="BG313" s="403"/>
      <c r="BH313" s="403"/>
      <c r="BI313" s="403"/>
      <c r="BJ313" s="403"/>
      <c r="BK313" s="403"/>
      <c r="BL313" s="403"/>
      <c r="BM313" s="403"/>
      <c r="BN313" s="403"/>
      <c r="BO313" s="403"/>
      <c r="BP313" s="403"/>
      <c r="BQ313" s="377"/>
      <c r="BR313" s="377"/>
    </row>
    <row r="314" spans="1:70" ht="17" customHeight="1" x14ac:dyDescent="0.2">
      <c r="A314" s="387"/>
      <c r="B314" s="390"/>
      <c r="C314" s="393"/>
      <c r="D314" s="396"/>
      <c r="E314" s="399"/>
      <c r="F314" s="19">
        <v>55</v>
      </c>
      <c r="G314" s="35">
        <f>Anchor!B1163</f>
        <v>3632.9870999999998</v>
      </c>
      <c r="H314" s="40">
        <f>Anchor!C1163</f>
        <v>29.244800000000001</v>
      </c>
      <c r="I314" s="40">
        <f>Anchor!D1163</f>
        <v>38.323500000000003</v>
      </c>
      <c r="J314" s="40">
        <f>Anchor!E1163</f>
        <v>41.361199999999997</v>
      </c>
      <c r="K314" s="40"/>
      <c r="L314" s="40">
        <f>Anchor!F1163</f>
        <v>14.6783</v>
      </c>
      <c r="M314" s="40">
        <f>Anchor!G1163</f>
        <v>13.163600000000001</v>
      </c>
      <c r="N314" s="40">
        <f>Anchor!H1163</f>
        <v>78.290999999999997</v>
      </c>
      <c r="O314" s="40"/>
      <c r="P314" s="40"/>
      <c r="Q314" s="40"/>
      <c r="R314" s="40"/>
      <c r="S314" s="40"/>
      <c r="T314" s="40"/>
      <c r="U314" s="40"/>
      <c r="V314" s="40">
        <f>Anchor!I1163</f>
        <v>11925.1</v>
      </c>
      <c r="W314" s="40">
        <f>Anchor!J1163</f>
        <v>5.0693000000000001</v>
      </c>
      <c r="X314" s="36">
        <f t="shared" si="18"/>
        <v>3.312527777777778</v>
      </c>
      <c r="Y314" s="15"/>
      <c r="Z314" s="35">
        <f>Test!B1163</f>
        <v>0</v>
      </c>
      <c r="AA314" s="40">
        <f>Test!C1163</f>
        <v>0</v>
      </c>
      <c r="AB314" s="40">
        <f>Test!D1163</f>
        <v>0</v>
      </c>
      <c r="AC314" s="40">
        <f>Test!E1163</f>
        <v>0</v>
      </c>
      <c r="AD314" s="40"/>
      <c r="AE314" s="40">
        <f>Test!F1163</f>
        <v>0</v>
      </c>
      <c r="AF314" s="40">
        <f>Test!G1163</f>
        <v>0</v>
      </c>
      <c r="AG314" s="40">
        <f>Test!H1163</f>
        <v>0</v>
      </c>
      <c r="AH314" s="40"/>
      <c r="AI314" s="40"/>
      <c r="AJ314" s="40"/>
      <c r="AK314" s="40"/>
      <c r="AL314" s="40"/>
      <c r="AM314" s="40"/>
      <c r="AN314" s="40"/>
      <c r="AO314" s="40">
        <f>Test!I1163</f>
        <v>0</v>
      </c>
      <c r="AP314" s="40">
        <f>Test!J1163</f>
        <v>0</v>
      </c>
      <c r="AQ314" s="36">
        <f t="shared" si="19"/>
        <v>0</v>
      </c>
      <c r="AR314" s="48">
        <f t="shared" si="16"/>
        <v>0</v>
      </c>
      <c r="AS314" s="49">
        <f t="shared" si="17"/>
        <v>0</v>
      </c>
      <c r="AT314" s="16"/>
      <c r="AU314" s="16"/>
      <c r="AV314" s="468" t="s">
        <v>125</v>
      </c>
      <c r="AW314" s="403" cm="1">
        <f t="array" ref="AW314">bdRateExtend($G312:$G315,H312:H315,$Z312:$Z315,AA312:AA315)</f>
        <v>1</v>
      </c>
      <c r="AX314" s="403"/>
      <c r="AY314" s="403"/>
      <c r="AZ314" s="403"/>
      <c r="BA314" s="403"/>
      <c r="BB314" s="403" cm="1">
        <f t="array" ref="BB314">bdRateExtend($G312:$G315,L312:L315,$Z312:$Z315,AE312:AE315)</f>
        <v>1</v>
      </c>
      <c r="BC314" s="403"/>
      <c r="BD314" s="403" cm="1">
        <f t="array" ref="BD314">bdRateExtend($G312:$G315,M312:M315,$Z312:$Z315,AF312:AF315)</f>
        <v>1</v>
      </c>
      <c r="BE314" s="403"/>
      <c r="BF314" s="403" cm="1">
        <f t="array" ref="BF314">bdRateExtend($G312:$G315,N312:N315,$Z312:$Z315,AG312:AG315)</f>
        <v>1</v>
      </c>
      <c r="BG314" s="403"/>
      <c r="BH314" s="403" t="e" cm="1">
        <f t="array" ref="BH314">bdRateExtend($G312:$G315,O312:O315,$Z312:$Z315,AH312:AH315)</f>
        <v>#VALUE!</v>
      </c>
      <c r="BI314" s="403"/>
      <c r="BJ314" s="403" t="e" cm="1">
        <f t="array" ref="BJ314">bdRateExtend($G312:$G315,P312:P315,$Z312:$Z315,AI312:AI315)</f>
        <v>#VALUE!</v>
      </c>
      <c r="BK314" s="403"/>
      <c r="BL314" s="403" t="e" cm="1">
        <f t="array" ref="BL314">bdRateExtend($G312:$G315,Q312:Q315,$Z312:$Z315,AJ312:AJ315)</f>
        <v>#VALUE!</v>
      </c>
      <c r="BM314" s="403"/>
      <c r="BN314" s="403" t="e" cm="1">
        <f t="array" ref="BN314">bdRateExtend($G312:$G315,R312:R315,$Z312:$Z315,AK312:AK315)</f>
        <v>#VALUE!</v>
      </c>
      <c r="BO314" s="403"/>
      <c r="BP314" s="403"/>
      <c r="BQ314" s="377"/>
      <c r="BR314" s="377"/>
    </row>
    <row r="315" spans="1:70" ht="17" customHeight="1" thickBot="1" x14ac:dyDescent="0.25">
      <c r="A315" s="387"/>
      <c r="B315" s="391"/>
      <c r="C315" s="394"/>
      <c r="D315" s="397"/>
      <c r="E315" s="400"/>
      <c r="F315" s="22">
        <v>63</v>
      </c>
      <c r="G315" s="37">
        <f>Anchor!B1164</f>
        <v>1244.6325999999999</v>
      </c>
      <c r="H315" s="38">
        <f>Anchor!C1164</f>
        <v>26.977499999999999</v>
      </c>
      <c r="I315" s="38">
        <f>Anchor!D1164</f>
        <v>36.941899999999997</v>
      </c>
      <c r="J315" s="38">
        <f>Anchor!E1164</f>
        <v>40.102499999999999</v>
      </c>
      <c r="K315" s="38"/>
      <c r="L315" s="38">
        <f>Anchor!F1164</f>
        <v>11.143599999999999</v>
      </c>
      <c r="M315" s="38">
        <f>Anchor!G1164</f>
        <v>10.0983</v>
      </c>
      <c r="N315" s="38">
        <f>Anchor!H1164</f>
        <v>61.992199999999997</v>
      </c>
      <c r="O315" s="38"/>
      <c r="P315" s="38"/>
      <c r="Q315" s="38"/>
      <c r="R315" s="38"/>
      <c r="S315" s="38"/>
      <c r="T315" s="38"/>
      <c r="U315" s="38"/>
      <c r="V315" s="38">
        <f>Anchor!I1164</f>
        <v>5955.6</v>
      </c>
      <c r="W315" s="38">
        <f>Anchor!J1164</f>
        <v>3.0312999999999999</v>
      </c>
      <c r="X315" s="39">
        <f t="shared" si="18"/>
        <v>1.6543333333333334</v>
      </c>
      <c r="Y315" s="15"/>
      <c r="Z315" s="37">
        <f>Test!B1164</f>
        <v>0</v>
      </c>
      <c r="AA315" s="38">
        <f>Test!C1164</f>
        <v>0</v>
      </c>
      <c r="AB315" s="38">
        <f>Test!D1164</f>
        <v>0</v>
      </c>
      <c r="AC315" s="38">
        <f>Test!E1164</f>
        <v>0</v>
      </c>
      <c r="AD315" s="38"/>
      <c r="AE315" s="38">
        <f>Test!F1164</f>
        <v>0</v>
      </c>
      <c r="AF315" s="38">
        <f>Test!G1164</f>
        <v>0</v>
      </c>
      <c r="AG315" s="38">
        <f>Test!H1164</f>
        <v>0</v>
      </c>
      <c r="AH315" s="38"/>
      <c r="AI315" s="38"/>
      <c r="AJ315" s="38"/>
      <c r="AK315" s="38"/>
      <c r="AL315" s="38"/>
      <c r="AM315" s="38"/>
      <c r="AN315" s="38"/>
      <c r="AO315" s="38">
        <f>Test!I1164</f>
        <v>0</v>
      </c>
      <c r="AP315" s="38">
        <f>Test!J1164</f>
        <v>0</v>
      </c>
      <c r="AQ315" s="39">
        <f t="shared" si="19"/>
        <v>0</v>
      </c>
      <c r="AR315" s="50">
        <f t="shared" si="16"/>
        <v>0</v>
      </c>
      <c r="AS315" s="51">
        <f t="shared" si="17"/>
        <v>0</v>
      </c>
      <c r="AT315" s="16"/>
      <c r="AU315" s="16"/>
      <c r="AV315" s="468"/>
      <c r="AW315" s="403"/>
      <c r="AX315" s="403"/>
      <c r="AY315" s="403"/>
      <c r="AZ315" s="403"/>
      <c r="BA315" s="403"/>
      <c r="BB315" s="403"/>
      <c r="BC315" s="403"/>
      <c r="BD315" s="403"/>
      <c r="BE315" s="403"/>
      <c r="BF315" s="403"/>
      <c r="BG315" s="403"/>
      <c r="BH315" s="403"/>
      <c r="BI315" s="403"/>
      <c r="BJ315" s="403"/>
      <c r="BK315" s="403"/>
      <c r="BL315" s="403"/>
      <c r="BM315" s="403"/>
      <c r="BN315" s="403"/>
      <c r="BO315" s="403"/>
      <c r="BP315" s="403"/>
      <c r="BQ315" s="377"/>
      <c r="BR315" s="377"/>
    </row>
    <row r="316" spans="1:70" ht="17" customHeight="1" x14ac:dyDescent="0.2">
      <c r="A316" s="387"/>
      <c r="B316" s="389" t="s">
        <v>2</v>
      </c>
      <c r="C316" s="392" t="s">
        <v>74</v>
      </c>
      <c r="D316" s="395">
        <v>24</v>
      </c>
      <c r="E316" s="398">
        <v>10</v>
      </c>
      <c r="F316" s="21">
        <v>23</v>
      </c>
      <c r="G316" s="32">
        <f>Anchor!B1165</f>
        <v>6522.0317999999997</v>
      </c>
      <c r="H316" s="33">
        <f>Anchor!C1165</f>
        <v>48.773699999999998</v>
      </c>
      <c r="I316" s="33">
        <f>Anchor!D1165</f>
        <v>49.258499999999998</v>
      </c>
      <c r="J316" s="33">
        <f>Anchor!E1165</f>
        <v>49.365499999999997</v>
      </c>
      <c r="K316" s="33"/>
      <c r="L316" s="33">
        <f>Anchor!F1165</f>
        <v>31.278500000000001</v>
      </c>
      <c r="M316" s="33">
        <f>Anchor!G1165</f>
        <v>29.985299999999999</v>
      </c>
      <c r="N316" s="33">
        <f>Anchor!H1165</f>
        <v>99.226299999999995</v>
      </c>
      <c r="O316" s="33"/>
      <c r="P316" s="33"/>
      <c r="Q316" s="33"/>
      <c r="R316" s="33"/>
      <c r="S316" s="33"/>
      <c r="T316" s="33"/>
      <c r="U316" s="33"/>
      <c r="V316" s="33">
        <f>Anchor!I1165</f>
        <v>7894.8</v>
      </c>
      <c r="W316" s="33">
        <f>Anchor!J1165</f>
        <v>6.9512999999999998</v>
      </c>
      <c r="X316" s="34">
        <f t="shared" si="18"/>
        <v>2.1930000000000001</v>
      </c>
      <c r="Y316" s="15"/>
      <c r="Z316" s="32">
        <f>Test!B1165</f>
        <v>0</v>
      </c>
      <c r="AA316" s="33">
        <f>Test!C1165</f>
        <v>0</v>
      </c>
      <c r="AB316" s="33">
        <f>Test!D1165</f>
        <v>0</v>
      </c>
      <c r="AC316" s="33">
        <f>Test!E1165</f>
        <v>0</v>
      </c>
      <c r="AD316" s="33"/>
      <c r="AE316" s="33">
        <f>Test!F1165</f>
        <v>0</v>
      </c>
      <c r="AF316" s="33">
        <f>Test!G1165</f>
        <v>0</v>
      </c>
      <c r="AG316" s="33">
        <f>Test!H1165</f>
        <v>0</v>
      </c>
      <c r="AH316" s="33"/>
      <c r="AI316" s="33"/>
      <c r="AJ316" s="33"/>
      <c r="AK316" s="33"/>
      <c r="AL316" s="33"/>
      <c r="AM316" s="33"/>
      <c r="AN316" s="33"/>
      <c r="AO316" s="33">
        <f>Test!I1165</f>
        <v>0</v>
      </c>
      <c r="AP316" s="33">
        <f>Test!J1165</f>
        <v>0</v>
      </c>
      <c r="AQ316" s="34">
        <f t="shared" si="19"/>
        <v>0</v>
      </c>
      <c r="AR316" s="46">
        <f t="shared" si="16"/>
        <v>0</v>
      </c>
      <c r="AS316" s="47">
        <f t="shared" si="17"/>
        <v>0</v>
      </c>
      <c r="AT316" s="16"/>
      <c r="AU316" s="16"/>
      <c r="AV316" s="468" t="s">
        <v>123</v>
      </c>
      <c r="AW316" s="403" cm="1">
        <f t="array" ref="AW316">bdRateExtend($G316:$G319,H316:H319,$Z316:$Z319,AA316:AA319)</f>
        <v>1</v>
      </c>
      <c r="AX316" s="403" cm="1">
        <f t="array" ref="AX316">bdRateExtend($G316:$G321,H316:H321,$Z316:$Z321,AA316:AA321)</f>
        <v>1</v>
      </c>
      <c r="AY316" s="403" cm="1">
        <f t="array" ref="AY316">bdRateExtend($G316:$G321,I316:I321,$Z316:$Z321,AB316:AB321)</f>
        <v>1</v>
      </c>
      <c r="AZ316" s="403" cm="1">
        <f t="array" ref="AZ316">bdRateExtend($G316:$G321,J316:J321,$Z316:$Z321,AC316:AC321)</f>
        <v>1</v>
      </c>
      <c r="BA316" s="403" t="e" cm="1">
        <f t="array" ref="BA316">bdRateExtend($G316:$G321,K316:K321,$Z316:$Z321,AD316:AD321)</f>
        <v>#VALUE!</v>
      </c>
      <c r="BB316" s="403" cm="1">
        <f t="array" ref="BB316">bdRateExtend($G316:$G319,L316:L319,$Z316:$Z319,AE316:AE319)</f>
        <v>1</v>
      </c>
      <c r="BC316" s="403" cm="1">
        <f t="array" ref="BC316">bdRateExtend($G316:$G321,L316:L321,$Z316:$Z321,AE316:AE321)</f>
        <v>1</v>
      </c>
      <c r="BD316" s="403" cm="1">
        <f t="array" ref="BD316">bdRateExtend($G316:$G319,M316:M319,$Z316:$Z319,AF316:AF319)</f>
        <v>1</v>
      </c>
      <c r="BE316" s="403" cm="1">
        <f t="array" ref="BE316">bdRateExtend($G316:$G321,M316:M321,$Z316:$Z321,AF316:AF321)</f>
        <v>1</v>
      </c>
      <c r="BF316" s="403" cm="1">
        <f t="array" ref="BF316">bdRateExtend($G316:$G319,N316:N319,$Z316:$Z319,AG316:AG319)</f>
        <v>1</v>
      </c>
      <c r="BG316" s="403" cm="1">
        <f t="array" ref="BG316">bdRateExtend($G316:$G321,N316:N321,$Z316:$Z321,AG316:AG321)</f>
        <v>1</v>
      </c>
      <c r="BH316" s="403" t="e" cm="1">
        <f t="array" ref="BH316">bdRateExtend($G316:$G319,O316:O319,$Z316:$Z319,AH316:AH319)</f>
        <v>#VALUE!</v>
      </c>
      <c r="BI316" s="403" t="e" cm="1">
        <f t="array" ref="BI316">bdRateExtend($G316:$G321,O316:O321,$Z316:$Z321,AH316:AH321)</f>
        <v>#VALUE!</v>
      </c>
      <c r="BJ316" s="403" t="e" cm="1">
        <f t="array" ref="BJ316">bdRateExtend($G316:$G319,P316:P319,$Z316:$Z319,AI316:AI319)</f>
        <v>#VALUE!</v>
      </c>
      <c r="BK316" s="403" t="e" cm="1">
        <f t="array" ref="BK316">bdRateExtend($G316:$G321,P316:P321,$Z316:$Z321,AI316:AI321)</f>
        <v>#VALUE!</v>
      </c>
      <c r="BL316" s="403" t="e" cm="1">
        <f t="array" ref="BL316">bdRateExtend($G316:$G319,Q316:Q319,$Z316:$Z319,AJ316:AJ319)</f>
        <v>#VALUE!</v>
      </c>
      <c r="BM316" s="403" t="e" cm="1">
        <f t="array" ref="BM316">bdRateExtend($G316:$G321,Q316:Q321,$Z316:$Z321,AJ316:AJ321)</f>
        <v>#VALUE!</v>
      </c>
      <c r="BN316" s="403" t="e" cm="1">
        <f t="array" ref="BN316">bdRateExtend($G316:$G319,R316:R319,$Z316:$Z319,AK316:AK319)</f>
        <v>#VALUE!</v>
      </c>
      <c r="BO316" s="403" t="e" cm="1">
        <f t="array" ref="BO316">bdRateExtend($G316:$G321,R316:R321,$Z316:$Z321,AK316:AK321)</f>
        <v>#VALUE!</v>
      </c>
      <c r="BP316" s="403" t="e" cm="1">
        <f t="array" ref="BP316">bdRateExtend($G316:$G321,S316:S321,$Z316:$Z321,AL316:AL321)</f>
        <v>#VALUE!</v>
      </c>
      <c r="BQ316" s="377" t="e" cm="1">
        <f t="array" ref="BQ316">bdRateExtend($G316:$G321,T316:T321,$Z316:$Z321,AM316:AM321)</f>
        <v>#VALUE!</v>
      </c>
      <c r="BR316" s="377" t="e" cm="1">
        <f t="array" ref="BR316">bdRateExtend($G316:$G321,U316:U321,$Z316:$Z321,AN316:AN321)</f>
        <v>#VALUE!</v>
      </c>
    </row>
    <row r="317" spans="1:70" ht="17" customHeight="1" x14ac:dyDescent="0.2">
      <c r="A317" s="387"/>
      <c r="B317" s="390"/>
      <c r="C317" s="393"/>
      <c r="D317" s="396"/>
      <c r="E317" s="399"/>
      <c r="F317" s="19">
        <v>31</v>
      </c>
      <c r="G317" s="35">
        <f>Anchor!B1166</f>
        <v>4533.1243999999997</v>
      </c>
      <c r="H317" s="40">
        <f>Anchor!C1166</f>
        <v>46.212499999999999</v>
      </c>
      <c r="I317" s="40">
        <f>Anchor!D1166</f>
        <v>46.380400000000002</v>
      </c>
      <c r="J317" s="40">
        <f>Anchor!E1166</f>
        <v>46.584000000000003</v>
      </c>
      <c r="K317" s="40"/>
      <c r="L317" s="40">
        <f>Anchor!F1166</f>
        <v>29.801400000000001</v>
      </c>
      <c r="M317" s="40">
        <f>Anchor!G1166</f>
        <v>28.534400000000002</v>
      </c>
      <c r="N317" s="40">
        <f>Anchor!H1166</f>
        <v>98.709299999999999</v>
      </c>
      <c r="O317" s="40"/>
      <c r="P317" s="40"/>
      <c r="Q317" s="40"/>
      <c r="R317" s="40"/>
      <c r="S317" s="40"/>
      <c r="T317" s="40"/>
      <c r="U317" s="40"/>
      <c r="V317" s="40">
        <f>Anchor!I1166</f>
        <v>9047.2000000000007</v>
      </c>
      <c r="W317" s="40">
        <f>Anchor!J1166</f>
        <v>5.7103999999999999</v>
      </c>
      <c r="X317" s="36">
        <f t="shared" si="18"/>
        <v>2.5131111111111113</v>
      </c>
      <c r="Y317" s="15"/>
      <c r="Z317" s="35">
        <f>Test!B1166</f>
        <v>0</v>
      </c>
      <c r="AA317" s="40">
        <f>Test!C1166</f>
        <v>0</v>
      </c>
      <c r="AB317" s="40">
        <f>Test!D1166</f>
        <v>0</v>
      </c>
      <c r="AC317" s="40">
        <f>Test!E1166</f>
        <v>0</v>
      </c>
      <c r="AD317" s="40"/>
      <c r="AE317" s="40">
        <f>Test!F1166</f>
        <v>0</v>
      </c>
      <c r="AF317" s="40">
        <f>Test!G1166</f>
        <v>0</v>
      </c>
      <c r="AG317" s="40">
        <f>Test!H1166</f>
        <v>0</v>
      </c>
      <c r="AH317" s="40"/>
      <c r="AI317" s="40"/>
      <c r="AJ317" s="40"/>
      <c r="AK317" s="40"/>
      <c r="AL317" s="40"/>
      <c r="AM317" s="40"/>
      <c r="AN317" s="40"/>
      <c r="AO317" s="40">
        <f>Test!I1166</f>
        <v>0</v>
      </c>
      <c r="AP317" s="40">
        <f>Test!J1166</f>
        <v>0</v>
      </c>
      <c r="AQ317" s="36">
        <f t="shared" si="19"/>
        <v>0</v>
      </c>
      <c r="AR317" s="48">
        <f t="shared" si="16"/>
        <v>0</v>
      </c>
      <c r="AS317" s="49">
        <f t="shared" si="17"/>
        <v>0</v>
      </c>
      <c r="AT317" s="16"/>
      <c r="AU317" s="16"/>
      <c r="AV317" s="468"/>
      <c r="AW317" s="403"/>
      <c r="AX317" s="403"/>
      <c r="AY317" s="403"/>
      <c r="AZ317" s="403"/>
      <c r="BA317" s="403"/>
      <c r="BB317" s="403"/>
      <c r="BC317" s="403"/>
      <c r="BD317" s="403"/>
      <c r="BE317" s="403"/>
      <c r="BF317" s="403"/>
      <c r="BG317" s="403"/>
      <c r="BH317" s="403"/>
      <c r="BI317" s="403"/>
      <c r="BJ317" s="403"/>
      <c r="BK317" s="403"/>
      <c r="BL317" s="403"/>
      <c r="BM317" s="403"/>
      <c r="BN317" s="403"/>
      <c r="BO317" s="403"/>
      <c r="BP317" s="403"/>
      <c r="BQ317" s="377"/>
      <c r="BR317" s="377"/>
    </row>
    <row r="318" spans="1:70" ht="17" customHeight="1" x14ac:dyDescent="0.2">
      <c r="A318" s="387"/>
      <c r="B318" s="390"/>
      <c r="C318" s="393"/>
      <c r="D318" s="396"/>
      <c r="E318" s="399"/>
      <c r="F318" s="19">
        <v>39</v>
      </c>
      <c r="G318" s="35">
        <f>Anchor!B1167</f>
        <v>2959.6651999999999</v>
      </c>
      <c r="H318" s="40">
        <f>Anchor!C1167</f>
        <v>43.2331</v>
      </c>
      <c r="I318" s="40">
        <f>Anchor!D1167</f>
        <v>43.445900000000002</v>
      </c>
      <c r="J318" s="40">
        <f>Anchor!E1167</f>
        <v>43.7607</v>
      </c>
      <c r="K318" s="40"/>
      <c r="L318" s="40">
        <f>Anchor!F1167</f>
        <v>27.7059</v>
      </c>
      <c r="M318" s="40">
        <f>Anchor!G1167</f>
        <v>26.469200000000001</v>
      </c>
      <c r="N318" s="40">
        <f>Anchor!H1167</f>
        <v>97.203100000000006</v>
      </c>
      <c r="O318" s="40"/>
      <c r="P318" s="40"/>
      <c r="Q318" s="40"/>
      <c r="R318" s="40"/>
      <c r="S318" s="40"/>
      <c r="T318" s="40"/>
      <c r="U318" s="40"/>
      <c r="V318" s="40">
        <f>Anchor!I1167</f>
        <v>9117.2999999999993</v>
      </c>
      <c r="W318" s="40">
        <f>Anchor!J1167</f>
        <v>5.2775999999999996</v>
      </c>
      <c r="X318" s="36">
        <f t="shared" si="18"/>
        <v>2.5325833333333332</v>
      </c>
      <c r="Y318" s="15"/>
      <c r="Z318" s="35">
        <f>Test!B1167</f>
        <v>0</v>
      </c>
      <c r="AA318" s="40">
        <f>Test!C1167</f>
        <v>0</v>
      </c>
      <c r="AB318" s="40">
        <f>Test!D1167</f>
        <v>0</v>
      </c>
      <c r="AC318" s="40">
        <f>Test!E1167</f>
        <v>0</v>
      </c>
      <c r="AD318" s="40"/>
      <c r="AE318" s="40">
        <f>Test!F1167</f>
        <v>0</v>
      </c>
      <c r="AF318" s="40">
        <f>Test!G1167</f>
        <v>0</v>
      </c>
      <c r="AG318" s="40">
        <f>Test!H1167</f>
        <v>0</v>
      </c>
      <c r="AH318" s="40"/>
      <c r="AI318" s="40"/>
      <c r="AJ318" s="40"/>
      <c r="AK318" s="40"/>
      <c r="AL318" s="40"/>
      <c r="AM318" s="40"/>
      <c r="AN318" s="40"/>
      <c r="AO318" s="40">
        <f>Test!I1167</f>
        <v>0</v>
      </c>
      <c r="AP318" s="40">
        <f>Test!J1167</f>
        <v>0</v>
      </c>
      <c r="AQ318" s="36">
        <f t="shared" si="19"/>
        <v>0</v>
      </c>
      <c r="AR318" s="48">
        <f t="shared" si="16"/>
        <v>0</v>
      </c>
      <c r="AS318" s="49">
        <f t="shared" si="17"/>
        <v>0</v>
      </c>
      <c r="AT318" s="16"/>
      <c r="AU318" s="16"/>
      <c r="AV318" s="468" t="s">
        <v>124</v>
      </c>
      <c r="AW318" s="403" cm="1">
        <f t="array" ref="AW318">bdRateExtend($G317:$G320,H317:H320,$Z317:$Z320,AA317:AA320)</f>
        <v>1</v>
      </c>
      <c r="AX318" s="403"/>
      <c r="AY318" s="403"/>
      <c r="AZ318" s="403"/>
      <c r="BA318" s="403"/>
      <c r="BB318" s="403" cm="1">
        <f t="array" ref="BB318">bdRateExtend($G317:$G320,L317:L320,$Z317:$Z320,AE317:AE320)</f>
        <v>1</v>
      </c>
      <c r="BC318" s="403"/>
      <c r="BD318" s="403" cm="1">
        <f t="array" ref="BD318">bdRateExtend($G317:$G320,M317:M320,$Z317:$Z320,AF317:AF320)</f>
        <v>1</v>
      </c>
      <c r="BE318" s="403"/>
      <c r="BF318" s="403" cm="1">
        <f t="array" ref="BF318">bdRateExtend($G317:$G320,N317:N320,$Z317:$Z320,AG317:AG320)</f>
        <v>1</v>
      </c>
      <c r="BG318" s="403"/>
      <c r="BH318" s="403" t="e" cm="1">
        <f t="array" ref="BH318">bdRateExtend($G317:$G320,O317:O320,$Z317:$Z320,AH317:AH320)</f>
        <v>#VALUE!</v>
      </c>
      <c r="BI318" s="403"/>
      <c r="BJ318" s="403" t="e" cm="1">
        <f t="array" ref="BJ318">bdRateExtend($G317:$G320,P317:P320,$Z317:$Z320,AI317:AI320)</f>
        <v>#VALUE!</v>
      </c>
      <c r="BK318" s="403"/>
      <c r="BL318" s="403" t="e" cm="1">
        <f t="array" ref="BL318">bdRateExtend($G317:$G320,Q317:Q320,$Z317:$Z320,AJ317:AJ320)</f>
        <v>#VALUE!</v>
      </c>
      <c r="BM318" s="403"/>
      <c r="BN318" s="403" t="e" cm="1">
        <f t="array" ref="BN318">bdRateExtend($G317:$G320,R317:R320,$Z317:$Z320,AK317:AK320)</f>
        <v>#VALUE!</v>
      </c>
      <c r="BO318" s="403"/>
      <c r="BP318" s="403"/>
      <c r="BQ318" s="377"/>
      <c r="BR318" s="377"/>
    </row>
    <row r="319" spans="1:70" ht="17" customHeight="1" x14ac:dyDescent="0.2">
      <c r="A319" s="387"/>
      <c r="B319" s="390"/>
      <c r="C319" s="393"/>
      <c r="D319" s="396"/>
      <c r="E319" s="399"/>
      <c r="F319" s="19">
        <v>47</v>
      </c>
      <c r="G319" s="35">
        <f>Anchor!B1168</f>
        <v>1892.7936</v>
      </c>
      <c r="H319" s="40">
        <f>Anchor!C1168</f>
        <v>40.182899999999997</v>
      </c>
      <c r="I319" s="40">
        <f>Anchor!D1168</f>
        <v>40.782600000000002</v>
      </c>
      <c r="J319" s="40">
        <f>Anchor!E1168</f>
        <v>41.088299999999997</v>
      </c>
      <c r="K319" s="40"/>
      <c r="L319" s="40">
        <f>Anchor!F1168</f>
        <v>25.2867</v>
      </c>
      <c r="M319" s="40">
        <f>Anchor!G1168</f>
        <v>24.058299999999999</v>
      </c>
      <c r="N319" s="40">
        <f>Anchor!H1168</f>
        <v>94.107200000000006</v>
      </c>
      <c r="O319" s="40"/>
      <c r="P319" s="40"/>
      <c r="Q319" s="40"/>
      <c r="R319" s="40"/>
      <c r="S319" s="40"/>
      <c r="T319" s="40"/>
      <c r="U319" s="40"/>
      <c r="V319" s="40">
        <f>Anchor!I1168</f>
        <v>8537.9</v>
      </c>
      <c r="W319" s="40">
        <f>Anchor!J1168</f>
        <v>5.2716000000000003</v>
      </c>
      <c r="X319" s="36">
        <f t="shared" si="18"/>
        <v>2.3716388888888886</v>
      </c>
      <c r="Y319" s="15"/>
      <c r="Z319" s="35">
        <f>Test!B1168</f>
        <v>0</v>
      </c>
      <c r="AA319" s="40">
        <f>Test!C1168</f>
        <v>0</v>
      </c>
      <c r="AB319" s="40">
        <f>Test!D1168</f>
        <v>0</v>
      </c>
      <c r="AC319" s="40">
        <f>Test!E1168</f>
        <v>0</v>
      </c>
      <c r="AD319" s="40"/>
      <c r="AE319" s="40">
        <f>Test!F1168</f>
        <v>0</v>
      </c>
      <c r="AF319" s="40">
        <f>Test!G1168</f>
        <v>0</v>
      </c>
      <c r="AG319" s="40">
        <f>Test!H1168</f>
        <v>0</v>
      </c>
      <c r="AH319" s="40"/>
      <c r="AI319" s="40"/>
      <c r="AJ319" s="40"/>
      <c r="AK319" s="40"/>
      <c r="AL319" s="40"/>
      <c r="AM319" s="40"/>
      <c r="AN319" s="40"/>
      <c r="AO319" s="40">
        <f>Test!I1168</f>
        <v>0</v>
      </c>
      <c r="AP319" s="40">
        <f>Test!J1168</f>
        <v>0</v>
      </c>
      <c r="AQ319" s="36">
        <f t="shared" si="19"/>
        <v>0</v>
      </c>
      <c r="AR319" s="48">
        <f t="shared" si="16"/>
        <v>0</v>
      </c>
      <c r="AS319" s="49">
        <f t="shared" si="17"/>
        <v>0</v>
      </c>
      <c r="AT319" s="16"/>
      <c r="AU319" s="16"/>
      <c r="AV319" s="468"/>
      <c r="AW319" s="403"/>
      <c r="AX319" s="403"/>
      <c r="AY319" s="403"/>
      <c r="AZ319" s="403"/>
      <c r="BA319" s="403"/>
      <c r="BB319" s="403"/>
      <c r="BC319" s="403"/>
      <c r="BD319" s="403"/>
      <c r="BE319" s="403"/>
      <c r="BF319" s="403"/>
      <c r="BG319" s="403"/>
      <c r="BH319" s="403"/>
      <c r="BI319" s="403"/>
      <c r="BJ319" s="403"/>
      <c r="BK319" s="403"/>
      <c r="BL319" s="403"/>
      <c r="BM319" s="403"/>
      <c r="BN319" s="403"/>
      <c r="BO319" s="403"/>
      <c r="BP319" s="403"/>
      <c r="BQ319" s="377"/>
      <c r="BR319" s="377"/>
    </row>
    <row r="320" spans="1:70" ht="17" customHeight="1" x14ac:dyDescent="0.2">
      <c r="A320" s="387"/>
      <c r="B320" s="390"/>
      <c r="C320" s="393"/>
      <c r="D320" s="396"/>
      <c r="E320" s="399"/>
      <c r="F320" s="19">
        <v>55</v>
      </c>
      <c r="G320" s="35">
        <f>Anchor!B1169</f>
        <v>1189.0161000000001</v>
      </c>
      <c r="H320" s="40">
        <f>Anchor!C1169</f>
        <v>37.261600000000001</v>
      </c>
      <c r="I320" s="40">
        <f>Anchor!D1169</f>
        <v>38.281399999999998</v>
      </c>
      <c r="J320" s="40">
        <f>Anchor!E1169</f>
        <v>38.6</v>
      </c>
      <c r="K320" s="40"/>
      <c r="L320" s="40">
        <f>Anchor!F1169</f>
        <v>22.4346</v>
      </c>
      <c r="M320" s="40">
        <f>Anchor!G1169</f>
        <v>21.340599999999998</v>
      </c>
      <c r="N320" s="40">
        <f>Anchor!H1169</f>
        <v>88.594399999999993</v>
      </c>
      <c r="O320" s="40"/>
      <c r="P320" s="40"/>
      <c r="Q320" s="40"/>
      <c r="R320" s="40"/>
      <c r="S320" s="40"/>
      <c r="T320" s="40"/>
      <c r="U320" s="40"/>
      <c r="V320" s="40">
        <f>Anchor!I1169</f>
        <v>7740.5</v>
      </c>
      <c r="W320" s="40">
        <f>Anchor!J1169</f>
        <v>4.3216999999999999</v>
      </c>
      <c r="X320" s="36">
        <f t="shared" si="18"/>
        <v>2.1501388888888888</v>
      </c>
      <c r="Y320" s="15"/>
      <c r="Z320" s="35">
        <f>Test!B1169</f>
        <v>0</v>
      </c>
      <c r="AA320" s="40">
        <f>Test!C1169</f>
        <v>0</v>
      </c>
      <c r="AB320" s="40">
        <f>Test!D1169</f>
        <v>0</v>
      </c>
      <c r="AC320" s="40">
        <f>Test!E1169</f>
        <v>0</v>
      </c>
      <c r="AD320" s="40"/>
      <c r="AE320" s="40">
        <f>Test!F1169</f>
        <v>0</v>
      </c>
      <c r="AF320" s="40">
        <f>Test!G1169</f>
        <v>0</v>
      </c>
      <c r="AG320" s="40">
        <f>Test!H1169</f>
        <v>0</v>
      </c>
      <c r="AH320" s="40"/>
      <c r="AI320" s="40"/>
      <c r="AJ320" s="40"/>
      <c r="AK320" s="40"/>
      <c r="AL320" s="40"/>
      <c r="AM320" s="40"/>
      <c r="AN320" s="40"/>
      <c r="AO320" s="40">
        <f>Test!I1169</f>
        <v>0</v>
      </c>
      <c r="AP320" s="40">
        <f>Test!J1169</f>
        <v>0</v>
      </c>
      <c r="AQ320" s="36">
        <f t="shared" si="19"/>
        <v>0</v>
      </c>
      <c r="AR320" s="48">
        <f t="shared" si="16"/>
        <v>0</v>
      </c>
      <c r="AS320" s="49">
        <f t="shared" si="17"/>
        <v>0</v>
      </c>
      <c r="AT320" s="16"/>
      <c r="AU320" s="16"/>
      <c r="AV320" s="468" t="s">
        <v>125</v>
      </c>
      <c r="AW320" s="403" cm="1">
        <f t="array" ref="AW320">bdRateExtend($G318:$G321,H318:H321,$Z318:$Z321,AA318:AA321)</f>
        <v>1</v>
      </c>
      <c r="AX320" s="403"/>
      <c r="AY320" s="403"/>
      <c r="AZ320" s="403"/>
      <c r="BA320" s="403"/>
      <c r="BB320" s="403" cm="1">
        <f t="array" ref="BB320">bdRateExtend($G318:$G321,L318:L321,$Z318:$Z321,AE318:AE321)</f>
        <v>1</v>
      </c>
      <c r="BC320" s="403"/>
      <c r="BD320" s="403" cm="1">
        <f t="array" ref="BD320">bdRateExtend($G318:$G321,M318:M321,$Z318:$Z321,AF318:AF321)</f>
        <v>1</v>
      </c>
      <c r="BE320" s="403"/>
      <c r="BF320" s="403" cm="1">
        <f t="array" ref="BF320">bdRateExtend($G318:$G321,N318:N321,$Z318:$Z321,AG318:AG321)</f>
        <v>1</v>
      </c>
      <c r="BG320" s="403"/>
      <c r="BH320" s="403" t="e" cm="1">
        <f t="array" ref="BH320">bdRateExtend($G318:$G321,O318:O321,$Z318:$Z321,AH318:AH321)</f>
        <v>#VALUE!</v>
      </c>
      <c r="BI320" s="403"/>
      <c r="BJ320" s="403" t="e" cm="1">
        <f t="array" ref="BJ320">bdRateExtend($G318:$G321,P318:P321,$Z318:$Z321,AI318:AI321)</f>
        <v>#VALUE!</v>
      </c>
      <c r="BK320" s="403"/>
      <c r="BL320" s="403" t="e" cm="1">
        <f t="array" ref="BL320">bdRateExtend($G318:$G321,Q318:Q321,$Z318:$Z321,AJ318:AJ321)</f>
        <v>#VALUE!</v>
      </c>
      <c r="BM320" s="403"/>
      <c r="BN320" s="403" t="e" cm="1">
        <f t="array" ref="BN320">bdRateExtend($G318:$G321,R318:R321,$Z318:$Z321,AK318:AK321)</f>
        <v>#VALUE!</v>
      </c>
      <c r="BO320" s="403"/>
      <c r="BP320" s="403"/>
      <c r="BQ320" s="377"/>
      <c r="BR320" s="377"/>
    </row>
    <row r="321" spans="1:70" ht="17" customHeight="1" thickBot="1" x14ac:dyDescent="0.25">
      <c r="A321" s="387"/>
      <c r="B321" s="391"/>
      <c r="C321" s="394"/>
      <c r="D321" s="397"/>
      <c r="E321" s="400"/>
      <c r="F321" s="22">
        <v>63</v>
      </c>
      <c r="G321" s="37">
        <f>Anchor!B1170</f>
        <v>528.2038</v>
      </c>
      <c r="H321" s="38">
        <f>Anchor!C1170</f>
        <v>33.060499999999998</v>
      </c>
      <c r="I321" s="38">
        <f>Anchor!D1170</f>
        <v>34.891800000000003</v>
      </c>
      <c r="J321" s="38">
        <f>Anchor!E1170</f>
        <v>35.062600000000003</v>
      </c>
      <c r="K321" s="38"/>
      <c r="L321" s="38">
        <f>Anchor!F1170</f>
        <v>17.7743</v>
      </c>
      <c r="M321" s="38">
        <f>Anchor!G1170</f>
        <v>17.000699999999998</v>
      </c>
      <c r="N321" s="38">
        <f>Anchor!H1170</f>
        <v>72.626099999999994</v>
      </c>
      <c r="O321" s="38"/>
      <c r="P321" s="38"/>
      <c r="Q321" s="38"/>
      <c r="R321" s="38"/>
      <c r="S321" s="38"/>
      <c r="T321" s="38"/>
      <c r="U321" s="38"/>
      <c r="V321" s="38">
        <f>Anchor!I1170</f>
        <v>6134.1</v>
      </c>
      <c r="W321" s="38">
        <f>Anchor!J1170</f>
        <v>2.8136000000000001</v>
      </c>
      <c r="X321" s="39">
        <f t="shared" si="18"/>
        <v>1.7039166666666667</v>
      </c>
      <c r="Y321" s="15"/>
      <c r="Z321" s="37">
        <f>Test!B1170</f>
        <v>0</v>
      </c>
      <c r="AA321" s="38">
        <f>Test!C1170</f>
        <v>0</v>
      </c>
      <c r="AB321" s="38">
        <f>Test!D1170</f>
        <v>0</v>
      </c>
      <c r="AC321" s="38">
        <f>Test!E1170</f>
        <v>0</v>
      </c>
      <c r="AD321" s="38"/>
      <c r="AE321" s="38">
        <f>Test!F1170</f>
        <v>0</v>
      </c>
      <c r="AF321" s="38">
        <f>Test!G1170</f>
        <v>0</v>
      </c>
      <c r="AG321" s="38">
        <f>Test!H1170</f>
        <v>0</v>
      </c>
      <c r="AH321" s="38"/>
      <c r="AI321" s="38"/>
      <c r="AJ321" s="38"/>
      <c r="AK321" s="38"/>
      <c r="AL321" s="38"/>
      <c r="AM321" s="38"/>
      <c r="AN321" s="38"/>
      <c r="AO321" s="38">
        <f>Test!I1170</f>
        <v>0</v>
      </c>
      <c r="AP321" s="38">
        <f>Test!J1170</f>
        <v>0</v>
      </c>
      <c r="AQ321" s="39">
        <f t="shared" si="19"/>
        <v>0</v>
      </c>
      <c r="AR321" s="50">
        <f t="shared" si="16"/>
        <v>0</v>
      </c>
      <c r="AS321" s="51">
        <f t="shared" si="17"/>
        <v>0</v>
      </c>
      <c r="AT321" s="16"/>
      <c r="AU321" s="16"/>
      <c r="AV321" s="468"/>
      <c r="AW321" s="403"/>
      <c r="AX321" s="403"/>
      <c r="AY321" s="403"/>
      <c r="AZ321" s="403"/>
      <c r="BA321" s="403"/>
      <c r="BB321" s="403"/>
      <c r="BC321" s="403"/>
      <c r="BD321" s="403"/>
      <c r="BE321" s="403"/>
      <c r="BF321" s="403"/>
      <c r="BG321" s="403"/>
      <c r="BH321" s="403"/>
      <c r="BI321" s="403"/>
      <c r="BJ321" s="403"/>
      <c r="BK321" s="403"/>
      <c r="BL321" s="403"/>
      <c r="BM321" s="403"/>
      <c r="BN321" s="403"/>
      <c r="BO321" s="403"/>
      <c r="BP321" s="403"/>
      <c r="BQ321" s="377"/>
      <c r="BR321" s="377"/>
    </row>
    <row r="322" spans="1:70" ht="17" customHeight="1" x14ac:dyDescent="0.2">
      <c r="A322" s="387"/>
      <c r="B322" s="389" t="s">
        <v>2</v>
      </c>
      <c r="C322" s="392" t="s">
        <v>75</v>
      </c>
      <c r="D322" s="395">
        <v>30</v>
      </c>
      <c r="E322" s="398">
        <v>8</v>
      </c>
      <c r="F322" s="21">
        <v>23</v>
      </c>
      <c r="G322" s="32">
        <f>Anchor!B1171</f>
        <v>11591.8948</v>
      </c>
      <c r="H322" s="33">
        <f>Anchor!C1171</f>
        <v>43.913800000000002</v>
      </c>
      <c r="I322" s="33">
        <f>Anchor!D1171</f>
        <v>48.463900000000002</v>
      </c>
      <c r="J322" s="33">
        <f>Anchor!E1171</f>
        <v>48.013399999999997</v>
      </c>
      <c r="K322" s="33"/>
      <c r="L322" s="33">
        <f>Anchor!F1171</f>
        <v>29.904599999999999</v>
      </c>
      <c r="M322" s="33">
        <f>Anchor!G1171</f>
        <v>26.114899999999999</v>
      </c>
      <c r="N322" s="33">
        <f>Anchor!H1171</f>
        <v>99.516000000000005</v>
      </c>
      <c r="O322" s="33"/>
      <c r="P322" s="33"/>
      <c r="Q322" s="33"/>
      <c r="R322" s="33"/>
      <c r="S322" s="33"/>
      <c r="T322" s="33"/>
      <c r="U322" s="33"/>
      <c r="V322" s="33">
        <f>Anchor!I1171</f>
        <v>9584.2000000000007</v>
      </c>
      <c r="W322" s="33">
        <f>Anchor!J1171</f>
        <v>9.2004999999999999</v>
      </c>
      <c r="X322" s="34">
        <f t="shared" si="18"/>
        <v>2.6622777777777782</v>
      </c>
      <c r="Y322" s="15"/>
      <c r="Z322" s="32">
        <f>Test!B1171</f>
        <v>0</v>
      </c>
      <c r="AA322" s="33">
        <f>Test!C1171</f>
        <v>0</v>
      </c>
      <c r="AB322" s="33">
        <f>Test!D1171</f>
        <v>0</v>
      </c>
      <c r="AC322" s="33">
        <f>Test!E1171</f>
        <v>0</v>
      </c>
      <c r="AD322" s="33"/>
      <c r="AE322" s="33">
        <f>Test!F1171</f>
        <v>0</v>
      </c>
      <c r="AF322" s="33">
        <f>Test!G1171</f>
        <v>0</v>
      </c>
      <c r="AG322" s="33">
        <f>Test!H1171</f>
        <v>0</v>
      </c>
      <c r="AH322" s="33"/>
      <c r="AI322" s="33"/>
      <c r="AJ322" s="33"/>
      <c r="AK322" s="33"/>
      <c r="AL322" s="33"/>
      <c r="AM322" s="33"/>
      <c r="AN322" s="33"/>
      <c r="AO322" s="33">
        <f>Test!I1171</f>
        <v>0</v>
      </c>
      <c r="AP322" s="33">
        <f>Test!J1171</f>
        <v>0</v>
      </c>
      <c r="AQ322" s="34">
        <f t="shared" si="19"/>
        <v>0</v>
      </c>
      <c r="AR322" s="46">
        <f t="shared" si="16"/>
        <v>0</v>
      </c>
      <c r="AS322" s="47">
        <f t="shared" si="17"/>
        <v>0</v>
      </c>
      <c r="AT322" s="16"/>
      <c r="AU322" s="16"/>
      <c r="AV322" s="468" t="s">
        <v>123</v>
      </c>
      <c r="AW322" s="403" cm="1">
        <f t="array" ref="AW322">bdRateExtend($G322:$G325,H322:H325,$Z322:$Z325,AA322:AA325)</f>
        <v>1</v>
      </c>
      <c r="AX322" s="403" cm="1">
        <f t="array" ref="AX322">bdRateExtend($G322:$G327,H322:H327,$Z322:$Z327,AA322:AA327)</f>
        <v>1</v>
      </c>
      <c r="AY322" s="403" cm="1">
        <f t="array" ref="AY322">bdRateExtend($G322:$G327,I322:I327,$Z322:$Z327,AB322:AB327)</f>
        <v>1</v>
      </c>
      <c r="AZ322" s="403" cm="1">
        <f t="array" ref="AZ322">bdRateExtend($G322:$G327,J322:J327,$Z322:$Z327,AC322:AC327)</f>
        <v>1</v>
      </c>
      <c r="BA322" s="403" t="e" cm="1">
        <f t="array" ref="BA322">bdRateExtend($G322:$G327,K322:K327,$Z322:$Z327,AD322:AD327)</f>
        <v>#VALUE!</v>
      </c>
      <c r="BB322" s="403" cm="1">
        <f t="array" ref="BB322">bdRateExtend($G322:$G325,L322:L325,$Z322:$Z325,AE322:AE325)</f>
        <v>1</v>
      </c>
      <c r="BC322" s="403" cm="1">
        <f t="array" ref="BC322">bdRateExtend($G322:$G327,L322:L327,$Z322:$Z327,AE322:AE327)</f>
        <v>1</v>
      </c>
      <c r="BD322" s="403" cm="1">
        <f t="array" ref="BD322">bdRateExtend($G322:$G325,M322:M325,$Z322:$Z325,AF322:AF325)</f>
        <v>1</v>
      </c>
      <c r="BE322" s="403" cm="1">
        <f t="array" ref="BE322">bdRateExtend($G322:$G327,M322:M327,$Z322:$Z327,AF322:AF327)</f>
        <v>1</v>
      </c>
      <c r="BF322" s="403" cm="1">
        <f t="array" ref="BF322">bdRateExtend($G322:$G325,N322:N325,$Z322:$Z325,AG322:AG325)</f>
        <v>1</v>
      </c>
      <c r="BG322" s="403" cm="1">
        <f t="array" ref="BG322">bdRateExtend($G322:$G327,N322:N327,$Z322:$Z327,AG322:AG327)</f>
        <v>1</v>
      </c>
      <c r="BH322" s="403" t="e" cm="1">
        <f t="array" ref="BH322">bdRateExtend($G322:$G325,O322:O325,$Z322:$Z325,AH322:AH325)</f>
        <v>#VALUE!</v>
      </c>
      <c r="BI322" s="403" t="e" cm="1">
        <f t="array" ref="BI322">bdRateExtend($G322:$G327,O322:O327,$Z322:$Z327,AH322:AH327)</f>
        <v>#VALUE!</v>
      </c>
      <c r="BJ322" s="403" t="e" cm="1">
        <f t="array" ref="BJ322">bdRateExtend($G322:$G325,P322:P325,$Z322:$Z325,AI322:AI325)</f>
        <v>#VALUE!</v>
      </c>
      <c r="BK322" s="403" t="e" cm="1">
        <f t="array" ref="BK322">bdRateExtend($G322:$G327,P322:P327,$Z322:$Z327,AI322:AI327)</f>
        <v>#VALUE!</v>
      </c>
      <c r="BL322" s="403" t="e" cm="1">
        <f t="array" ref="BL322">bdRateExtend($G322:$G325,Q322:Q325,$Z322:$Z325,AJ322:AJ325)</f>
        <v>#VALUE!</v>
      </c>
      <c r="BM322" s="403" t="e" cm="1">
        <f t="array" ref="BM322">bdRateExtend($G322:$G327,Q322:Q327,$Z322:$Z327,AJ322:AJ327)</f>
        <v>#VALUE!</v>
      </c>
      <c r="BN322" s="403" t="e" cm="1">
        <f t="array" ref="BN322">bdRateExtend($G322:$G325,R322:R325,$Z322:$Z325,AK322:AK325)</f>
        <v>#VALUE!</v>
      </c>
      <c r="BO322" s="403" t="e" cm="1">
        <f t="array" ref="BO322">bdRateExtend($G322:$G327,R322:R327,$Z322:$Z327,AK322:AK327)</f>
        <v>#VALUE!</v>
      </c>
      <c r="BP322" s="403" t="e" cm="1">
        <f t="array" ref="BP322">bdRateExtend($G322:$G327,S322:S327,$Z322:$Z327,AL322:AL327)</f>
        <v>#VALUE!</v>
      </c>
      <c r="BQ322" s="377" t="e" cm="1">
        <f t="array" ref="BQ322">bdRateExtend($G322:$G327,T322:T327,$Z322:$Z327,AM322:AM327)</f>
        <v>#VALUE!</v>
      </c>
      <c r="BR322" s="377" t="e" cm="1">
        <f t="array" ref="BR322">bdRateExtend($G322:$G327,U322:U327,$Z322:$Z327,AN322:AN327)</f>
        <v>#VALUE!</v>
      </c>
    </row>
    <row r="323" spans="1:70" ht="17" customHeight="1" x14ac:dyDescent="0.2">
      <c r="A323" s="387"/>
      <c r="B323" s="390"/>
      <c r="C323" s="393"/>
      <c r="D323" s="396"/>
      <c r="E323" s="399"/>
      <c r="F323" s="19">
        <v>31</v>
      </c>
      <c r="G323" s="35">
        <f>Anchor!B1172</f>
        <v>6197.5680000000002</v>
      </c>
      <c r="H323" s="40">
        <f>Anchor!C1172</f>
        <v>41.322800000000001</v>
      </c>
      <c r="I323" s="40">
        <f>Anchor!D1172</f>
        <v>46.4681</v>
      </c>
      <c r="J323" s="40">
        <f>Anchor!E1172</f>
        <v>46.141199999999998</v>
      </c>
      <c r="K323" s="40"/>
      <c r="L323" s="40">
        <f>Anchor!F1172</f>
        <v>27.3626</v>
      </c>
      <c r="M323" s="40">
        <f>Anchor!G1172</f>
        <v>23.8065</v>
      </c>
      <c r="N323" s="40">
        <f>Anchor!H1172</f>
        <v>98.043199999999999</v>
      </c>
      <c r="O323" s="40"/>
      <c r="P323" s="40"/>
      <c r="Q323" s="40"/>
      <c r="R323" s="40"/>
      <c r="S323" s="40"/>
      <c r="T323" s="40"/>
      <c r="U323" s="40"/>
      <c r="V323" s="40">
        <f>Anchor!I1172</f>
        <v>8811.1</v>
      </c>
      <c r="W323" s="40">
        <f>Anchor!J1172</f>
        <v>8.1931999999999992</v>
      </c>
      <c r="X323" s="36">
        <f t="shared" si="18"/>
        <v>2.4475277777777777</v>
      </c>
      <c r="Y323" s="15"/>
      <c r="Z323" s="35">
        <f>Test!B1172</f>
        <v>0</v>
      </c>
      <c r="AA323" s="40">
        <f>Test!C1172</f>
        <v>0</v>
      </c>
      <c r="AB323" s="40">
        <f>Test!D1172</f>
        <v>0</v>
      </c>
      <c r="AC323" s="40">
        <f>Test!E1172</f>
        <v>0</v>
      </c>
      <c r="AD323" s="40"/>
      <c r="AE323" s="40">
        <f>Test!F1172</f>
        <v>0</v>
      </c>
      <c r="AF323" s="40">
        <f>Test!G1172</f>
        <v>0</v>
      </c>
      <c r="AG323" s="40">
        <f>Test!H1172</f>
        <v>0</v>
      </c>
      <c r="AH323" s="40"/>
      <c r="AI323" s="40"/>
      <c r="AJ323" s="40"/>
      <c r="AK323" s="40"/>
      <c r="AL323" s="40"/>
      <c r="AM323" s="40"/>
      <c r="AN323" s="40"/>
      <c r="AO323" s="40">
        <f>Test!I1172</f>
        <v>0</v>
      </c>
      <c r="AP323" s="40">
        <f>Test!J1172</f>
        <v>0</v>
      </c>
      <c r="AQ323" s="36">
        <f t="shared" si="19"/>
        <v>0</v>
      </c>
      <c r="AR323" s="48">
        <f t="shared" si="16"/>
        <v>0</v>
      </c>
      <c r="AS323" s="49">
        <f t="shared" si="17"/>
        <v>0</v>
      </c>
      <c r="AT323" s="16"/>
      <c r="AU323" s="16"/>
      <c r="AV323" s="468"/>
      <c r="AW323" s="403"/>
      <c r="AX323" s="403"/>
      <c r="AY323" s="403"/>
      <c r="AZ323" s="403"/>
      <c r="BA323" s="403"/>
      <c r="BB323" s="403"/>
      <c r="BC323" s="403"/>
      <c r="BD323" s="403"/>
      <c r="BE323" s="403"/>
      <c r="BF323" s="403"/>
      <c r="BG323" s="403"/>
      <c r="BH323" s="403"/>
      <c r="BI323" s="403"/>
      <c r="BJ323" s="403"/>
      <c r="BK323" s="403"/>
      <c r="BL323" s="403"/>
      <c r="BM323" s="403"/>
      <c r="BN323" s="403"/>
      <c r="BO323" s="403"/>
      <c r="BP323" s="403"/>
      <c r="BQ323" s="377"/>
      <c r="BR323" s="377"/>
    </row>
    <row r="324" spans="1:70" ht="17" customHeight="1" x14ac:dyDescent="0.2">
      <c r="A324" s="387"/>
      <c r="B324" s="390"/>
      <c r="C324" s="393"/>
      <c r="D324" s="396"/>
      <c r="E324" s="399"/>
      <c r="F324" s="19">
        <v>39</v>
      </c>
      <c r="G324" s="35">
        <f>Anchor!B1173</f>
        <v>3278.4425000000001</v>
      </c>
      <c r="H324" s="40">
        <f>Anchor!C1173</f>
        <v>38.7179</v>
      </c>
      <c r="I324" s="40">
        <f>Anchor!D1173</f>
        <v>44.568399999999997</v>
      </c>
      <c r="J324" s="40">
        <f>Anchor!E1173</f>
        <v>44.333199999999998</v>
      </c>
      <c r="K324" s="40"/>
      <c r="L324" s="40">
        <f>Anchor!F1173</f>
        <v>24.305800000000001</v>
      </c>
      <c r="M324" s="40">
        <f>Anchor!G1173</f>
        <v>21.081700000000001</v>
      </c>
      <c r="N324" s="40">
        <f>Anchor!H1173</f>
        <v>95.167100000000005</v>
      </c>
      <c r="O324" s="40"/>
      <c r="P324" s="40"/>
      <c r="Q324" s="40"/>
      <c r="R324" s="40"/>
      <c r="S324" s="40"/>
      <c r="T324" s="40"/>
      <c r="U324" s="40"/>
      <c r="V324" s="40">
        <f>Anchor!I1173</f>
        <v>8254.2999999999993</v>
      </c>
      <c r="W324" s="40">
        <f>Anchor!J1173</f>
        <v>6.5061</v>
      </c>
      <c r="X324" s="36">
        <f t="shared" si="18"/>
        <v>2.2928611111111108</v>
      </c>
      <c r="Y324" s="15"/>
      <c r="Z324" s="35">
        <f>Test!B1173</f>
        <v>0</v>
      </c>
      <c r="AA324" s="40">
        <f>Test!C1173</f>
        <v>0</v>
      </c>
      <c r="AB324" s="40">
        <f>Test!D1173</f>
        <v>0</v>
      </c>
      <c r="AC324" s="40">
        <f>Test!E1173</f>
        <v>0</v>
      </c>
      <c r="AD324" s="40"/>
      <c r="AE324" s="40">
        <f>Test!F1173</f>
        <v>0</v>
      </c>
      <c r="AF324" s="40">
        <f>Test!G1173</f>
        <v>0</v>
      </c>
      <c r="AG324" s="40">
        <f>Test!H1173</f>
        <v>0</v>
      </c>
      <c r="AH324" s="40"/>
      <c r="AI324" s="40"/>
      <c r="AJ324" s="40"/>
      <c r="AK324" s="40"/>
      <c r="AL324" s="40"/>
      <c r="AM324" s="40"/>
      <c r="AN324" s="40"/>
      <c r="AO324" s="40">
        <f>Test!I1173</f>
        <v>0</v>
      </c>
      <c r="AP324" s="40">
        <f>Test!J1173</f>
        <v>0</v>
      </c>
      <c r="AQ324" s="36">
        <f t="shared" si="19"/>
        <v>0</v>
      </c>
      <c r="AR324" s="48">
        <f t="shared" ref="AR324:AR387" si="20">AO324/V324</f>
        <v>0</v>
      </c>
      <c r="AS324" s="49">
        <f t="shared" ref="AS324:AS387" si="21">AP324/W324</f>
        <v>0</v>
      </c>
      <c r="AT324" s="16"/>
      <c r="AU324" s="16"/>
      <c r="AV324" s="468" t="s">
        <v>124</v>
      </c>
      <c r="AW324" s="403" cm="1">
        <f t="array" ref="AW324">bdRateExtend($G323:$G326,H323:H326,$Z323:$Z326,AA323:AA326)</f>
        <v>1</v>
      </c>
      <c r="AX324" s="403"/>
      <c r="AY324" s="403"/>
      <c r="AZ324" s="403"/>
      <c r="BA324" s="403"/>
      <c r="BB324" s="403" cm="1">
        <f t="array" ref="BB324">bdRateExtend($G323:$G326,L323:L326,$Z323:$Z326,AE323:AE326)</f>
        <v>1</v>
      </c>
      <c r="BC324" s="403"/>
      <c r="BD324" s="403" cm="1">
        <f t="array" ref="BD324">bdRateExtend($G323:$G326,M323:M326,$Z323:$Z326,AF323:AF326)</f>
        <v>1</v>
      </c>
      <c r="BE324" s="403"/>
      <c r="BF324" s="403" cm="1">
        <f t="array" ref="BF324">bdRateExtend($G323:$G326,N323:N326,$Z323:$Z326,AG323:AG326)</f>
        <v>1</v>
      </c>
      <c r="BG324" s="403"/>
      <c r="BH324" s="403" t="e" cm="1">
        <f t="array" ref="BH324">bdRateExtend($G323:$G326,O323:O326,$Z323:$Z326,AH323:AH326)</f>
        <v>#VALUE!</v>
      </c>
      <c r="BI324" s="403"/>
      <c r="BJ324" s="403" t="e" cm="1">
        <f t="array" ref="BJ324">bdRateExtend($G323:$G326,P323:P326,$Z323:$Z326,AI323:AI326)</f>
        <v>#VALUE!</v>
      </c>
      <c r="BK324" s="403"/>
      <c r="BL324" s="403" t="e" cm="1">
        <f t="array" ref="BL324">bdRateExtend($G323:$G326,Q323:Q326,$Z323:$Z326,AJ323:AJ326)</f>
        <v>#VALUE!</v>
      </c>
      <c r="BM324" s="403"/>
      <c r="BN324" s="403" t="e" cm="1">
        <f t="array" ref="BN324">bdRateExtend($G323:$G326,R323:R326,$Z323:$Z326,AK323:AK326)</f>
        <v>#VALUE!</v>
      </c>
      <c r="BO324" s="403"/>
      <c r="BP324" s="403"/>
      <c r="BQ324" s="377"/>
      <c r="BR324" s="377"/>
    </row>
    <row r="325" spans="1:70" ht="17" customHeight="1" x14ac:dyDescent="0.2">
      <c r="A325" s="387"/>
      <c r="B325" s="390"/>
      <c r="C325" s="393"/>
      <c r="D325" s="396"/>
      <c r="E325" s="399"/>
      <c r="F325" s="19">
        <v>47</v>
      </c>
      <c r="G325" s="35">
        <f>Anchor!B1174</f>
        <v>1760.7692</v>
      </c>
      <c r="H325" s="40">
        <f>Anchor!C1174</f>
        <v>36.067700000000002</v>
      </c>
      <c r="I325" s="40">
        <f>Anchor!D1174</f>
        <v>42.628399999999999</v>
      </c>
      <c r="J325" s="40">
        <f>Anchor!E1174</f>
        <v>42.334899999999998</v>
      </c>
      <c r="K325" s="40"/>
      <c r="L325" s="40">
        <f>Anchor!F1174</f>
        <v>20.8748</v>
      </c>
      <c r="M325" s="40">
        <f>Anchor!G1174</f>
        <v>17.9361</v>
      </c>
      <c r="N325" s="40">
        <f>Anchor!H1174</f>
        <v>90.324100000000001</v>
      </c>
      <c r="O325" s="40"/>
      <c r="P325" s="40"/>
      <c r="Q325" s="40"/>
      <c r="R325" s="40"/>
      <c r="S325" s="40"/>
      <c r="T325" s="40"/>
      <c r="U325" s="40"/>
      <c r="V325" s="40">
        <f>Anchor!I1174</f>
        <v>6835.5</v>
      </c>
      <c r="W325" s="40">
        <f>Anchor!J1174</f>
        <v>5.1326000000000001</v>
      </c>
      <c r="X325" s="36">
        <f t="shared" si="18"/>
        <v>1.8987499999999999</v>
      </c>
      <c r="Y325" s="15"/>
      <c r="Z325" s="35">
        <f>Test!B1174</f>
        <v>0</v>
      </c>
      <c r="AA325" s="40">
        <f>Test!C1174</f>
        <v>0</v>
      </c>
      <c r="AB325" s="40">
        <f>Test!D1174</f>
        <v>0</v>
      </c>
      <c r="AC325" s="40">
        <f>Test!E1174</f>
        <v>0</v>
      </c>
      <c r="AD325" s="40"/>
      <c r="AE325" s="40">
        <f>Test!F1174</f>
        <v>0</v>
      </c>
      <c r="AF325" s="40">
        <f>Test!G1174</f>
        <v>0</v>
      </c>
      <c r="AG325" s="40">
        <f>Test!H1174</f>
        <v>0</v>
      </c>
      <c r="AH325" s="40"/>
      <c r="AI325" s="40"/>
      <c r="AJ325" s="40"/>
      <c r="AK325" s="40"/>
      <c r="AL325" s="40"/>
      <c r="AM325" s="40"/>
      <c r="AN325" s="40"/>
      <c r="AO325" s="40">
        <f>Test!I1174</f>
        <v>0</v>
      </c>
      <c r="AP325" s="40">
        <f>Test!J1174</f>
        <v>0</v>
      </c>
      <c r="AQ325" s="36">
        <f t="shared" si="19"/>
        <v>0</v>
      </c>
      <c r="AR325" s="48">
        <f t="shared" si="20"/>
        <v>0</v>
      </c>
      <c r="AS325" s="49">
        <f t="shared" si="21"/>
        <v>0</v>
      </c>
      <c r="AT325" s="16"/>
      <c r="AU325" s="16"/>
      <c r="AV325" s="468"/>
      <c r="AW325" s="403"/>
      <c r="AX325" s="403"/>
      <c r="AY325" s="403"/>
      <c r="AZ325" s="403"/>
      <c r="BA325" s="403"/>
      <c r="BB325" s="403"/>
      <c r="BC325" s="403"/>
      <c r="BD325" s="403"/>
      <c r="BE325" s="403"/>
      <c r="BF325" s="403"/>
      <c r="BG325" s="403"/>
      <c r="BH325" s="403"/>
      <c r="BI325" s="403"/>
      <c r="BJ325" s="403"/>
      <c r="BK325" s="403"/>
      <c r="BL325" s="403"/>
      <c r="BM325" s="403"/>
      <c r="BN325" s="403"/>
      <c r="BO325" s="403"/>
      <c r="BP325" s="403"/>
      <c r="BQ325" s="377"/>
      <c r="BR325" s="377"/>
    </row>
    <row r="326" spans="1:70" ht="17" customHeight="1" x14ac:dyDescent="0.2">
      <c r="A326" s="387"/>
      <c r="B326" s="390"/>
      <c r="C326" s="393"/>
      <c r="D326" s="396"/>
      <c r="E326" s="399"/>
      <c r="F326" s="19">
        <v>55</v>
      </c>
      <c r="G326" s="35">
        <f>Anchor!B1175</f>
        <v>950.64919999999995</v>
      </c>
      <c r="H326" s="40">
        <f>Anchor!C1175</f>
        <v>33.64</v>
      </c>
      <c r="I326" s="40">
        <f>Anchor!D1175</f>
        <v>40.677700000000002</v>
      </c>
      <c r="J326" s="40">
        <f>Anchor!E1175</f>
        <v>40.357100000000003</v>
      </c>
      <c r="K326" s="40"/>
      <c r="L326" s="40">
        <f>Anchor!F1175</f>
        <v>17.4451</v>
      </c>
      <c r="M326" s="40">
        <f>Anchor!G1175</f>
        <v>14.904400000000001</v>
      </c>
      <c r="N326" s="40">
        <f>Anchor!H1175</f>
        <v>82.302700000000002</v>
      </c>
      <c r="O326" s="40"/>
      <c r="P326" s="40"/>
      <c r="Q326" s="40"/>
      <c r="R326" s="40"/>
      <c r="S326" s="40"/>
      <c r="T326" s="40"/>
      <c r="U326" s="40"/>
      <c r="V326" s="40">
        <f>Anchor!I1175</f>
        <v>5460.6</v>
      </c>
      <c r="W326" s="40">
        <f>Anchor!J1175</f>
        <v>4.4524999999999997</v>
      </c>
      <c r="X326" s="36">
        <f t="shared" si="18"/>
        <v>1.5168333333333335</v>
      </c>
      <c r="Y326" s="15"/>
      <c r="Z326" s="35">
        <f>Test!B1175</f>
        <v>0</v>
      </c>
      <c r="AA326" s="40">
        <f>Test!C1175</f>
        <v>0</v>
      </c>
      <c r="AB326" s="40">
        <f>Test!D1175</f>
        <v>0</v>
      </c>
      <c r="AC326" s="40">
        <f>Test!E1175</f>
        <v>0</v>
      </c>
      <c r="AD326" s="40"/>
      <c r="AE326" s="40">
        <f>Test!F1175</f>
        <v>0</v>
      </c>
      <c r="AF326" s="40">
        <f>Test!G1175</f>
        <v>0</v>
      </c>
      <c r="AG326" s="40">
        <f>Test!H1175</f>
        <v>0</v>
      </c>
      <c r="AH326" s="40"/>
      <c r="AI326" s="40"/>
      <c r="AJ326" s="40"/>
      <c r="AK326" s="40"/>
      <c r="AL326" s="40"/>
      <c r="AM326" s="40"/>
      <c r="AN326" s="40"/>
      <c r="AO326" s="40">
        <f>Test!I1175</f>
        <v>0</v>
      </c>
      <c r="AP326" s="40">
        <f>Test!J1175</f>
        <v>0</v>
      </c>
      <c r="AQ326" s="36">
        <f t="shared" si="19"/>
        <v>0</v>
      </c>
      <c r="AR326" s="48">
        <f t="shared" si="20"/>
        <v>0</v>
      </c>
      <c r="AS326" s="49">
        <f t="shared" si="21"/>
        <v>0</v>
      </c>
      <c r="AT326" s="16"/>
      <c r="AU326" s="16"/>
      <c r="AV326" s="468" t="s">
        <v>125</v>
      </c>
      <c r="AW326" s="403" cm="1">
        <f t="array" ref="AW326">bdRateExtend($G324:$G327,H324:H327,$Z324:$Z327,AA324:AA327)</f>
        <v>1</v>
      </c>
      <c r="AX326" s="403"/>
      <c r="AY326" s="403"/>
      <c r="AZ326" s="403"/>
      <c r="BA326" s="403"/>
      <c r="BB326" s="403" cm="1">
        <f t="array" ref="BB326">bdRateExtend($G324:$G327,L324:L327,$Z324:$Z327,AE324:AE327)</f>
        <v>1</v>
      </c>
      <c r="BC326" s="403"/>
      <c r="BD326" s="403" cm="1">
        <f t="array" ref="BD326">bdRateExtend($G324:$G327,M324:M327,$Z324:$Z327,AF324:AF327)</f>
        <v>1</v>
      </c>
      <c r="BE326" s="403"/>
      <c r="BF326" s="403" cm="1">
        <f t="array" ref="BF326">bdRateExtend($G324:$G327,N324:N327,$Z324:$Z327,AG324:AG327)</f>
        <v>1</v>
      </c>
      <c r="BG326" s="403"/>
      <c r="BH326" s="403" t="e" cm="1">
        <f t="array" ref="BH326">bdRateExtend($G324:$G327,O324:O327,$Z324:$Z327,AH324:AH327)</f>
        <v>#VALUE!</v>
      </c>
      <c r="BI326" s="403"/>
      <c r="BJ326" s="403" t="e" cm="1">
        <f t="array" ref="BJ326">bdRateExtend($G324:$G327,P324:P327,$Z324:$Z327,AI324:AI327)</f>
        <v>#VALUE!</v>
      </c>
      <c r="BK326" s="403"/>
      <c r="BL326" s="403" t="e" cm="1">
        <f t="array" ref="BL326">bdRateExtend($G324:$G327,Q324:Q327,$Z324:$Z327,AJ324:AJ327)</f>
        <v>#VALUE!</v>
      </c>
      <c r="BM326" s="403"/>
      <c r="BN326" s="403" t="e" cm="1">
        <f t="array" ref="BN326">bdRateExtend($G324:$G327,R324:R327,$Z324:$Z327,AK324:AK327)</f>
        <v>#VALUE!</v>
      </c>
      <c r="BO326" s="403"/>
      <c r="BP326" s="403"/>
      <c r="BQ326" s="377"/>
      <c r="BR326" s="377"/>
    </row>
    <row r="327" spans="1:70" ht="17" customHeight="1" thickBot="1" x14ac:dyDescent="0.25">
      <c r="A327" s="387"/>
      <c r="B327" s="391"/>
      <c r="C327" s="394"/>
      <c r="D327" s="397"/>
      <c r="E327" s="400"/>
      <c r="F327" s="22">
        <v>63</v>
      </c>
      <c r="G327" s="37">
        <f>Anchor!B1176</f>
        <v>422.74889999999999</v>
      </c>
      <c r="H327" s="38">
        <f>Anchor!C1176</f>
        <v>31.1007</v>
      </c>
      <c r="I327" s="38">
        <f>Anchor!D1176</f>
        <v>38.142499999999998</v>
      </c>
      <c r="J327" s="38">
        <f>Anchor!E1176</f>
        <v>37.912399999999998</v>
      </c>
      <c r="K327" s="38"/>
      <c r="L327" s="38">
        <f>Anchor!F1176</f>
        <v>14.168100000000001</v>
      </c>
      <c r="M327" s="38">
        <f>Anchor!G1176</f>
        <v>12.6431</v>
      </c>
      <c r="N327" s="38">
        <f>Anchor!H1176</f>
        <v>66.486500000000007</v>
      </c>
      <c r="O327" s="38"/>
      <c r="P327" s="38"/>
      <c r="Q327" s="38"/>
      <c r="R327" s="38"/>
      <c r="S327" s="38"/>
      <c r="T327" s="38"/>
      <c r="U327" s="38"/>
      <c r="V327" s="38">
        <f>Anchor!I1176</f>
        <v>3359.6</v>
      </c>
      <c r="W327" s="38">
        <f>Anchor!J1176</f>
        <v>2.9409000000000001</v>
      </c>
      <c r="X327" s="39">
        <f t="shared" si="18"/>
        <v>0.93322222222222218</v>
      </c>
      <c r="Y327" s="15"/>
      <c r="Z327" s="37">
        <f>Test!B1176</f>
        <v>0</v>
      </c>
      <c r="AA327" s="38">
        <f>Test!C1176</f>
        <v>0</v>
      </c>
      <c r="AB327" s="38">
        <f>Test!D1176</f>
        <v>0</v>
      </c>
      <c r="AC327" s="38">
        <f>Test!E1176</f>
        <v>0</v>
      </c>
      <c r="AD327" s="38"/>
      <c r="AE327" s="38">
        <f>Test!F1176</f>
        <v>0</v>
      </c>
      <c r="AF327" s="38">
        <f>Test!G1176</f>
        <v>0</v>
      </c>
      <c r="AG327" s="38">
        <f>Test!H1176</f>
        <v>0</v>
      </c>
      <c r="AH327" s="38"/>
      <c r="AI327" s="38"/>
      <c r="AJ327" s="38"/>
      <c r="AK327" s="38"/>
      <c r="AL327" s="38"/>
      <c r="AM327" s="38"/>
      <c r="AN327" s="38"/>
      <c r="AO327" s="38">
        <f>Test!I1176</f>
        <v>0</v>
      </c>
      <c r="AP327" s="38">
        <f>Test!J1176</f>
        <v>0</v>
      </c>
      <c r="AQ327" s="39">
        <f t="shared" si="19"/>
        <v>0</v>
      </c>
      <c r="AR327" s="50">
        <f t="shared" si="20"/>
        <v>0</v>
      </c>
      <c r="AS327" s="51">
        <f t="shared" si="21"/>
        <v>0</v>
      </c>
      <c r="AT327" s="16"/>
      <c r="AU327" s="16"/>
      <c r="AV327" s="468"/>
      <c r="AW327" s="403"/>
      <c r="AX327" s="403"/>
      <c r="AY327" s="403"/>
      <c r="AZ327" s="403"/>
      <c r="BA327" s="403"/>
      <c r="BB327" s="403"/>
      <c r="BC327" s="403"/>
      <c r="BD327" s="403"/>
      <c r="BE327" s="403"/>
      <c r="BF327" s="403"/>
      <c r="BG327" s="403"/>
      <c r="BH327" s="403"/>
      <c r="BI327" s="403"/>
      <c r="BJ327" s="403"/>
      <c r="BK327" s="403"/>
      <c r="BL327" s="403"/>
      <c r="BM327" s="403"/>
      <c r="BN327" s="403"/>
      <c r="BO327" s="403"/>
      <c r="BP327" s="403"/>
      <c r="BQ327" s="377"/>
      <c r="BR327" s="377"/>
    </row>
    <row r="328" spans="1:70" ht="17" customHeight="1" x14ac:dyDescent="0.2">
      <c r="A328" s="387"/>
      <c r="B328" s="389" t="s">
        <v>2</v>
      </c>
      <c r="C328" s="392" t="s">
        <v>25</v>
      </c>
      <c r="D328" s="395">
        <v>60</v>
      </c>
      <c r="E328" s="398">
        <v>8</v>
      </c>
      <c r="F328" s="21">
        <v>23</v>
      </c>
      <c r="G328" s="32">
        <f>Anchor!B1177</f>
        <v>70752.125499999995</v>
      </c>
      <c r="H328" s="33">
        <f>Anchor!C1177</f>
        <v>43.029699999999998</v>
      </c>
      <c r="I328" s="33">
        <f>Anchor!D1177</f>
        <v>44.324300000000001</v>
      </c>
      <c r="J328" s="33">
        <f>Anchor!E1177</f>
        <v>44.948799999999999</v>
      </c>
      <c r="K328" s="33"/>
      <c r="L328" s="33">
        <f>Anchor!F1177</f>
        <v>26.9556</v>
      </c>
      <c r="M328" s="33">
        <f>Anchor!G1177</f>
        <v>24.945699999999999</v>
      </c>
      <c r="N328" s="33">
        <f>Anchor!H1177</f>
        <v>99.879599999999996</v>
      </c>
      <c r="O328" s="33"/>
      <c r="P328" s="33"/>
      <c r="Q328" s="33"/>
      <c r="R328" s="33"/>
      <c r="S328" s="33"/>
      <c r="T328" s="33"/>
      <c r="U328" s="33"/>
      <c r="V328" s="33">
        <f>Anchor!I1177</f>
        <v>38179.5</v>
      </c>
      <c r="W328" s="33">
        <f>Anchor!J1177</f>
        <v>20.271599999999999</v>
      </c>
      <c r="X328" s="34">
        <f t="shared" si="18"/>
        <v>10.605416666666667</v>
      </c>
      <c r="Y328" s="15"/>
      <c r="Z328" s="32">
        <f>Test!B1177</f>
        <v>0</v>
      </c>
      <c r="AA328" s="33">
        <f>Test!C1177</f>
        <v>0</v>
      </c>
      <c r="AB328" s="33">
        <f>Test!D1177</f>
        <v>0</v>
      </c>
      <c r="AC328" s="33">
        <f>Test!E1177</f>
        <v>0</v>
      </c>
      <c r="AD328" s="33"/>
      <c r="AE328" s="33">
        <f>Test!F1177</f>
        <v>0</v>
      </c>
      <c r="AF328" s="33">
        <f>Test!G1177</f>
        <v>0</v>
      </c>
      <c r="AG328" s="33">
        <f>Test!H1177</f>
        <v>0</v>
      </c>
      <c r="AH328" s="33"/>
      <c r="AI328" s="33"/>
      <c r="AJ328" s="33"/>
      <c r="AK328" s="33"/>
      <c r="AL328" s="33"/>
      <c r="AM328" s="33"/>
      <c r="AN328" s="33"/>
      <c r="AO328" s="33">
        <f>Test!I1177</f>
        <v>0</v>
      </c>
      <c r="AP328" s="33">
        <f>Test!J1177</f>
        <v>0</v>
      </c>
      <c r="AQ328" s="34">
        <f t="shared" si="19"/>
        <v>0</v>
      </c>
      <c r="AR328" s="46">
        <f t="shared" si="20"/>
        <v>0</v>
      </c>
      <c r="AS328" s="47">
        <f t="shared" si="21"/>
        <v>0</v>
      </c>
      <c r="AT328" s="16"/>
      <c r="AU328" s="16"/>
      <c r="AV328" s="468" t="s">
        <v>123</v>
      </c>
      <c r="AW328" s="403" cm="1">
        <f t="array" ref="AW328">bdRateExtend($G328:$G331,H328:H331,$Z328:$Z331,AA328:AA331)</f>
        <v>1</v>
      </c>
      <c r="AX328" s="403" cm="1">
        <f t="array" ref="AX328">bdRateExtend($G328:$G333,H328:H333,$Z328:$Z333,AA328:AA333)</f>
        <v>1</v>
      </c>
      <c r="AY328" s="403" cm="1">
        <f t="array" ref="AY328">bdRateExtend($G328:$G333,I328:I333,$Z328:$Z333,AB328:AB333)</f>
        <v>1</v>
      </c>
      <c r="AZ328" s="403" cm="1">
        <f t="array" ref="AZ328">bdRateExtend($G328:$G333,J328:J333,$Z328:$Z333,AC328:AC333)</f>
        <v>1</v>
      </c>
      <c r="BA328" s="403" t="e" cm="1">
        <f t="array" ref="BA328">bdRateExtend($G328:$G333,K328:K333,$Z328:$Z333,AD328:AD333)</f>
        <v>#VALUE!</v>
      </c>
      <c r="BB328" s="403" cm="1">
        <f t="array" ref="BB328">bdRateExtend($G328:$G331,L328:L331,$Z328:$Z331,AE328:AE331)</f>
        <v>1</v>
      </c>
      <c r="BC328" s="403" cm="1">
        <f t="array" ref="BC328">bdRateExtend($G328:$G333,L328:L333,$Z328:$Z333,AE328:AE333)</f>
        <v>1</v>
      </c>
      <c r="BD328" s="403" cm="1">
        <f t="array" ref="BD328">bdRateExtend($G328:$G331,M328:M331,$Z328:$Z331,AF328:AF331)</f>
        <v>1</v>
      </c>
      <c r="BE328" s="403" cm="1">
        <f t="array" ref="BE328">bdRateExtend($G328:$G333,M328:M333,$Z328:$Z333,AF328:AF333)</f>
        <v>1</v>
      </c>
      <c r="BF328" s="403" cm="1">
        <f t="array" ref="BF328">bdRateExtend($G328:$G331,N328:N331,$Z328:$Z331,AG328:AG331)</f>
        <v>1</v>
      </c>
      <c r="BG328" s="403" cm="1">
        <f t="array" ref="BG328">bdRateExtend($G328:$G333,N328:N333,$Z328:$Z333,AG328:AG333)</f>
        <v>1</v>
      </c>
      <c r="BH328" s="403" t="e" cm="1">
        <f t="array" ref="BH328">bdRateExtend($G328:$G331,O328:O331,$Z328:$Z331,AH328:AH331)</f>
        <v>#VALUE!</v>
      </c>
      <c r="BI328" s="403" t="e" cm="1">
        <f t="array" ref="BI328">bdRateExtend($G328:$G333,O328:O333,$Z328:$Z333,AH328:AH333)</f>
        <v>#VALUE!</v>
      </c>
      <c r="BJ328" s="403" t="e" cm="1">
        <f t="array" ref="BJ328">bdRateExtend($G328:$G331,P328:P331,$Z328:$Z331,AI328:AI331)</f>
        <v>#VALUE!</v>
      </c>
      <c r="BK328" s="403" t="e" cm="1">
        <f t="array" ref="BK328">bdRateExtend($G328:$G333,P328:P333,$Z328:$Z333,AI328:AI333)</f>
        <v>#VALUE!</v>
      </c>
      <c r="BL328" s="403" t="e" cm="1">
        <f t="array" ref="BL328">bdRateExtend($G328:$G331,Q328:Q331,$Z328:$Z331,AJ328:AJ331)</f>
        <v>#VALUE!</v>
      </c>
      <c r="BM328" s="403" t="e" cm="1">
        <f t="array" ref="BM328">bdRateExtend($G328:$G333,Q328:Q333,$Z328:$Z333,AJ328:AJ333)</f>
        <v>#VALUE!</v>
      </c>
      <c r="BN328" s="403" t="e" cm="1">
        <f t="array" ref="BN328">bdRateExtend($G328:$G331,R328:R331,$Z328:$Z331,AK328:AK331)</f>
        <v>#VALUE!</v>
      </c>
      <c r="BO328" s="403" t="e" cm="1">
        <f t="array" ref="BO328">bdRateExtend($G328:$G333,R328:R333,$Z328:$Z333,AK328:AK333)</f>
        <v>#VALUE!</v>
      </c>
      <c r="BP328" s="403" t="e" cm="1">
        <f t="array" ref="BP328">bdRateExtend($G328:$G333,S328:S333,$Z328:$Z333,AL328:AL333)</f>
        <v>#VALUE!</v>
      </c>
      <c r="BQ328" s="377" t="e" cm="1">
        <f t="array" ref="BQ328">bdRateExtend($G328:$G333,T328:T333,$Z328:$Z333,AM328:AM333)</f>
        <v>#VALUE!</v>
      </c>
      <c r="BR328" s="377" t="e" cm="1">
        <f t="array" ref="BR328">bdRateExtend($G328:$G333,U328:U333,$Z328:$Z333,AN328:AN333)</f>
        <v>#VALUE!</v>
      </c>
    </row>
    <row r="329" spans="1:70" ht="17" customHeight="1" x14ac:dyDescent="0.2">
      <c r="A329" s="387"/>
      <c r="B329" s="390"/>
      <c r="C329" s="393"/>
      <c r="D329" s="396"/>
      <c r="E329" s="399"/>
      <c r="F329" s="19">
        <v>31</v>
      </c>
      <c r="G329" s="35">
        <f>Anchor!B1178</f>
        <v>45710.5772</v>
      </c>
      <c r="H329" s="40">
        <f>Anchor!C1178</f>
        <v>39.403399999999998</v>
      </c>
      <c r="I329" s="40">
        <f>Anchor!D1178</f>
        <v>42.590699999999998</v>
      </c>
      <c r="J329" s="40">
        <f>Anchor!E1178</f>
        <v>43.195500000000003</v>
      </c>
      <c r="K329" s="40"/>
      <c r="L329" s="40">
        <f>Anchor!F1178</f>
        <v>23.731300000000001</v>
      </c>
      <c r="M329" s="40">
        <f>Anchor!G1178</f>
        <v>21.6021</v>
      </c>
      <c r="N329" s="40">
        <f>Anchor!H1178</f>
        <v>99.546300000000002</v>
      </c>
      <c r="O329" s="40"/>
      <c r="P329" s="40"/>
      <c r="Q329" s="40"/>
      <c r="R329" s="40"/>
      <c r="S329" s="40"/>
      <c r="T329" s="40"/>
      <c r="U329" s="40"/>
      <c r="V329" s="40">
        <f>Anchor!I1178</f>
        <v>39889.1</v>
      </c>
      <c r="W329" s="40">
        <f>Anchor!J1178</f>
        <v>18.725100000000001</v>
      </c>
      <c r="X329" s="36">
        <f t="shared" si="18"/>
        <v>11.080305555555555</v>
      </c>
      <c r="Y329" s="15"/>
      <c r="Z329" s="35">
        <f>Test!B1178</f>
        <v>0</v>
      </c>
      <c r="AA329" s="40">
        <f>Test!C1178</f>
        <v>0</v>
      </c>
      <c r="AB329" s="40">
        <f>Test!D1178</f>
        <v>0</v>
      </c>
      <c r="AC329" s="40">
        <f>Test!E1178</f>
        <v>0</v>
      </c>
      <c r="AD329" s="40"/>
      <c r="AE329" s="40">
        <f>Test!F1178</f>
        <v>0</v>
      </c>
      <c r="AF329" s="40">
        <f>Test!G1178</f>
        <v>0</v>
      </c>
      <c r="AG329" s="40">
        <f>Test!H1178</f>
        <v>0</v>
      </c>
      <c r="AH329" s="40"/>
      <c r="AI329" s="40"/>
      <c r="AJ329" s="40"/>
      <c r="AK329" s="40"/>
      <c r="AL329" s="40"/>
      <c r="AM329" s="40"/>
      <c r="AN329" s="40"/>
      <c r="AO329" s="40">
        <f>Test!I1178</f>
        <v>0</v>
      </c>
      <c r="AP329" s="40">
        <f>Test!J1178</f>
        <v>0</v>
      </c>
      <c r="AQ329" s="36">
        <f t="shared" si="19"/>
        <v>0</v>
      </c>
      <c r="AR329" s="48">
        <f t="shared" si="20"/>
        <v>0</v>
      </c>
      <c r="AS329" s="49">
        <f t="shared" si="21"/>
        <v>0</v>
      </c>
      <c r="AT329" s="16"/>
      <c r="AU329" s="16"/>
      <c r="AV329" s="468"/>
      <c r="AW329" s="403"/>
      <c r="AX329" s="403"/>
      <c r="AY329" s="403"/>
      <c r="AZ329" s="403"/>
      <c r="BA329" s="403"/>
      <c r="BB329" s="403"/>
      <c r="BC329" s="403"/>
      <c r="BD329" s="403"/>
      <c r="BE329" s="403"/>
      <c r="BF329" s="403"/>
      <c r="BG329" s="403"/>
      <c r="BH329" s="403"/>
      <c r="BI329" s="403"/>
      <c r="BJ329" s="403"/>
      <c r="BK329" s="403"/>
      <c r="BL329" s="403"/>
      <c r="BM329" s="403"/>
      <c r="BN329" s="403"/>
      <c r="BO329" s="403"/>
      <c r="BP329" s="403"/>
      <c r="BQ329" s="377"/>
      <c r="BR329" s="377"/>
    </row>
    <row r="330" spans="1:70" ht="17" customHeight="1" x14ac:dyDescent="0.2">
      <c r="A330" s="387"/>
      <c r="B330" s="390"/>
      <c r="C330" s="393"/>
      <c r="D330" s="396"/>
      <c r="E330" s="399"/>
      <c r="F330" s="19">
        <v>39</v>
      </c>
      <c r="G330" s="35">
        <f>Anchor!B1179</f>
        <v>24488.747100000001</v>
      </c>
      <c r="H330" s="40">
        <f>Anchor!C1179</f>
        <v>35.738199999999999</v>
      </c>
      <c r="I330" s="40">
        <f>Anchor!D1179</f>
        <v>41.114800000000002</v>
      </c>
      <c r="J330" s="40">
        <f>Anchor!E1179</f>
        <v>41.588999999999999</v>
      </c>
      <c r="K330" s="40"/>
      <c r="L330" s="40">
        <f>Anchor!F1179</f>
        <v>20.145800000000001</v>
      </c>
      <c r="M330" s="40">
        <f>Anchor!G1179</f>
        <v>18.063600000000001</v>
      </c>
      <c r="N330" s="40">
        <f>Anchor!H1179</f>
        <v>98.202600000000004</v>
      </c>
      <c r="O330" s="40"/>
      <c r="P330" s="40"/>
      <c r="Q330" s="40"/>
      <c r="R330" s="40"/>
      <c r="S330" s="40"/>
      <c r="T330" s="40"/>
      <c r="U330" s="40"/>
      <c r="V330" s="40">
        <f>Anchor!I1179</f>
        <v>37337.800000000003</v>
      </c>
      <c r="W330" s="40">
        <f>Anchor!J1179</f>
        <v>13.991899999999999</v>
      </c>
      <c r="X330" s="36">
        <f t="shared" ref="X330:X393" si="22">V330/3600</f>
        <v>10.371611111111111</v>
      </c>
      <c r="Y330" s="15"/>
      <c r="Z330" s="35">
        <f>Test!B1179</f>
        <v>0</v>
      </c>
      <c r="AA330" s="40">
        <f>Test!C1179</f>
        <v>0</v>
      </c>
      <c r="AB330" s="40">
        <f>Test!D1179</f>
        <v>0</v>
      </c>
      <c r="AC330" s="40">
        <f>Test!E1179</f>
        <v>0</v>
      </c>
      <c r="AD330" s="40"/>
      <c r="AE330" s="40">
        <f>Test!F1179</f>
        <v>0</v>
      </c>
      <c r="AF330" s="40">
        <f>Test!G1179</f>
        <v>0</v>
      </c>
      <c r="AG330" s="40">
        <f>Test!H1179</f>
        <v>0</v>
      </c>
      <c r="AH330" s="40"/>
      <c r="AI330" s="40"/>
      <c r="AJ330" s="40"/>
      <c r="AK330" s="40"/>
      <c r="AL330" s="40"/>
      <c r="AM330" s="40"/>
      <c r="AN330" s="40"/>
      <c r="AO330" s="40">
        <f>Test!I1179</f>
        <v>0</v>
      </c>
      <c r="AP330" s="40">
        <f>Test!J1179</f>
        <v>0</v>
      </c>
      <c r="AQ330" s="36">
        <f t="shared" ref="AQ330:AQ393" si="23">AO330/3600</f>
        <v>0</v>
      </c>
      <c r="AR330" s="48">
        <f t="shared" si="20"/>
        <v>0</v>
      </c>
      <c r="AS330" s="49">
        <f t="shared" si="21"/>
        <v>0</v>
      </c>
      <c r="AT330" s="16"/>
      <c r="AU330" s="16"/>
      <c r="AV330" s="468" t="s">
        <v>124</v>
      </c>
      <c r="AW330" s="403" cm="1">
        <f t="array" ref="AW330">bdRateExtend($G329:$G332,H329:H332,$Z329:$Z332,AA329:AA332)</f>
        <v>1</v>
      </c>
      <c r="AX330" s="403"/>
      <c r="AY330" s="403"/>
      <c r="AZ330" s="403"/>
      <c r="BA330" s="403"/>
      <c r="BB330" s="403" cm="1">
        <f t="array" ref="BB330">bdRateExtend($G329:$G332,L329:L332,$Z329:$Z332,AE329:AE332)</f>
        <v>1</v>
      </c>
      <c r="BC330" s="403"/>
      <c r="BD330" s="403" cm="1">
        <f t="array" ref="BD330">bdRateExtend($G329:$G332,M329:M332,$Z329:$Z332,AF329:AF332)</f>
        <v>1</v>
      </c>
      <c r="BE330" s="403"/>
      <c r="BF330" s="403" cm="1">
        <f t="array" ref="BF330">bdRateExtend($G329:$G332,N329:N332,$Z329:$Z332,AG329:AG332)</f>
        <v>1</v>
      </c>
      <c r="BG330" s="403"/>
      <c r="BH330" s="403" t="e" cm="1">
        <f t="array" ref="BH330">bdRateExtend($G329:$G332,O329:O332,$Z329:$Z332,AH329:AH332)</f>
        <v>#VALUE!</v>
      </c>
      <c r="BI330" s="403"/>
      <c r="BJ330" s="403" t="e" cm="1">
        <f t="array" ref="BJ330">bdRateExtend($G329:$G332,P329:P332,$Z329:$Z332,AI329:AI332)</f>
        <v>#VALUE!</v>
      </c>
      <c r="BK330" s="403"/>
      <c r="BL330" s="403" t="e" cm="1">
        <f t="array" ref="BL330">bdRateExtend($G329:$G332,Q329:Q332,$Z329:$Z332,AJ329:AJ332)</f>
        <v>#VALUE!</v>
      </c>
      <c r="BM330" s="403"/>
      <c r="BN330" s="403" t="e" cm="1">
        <f t="array" ref="BN330">bdRateExtend($G329:$G332,R329:R332,$Z329:$Z332,AK329:AK332)</f>
        <v>#VALUE!</v>
      </c>
      <c r="BO330" s="403"/>
      <c r="BP330" s="403"/>
      <c r="BQ330" s="377"/>
      <c r="BR330" s="377"/>
    </row>
    <row r="331" spans="1:70" ht="17" customHeight="1" x14ac:dyDescent="0.2">
      <c r="A331" s="387"/>
      <c r="B331" s="390"/>
      <c r="C331" s="393"/>
      <c r="D331" s="396"/>
      <c r="E331" s="399"/>
      <c r="F331" s="19">
        <v>47</v>
      </c>
      <c r="G331" s="35">
        <f>Anchor!B1180</f>
        <v>11269.5545</v>
      </c>
      <c r="H331" s="40">
        <f>Anchor!C1180</f>
        <v>32.792400000000001</v>
      </c>
      <c r="I331" s="40">
        <f>Anchor!D1180</f>
        <v>39.5214</v>
      </c>
      <c r="J331" s="40">
        <f>Anchor!E1180</f>
        <v>39.917099999999998</v>
      </c>
      <c r="K331" s="40"/>
      <c r="L331" s="40">
        <f>Anchor!F1180</f>
        <v>16.788499999999999</v>
      </c>
      <c r="M331" s="40">
        <f>Anchor!G1180</f>
        <v>14.9429</v>
      </c>
      <c r="N331" s="40">
        <f>Anchor!H1180</f>
        <v>91.598100000000002</v>
      </c>
      <c r="O331" s="40"/>
      <c r="P331" s="40"/>
      <c r="Q331" s="40"/>
      <c r="R331" s="40"/>
      <c r="S331" s="40"/>
      <c r="T331" s="40"/>
      <c r="U331" s="40"/>
      <c r="V331" s="40">
        <f>Anchor!I1180</f>
        <v>32285.7</v>
      </c>
      <c r="W331" s="40">
        <f>Anchor!J1180</f>
        <v>9.4229000000000003</v>
      </c>
      <c r="X331" s="36">
        <f t="shared" si="22"/>
        <v>8.9682499999999994</v>
      </c>
      <c r="Y331" s="15"/>
      <c r="Z331" s="35">
        <f>Test!B1180</f>
        <v>0</v>
      </c>
      <c r="AA331" s="40">
        <f>Test!C1180</f>
        <v>0</v>
      </c>
      <c r="AB331" s="40">
        <f>Test!D1180</f>
        <v>0</v>
      </c>
      <c r="AC331" s="40">
        <f>Test!E1180</f>
        <v>0</v>
      </c>
      <c r="AD331" s="40"/>
      <c r="AE331" s="40">
        <f>Test!F1180</f>
        <v>0</v>
      </c>
      <c r="AF331" s="40">
        <f>Test!G1180</f>
        <v>0</v>
      </c>
      <c r="AG331" s="40">
        <f>Test!H1180</f>
        <v>0</v>
      </c>
      <c r="AH331" s="40"/>
      <c r="AI331" s="40"/>
      <c r="AJ331" s="40"/>
      <c r="AK331" s="40"/>
      <c r="AL331" s="40"/>
      <c r="AM331" s="40"/>
      <c r="AN331" s="40"/>
      <c r="AO331" s="40">
        <f>Test!I1180</f>
        <v>0</v>
      </c>
      <c r="AP331" s="40">
        <f>Test!J1180</f>
        <v>0</v>
      </c>
      <c r="AQ331" s="36">
        <f t="shared" si="23"/>
        <v>0</v>
      </c>
      <c r="AR331" s="48">
        <f t="shared" si="20"/>
        <v>0</v>
      </c>
      <c r="AS331" s="49">
        <f t="shared" si="21"/>
        <v>0</v>
      </c>
      <c r="AT331" s="16"/>
      <c r="AU331" s="16"/>
      <c r="AV331" s="468"/>
      <c r="AW331" s="403"/>
      <c r="AX331" s="403"/>
      <c r="AY331" s="403"/>
      <c r="AZ331" s="403"/>
      <c r="BA331" s="403"/>
      <c r="BB331" s="403"/>
      <c r="BC331" s="403"/>
      <c r="BD331" s="403"/>
      <c r="BE331" s="403"/>
      <c r="BF331" s="403"/>
      <c r="BG331" s="403"/>
      <c r="BH331" s="403"/>
      <c r="BI331" s="403"/>
      <c r="BJ331" s="403"/>
      <c r="BK331" s="403"/>
      <c r="BL331" s="403"/>
      <c r="BM331" s="403"/>
      <c r="BN331" s="403"/>
      <c r="BO331" s="403"/>
      <c r="BP331" s="403"/>
      <c r="BQ331" s="377"/>
      <c r="BR331" s="377"/>
    </row>
    <row r="332" spans="1:70" ht="17" customHeight="1" x14ac:dyDescent="0.2">
      <c r="A332" s="387"/>
      <c r="B332" s="390"/>
      <c r="C332" s="393"/>
      <c r="D332" s="396"/>
      <c r="E332" s="399"/>
      <c r="F332" s="19">
        <v>55</v>
      </c>
      <c r="G332" s="35">
        <f>Anchor!B1181</f>
        <v>5093.4719999999998</v>
      </c>
      <c r="H332" s="40">
        <f>Anchor!C1181</f>
        <v>30.6873</v>
      </c>
      <c r="I332" s="40">
        <f>Anchor!D1181</f>
        <v>38.165399999999998</v>
      </c>
      <c r="J332" s="40">
        <f>Anchor!E1181</f>
        <v>38.350700000000003</v>
      </c>
      <c r="K332" s="40"/>
      <c r="L332" s="40">
        <f>Anchor!F1181</f>
        <v>13.6508</v>
      </c>
      <c r="M332" s="40">
        <f>Anchor!G1181</f>
        <v>12.2418</v>
      </c>
      <c r="N332" s="40">
        <f>Anchor!H1181</f>
        <v>79.6267</v>
      </c>
      <c r="O332" s="40"/>
      <c r="P332" s="40"/>
      <c r="Q332" s="40"/>
      <c r="R332" s="40"/>
      <c r="S332" s="40"/>
      <c r="T332" s="40"/>
      <c r="U332" s="40"/>
      <c r="V332" s="40">
        <f>Anchor!I1181</f>
        <v>24548.6</v>
      </c>
      <c r="W332" s="40">
        <f>Anchor!J1181</f>
        <v>6.6845999999999997</v>
      </c>
      <c r="X332" s="36">
        <f t="shared" si="22"/>
        <v>6.819055555555555</v>
      </c>
      <c r="Y332" s="15"/>
      <c r="Z332" s="35">
        <f>Test!B1181</f>
        <v>0</v>
      </c>
      <c r="AA332" s="40">
        <f>Test!C1181</f>
        <v>0</v>
      </c>
      <c r="AB332" s="40">
        <f>Test!D1181</f>
        <v>0</v>
      </c>
      <c r="AC332" s="40">
        <f>Test!E1181</f>
        <v>0</v>
      </c>
      <c r="AD332" s="40"/>
      <c r="AE332" s="40">
        <f>Test!F1181</f>
        <v>0</v>
      </c>
      <c r="AF332" s="40">
        <f>Test!G1181</f>
        <v>0</v>
      </c>
      <c r="AG332" s="40">
        <f>Test!H1181</f>
        <v>0</v>
      </c>
      <c r="AH332" s="40"/>
      <c r="AI332" s="40"/>
      <c r="AJ332" s="40"/>
      <c r="AK332" s="40"/>
      <c r="AL332" s="40"/>
      <c r="AM332" s="40"/>
      <c r="AN332" s="40"/>
      <c r="AO332" s="40">
        <f>Test!I1181</f>
        <v>0</v>
      </c>
      <c r="AP332" s="40">
        <f>Test!J1181</f>
        <v>0</v>
      </c>
      <c r="AQ332" s="36">
        <f t="shared" si="23"/>
        <v>0</v>
      </c>
      <c r="AR332" s="48">
        <f t="shared" si="20"/>
        <v>0</v>
      </c>
      <c r="AS332" s="49">
        <f t="shared" si="21"/>
        <v>0</v>
      </c>
      <c r="AT332" s="16"/>
      <c r="AU332" s="16"/>
      <c r="AV332" s="468" t="s">
        <v>125</v>
      </c>
      <c r="AW332" s="403" cm="1">
        <f t="array" ref="AW332">bdRateExtend($G330:$G333,H330:H333,$Z330:$Z333,AA330:AA333)</f>
        <v>1</v>
      </c>
      <c r="AX332" s="403"/>
      <c r="AY332" s="403"/>
      <c r="AZ332" s="403"/>
      <c r="BA332" s="403"/>
      <c r="BB332" s="403" cm="1">
        <f t="array" ref="BB332">bdRateExtend($G330:$G333,L330:L333,$Z330:$Z333,AE330:AE333)</f>
        <v>1</v>
      </c>
      <c r="BC332" s="403"/>
      <c r="BD332" s="403" cm="1">
        <f t="array" ref="BD332">bdRateExtend($G330:$G333,M330:M333,$Z330:$Z333,AF330:AF333)</f>
        <v>1</v>
      </c>
      <c r="BE332" s="403"/>
      <c r="BF332" s="403" cm="1">
        <f t="array" ref="BF332">bdRateExtend($G330:$G333,N330:N333,$Z330:$Z333,AG330:AG333)</f>
        <v>1</v>
      </c>
      <c r="BG332" s="403"/>
      <c r="BH332" s="403" t="e" cm="1">
        <f t="array" ref="BH332">bdRateExtend($G330:$G333,O330:O333,$Z330:$Z333,AH330:AH333)</f>
        <v>#VALUE!</v>
      </c>
      <c r="BI332" s="403"/>
      <c r="BJ332" s="403" t="e" cm="1">
        <f t="array" ref="BJ332">bdRateExtend($G330:$G333,P330:P333,$Z330:$Z333,AI330:AI333)</f>
        <v>#VALUE!</v>
      </c>
      <c r="BK332" s="403"/>
      <c r="BL332" s="403" t="e" cm="1">
        <f t="array" ref="BL332">bdRateExtend($G330:$G333,Q330:Q333,$Z330:$Z333,AJ330:AJ333)</f>
        <v>#VALUE!</v>
      </c>
      <c r="BM332" s="403"/>
      <c r="BN332" s="403" t="e" cm="1">
        <f t="array" ref="BN332">bdRateExtend($G330:$G333,R330:R333,$Z330:$Z333,AK330:AK333)</f>
        <v>#VALUE!</v>
      </c>
      <c r="BO332" s="403"/>
      <c r="BP332" s="403"/>
      <c r="BQ332" s="377"/>
      <c r="BR332" s="377"/>
    </row>
    <row r="333" spans="1:70" ht="17" customHeight="1" thickBot="1" x14ac:dyDescent="0.25">
      <c r="A333" s="387"/>
      <c r="B333" s="391"/>
      <c r="C333" s="394"/>
      <c r="D333" s="397"/>
      <c r="E333" s="400"/>
      <c r="F333" s="22">
        <v>63</v>
      </c>
      <c r="G333" s="37">
        <f>Anchor!B1182</f>
        <v>1556.5365999999999</v>
      </c>
      <c r="H333" s="38">
        <f>Anchor!C1182</f>
        <v>28.029199999999999</v>
      </c>
      <c r="I333" s="38">
        <f>Anchor!D1182</f>
        <v>36.578299999999999</v>
      </c>
      <c r="J333" s="38">
        <f>Anchor!E1182</f>
        <v>36.686700000000002</v>
      </c>
      <c r="K333" s="38"/>
      <c r="L333" s="38">
        <f>Anchor!F1182</f>
        <v>9.8252000000000006</v>
      </c>
      <c r="M333" s="38">
        <f>Anchor!G1182</f>
        <v>9.1692999999999998</v>
      </c>
      <c r="N333" s="38">
        <f>Anchor!H1182</f>
        <v>55.847999999999999</v>
      </c>
      <c r="O333" s="38"/>
      <c r="P333" s="38"/>
      <c r="Q333" s="38"/>
      <c r="R333" s="38"/>
      <c r="S333" s="38"/>
      <c r="T333" s="38"/>
      <c r="U333" s="38"/>
      <c r="V333" s="38">
        <f>Anchor!I1182</f>
        <v>13950.7</v>
      </c>
      <c r="W333" s="38">
        <f>Anchor!J1182</f>
        <v>3.7296999999999998</v>
      </c>
      <c r="X333" s="39">
        <f t="shared" si="22"/>
        <v>3.8751944444444448</v>
      </c>
      <c r="Y333" s="15"/>
      <c r="Z333" s="37">
        <f>Test!B1182</f>
        <v>0</v>
      </c>
      <c r="AA333" s="38">
        <f>Test!C1182</f>
        <v>0</v>
      </c>
      <c r="AB333" s="38">
        <f>Test!D1182</f>
        <v>0</v>
      </c>
      <c r="AC333" s="38">
        <f>Test!E1182</f>
        <v>0</v>
      </c>
      <c r="AD333" s="38"/>
      <c r="AE333" s="38">
        <f>Test!F1182</f>
        <v>0</v>
      </c>
      <c r="AF333" s="38">
        <f>Test!G1182</f>
        <v>0</v>
      </c>
      <c r="AG333" s="38">
        <f>Test!H1182</f>
        <v>0</v>
      </c>
      <c r="AH333" s="38"/>
      <c r="AI333" s="38"/>
      <c r="AJ333" s="38"/>
      <c r="AK333" s="38"/>
      <c r="AL333" s="38"/>
      <c r="AM333" s="38"/>
      <c r="AN333" s="38"/>
      <c r="AO333" s="38">
        <f>Test!I1182</f>
        <v>0</v>
      </c>
      <c r="AP333" s="38">
        <f>Test!J1182</f>
        <v>0</v>
      </c>
      <c r="AQ333" s="39">
        <f t="shared" si="23"/>
        <v>0</v>
      </c>
      <c r="AR333" s="50">
        <f t="shared" si="20"/>
        <v>0</v>
      </c>
      <c r="AS333" s="51">
        <f t="shared" si="21"/>
        <v>0</v>
      </c>
      <c r="AT333" s="16"/>
      <c r="AU333" s="16"/>
      <c r="AV333" s="468"/>
      <c r="AW333" s="403"/>
      <c r="AX333" s="403"/>
      <c r="AY333" s="403"/>
      <c r="AZ333" s="403"/>
      <c r="BA333" s="403"/>
      <c r="BB333" s="403"/>
      <c r="BC333" s="403"/>
      <c r="BD333" s="403"/>
      <c r="BE333" s="403"/>
      <c r="BF333" s="403"/>
      <c r="BG333" s="403"/>
      <c r="BH333" s="403"/>
      <c r="BI333" s="403"/>
      <c r="BJ333" s="403"/>
      <c r="BK333" s="403"/>
      <c r="BL333" s="403"/>
      <c r="BM333" s="403"/>
      <c r="BN333" s="403"/>
      <c r="BO333" s="403"/>
      <c r="BP333" s="403"/>
      <c r="BQ333" s="377"/>
      <c r="BR333" s="377"/>
    </row>
    <row r="334" spans="1:70" ht="17" customHeight="1" x14ac:dyDescent="0.2">
      <c r="A334" s="387"/>
      <c r="B334" s="389" t="s">
        <v>2</v>
      </c>
      <c r="C334" s="392" t="s">
        <v>26</v>
      </c>
      <c r="D334" s="395">
        <v>60</v>
      </c>
      <c r="E334" s="398">
        <v>8</v>
      </c>
      <c r="F334" s="21">
        <v>23</v>
      </c>
      <c r="G334" s="32">
        <f>Anchor!B1183</f>
        <v>2481.2159999999999</v>
      </c>
      <c r="H334" s="33">
        <f>Anchor!C1183</f>
        <v>51.054600000000001</v>
      </c>
      <c r="I334" s="33">
        <f>Anchor!D1183</f>
        <v>50.287999999999997</v>
      </c>
      <c r="J334" s="33">
        <f>Anchor!E1183</f>
        <v>51.024299999999997</v>
      </c>
      <c r="K334" s="33"/>
      <c r="L334" s="33">
        <f>Anchor!F1183</f>
        <v>30.9148</v>
      </c>
      <c r="M334" s="33">
        <f>Anchor!G1183</f>
        <v>30.101099999999999</v>
      </c>
      <c r="N334" s="33">
        <f>Anchor!H1183</f>
        <v>97.525599999999997</v>
      </c>
      <c r="O334" s="33"/>
      <c r="P334" s="33"/>
      <c r="Q334" s="33"/>
      <c r="R334" s="33"/>
      <c r="S334" s="33"/>
      <c r="T334" s="33"/>
      <c r="U334" s="33"/>
      <c r="V334" s="33">
        <f>Anchor!I1183</f>
        <v>2595.6999999999998</v>
      </c>
      <c r="W334" s="33">
        <f>Anchor!J1183</f>
        <v>2.2519999999999998</v>
      </c>
      <c r="X334" s="34">
        <f t="shared" si="22"/>
        <v>0.72102777777777771</v>
      </c>
      <c r="Y334" s="15"/>
      <c r="Z334" s="32">
        <f>Test!B1183</f>
        <v>0</v>
      </c>
      <c r="AA334" s="33">
        <f>Test!C1183</f>
        <v>0</v>
      </c>
      <c r="AB334" s="33">
        <f>Test!D1183</f>
        <v>0</v>
      </c>
      <c r="AC334" s="33">
        <f>Test!E1183</f>
        <v>0</v>
      </c>
      <c r="AD334" s="33"/>
      <c r="AE334" s="33">
        <f>Test!F1183</f>
        <v>0</v>
      </c>
      <c r="AF334" s="33">
        <f>Test!G1183</f>
        <v>0</v>
      </c>
      <c r="AG334" s="33">
        <f>Test!H1183</f>
        <v>0</v>
      </c>
      <c r="AH334" s="33"/>
      <c r="AI334" s="33"/>
      <c r="AJ334" s="33"/>
      <c r="AK334" s="33"/>
      <c r="AL334" s="33"/>
      <c r="AM334" s="33"/>
      <c r="AN334" s="33"/>
      <c r="AO334" s="33">
        <f>Test!I1183</f>
        <v>0</v>
      </c>
      <c r="AP334" s="33">
        <f>Test!J1183</f>
        <v>0</v>
      </c>
      <c r="AQ334" s="34">
        <f t="shared" si="23"/>
        <v>0</v>
      </c>
      <c r="AR334" s="46">
        <f t="shared" si="20"/>
        <v>0</v>
      </c>
      <c r="AS334" s="47">
        <f t="shared" si="21"/>
        <v>0</v>
      </c>
      <c r="AT334" s="16"/>
      <c r="AU334" s="16"/>
      <c r="AV334" s="468" t="s">
        <v>123</v>
      </c>
      <c r="AW334" s="403" cm="1">
        <f t="array" ref="AW334">bdRateExtend($G334:$G337,H334:H337,$Z334:$Z337,AA334:AA337)</f>
        <v>1</v>
      </c>
      <c r="AX334" s="403" cm="1">
        <f t="array" ref="AX334">bdRateExtend($G334:$G339,H334:H339,$Z334:$Z339,AA334:AA339)</f>
        <v>1</v>
      </c>
      <c r="AY334" s="403" cm="1">
        <f t="array" ref="AY334">bdRateExtend($G334:$G339,I334:I339,$Z334:$Z339,AB334:AB339)</f>
        <v>1</v>
      </c>
      <c r="AZ334" s="403" cm="1">
        <f t="array" ref="AZ334">bdRateExtend($G334:$G339,J334:J339,$Z334:$Z339,AC334:AC339)</f>
        <v>1</v>
      </c>
      <c r="BA334" s="403" t="e" cm="1">
        <f t="array" ref="BA334">bdRateExtend($G334:$G339,K334:K339,$Z334:$Z339,AD334:AD339)</f>
        <v>#VALUE!</v>
      </c>
      <c r="BB334" s="403" cm="1">
        <f t="array" ref="BB334">bdRateExtend($G334:$G337,L334:L337,$Z334:$Z337,AE334:AE337)</f>
        <v>1</v>
      </c>
      <c r="BC334" s="403" cm="1">
        <f t="array" ref="BC334">bdRateExtend($G334:$G339,L334:L339,$Z334:$Z339,AE334:AE339)</f>
        <v>1</v>
      </c>
      <c r="BD334" s="403" cm="1">
        <f t="array" ref="BD334">bdRateExtend($G334:$G337,M334:M337,$Z334:$Z337,AF334:AF337)</f>
        <v>1</v>
      </c>
      <c r="BE334" s="403" cm="1">
        <f t="array" ref="BE334">bdRateExtend($G334:$G339,M334:M339,$Z334:$Z339,AF334:AF339)</f>
        <v>1</v>
      </c>
      <c r="BF334" s="403" cm="1">
        <f t="array" ref="BF334">bdRateExtend($G334:$G337,N334:N337,$Z334:$Z337,AG334:AG337)</f>
        <v>1</v>
      </c>
      <c r="BG334" s="403" cm="1">
        <f t="array" ref="BG334">bdRateExtend($G334:$G339,N334:N339,$Z334:$Z339,AG334:AG339)</f>
        <v>1</v>
      </c>
      <c r="BH334" s="403" t="e" cm="1">
        <f t="array" ref="BH334">bdRateExtend($G334:$G337,O334:O337,$Z334:$Z337,AH334:AH337)</f>
        <v>#VALUE!</v>
      </c>
      <c r="BI334" s="403" t="e" cm="1">
        <f t="array" ref="BI334">bdRateExtend($G334:$G339,O334:O339,$Z334:$Z339,AH334:AH339)</f>
        <v>#VALUE!</v>
      </c>
      <c r="BJ334" s="403" t="e" cm="1">
        <f t="array" ref="BJ334">bdRateExtend($G334:$G337,P334:P337,$Z334:$Z337,AI334:AI337)</f>
        <v>#VALUE!</v>
      </c>
      <c r="BK334" s="403" t="e" cm="1">
        <f t="array" ref="BK334">bdRateExtend($G334:$G339,P334:P339,$Z334:$Z339,AI334:AI339)</f>
        <v>#VALUE!</v>
      </c>
      <c r="BL334" s="403" t="e" cm="1">
        <f t="array" ref="BL334">bdRateExtend($G334:$G337,Q334:Q337,$Z334:$Z337,AJ334:AJ337)</f>
        <v>#VALUE!</v>
      </c>
      <c r="BM334" s="403" t="e" cm="1">
        <f t="array" ref="BM334">bdRateExtend($G334:$G339,Q334:Q339,$Z334:$Z339,AJ334:AJ339)</f>
        <v>#VALUE!</v>
      </c>
      <c r="BN334" s="403" t="e" cm="1">
        <f t="array" ref="BN334">bdRateExtend($G334:$G337,R334:R337,$Z334:$Z337,AK334:AK337)</f>
        <v>#VALUE!</v>
      </c>
      <c r="BO334" s="403" t="e" cm="1">
        <f t="array" ref="BO334">bdRateExtend($G334:$G339,R334:R339,$Z334:$Z339,AK334:AK339)</f>
        <v>#VALUE!</v>
      </c>
      <c r="BP334" s="403" t="e" cm="1">
        <f t="array" ref="BP334">bdRateExtend($G334:$G339,S334:S339,$Z334:$Z339,AL334:AL339)</f>
        <v>#VALUE!</v>
      </c>
      <c r="BQ334" s="377" t="e" cm="1">
        <f t="array" ref="BQ334">bdRateExtend($G334:$G339,T334:T339,$Z334:$Z339,AM334:AM339)</f>
        <v>#VALUE!</v>
      </c>
      <c r="BR334" s="377" t="e" cm="1">
        <f t="array" ref="BR334">bdRateExtend($G334:$G339,U334:U339,$Z334:$Z339,AN334:AN339)</f>
        <v>#VALUE!</v>
      </c>
    </row>
    <row r="335" spans="1:70" ht="17" customHeight="1" x14ac:dyDescent="0.2">
      <c r="A335" s="387"/>
      <c r="B335" s="390"/>
      <c r="C335" s="393"/>
      <c r="D335" s="396"/>
      <c r="E335" s="399"/>
      <c r="F335" s="19">
        <v>31</v>
      </c>
      <c r="G335" s="35">
        <f>Anchor!B1184</f>
        <v>1605.3157000000001</v>
      </c>
      <c r="H335" s="40">
        <f>Anchor!C1184</f>
        <v>48.280099999999997</v>
      </c>
      <c r="I335" s="40">
        <f>Anchor!D1184</f>
        <v>46.988</v>
      </c>
      <c r="J335" s="40">
        <f>Anchor!E1184</f>
        <v>48.253700000000002</v>
      </c>
      <c r="K335" s="40"/>
      <c r="L335" s="40">
        <f>Anchor!F1184</f>
        <v>29.668099999999999</v>
      </c>
      <c r="M335" s="40">
        <f>Anchor!G1184</f>
        <v>28.778700000000001</v>
      </c>
      <c r="N335" s="40">
        <f>Anchor!H1184</f>
        <v>97.195899999999995</v>
      </c>
      <c r="O335" s="40"/>
      <c r="P335" s="40"/>
      <c r="Q335" s="40"/>
      <c r="R335" s="40"/>
      <c r="S335" s="40"/>
      <c r="T335" s="40"/>
      <c r="U335" s="40"/>
      <c r="V335" s="40">
        <f>Anchor!I1184</f>
        <v>4392</v>
      </c>
      <c r="W335" s="40">
        <f>Anchor!J1184</f>
        <v>1.8581000000000001</v>
      </c>
      <c r="X335" s="36">
        <f t="shared" si="22"/>
        <v>1.22</v>
      </c>
      <c r="Y335" s="15"/>
      <c r="Z335" s="35">
        <f>Test!B1184</f>
        <v>0</v>
      </c>
      <c r="AA335" s="40">
        <f>Test!C1184</f>
        <v>0</v>
      </c>
      <c r="AB335" s="40">
        <f>Test!D1184</f>
        <v>0</v>
      </c>
      <c r="AC335" s="40">
        <f>Test!E1184</f>
        <v>0</v>
      </c>
      <c r="AD335" s="40"/>
      <c r="AE335" s="40">
        <f>Test!F1184</f>
        <v>0</v>
      </c>
      <c r="AF335" s="40">
        <f>Test!G1184</f>
        <v>0</v>
      </c>
      <c r="AG335" s="40">
        <f>Test!H1184</f>
        <v>0</v>
      </c>
      <c r="AH335" s="40"/>
      <c r="AI335" s="40"/>
      <c r="AJ335" s="40"/>
      <c r="AK335" s="40"/>
      <c r="AL335" s="40"/>
      <c r="AM335" s="40"/>
      <c r="AN335" s="40"/>
      <c r="AO335" s="40">
        <f>Test!I1184</f>
        <v>0</v>
      </c>
      <c r="AP335" s="40">
        <f>Test!J1184</f>
        <v>0</v>
      </c>
      <c r="AQ335" s="36">
        <f t="shared" si="23"/>
        <v>0</v>
      </c>
      <c r="AR335" s="48">
        <f t="shared" si="20"/>
        <v>0</v>
      </c>
      <c r="AS335" s="49">
        <f t="shared" si="21"/>
        <v>0</v>
      </c>
      <c r="AT335" s="16"/>
      <c r="AU335" s="16"/>
      <c r="AV335" s="468"/>
      <c r="AW335" s="403"/>
      <c r="AX335" s="403"/>
      <c r="AY335" s="403"/>
      <c r="AZ335" s="403"/>
      <c r="BA335" s="403"/>
      <c r="BB335" s="403"/>
      <c r="BC335" s="403"/>
      <c r="BD335" s="403"/>
      <c r="BE335" s="403"/>
      <c r="BF335" s="403"/>
      <c r="BG335" s="403"/>
      <c r="BH335" s="403"/>
      <c r="BI335" s="403"/>
      <c r="BJ335" s="403"/>
      <c r="BK335" s="403"/>
      <c r="BL335" s="403"/>
      <c r="BM335" s="403"/>
      <c r="BN335" s="403"/>
      <c r="BO335" s="403"/>
      <c r="BP335" s="403"/>
      <c r="BQ335" s="377"/>
      <c r="BR335" s="377"/>
    </row>
    <row r="336" spans="1:70" ht="17" customHeight="1" x14ac:dyDescent="0.2">
      <c r="A336" s="387"/>
      <c r="B336" s="390"/>
      <c r="C336" s="393"/>
      <c r="D336" s="396"/>
      <c r="E336" s="399"/>
      <c r="F336" s="19">
        <v>39</v>
      </c>
      <c r="G336" s="35">
        <f>Anchor!B1185</f>
        <v>1065.6479999999999</v>
      </c>
      <c r="H336" s="40">
        <f>Anchor!C1185</f>
        <v>45.047899999999998</v>
      </c>
      <c r="I336" s="40">
        <f>Anchor!D1185</f>
        <v>44.172199999999997</v>
      </c>
      <c r="J336" s="40">
        <f>Anchor!E1185</f>
        <v>45.833799999999997</v>
      </c>
      <c r="K336" s="40"/>
      <c r="L336" s="40">
        <f>Anchor!F1185</f>
        <v>27.8323</v>
      </c>
      <c r="M336" s="40">
        <f>Anchor!G1185</f>
        <v>27.054300000000001</v>
      </c>
      <c r="N336" s="40">
        <f>Anchor!H1185</f>
        <v>96.437899999999999</v>
      </c>
      <c r="O336" s="40"/>
      <c r="P336" s="40"/>
      <c r="Q336" s="40"/>
      <c r="R336" s="40"/>
      <c r="S336" s="40"/>
      <c r="T336" s="40"/>
      <c r="U336" s="40"/>
      <c r="V336" s="40">
        <f>Anchor!I1185</f>
        <v>3915.1</v>
      </c>
      <c r="W336" s="40">
        <f>Anchor!J1185</f>
        <v>1.7659</v>
      </c>
      <c r="X336" s="36">
        <f t="shared" si="22"/>
        <v>1.0875277777777776</v>
      </c>
      <c r="Y336" s="15"/>
      <c r="Z336" s="35">
        <f>Test!B1185</f>
        <v>0</v>
      </c>
      <c r="AA336" s="40">
        <f>Test!C1185</f>
        <v>0</v>
      </c>
      <c r="AB336" s="40">
        <f>Test!D1185</f>
        <v>0</v>
      </c>
      <c r="AC336" s="40">
        <f>Test!E1185</f>
        <v>0</v>
      </c>
      <c r="AD336" s="40"/>
      <c r="AE336" s="40">
        <f>Test!F1185</f>
        <v>0</v>
      </c>
      <c r="AF336" s="40">
        <f>Test!G1185</f>
        <v>0</v>
      </c>
      <c r="AG336" s="40">
        <f>Test!H1185</f>
        <v>0</v>
      </c>
      <c r="AH336" s="40"/>
      <c r="AI336" s="40"/>
      <c r="AJ336" s="40"/>
      <c r="AK336" s="40"/>
      <c r="AL336" s="40"/>
      <c r="AM336" s="40"/>
      <c r="AN336" s="40"/>
      <c r="AO336" s="40">
        <f>Test!I1185</f>
        <v>0</v>
      </c>
      <c r="AP336" s="40">
        <f>Test!J1185</f>
        <v>0</v>
      </c>
      <c r="AQ336" s="36">
        <f t="shared" si="23"/>
        <v>0</v>
      </c>
      <c r="AR336" s="48">
        <f t="shared" si="20"/>
        <v>0</v>
      </c>
      <c r="AS336" s="49">
        <f t="shared" si="21"/>
        <v>0</v>
      </c>
      <c r="AT336" s="16"/>
      <c r="AU336" s="16"/>
      <c r="AV336" s="468" t="s">
        <v>124</v>
      </c>
      <c r="AW336" s="403" cm="1">
        <f t="array" ref="AW336">bdRateExtend($G335:$G338,H335:H338,$Z335:$Z338,AA335:AA338)</f>
        <v>1</v>
      </c>
      <c r="AX336" s="403"/>
      <c r="AY336" s="403"/>
      <c r="AZ336" s="403"/>
      <c r="BA336" s="403"/>
      <c r="BB336" s="403" cm="1">
        <f t="array" ref="BB336">bdRateExtend($G335:$G338,L335:L338,$Z335:$Z338,AE335:AE338)</f>
        <v>1</v>
      </c>
      <c r="BC336" s="403"/>
      <c r="BD336" s="403" cm="1">
        <f t="array" ref="BD336">bdRateExtend($G335:$G338,M335:M338,$Z335:$Z338,AF335:AF338)</f>
        <v>1</v>
      </c>
      <c r="BE336" s="403"/>
      <c r="BF336" s="403" cm="1">
        <f t="array" ref="BF336">bdRateExtend($G335:$G338,N335:N338,$Z335:$Z338,AG335:AG338)</f>
        <v>1</v>
      </c>
      <c r="BG336" s="403"/>
      <c r="BH336" s="403" t="e" cm="1">
        <f t="array" ref="BH336">bdRateExtend($G335:$G338,O335:O338,$Z335:$Z338,AH335:AH338)</f>
        <v>#VALUE!</v>
      </c>
      <c r="BI336" s="403"/>
      <c r="BJ336" s="403" t="e" cm="1">
        <f t="array" ref="BJ336">bdRateExtend($G335:$G338,P335:P338,$Z335:$Z338,AI335:AI338)</f>
        <v>#VALUE!</v>
      </c>
      <c r="BK336" s="403"/>
      <c r="BL336" s="403" t="e" cm="1">
        <f t="array" ref="BL336">bdRateExtend($G335:$G338,Q335:Q338,$Z335:$Z338,AJ335:AJ338)</f>
        <v>#VALUE!</v>
      </c>
      <c r="BM336" s="403"/>
      <c r="BN336" s="403" t="e" cm="1">
        <f t="array" ref="BN336">bdRateExtend($G335:$G338,R335:R338,$Z335:$Z338,AK335:AK338)</f>
        <v>#VALUE!</v>
      </c>
      <c r="BO336" s="403"/>
      <c r="BP336" s="403"/>
      <c r="BQ336" s="377"/>
      <c r="BR336" s="377"/>
    </row>
    <row r="337" spans="1:70" ht="17" customHeight="1" x14ac:dyDescent="0.2">
      <c r="A337" s="387"/>
      <c r="B337" s="390"/>
      <c r="C337" s="393"/>
      <c r="D337" s="396"/>
      <c r="E337" s="399"/>
      <c r="F337" s="19">
        <v>47</v>
      </c>
      <c r="G337" s="35">
        <f>Anchor!B1186</f>
        <v>734.4443</v>
      </c>
      <c r="H337" s="40">
        <f>Anchor!C1186</f>
        <v>41.702800000000003</v>
      </c>
      <c r="I337" s="40">
        <f>Anchor!D1186</f>
        <v>41.224499999999999</v>
      </c>
      <c r="J337" s="40">
        <f>Anchor!E1186</f>
        <v>43.504300000000001</v>
      </c>
      <c r="K337" s="40"/>
      <c r="L337" s="40">
        <f>Anchor!F1186</f>
        <v>25.775099999999998</v>
      </c>
      <c r="M337" s="40">
        <f>Anchor!G1186</f>
        <v>25.1099</v>
      </c>
      <c r="N337" s="40">
        <f>Anchor!H1186</f>
        <v>94.835300000000004</v>
      </c>
      <c r="O337" s="40"/>
      <c r="P337" s="40"/>
      <c r="Q337" s="40"/>
      <c r="R337" s="40"/>
      <c r="S337" s="40"/>
      <c r="T337" s="40"/>
      <c r="U337" s="40"/>
      <c r="V337" s="40">
        <f>Anchor!I1186</f>
        <v>3865.1</v>
      </c>
      <c r="W337" s="40">
        <f>Anchor!J1186</f>
        <v>1.5286</v>
      </c>
      <c r="X337" s="36">
        <f t="shared" si="22"/>
        <v>1.0736388888888888</v>
      </c>
      <c r="Y337" s="15"/>
      <c r="Z337" s="35">
        <f>Test!B1186</f>
        <v>0</v>
      </c>
      <c r="AA337" s="40">
        <f>Test!C1186</f>
        <v>0</v>
      </c>
      <c r="AB337" s="40">
        <f>Test!D1186</f>
        <v>0</v>
      </c>
      <c r="AC337" s="40">
        <f>Test!E1186</f>
        <v>0</v>
      </c>
      <c r="AD337" s="40"/>
      <c r="AE337" s="40">
        <f>Test!F1186</f>
        <v>0</v>
      </c>
      <c r="AF337" s="40">
        <f>Test!G1186</f>
        <v>0</v>
      </c>
      <c r="AG337" s="40">
        <f>Test!H1186</f>
        <v>0</v>
      </c>
      <c r="AH337" s="40"/>
      <c r="AI337" s="40"/>
      <c r="AJ337" s="40"/>
      <c r="AK337" s="40"/>
      <c r="AL337" s="40"/>
      <c r="AM337" s="40"/>
      <c r="AN337" s="40"/>
      <c r="AO337" s="40">
        <f>Test!I1186</f>
        <v>0</v>
      </c>
      <c r="AP337" s="40">
        <f>Test!J1186</f>
        <v>0</v>
      </c>
      <c r="AQ337" s="36">
        <f t="shared" si="23"/>
        <v>0</v>
      </c>
      <c r="AR337" s="48">
        <f t="shared" si="20"/>
        <v>0</v>
      </c>
      <c r="AS337" s="49">
        <f t="shared" si="21"/>
        <v>0</v>
      </c>
      <c r="AT337" s="16"/>
      <c r="AU337" s="16"/>
      <c r="AV337" s="468"/>
      <c r="AW337" s="403"/>
      <c r="AX337" s="403"/>
      <c r="AY337" s="403"/>
      <c r="AZ337" s="403"/>
      <c r="BA337" s="403"/>
      <c r="BB337" s="403"/>
      <c r="BC337" s="403"/>
      <c r="BD337" s="403"/>
      <c r="BE337" s="403"/>
      <c r="BF337" s="403"/>
      <c r="BG337" s="403"/>
      <c r="BH337" s="403"/>
      <c r="BI337" s="403"/>
      <c r="BJ337" s="403"/>
      <c r="BK337" s="403"/>
      <c r="BL337" s="403"/>
      <c r="BM337" s="403"/>
      <c r="BN337" s="403"/>
      <c r="BO337" s="403"/>
      <c r="BP337" s="403"/>
      <c r="BQ337" s="377"/>
      <c r="BR337" s="377"/>
    </row>
    <row r="338" spans="1:70" ht="17" customHeight="1" x14ac:dyDescent="0.2">
      <c r="A338" s="387"/>
      <c r="B338" s="390"/>
      <c r="C338" s="393"/>
      <c r="D338" s="396"/>
      <c r="E338" s="399"/>
      <c r="F338" s="19">
        <v>55</v>
      </c>
      <c r="G338" s="35">
        <f>Anchor!B1187</f>
        <v>519.95079999999996</v>
      </c>
      <c r="H338" s="40">
        <f>Anchor!C1187</f>
        <v>38.131100000000004</v>
      </c>
      <c r="I338" s="40">
        <f>Anchor!D1187</f>
        <v>38.466200000000001</v>
      </c>
      <c r="J338" s="40">
        <f>Anchor!E1187</f>
        <v>41.683300000000003</v>
      </c>
      <c r="K338" s="40"/>
      <c r="L338" s="40">
        <f>Anchor!F1187</f>
        <v>23.3949</v>
      </c>
      <c r="M338" s="40">
        <f>Anchor!G1187</f>
        <v>22.836500000000001</v>
      </c>
      <c r="N338" s="40">
        <f>Anchor!H1187</f>
        <v>92.068399999999997</v>
      </c>
      <c r="O338" s="40"/>
      <c r="P338" s="40"/>
      <c r="Q338" s="40"/>
      <c r="R338" s="40"/>
      <c r="S338" s="40"/>
      <c r="T338" s="40"/>
      <c r="U338" s="40"/>
      <c r="V338" s="40">
        <f>Anchor!I1187</f>
        <v>3435.8</v>
      </c>
      <c r="W338" s="40">
        <f>Anchor!J1187</f>
        <v>1.3824000000000001</v>
      </c>
      <c r="X338" s="36">
        <f t="shared" si="22"/>
        <v>0.95438888888888895</v>
      </c>
      <c r="Y338" s="15"/>
      <c r="Z338" s="35">
        <f>Test!B1187</f>
        <v>0</v>
      </c>
      <c r="AA338" s="40">
        <f>Test!C1187</f>
        <v>0</v>
      </c>
      <c r="AB338" s="40">
        <f>Test!D1187</f>
        <v>0</v>
      </c>
      <c r="AC338" s="40">
        <f>Test!E1187</f>
        <v>0</v>
      </c>
      <c r="AD338" s="40"/>
      <c r="AE338" s="40">
        <f>Test!F1187</f>
        <v>0</v>
      </c>
      <c r="AF338" s="40">
        <f>Test!G1187</f>
        <v>0</v>
      </c>
      <c r="AG338" s="40">
        <f>Test!H1187</f>
        <v>0</v>
      </c>
      <c r="AH338" s="40"/>
      <c r="AI338" s="40"/>
      <c r="AJ338" s="40"/>
      <c r="AK338" s="40"/>
      <c r="AL338" s="40"/>
      <c r="AM338" s="40"/>
      <c r="AN338" s="40"/>
      <c r="AO338" s="40">
        <f>Test!I1187</f>
        <v>0</v>
      </c>
      <c r="AP338" s="40">
        <f>Test!J1187</f>
        <v>0</v>
      </c>
      <c r="AQ338" s="36">
        <f t="shared" si="23"/>
        <v>0</v>
      </c>
      <c r="AR338" s="48">
        <f t="shared" si="20"/>
        <v>0</v>
      </c>
      <c r="AS338" s="49">
        <f t="shared" si="21"/>
        <v>0</v>
      </c>
      <c r="AT338" s="16"/>
      <c r="AU338" s="16"/>
      <c r="AV338" s="468" t="s">
        <v>125</v>
      </c>
      <c r="AW338" s="403" cm="1">
        <f t="array" ref="AW338">bdRateExtend($G336:$G339,H336:H339,$Z336:$Z339,AA336:AA339)</f>
        <v>1</v>
      </c>
      <c r="AX338" s="403"/>
      <c r="AY338" s="403"/>
      <c r="AZ338" s="403"/>
      <c r="BA338" s="403"/>
      <c r="BB338" s="403" cm="1">
        <f t="array" ref="BB338">bdRateExtend($G336:$G339,L336:L339,$Z336:$Z339,AE336:AE339)</f>
        <v>1</v>
      </c>
      <c r="BC338" s="403"/>
      <c r="BD338" s="403" cm="1">
        <f t="array" ref="BD338">bdRateExtend($G336:$G339,M336:M339,$Z336:$Z339,AF336:AF339)</f>
        <v>1</v>
      </c>
      <c r="BE338" s="403"/>
      <c r="BF338" s="403" cm="1">
        <f t="array" ref="BF338">bdRateExtend($G336:$G339,N336:N339,$Z336:$Z339,AG336:AG339)</f>
        <v>1</v>
      </c>
      <c r="BG338" s="403"/>
      <c r="BH338" s="403" t="e" cm="1">
        <f t="array" ref="BH338">bdRateExtend($G336:$G339,O336:O339,$Z336:$Z339,AH336:AH339)</f>
        <v>#VALUE!</v>
      </c>
      <c r="BI338" s="403"/>
      <c r="BJ338" s="403" t="e" cm="1">
        <f t="array" ref="BJ338">bdRateExtend($G336:$G339,P336:P339,$Z336:$Z339,AI336:AI339)</f>
        <v>#VALUE!</v>
      </c>
      <c r="BK338" s="403"/>
      <c r="BL338" s="403" t="e" cm="1">
        <f t="array" ref="BL338">bdRateExtend($G336:$G339,Q336:Q339,$Z336:$Z339,AJ336:AJ339)</f>
        <v>#VALUE!</v>
      </c>
      <c r="BM338" s="403"/>
      <c r="BN338" s="403" t="e" cm="1">
        <f t="array" ref="BN338">bdRateExtend($G336:$G339,R336:R339,$Z336:$Z339,AK336:AK339)</f>
        <v>#VALUE!</v>
      </c>
      <c r="BO338" s="403"/>
      <c r="BP338" s="403"/>
      <c r="BQ338" s="377"/>
      <c r="BR338" s="377"/>
    </row>
    <row r="339" spans="1:70" ht="17" customHeight="1" thickBot="1" x14ac:dyDescent="0.25">
      <c r="A339" s="387"/>
      <c r="B339" s="391"/>
      <c r="C339" s="394"/>
      <c r="D339" s="397"/>
      <c r="E339" s="400"/>
      <c r="F339" s="22">
        <v>63</v>
      </c>
      <c r="G339" s="37">
        <f>Anchor!B1188</f>
        <v>356.34089999999998</v>
      </c>
      <c r="H339" s="38">
        <f>Anchor!C1188</f>
        <v>34.1252</v>
      </c>
      <c r="I339" s="38">
        <f>Anchor!D1188</f>
        <v>36.368499999999997</v>
      </c>
      <c r="J339" s="38">
        <f>Anchor!E1188</f>
        <v>40.088500000000003</v>
      </c>
      <c r="K339" s="38"/>
      <c r="L339" s="38">
        <f>Anchor!F1188</f>
        <v>20.389800000000001</v>
      </c>
      <c r="M339" s="38">
        <f>Anchor!G1188</f>
        <v>19.925699999999999</v>
      </c>
      <c r="N339" s="38">
        <f>Anchor!H1188</f>
        <v>85.754900000000006</v>
      </c>
      <c r="O339" s="38"/>
      <c r="P339" s="38"/>
      <c r="Q339" s="38"/>
      <c r="R339" s="38"/>
      <c r="S339" s="38"/>
      <c r="T339" s="38"/>
      <c r="U339" s="38"/>
      <c r="V339" s="38">
        <f>Anchor!I1188</f>
        <v>2468.1999999999998</v>
      </c>
      <c r="W339" s="38">
        <f>Anchor!J1188</f>
        <v>1.2811999999999999</v>
      </c>
      <c r="X339" s="39">
        <f t="shared" si="22"/>
        <v>0.68561111111111106</v>
      </c>
      <c r="Y339" s="15"/>
      <c r="Z339" s="37">
        <f>Test!B1188</f>
        <v>0</v>
      </c>
      <c r="AA339" s="38">
        <f>Test!C1188</f>
        <v>0</v>
      </c>
      <c r="AB339" s="38">
        <f>Test!D1188</f>
        <v>0</v>
      </c>
      <c r="AC339" s="38">
        <f>Test!E1188</f>
        <v>0</v>
      </c>
      <c r="AD339" s="38"/>
      <c r="AE339" s="38">
        <f>Test!F1188</f>
        <v>0</v>
      </c>
      <c r="AF339" s="38">
        <f>Test!G1188</f>
        <v>0</v>
      </c>
      <c r="AG339" s="38">
        <f>Test!H1188</f>
        <v>0</v>
      </c>
      <c r="AH339" s="38"/>
      <c r="AI339" s="38"/>
      <c r="AJ339" s="38"/>
      <c r="AK339" s="38"/>
      <c r="AL339" s="38"/>
      <c r="AM339" s="38"/>
      <c r="AN339" s="38"/>
      <c r="AO339" s="38">
        <f>Test!I1188</f>
        <v>0</v>
      </c>
      <c r="AP339" s="38">
        <f>Test!J1188</f>
        <v>0</v>
      </c>
      <c r="AQ339" s="39">
        <f t="shared" si="23"/>
        <v>0</v>
      </c>
      <c r="AR339" s="50">
        <f t="shared" si="20"/>
        <v>0</v>
      </c>
      <c r="AS339" s="51">
        <f t="shared" si="21"/>
        <v>0</v>
      </c>
      <c r="AT339" s="16"/>
      <c r="AU339" s="16"/>
      <c r="AV339" s="468"/>
      <c r="AW339" s="403"/>
      <c r="AX339" s="403"/>
      <c r="AY339" s="403"/>
      <c r="AZ339" s="403"/>
      <c r="BA339" s="403"/>
      <c r="BB339" s="403"/>
      <c r="BC339" s="403"/>
      <c r="BD339" s="403"/>
      <c r="BE339" s="403"/>
      <c r="BF339" s="403"/>
      <c r="BG339" s="403"/>
      <c r="BH339" s="403"/>
      <c r="BI339" s="403"/>
      <c r="BJ339" s="403"/>
      <c r="BK339" s="403"/>
      <c r="BL339" s="403"/>
      <c r="BM339" s="403"/>
      <c r="BN339" s="403"/>
      <c r="BO339" s="403"/>
      <c r="BP339" s="403"/>
      <c r="BQ339" s="377"/>
      <c r="BR339" s="377"/>
    </row>
    <row r="340" spans="1:70" ht="17" customHeight="1" x14ac:dyDescent="0.2">
      <c r="A340" s="387"/>
      <c r="B340" s="389" t="s">
        <v>2</v>
      </c>
      <c r="C340" s="392" t="s">
        <v>140</v>
      </c>
      <c r="D340" s="395">
        <v>30</v>
      </c>
      <c r="E340" s="398">
        <v>8</v>
      </c>
      <c r="F340" s="21">
        <v>23</v>
      </c>
      <c r="G340" s="32">
        <f>Anchor!B1189</f>
        <v>64502.0049</v>
      </c>
      <c r="H340" s="33">
        <f>Anchor!C1189</f>
        <v>41.326700000000002</v>
      </c>
      <c r="I340" s="33">
        <f>Anchor!D1189</f>
        <v>45.862200000000001</v>
      </c>
      <c r="J340" s="33">
        <f>Anchor!E1189</f>
        <v>46.479599999999998</v>
      </c>
      <c r="K340" s="33"/>
      <c r="L340" s="33">
        <f>Anchor!F1189</f>
        <v>26.013100000000001</v>
      </c>
      <c r="M340" s="33">
        <f>Anchor!G1189</f>
        <v>23.534800000000001</v>
      </c>
      <c r="N340" s="33">
        <f>Anchor!H1189</f>
        <v>99.744799999999998</v>
      </c>
      <c r="O340" s="33"/>
      <c r="P340" s="33"/>
      <c r="Q340" s="33"/>
      <c r="R340" s="33"/>
      <c r="S340" s="33"/>
      <c r="T340" s="33"/>
      <c r="U340" s="33"/>
      <c r="V340" s="33">
        <f>Anchor!I1189</f>
        <v>20145.3</v>
      </c>
      <c r="W340" s="33">
        <f>Anchor!J1189</f>
        <v>20.402799999999999</v>
      </c>
      <c r="X340" s="34">
        <f t="shared" si="22"/>
        <v>5.5959166666666667</v>
      </c>
      <c r="Y340" s="15"/>
      <c r="Z340" s="32">
        <f>Test!B1189</f>
        <v>0</v>
      </c>
      <c r="AA340" s="33">
        <f>Test!C1189</f>
        <v>0</v>
      </c>
      <c r="AB340" s="33">
        <f>Test!D1189</f>
        <v>0</v>
      </c>
      <c r="AC340" s="33">
        <f>Test!E1189</f>
        <v>0</v>
      </c>
      <c r="AD340" s="33"/>
      <c r="AE340" s="33">
        <f>Test!F1189</f>
        <v>0</v>
      </c>
      <c r="AF340" s="33">
        <f>Test!G1189</f>
        <v>0</v>
      </c>
      <c r="AG340" s="33">
        <f>Test!H1189</f>
        <v>0</v>
      </c>
      <c r="AH340" s="33"/>
      <c r="AI340" s="33"/>
      <c r="AJ340" s="33"/>
      <c r="AK340" s="33"/>
      <c r="AL340" s="33"/>
      <c r="AM340" s="33"/>
      <c r="AN340" s="33"/>
      <c r="AO340" s="33">
        <f>Test!I1189</f>
        <v>0</v>
      </c>
      <c r="AP340" s="33">
        <f>Test!J1189</f>
        <v>0</v>
      </c>
      <c r="AQ340" s="34">
        <f t="shared" si="23"/>
        <v>0</v>
      </c>
      <c r="AR340" s="46">
        <f t="shared" si="20"/>
        <v>0</v>
      </c>
      <c r="AS340" s="47">
        <f t="shared" si="21"/>
        <v>0</v>
      </c>
      <c r="AT340" s="16"/>
      <c r="AU340" s="16"/>
      <c r="AV340" s="468" t="s">
        <v>123</v>
      </c>
      <c r="AW340" s="403" cm="1">
        <f t="array" ref="AW340">bdRateExtend($G340:$G343,H340:H343,$Z340:$Z343,AA340:AA343)</f>
        <v>1</v>
      </c>
      <c r="AX340" s="403" cm="1">
        <f t="array" ref="AX340">bdRateExtend($G340:$G345,H340:H345,$Z340:$Z345,AA340:AA345)</f>
        <v>1</v>
      </c>
      <c r="AY340" s="403" cm="1">
        <f t="array" ref="AY340">bdRateExtend($G340:$G345,I340:I345,$Z340:$Z345,AB340:AB345)</f>
        <v>1</v>
      </c>
      <c r="AZ340" s="403" cm="1">
        <f t="array" ref="AZ340">bdRateExtend($G340:$G345,J340:J345,$Z340:$Z345,AC340:AC345)</f>
        <v>1</v>
      </c>
      <c r="BA340" s="403" t="e" cm="1">
        <f t="array" ref="BA340">bdRateExtend($G340:$G345,K340:K345,$Z340:$Z345,AD340:AD345)</f>
        <v>#VALUE!</v>
      </c>
      <c r="BB340" s="403" cm="1">
        <f t="array" ref="BB340">bdRateExtend($G340:$G343,L340:L343,$Z340:$Z343,AE340:AE343)</f>
        <v>1</v>
      </c>
      <c r="BC340" s="403" cm="1">
        <f t="array" ref="BC340">bdRateExtend($G340:$G345,L340:L345,$Z340:$Z345,AE340:AE345)</f>
        <v>1</v>
      </c>
      <c r="BD340" s="403" cm="1">
        <f t="array" ref="BD340">bdRateExtend($G340:$G343,M340:M343,$Z340:$Z343,AF340:AF343)</f>
        <v>1</v>
      </c>
      <c r="BE340" s="403" cm="1">
        <f t="array" ref="BE340">bdRateExtend($G340:$G345,M340:M345,$Z340:$Z345,AF340:AF345)</f>
        <v>1</v>
      </c>
      <c r="BF340" s="403" cm="1">
        <f t="array" ref="BF340">bdRateExtend($G340:$G343,N340:N343,$Z340:$Z343,AG340:AG343)</f>
        <v>1</v>
      </c>
      <c r="BG340" s="403" cm="1">
        <f t="array" ref="BG340">bdRateExtend($G340:$G345,N340:N345,$Z340:$Z345,AG340:AG345)</f>
        <v>1</v>
      </c>
      <c r="BH340" s="403" t="e" cm="1">
        <f t="array" ref="BH340">bdRateExtend($G340:$G343,O340:O343,$Z340:$Z343,AH340:AH343)</f>
        <v>#VALUE!</v>
      </c>
      <c r="BI340" s="403" t="e" cm="1">
        <f t="array" ref="BI340">bdRateExtend($G340:$G345,O340:O345,$Z340:$Z345,AH340:AH345)</f>
        <v>#VALUE!</v>
      </c>
      <c r="BJ340" s="403" t="e" cm="1">
        <f t="array" ref="BJ340">bdRateExtend($G340:$G343,P340:P343,$Z340:$Z343,AI340:AI343)</f>
        <v>#VALUE!</v>
      </c>
      <c r="BK340" s="403" t="e" cm="1">
        <f t="array" ref="BK340">bdRateExtend($G340:$G345,P340:P345,$Z340:$Z345,AI340:AI345)</f>
        <v>#VALUE!</v>
      </c>
      <c r="BL340" s="403" t="e" cm="1">
        <f t="array" ref="BL340">bdRateExtend($G340:$G343,Q340:Q343,$Z340:$Z343,AJ340:AJ343)</f>
        <v>#VALUE!</v>
      </c>
      <c r="BM340" s="403" t="e" cm="1">
        <f t="array" ref="BM340">bdRateExtend($G340:$G345,Q340:Q345,$Z340:$Z345,AJ340:AJ345)</f>
        <v>#VALUE!</v>
      </c>
      <c r="BN340" s="403" t="e" cm="1">
        <f t="array" ref="BN340">bdRateExtend($G340:$G343,R340:R343,$Z340:$Z343,AK340:AK343)</f>
        <v>#VALUE!</v>
      </c>
      <c r="BO340" s="403" t="e" cm="1">
        <f t="array" ref="BO340">bdRateExtend($G340:$G345,R340:R345,$Z340:$Z345,AK340:AK345)</f>
        <v>#VALUE!</v>
      </c>
      <c r="BP340" s="403" t="e" cm="1">
        <f t="array" ref="BP340">bdRateExtend($G340:$G345,S340:S345,$Z340:$Z345,AL340:AL345)</f>
        <v>#VALUE!</v>
      </c>
      <c r="BQ340" s="377" t="e" cm="1">
        <f t="array" ref="BQ340">bdRateExtend($G340:$G345,T340:T345,$Z340:$Z345,AM340:AM345)</f>
        <v>#VALUE!</v>
      </c>
      <c r="BR340" s="377" t="e" cm="1">
        <f t="array" ref="BR340">bdRateExtend($G340:$G345,U340:U345,$Z340:$Z345,AN340:AN345)</f>
        <v>#VALUE!</v>
      </c>
    </row>
    <row r="341" spans="1:70" ht="17" customHeight="1" x14ac:dyDescent="0.2">
      <c r="A341" s="387"/>
      <c r="B341" s="390"/>
      <c r="C341" s="393"/>
      <c r="D341" s="396"/>
      <c r="E341" s="399"/>
      <c r="F341" s="19">
        <v>31</v>
      </c>
      <c r="G341" s="35">
        <f>Anchor!B1190</f>
        <v>42710.383399999999</v>
      </c>
      <c r="H341" s="40">
        <f>Anchor!C1190</f>
        <v>37.883899999999997</v>
      </c>
      <c r="I341" s="40">
        <f>Anchor!D1190</f>
        <v>43.907800000000002</v>
      </c>
      <c r="J341" s="40">
        <f>Anchor!E1190</f>
        <v>44.627000000000002</v>
      </c>
      <c r="K341" s="40"/>
      <c r="L341" s="40">
        <f>Anchor!F1190</f>
        <v>22.385999999999999</v>
      </c>
      <c r="M341" s="40">
        <f>Anchor!G1190</f>
        <v>20.214700000000001</v>
      </c>
      <c r="N341" s="40">
        <f>Anchor!H1190</f>
        <v>99.614000000000004</v>
      </c>
      <c r="O341" s="40"/>
      <c r="P341" s="40"/>
      <c r="Q341" s="40"/>
      <c r="R341" s="40"/>
      <c r="S341" s="40"/>
      <c r="T341" s="40"/>
      <c r="U341" s="40"/>
      <c r="V341" s="40">
        <f>Anchor!I1190</f>
        <v>20440.3</v>
      </c>
      <c r="W341" s="40">
        <f>Anchor!J1190</f>
        <v>18.9895</v>
      </c>
      <c r="X341" s="36">
        <f t="shared" si="22"/>
        <v>5.6778611111111106</v>
      </c>
      <c r="Y341" s="15"/>
      <c r="Z341" s="35">
        <f>Test!B1190</f>
        <v>0</v>
      </c>
      <c r="AA341" s="40">
        <f>Test!C1190</f>
        <v>0</v>
      </c>
      <c r="AB341" s="40">
        <f>Test!D1190</f>
        <v>0</v>
      </c>
      <c r="AC341" s="40">
        <f>Test!E1190</f>
        <v>0</v>
      </c>
      <c r="AD341" s="40"/>
      <c r="AE341" s="40">
        <f>Test!F1190</f>
        <v>0</v>
      </c>
      <c r="AF341" s="40">
        <f>Test!G1190</f>
        <v>0</v>
      </c>
      <c r="AG341" s="40">
        <f>Test!H1190</f>
        <v>0</v>
      </c>
      <c r="AH341" s="40"/>
      <c r="AI341" s="40"/>
      <c r="AJ341" s="40"/>
      <c r="AK341" s="40"/>
      <c r="AL341" s="40"/>
      <c r="AM341" s="40"/>
      <c r="AN341" s="40"/>
      <c r="AO341" s="40">
        <f>Test!I1190</f>
        <v>0</v>
      </c>
      <c r="AP341" s="40">
        <f>Test!J1190</f>
        <v>0</v>
      </c>
      <c r="AQ341" s="36">
        <f t="shared" si="23"/>
        <v>0</v>
      </c>
      <c r="AR341" s="48">
        <f t="shared" si="20"/>
        <v>0</v>
      </c>
      <c r="AS341" s="49">
        <f t="shared" si="21"/>
        <v>0</v>
      </c>
      <c r="AT341" s="16"/>
      <c r="AU341" s="16"/>
      <c r="AV341" s="468"/>
      <c r="AW341" s="403"/>
      <c r="AX341" s="403"/>
      <c r="AY341" s="403"/>
      <c r="AZ341" s="403"/>
      <c r="BA341" s="403"/>
      <c r="BB341" s="403"/>
      <c r="BC341" s="403"/>
      <c r="BD341" s="403"/>
      <c r="BE341" s="403"/>
      <c r="BF341" s="403"/>
      <c r="BG341" s="403"/>
      <c r="BH341" s="403"/>
      <c r="BI341" s="403"/>
      <c r="BJ341" s="403"/>
      <c r="BK341" s="403"/>
      <c r="BL341" s="403"/>
      <c r="BM341" s="403"/>
      <c r="BN341" s="403"/>
      <c r="BO341" s="403"/>
      <c r="BP341" s="403"/>
      <c r="BQ341" s="377"/>
      <c r="BR341" s="377"/>
    </row>
    <row r="342" spans="1:70" ht="17" customHeight="1" x14ac:dyDescent="0.2">
      <c r="A342" s="387"/>
      <c r="B342" s="390"/>
      <c r="C342" s="393"/>
      <c r="D342" s="396"/>
      <c r="E342" s="399"/>
      <c r="F342" s="19">
        <v>39</v>
      </c>
      <c r="G342" s="35">
        <f>Anchor!B1191</f>
        <v>25927.460299999999</v>
      </c>
      <c r="H342" s="40">
        <f>Anchor!C1191</f>
        <v>34.606200000000001</v>
      </c>
      <c r="I342" s="40">
        <f>Anchor!D1191</f>
        <v>42.213799999999999</v>
      </c>
      <c r="J342" s="40">
        <f>Anchor!E1191</f>
        <v>42.948</v>
      </c>
      <c r="K342" s="40"/>
      <c r="L342" s="40">
        <f>Anchor!F1191</f>
        <v>18.718</v>
      </c>
      <c r="M342" s="40">
        <f>Anchor!G1191</f>
        <v>16.906199999999998</v>
      </c>
      <c r="N342" s="40">
        <f>Anchor!H1191</f>
        <v>96.283199999999994</v>
      </c>
      <c r="O342" s="40"/>
      <c r="P342" s="40"/>
      <c r="Q342" s="40"/>
      <c r="R342" s="40"/>
      <c r="S342" s="40"/>
      <c r="T342" s="40"/>
      <c r="U342" s="40"/>
      <c r="V342" s="40">
        <f>Anchor!I1191</f>
        <v>26082.3</v>
      </c>
      <c r="W342" s="40">
        <f>Anchor!J1191</f>
        <v>16.231100000000001</v>
      </c>
      <c r="X342" s="36">
        <f t="shared" si="22"/>
        <v>7.2450833333333335</v>
      </c>
      <c r="Y342" s="15"/>
      <c r="Z342" s="35">
        <f>Test!B1191</f>
        <v>0</v>
      </c>
      <c r="AA342" s="40">
        <f>Test!C1191</f>
        <v>0</v>
      </c>
      <c r="AB342" s="40">
        <f>Test!D1191</f>
        <v>0</v>
      </c>
      <c r="AC342" s="40">
        <f>Test!E1191</f>
        <v>0</v>
      </c>
      <c r="AD342" s="40"/>
      <c r="AE342" s="40">
        <f>Test!F1191</f>
        <v>0</v>
      </c>
      <c r="AF342" s="40">
        <f>Test!G1191</f>
        <v>0</v>
      </c>
      <c r="AG342" s="40">
        <f>Test!H1191</f>
        <v>0</v>
      </c>
      <c r="AH342" s="40"/>
      <c r="AI342" s="40"/>
      <c r="AJ342" s="40"/>
      <c r="AK342" s="40"/>
      <c r="AL342" s="40"/>
      <c r="AM342" s="40"/>
      <c r="AN342" s="40"/>
      <c r="AO342" s="40">
        <f>Test!I1191</f>
        <v>0</v>
      </c>
      <c r="AP342" s="40">
        <f>Test!J1191</f>
        <v>0</v>
      </c>
      <c r="AQ342" s="36">
        <f t="shared" si="23"/>
        <v>0</v>
      </c>
      <c r="AR342" s="48">
        <f t="shared" si="20"/>
        <v>0</v>
      </c>
      <c r="AS342" s="49">
        <f t="shared" si="21"/>
        <v>0</v>
      </c>
      <c r="AT342" s="16"/>
      <c r="AU342" s="16"/>
      <c r="AV342" s="468" t="s">
        <v>124</v>
      </c>
      <c r="AW342" s="403" cm="1">
        <f t="array" ref="AW342">bdRateExtend($G341:$G344,H341:H344,$Z341:$Z344,AA341:AA344)</f>
        <v>1</v>
      </c>
      <c r="AX342" s="403"/>
      <c r="AY342" s="403"/>
      <c r="AZ342" s="403"/>
      <c r="BA342" s="403"/>
      <c r="BB342" s="403" cm="1">
        <f t="array" ref="BB342">bdRateExtend($G341:$G344,L341:L344,$Z341:$Z344,AE341:AE344)</f>
        <v>1</v>
      </c>
      <c r="BC342" s="403"/>
      <c r="BD342" s="403" cm="1">
        <f t="array" ref="BD342">bdRateExtend($G341:$G344,M341:M344,$Z341:$Z344,AF341:AF344)</f>
        <v>1</v>
      </c>
      <c r="BE342" s="403"/>
      <c r="BF342" s="403" cm="1">
        <f t="array" ref="BF342">bdRateExtend($G341:$G344,N341:N344,$Z341:$Z344,AG341:AG344)</f>
        <v>1</v>
      </c>
      <c r="BG342" s="403"/>
      <c r="BH342" s="403" t="e" cm="1">
        <f t="array" ref="BH342">bdRateExtend($G341:$G344,O341:O344,$Z341:$Z344,AH341:AH344)</f>
        <v>#VALUE!</v>
      </c>
      <c r="BI342" s="403"/>
      <c r="BJ342" s="403" t="e" cm="1">
        <f t="array" ref="BJ342">bdRateExtend($G341:$G344,P341:P344,$Z341:$Z344,AI341:AI344)</f>
        <v>#VALUE!</v>
      </c>
      <c r="BK342" s="403"/>
      <c r="BL342" s="403" t="e" cm="1">
        <f t="array" ref="BL342">bdRateExtend($G341:$G344,Q341:Q344,$Z341:$Z344,AJ341:AJ344)</f>
        <v>#VALUE!</v>
      </c>
      <c r="BM342" s="403"/>
      <c r="BN342" s="403" t="e" cm="1">
        <f t="array" ref="BN342">bdRateExtend($G341:$G344,R341:R344,$Z341:$Z344,AK341:AK344)</f>
        <v>#VALUE!</v>
      </c>
      <c r="BO342" s="403"/>
      <c r="BP342" s="403"/>
      <c r="BQ342" s="377"/>
      <c r="BR342" s="377"/>
    </row>
    <row r="343" spans="1:70" ht="17" customHeight="1" x14ac:dyDescent="0.2">
      <c r="A343" s="387"/>
      <c r="B343" s="390"/>
      <c r="C343" s="393"/>
      <c r="D343" s="396"/>
      <c r="E343" s="399"/>
      <c r="F343" s="19">
        <v>47</v>
      </c>
      <c r="G343" s="35">
        <f>Anchor!B1192</f>
        <v>14930.486800000001</v>
      </c>
      <c r="H343" s="40">
        <f>Anchor!C1192</f>
        <v>31.579000000000001</v>
      </c>
      <c r="I343" s="40">
        <f>Anchor!D1192</f>
        <v>40.627600000000001</v>
      </c>
      <c r="J343" s="40">
        <f>Anchor!E1192</f>
        <v>41.354700000000001</v>
      </c>
      <c r="K343" s="40"/>
      <c r="L343" s="40">
        <f>Anchor!F1192</f>
        <v>15.225300000000001</v>
      </c>
      <c r="M343" s="40">
        <f>Anchor!G1192</f>
        <v>13.832000000000001</v>
      </c>
      <c r="N343" s="40">
        <f>Anchor!H1192</f>
        <v>86.125799999999998</v>
      </c>
      <c r="O343" s="40"/>
      <c r="P343" s="40"/>
      <c r="Q343" s="40"/>
      <c r="R343" s="40"/>
      <c r="S343" s="40"/>
      <c r="T343" s="40"/>
      <c r="U343" s="40"/>
      <c r="V343" s="40">
        <f>Anchor!I1192</f>
        <v>21933.7</v>
      </c>
      <c r="W343" s="40">
        <f>Anchor!J1192</f>
        <v>12.816000000000001</v>
      </c>
      <c r="X343" s="36">
        <f t="shared" si="22"/>
        <v>6.0926944444444446</v>
      </c>
      <c r="Y343" s="15"/>
      <c r="Z343" s="35">
        <f>Test!B1192</f>
        <v>0</v>
      </c>
      <c r="AA343" s="40">
        <f>Test!C1192</f>
        <v>0</v>
      </c>
      <c r="AB343" s="40">
        <f>Test!D1192</f>
        <v>0</v>
      </c>
      <c r="AC343" s="40">
        <f>Test!E1192</f>
        <v>0</v>
      </c>
      <c r="AD343" s="40"/>
      <c r="AE343" s="40">
        <f>Test!F1192</f>
        <v>0</v>
      </c>
      <c r="AF343" s="40">
        <f>Test!G1192</f>
        <v>0</v>
      </c>
      <c r="AG343" s="40">
        <f>Test!H1192</f>
        <v>0</v>
      </c>
      <c r="AH343" s="40"/>
      <c r="AI343" s="40"/>
      <c r="AJ343" s="40"/>
      <c r="AK343" s="40"/>
      <c r="AL343" s="40"/>
      <c r="AM343" s="40"/>
      <c r="AN343" s="40"/>
      <c r="AO343" s="40">
        <f>Test!I1192</f>
        <v>0</v>
      </c>
      <c r="AP343" s="40">
        <f>Test!J1192</f>
        <v>0</v>
      </c>
      <c r="AQ343" s="36">
        <f t="shared" si="23"/>
        <v>0</v>
      </c>
      <c r="AR343" s="48">
        <f t="shared" si="20"/>
        <v>0</v>
      </c>
      <c r="AS343" s="49">
        <f t="shared" si="21"/>
        <v>0</v>
      </c>
      <c r="AT343" s="16"/>
      <c r="AU343" s="16"/>
      <c r="AV343" s="468"/>
      <c r="AW343" s="403"/>
      <c r="AX343" s="403"/>
      <c r="AY343" s="403"/>
      <c r="AZ343" s="403"/>
      <c r="BA343" s="403"/>
      <c r="BB343" s="403"/>
      <c r="BC343" s="403"/>
      <c r="BD343" s="403"/>
      <c r="BE343" s="403"/>
      <c r="BF343" s="403"/>
      <c r="BG343" s="403"/>
      <c r="BH343" s="403"/>
      <c r="BI343" s="403"/>
      <c r="BJ343" s="403"/>
      <c r="BK343" s="403"/>
      <c r="BL343" s="403"/>
      <c r="BM343" s="403"/>
      <c r="BN343" s="403"/>
      <c r="BO343" s="403"/>
      <c r="BP343" s="403"/>
      <c r="BQ343" s="377"/>
      <c r="BR343" s="377"/>
    </row>
    <row r="344" spans="1:70" ht="17" customHeight="1" x14ac:dyDescent="0.2">
      <c r="A344" s="387"/>
      <c r="B344" s="390"/>
      <c r="C344" s="393"/>
      <c r="D344" s="396"/>
      <c r="E344" s="399"/>
      <c r="F344" s="19">
        <v>55</v>
      </c>
      <c r="G344" s="35">
        <f>Anchor!B1193</f>
        <v>7332.3285999999998</v>
      </c>
      <c r="H344" s="40">
        <f>Anchor!C1193</f>
        <v>28.796299999999999</v>
      </c>
      <c r="I344" s="40">
        <f>Anchor!D1193</f>
        <v>39.214199999999998</v>
      </c>
      <c r="J344" s="40">
        <f>Anchor!E1193</f>
        <v>39.877800000000001</v>
      </c>
      <c r="K344" s="40"/>
      <c r="L344" s="40">
        <f>Anchor!F1193</f>
        <v>12.1684</v>
      </c>
      <c r="M344" s="40">
        <f>Anchor!G1193</f>
        <v>11.190799999999999</v>
      </c>
      <c r="N344" s="40">
        <f>Anchor!H1193</f>
        <v>71.347499999999997</v>
      </c>
      <c r="O344" s="40"/>
      <c r="P344" s="40"/>
      <c r="Q344" s="40"/>
      <c r="R344" s="40"/>
      <c r="S344" s="40"/>
      <c r="T344" s="40"/>
      <c r="U344" s="40"/>
      <c r="V344" s="40">
        <f>Anchor!I1193</f>
        <v>16989.7</v>
      </c>
      <c r="W344" s="40">
        <f>Anchor!J1193</f>
        <v>9.4069000000000003</v>
      </c>
      <c r="X344" s="36">
        <f t="shared" si="22"/>
        <v>4.7193611111111116</v>
      </c>
      <c r="Y344" s="15"/>
      <c r="Z344" s="35">
        <f>Test!B1193</f>
        <v>0</v>
      </c>
      <c r="AA344" s="40">
        <f>Test!C1193</f>
        <v>0</v>
      </c>
      <c r="AB344" s="40">
        <f>Test!D1193</f>
        <v>0</v>
      </c>
      <c r="AC344" s="40">
        <f>Test!E1193</f>
        <v>0</v>
      </c>
      <c r="AD344" s="40"/>
      <c r="AE344" s="40">
        <f>Test!F1193</f>
        <v>0</v>
      </c>
      <c r="AF344" s="40">
        <f>Test!G1193</f>
        <v>0</v>
      </c>
      <c r="AG344" s="40">
        <f>Test!H1193</f>
        <v>0</v>
      </c>
      <c r="AH344" s="40"/>
      <c r="AI344" s="40"/>
      <c r="AJ344" s="40"/>
      <c r="AK344" s="40"/>
      <c r="AL344" s="40"/>
      <c r="AM344" s="40"/>
      <c r="AN344" s="40"/>
      <c r="AO344" s="40">
        <f>Test!I1193</f>
        <v>0</v>
      </c>
      <c r="AP344" s="40">
        <f>Test!J1193</f>
        <v>0</v>
      </c>
      <c r="AQ344" s="36">
        <f t="shared" si="23"/>
        <v>0</v>
      </c>
      <c r="AR344" s="48">
        <f t="shared" si="20"/>
        <v>0</v>
      </c>
      <c r="AS344" s="49">
        <f t="shared" si="21"/>
        <v>0</v>
      </c>
      <c r="AT344" s="16"/>
      <c r="AU344" s="16"/>
      <c r="AV344" s="468" t="s">
        <v>125</v>
      </c>
      <c r="AW344" s="403" cm="1">
        <f t="array" ref="AW344">bdRateExtend($G342:$G345,H342:H345,$Z342:$Z345,AA342:AA345)</f>
        <v>1</v>
      </c>
      <c r="AX344" s="403"/>
      <c r="AY344" s="403"/>
      <c r="AZ344" s="403"/>
      <c r="BA344" s="403"/>
      <c r="BB344" s="403" cm="1">
        <f t="array" ref="BB344">bdRateExtend($G342:$G345,L342:L345,$Z342:$Z345,AE342:AE345)</f>
        <v>1</v>
      </c>
      <c r="BC344" s="403"/>
      <c r="BD344" s="403" cm="1">
        <f t="array" ref="BD344">bdRateExtend($G342:$G345,M342:M345,$Z342:$Z345,AF342:AF345)</f>
        <v>1</v>
      </c>
      <c r="BE344" s="403"/>
      <c r="BF344" s="403" cm="1">
        <f t="array" ref="BF344">bdRateExtend($G342:$G345,N342:N345,$Z342:$Z345,AG342:AG345)</f>
        <v>1</v>
      </c>
      <c r="BG344" s="403"/>
      <c r="BH344" s="403" t="e" cm="1">
        <f t="array" ref="BH344">bdRateExtend($G342:$G345,O342:O345,$Z342:$Z345,AH342:AH345)</f>
        <v>#VALUE!</v>
      </c>
      <c r="BI344" s="403"/>
      <c r="BJ344" s="403" t="e" cm="1">
        <f t="array" ref="BJ344">bdRateExtend($G342:$G345,P342:P345,$Z342:$Z345,AI342:AI345)</f>
        <v>#VALUE!</v>
      </c>
      <c r="BK344" s="403"/>
      <c r="BL344" s="403" t="e" cm="1">
        <f t="array" ref="BL344">bdRateExtend($G342:$G345,Q342:Q345,$Z342:$Z345,AJ342:AJ345)</f>
        <v>#VALUE!</v>
      </c>
      <c r="BM344" s="403"/>
      <c r="BN344" s="403" t="e" cm="1">
        <f t="array" ref="BN344">bdRateExtend($G342:$G345,R342:R345,$Z342:$Z345,AK342:AK345)</f>
        <v>#VALUE!</v>
      </c>
      <c r="BO344" s="403"/>
      <c r="BP344" s="403"/>
      <c r="BQ344" s="377"/>
      <c r="BR344" s="377"/>
    </row>
    <row r="345" spans="1:70" ht="17" customHeight="1" thickBot="1" x14ac:dyDescent="0.25">
      <c r="A345" s="387"/>
      <c r="B345" s="391"/>
      <c r="C345" s="394"/>
      <c r="D345" s="397"/>
      <c r="E345" s="400"/>
      <c r="F345" s="22">
        <v>63</v>
      </c>
      <c r="G345" s="37">
        <f>Anchor!B1194</f>
        <v>1433.1913999999999</v>
      </c>
      <c r="H345" s="38">
        <f>Anchor!C1194</f>
        <v>25.4621</v>
      </c>
      <c r="I345" s="38">
        <f>Anchor!D1194</f>
        <v>37.8733</v>
      </c>
      <c r="J345" s="38">
        <f>Anchor!E1194</f>
        <v>38.656300000000002</v>
      </c>
      <c r="K345" s="38"/>
      <c r="L345" s="38">
        <f>Anchor!F1194</f>
        <v>8.6555999999999997</v>
      </c>
      <c r="M345" s="38">
        <f>Anchor!G1194</f>
        <v>8.1285000000000007</v>
      </c>
      <c r="N345" s="38">
        <f>Anchor!H1194</f>
        <v>44.137</v>
      </c>
      <c r="O345" s="38"/>
      <c r="P345" s="38"/>
      <c r="Q345" s="38"/>
      <c r="R345" s="38"/>
      <c r="S345" s="38"/>
      <c r="T345" s="38"/>
      <c r="U345" s="38"/>
      <c r="V345" s="38">
        <f>Anchor!I1194</f>
        <v>8757.1</v>
      </c>
      <c r="W345" s="38">
        <f>Anchor!J1194</f>
        <v>4.3285999999999998</v>
      </c>
      <c r="X345" s="39">
        <f t="shared" si="22"/>
        <v>2.4325277777777781</v>
      </c>
      <c r="Y345" s="15"/>
      <c r="Z345" s="37">
        <f>Test!B1194</f>
        <v>0</v>
      </c>
      <c r="AA345" s="38">
        <f>Test!C1194</f>
        <v>0</v>
      </c>
      <c r="AB345" s="38">
        <f>Test!D1194</f>
        <v>0</v>
      </c>
      <c r="AC345" s="38">
        <f>Test!E1194</f>
        <v>0</v>
      </c>
      <c r="AD345" s="38"/>
      <c r="AE345" s="38">
        <f>Test!F1194</f>
        <v>0</v>
      </c>
      <c r="AF345" s="38">
        <f>Test!G1194</f>
        <v>0</v>
      </c>
      <c r="AG345" s="38">
        <f>Test!H1194</f>
        <v>0</v>
      </c>
      <c r="AH345" s="38"/>
      <c r="AI345" s="38"/>
      <c r="AJ345" s="38"/>
      <c r="AK345" s="38"/>
      <c r="AL345" s="38"/>
      <c r="AM345" s="38"/>
      <c r="AN345" s="38"/>
      <c r="AO345" s="38">
        <f>Test!I1194</f>
        <v>0</v>
      </c>
      <c r="AP345" s="38">
        <f>Test!J1194</f>
        <v>0</v>
      </c>
      <c r="AQ345" s="39">
        <f t="shared" si="23"/>
        <v>0</v>
      </c>
      <c r="AR345" s="50">
        <f t="shared" si="20"/>
        <v>0</v>
      </c>
      <c r="AS345" s="51">
        <f t="shared" si="21"/>
        <v>0</v>
      </c>
      <c r="AT345" s="16"/>
      <c r="AU345" s="16"/>
      <c r="AV345" s="468"/>
      <c r="AW345" s="403"/>
      <c r="AX345" s="403"/>
      <c r="AY345" s="403"/>
      <c r="AZ345" s="403"/>
      <c r="BA345" s="403"/>
      <c r="BB345" s="403"/>
      <c r="BC345" s="403"/>
      <c r="BD345" s="403"/>
      <c r="BE345" s="403"/>
      <c r="BF345" s="403"/>
      <c r="BG345" s="403"/>
      <c r="BH345" s="403"/>
      <c r="BI345" s="403"/>
      <c r="BJ345" s="403"/>
      <c r="BK345" s="403"/>
      <c r="BL345" s="403"/>
      <c r="BM345" s="403"/>
      <c r="BN345" s="403"/>
      <c r="BO345" s="403"/>
      <c r="BP345" s="403"/>
      <c r="BQ345" s="377"/>
      <c r="BR345" s="377"/>
    </row>
    <row r="346" spans="1:70" ht="17" customHeight="1" x14ac:dyDescent="0.2">
      <c r="A346" s="387"/>
      <c r="B346" s="389" t="s">
        <v>2</v>
      </c>
      <c r="C346" s="392" t="s">
        <v>76</v>
      </c>
      <c r="D346" s="395">
        <v>24</v>
      </c>
      <c r="E346" s="398">
        <v>10</v>
      </c>
      <c r="F346" s="21">
        <v>23</v>
      </c>
      <c r="G346" s="32">
        <f>Anchor!B1195</f>
        <v>9939.0750000000007</v>
      </c>
      <c r="H346" s="33">
        <f>Anchor!C1195</f>
        <v>42.592700000000001</v>
      </c>
      <c r="I346" s="33">
        <f>Anchor!D1195</f>
        <v>46.898400000000002</v>
      </c>
      <c r="J346" s="33">
        <f>Anchor!E1195</f>
        <v>46.996299999999998</v>
      </c>
      <c r="K346" s="33"/>
      <c r="L346" s="33">
        <f>Anchor!F1195</f>
        <v>23.827500000000001</v>
      </c>
      <c r="M346" s="33">
        <f>Anchor!G1195</f>
        <v>20.533100000000001</v>
      </c>
      <c r="N346" s="33">
        <f>Anchor!H1195</f>
        <v>99.675700000000006</v>
      </c>
      <c r="O346" s="33"/>
      <c r="P346" s="33"/>
      <c r="Q346" s="33"/>
      <c r="R346" s="33"/>
      <c r="S346" s="33"/>
      <c r="T346" s="33"/>
      <c r="U346" s="33"/>
      <c r="V346" s="33">
        <f>Anchor!I1195</f>
        <v>17769.2</v>
      </c>
      <c r="W346" s="33">
        <f>Anchor!J1195</f>
        <v>9.4580000000000002</v>
      </c>
      <c r="X346" s="34">
        <f t="shared" si="22"/>
        <v>4.935888888888889</v>
      </c>
      <c r="Y346" s="15"/>
      <c r="Z346" s="32">
        <f>Test!B1195</f>
        <v>0</v>
      </c>
      <c r="AA346" s="33">
        <f>Test!C1195</f>
        <v>0</v>
      </c>
      <c r="AB346" s="33">
        <f>Test!D1195</f>
        <v>0</v>
      </c>
      <c r="AC346" s="33">
        <f>Test!E1195</f>
        <v>0</v>
      </c>
      <c r="AD346" s="33"/>
      <c r="AE346" s="33">
        <f>Test!F1195</f>
        <v>0</v>
      </c>
      <c r="AF346" s="33">
        <f>Test!G1195</f>
        <v>0</v>
      </c>
      <c r="AG346" s="33">
        <f>Test!H1195</f>
        <v>0</v>
      </c>
      <c r="AH346" s="33"/>
      <c r="AI346" s="33"/>
      <c r="AJ346" s="33"/>
      <c r="AK346" s="33"/>
      <c r="AL346" s="33"/>
      <c r="AM346" s="33"/>
      <c r="AN346" s="33"/>
      <c r="AO346" s="33">
        <f>Test!I1195</f>
        <v>0</v>
      </c>
      <c r="AP346" s="33">
        <f>Test!J1195</f>
        <v>0</v>
      </c>
      <c r="AQ346" s="34">
        <f t="shared" si="23"/>
        <v>0</v>
      </c>
      <c r="AR346" s="46">
        <f t="shared" si="20"/>
        <v>0</v>
      </c>
      <c r="AS346" s="47">
        <f t="shared" si="21"/>
        <v>0</v>
      </c>
      <c r="AT346" s="16"/>
      <c r="AU346" s="16"/>
      <c r="AV346" s="468" t="s">
        <v>123</v>
      </c>
      <c r="AW346" s="403" cm="1">
        <f t="array" ref="AW346">bdRateExtend($G346:$G349,H346:H349,$Z346:$Z349,AA346:AA349)</f>
        <v>1</v>
      </c>
      <c r="AX346" s="403" cm="1">
        <f t="array" ref="AX346">bdRateExtend($G346:$G351,H346:H351,$Z346:$Z351,AA346:AA351)</f>
        <v>1</v>
      </c>
      <c r="AY346" s="403" cm="1">
        <f t="array" ref="AY346">bdRateExtend($G346:$G351,I346:I351,$Z346:$Z351,AB346:AB351)</f>
        <v>1</v>
      </c>
      <c r="AZ346" s="403" cm="1">
        <f t="array" ref="AZ346">bdRateExtend($G346:$G351,J346:J351,$Z346:$Z351,AC346:AC351)</f>
        <v>1</v>
      </c>
      <c r="BA346" s="403" t="e" cm="1">
        <f t="array" ref="BA346">bdRateExtend($G346:$G351,K346:K351,$Z346:$Z351,AD346:AD351)</f>
        <v>#VALUE!</v>
      </c>
      <c r="BB346" s="403" cm="1">
        <f t="array" ref="BB346">bdRateExtend($G346:$G349,L346:L349,$Z346:$Z349,AE346:AE349)</f>
        <v>1</v>
      </c>
      <c r="BC346" s="403" cm="1">
        <f t="array" ref="BC346">bdRateExtend($G346:$G351,L346:L351,$Z346:$Z351,AE346:AE351)</f>
        <v>1</v>
      </c>
      <c r="BD346" s="403" cm="1">
        <f t="array" ref="BD346">bdRateExtend($G346:$G349,M346:M349,$Z346:$Z349,AF346:AF349)</f>
        <v>1</v>
      </c>
      <c r="BE346" s="403" cm="1">
        <f t="array" ref="BE346">bdRateExtend($G346:$G351,M346:M351,$Z346:$Z351,AF346:AF351)</f>
        <v>1</v>
      </c>
      <c r="BF346" s="403" cm="1">
        <f t="array" ref="BF346">bdRateExtend($G346:$G349,N346:N349,$Z346:$Z349,AG346:AG349)</f>
        <v>1</v>
      </c>
      <c r="BG346" s="403" cm="1">
        <f t="array" ref="BG346">bdRateExtend($G346:$G351,N346:N351,$Z346:$Z351,AG346:AG351)</f>
        <v>1</v>
      </c>
      <c r="BH346" s="403" t="e" cm="1">
        <f t="array" ref="BH346">bdRateExtend($G346:$G349,O346:O349,$Z346:$Z349,AH346:AH349)</f>
        <v>#VALUE!</v>
      </c>
      <c r="BI346" s="403" t="e" cm="1">
        <f t="array" ref="BI346">bdRateExtend($G346:$G351,O346:O351,$Z346:$Z351,AH346:AH351)</f>
        <v>#VALUE!</v>
      </c>
      <c r="BJ346" s="403" t="e" cm="1">
        <f t="array" ref="BJ346">bdRateExtend($G346:$G349,P346:P349,$Z346:$Z349,AI346:AI349)</f>
        <v>#VALUE!</v>
      </c>
      <c r="BK346" s="403" t="e" cm="1">
        <f t="array" ref="BK346">bdRateExtend($G346:$G351,P346:P351,$Z346:$Z351,AI346:AI351)</f>
        <v>#VALUE!</v>
      </c>
      <c r="BL346" s="403" t="e" cm="1">
        <f t="array" ref="BL346">bdRateExtend($G346:$G349,Q346:Q349,$Z346:$Z349,AJ346:AJ349)</f>
        <v>#VALUE!</v>
      </c>
      <c r="BM346" s="403" t="e" cm="1">
        <f t="array" ref="BM346">bdRateExtend($G346:$G351,Q346:Q351,$Z346:$Z351,AJ346:AJ351)</f>
        <v>#VALUE!</v>
      </c>
      <c r="BN346" s="403" t="e" cm="1">
        <f t="array" ref="BN346">bdRateExtend($G346:$G349,R346:R349,$Z346:$Z349,AK346:AK349)</f>
        <v>#VALUE!</v>
      </c>
      <c r="BO346" s="403" t="e" cm="1">
        <f t="array" ref="BO346">bdRateExtend($G346:$G351,R346:R351,$Z346:$Z351,AK346:AK351)</f>
        <v>#VALUE!</v>
      </c>
      <c r="BP346" s="403" t="e" cm="1">
        <f t="array" ref="BP346">bdRateExtend($G346:$G351,S346:S351,$Z346:$Z351,AL346:AL351)</f>
        <v>#VALUE!</v>
      </c>
      <c r="BQ346" s="377" t="e" cm="1">
        <f t="array" ref="BQ346">bdRateExtend($G346:$G351,T346:T351,$Z346:$Z351,AM346:AM351)</f>
        <v>#VALUE!</v>
      </c>
      <c r="BR346" s="377" t="e" cm="1">
        <f t="array" ref="BR346">bdRateExtend($G346:$G351,U346:U351,$Z346:$Z351,AN346:AN351)</f>
        <v>#VALUE!</v>
      </c>
    </row>
    <row r="347" spans="1:70" ht="17" customHeight="1" x14ac:dyDescent="0.2">
      <c r="A347" s="387"/>
      <c r="B347" s="390"/>
      <c r="C347" s="393"/>
      <c r="D347" s="396"/>
      <c r="E347" s="399"/>
      <c r="F347" s="19">
        <v>31</v>
      </c>
      <c r="G347" s="35">
        <f>Anchor!B1196</f>
        <v>5141.7200999999995</v>
      </c>
      <c r="H347" s="40">
        <f>Anchor!C1196</f>
        <v>41.476399999999998</v>
      </c>
      <c r="I347" s="40">
        <f>Anchor!D1196</f>
        <v>45.552999999999997</v>
      </c>
      <c r="J347" s="40">
        <f>Anchor!E1196</f>
        <v>45.403300000000002</v>
      </c>
      <c r="K347" s="40"/>
      <c r="L347" s="40">
        <f>Anchor!F1196</f>
        <v>21.3249</v>
      </c>
      <c r="M347" s="40">
        <f>Anchor!G1196</f>
        <v>18.9603</v>
      </c>
      <c r="N347" s="40">
        <f>Anchor!H1196</f>
        <v>96.8048</v>
      </c>
      <c r="O347" s="40"/>
      <c r="P347" s="40"/>
      <c r="Q347" s="40"/>
      <c r="R347" s="40"/>
      <c r="S347" s="40"/>
      <c r="T347" s="40"/>
      <c r="U347" s="40"/>
      <c r="V347" s="40">
        <f>Anchor!I1196</f>
        <v>12203.9</v>
      </c>
      <c r="W347" s="40">
        <f>Anchor!J1196</f>
        <v>8.2558000000000007</v>
      </c>
      <c r="X347" s="36">
        <f t="shared" si="22"/>
        <v>3.3899722222222222</v>
      </c>
      <c r="Y347" s="15"/>
      <c r="Z347" s="35">
        <f>Test!B1196</f>
        <v>0</v>
      </c>
      <c r="AA347" s="40">
        <f>Test!C1196</f>
        <v>0</v>
      </c>
      <c r="AB347" s="40">
        <f>Test!D1196</f>
        <v>0</v>
      </c>
      <c r="AC347" s="40">
        <f>Test!E1196</f>
        <v>0</v>
      </c>
      <c r="AD347" s="40"/>
      <c r="AE347" s="40">
        <f>Test!F1196</f>
        <v>0</v>
      </c>
      <c r="AF347" s="40">
        <f>Test!G1196</f>
        <v>0</v>
      </c>
      <c r="AG347" s="40">
        <f>Test!H1196</f>
        <v>0</v>
      </c>
      <c r="AH347" s="40"/>
      <c r="AI347" s="40"/>
      <c r="AJ347" s="40"/>
      <c r="AK347" s="40"/>
      <c r="AL347" s="40"/>
      <c r="AM347" s="40"/>
      <c r="AN347" s="40"/>
      <c r="AO347" s="40">
        <f>Test!I1196</f>
        <v>0</v>
      </c>
      <c r="AP347" s="40">
        <f>Test!J1196</f>
        <v>0</v>
      </c>
      <c r="AQ347" s="36">
        <f t="shared" si="23"/>
        <v>0</v>
      </c>
      <c r="AR347" s="48">
        <f t="shared" si="20"/>
        <v>0</v>
      </c>
      <c r="AS347" s="49">
        <f t="shared" si="21"/>
        <v>0</v>
      </c>
      <c r="AT347" s="16"/>
      <c r="AU347" s="16"/>
      <c r="AV347" s="468"/>
      <c r="AW347" s="403"/>
      <c r="AX347" s="403"/>
      <c r="AY347" s="403"/>
      <c r="AZ347" s="403"/>
      <c r="BA347" s="403"/>
      <c r="BB347" s="403"/>
      <c r="BC347" s="403"/>
      <c r="BD347" s="403"/>
      <c r="BE347" s="403"/>
      <c r="BF347" s="403"/>
      <c r="BG347" s="403"/>
      <c r="BH347" s="403"/>
      <c r="BI347" s="403"/>
      <c r="BJ347" s="403"/>
      <c r="BK347" s="403"/>
      <c r="BL347" s="403"/>
      <c r="BM347" s="403"/>
      <c r="BN347" s="403"/>
      <c r="BO347" s="403"/>
      <c r="BP347" s="403"/>
      <c r="BQ347" s="377"/>
      <c r="BR347" s="377"/>
    </row>
    <row r="348" spans="1:70" ht="17" customHeight="1" x14ac:dyDescent="0.2">
      <c r="A348" s="387"/>
      <c r="B348" s="390"/>
      <c r="C348" s="393"/>
      <c r="D348" s="396"/>
      <c r="E348" s="399"/>
      <c r="F348" s="19">
        <v>39</v>
      </c>
      <c r="G348" s="35">
        <f>Anchor!B1197</f>
        <v>2831.17</v>
      </c>
      <c r="H348" s="40">
        <f>Anchor!C1197</f>
        <v>40.325099999999999</v>
      </c>
      <c r="I348" s="40">
        <f>Anchor!D1197</f>
        <v>43.967300000000002</v>
      </c>
      <c r="J348" s="40">
        <f>Anchor!E1197</f>
        <v>43.6357</v>
      </c>
      <c r="K348" s="40"/>
      <c r="L348" s="40">
        <f>Anchor!F1197</f>
        <v>18.814499999999999</v>
      </c>
      <c r="M348" s="40">
        <f>Anchor!G1197</f>
        <v>17.3857</v>
      </c>
      <c r="N348" s="40">
        <f>Anchor!H1197</f>
        <v>87.997200000000007</v>
      </c>
      <c r="O348" s="40"/>
      <c r="P348" s="40"/>
      <c r="Q348" s="40"/>
      <c r="R348" s="40"/>
      <c r="S348" s="40"/>
      <c r="T348" s="40"/>
      <c r="U348" s="40"/>
      <c r="V348" s="40">
        <f>Anchor!I1197</f>
        <v>10091.4</v>
      </c>
      <c r="W348" s="40">
        <f>Anchor!J1197</f>
        <v>7.5496999999999996</v>
      </c>
      <c r="X348" s="36">
        <f t="shared" si="22"/>
        <v>2.8031666666666664</v>
      </c>
      <c r="Y348" s="15"/>
      <c r="Z348" s="35">
        <f>Test!B1197</f>
        <v>0</v>
      </c>
      <c r="AA348" s="40">
        <f>Test!C1197</f>
        <v>0</v>
      </c>
      <c r="AB348" s="40">
        <f>Test!D1197</f>
        <v>0</v>
      </c>
      <c r="AC348" s="40">
        <f>Test!E1197</f>
        <v>0</v>
      </c>
      <c r="AD348" s="40"/>
      <c r="AE348" s="40">
        <f>Test!F1197</f>
        <v>0</v>
      </c>
      <c r="AF348" s="40">
        <f>Test!G1197</f>
        <v>0</v>
      </c>
      <c r="AG348" s="40">
        <f>Test!H1197</f>
        <v>0</v>
      </c>
      <c r="AH348" s="40"/>
      <c r="AI348" s="40"/>
      <c r="AJ348" s="40"/>
      <c r="AK348" s="40"/>
      <c r="AL348" s="40"/>
      <c r="AM348" s="40"/>
      <c r="AN348" s="40"/>
      <c r="AO348" s="40">
        <f>Test!I1197</f>
        <v>0</v>
      </c>
      <c r="AP348" s="40">
        <f>Test!J1197</f>
        <v>0</v>
      </c>
      <c r="AQ348" s="36">
        <f t="shared" si="23"/>
        <v>0</v>
      </c>
      <c r="AR348" s="48">
        <f t="shared" si="20"/>
        <v>0</v>
      </c>
      <c r="AS348" s="49">
        <f t="shared" si="21"/>
        <v>0</v>
      </c>
      <c r="AT348" s="16"/>
      <c r="AU348" s="16"/>
      <c r="AV348" s="468" t="s">
        <v>124</v>
      </c>
      <c r="AW348" s="403" cm="1">
        <f t="array" ref="AW348">bdRateExtend($G347:$G350,H347:H350,$Z347:$Z350,AA347:AA350)</f>
        <v>1</v>
      </c>
      <c r="AX348" s="403"/>
      <c r="AY348" s="403"/>
      <c r="AZ348" s="403"/>
      <c r="BA348" s="403"/>
      <c r="BB348" s="403" cm="1">
        <f t="array" ref="BB348">bdRateExtend($G347:$G350,L347:L350,$Z347:$Z350,AE347:AE350)</f>
        <v>1</v>
      </c>
      <c r="BC348" s="403"/>
      <c r="BD348" s="403" cm="1">
        <f t="array" ref="BD348">bdRateExtend($G347:$G350,M347:M350,$Z347:$Z350,AF347:AF350)</f>
        <v>1</v>
      </c>
      <c r="BE348" s="403"/>
      <c r="BF348" s="403" cm="1">
        <f t="array" ref="BF348">bdRateExtend($G347:$G350,N347:N350,$Z347:$Z350,AG347:AG350)</f>
        <v>1</v>
      </c>
      <c r="BG348" s="403"/>
      <c r="BH348" s="403" t="e" cm="1">
        <f t="array" ref="BH348">bdRateExtend($G347:$G350,O347:O350,$Z347:$Z350,AH347:AH350)</f>
        <v>#VALUE!</v>
      </c>
      <c r="BI348" s="403"/>
      <c r="BJ348" s="403" t="e" cm="1">
        <f t="array" ref="BJ348">bdRateExtend($G347:$G350,P347:P350,$Z347:$Z350,AI347:AI350)</f>
        <v>#VALUE!</v>
      </c>
      <c r="BK348" s="403"/>
      <c r="BL348" s="403" t="e" cm="1">
        <f t="array" ref="BL348">bdRateExtend($G347:$G350,Q347:Q350,$Z347:$Z350,AJ347:AJ350)</f>
        <v>#VALUE!</v>
      </c>
      <c r="BM348" s="403"/>
      <c r="BN348" s="403" t="e" cm="1">
        <f t="array" ref="BN348">bdRateExtend($G347:$G350,R347:R350,$Z347:$Z350,AK347:AK350)</f>
        <v>#VALUE!</v>
      </c>
      <c r="BO348" s="403"/>
      <c r="BP348" s="403"/>
      <c r="BQ348" s="377"/>
      <c r="BR348" s="377"/>
    </row>
    <row r="349" spans="1:70" ht="17" customHeight="1" x14ac:dyDescent="0.2">
      <c r="A349" s="387"/>
      <c r="B349" s="390"/>
      <c r="C349" s="393"/>
      <c r="D349" s="396"/>
      <c r="E349" s="399"/>
      <c r="F349" s="19">
        <v>47</v>
      </c>
      <c r="G349" s="35">
        <f>Anchor!B1198</f>
        <v>1661.825</v>
      </c>
      <c r="H349" s="40">
        <f>Anchor!C1198</f>
        <v>39.045900000000003</v>
      </c>
      <c r="I349" s="40">
        <f>Anchor!D1198</f>
        <v>42.162399999999998</v>
      </c>
      <c r="J349" s="40">
        <f>Anchor!E1198</f>
        <v>41.735599999999998</v>
      </c>
      <c r="K349" s="40"/>
      <c r="L349" s="40">
        <f>Anchor!F1198</f>
        <v>16.429500000000001</v>
      </c>
      <c r="M349" s="40">
        <f>Anchor!G1198</f>
        <v>15.794700000000001</v>
      </c>
      <c r="N349" s="40">
        <f>Anchor!H1198</f>
        <v>74.427899999999994</v>
      </c>
      <c r="O349" s="40"/>
      <c r="P349" s="40"/>
      <c r="Q349" s="40"/>
      <c r="R349" s="40"/>
      <c r="S349" s="40"/>
      <c r="T349" s="40"/>
      <c r="U349" s="40"/>
      <c r="V349" s="40">
        <f>Anchor!I1198</f>
        <v>7443.7</v>
      </c>
      <c r="W349" s="40">
        <f>Anchor!J1198</f>
        <v>6.8852000000000002</v>
      </c>
      <c r="X349" s="36">
        <f t="shared" si="22"/>
        <v>2.0676944444444443</v>
      </c>
      <c r="Y349" s="15"/>
      <c r="Z349" s="35">
        <f>Test!B1198</f>
        <v>0</v>
      </c>
      <c r="AA349" s="40">
        <f>Test!C1198</f>
        <v>0</v>
      </c>
      <c r="AB349" s="40">
        <f>Test!D1198</f>
        <v>0</v>
      </c>
      <c r="AC349" s="40">
        <f>Test!E1198</f>
        <v>0</v>
      </c>
      <c r="AD349" s="40"/>
      <c r="AE349" s="40">
        <f>Test!F1198</f>
        <v>0</v>
      </c>
      <c r="AF349" s="40">
        <f>Test!G1198</f>
        <v>0</v>
      </c>
      <c r="AG349" s="40">
        <f>Test!H1198</f>
        <v>0</v>
      </c>
      <c r="AH349" s="40"/>
      <c r="AI349" s="40"/>
      <c r="AJ349" s="40"/>
      <c r="AK349" s="40"/>
      <c r="AL349" s="40"/>
      <c r="AM349" s="40"/>
      <c r="AN349" s="40"/>
      <c r="AO349" s="40">
        <f>Test!I1198</f>
        <v>0</v>
      </c>
      <c r="AP349" s="40">
        <f>Test!J1198</f>
        <v>0</v>
      </c>
      <c r="AQ349" s="36">
        <f t="shared" si="23"/>
        <v>0</v>
      </c>
      <c r="AR349" s="48">
        <f t="shared" si="20"/>
        <v>0</v>
      </c>
      <c r="AS349" s="49">
        <f t="shared" si="21"/>
        <v>0</v>
      </c>
      <c r="AT349" s="16"/>
      <c r="AU349" s="16"/>
      <c r="AV349" s="468"/>
      <c r="AW349" s="403"/>
      <c r="AX349" s="403"/>
      <c r="AY349" s="403"/>
      <c r="AZ349" s="403"/>
      <c r="BA349" s="403"/>
      <c r="BB349" s="403"/>
      <c r="BC349" s="403"/>
      <c r="BD349" s="403"/>
      <c r="BE349" s="403"/>
      <c r="BF349" s="403"/>
      <c r="BG349" s="403"/>
      <c r="BH349" s="403"/>
      <c r="BI349" s="403"/>
      <c r="BJ349" s="403"/>
      <c r="BK349" s="403"/>
      <c r="BL349" s="403"/>
      <c r="BM349" s="403"/>
      <c r="BN349" s="403"/>
      <c r="BO349" s="403"/>
      <c r="BP349" s="403"/>
      <c r="BQ349" s="377"/>
      <c r="BR349" s="377"/>
    </row>
    <row r="350" spans="1:70" ht="17" customHeight="1" x14ac:dyDescent="0.2">
      <c r="A350" s="387"/>
      <c r="B350" s="390"/>
      <c r="C350" s="393"/>
      <c r="D350" s="396"/>
      <c r="E350" s="399"/>
      <c r="F350" s="19">
        <v>55</v>
      </c>
      <c r="G350" s="35">
        <f>Anchor!B1199</f>
        <v>986.43100000000004</v>
      </c>
      <c r="H350" s="40">
        <f>Anchor!C1199</f>
        <v>37.574199999999998</v>
      </c>
      <c r="I350" s="40">
        <f>Anchor!D1199</f>
        <v>40.229100000000003</v>
      </c>
      <c r="J350" s="40">
        <f>Anchor!E1199</f>
        <v>39.768700000000003</v>
      </c>
      <c r="K350" s="40"/>
      <c r="L350" s="40">
        <f>Anchor!F1199</f>
        <v>14.2316</v>
      </c>
      <c r="M350" s="40">
        <f>Anchor!G1199</f>
        <v>14.1875</v>
      </c>
      <c r="N350" s="40">
        <f>Anchor!H1199</f>
        <v>57.691000000000003</v>
      </c>
      <c r="O350" s="40"/>
      <c r="P350" s="40"/>
      <c r="Q350" s="40"/>
      <c r="R350" s="40"/>
      <c r="S350" s="40"/>
      <c r="T350" s="40"/>
      <c r="U350" s="40"/>
      <c r="V350" s="40">
        <f>Anchor!I1199</f>
        <v>5557.8</v>
      </c>
      <c r="W350" s="40">
        <f>Anchor!J1199</f>
        <v>6.0848000000000004</v>
      </c>
      <c r="X350" s="36">
        <f t="shared" si="22"/>
        <v>1.5438333333333334</v>
      </c>
      <c r="Y350" s="15"/>
      <c r="Z350" s="35">
        <f>Test!B1199</f>
        <v>0</v>
      </c>
      <c r="AA350" s="40">
        <f>Test!C1199</f>
        <v>0</v>
      </c>
      <c r="AB350" s="40">
        <f>Test!D1199</f>
        <v>0</v>
      </c>
      <c r="AC350" s="40">
        <f>Test!E1199</f>
        <v>0</v>
      </c>
      <c r="AD350" s="40"/>
      <c r="AE350" s="40">
        <f>Test!F1199</f>
        <v>0</v>
      </c>
      <c r="AF350" s="40">
        <f>Test!G1199</f>
        <v>0</v>
      </c>
      <c r="AG350" s="40">
        <f>Test!H1199</f>
        <v>0</v>
      </c>
      <c r="AH350" s="40"/>
      <c r="AI350" s="40"/>
      <c r="AJ350" s="40"/>
      <c r="AK350" s="40"/>
      <c r="AL350" s="40"/>
      <c r="AM350" s="40"/>
      <c r="AN350" s="40"/>
      <c r="AO350" s="40">
        <f>Test!I1199</f>
        <v>0</v>
      </c>
      <c r="AP350" s="40">
        <f>Test!J1199</f>
        <v>0</v>
      </c>
      <c r="AQ350" s="36">
        <f t="shared" si="23"/>
        <v>0</v>
      </c>
      <c r="AR350" s="48">
        <f t="shared" si="20"/>
        <v>0</v>
      </c>
      <c r="AS350" s="49">
        <f t="shared" si="21"/>
        <v>0</v>
      </c>
      <c r="AT350" s="16"/>
      <c r="AU350" s="16"/>
      <c r="AV350" s="468" t="s">
        <v>125</v>
      </c>
      <c r="AW350" s="403" cm="1">
        <f t="array" ref="AW350">bdRateExtend($G348:$G351,H348:H351,$Z348:$Z351,AA348:AA351)</f>
        <v>1</v>
      </c>
      <c r="AX350" s="403"/>
      <c r="AY350" s="403"/>
      <c r="AZ350" s="403"/>
      <c r="BA350" s="403"/>
      <c r="BB350" s="403" cm="1">
        <f t="array" ref="BB350">bdRateExtend($G348:$G351,L348:L351,$Z348:$Z351,AE348:AE351)</f>
        <v>1</v>
      </c>
      <c r="BC350" s="403"/>
      <c r="BD350" s="403" cm="1">
        <f t="array" ref="BD350">bdRateExtend($G348:$G351,M348:M351,$Z348:$Z351,AF348:AF351)</f>
        <v>1</v>
      </c>
      <c r="BE350" s="403"/>
      <c r="BF350" s="403" cm="1">
        <f t="array" ref="BF350">bdRateExtend($G348:$G351,N348:N351,$Z348:$Z351,AG348:AG351)</f>
        <v>1</v>
      </c>
      <c r="BG350" s="403"/>
      <c r="BH350" s="403" t="e" cm="1">
        <f t="array" ref="BH350">bdRateExtend($G348:$G351,O348:O351,$Z348:$Z351,AH348:AH351)</f>
        <v>#VALUE!</v>
      </c>
      <c r="BI350" s="403"/>
      <c r="BJ350" s="403" t="e" cm="1">
        <f t="array" ref="BJ350">bdRateExtend($G348:$G351,P348:P351,$Z348:$Z351,AI348:AI351)</f>
        <v>#VALUE!</v>
      </c>
      <c r="BK350" s="403"/>
      <c r="BL350" s="403" t="e" cm="1">
        <f t="array" ref="BL350">bdRateExtend($G348:$G351,Q348:Q351,$Z348:$Z351,AJ348:AJ351)</f>
        <v>#VALUE!</v>
      </c>
      <c r="BM350" s="403"/>
      <c r="BN350" s="403" t="e" cm="1">
        <f t="array" ref="BN350">bdRateExtend($G348:$G351,R348:R351,$Z348:$Z351,AK348:AK351)</f>
        <v>#VALUE!</v>
      </c>
      <c r="BO350" s="403"/>
      <c r="BP350" s="403"/>
      <c r="BQ350" s="377"/>
      <c r="BR350" s="377"/>
    </row>
    <row r="351" spans="1:70" ht="17" customHeight="1" thickBot="1" x14ac:dyDescent="0.25">
      <c r="A351" s="387"/>
      <c r="B351" s="391"/>
      <c r="C351" s="394"/>
      <c r="D351" s="397"/>
      <c r="E351" s="400"/>
      <c r="F351" s="22">
        <v>63</v>
      </c>
      <c r="G351" s="37">
        <f>Anchor!B1200</f>
        <v>383.34719999999999</v>
      </c>
      <c r="H351" s="38">
        <f>Anchor!C1200</f>
        <v>34.750599999999999</v>
      </c>
      <c r="I351" s="38">
        <f>Anchor!D1200</f>
        <v>36.561799999999998</v>
      </c>
      <c r="J351" s="38">
        <f>Anchor!E1200</f>
        <v>36.119100000000003</v>
      </c>
      <c r="K351" s="38"/>
      <c r="L351" s="38">
        <f>Anchor!F1200</f>
        <v>11.095800000000001</v>
      </c>
      <c r="M351" s="38">
        <f>Anchor!G1200</f>
        <v>11.6021</v>
      </c>
      <c r="N351" s="38">
        <f>Anchor!H1200</f>
        <v>31.705100000000002</v>
      </c>
      <c r="O351" s="38"/>
      <c r="P351" s="38"/>
      <c r="Q351" s="38"/>
      <c r="R351" s="38"/>
      <c r="S351" s="38"/>
      <c r="T351" s="38"/>
      <c r="U351" s="38"/>
      <c r="V351" s="38">
        <f>Anchor!I1200</f>
        <v>3829.6</v>
      </c>
      <c r="W351" s="38">
        <f>Anchor!J1200</f>
        <v>3.8727</v>
      </c>
      <c r="X351" s="39">
        <f t="shared" si="22"/>
        <v>1.0637777777777777</v>
      </c>
      <c r="Y351" s="15"/>
      <c r="Z351" s="37">
        <f>Test!B1200</f>
        <v>0</v>
      </c>
      <c r="AA351" s="38">
        <f>Test!C1200</f>
        <v>0</v>
      </c>
      <c r="AB351" s="38">
        <f>Test!D1200</f>
        <v>0</v>
      </c>
      <c r="AC351" s="38">
        <f>Test!E1200</f>
        <v>0</v>
      </c>
      <c r="AD351" s="38"/>
      <c r="AE351" s="38">
        <f>Test!F1200</f>
        <v>0</v>
      </c>
      <c r="AF351" s="38">
        <f>Test!G1200</f>
        <v>0</v>
      </c>
      <c r="AG351" s="38">
        <f>Test!H1200</f>
        <v>0</v>
      </c>
      <c r="AH351" s="38"/>
      <c r="AI351" s="38"/>
      <c r="AJ351" s="38"/>
      <c r="AK351" s="38"/>
      <c r="AL351" s="38"/>
      <c r="AM351" s="38"/>
      <c r="AN351" s="38"/>
      <c r="AO351" s="38">
        <f>Test!I1200</f>
        <v>0</v>
      </c>
      <c r="AP351" s="38">
        <f>Test!J1200</f>
        <v>0</v>
      </c>
      <c r="AQ351" s="39">
        <f t="shared" si="23"/>
        <v>0</v>
      </c>
      <c r="AR351" s="50">
        <f t="shared" si="20"/>
        <v>0</v>
      </c>
      <c r="AS351" s="51">
        <f t="shared" si="21"/>
        <v>0</v>
      </c>
      <c r="AT351" s="16"/>
      <c r="AU351" s="16"/>
      <c r="AV351" s="468"/>
      <c r="AW351" s="403"/>
      <c r="AX351" s="403"/>
      <c r="AY351" s="403"/>
      <c r="AZ351" s="403"/>
      <c r="BA351" s="403"/>
      <c r="BB351" s="403"/>
      <c r="BC351" s="403"/>
      <c r="BD351" s="403"/>
      <c r="BE351" s="403"/>
      <c r="BF351" s="403"/>
      <c r="BG351" s="403"/>
      <c r="BH351" s="403"/>
      <c r="BI351" s="403"/>
      <c r="BJ351" s="403"/>
      <c r="BK351" s="403"/>
      <c r="BL351" s="403"/>
      <c r="BM351" s="403"/>
      <c r="BN351" s="403"/>
      <c r="BO351" s="403"/>
      <c r="BP351" s="403"/>
      <c r="BQ351" s="377"/>
      <c r="BR351" s="377"/>
    </row>
    <row r="352" spans="1:70" ht="17" customHeight="1" x14ac:dyDescent="0.2">
      <c r="A352" s="387"/>
      <c r="B352" s="389" t="s">
        <v>2</v>
      </c>
      <c r="C352" s="392" t="s">
        <v>77</v>
      </c>
      <c r="D352" s="395">
        <v>24</v>
      </c>
      <c r="E352" s="398">
        <v>10</v>
      </c>
      <c r="F352" s="21">
        <v>23</v>
      </c>
      <c r="G352" s="32">
        <f>Anchor!B1201</f>
        <v>17044.3259</v>
      </c>
      <c r="H352" s="33">
        <f>Anchor!C1201</f>
        <v>44.821100000000001</v>
      </c>
      <c r="I352" s="33">
        <f>Anchor!D1201</f>
        <v>46.393799999999999</v>
      </c>
      <c r="J352" s="33">
        <f>Anchor!E1201</f>
        <v>44.441800000000001</v>
      </c>
      <c r="K352" s="33"/>
      <c r="L352" s="33">
        <f>Anchor!F1201</f>
        <v>25.555099999999999</v>
      </c>
      <c r="M352" s="33">
        <f>Anchor!G1201</f>
        <v>23.855899999999998</v>
      </c>
      <c r="N352" s="33">
        <f>Anchor!H1201</f>
        <v>96.191500000000005</v>
      </c>
      <c r="O352" s="33"/>
      <c r="P352" s="33"/>
      <c r="Q352" s="33"/>
      <c r="R352" s="33"/>
      <c r="S352" s="33"/>
      <c r="T352" s="33"/>
      <c r="U352" s="33"/>
      <c r="V352" s="33">
        <f>Anchor!I1201</f>
        <v>58208.6</v>
      </c>
      <c r="W352" s="33">
        <f>Anchor!J1201</f>
        <v>14.130100000000001</v>
      </c>
      <c r="X352" s="34">
        <f t="shared" si="22"/>
        <v>16.169055555555556</v>
      </c>
      <c r="Y352" s="15"/>
      <c r="Z352" s="32">
        <f>Test!B1201</f>
        <v>0</v>
      </c>
      <c r="AA352" s="33">
        <f>Test!C1201</f>
        <v>0</v>
      </c>
      <c r="AB352" s="33">
        <f>Test!D1201</f>
        <v>0</v>
      </c>
      <c r="AC352" s="33">
        <f>Test!E1201</f>
        <v>0</v>
      </c>
      <c r="AD352" s="33"/>
      <c r="AE352" s="33">
        <f>Test!F1201</f>
        <v>0</v>
      </c>
      <c r="AF352" s="33">
        <f>Test!G1201</f>
        <v>0</v>
      </c>
      <c r="AG352" s="33">
        <f>Test!H1201</f>
        <v>0</v>
      </c>
      <c r="AH352" s="33"/>
      <c r="AI352" s="33"/>
      <c r="AJ352" s="33"/>
      <c r="AK352" s="33"/>
      <c r="AL352" s="33"/>
      <c r="AM352" s="33"/>
      <c r="AN352" s="33"/>
      <c r="AO352" s="33">
        <f>Test!I1201</f>
        <v>0</v>
      </c>
      <c r="AP352" s="33">
        <f>Test!J1201</f>
        <v>0</v>
      </c>
      <c r="AQ352" s="34">
        <f t="shared" si="23"/>
        <v>0</v>
      </c>
      <c r="AR352" s="46">
        <f t="shared" si="20"/>
        <v>0</v>
      </c>
      <c r="AS352" s="47">
        <f t="shared" si="21"/>
        <v>0</v>
      </c>
      <c r="AT352" s="16"/>
      <c r="AU352" s="16"/>
      <c r="AV352" s="468" t="s">
        <v>123</v>
      </c>
      <c r="AW352" s="403" cm="1">
        <f t="array" ref="AW352">bdRateExtend($G352:$G355,H352:H355,$Z352:$Z355,AA352:AA355)</f>
        <v>1</v>
      </c>
      <c r="AX352" s="403" cm="1">
        <f t="array" ref="AX352">bdRateExtend($G352:$G357,H352:H357,$Z352:$Z357,AA352:AA357)</f>
        <v>1</v>
      </c>
      <c r="AY352" s="403" cm="1">
        <f t="array" ref="AY352">bdRateExtend($G352:$G357,I352:I357,$Z352:$Z357,AB352:AB357)</f>
        <v>1</v>
      </c>
      <c r="AZ352" s="403" cm="1">
        <f t="array" ref="AZ352">bdRateExtend($G352:$G357,J352:J357,$Z352:$Z357,AC352:AC357)</f>
        <v>1</v>
      </c>
      <c r="BA352" s="403" t="e" cm="1">
        <f t="array" ref="BA352">bdRateExtend($G352:$G357,K352:K357,$Z352:$Z357,AD352:AD357)</f>
        <v>#VALUE!</v>
      </c>
      <c r="BB352" s="403" cm="1">
        <f t="array" ref="BB352">bdRateExtend($G352:$G355,L352:L355,$Z352:$Z355,AE352:AE355)</f>
        <v>1</v>
      </c>
      <c r="BC352" s="403" cm="1">
        <f t="array" ref="BC352">bdRateExtend($G352:$G357,L352:L357,$Z352:$Z357,AE352:AE357)</f>
        <v>1</v>
      </c>
      <c r="BD352" s="403" cm="1">
        <f t="array" ref="BD352">bdRateExtend($G352:$G355,M352:M355,$Z352:$Z355,AF352:AF355)</f>
        <v>1</v>
      </c>
      <c r="BE352" s="403" cm="1">
        <f t="array" ref="BE352">bdRateExtend($G352:$G357,M352:M357,$Z352:$Z357,AF352:AF357)</f>
        <v>1</v>
      </c>
      <c r="BF352" s="403" cm="1">
        <f t="array" ref="BF352">bdRateExtend($G352:$G355,N352:N355,$Z352:$Z355,AG352:AG355)</f>
        <v>1</v>
      </c>
      <c r="BG352" s="403" cm="1">
        <f t="array" ref="BG352">bdRateExtend($G352:$G357,N352:N357,$Z352:$Z357,AG352:AG357)</f>
        <v>1</v>
      </c>
      <c r="BH352" s="403" t="e" cm="1">
        <f t="array" ref="BH352">bdRateExtend($G352:$G355,O352:O355,$Z352:$Z355,AH352:AH355)</f>
        <v>#VALUE!</v>
      </c>
      <c r="BI352" s="403" t="e" cm="1">
        <f t="array" ref="BI352">bdRateExtend($G352:$G357,O352:O357,$Z352:$Z357,AH352:AH357)</f>
        <v>#VALUE!</v>
      </c>
      <c r="BJ352" s="403" t="e" cm="1">
        <f t="array" ref="BJ352">bdRateExtend($G352:$G355,P352:P355,$Z352:$Z355,AI352:AI355)</f>
        <v>#VALUE!</v>
      </c>
      <c r="BK352" s="403" t="e" cm="1">
        <f t="array" ref="BK352">bdRateExtend($G352:$G357,P352:P357,$Z352:$Z357,AI352:AI357)</f>
        <v>#VALUE!</v>
      </c>
      <c r="BL352" s="403" t="e" cm="1">
        <f t="array" ref="BL352">bdRateExtend($G352:$G355,Q352:Q355,$Z352:$Z355,AJ352:AJ355)</f>
        <v>#VALUE!</v>
      </c>
      <c r="BM352" s="403" t="e" cm="1">
        <f t="array" ref="BM352">bdRateExtend($G352:$G357,Q352:Q357,$Z352:$Z357,AJ352:AJ357)</f>
        <v>#VALUE!</v>
      </c>
      <c r="BN352" s="403" t="e" cm="1">
        <f t="array" ref="BN352">bdRateExtend($G352:$G355,R352:R355,$Z352:$Z355,AK352:AK355)</f>
        <v>#VALUE!</v>
      </c>
      <c r="BO352" s="403" t="e" cm="1">
        <f t="array" ref="BO352">bdRateExtend($G352:$G357,R352:R357,$Z352:$Z357,AK352:AK357)</f>
        <v>#VALUE!</v>
      </c>
      <c r="BP352" s="403" t="e" cm="1">
        <f t="array" ref="BP352">bdRateExtend($G352:$G357,S352:S357,$Z352:$Z357,AL352:AL357)</f>
        <v>#VALUE!</v>
      </c>
      <c r="BQ352" s="377" t="e" cm="1">
        <f t="array" ref="BQ352">bdRateExtend($G352:$G357,T352:T357,$Z352:$Z357,AM352:AM357)</f>
        <v>#VALUE!</v>
      </c>
      <c r="BR352" s="377" t="e" cm="1">
        <f t="array" ref="BR352">bdRateExtend($G352:$G357,U352:U357,$Z352:$Z357,AN352:AN357)</f>
        <v>#VALUE!</v>
      </c>
    </row>
    <row r="353" spans="1:70" ht="17" customHeight="1" x14ac:dyDescent="0.2">
      <c r="A353" s="387"/>
      <c r="B353" s="390"/>
      <c r="C353" s="393"/>
      <c r="D353" s="396"/>
      <c r="E353" s="399"/>
      <c r="F353" s="19">
        <v>31</v>
      </c>
      <c r="G353" s="35">
        <f>Anchor!B1202</f>
        <v>10420.792600000001</v>
      </c>
      <c r="H353" s="40">
        <f>Anchor!C1202</f>
        <v>42.064300000000003</v>
      </c>
      <c r="I353" s="40">
        <f>Anchor!D1202</f>
        <v>45.255899999999997</v>
      </c>
      <c r="J353" s="40">
        <f>Anchor!E1202</f>
        <v>42.868099999999998</v>
      </c>
      <c r="K353" s="40"/>
      <c r="L353" s="40">
        <f>Anchor!F1202</f>
        <v>22.381</v>
      </c>
      <c r="M353" s="40">
        <f>Anchor!G1202</f>
        <v>20.971399999999999</v>
      </c>
      <c r="N353" s="40">
        <f>Anchor!H1202</f>
        <v>91.995400000000004</v>
      </c>
      <c r="O353" s="40"/>
      <c r="P353" s="40"/>
      <c r="Q353" s="40"/>
      <c r="R353" s="40"/>
      <c r="S353" s="40"/>
      <c r="T353" s="40"/>
      <c r="U353" s="40"/>
      <c r="V353" s="40">
        <f>Anchor!I1202</f>
        <v>50257.4</v>
      </c>
      <c r="W353" s="40">
        <f>Anchor!J1202</f>
        <v>11.8184</v>
      </c>
      <c r="X353" s="36">
        <f t="shared" si="22"/>
        <v>13.96038888888889</v>
      </c>
      <c r="Y353" s="15"/>
      <c r="Z353" s="35">
        <f>Test!B1202</f>
        <v>0</v>
      </c>
      <c r="AA353" s="40">
        <f>Test!C1202</f>
        <v>0</v>
      </c>
      <c r="AB353" s="40">
        <f>Test!D1202</f>
        <v>0</v>
      </c>
      <c r="AC353" s="40">
        <f>Test!E1202</f>
        <v>0</v>
      </c>
      <c r="AD353" s="40"/>
      <c r="AE353" s="40">
        <f>Test!F1202</f>
        <v>0</v>
      </c>
      <c r="AF353" s="40">
        <f>Test!G1202</f>
        <v>0</v>
      </c>
      <c r="AG353" s="40">
        <f>Test!H1202</f>
        <v>0</v>
      </c>
      <c r="AH353" s="40"/>
      <c r="AI353" s="40"/>
      <c r="AJ353" s="40"/>
      <c r="AK353" s="40"/>
      <c r="AL353" s="40"/>
      <c r="AM353" s="40"/>
      <c r="AN353" s="40"/>
      <c r="AO353" s="40">
        <f>Test!I1202</f>
        <v>0</v>
      </c>
      <c r="AP353" s="40">
        <f>Test!J1202</f>
        <v>0</v>
      </c>
      <c r="AQ353" s="36">
        <f t="shared" si="23"/>
        <v>0</v>
      </c>
      <c r="AR353" s="48">
        <f t="shared" si="20"/>
        <v>0</v>
      </c>
      <c r="AS353" s="49">
        <f t="shared" si="21"/>
        <v>0</v>
      </c>
      <c r="AT353" s="16"/>
      <c r="AU353" s="16"/>
      <c r="AV353" s="468"/>
      <c r="AW353" s="403"/>
      <c r="AX353" s="403"/>
      <c r="AY353" s="403"/>
      <c r="AZ353" s="403"/>
      <c r="BA353" s="403"/>
      <c r="BB353" s="403"/>
      <c r="BC353" s="403"/>
      <c r="BD353" s="403"/>
      <c r="BE353" s="403"/>
      <c r="BF353" s="403"/>
      <c r="BG353" s="403"/>
      <c r="BH353" s="403"/>
      <c r="BI353" s="403"/>
      <c r="BJ353" s="403"/>
      <c r="BK353" s="403"/>
      <c r="BL353" s="403"/>
      <c r="BM353" s="403"/>
      <c r="BN353" s="403"/>
      <c r="BO353" s="403"/>
      <c r="BP353" s="403"/>
      <c r="BQ353" s="377"/>
      <c r="BR353" s="377"/>
    </row>
    <row r="354" spans="1:70" ht="17" customHeight="1" x14ac:dyDescent="0.2">
      <c r="A354" s="387"/>
      <c r="B354" s="390"/>
      <c r="C354" s="393"/>
      <c r="D354" s="396"/>
      <c r="E354" s="399"/>
      <c r="F354" s="19">
        <v>39</v>
      </c>
      <c r="G354" s="35">
        <f>Anchor!B1203</f>
        <v>5997.5572000000002</v>
      </c>
      <c r="H354" s="40">
        <f>Anchor!C1203</f>
        <v>39.283700000000003</v>
      </c>
      <c r="I354" s="40">
        <f>Anchor!D1203</f>
        <v>44.111699999999999</v>
      </c>
      <c r="J354" s="40">
        <f>Anchor!E1203</f>
        <v>41.319000000000003</v>
      </c>
      <c r="K354" s="40"/>
      <c r="L354" s="40">
        <f>Anchor!F1203</f>
        <v>19.032800000000002</v>
      </c>
      <c r="M354" s="40">
        <f>Anchor!G1203</f>
        <v>17.933700000000002</v>
      </c>
      <c r="N354" s="40">
        <f>Anchor!H1203</f>
        <v>83.976699999999994</v>
      </c>
      <c r="O354" s="40"/>
      <c r="P354" s="40"/>
      <c r="Q354" s="40"/>
      <c r="R354" s="40"/>
      <c r="S354" s="40"/>
      <c r="T354" s="40"/>
      <c r="U354" s="40"/>
      <c r="V354" s="40">
        <f>Anchor!I1203</f>
        <v>41304.9</v>
      </c>
      <c r="W354" s="40">
        <f>Anchor!J1203</f>
        <v>10.136799999999999</v>
      </c>
      <c r="X354" s="36">
        <f t="shared" si="22"/>
        <v>11.473583333333334</v>
      </c>
      <c r="Y354" s="15"/>
      <c r="Z354" s="35">
        <f>Test!B1203</f>
        <v>0</v>
      </c>
      <c r="AA354" s="40">
        <f>Test!C1203</f>
        <v>0</v>
      </c>
      <c r="AB354" s="40">
        <f>Test!D1203</f>
        <v>0</v>
      </c>
      <c r="AC354" s="40">
        <f>Test!E1203</f>
        <v>0</v>
      </c>
      <c r="AD354" s="40"/>
      <c r="AE354" s="40">
        <f>Test!F1203</f>
        <v>0</v>
      </c>
      <c r="AF354" s="40">
        <f>Test!G1203</f>
        <v>0</v>
      </c>
      <c r="AG354" s="40">
        <f>Test!H1203</f>
        <v>0</v>
      </c>
      <c r="AH354" s="40"/>
      <c r="AI354" s="40"/>
      <c r="AJ354" s="40"/>
      <c r="AK354" s="40"/>
      <c r="AL354" s="40"/>
      <c r="AM354" s="40"/>
      <c r="AN354" s="40"/>
      <c r="AO354" s="40">
        <f>Test!I1203</f>
        <v>0</v>
      </c>
      <c r="AP354" s="40">
        <f>Test!J1203</f>
        <v>0</v>
      </c>
      <c r="AQ354" s="36">
        <f t="shared" si="23"/>
        <v>0</v>
      </c>
      <c r="AR354" s="48">
        <f t="shared" si="20"/>
        <v>0</v>
      </c>
      <c r="AS354" s="49">
        <f t="shared" si="21"/>
        <v>0</v>
      </c>
      <c r="AT354" s="16"/>
      <c r="AU354" s="16"/>
      <c r="AV354" s="468" t="s">
        <v>124</v>
      </c>
      <c r="AW354" s="403" cm="1">
        <f t="array" ref="AW354">bdRateExtend($G353:$G356,H353:H356,$Z353:$Z356,AA353:AA356)</f>
        <v>1</v>
      </c>
      <c r="AX354" s="403"/>
      <c r="AY354" s="403"/>
      <c r="AZ354" s="403"/>
      <c r="BA354" s="403"/>
      <c r="BB354" s="403" cm="1">
        <f t="array" ref="BB354">bdRateExtend($G353:$G356,L353:L356,$Z353:$Z356,AE353:AE356)</f>
        <v>1</v>
      </c>
      <c r="BC354" s="403"/>
      <c r="BD354" s="403" cm="1">
        <f t="array" ref="BD354">bdRateExtend($G353:$G356,M353:M356,$Z353:$Z356,AF353:AF356)</f>
        <v>1</v>
      </c>
      <c r="BE354" s="403"/>
      <c r="BF354" s="403" cm="1">
        <f t="array" ref="BF354">bdRateExtend($G353:$G356,N353:N356,$Z353:$Z356,AG353:AG356)</f>
        <v>1</v>
      </c>
      <c r="BG354" s="403"/>
      <c r="BH354" s="403" t="e" cm="1">
        <f t="array" ref="BH354">bdRateExtend($G353:$G356,O353:O356,$Z353:$Z356,AH353:AH356)</f>
        <v>#VALUE!</v>
      </c>
      <c r="BI354" s="403"/>
      <c r="BJ354" s="403" t="e" cm="1">
        <f t="array" ref="BJ354">bdRateExtend($G353:$G356,P353:P356,$Z353:$Z356,AI353:AI356)</f>
        <v>#VALUE!</v>
      </c>
      <c r="BK354" s="403"/>
      <c r="BL354" s="403" t="e" cm="1">
        <f t="array" ref="BL354">bdRateExtend($G353:$G356,Q353:Q356,$Z353:$Z356,AJ353:AJ356)</f>
        <v>#VALUE!</v>
      </c>
      <c r="BM354" s="403"/>
      <c r="BN354" s="403" t="e" cm="1">
        <f t="array" ref="BN354">bdRateExtend($G353:$G356,R353:R356,$Z353:$Z356,AK353:AK356)</f>
        <v>#VALUE!</v>
      </c>
      <c r="BO354" s="403"/>
      <c r="BP354" s="403"/>
      <c r="BQ354" s="377"/>
      <c r="BR354" s="377"/>
    </row>
    <row r="355" spans="1:70" ht="17" customHeight="1" x14ac:dyDescent="0.2">
      <c r="A355" s="387"/>
      <c r="B355" s="390"/>
      <c r="C355" s="393"/>
      <c r="D355" s="396"/>
      <c r="E355" s="399"/>
      <c r="F355" s="19">
        <v>47</v>
      </c>
      <c r="G355" s="35">
        <f>Anchor!B1204</f>
        <v>3306.9562999999998</v>
      </c>
      <c r="H355" s="40">
        <f>Anchor!C1204</f>
        <v>36.695799999999998</v>
      </c>
      <c r="I355" s="40">
        <f>Anchor!D1204</f>
        <v>43.014899999999997</v>
      </c>
      <c r="J355" s="40">
        <f>Anchor!E1204</f>
        <v>39.996899999999997</v>
      </c>
      <c r="K355" s="40"/>
      <c r="L355" s="40">
        <f>Anchor!F1204</f>
        <v>15.8782</v>
      </c>
      <c r="M355" s="40">
        <f>Anchor!G1204</f>
        <v>15.040800000000001</v>
      </c>
      <c r="N355" s="40">
        <f>Anchor!H1204</f>
        <v>70.599900000000005</v>
      </c>
      <c r="O355" s="40"/>
      <c r="P355" s="40"/>
      <c r="Q355" s="40"/>
      <c r="R355" s="40"/>
      <c r="S355" s="40"/>
      <c r="T355" s="40"/>
      <c r="U355" s="40"/>
      <c r="V355" s="40">
        <f>Anchor!I1204</f>
        <v>33706</v>
      </c>
      <c r="W355" s="40">
        <f>Anchor!J1204</f>
        <v>7.6473000000000004</v>
      </c>
      <c r="X355" s="36">
        <f t="shared" si="22"/>
        <v>9.3627777777777776</v>
      </c>
      <c r="Y355" s="15"/>
      <c r="Z355" s="35">
        <f>Test!B1204</f>
        <v>0</v>
      </c>
      <c r="AA355" s="40">
        <f>Test!C1204</f>
        <v>0</v>
      </c>
      <c r="AB355" s="40">
        <f>Test!D1204</f>
        <v>0</v>
      </c>
      <c r="AC355" s="40">
        <f>Test!E1204</f>
        <v>0</v>
      </c>
      <c r="AD355" s="40"/>
      <c r="AE355" s="40">
        <f>Test!F1204</f>
        <v>0</v>
      </c>
      <c r="AF355" s="40">
        <f>Test!G1204</f>
        <v>0</v>
      </c>
      <c r="AG355" s="40">
        <f>Test!H1204</f>
        <v>0</v>
      </c>
      <c r="AH355" s="40"/>
      <c r="AI355" s="40"/>
      <c r="AJ355" s="40"/>
      <c r="AK355" s="40"/>
      <c r="AL355" s="40"/>
      <c r="AM355" s="40"/>
      <c r="AN355" s="40"/>
      <c r="AO355" s="40">
        <f>Test!I1204</f>
        <v>0</v>
      </c>
      <c r="AP355" s="40">
        <f>Test!J1204</f>
        <v>0</v>
      </c>
      <c r="AQ355" s="36">
        <f t="shared" si="23"/>
        <v>0</v>
      </c>
      <c r="AR355" s="48">
        <f t="shared" si="20"/>
        <v>0</v>
      </c>
      <c r="AS355" s="49">
        <f t="shared" si="21"/>
        <v>0</v>
      </c>
      <c r="AT355" s="16"/>
      <c r="AU355" s="16"/>
      <c r="AV355" s="468"/>
      <c r="AW355" s="403"/>
      <c r="AX355" s="403"/>
      <c r="AY355" s="403"/>
      <c r="AZ355" s="403"/>
      <c r="BA355" s="403"/>
      <c r="BB355" s="403"/>
      <c r="BC355" s="403"/>
      <c r="BD355" s="403"/>
      <c r="BE355" s="403"/>
      <c r="BF355" s="403"/>
      <c r="BG355" s="403"/>
      <c r="BH355" s="403"/>
      <c r="BI355" s="403"/>
      <c r="BJ355" s="403"/>
      <c r="BK355" s="403"/>
      <c r="BL355" s="403"/>
      <c r="BM355" s="403"/>
      <c r="BN355" s="403"/>
      <c r="BO355" s="403"/>
      <c r="BP355" s="403"/>
      <c r="BQ355" s="377"/>
      <c r="BR355" s="377"/>
    </row>
    <row r="356" spans="1:70" ht="17" customHeight="1" x14ac:dyDescent="0.2">
      <c r="A356" s="387"/>
      <c r="B356" s="390"/>
      <c r="C356" s="393"/>
      <c r="D356" s="396"/>
      <c r="E356" s="399"/>
      <c r="F356" s="19">
        <v>55</v>
      </c>
      <c r="G356" s="35">
        <f>Anchor!B1205</f>
        <v>1682.3601000000001</v>
      </c>
      <c r="H356" s="40">
        <f>Anchor!C1205</f>
        <v>34.350099999999998</v>
      </c>
      <c r="I356" s="40">
        <f>Anchor!D1205</f>
        <v>41.932600000000001</v>
      </c>
      <c r="J356" s="40">
        <f>Anchor!E1205</f>
        <v>38.798400000000001</v>
      </c>
      <c r="K356" s="40"/>
      <c r="L356" s="40">
        <f>Anchor!F1205</f>
        <v>12.903499999999999</v>
      </c>
      <c r="M356" s="40">
        <f>Anchor!G1205</f>
        <v>12.3332</v>
      </c>
      <c r="N356" s="40">
        <f>Anchor!H1205</f>
        <v>52.905999999999999</v>
      </c>
      <c r="O356" s="40"/>
      <c r="P356" s="40"/>
      <c r="Q356" s="40"/>
      <c r="R356" s="40"/>
      <c r="S356" s="40"/>
      <c r="T356" s="40"/>
      <c r="U356" s="40"/>
      <c r="V356" s="40">
        <f>Anchor!I1205</f>
        <v>27185.8</v>
      </c>
      <c r="W356" s="40">
        <f>Anchor!J1205</f>
        <v>6.1615000000000002</v>
      </c>
      <c r="X356" s="36">
        <f t="shared" si="22"/>
        <v>7.5516111111111108</v>
      </c>
      <c r="Y356" s="15"/>
      <c r="Z356" s="35">
        <f>Test!B1205</f>
        <v>0</v>
      </c>
      <c r="AA356" s="40">
        <f>Test!C1205</f>
        <v>0</v>
      </c>
      <c r="AB356" s="40">
        <f>Test!D1205</f>
        <v>0</v>
      </c>
      <c r="AC356" s="40">
        <f>Test!E1205</f>
        <v>0</v>
      </c>
      <c r="AD356" s="40"/>
      <c r="AE356" s="40">
        <f>Test!F1205</f>
        <v>0</v>
      </c>
      <c r="AF356" s="40">
        <f>Test!G1205</f>
        <v>0</v>
      </c>
      <c r="AG356" s="40">
        <f>Test!H1205</f>
        <v>0</v>
      </c>
      <c r="AH356" s="40"/>
      <c r="AI356" s="40"/>
      <c r="AJ356" s="40"/>
      <c r="AK356" s="40"/>
      <c r="AL356" s="40"/>
      <c r="AM356" s="40"/>
      <c r="AN356" s="40"/>
      <c r="AO356" s="40">
        <f>Test!I1205</f>
        <v>0</v>
      </c>
      <c r="AP356" s="40">
        <f>Test!J1205</f>
        <v>0</v>
      </c>
      <c r="AQ356" s="36">
        <f t="shared" si="23"/>
        <v>0</v>
      </c>
      <c r="AR356" s="48">
        <f t="shared" si="20"/>
        <v>0</v>
      </c>
      <c r="AS356" s="49">
        <f t="shared" si="21"/>
        <v>0</v>
      </c>
      <c r="AT356" s="16"/>
      <c r="AU356" s="16"/>
      <c r="AV356" s="468" t="s">
        <v>125</v>
      </c>
      <c r="AW356" s="403" cm="1">
        <f t="array" ref="AW356">bdRateExtend($G354:$G357,H354:H357,$Z354:$Z357,AA354:AA357)</f>
        <v>1</v>
      </c>
      <c r="AX356" s="403"/>
      <c r="AY356" s="403"/>
      <c r="AZ356" s="403"/>
      <c r="BA356" s="403"/>
      <c r="BB356" s="403" cm="1">
        <f t="array" ref="BB356">bdRateExtend($G354:$G357,L354:L357,$Z354:$Z357,AE354:AE357)</f>
        <v>1</v>
      </c>
      <c r="BC356" s="403"/>
      <c r="BD356" s="403" cm="1">
        <f t="array" ref="BD356">bdRateExtend($G354:$G357,M354:M357,$Z354:$Z357,AF354:AF357)</f>
        <v>1</v>
      </c>
      <c r="BE356" s="403"/>
      <c r="BF356" s="403" cm="1">
        <f t="array" ref="BF356">bdRateExtend($G354:$G357,N354:N357,$Z354:$Z357,AG354:AG357)</f>
        <v>1</v>
      </c>
      <c r="BG356" s="403"/>
      <c r="BH356" s="403" t="e" cm="1">
        <f t="array" ref="BH356">bdRateExtend($G354:$G357,O354:O357,$Z354:$Z357,AH354:AH357)</f>
        <v>#VALUE!</v>
      </c>
      <c r="BI356" s="403"/>
      <c r="BJ356" s="403" t="e" cm="1">
        <f t="array" ref="BJ356">bdRateExtend($G354:$G357,P354:P357,$Z354:$Z357,AI354:AI357)</f>
        <v>#VALUE!</v>
      </c>
      <c r="BK356" s="403"/>
      <c r="BL356" s="403" t="e" cm="1">
        <f t="array" ref="BL356">bdRateExtend($G354:$G357,Q354:Q357,$Z354:$Z357,AJ354:AJ357)</f>
        <v>#VALUE!</v>
      </c>
      <c r="BM356" s="403"/>
      <c r="BN356" s="403" t="e" cm="1">
        <f t="array" ref="BN356">bdRateExtend($G354:$G357,R354:R357,$Z354:$Z357,AK354:AK357)</f>
        <v>#VALUE!</v>
      </c>
      <c r="BO356" s="403"/>
      <c r="BP356" s="403"/>
      <c r="BQ356" s="377"/>
      <c r="BR356" s="377"/>
    </row>
    <row r="357" spans="1:70" ht="17" customHeight="1" thickBot="1" x14ac:dyDescent="0.25">
      <c r="A357" s="387"/>
      <c r="B357" s="391"/>
      <c r="C357" s="394"/>
      <c r="D357" s="397"/>
      <c r="E357" s="400"/>
      <c r="F357" s="22">
        <v>63</v>
      </c>
      <c r="G357" s="37">
        <f>Anchor!B1206</f>
        <v>399.4708</v>
      </c>
      <c r="H357" s="38">
        <f>Anchor!C1206</f>
        <v>31.292000000000002</v>
      </c>
      <c r="I357" s="38">
        <f>Anchor!D1206</f>
        <v>40.579900000000002</v>
      </c>
      <c r="J357" s="38">
        <f>Anchor!E1206</f>
        <v>37.175699999999999</v>
      </c>
      <c r="K357" s="38"/>
      <c r="L357" s="38">
        <f>Anchor!F1206</f>
        <v>8.8790999999999993</v>
      </c>
      <c r="M357" s="38">
        <f>Anchor!G1206</f>
        <v>8.7861999999999991</v>
      </c>
      <c r="N357" s="38">
        <f>Anchor!H1206</f>
        <v>23.4848</v>
      </c>
      <c r="O357" s="38"/>
      <c r="P357" s="38"/>
      <c r="Q357" s="38"/>
      <c r="R357" s="38"/>
      <c r="S357" s="38"/>
      <c r="T357" s="38"/>
      <c r="U357" s="38"/>
      <c r="V357" s="38">
        <f>Anchor!I1206</f>
        <v>13995.4</v>
      </c>
      <c r="W357" s="38">
        <f>Anchor!J1206</f>
        <v>2.9024999999999999</v>
      </c>
      <c r="X357" s="39">
        <f t="shared" si="22"/>
        <v>3.8876111111111111</v>
      </c>
      <c r="Y357" s="15"/>
      <c r="Z357" s="37">
        <f>Test!B1206</f>
        <v>0</v>
      </c>
      <c r="AA357" s="38">
        <f>Test!C1206</f>
        <v>0</v>
      </c>
      <c r="AB357" s="38">
        <f>Test!D1206</f>
        <v>0</v>
      </c>
      <c r="AC357" s="38">
        <f>Test!E1206</f>
        <v>0</v>
      </c>
      <c r="AD357" s="38"/>
      <c r="AE357" s="38">
        <f>Test!F1206</f>
        <v>0</v>
      </c>
      <c r="AF357" s="38">
        <f>Test!G1206</f>
        <v>0</v>
      </c>
      <c r="AG357" s="38">
        <f>Test!H1206</f>
        <v>0</v>
      </c>
      <c r="AH357" s="38"/>
      <c r="AI357" s="38"/>
      <c r="AJ357" s="38"/>
      <c r="AK357" s="38"/>
      <c r="AL357" s="38"/>
      <c r="AM357" s="38"/>
      <c r="AN357" s="38"/>
      <c r="AO357" s="38">
        <f>Test!I1206</f>
        <v>0</v>
      </c>
      <c r="AP357" s="38">
        <f>Test!J1206</f>
        <v>0</v>
      </c>
      <c r="AQ357" s="39">
        <f t="shared" si="23"/>
        <v>0</v>
      </c>
      <c r="AR357" s="50">
        <f t="shared" si="20"/>
        <v>0</v>
      </c>
      <c r="AS357" s="51">
        <f t="shared" si="21"/>
        <v>0</v>
      </c>
      <c r="AT357" s="16"/>
      <c r="AU357" s="16"/>
      <c r="AV357" s="468"/>
      <c r="AW357" s="403"/>
      <c r="AX357" s="403"/>
      <c r="AY357" s="403"/>
      <c r="AZ357" s="403"/>
      <c r="BA357" s="403"/>
      <c r="BB357" s="403"/>
      <c r="BC357" s="403"/>
      <c r="BD357" s="403"/>
      <c r="BE357" s="403"/>
      <c r="BF357" s="403"/>
      <c r="BG357" s="403"/>
      <c r="BH357" s="403"/>
      <c r="BI357" s="403"/>
      <c r="BJ357" s="403"/>
      <c r="BK357" s="403"/>
      <c r="BL357" s="403"/>
      <c r="BM357" s="403"/>
      <c r="BN357" s="403"/>
      <c r="BO357" s="403"/>
      <c r="BP357" s="403"/>
      <c r="BQ357" s="377"/>
      <c r="BR357" s="377"/>
    </row>
    <row r="358" spans="1:70" ht="17" customHeight="1" x14ac:dyDescent="0.2">
      <c r="A358" s="387"/>
      <c r="B358" s="389" t="s">
        <v>2</v>
      </c>
      <c r="C358" s="392" t="s">
        <v>78</v>
      </c>
      <c r="D358" s="395">
        <v>30</v>
      </c>
      <c r="E358" s="398">
        <v>8</v>
      </c>
      <c r="F358" s="21">
        <v>23</v>
      </c>
      <c r="G358" s="32">
        <f>Anchor!B1207</f>
        <v>642.30460000000005</v>
      </c>
      <c r="H358" s="33">
        <f>Anchor!C1207</f>
        <v>51.805900000000001</v>
      </c>
      <c r="I358" s="33">
        <f>Anchor!D1207</f>
        <v>52.856900000000003</v>
      </c>
      <c r="J358" s="33">
        <f>Anchor!E1207</f>
        <v>53.509900000000002</v>
      </c>
      <c r="K358" s="33"/>
      <c r="L358" s="33">
        <f>Anchor!F1207</f>
        <v>30.372299999999999</v>
      </c>
      <c r="M358" s="33">
        <f>Anchor!G1207</f>
        <v>28.429099999999998</v>
      </c>
      <c r="N358" s="33">
        <f>Anchor!H1207</f>
        <v>98.662199999999999</v>
      </c>
      <c r="O358" s="33"/>
      <c r="P358" s="33"/>
      <c r="Q358" s="33"/>
      <c r="R358" s="33"/>
      <c r="S358" s="33"/>
      <c r="T358" s="33"/>
      <c r="U358" s="33"/>
      <c r="V358" s="33">
        <f>Anchor!I1207</f>
        <v>1104</v>
      </c>
      <c r="W358" s="33">
        <f>Anchor!J1207</f>
        <v>1.3381000000000001</v>
      </c>
      <c r="X358" s="34">
        <f t="shared" si="22"/>
        <v>0.30666666666666664</v>
      </c>
      <c r="Y358" s="15"/>
      <c r="Z358" s="32">
        <f>Test!B1207</f>
        <v>0</v>
      </c>
      <c r="AA358" s="33">
        <f>Test!C1207</f>
        <v>0</v>
      </c>
      <c r="AB358" s="33">
        <f>Test!D1207</f>
        <v>0</v>
      </c>
      <c r="AC358" s="33">
        <f>Test!E1207</f>
        <v>0</v>
      </c>
      <c r="AD358" s="33"/>
      <c r="AE358" s="33">
        <f>Test!F1207</f>
        <v>0</v>
      </c>
      <c r="AF358" s="33">
        <f>Test!G1207</f>
        <v>0</v>
      </c>
      <c r="AG358" s="33">
        <f>Test!H1207</f>
        <v>0</v>
      </c>
      <c r="AH358" s="33"/>
      <c r="AI358" s="33"/>
      <c r="AJ358" s="33"/>
      <c r="AK358" s="33"/>
      <c r="AL358" s="33"/>
      <c r="AM358" s="33"/>
      <c r="AN358" s="33"/>
      <c r="AO358" s="33">
        <f>Test!I1207</f>
        <v>0</v>
      </c>
      <c r="AP358" s="33">
        <f>Test!J1207</f>
        <v>0</v>
      </c>
      <c r="AQ358" s="34">
        <f t="shared" si="23"/>
        <v>0</v>
      </c>
      <c r="AR358" s="46">
        <f t="shared" si="20"/>
        <v>0</v>
      </c>
      <c r="AS358" s="47">
        <f t="shared" si="21"/>
        <v>0</v>
      </c>
      <c r="AT358" s="16"/>
      <c r="AU358" s="16"/>
      <c r="AV358" s="468" t="s">
        <v>123</v>
      </c>
      <c r="AW358" s="403" cm="1">
        <f t="array" ref="AW358">bdRateExtend($G358:$G361,H358:H361,$Z358:$Z361,AA358:AA361)</f>
        <v>1</v>
      </c>
      <c r="AX358" s="403" cm="1">
        <f t="array" ref="AX358">bdRateExtend($G358:$G363,H358:H363,$Z358:$Z363,AA358:AA363)</f>
        <v>1</v>
      </c>
      <c r="AY358" s="403" cm="1">
        <f t="array" ref="AY358">bdRateExtend($G358:$G363,I358:I363,$Z358:$Z363,AB358:AB363)</f>
        <v>1</v>
      </c>
      <c r="AZ358" s="403" cm="1">
        <f t="array" ref="AZ358">bdRateExtend($G358:$G363,J358:J363,$Z358:$Z363,AC358:AC363)</f>
        <v>1</v>
      </c>
      <c r="BA358" s="403" t="e" cm="1">
        <f t="array" ref="BA358">bdRateExtend($G358:$G363,K358:K363,$Z358:$Z363,AD358:AD363)</f>
        <v>#VALUE!</v>
      </c>
      <c r="BB358" s="403" cm="1">
        <f t="array" ref="BB358">bdRateExtend($G358:$G361,L358:L361,$Z358:$Z361,AE358:AE361)</f>
        <v>1</v>
      </c>
      <c r="BC358" s="403" cm="1">
        <f t="array" ref="BC358">bdRateExtend($G358:$G363,L358:L363,$Z358:$Z363,AE358:AE363)</f>
        <v>1</v>
      </c>
      <c r="BD358" s="403" cm="1">
        <f t="array" ref="BD358">bdRateExtend($G358:$G361,M358:M361,$Z358:$Z361,AF358:AF361)</f>
        <v>1</v>
      </c>
      <c r="BE358" s="403" cm="1">
        <f t="array" ref="BE358">bdRateExtend($G358:$G363,M358:M363,$Z358:$Z363,AF358:AF363)</f>
        <v>1</v>
      </c>
      <c r="BF358" s="403" cm="1">
        <f t="array" ref="BF358">bdRateExtend($G358:$G361,N358:N361,$Z358:$Z361,AG358:AG361)</f>
        <v>1</v>
      </c>
      <c r="BG358" s="403" cm="1">
        <f t="array" ref="BG358">bdRateExtend($G358:$G363,N358:N363,$Z358:$Z363,AG358:AG363)</f>
        <v>1</v>
      </c>
      <c r="BH358" s="403" t="e" cm="1">
        <f t="array" ref="BH358">bdRateExtend($G358:$G361,O358:O361,$Z358:$Z361,AH358:AH361)</f>
        <v>#VALUE!</v>
      </c>
      <c r="BI358" s="403" t="e" cm="1">
        <f t="array" ref="BI358">bdRateExtend($G358:$G363,O358:O363,$Z358:$Z363,AH358:AH363)</f>
        <v>#VALUE!</v>
      </c>
      <c r="BJ358" s="403" t="e" cm="1">
        <f t="array" ref="BJ358">bdRateExtend($G358:$G361,P358:P361,$Z358:$Z361,AI358:AI361)</f>
        <v>#VALUE!</v>
      </c>
      <c r="BK358" s="403" t="e" cm="1">
        <f t="array" ref="BK358">bdRateExtend($G358:$G363,P358:P363,$Z358:$Z363,AI358:AI363)</f>
        <v>#VALUE!</v>
      </c>
      <c r="BL358" s="403" t="e" cm="1">
        <f t="array" ref="BL358">bdRateExtend($G358:$G361,Q358:Q361,$Z358:$Z361,AJ358:AJ361)</f>
        <v>#VALUE!</v>
      </c>
      <c r="BM358" s="403" t="e" cm="1">
        <f t="array" ref="BM358">bdRateExtend($G358:$G363,Q358:Q363,$Z358:$Z363,AJ358:AJ363)</f>
        <v>#VALUE!</v>
      </c>
      <c r="BN358" s="403" t="e" cm="1">
        <f t="array" ref="BN358">bdRateExtend($G358:$G361,R358:R361,$Z358:$Z361,AK358:AK361)</f>
        <v>#VALUE!</v>
      </c>
      <c r="BO358" s="403" t="e" cm="1">
        <f t="array" ref="BO358">bdRateExtend($G358:$G363,R358:R363,$Z358:$Z363,AK358:AK363)</f>
        <v>#VALUE!</v>
      </c>
      <c r="BP358" s="403" t="e" cm="1">
        <f t="array" ref="BP358">bdRateExtend($G358:$G363,S358:S363,$Z358:$Z363,AL358:AL363)</f>
        <v>#VALUE!</v>
      </c>
      <c r="BQ358" s="377" t="e" cm="1">
        <f t="array" ref="BQ358">bdRateExtend($G358:$G363,T358:T363,$Z358:$Z363,AM358:AM363)</f>
        <v>#VALUE!</v>
      </c>
      <c r="BR358" s="377" t="e" cm="1">
        <f t="array" ref="BR358">bdRateExtend($G358:$G363,U358:U363,$Z358:$Z363,AN358:AN363)</f>
        <v>#VALUE!</v>
      </c>
    </row>
    <row r="359" spans="1:70" ht="17" customHeight="1" x14ac:dyDescent="0.2">
      <c r="A359" s="387"/>
      <c r="B359" s="390"/>
      <c r="C359" s="393"/>
      <c r="D359" s="396"/>
      <c r="E359" s="399"/>
      <c r="F359" s="19">
        <v>31</v>
      </c>
      <c r="G359" s="35">
        <f>Anchor!B1208</f>
        <v>418.24250000000001</v>
      </c>
      <c r="H359" s="40">
        <f>Anchor!C1208</f>
        <v>49.161499999999997</v>
      </c>
      <c r="I359" s="40">
        <f>Anchor!D1208</f>
        <v>50.756399999999999</v>
      </c>
      <c r="J359" s="40">
        <f>Anchor!E1208</f>
        <v>51.647199999999998</v>
      </c>
      <c r="K359" s="40"/>
      <c r="L359" s="40">
        <f>Anchor!F1208</f>
        <v>28.707100000000001</v>
      </c>
      <c r="M359" s="40">
        <f>Anchor!G1208</f>
        <v>26.788900000000002</v>
      </c>
      <c r="N359" s="40">
        <f>Anchor!H1208</f>
        <v>98.593900000000005</v>
      </c>
      <c r="O359" s="40"/>
      <c r="P359" s="40"/>
      <c r="Q359" s="40"/>
      <c r="R359" s="40"/>
      <c r="S359" s="40"/>
      <c r="T359" s="40"/>
      <c r="U359" s="40"/>
      <c r="V359" s="40">
        <f>Anchor!I1208</f>
        <v>2812.2</v>
      </c>
      <c r="W359" s="40">
        <f>Anchor!J1208</f>
        <v>1.4835</v>
      </c>
      <c r="X359" s="36">
        <f t="shared" si="22"/>
        <v>0.78116666666666656</v>
      </c>
      <c r="Y359" s="15"/>
      <c r="Z359" s="35">
        <f>Test!B1208</f>
        <v>0</v>
      </c>
      <c r="AA359" s="40">
        <f>Test!C1208</f>
        <v>0</v>
      </c>
      <c r="AB359" s="40">
        <f>Test!D1208</f>
        <v>0</v>
      </c>
      <c r="AC359" s="40">
        <f>Test!E1208</f>
        <v>0</v>
      </c>
      <c r="AD359" s="40"/>
      <c r="AE359" s="40">
        <f>Test!F1208</f>
        <v>0</v>
      </c>
      <c r="AF359" s="40">
        <f>Test!G1208</f>
        <v>0</v>
      </c>
      <c r="AG359" s="40">
        <f>Test!H1208</f>
        <v>0</v>
      </c>
      <c r="AH359" s="40"/>
      <c r="AI359" s="40"/>
      <c r="AJ359" s="40"/>
      <c r="AK359" s="40"/>
      <c r="AL359" s="40"/>
      <c r="AM359" s="40"/>
      <c r="AN359" s="40"/>
      <c r="AO359" s="40">
        <f>Test!I1208</f>
        <v>0</v>
      </c>
      <c r="AP359" s="40">
        <f>Test!J1208</f>
        <v>0</v>
      </c>
      <c r="AQ359" s="36">
        <f t="shared" si="23"/>
        <v>0</v>
      </c>
      <c r="AR359" s="48">
        <f t="shared" si="20"/>
        <v>0</v>
      </c>
      <c r="AS359" s="49">
        <f t="shared" si="21"/>
        <v>0</v>
      </c>
      <c r="AT359" s="16"/>
      <c r="AU359" s="16"/>
      <c r="AV359" s="468"/>
      <c r="AW359" s="403"/>
      <c r="AX359" s="403"/>
      <c r="AY359" s="403"/>
      <c r="AZ359" s="403"/>
      <c r="BA359" s="403"/>
      <c r="BB359" s="403"/>
      <c r="BC359" s="403"/>
      <c r="BD359" s="403"/>
      <c r="BE359" s="403"/>
      <c r="BF359" s="403"/>
      <c r="BG359" s="403"/>
      <c r="BH359" s="403"/>
      <c r="BI359" s="403"/>
      <c r="BJ359" s="403"/>
      <c r="BK359" s="403"/>
      <c r="BL359" s="403"/>
      <c r="BM359" s="403"/>
      <c r="BN359" s="403"/>
      <c r="BO359" s="403"/>
      <c r="BP359" s="403"/>
      <c r="BQ359" s="377"/>
      <c r="BR359" s="377"/>
    </row>
    <row r="360" spans="1:70" ht="17" customHeight="1" x14ac:dyDescent="0.2">
      <c r="A360" s="387"/>
      <c r="B360" s="390"/>
      <c r="C360" s="393"/>
      <c r="D360" s="396"/>
      <c r="E360" s="399"/>
      <c r="F360" s="19">
        <v>39</v>
      </c>
      <c r="G360" s="35">
        <f>Anchor!B1209</f>
        <v>315.99689999999998</v>
      </c>
      <c r="H360" s="40">
        <f>Anchor!C1209</f>
        <v>46.966999999999999</v>
      </c>
      <c r="I360" s="40">
        <f>Anchor!D1209</f>
        <v>48.3431</v>
      </c>
      <c r="J360" s="40">
        <f>Anchor!E1209</f>
        <v>49.385399999999997</v>
      </c>
      <c r="K360" s="40"/>
      <c r="L360" s="40">
        <f>Anchor!F1209</f>
        <v>27.9892</v>
      </c>
      <c r="M360" s="40">
        <f>Anchor!G1209</f>
        <v>26.254799999999999</v>
      </c>
      <c r="N360" s="40">
        <f>Anchor!H1209</f>
        <v>98.333600000000004</v>
      </c>
      <c r="O360" s="40"/>
      <c r="P360" s="40"/>
      <c r="Q360" s="40"/>
      <c r="R360" s="40"/>
      <c r="S360" s="40"/>
      <c r="T360" s="40"/>
      <c r="U360" s="40"/>
      <c r="V360" s="40">
        <f>Anchor!I1209</f>
        <v>2356.5</v>
      </c>
      <c r="W360" s="40">
        <f>Anchor!J1209</f>
        <v>1.5854999999999999</v>
      </c>
      <c r="X360" s="36">
        <f t="shared" si="22"/>
        <v>0.65458333333333329</v>
      </c>
      <c r="Y360" s="15"/>
      <c r="Z360" s="35">
        <f>Test!B1209</f>
        <v>0</v>
      </c>
      <c r="AA360" s="40">
        <f>Test!C1209</f>
        <v>0</v>
      </c>
      <c r="AB360" s="40">
        <f>Test!D1209</f>
        <v>0</v>
      </c>
      <c r="AC360" s="40">
        <f>Test!E1209</f>
        <v>0</v>
      </c>
      <c r="AD360" s="40"/>
      <c r="AE360" s="40">
        <f>Test!F1209</f>
        <v>0</v>
      </c>
      <c r="AF360" s="40">
        <f>Test!G1209</f>
        <v>0</v>
      </c>
      <c r="AG360" s="40">
        <f>Test!H1209</f>
        <v>0</v>
      </c>
      <c r="AH360" s="40"/>
      <c r="AI360" s="40"/>
      <c r="AJ360" s="40"/>
      <c r="AK360" s="40"/>
      <c r="AL360" s="40"/>
      <c r="AM360" s="40"/>
      <c r="AN360" s="40"/>
      <c r="AO360" s="40">
        <f>Test!I1209</f>
        <v>0</v>
      </c>
      <c r="AP360" s="40">
        <f>Test!J1209</f>
        <v>0</v>
      </c>
      <c r="AQ360" s="36">
        <f t="shared" si="23"/>
        <v>0</v>
      </c>
      <c r="AR360" s="48">
        <f t="shared" si="20"/>
        <v>0</v>
      </c>
      <c r="AS360" s="49">
        <f t="shared" si="21"/>
        <v>0</v>
      </c>
      <c r="AT360" s="16"/>
      <c r="AU360" s="16"/>
      <c r="AV360" s="468" t="s">
        <v>124</v>
      </c>
      <c r="AW360" s="403" cm="1">
        <f t="array" ref="AW360">bdRateExtend($G359:$G362,H359:H362,$Z359:$Z362,AA359:AA362)</f>
        <v>1</v>
      </c>
      <c r="AX360" s="403"/>
      <c r="AY360" s="403"/>
      <c r="AZ360" s="403"/>
      <c r="BA360" s="403"/>
      <c r="BB360" s="403" cm="1">
        <f t="array" ref="BB360">bdRateExtend($G359:$G362,L359:L362,$Z359:$Z362,AE359:AE362)</f>
        <v>1</v>
      </c>
      <c r="BC360" s="403"/>
      <c r="BD360" s="403" cm="1">
        <f t="array" ref="BD360">bdRateExtend($G359:$G362,M359:M362,$Z359:$Z362,AF359:AF362)</f>
        <v>1</v>
      </c>
      <c r="BE360" s="403"/>
      <c r="BF360" s="403" cm="1">
        <f t="array" ref="BF360">bdRateExtend($G359:$G362,N359:N362,$Z359:$Z362,AG359:AG362)</f>
        <v>1</v>
      </c>
      <c r="BG360" s="403"/>
      <c r="BH360" s="403" t="e" cm="1">
        <f t="array" ref="BH360">bdRateExtend($G359:$G362,O359:O362,$Z359:$Z362,AH359:AH362)</f>
        <v>#VALUE!</v>
      </c>
      <c r="BI360" s="403"/>
      <c r="BJ360" s="403" t="e" cm="1">
        <f t="array" ref="BJ360">bdRateExtend($G359:$G362,P359:P362,$Z359:$Z362,AI359:AI362)</f>
        <v>#VALUE!</v>
      </c>
      <c r="BK360" s="403"/>
      <c r="BL360" s="403" t="e" cm="1">
        <f t="array" ref="BL360">bdRateExtend($G359:$G362,Q359:Q362,$Z359:$Z362,AJ359:AJ362)</f>
        <v>#VALUE!</v>
      </c>
      <c r="BM360" s="403"/>
      <c r="BN360" s="403" t="e" cm="1">
        <f t="array" ref="BN360">bdRateExtend($G359:$G362,R359:R362,$Z359:$Z362,AK359:AK362)</f>
        <v>#VALUE!</v>
      </c>
      <c r="BO360" s="403"/>
      <c r="BP360" s="403"/>
      <c r="BQ360" s="377"/>
      <c r="BR360" s="377"/>
    </row>
    <row r="361" spans="1:70" ht="17" customHeight="1" x14ac:dyDescent="0.2">
      <c r="A361" s="387"/>
      <c r="B361" s="390"/>
      <c r="C361" s="393"/>
      <c r="D361" s="396"/>
      <c r="E361" s="399"/>
      <c r="F361" s="19">
        <v>47</v>
      </c>
      <c r="G361" s="35">
        <f>Anchor!B1210</f>
        <v>238.75749999999999</v>
      </c>
      <c r="H361" s="40">
        <f>Anchor!C1210</f>
        <v>43.865600000000001</v>
      </c>
      <c r="I361" s="40">
        <f>Anchor!D1210</f>
        <v>45.730400000000003</v>
      </c>
      <c r="J361" s="40">
        <f>Anchor!E1210</f>
        <v>47.034300000000002</v>
      </c>
      <c r="K361" s="40"/>
      <c r="L361" s="40">
        <f>Anchor!F1210</f>
        <v>26.939699999999998</v>
      </c>
      <c r="M361" s="40">
        <f>Anchor!G1210</f>
        <v>25.409400000000002</v>
      </c>
      <c r="N361" s="40">
        <f>Anchor!H1210</f>
        <v>97.574399999999997</v>
      </c>
      <c r="O361" s="40"/>
      <c r="P361" s="40"/>
      <c r="Q361" s="40"/>
      <c r="R361" s="40"/>
      <c r="S361" s="40"/>
      <c r="T361" s="40"/>
      <c r="U361" s="40"/>
      <c r="V361" s="40">
        <f>Anchor!I1210</f>
        <v>2335.6</v>
      </c>
      <c r="W361" s="40">
        <f>Anchor!J1210</f>
        <v>1.7226999999999999</v>
      </c>
      <c r="X361" s="36">
        <f t="shared" si="22"/>
        <v>0.64877777777777779</v>
      </c>
      <c r="Y361" s="15"/>
      <c r="Z361" s="35">
        <f>Test!B1210</f>
        <v>0</v>
      </c>
      <c r="AA361" s="40">
        <f>Test!C1210</f>
        <v>0</v>
      </c>
      <c r="AB361" s="40">
        <f>Test!D1210</f>
        <v>0</v>
      </c>
      <c r="AC361" s="40">
        <f>Test!E1210</f>
        <v>0</v>
      </c>
      <c r="AD361" s="40"/>
      <c r="AE361" s="40">
        <f>Test!F1210</f>
        <v>0</v>
      </c>
      <c r="AF361" s="40">
        <f>Test!G1210</f>
        <v>0</v>
      </c>
      <c r="AG361" s="40">
        <f>Test!H1210</f>
        <v>0</v>
      </c>
      <c r="AH361" s="40"/>
      <c r="AI361" s="40"/>
      <c r="AJ361" s="40"/>
      <c r="AK361" s="40"/>
      <c r="AL361" s="40"/>
      <c r="AM361" s="40"/>
      <c r="AN361" s="40"/>
      <c r="AO361" s="40">
        <f>Test!I1210</f>
        <v>0</v>
      </c>
      <c r="AP361" s="40">
        <f>Test!J1210</f>
        <v>0</v>
      </c>
      <c r="AQ361" s="36">
        <f t="shared" si="23"/>
        <v>0</v>
      </c>
      <c r="AR361" s="48">
        <f t="shared" si="20"/>
        <v>0</v>
      </c>
      <c r="AS361" s="49">
        <f t="shared" si="21"/>
        <v>0</v>
      </c>
      <c r="AT361" s="16"/>
      <c r="AU361" s="16"/>
      <c r="AV361" s="468"/>
      <c r="AW361" s="403"/>
      <c r="AX361" s="403"/>
      <c r="AY361" s="403"/>
      <c r="AZ361" s="403"/>
      <c r="BA361" s="403"/>
      <c r="BB361" s="403"/>
      <c r="BC361" s="403"/>
      <c r="BD361" s="403"/>
      <c r="BE361" s="403"/>
      <c r="BF361" s="403"/>
      <c r="BG361" s="403"/>
      <c r="BH361" s="403"/>
      <c r="BI361" s="403"/>
      <c r="BJ361" s="403"/>
      <c r="BK361" s="403"/>
      <c r="BL361" s="403"/>
      <c r="BM361" s="403"/>
      <c r="BN361" s="403"/>
      <c r="BO361" s="403"/>
      <c r="BP361" s="403"/>
      <c r="BQ361" s="377"/>
      <c r="BR361" s="377"/>
    </row>
    <row r="362" spans="1:70" ht="17" customHeight="1" x14ac:dyDescent="0.2">
      <c r="A362" s="387"/>
      <c r="B362" s="390"/>
      <c r="C362" s="393"/>
      <c r="D362" s="396"/>
      <c r="E362" s="399"/>
      <c r="F362" s="19">
        <v>55</v>
      </c>
      <c r="G362" s="35">
        <f>Anchor!B1211</f>
        <v>188.56800000000001</v>
      </c>
      <c r="H362" s="40">
        <f>Anchor!C1211</f>
        <v>40.597099999999998</v>
      </c>
      <c r="I362" s="40">
        <f>Anchor!D1211</f>
        <v>43.067500000000003</v>
      </c>
      <c r="J362" s="40">
        <f>Anchor!E1211</f>
        <v>44.805300000000003</v>
      </c>
      <c r="K362" s="40"/>
      <c r="L362" s="40">
        <f>Anchor!F1211</f>
        <v>25.194600000000001</v>
      </c>
      <c r="M362" s="40">
        <f>Anchor!G1211</f>
        <v>24.026199999999999</v>
      </c>
      <c r="N362" s="40">
        <f>Anchor!H1211</f>
        <v>96.005799999999994</v>
      </c>
      <c r="O362" s="40"/>
      <c r="P362" s="40"/>
      <c r="Q362" s="40"/>
      <c r="R362" s="40"/>
      <c r="S362" s="40"/>
      <c r="T362" s="40"/>
      <c r="U362" s="40"/>
      <c r="V362" s="40">
        <f>Anchor!I1211</f>
        <v>2051.3000000000002</v>
      </c>
      <c r="W362" s="40">
        <f>Anchor!J1211</f>
        <v>1.5144</v>
      </c>
      <c r="X362" s="36">
        <f t="shared" si="22"/>
        <v>0.56980555555555557</v>
      </c>
      <c r="Y362" s="15"/>
      <c r="Z362" s="35">
        <f>Test!B1211</f>
        <v>0</v>
      </c>
      <c r="AA362" s="40">
        <f>Test!C1211</f>
        <v>0</v>
      </c>
      <c r="AB362" s="40">
        <f>Test!D1211</f>
        <v>0</v>
      </c>
      <c r="AC362" s="40">
        <f>Test!E1211</f>
        <v>0</v>
      </c>
      <c r="AD362" s="40"/>
      <c r="AE362" s="40">
        <f>Test!F1211</f>
        <v>0</v>
      </c>
      <c r="AF362" s="40">
        <f>Test!G1211</f>
        <v>0</v>
      </c>
      <c r="AG362" s="40">
        <f>Test!H1211</f>
        <v>0</v>
      </c>
      <c r="AH362" s="40"/>
      <c r="AI362" s="40"/>
      <c r="AJ362" s="40"/>
      <c r="AK362" s="40"/>
      <c r="AL362" s="40"/>
      <c r="AM362" s="40"/>
      <c r="AN362" s="40"/>
      <c r="AO362" s="40">
        <f>Test!I1211</f>
        <v>0</v>
      </c>
      <c r="AP362" s="40">
        <f>Test!J1211</f>
        <v>0</v>
      </c>
      <c r="AQ362" s="36">
        <f t="shared" si="23"/>
        <v>0</v>
      </c>
      <c r="AR362" s="48">
        <f t="shared" si="20"/>
        <v>0</v>
      </c>
      <c r="AS362" s="49">
        <f t="shared" si="21"/>
        <v>0</v>
      </c>
      <c r="AT362" s="16"/>
      <c r="AU362" s="16"/>
      <c r="AV362" s="468" t="s">
        <v>125</v>
      </c>
      <c r="AW362" s="403" cm="1">
        <f t="array" ref="AW362">bdRateExtend($G360:$G363,H360:H363,$Z360:$Z363,AA360:AA363)</f>
        <v>1</v>
      </c>
      <c r="AX362" s="403"/>
      <c r="AY362" s="403"/>
      <c r="AZ362" s="403"/>
      <c r="BA362" s="403"/>
      <c r="BB362" s="403" cm="1">
        <f t="array" ref="BB362">bdRateExtend($G360:$G363,L360:L363,$Z360:$Z363,AE360:AE363)</f>
        <v>1</v>
      </c>
      <c r="BC362" s="403"/>
      <c r="BD362" s="403" cm="1">
        <f t="array" ref="BD362">bdRateExtend($G360:$G363,M360:M363,$Z360:$Z363,AF360:AF363)</f>
        <v>1</v>
      </c>
      <c r="BE362" s="403"/>
      <c r="BF362" s="403" cm="1">
        <f t="array" ref="BF362">bdRateExtend($G360:$G363,N360:N363,$Z360:$Z363,AG360:AG363)</f>
        <v>1</v>
      </c>
      <c r="BG362" s="403"/>
      <c r="BH362" s="403" t="e" cm="1">
        <f t="array" ref="BH362">bdRateExtend($G360:$G363,O360:O363,$Z360:$Z363,AH360:AH363)</f>
        <v>#VALUE!</v>
      </c>
      <c r="BI362" s="403"/>
      <c r="BJ362" s="403" t="e" cm="1">
        <f t="array" ref="BJ362">bdRateExtend($G360:$G363,P360:P363,$Z360:$Z363,AI360:AI363)</f>
        <v>#VALUE!</v>
      </c>
      <c r="BK362" s="403"/>
      <c r="BL362" s="403" t="e" cm="1">
        <f t="array" ref="BL362">bdRateExtend($G360:$G363,Q360:Q363,$Z360:$Z363,AJ360:AJ363)</f>
        <v>#VALUE!</v>
      </c>
      <c r="BM362" s="403"/>
      <c r="BN362" s="403" t="e" cm="1">
        <f t="array" ref="BN362">bdRateExtend($G360:$G363,R360:R363,$Z360:$Z363,AK360:AK363)</f>
        <v>#VALUE!</v>
      </c>
      <c r="BO362" s="403"/>
      <c r="BP362" s="403"/>
      <c r="BQ362" s="377"/>
      <c r="BR362" s="377"/>
    </row>
    <row r="363" spans="1:70" ht="17" customHeight="1" thickBot="1" x14ac:dyDescent="0.25">
      <c r="A363" s="388"/>
      <c r="B363" s="391"/>
      <c r="C363" s="394"/>
      <c r="D363" s="397"/>
      <c r="E363" s="400"/>
      <c r="F363" s="22">
        <v>63</v>
      </c>
      <c r="G363" s="37">
        <f>Anchor!B1212</f>
        <v>149.93539999999999</v>
      </c>
      <c r="H363" s="38">
        <f>Anchor!C1212</f>
        <v>36.481699999999996</v>
      </c>
      <c r="I363" s="38">
        <f>Anchor!D1212</f>
        <v>40.815899999999999</v>
      </c>
      <c r="J363" s="38">
        <f>Anchor!E1212</f>
        <v>42.588000000000001</v>
      </c>
      <c r="K363" s="38"/>
      <c r="L363" s="38">
        <f>Anchor!F1212</f>
        <v>22.174199999999999</v>
      </c>
      <c r="M363" s="38">
        <f>Anchor!G1212</f>
        <v>21.468399999999999</v>
      </c>
      <c r="N363" s="38">
        <f>Anchor!H1212</f>
        <v>91.125600000000006</v>
      </c>
      <c r="O363" s="38"/>
      <c r="P363" s="38"/>
      <c r="Q363" s="38"/>
      <c r="R363" s="38"/>
      <c r="S363" s="38"/>
      <c r="T363" s="38"/>
      <c r="U363" s="38"/>
      <c r="V363" s="38">
        <f>Anchor!I1212</f>
        <v>1598.2</v>
      </c>
      <c r="W363" s="38">
        <f>Anchor!J1212</f>
        <v>1.2091000000000001</v>
      </c>
      <c r="X363" s="39">
        <f t="shared" si="22"/>
        <v>0.44394444444444447</v>
      </c>
      <c r="Y363" s="15"/>
      <c r="Z363" s="37">
        <f>Test!B1212</f>
        <v>0</v>
      </c>
      <c r="AA363" s="38">
        <f>Test!C1212</f>
        <v>0</v>
      </c>
      <c r="AB363" s="38">
        <f>Test!D1212</f>
        <v>0</v>
      </c>
      <c r="AC363" s="38">
        <f>Test!E1212</f>
        <v>0</v>
      </c>
      <c r="AD363" s="38"/>
      <c r="AE363" s="38">
        <f>Test!F1212</f>
        <v>0</v>
      </c>
      <c r="AF363" s="38">
        <f>Test!G1212</f>
        <v>0</v>
      </c>
      <c r="AG363" s="38">
        <f>Test!H1212</f>
        <v>0</v>
      </c>
      <c r="AH363" s="38"/>
      <c r="AI363" s="38"/>
      <c r="AJ363" s="38"/>
      <c r="AK363" s="38"/>
      <c r="AL363" s="38"/>
      <c r="AM363" s="38"/>
      <c r="AN363" s="38"/>
      <c r="AO363" s="38">
        <f>Test!I1212</f>
        <v>0</v>
      </c>
      <c r="AP363" s="38">
        <f>Test!J1212</f>
        <v>0</v>
      </c>
      <c r="AQ363" s="39">
        <f t="shared" si="23"/>
        <v>0</v>
      </c>
      <c r="AR363" s="50">
        <f t="shared" si="20"/>
        <v>0</v>
      </c>
      <c r="AS363" s="51">
        <f t="shared" si="21"/>
        <v>0</v>
      </c>
      <c r="AT363" s="16"/>
      <c r="AU363" s="16"/>
      <c r="AV363" s="468"/>
      <c r="AW363" s="403"/>
      <c r="AX363" s="403"/>
      <c r="AY363" s="403"/>
      <c r="AZ363" s="403"/>
      <c r="BA363" s="403"/>
      <c r="BB363" s="403"/>
      <c r="BC363" s="403"/>
      <c r="BD363" s="403"/>
      <c r="BE363" s="403"/>
      <c r="BF363" s="403"/>
      <c r="BG363" s="403"/>
      <c r="BH363" s="403"/>
      <c r="BI363" s="403"/>
      <c r="BJ363" s="403"/>
      <c r="BK363" s="403"/>
      <c r="BL363" s="403"/>
      <c r="BM363" s="403"/>
      <c r="BN363" s="403"/>
      <c r="BO363" s="403"/>
      <c r="BP363" s="403"/>
      <c r="BQ363" s="377"/>
      <c r="BR363" s="377"/>
    </row>
    <row r="364" spans="1:70" ht="17" customHeight="1" x14ac:dyDescent="0.2">
      <c r="A364" s="386" t="s">
        <v>104</v>
      </c>
      <c r="B364" s="389" t="s">
        <v>18</v>
      </c>
      <c r="C364" s="392" t="s">
        <v>79</v>
      </c>
      <c r="D364" s="395">
        <v>59.94</v>
      </c>
      <c r="E364" s="398">
        <v>10</v>
      </c>
      <c r="F364" s="21">
        <v>23</v>
      </c>
      <c r="G364" s="32">
        <f>Anchor!B1213</f>
        <v>0</v>
      </c>
      <c r="H364" s="33">
        <f>Anchor!C1213</f>
        <v>0</v>
      </c>
      <c r="I364" s="33">
        <f>Anchor!D1213</f>
        <v>0</v>
      </c>
      <c r="J364" s="33">
        <f>Anchor!E1213</f>
        <v>0</v>
      </c>
      <c r="K364" s="33"/>
      <c r="L364" s="33">
        <f>Anchor!F1213</f>
        <v>0</v>
      </c>
      <c r="M364" s="33">
        <f>Anchor!G1213</f>
        <v>0</v>
      </c>
      <c r="N364" s="33">
        <f>Anchor!H1213</f>
        <v>0</v>
      </c>
      <c r="O364" s="33"/>
      <c r="P364" s="33"/>
      <c r="Q364" s="33"/>
      <c r="R364" s="33"/>
      <c r="S364" s="33"/>
      <c r="T364" s="33"/>
      <c r="U364" s="33"/>
      <c r="V364" s="33">
        <f>Anchor!I1213</f>
        <v>0</v>
      </c>
      <c r="W364" s="33">
        <f>Anchor!J1213</f>
        <v>0</v>
      </c>
      <c r="X364" s="34">
        <f t="shared" si="22"/>
        <v>0</v>
      </c>
      <c r="Y364" s="15"/>
      <c r="Z364" s="32">
        <f>Test!B1213</f>
        <v>0</v>
      </c>
      <c r="AA364" s="33">
        <f>Test!C1213</f>
        <v>0</v>
      </c>
      <c r="AB364" s="33">
        <f>Test!D1213</f>
        <v>0</v>
      </c>
      <c r="AC364" s="33">
        <f>Test!E1213</f>
        <v>0</v>
      </c>
      <c r="AD364" s="33"/>
      <c r="AE364" s="33">
        <f>Test!F1213</f>
        <v>0</v>
      </c>
      <c r="AF364" s="33">
        <f>Test!G1213</f>
        <v>0</v>
      </c>
      <c r="AG364" s="33">
        <f>Test!H1213</f>
        <v>0</v>
      </c>
      <c r="AH364" s="33"/>
      <c r="AI364" s="33"/>
      <c r="AJ364" s="33"/>
      <c r="AK364" s="33"/>
      <c r="AL364" s="33"/>
      <c r="AM364" s="33"/>
      <c r="AN364" s="33"/>
      <c r="AO364" s="33">
        <f>Test!I1213</f>
        <v>0</v>
      </c>
      <c r="AP364" s="33">
        <f>Test!J1213</f>
        <v>0</v>
      </c>
      <c r="AQ364" s="34">
        <f t="shared" si="23"/>
        <v>0</v>
      </c>
      <c r="AR364" s="46" t="e">
        <f t="shared" si="20"/>
        <v>#DIV/0!</v>
      </c>
      <c r="AS364" s="47" t="e">
        <f t="shared" si="21"/>
        <v>#DIV/0!</v>
      </c>
      <c r="AT364" s="16"/>
      <c r="AU364" s="16"/>
      <c r="AV364" s="468" t="s">
        <v>123</v>
      </c>
      <c r="AW364" s="403" t="e" cm="1">
        <f t="array" ref="AW364">bdRateExtend($G364:$G367,H364:H367,$Z364:$Z367,AA364:AA367)</f>
        <v>#VALUE!</v>
      </c>
      <c r="AX364" s="403" t="e" cm="1">
        <f t="array" ref="AX364">bdRateExtend($G364:$G369,H364:H369,$Z364:$Z369,AA364:AA369)</f>
        <v>#VALUE!</v>
      </c>
      <c r="AY364" s="403" t="e" cm="1">
        <f t="array" ref="AY364">bdRateExtend($G364:$G369,I364:I369,$Z364:$Z369,AB364:AB369)</f>
        <v>#VALUE!</v>
      </c>
      <c r="AZ364" s="403" t="e" cm="1">
        <f t="array" ref="AZ364">bdRateExtend($G364:$G369,J364:J369,$Z364:$Z369,AC364:AC369)</f>
        <v>#VALUE!</v>
      </c>
      <c r="BA364" s="403" t="e" cm="1">
        <f t="array" ref="BA364">bdRateExtend($G364:$G369,K364:K369,$Z364:$Z369,AD364:AD369)</f>
        <v>#VALUE!</v>
      </c>
      <c r="BB364" s="403" t="e" cm="1">
        <f t="array" ref="BB364">bdRateExtend($G364:$G367,L364:L367,$Z364:$Z367,AE364:AE367)</f>
        <v>#VALUE!</v>
      </c>
      <c r="BC364" s="403" t="e" cm="1">
        <f t="array" ref="BC364">bdRateExtend($G364:$G369,L364:L369,$Z364:$Z369,AE364:AE369)</f>
        <v>#VALUE!</v>
      </c>
      <c r="BD364" s="403" t="e" cm="1">
        <f t="array" ref="BD364">bdRateExtend($G364:$G367,M364:M367,$Z364:$Z367,AF364:AF367)</f>
        <v>#VALUE!</v>
      </c>
      <c r="BE364" s="403" t="e" cm="1">
        <f t="array" ref="BE364">bdRateExtend($G364:$G369,M364:M369,$Z364:$Z369,AF364:AF369)</f>
        <v>#VALUE!</v>
      </c>
      <c r="BF364" s="403" t="e" cm="1">
        <f t="array" ref="BF364">bdRateExtend($G364:$G367,N364:N367,$Z364:$Z367,AG364:AG367)</f>
        <v>#VALUE!</v>
      </c>
      <c r="BG364" s="403" t="e" cm="1">
        <f t="array" ref="BG364">bdRateExtend($G364:$G369,N364:N369,$Z364:$Z369,AG364:AG369)</f>
        <v>#VALUE!</v>
      </c>
      <c r="BH364" s="403" t="e" cm="1">
        <f t="array" ref="BH364">bdRateExtend($G364:$G367,O364:O367,$Z364:$Z367,AH364:AH367)</f>
        <v>#VALUE!</v>
      </c>
      <c r="BI364" s="403" t="e" cm="1">
        <f t="array" ref="BI364">bdRateExtend($G364:$G369,O364:O369,$Z364:$Z369,AH364:AH369)</f>
        <v>#VALUE!</v>
      </c>
      <c r="BJ364" s="403" t="e" cm="1">
        <f t="array" ref="BJ364">bdRateExtend($G364:$G367,P364:P367,$Z364:$Z367,AI364:AI367)</f>
        <v>#VALUE!</v>
      </c>
      <c r="BK364" s="403" t="e" cm="1">
        <f t="array" ref="BK364">bdRateExtend($G364:$G369,P364:P369,$Z364:$Z369,AI364:AI369)</f>
        <v>#VALUE!</v>
      </c>
      <c r="BL364" s="403" t="e" cm="1">
        <f t="array" ref="BL364">bdRateExtend($G364:$G367,Q364:Q367,$Z364:$Z367,AJ364:AJ367)</f>
        <v>#VALUE!</v>
      </c>
      <c r="BM364" s="403" t="e" cm="1">
        <f t="array" ref="BM364">bdRateExtend($G364:$G369,Q364:Q369,$Z364:$Z369,AJ364:AJ369)</f>
        <v>#VALUE!</v>
      </c>
      <c r="BN364" s="403" t="e" cm="1">
        <f t="array" ref="BN364">bdRateExtend($G364:$G367,R364:R367,$Z364:$Z367,AK364:AK367)</f>
        <v>#VALUE!</v>
      </c>
      <c r="BO364" s="403" t="e" cm="1">
        <f t="array" ref="BO364">bdRateExtend($G364:$G369,R364:R369,$Z364:$Z369,AK364:AK369)</f>
        <v>#VALUE!</v>
      </c>
      <c r="BP364" s="403" t="e" cm="1">
        <f t="array" ref="BP364">bdRateExtend($G364:$G369,S364:S369,$Z364:$Z369,AL364:AL369)</f>
        <v>#VALUE!</v>
      </c>
      <c r="BQ364" s="377" t="e" cm="1">
        <f t="array" ref="BQ364">bdRateExtend($G364:$G369,T364:T369,$Z364:$Z369,AM364:AM369)</f>
        <v>#VALUE!</v>
      </c>
      <c r="BR364" s="377" t="e" cm="1">
        <f t="array" ref="BR364">bdRateExtend($G364:$G369,U364:U369,$Z364:$Z369,AN364:AN369)</f>
        <v>#VALUE!</v>
      </c>
    </row>
    <row r="365" spans="1:70" ht="17" customHeight="1" x14ac:dyDescent="0.2">
      <c r="A365" s="387"/>
      <c r="B365" s="390"/>
      <c r="C365" s="393"/>
      <c r="D365" s="396"/>
      <c r="E365" s="399"/>
      <c r="F365" s="19">
        <v>31</v>
      </c>
      <c r="G365" s="35">
        <f>Anchor!B1214</f>
        <v>0</v>
      </c>
      <c r="H365" s="40">
        <f>Anchor!C1214</f>
        <v>0</v>
      </c>
      <c r="I365" s="40">
        <f>Anchor!D1214</f>
        <v>0</v>
      </c>
      <c r="J365" s="40">
        <f>Anchor!E1214</f>
        <v>0</v>
      </c>
      <c r="K365" s="40"/>
      <c r="L365" s="40">
        <f>Anchor!F1214</f>
        <v>0</v>
      </c>
      <c r="M365" s="40">
        <f>Anchor!G1214</f>
        <v>0</v>
      </c>
      <c r="N365" s="40">
        <f>Anchor!H1214</f>
        <v>0</v>
      </c>
      <c r="O365" s="40"/>
      <c r="P365" s="40"/>
      <c r="Q365" s="40"/>
      <c r="R365" s="40"/>
      <c r="S365" s="40"/>
      <c r="T365" s="40"/>
      <c r="U365" s="40"/>
      <c r="V365" s="40">
        <f>Anchor!I1214</f>
        <v>0</v>
      </c>
      <c r="W365" s="40">
        <f>Anchor!J1214</f>
        <v>0</v>
      </c>
      <c r="X365" s="36">
        <f t="shared" si="22"/>
        <v>0</v>
      </c>
      <c r="Y365" s="15"/>
      <c r="Z365" s="35">
        <f>Test!B1214</f>
        <v>0</v>
      </c>
      <c r="AA365" s="40">
        <f>Test!C1214</f>
        <v>0</v>
      </c>
      <c r="AB365" s="40">
        <f>Test!D1214</f>
        <v>0</v>
      </c>
      <c r="AC365" s="40">
        <f>Test!E1214</f>
        <v>0</v>
      </c>
      <c r="AD365" s="40"/>
      <c r="AE365" s="40">
        <f>Test!F1214</f>
        <v>0</v>
      </c>
      <c r="AF365" s="40">
        <f>Test!G1214</f>
        <v>0</v>
      </c>
      <c r="AG365" s="40">
        <f>Test!H1214</f>
        <v>0</v>
      </c>
      <c r="AH365" s="40"/>
      <c r="AI365" s="40"/>
      <c r="AJ365" s="40"/>
      <c r="AK365" s="40"/>
      <c r="AL365" s="40"/>
      <c r="AM365" s="40"/>
      <c r="AN365" s="40"/>
      <c r="AO365" s="40">
        <f>Test!I1214</f>
        <v>0</v>
      </c>
      <c r="AP365" s="40">
        <f>Test!J1214</f>
        <v>0</v>
      </c>
      <c r="AQ365" s="36">
        <f t="shared" si="23"/>
        <v>0</v>
      </c>
      <c r="AR365" s="48" t="e">
        <f t="shared" si="20"/>
        <v>#DIV/0!</v>
      </c>
      <c r="AS365" s="49" t="e">
        <f t="shared" si="21"/>
        <v>#DIV/0!</v>
      </c>
      <c r="AT365" s="16"/>
      <c r="AU365" s="16"/>
      <c r="AV365" s="468"/>
      <c r="AW365" s="403"/>
      <c r="AX365" s="403"/>
      <c r="AY365" s="403"/>
      <c r="AZ365" s="403"/>
      <c r="BA365" s="403"/>
      <c r="BB365" s="403"/>
      <c r="BC365" s="403"/>
      <c r="BD365" s="403"/>
      <c r="BE365" s="403"/>
      <c r="BF365" s="403"/>
      <c r="BG365" s="403"/>
      <c r="BH365" s="403"/>
      <c r="BI365" s="403"/>
      <c r="BJ365" s="403"/>
      <c r="BK365" s="403"/>
      <c r="BL365" s="403"/>
      <c r="BM365" s="403"/>
      <c r="BN365" s="403"/>
      <c r="BO365" s="403"/>
      <c r="BP365" s="403"/>
      <c r="BQ365" s="377"/>
      <c r="BR365" s="377"/>
    </row>
    <row r="366" spans="1:70" ht="17" customHeight="1" x14ac:dyDescent="0.2">
      <c r="A366" s="387"/>
      <c r="B366" s="390"/>
      <c r="C366" s="393"/>
      <c r="D366" s="396"/>
      <c r="E366" s="399"/>
      <c r="F366" s="19">
        <v>39</v>
      </c>
      <c r="G366" s="35">
        <f>Anchor!B1215</f>
        <v>0</v>
      </c>
      <c r="H366" s="40">
        <f>Anchor!C1215</f>
        <v>0</v>
      </c>
      <c r="I366" s="40">
        <f>Anchor!D1215</f>
        <v>0</v>
      </c>
      <c r="J366" s="40">
        <f>Anchor!E1215</f>
        <v>0</v>
      </c>
      <c r="K366" s="40"/>
      <c r="L366" s="40">
        <f>Anchor!F1215</f>
        <v>0</v>
      </c>
      <c r="M366" s="40">
        <f>Anchor!G1215</f>
        <v>0</v>
      </c>
      <c r="N366" s="40">
        <f>Anchor!H1215</f>
        <v>0</v>
      </c>
      <c r="O366" s="40"/>
      <c r="P366" s="40"/>
      <c r="Q366" s="40"/>
      <c r="R366" s="40"/>
      <c r="S366" s="40"/>
      <c r="T366" s="40"/>
      <c r="U366" s="40"/>
      <c r="V366" s="40">
        <f>Anchor!I1215</f>
        <v>0</v>
      </c>
      <c r="W366" s="40">
        <f>Anchor!J1215</f>
        <v>0</v>
      </c>
      <c r="X366" s="36">
        <f t="shared" si="22"/>
        <v>0</v>
      </c>
      <c r="Y366" s="15"/>
      <c r="Z366" s="35">
        <f>Test!B1215</f>
        <v>0</v>
      </c>
      <c r="AA366" s="40">
        <f>Test!C1215</f>
        <v>0</v>
      </c>
      <c r="AB366" s="40">
        <f>Test!D1215</f>
        <v>0</v>
      </c>
      <c r="AC366" s="40">
        <f>Test!E1215</f>
        <v>0</v>
      </c>
      <c r="AD366" s="40"/>
      <c r="AE366" s="40">
        <f>Test!F1215</f>
        <v>0</v>
      </c>
      <c r="AF366" s="40">
        <f>Test!G1215</f>
        <v>0</v>
      </c>
      <c r="AG366" s="40">
        <f>Test!H1215</f>
        <v>0</v>
      </c>
      <c r="AH366" s="40"/>
      <c r="AI366" s="40"/>
      <c r="AJ366" s="40"/>
      <c r="AK366" s="40"/>
      <c r="AL366" s="40"/>
      <c r="AM366" s="40"/>
      <c r="AN366" s="40"/>
      <c r="AO366" s="40">
        <f>Test!I1215</f>
        <v>0</v>
      </c>
      <c r="AP366" s="40">
        <f>Test!J1215</f>
        <v>0</v>
      </c>
      <c r="AQ366" s="36">
        <f t="shared" si="23"/>
        <v>0</v>
      </c>
      <c r="AR366" s="48" t="e">
        <f t="shared" si="20"/>
        <v>#DIV/0!</v>
      </c>
      <c r="AS366" s="49" t="e">
        <f t="shared" si="21"/>
        <v>#DIV/0!</v>
      </c>
      <c r="AT366" s="16"/>
      <c r="AU366" s="16"/>
      <c r="AV366" s="468" t="s">
        <v>124</v>
      </c>
      <c r="AW366" s="403" t="e" cm="1">
        <f t="array" ref="AW366">bdRateExtend($G365:$G368,H365:H368,$Z365:$Z368,AA365:AA368)</f>
        <v>#VALUE!</v>
      </c>
      <c r="AX366" s="403"/>
      <c r="AY366" s="403"/>
      <c r="AZ366" s="403"/>
      <c r="BA366" s="403"/>
      <c r="BB366" s="403" t="e" cm="1">
        <f t="array" ref="BB366">bdRateExtend($G365:$G368,L365:L368,$Z365:$Z368,AE365:AE368)</f>
        <v>#VALUE!</v>
      </c>
      <c r="BC366" s="403"/>
      <c r="BD366" s="403" t="e" cm="1">
        <f t="array" ref="BD366">bdRateExtend($G365:$G368,M365:M368,$Z365:$Z368,AF365:AF368)</f>
        <v>#VALUE!</v>
      </c>
      <c r="BE366" s="403"/>
      <c r="BF366" s="403" t="e" cm="1">
        <f t="array" ref="BF366">bdRateExtend($G365:$G368,N365:N368,$Z365:$Z368,AG365:AG368)</f>
        <v>#VALUE!</v>
      </c>
      <c r="BG366" s="403"/>
      <c r="BH366" s="403" t="e" cm="1">
        <f t="array" ref="BH366">bdRateExtend($G365:$G368,O365:O368,$Z365:$Z368,AH365:AH368)</f>
        <v>#VALUE!</v>
      </c>
      <c r="BI366" s="403"/>
      <c r="BJ366" s="403" t="e" cm="1">
        <f t="array" ref="BJ366">bdRateExtend($G365:$G368,P365:P368,$Z365:$Z368,AI365:AI368)</f>
        <v>#VALUE!</v>
      </c>
      <c r="BK366" s="403"/>
      <c r="BL366" s="403" t="e" cm="1">
        <f t="array" ref="BL366">bdRateExtend($G365:$G368,Q365:Q368,$Z365:$Z368,AJ365:AJ368)</f>
        <v>#VALUE!</v>
      </c>
      <c r="BM366" s="403"/>
      <c r="BN366" s="403" t="e" cm="1">
        <f t="array" ref="BN366">bdRateExtend($G365:$G368,R365:R368,$Z365:$Z368,AK365:AK368)</f>
        <v>#VALUE!</v>
      </c>
      <c r="BO366" s="403"/>
      <c r="BP366" s="403"/>
      <c r="BQ366" s="377"/>
      <c r="BR366" s="377"/>
    </row>
    <row r="367" spans="1:70" ht="17" customHeight="1" x14ac:dyDescent="0.2">
      <c r="A367" s="387"/>
      <c r="B367" s="390"/>
      <c r="C367" s="393"/>
      <c r="D367" s="396"/>
      <c r="E367" s="399"/>
      <c r="F367" s="19">
        <v>47</v>
      </c>
      <c r="G367" s="35">
        <f>Anchor!B1216</f>
        <v>0</v>
      </c>
      <c r="H367" s="40">
        <f>Anchor!C1216</f>
        <v>0</v>
      </c>
      <c r="I367" s="40">
        <f>Anchor!D1216</f>
        <v>0</v>
      </c>
      <c r="J367" s="40">
        <f>Anchor!E1216</f>
        <v>0</v>
      </c>
      <c r="K367" s="40"/>
      <c r="L367" s="40">
        <f>Anchor!F1216</f>
        <v>0</v>
      </c>
      <c r="M367" s="40">
        <f>Anchor!G1216</f>
        <v>0</v>
      </c>
      <c r="N367" s="40">
        <f>Anchor!H1216</f>
        <v>0</v>
      </c>
      <c r="O367" s="40"/>
      <c r="P367" s="40"/>
      <c r="Q367" s="40"/>
      <c r="R367" s="40"/>
      <c r="S367" s="40"/>
      <c r="T367" s="40"/>
      <c r="U367" s="40"/>
      <c r="V367" s="40">
        <f>Anchor!I1216</f>
        <v>0</v>
      </c>
      <c r="W367" s="40">
        <f>Anchor!J1216</f>
        <v>0</v>
      </c>
      <c r="X367" s="36">
        <f t="shared" si="22"/>
        <v>0</v>
      </c>
      <c r="Y367" s="15"/>
      <c r="Z367" s="35">
        <f>Test!B1216</f>
        <v>0</v>
      </c>
      <c r="AA367" s="40">
        <f>Test!C1216</f>
        <v>0</v>
      </c>
      <c r="AB367" s="40">
        <f>Test!D1216</f>
        <v>0</v>
      </c>
      <c r="AC367" s="40">
        <f>Test!E1216</f>
        <v>0</v>
      </c>
      <c r="AD367" s="40"/>
      <c r="AE367" s="40">
        <f>Test!F1216</f>
        <v>0</v>
      </c>
      <c r="AF367" s="40">
        <f>Test!G1216</f>
        <v>0</v>
      </c>
      <c r="AG367" s="40">
        <f>Test!H1216</f>
        <v>0</v>
      </c>
      <c r="AH367" s="40"/>
      <c r="AI367" s="40"/>
      <c r="AJ367" s="40"/>
      <c r="AK367" s="40"/>
      <c r="AL367" s="40"/>
      <c r="AM367" s="40"/>
      <c r="AN367" s="40"/>
      <c r="AO367" s="40">
        <f>Test!I1216</f>
        <v>0</v>
      </c>
      <c r="AP367" s="40">
        <f>Test!J1216</f>
        <v>0</v>
      </c>
      <c r="AQ367" s="36">
        <f t="shared" si="23"/>
        <v>0</v>
      </c>
      <c r="AR367" s="48" t="e">
        <f t="shared" si="20"/>
        <v>#DIV/0!</v>
      </c>
      <c r="AS367" s="49" t="e">
        <f t="shared" si="21"/>
        <v>#DIV/0!</v>
      </c>
      <c r="AT367" s="16"/>
      <c r="AU367" s="16"/>
      <c r="AV367" s="468"/>
      <c r="AW367" s="403"/>
      <c r="AX367" s="403"/>
      <c r="AY367" s="403"/>
      <c r="AZ367" s="403"/>
      <c r="BA367" s="403"/>
      <c r="BB367" s="403"/>
      <c r="BC367" s="403"/>
      <c r="BD367" s="403"/>
      <c r="BE367" s="403"/>
      <c r="BF367" s="403"/>
      <c r="BG367" s="403"/>
      <c r="BH367" s="403"/>
      <c r="BI367" s="403"/>
      <c r="BJ367" s="403"/>
      <c r="BK367" s="403"/>
      <c r="BL367" s="403"/>
      <c r="BM367" s="403"/>
      <c r="BN367" s="403"/>
      <c r="BO367" s="403"/>
      <c r="BP367" s="403"/>
      <c r="BQ367" s="377"/>
      <c r="BR367" s="377"/>
    </row>
    <row r="368" spans="1:70" ht="17" customHeight="1" x14ac:dyDescent="0.2">
      <c r="A368" s="387"/>
      <c r="B368" s="390"/>
      <c r="C368" s="393"/>
      <c r="D368" s="396"/>
      <c r="E368" s="399"/>
      <c r="F368" s="19">
        <v>55</v>
      </c>
      <c r="G368" s="35">
        <f>Anchor!B1217</f>
        <v>0</v>
      </c>
      <c r="H368" s="40">
        <f>Anchor!C1217</f>
        <v>0</v>
      </c>
      <c r="I368" s="40">
        <f>Anchor!D1217</f>
        <v>0</v>
      </c>
      <c r="J368" s="40">
        <f>Anchor!E1217</f>
        <v>0</v>
      </c>
      <c r="K368" s="40"/>
      <c r="L368" s="40">
        <f>Anchor!F1217</f>
        <v>0</v>
      </c>
      <c r="M368" s="40">
        <f>Anchor!G1217</f>
        <v>0</v>
      </c>
      <c r="N368" s="40">
        <f>Anchor!H1217</f>
        <v>0</v>
      </c>
      <c r="O368" s="40"/>
      <c r="P368" s="40"/>
      <c r="Q368" s="40"/>
      <c r="R368" s="40"/>
      <c r="S368" s="40"/>
      <c r="T368" s="40"/>
      <c r="U368" s="40"/>
      <c r="V368" s="40">
        <f>Anchor!I1217</f>
        <v>0</v>
      </c>
      <c r="W368" s="40">
        <f>Anchor!J1217</f>
        <v>0</v>
      </c>
      <c r="X368" s="36">
        <f t="shared" si="22"/>
        <v>0</v>
      </c>
      <c r="Y368" s="15"/>
      <c r="Z368" s="35">
        <f>Test!B1217</f>
        <v>0</v>
      </c>
      <c r="AA368" s="40">
        <f>Test!C1217</f>
        <v>0</v>
      </c>
      <c r="AB368" s="40">
        <f>Test!D1217</f>
        <v>0</v>
      </c>
      <c r="AC368" s="40">
        <f>Test!E1217</f>
        <v>0</v>
      </c>
      <c r="AD368" s="40"/>
      <c r="AE368" s="40">
        <f>Test!F1217</f>
        <v>0</v>
      </c>
      <c r="AF368" s="40">
        <f>Test!G1217</f>
        <v>0</v>
      </c>
      <c r="AG368" s="40">
        <f>Test!H1217</f>
        <v>0</v>
      </c>
      <c r="AH368" s="40"/>
      <c r="AI368" s="40"/>
      <c r="AJ368" s="40"/>
      <c r="AK368" s="40"/>
      <c r="AL368" s="40"/>
      <c r="AM368" s="40"/>
      <c r="AN368" s="40"/>
      <c r="AO368" s="40">
        <f>Test!I1217</f>
        <v>0</v>
      </c>
      <c r="AP368" s="40">
        <f>Test!J1217</f>
        <v>0</v>
      </c>
      <c r="AQ368" s="36">
        <f t="shared" si="23"/>
        <v>0</v>
      </c>
      <c r="AR368" s="48" t="e">
        <f t="shared" si="20"/>
        <v>#DIV/0!</v>
      </c>
      <c r="AS368" s="49" t="e">
        <f t="shared" si="21"/>
        <v>#DIV/0!</v>
      </c>
      <c r="AT368" s="16"/>
      <c r="AU368" s="16"/>
      <c r="AV368" s="468" t="s">
        <v>125</v>
      </c>
      <c r="AW368" s="403" t="e" cm="1">
        <f t="array" ref="AW368">bdRateExtend($G366:$G369,H366:H369,$Z366:$Z369,AA366:AA369)</f>
        <v>#VALUE!</v>
      </c>
      <c r="AX368" s="403"/>
      <c r="AY368" s="403"/>
      <c r="AZ368" s="403"/>
      <c r="BA368" s="403"/>
      <c r="BB368" s="403" t="e" cm="1">
        <f t="array" ref="BB368">bdRateExtend($G366:$G369,L366:L369,$Z366:$Z369,AE366:AE369)</f>
        <v>#VALUE!</v>
      </c>
      <c r="BC368" s="403"/>
      <c r="BD368" s="403" t="e" cm="1">
        <f t="array" ref="BD368">bdRateExtend($G366:$G369,M366:M369,$Z366:$Z369,AF366:AF369)</f>
        <v>#VALUE!</v>
      </c>
      <c r="BE368" s="403"/>
      <c r="BF368" s="403" t="e" cm="1">
        <f t="array" ref="BF368">bdRateExtend($G366:$G369,N366:N369,$Z366:$Z369,AG366:AG369)</f>
        <v>#VALUE!</v>
      </c>
      <c r="BG368" s="403"/>
      <c r="BH368" s="403" t="e" cm="1">
        <f t="array" ref="BH368">bdRateExtend($G366:$G369,O366:O369,$Z366:$Z369,AH366:AH369)</f>
        <v>#VALUE!</v>
      </c>
      <c r="BI368" s="403"/>
      <c r="BJ368" s="403" t="e" cm="1">
        <f t="array" ref="BJ368">bdRateExtend($G366:$G369,P366:P369,$Z366:$Z369,AI366:AI369)</f>
        <v>#VALUE!</v>
      </c>
      <c r="BK368" s="403"/>
      <c r="BL368" s="403" t="e" cm="1">
        <f t="array" ref="BL368">bdRateExtend($G366:$G369,Q366:Q369,$Z366:$Z369,AJ366:AJ369)</f>
        <v>#VALUE!</v>
      </c>
      <c r="BM368" s="403"/>
      <c r="BN368" s="403" t="e" cm="1">
        <f t="array" ref="BN368">bdRateExtend($G366:$G369,R366:R369,$Z366:$Z369,AK366:AK369)</f>
        <v>#VALUE!</v>
      </c>
      <c r="BO368" s="403"/>
      <c r="BP368" s="403"/>
      <c r="BQ368" s="377"/>
      <c r="BR368" s="377"/>
    </row>
    <row r="369" spans="1:70" ht="17" customHeight="1" thickBot="1" x14ac:dyDescent="0.25">
      <c r="A369" s="387"/>
      <c r="B369" s="391"/>
      <c r="C369" s="394"/>
      <c r="D369" s="397"/>
      <c r="E369" s="400"/>
      <c r="F369" s="22">
        <v>63</v>
      </c>
      <c r="G369" s="37">
        <f>Anchor!B1218</f>
        <v>0</v>
      </c>
      <c r="H369" s="38">
        <f>Anchor!C1218</f>
        <v>0</v>
      </c>
      <c r="I369" s="38">
        <f>Anchor!D1218</f>
        <v>0</v>
      </c>
      <c r="J369" s="38">
        <f>Anchor!E1218</f>
        <v>0</v>
      </c>
      <c r="K369" s="38"/>
      <c r="L369" s="38">
        <f>Anchor!F1218</f>
        <v>0</v>
      </c>
      <c r="M369" s="38">
        <f>Anchor!G1218</f>
        <v>0</v>
      </c>
      <c r="N369" s="38">
        <f>Anchor!H1218</f>
        <v>0</v>
      </c>
      <c r="O369" s="38"/>
      <c r="P369" s="38"/>
      <c r="Q369" s="38"/>
      <c r="R369" s="38"/>
      <c r="S369" s="38"/>
      <c r="T369" s="38"/>
      <c r="U369" s="38"/>
      <c r="V369" s="38">
        <f>Anchor!I1218</f>
        <v>0</v>
      </c>
      <c r="W369" s="38">
        <f>Anchor!J1218</f>
        <v>0</v>
      </c>
      <c r="X369" s="39">
        <f t="shared" si="22"/>
        <v>0</v>
      </c>
      <c r="Y369" s="15"/>
      <c r="Z369" s="37">
        <f>Test!B1218</f>
        <v>0</v>
      </c>
      <c r="AA369" s="38">
        <f>Test!C1218</f>
        <v>0</v>
      </c>
      <c r="AB369" s="38">
        <f>Test!D1218</f>
        <v>0</v>
      </c>
      <c r="AC369" s="38">
        <f>Test!E1218</f>
        <v>0</v>
      </c>
      <c r="AD369" s="38"/>
      <c r="AE369" s="38">
        <f>Test!F1218</f>
        <v>0</v>
      </c>
      <c r="AF369" s="38">
        <f>Test!G1218</f>
        <v>0</v>
      </c>
      <c r="AG369" s="38">
        <f>Test!H1218</f>
        <v>0</v>
      </c>
      <c r="AH369" s="38"/>
      <c r="AI369" s="38"/>
      <c r="AJ369" s="38"/>
      <c r="AK369" s="38"/>
      <c r="AL369" s="38"/>
      <c r="AM369" s="38"/>
      <c r="AN369" s="38"/>
      <c r="AO369" s="38">
        <f>Test!I1218</f>
        <v>0</v>
      </c>
      <c r="AP369" s="38">
        <f>Test!J1218</f>
        <v>0</v>
      </c>
      <c r="AQ369" s="39">
        <f t="shared" si="23"/>
        <v>0</v>
      </c>
      <c r="AR369" s="50" t="e">
        <f t="shared" si="20"/>
        <v>#DIV/0!</v>
      </c>
      <c r="AS369" s="51" t="e">
        <f t="shared" si="21"/>
        <v>#DIV/0!</v>
      </c>
      <c r="AT369" s="16"/>
      <c r="AU369" s="16"/>
      <c r="AV369" s="468"/>
      <c r="AW369" s="403"/>
      <c r="AX369" s="403"/>
      <c r="AY369" s="403"/>
      <c r="AZ369" s="403"/>
      <c r="BA369" s="403"/>
      <c r="BB369" s="403"/>
      <c r="BC369" s="403"/>
      <c r="BD369" s="403"/>
      <c r="BE369" s="403"/>
      <c r="BF369" s="403"/>
      <c r="BG369" s="403"/>
      <c r="BH369" s="403"/>
      <c r="BI369" s="403"/>
      <c r="BJ369" s="403"/>
      <c r="BK369" s="403"/>
      <c r="BL369" s="403"/>
      <c r="BM369" s="403"/>
      <c r="BN369" s="403"/>
      <c r="BO369" s="403"/>
      <c r="BP369" s="403"/>
      <c r="BQ369" s="377"/>
      <c r="BR369" s="377"/>
    </row>
    <row r="370" spans="1:70" ht="17" customHeight="1" x14ac:dyDescent="0.2">
      <c r="A370" s="387"/>
      <c r="B370" s="389" t="s">
        <v>18</v>
      </c>
      <c r="C370" s="392" t="s">
        <v>80</v>
      </c>
      <c r="D370" s="395">
        <v>60</v>
      </c>
      <c r="E370" s="398">
        <v>10</v>
      </c>
      <c r="F370" s="21">
        <v>23</v>
      </c>
      <c r="G370" s="32">
        <f>Anchor!B1219</f>
        <v>0</v>
      </c>
      <c r="H370" s="33">
        <f>Anchor!C1219</f>
        <v>0</v>
      </c>
      <c r="I370" s="33">
        <f>Anchor!D1219</f>
        <v>0</v>
      </c>
      <c r="J370" s="33">
        <f>Anchor!E1219</f>
        <v>0</v>
      </c>
      <c r="K370" s="33"/>
      <c r="L370" s="33">
        <f>Anchor!F1219</f>
        <v>0</v>
      </c>
      <c r="M370" s="33">
        <f>Anchor!G1219</f>
        <v>0</v>
      </c>
      <c r="N370" s="33">
        <f>Anchor!H1219</f>
        <v>0</v>
      </c>
      <c r="O370" s="33"/>
      <c r="P370" s="33"/>
      <c r="Q370" s="33"/>
      <c r="R370" s="33"/>
      <c r="S370" s="33"/>
      <c r="T370" s="33"/>
      <c r="U370" s="33"/>
      <c r="V370" s="33">
        <f>Anchor!I1219</f>
        <v>0</v>
      </c>
      <c r="W370" s="33">
        <f>Anchor!J1219</f>
        <v>0</v>
      </c>
      <c r="X370" s="34">
        <f t="shared" si="22"/>
        <v>0</v>
      </c>
      <c r="Y370" s="15"/>
      <c r="Z370" s="32">
        <f>Test!B1219</f>
        <v>0</v>
      </c>
      <c r="AA370" s="33">
        <f>Test!C1219</f>
        <v>0</v>
      </c>
      <c r="AB370" s="33">
        <f>Test!D1219</f>
        <v>0</v>
      </c>
      <c r="AC370" s="33">
        <f>Test!E1219</f>
        <v>0</v>
      </c>
      <c r="AD370" s="33"/>
      <c r="AE370" s="33">
        <f>Test!F1219</f>
        <v>0</v>
      </c>
      <c r="AF370" s="33">
        <f>Test!G1219</f>
        <v>0</v>
      </c>
      <c r="AG370" s="33">
        <f>Test!H1219</f>
        <v>0</v>
      </c>
      <c r="AH370" s="33"/>
      <c r="AI370" s="33"/>
      <c r="AJ370" s="33"/>
      <c r="AK370" s="33"/>
      <c r="AL370" s="33"/>
      <c r="AM370" s="33"/>
      <c r="AN370" s="33"/>
      <c r="AO370" s="33">
        <f>Test!I1219</f>
        <v>0</v>
      </c>
      <c r="AP370" s="33">
        <f>Test!J1219</f>
        <v>0</v>
      </c>
      <c r="AQ370" s="34">
        <f t="shared" si="23"/>
        <v>0</v>
      </c>
      <c r="AR370" s="46" t="e">
        <f t="shared" si="20"/>
        <v>#DIV/0!</v>
      </c>
      <c r="AS370" s="47" t="e">
        <f t="shared" si="21"/>
        <v>#DIV/0!</v>
      </c>
      <c r="AT370" s="16"/>
      <c r="AU370" s="16"/>
      <c r="AV370" s="468" t="s">
        <v>123</v>
      </c>
      <c r="AW370" s="403" t="e" cm="1">
        <f t="array" ref="AW370">bdRateExtend($G370:$G373,H370:H373,$Z370:$Z373,AA370:AA373)</f>
        <v>#VALUE!</v>
      </c>
      <c r="AX370" s="403" t="e" cm="1">
        <f t="array" ref="AX370">bdRateExtend($G370:$G375,H370:H375,$Z370:$Z375,AA370:AA375)</f>
        <v>#VALUE!</v>
      </c>
      <c r="AY370" s="403" t="e" cm="1">
        <f t="array" ref="AY370">bdRateExtend($G370:$G375,I370:I375,$Z370:$Z375,AB370:AB375)</f>
        <v>#VALUE!</v>
      </c>
      <c r="AZ370" s="403" t="e" cm="1">
        <f t="array" ref="AZ370">bdRateExtend($G370:$G375,J370:J375,$Z370:$Z375,AC370:AC375)</f>
        <v>#VALUE!</v>
      </c>
      <c r="BA370" s="403" t="e" cm="1">
        <f t="array" ref="BA370">bdRateExtend($G370:$G375,K370:K375,$Z370:$Z375,AD370:AD375)</f>
        <v>#VALUE!</v>
      </c>
      <c r="BB370" s="403" t="e" cm="1">
        <f t="array" ref="BB370">bdRateExtend($G370:$G373,L370:L373,$Z370:$Z373,AE370:AE373)</f>
        <v>#VALUE!</v>
      </c>
      <c r="BC370" s="403" t="e" cm="1">
        <f t="array" ref="BC370">bdRateExtend($G370:$G375,L370:L375,$Z370:$Z375,AE370:AE375)</f>
        <v>#VALUE!</v>
      </c>
      <c r="BD370" s="403" t="e" cm="1">
        <f t="array" ref="BD370">bdRateExtend($G370:$G373,M370:M373,$Z370:$Z373,AF370:AF373)</f>
        <v>#VALUE!</v>
      </c>
      <c r="BE370" s="403" t="e" cm="1">
        <f t="array" ref="BE370">bdRateExtend($G370:$G375,M370:M375,$Z370:$Z375,AF370:AF375)</f>
        <v>#VALUE!</v>
      </c>
      <c r="BF370" s="403" t="e" cm="1">
        <f t="array" ref="BF370">bdRateExtend($G370:$G373,N370:N373,$Z370:$Z373,AG370:AG373)</f>
        <v>#VALUE!</v>
      </c>
      <c r="BG370" s="403" t="e" cm="1">
        <f t="array" ref="BG370">bdRateExtend($G370:$G375,N370:N375,$Z370:$Z375,AG370:AG375)</f>
        <v>#VALUE!</v>
      </c>
      <c r="BH370" s="403" t="e" cm="1">
        <f t="array" ref="BH370">bdRateExtend($G370:$G373,O370:O373,$Z370:$Z373,AH370:AH373)</f>
        <v>#VALUE!</v>
      </c>
      <c r="BI370" s="403" t="e" cm="1">
        <f t="array" ref="BI370">bdRateExtend($G370:$G375,O370:O375,$Z370:$Z375,AH370:AH375)</f>
        <v>#VALUE!</v>
      </c>
      <c r="BJ370" s="403" t="e" cm="1">
        <f t="array" ref="BJ370">bdRateExtend($G370:$G373,P370:P373,$Z370:$Z373,AI370:AI373)</f>
        <v>#VALUE!</v>
      </c>
      <c r="BK370" s="403" t="e" cm="1">
        <f t="array" ref="BK370">bdRateExtend($G370:$G375,P370:P375,$Z370:$Z375,AI370:AI375)</f>
        <v>#VALUE!</v>
      </c>
      <c r="BL370" s="403" t="e" cm="1">
        <f t="array" ref="BL370">bdRateExtend($G370:$G373,Q370:Q373,$Z370:$Z373,AJ370:AJ373)</f>
        <v>#VALUE!</v>
      </c>
      <c r="BM370" s="403" t="e" cm="1">
        <f t="array" ref="BM370">bdRateExtend($G370:$G375,Q370:Q375,$Z370:$Z375,AJ370:AJ375)</f>
        <v>#VALUE!</v>
      </c>
      <c r="BN370" s="403" t="e" cm="1">
        <f t="array" ref="BN370">bdRateExtend($G370:$G373,R370:R373,$Z370:$Z373,AK370:AK373)</f>
        <v>#VALUE!</v>
      </c>
      <c r="BO370" s="403" t="e" cm="1">
        <f t="array" ref="BO370">bdRateExtend($G370:$G375,R370:R375,$Z370:$Z375,AK370:AK375)</f>
        <v>#VALUE!</v>
      </c>
      <c r="BP370" s="403" t="e" cm="1">
        <f t="array" ref="BP370">bdRateExtend($G370:$G375,S370:S375,$Z370:$Z375,AL370:AL375)</f>
        <v>#VALUE!</v>
      </c>
      <c r="BQ370" s="377" t="e" cm="1">
        <f t="array" ref="BQ370">bdRateExtend($G370:$G375,T370:T375,$Z370:$Z375,AM370:AM375)</f>
        <v>#VALUE!</v>
      </c>
      <c r="BR370" s="377" t="e" cm="1">
        <f t="array" ref="BR370">bdRateExtend($G370:$G375,U370:U375,$Z370:$Z375,AN370:AN375)</f>
        <v>#VALUE!</v>
      </c>
    </row>
    <row r="371" spans="1:70" ht="17" customHeight="1" x14ac:dyDescent="0.2">
      <c r="A371" s="387"/>
      <c r="B371" s="390"/>
      <c r="C371" s="393"/>
      <c r="D371" s="396"/>
      <c r="E371" s="399"/>
      <c r="F371" s="19">
        <v>31</v>
      </c>
      <c r="G371" s="35">
        <f>Anchor!B1220</f>
        <v>0</v>
      </c>
      <c r="H371" s="40">
        <f>Anchor!C1220</f>
        <v>0</v>
      </c>
      <c r="I371" s="40">
        <f>Anchor!D1220</f>
        <v>0</v>
      </c>
      <c r="J371" s="40">
        <f>Anchor!E1220</f>
        <v>0</v>
      </c>
      <c r="K371" s="40"/>
      <c r="L371" s="40">
        <f>Anchor!F1220</f>
        <v>0</v>
      </c>
      <c r="M371" s="40">
        <f>Anchor!G1220</f>
        <v>0</v>
      </c>
      <c r="N371" s="40">
        <f>Anchor!H1220</f>
        <v>0</v>
      </c>
      <c r="O371" s="40"/>
      <c r="P371" s="40"/>
      <c r="Q371" s="40"/>
      <c r="R371" s="40"/>
      <c r="S371" s="40"/>
      <c r="T371" s="40"/>
      <c r="U371" s="40"/>
      <c r="V371" s="40">
        <f>Anchor!I1220</f>
        <v>0</v>
      </c>
      <c r="W371" s="40">
        <f>Anchor!J1220</f>
        <v>0</v>
      </c>
      <c r="X371" s="36">
        <f t="shared" si="22"/>
        <v>0</v>
      </c>
      <c r="Y371" s="15"/>
      <c r="Z371" s="35">
        <f>Test!B1220</f>
        <v>0</v>
      </c>
      <c r="AA371" s="40">
        <f>Test!C1220</f>
        <v>0</v>
      </c>
      <c r="AB371" s="40">
        <f>Test!D1220</f>
        <v>0</v>
      </c>
      <c r="AC371" s="40">
        <f>Test!E1220</f>
        <v>0</v>
      </c>
      <c r="AD371" s="40"/>
      <c r="AE371" s="40">
        <f>Test!F1220</f>
        <v>0</v>
      </c>
      <c r="AF371" s="40">
        <f>Test!G1220</f>
        <v>0</v>
      </c>
      <c r="AG371" s="40">
        <f>Test!H1220</f>
        <v>0</v>
      </c>
      <c r="AH371" s="40"/>
      <c r="AI371" s="40"/>
      <c r="AJ371" s="40"/>
      <c r="AK371" s="40"/>
      <c r="AL371" s="40"/>
      <c r="AM371" s="40"/>
      <c r="AN371" s="40"/>
      <c r="AO371" s="40">
        <f>Test!I1220</f>
        <v>0</v>
      </c>
      <c r="AP371" s="40">
        <f>Test!J1220</f>
        <v>0</v>
      </c>
      <c r="AQ371" s="36">
        <f t="shared" si="23"/>
        <v>0</v>
      </c>
      <c r="AR371" s="48" t="e">
        <f t="shared" si="20"/>
        <v>#DIV/0!</v>
      </c>
      <c r="AS371" s="49" t="e">
        <f t="shared" si="21"/>
        <v>#DIV/0!</v>
      </c>
      <c r="AT371" s="16"/>
      <c r="AU371" s="16"/>
      <c r="AV371" s="468"/>
      <c r="AW371" s="403"/>
      <c r="AX371" s="403"/>
      <c r="AY371" s="403"/>
      <c r="AZ371" s="403"/>
      <c r="BA371" s="403"/>
      <c r="BB371" s="403"/>
      <c r="BC371" s="403"/>
      <c r="BD371" s="403"/>
      <c r="BE371" s="403"/>
      <c r="BF371" s="403"/>
      <c r="BG371" s="403"/>
      <c r="BH371" s="403"/>
      <c r="BI371" s="403"/>
      <c r="BJ371" s="403"/>
      <c r="BK371" s="403"/>
      <c r="BL371" s="403"/>
      <c r="BM371" s="403"/>
      <c r="BN371" s="403"/>
      <c r="BO371" s="403"/>
      <c r="BP371" s="403"/>
      <c r="BQ371" s="377"/>
      <c r="BR371" s="377"/>
    </row>
    <row r="372" spans="1:70" ht="17" customHeight="1" x14ac:dyDescent="0.2">
      <c r="A372" s="387"/>
      <c r="B372" s="390"/>
      <c r="C372" s="393"/>
      <c r="D372" s="396"/>
      <c r="E372" s="399"/>
      <c r="F372" s="19">
        <v>39</v>
      </c>
      <c r="G372" s="35">
        <f>Anchor!B1221</f>
        <v>0</v>
      </c>
      <c r="H372" s="40">
        <f>Anchor!C1221</f>
        <v>0</v>
      </c>
      <c r="I372" s="40">
        <f>Anchor!D1221</f>
        <v>0</v>
      </c>
      <c r="J372" s="40">
        <f>Anchor!E1221</f>
        <v>0</v>
      </c>
      <c r="K372" s="40"/>
      <c r="L372" s="40">
        <f>Anchor!F1221</f>
        <v>0</v>
      </c>
      <c r="M372" s="40">
        <f>Anchor!G1221</f>
        <v>0</v>
      </c>
      <c r="N372" s="40">
        <f>Anchor!H1221</f>
        <v>0</v>
      </c>
      <c r="O372" s="40"/>
      <c r="P372" s="40"/>
      <c r="Q372" s="40"/>
      <c r="R372" s="40"/>
      <c r="S372" s="40"/>
      <c r="T372" s="40"/>
      <c r="U372" s="40"/>
      <c r="V372" s="40">
        <f>Anchor!I1221</f>
        <v>0</v>
      </c>
      <c r="W372" s="40">
        <f>Anchor!J1221</f>
        <v>0</v>
      </c>
      <c r="X372" s="36">
        <f t="shared" si="22"/>
        <v>0</v>
      </c>
      <c r="Y372" s="15"/>
      <c r="Z372" s="35">
        <f>Test!B1221</f>
        <v>0</v>
      </c>
      <c r="AA372" s="40">
        <f>Test!C1221</f>
        <v>0</v>
      </c>
      <c r="AB372" s="40">
        <f>Test!D1221</f>
        <v>0</v>
      </c>
      <c r="AC372" s="40">
        <f>Test!E1221</f>
        <v>0</v>
      </c>
      <c r="AD372" s="40"/>
      <c r="AE372" s="40">
        <f>Test!F1221</f>
        <v>0</v>
      </c>
      <c r="AF372" s="40">
        <f>Test!G1221</f>
        <v>0</v>
      </c>
      <c r="AG372" s="40">
        <f>Test!H1221</f>
        <v>0</v>
      </c>
      <c r="AH372" s="40"/>
      <c r="AI372" s="40"/>
      <c r="AJ372" s="40"/>
      <c r="AK372" s="40"/>
      <c r="AL372" s="40"/>
      <c r="AM372" s="40"/>
      <c r="AN372" s="40"/>
      <c r="AO372" s="40">
        <f>Test!I1221</f>
        <v>0</v>
      </c>
      <c r="AP372" s="40">
        <f>Test!J1221</f>
        <v>0</v>
      </c>
      <c r="AQ372" s="36">
        <f t="shared" si="23"/>
        <v>0</v>
      </c>
      <c r="AR372" s="48" t="e">
        <f t="shared" si="20"/>
        <v>#DIV/0!</v>
      </c>
      <c r="AS372" s="49" t="e">
        <f t="shared" si="21"/>
        <v>#DIV/0!</v>
      </c>
      <c r="AT372" s="16"/>
      <c r="AU372" s="16"/>
      <c r="AV372" s="468" t="s">
        <v>124</v>
      </c>
      <c r="AW372" s="403" t="e" cm="1">
        <f t="array" ref="AW372">bdRateExtend($G371:$G374,H371:H374,$Z371:$Z374,AA371:AA374)</f>
        <v>#VALUE!</v>
      </c>
      <c r="AX372" s="403"/>
      <c r="AY372" s="403"/>
      <c r="AZ372" s="403"/>
      <c r="BA372" s="403"/>
      <c r="BB372" s="403" t="e" cm="1">
        <f t="array" ref="BB372">bdRateExtend($G371:$G374,L371:L374,$Z371:$Z374,AE371:AE374)</f>
        <v>#VALUE!</v>
      </c>
      <c r="BC372" s="403"/>
      <c r="BD372" s="403" t="e" cm="1">
        <f t="array" ref="BD372">bdRateExtend($G371:$G374,M371:M374,$Z371:$Z374,AF371:AF374)</f>
        <v>#VALUE!</v>
      </c>
      <c r="BE372" s="403"/>
      <c r="BF372" s="403" t="e" cm="1">
        <f t="array" ref="BF372">bdRateExtend($G371:$G374,N371:N374,$Z371:$Z374,AG371:AG374)</f>
        <v>#VALUE!</v>
      </c>
      <c r="BG372" s="403"/>
      <c r="BH372" s="403" t="e" cm="1">
        <f t="array" ref="BH372">bdRateExtend($G371:$G374,O371:O374,$Z371:$Z374,AH371:AH374)</f>
        <v>#VALUE!</v>
      </c>
      <c r="BI372" s="403"/>
      <c r="BJ372" s="403" t="e" cm="1">
        <f t="array" ref="BJ372">bdRateExtend($G371:$G374,P371:P374,$Z371:$Z374,AI371:AI374)</f>
        <v>#VALUE!</v>
      </c>
      <c r="BK372" s="403"/>
      <c r="BL372" s="403" t="e" cm="1">
        <f t="array" ref="BL372">bdRateExtend($G371:$G374,Q371:Q374,$Z371:$Z374,AJ371:AJ374)</f>
        <v>#VALUE!</v>
      </c>
      <c r="BM372" s="403"/>
      <c r="BN372" s="403" t="e" cm="1">
        <f t="array" ref="BN372">bdRateExtend($G371:$G374,R371:R374,$Z371:$Z374,AK371:AK374)</f>
        <v>#VALUE!</v>
      </c>
      <c r="BO372" s="403"/>
      <c r="BP372" s="403"/>
      <c r="BQ372" s="377"/>
      <c r="BR372" s="377"/>
    </row>
    <row r="373" spans="1:70" ht="17" customHeight="1" x14ac:dyDescent="0.2">
      <c r="A373" s="387"/>
      <c r="B373" s="390"/>
      <c r="C373" s="393"/>
      <c r="D373" s="396"/>
      <c r="E373" s="399"/>
      <c r="F373" s="19">
        <v>47</v>
      </c>
      <c r="G373" s="35">
        <f>Anchor!B1222</f>
        <v>0</v>
      </c>
      <c r="H373" s="40">
        <f>Anchor!C1222</f>
        <v>0</v>
      </c>
      <c r="I373" s="40">
        <f>Anchor!D1222</f>
        <v>0</v>
      </c>
      <c r="J373" s="40">
        <f>Anchor!E1222</f>
        <v>0</v>
      </c>
      <c r="K373" s="40"/>
      <c r="L373" s="40">
        <f>Anchor!F1222</f>
        <v>0</v>
      </c>
      <c r="M373" s="40">
        <f>Anchor!G1222</f>
        <v>0</v>
      </c>
      <c r="N373" s="40">
        <f>Anchor!H1222</f>
        <v>0</v>
      </c>
      <c r="O373" s="40"/>
      <c r="P373" s="40"/>
      <c r="Q373" s="40"/>
      <c r="R373" s="40"/>
      <c r="S373" s="40"/>
      <c r="T373" s="40"/>
      <c r="U373" s="40"/>
      <c r="V373" s="40">
        <f>Anchor!I1222</f>
        <v>0</v>
      </c>
      <c r="W373" s="40">
        <f>Anchor!J1222</f>
        <v>0</v>
      </c>
      <c r="X373" s="36">
        <f t="shared" si="22"/>
        <v>0</v>
      </c>
      <c r="Y373" s="15"/>
      <c r="Z373" s="35">
        <f>Test!B1222</f>
        <v>0</v>
      </c>
      <c r="AA373" s="40">
        <f>Test!C1222</f>
        <v>0</v>
      </c>
      <c r="AB373" s="40">
        <f>Test!D1222</f>
        <v>0</v>
      </c>
      <c r="AC373" s="40">
        <f>Test!E1222</f>
        <v>0</v>
      </c>
      <c r="AD373" s="40"/>
      <c r="AE373" s="40">
        <f>Test!F1222</f>
        <v>0</v>
      </c>
      <c r="AF373" s="40">
        <f>Test!G1222</f>
        <v>0</v>
      </c>
      <c r="AG373" s="40">
        <f>Test!H1222</f>
        <v>0</v>
      </c>
      <c r="AH373" s="40"/>
      <c r="AI373" s="40"/>
      <c r="AJ373" s="40"/>
      <c r="AK373" s="40"/>
      <c r="AL373" s="40"/>
      <c r="AM373" s="40"/>
      <c r="AN373" s="40"/>
      <c r="AO373" s="40">
        <f>Test!I1222</f>
        <v>0</v>
      </c>
      <c r="AP373" s="40">
        <f>Test!J1222</f>
        <v>0</v>
      </c>
      <c r="AQ373" s="36">
        <f t="shared" si="23"/>
        <v>0</v>
      </c>
      <c r="AR373" s="48" t="e">
        <f t="shared" si="20"/>
        <v>#DIV/0!</v>
      </c>
      <c r="AS373" s="49" t="e">
        <f t="shared" si="21"/>
        <v>#DIV/0!</v>
      </c>
      <c r="AT373" s="16"/>
      <c r="AU373" s="16"/>
      <c r="AV373" s="468"/>
      <c r="AW373" s="403"/>
      <c r="AX373" s="403"/>
      <c r="AY373" s="403"/>
      <c r="AZ373" s="403"/>
      <c r="BA373" s="403"/>
      <c r="BB373" s="403"/>
      <c r="BC373" s="403"/>
      <c r="BD373" s="403"/>
      <c r="BE373" s="403"/>
      <c r="BF373" s="403"/>
      <c r="BG373" s="403"/>
      <c r="BH373" s="403"/>
      <c r="BI373" s="403"/>
      <c r="BJ373" s="403"/>
      <c r="BK373" s="403"/>
      <c r="BL373" s="403"/>
      <c r="BM373" s="403"/>
      <c r="BN373" s="403"/>
      <c r="BO373" s="403"/>
      <c r="BP373" s="403"/>
      <c r="BQ373" s="377"/>
      <c r="BR373" s="377"/>
    </row>
    <row r="374" spans="1:70" ht="17" customHeight="1" x14ac:dyDescent="0.2">
      <c r="A374" s="387"/>
      <c r="B374" s="390"/>
      <c r="C374" s="393"/>
      <c r="D374" s="396"/>
      <c r="E374" s="399"/>
      <c r="F374" s="19">
        <v>55</v>
      </c>
      <c r="G374" s="35">
        <f>Anchor!B1223</f>
        <v>0</v>
      </c>
      <c r="H374" s="40">
        <f>Anchor!C1223</f>
        <v>0</v>
      </c>
      <c r="I374" s="40">
        <f>Anchor!D1223</f>
        <v>0</v>
      </c>
      <c r="J374" s="40">
        <f>Anchor!E1223</f>
        <v>0</v>
      </c>
      <c r="K374" s="40"/>
      <c r="L374" s="40">
        <f>Anchor!F1223</f>
        <v>0</v>
      </c>
      <c r="M374" s="40">
        <f>Anchor!G1223</f>
        <v>0</v>
      </c>
      <c r="N374" s="40">
        <f>Anchor!H1223</f>
        <v>0</v>
      </c>
      <c r="O374" s="40"/>
      <c r="P374" s="40"/>
      <c r="Q374" s="40"/>
      <c r="R374" s="40"/>
      <c r="S374" s="40"/>
      <c r="T374" s="40"/>
      <c r="U374" s="40"/>
      <c r="V374" s="40">
        <f>Anchor!I1223</f>
        <v>0</v>
      </c>
      <c r="W374" s="40">
        <f>Anchor!J1223</f>
        <v>0</v>
      </c>
      <c r="X374" s="36">
        <f t="shared" si="22"/>
        <v>0</v>
      </c>
      <c r="Y374" s="15"/>
      <c r="Z374" s="35">
        <f>Test!B1223</f>
        <v>0</v>
      </c>
      <c r="AA374" s="40">
        <f>Test!C1223</f>
        <v>0</v>
      </c>
      <c r="AB374" s="40">
        <f>Test!D1223</f>
        <v>0</v>
      </c>
      <c r="AC374" s="40">
        <f>Test!E1223</f>
        <v>0</v>
      </c>
      <c r="AD374" s="40"/>
      <c r="AE374" s="40">
        <f>Test!F1223</f>
        <v>0</v>
      </c>
      <c r="AF374" s="40">
        <f>Test!G1223</f>
        <v>0</v>
      </c>
      <c r="AG374" s="40">
        <f>Test!H1223</f>
        <v>0</v>
      </c>
      <c r="AH374" s="40"/>
      <c r="AI374" s="40"/>
      <c r="AJ374" s="40"/>
      <c r="AK374" s="40"/>
      <c r="AL374" s="40"/>
      <c r="AM374" s="40"/>
      <c r="AN374" s="40"/>
      <c r="AO374" s="40">
        <f>Test!I1223</f>
        <v>0</v>
      </c>
      <c r="AP374" s="40">
        <f>Test!J1223</f>
        <v>0</v>
      </c>
      <c r="AQ374" s="36">
        <f t="shared" si="23"/>
        <v>0</v>
      </c>
      <c r="AR374" s="48" t="e">
        <f t="shared" si="20"/>
        <v>#DIV/0!</v>
      </c>
      <c r="AS374" s="49" t="e">
        <f t="shared" si="21"/>
        <v>#DIV/0!</v>
      </c>
      <c r="AT374" s="16"/>
      <c r="AU374" s="16"/>
      <c r="AV374" s="468" t="s">
        <v>125</v>
      </c>
      <c r="AW374" s="403" t="e" cm="1">
        <f t="array" ref="AW374">bdRateExtend($G372:$G375,H372:H375,$Z372:$Z375,AA372:AA375)</f>
        <v>#VALUE!</v>
      </c>
      <c r="AX374" s="403"/>
      <c r="AY374" s="403"/>
      <c r="AZ374" s="403"/>
      <c r="BA374" s="403"/>
      <c r="BB374" s="403" t="e" cm="1">
        <f t="array" ref="BB374">bdRateExtend($G372:$G375,L372:L375,$Z372:$Z375,AE372:AE375)</f>
        <v>#VALUE!</v>
      </c>
      <c r="BC374" s="403"/>
      <c r="BD374" s="403" t="e" cm="1">
        <f t="array" ref="BD374">bdRateExtend($G372:$G375,M372:M375,$Z372:$Z375,AF372:AF375)</f>
        <v>#VALUE!</v>
      </c>
      <c r="BE374" s="403"/>
      <c r="BF374" s="403" t="e" cm="1">
        <f t="array" ref="BF374">bdRateExtend($G372:$G375,N372:N375,$Z372:$Z375,AG372:AG375)</f>
        <v>#VALUE!</v>
      </c>
      <c r="BG374" s="403"/>
      <c r="BH374" s="403" t="e" cm="1">
        <f t="array" ref="BH374">bdRateExtend($G372:$G375,O372:O375,$Z372:$Z375,AH372:AH375)</f>
        <v>#VALUE!</v>
      </c>
      <c r="BI374" s="403"/>
      <c r="BJ374" s="403" t="e" cm="1">
        <f t="array" ref="BJ374">bdRateExtend($G372:$G375,P372:P375,$Z372:$Z375,AI372:AI375)</f>
        <v>#VALUE!</v>
      </c>
      <c r="BK374" s="403"/>
      <c r="BL374" s="403" t="e" cm="1">
        <f t="array" ref="BL374">bdRateExtend($G372:$G375,Q372:Q375,$Z372:$Z375,AJ372:AJ375)</f>
        <v>#VALUE!</v>
      </c>
      <c r="BM374" s="403"/>
      <c r="BN374" s="403" t="e" cm="1">
        <f t="array" ref="BN374">bdRateExtend($G372:$G375,R372:R375,$Z372:$Z375,AK372:AK375)</f>
        <v>#VALUE!</v>
      </c>
      <c r="BO374" s="403"/>
      <c r="BP374" s="403"/>
      <c r="BQ374" s="377"/>
      <c r="BR374" s="377"/>
    </row>
    <row r="375" spans="1:70" ht="17" customHeight="1" thickBot="1" x14ac:dyDescent="0.25">
      <c r="A375" s="387"/>
      <c r="B375" s="391"/>
      <c r="C375" s="394"/>
      <c r="D375" s="397"/>
      <c r="E375" s="400"/>
      <c r="F375" s="22">
        <v>63</v>
      </c>
      <c r="G375" s="37">
        <f>Anchor!B1224</f>
        <v>0</v>
      </c>
      <c r="H375" s="38">
        <f>Anchor!C1224</f>
        <v>0</v>
      </c>
      <c r="I375" s="38">
        <f>Anchor!D1224</f>
        <v>0</v>
      </c>
      <c r="J375" s="38">
        <f>Anchor!E1224</f>
        <v>0</v>
      </c>
      <c r="K375" s="38"/>
      <c r="L375" s="38">
        <f>Anchor!F1224</f>
        <v>0</v>
      </c>
      <c r="M375" s="38">
        <f>Anchor!G1224</f>
        <v>0</v>
      </c>
      <c r="N375" s="38">
        <f>Anchor!H1224</f>
        <v>0</v>
      </c>
      <c r="O375" s="38"/>
      <c r="P375" s="38"/>
      <c r="Q375" s="38"/>
      <c r="R375" s="38"/>
      <c r="S375" s="38"/>
      <c r="T375" s="38"/>
      <c r="U375" s="38"/>
      <c r="V375" s="38">
        <f>Anchor!I1224</f>
        <v>0</v>
      </c>
      <c r="W375" s="38">
        <f>Anchor!J1224</f>
        <v>0</v>
      </c>
      <c r="X375" s="39">
        <f t="shared" si="22"/>
        <v>0</v>
      </c>
      <c r="Y375" s="15"/>
      <c r="Z375" s="37">
        <f>Test!B1224</f>
        <v>0</v>
      </c>
      <c r="AA375" s="38">
        <f>Test!C1224</f>
        <v>0</v>
      </c>
      <c r="AB375" s="38">
        <f>Test!D1224</f>
        <v>0</v>
      </c>
      <c r="AC375" s="38">
        <f>Test!E1224</f>
        <v>0</v>
      </c>
      <c r="AD375" s="38"/>
      <c r="AE375" s="38">
        <f>Test!F1224</f>
        <v>0</v>
      </c>
      <c r="AF375" s="38">
        <f>Test!G1224</f>
        <v>0</v>
      </c>
      <c r="AG375" s="38">
        <f>Test!H1224</f>
        <v>0</v>
      </c>
      <c r="AH375" s="38"/>
      <c r="AI375" s="38"/>
      <c r="AJ375" s="38"/>
      <c r="AK375" s="38"/>
      <c r="AL375" s="38"/>
      <c r="AM375" s="38"/>
      <c r="AN375" s="38"/>
      <c r="AO375" s="38">
        <f>Test!I1224</f>
        <v>0</v>
      </c>
      <c r="AP375" s="38">
        <f>Test!J1224</f>
        <v>0</v>
      </c>
      <c r="AQ375" s="39">
        <f t="shared" si="23"/>
        <v>0</v>
      </c>
      <c r="AR375" s="50" t="e">
        <f t="shared" si="20"/>
        <v>#DIV/0!</v>
      </c>
      <c r="AS375" s="51" t="e">
        <f t="shared" si="21"/>
        <v>#DIV/0!</v>
      </c>
      <c r="AT375" s="16"/>
      <c r="AU375" s="16"/>
      <c r="AV375" s="468"/>
      <c r="AW375" s="403"/>
      <c r="AX375" s="403"/>
      <c r="AY375" s="403"/>
      <c r="AZ375" s="403"/>
      <c r="BA375" s="403"/>
      <c r="BB375" s="403"/>
      <c r="BC375" s="403"/>
      <c r="BD375" s="403"/>
      <c r="BE375" s="403"/>
      <c r="BF375" s="403"/>
      <c r="BG375" s="403"/>
      <c r="BH375" s="403"/>
      <c r="BI375" s="403"/>
      <c r="BJ375" s="403"/>
      <c r="BK375" s="403"/>
      <c r="BL375" s="403"/>
      <c r="BM375" s="403"/>
      <c r="BN375" s="403"/>
      <c r="BO375" s="403"/>
      <c r="BP375" s="403"/>
      <c r="BQ375" s="377"/>
      <c r="BR375" s="377"/>
    </row>
    <row r="376" spans="1:70" ht="17" customHeight="1" x14ac:dyDescent="0.2">
      <c r="A376" s="387"/>
      <c r="B376" s="389" t="s">
        <v>18</v>
      </c>
      <c r="C376" s="392" t="s">
        <v>81</v>
      </c>
      <c r="D376" s="395">
        <v>60</v>
      </c>
      <c r="E376" s="398">
        <v>10</v>
      </c>
      <c r="F376" s="21">
        <v>23</v>
      </c>
      <c r="G376" s="32">
        <f>Anchor!B1225</f>
        <v>0</v>
      </c>
      <c r="H376" s="33">
        <f>Anchor!C1225</f>
        <v>0</v>
      </c>
      <c r="I376" s="33">
        <f>Anchor!D1225</f>
        <v>0</v>
      </c>
      <c r="J376" s="33">
        <f>Anchor!E1225</f>
        <v>0</v>
      </c>
      <c r="K376" s="33"/>
      <c r="L376" s="33">
        <f>Anchor!F1225</f>
        <v>0</v>
      </c>
      <c r="M376" s="33">
        <f>Anchor!G1225</f>
        <v>0</v>
      </c>
      <c r="N376" s="33">
        <f>Anchor!H1225</f>
        <v>0</v>
      </c>
      <c r="O376" s="33"/>
      <c r="P376" s="33"/>
      <c r="Q376" s="33"/>
      <c r="R376" s="33"/>
      <c r="S376" s="33"/>
      <c r="T376" s="33"/>
      <c r="U376" s="33"/>
      <c r="V376" s="33">
        <f>Anchor!I1225</f>
        <v>0</v>
      </c>
      <c r="W376" s="33">
        <f>Anchor!J1225</f>
        <v>0</v>
      </c>
      <c r="X376" s="34">
        <f t="shared" si="22"/>
        <v>0</v>
      </c>
      <c r="Y376" s="15"/>
      <c r="Z376" s="32">
        <f>Test!B1225</f>
        <v>0</v>
      </c>
      <c r="AA376" s="33">
        <f>Test!C1225</f>
        <v>0</v>
      </c>
      <c r="AB376" s="33">
        <f>Test!D1225</f>
        <v>0</v>
      </c>
      <c r="AC376" s="33">
        <f>Test!E1225</f>
        <v>0</v>
      </c>
      <c r="AD376" s="33"/>
      <c r="AE376" s="33">
        <f>Test!F1225</f>
        <v>0</v>
      </c>
      <c r="AF376" s="33">
        <f>Test!G1225</f>
        <v>0</v>
      </c>
      <c r="AG376" s="33">
        <f>Test!H1225</f>
        <v>0</v>
      </c>
      <c r="AH376" s="33"/>
      <c r="AI376" s="33"/>
      <c r="AJ376" s="33"/>
      <c r="AK376" s="33"/>
      <c r="AL376" s="33"/>
      <c r="AM376" s="33"/>
      <c r="AN376" s="33"/>
      <c r="AO376" s="33">
        <f>Test!I1225</f>
        <v>0</v>
      </c>
      <c r="AP376" s="33">
        <f>Test!J1225</f>
        <v>0</v>
      </c>
      <c r="AQ376" s="34">
        <f t="shared" si="23"/>
        <v>0</v>
      </c>
      <c r="AR376" s="46" t="e">
        <f t="shared" si="20"/>
        <v>#DIV/0!</v>
      </c>
      <c r="AS376" s="47" t="e">
        <f t="shared" si="21"/>
        <v>#DIV/0!</v>
      </c>
      <c r="AT376" s="16"/>
      <c r="AU376" s="16"/>
      <c r="AV376" s="468" t="s">
        <v>123</v>
      </c>
      <c r="AW376" s="403" t="e" cm="1">
        <f t="array" ref="AW376">bdRateExtend($G376:$G379,H376:H379,$Z376:$Z379,AA376:AA379)</f>
        <v>#VALUE!</v>
      </c>
      <c r="AX376" s="403" t="e" cm="1">
        <f t="array" ref="AX376">bdRateExtend($G376:$G381,H376:H381,$Z376:$Z381,AA376:AA381)</f>
        <v>#VALUE!</v>
      </c>
      <c r="AY376" s="403" t="e" cm="1">
        <f t="array" ref="AY376">bdRateExtend($G376:$G381,I376:I381,$Z376:$Z381,AB376:AB381)</f>
        <v>#VALUE!</v>
      </c>
      <c r="AZ376" s="403" t="e" cm="1">
        <f t="array" ref="AZ376">bdRateExtend($G376:$G381,J376:J381,$Z376:$Z381,AC376:AC381)</f>
        <v>#VALUE!</v>
      </c>
      <c r="BA376" s="403" t="e" cm="1">
        <f t="array" ref="BA376">bdRateExtend($G376:$G381,K376:K381,$Z376:$Z381,AD376:AD381)</f>
        <v>#VALUE!</v>
      </c>
      <c r="BB376" s="403" t="e" cm="1">
        <f t="array" ref="BB376">bdRateExtend($G376:$G379,L376:L379,$Z376:$Z379,AE376:AE379)</f>
        <v>#VALUE!</v>
      </c>
      <c r="BC376" s="403" t="e" cm="1">
        <f t="array" ref="BC376">bdRateExtend($G376:$G381,L376:L381,$Z376:$Z381,AE376:AE381)</f>
        <v>#VALUE!</v>
      </c>
      <c r="BD376" s="403" t="e" cm="1">
        <f t="array" ref="BD376">bdRateExtend($G376:$G379,M376:M379,$Z376:$Z379,AF376:AF379)</f>
        <v>#VALUE!</v>
      </c>
      <c r="BE376" s="403" t="e" cm="1">
        <f t="array" ref="BE376">bdRateExtend($G376:$G381,M376:M381,$Z376:$Z381,AF376:AF381)</f>
        <v>#VALUE!</v>
      </c>
      <c r="BF376" s="403" t="e" cm="1">
        <f t="array" ref="BF376">bdRateExtend($G376:$G379,N376:N379,$Z376:$Z379,AG376:AG379)</f>
        <v>#VALUE!</v>
      </c>
      <c r="BG376" s="403" t="e" cm="1">
        <f t="array" ref="BG376">bdRateExtend($G376:$G381,N376:N381,$Z376:$Z381,AG376:AG381)</f>
        <v>#VALUE!</v>
      </c>
      <c r="BH376" s="403" t="e" cm="1">
        <f t="array" ref="BH376">bdRateExtend($G376:$G379,O376:O379,$Z376:$Z379,AH376:AH379)</f>
        <v>#VALUE!</v>
      </c>
      <c r="BI376" s="403" t="e" cm="1">
        <f t="array" ref="BI376">bdRateExtend($G376:$G381,O376:O381,$Z376:$Z381,AH376:AH381)</f>
        <v>#VALUE!</v>
      </c>
      <c r="BJ376" s="403" t="e" cm="1">
        <f t="array" ref="BJ376">bdRateExtend($G376:$G379,P376:P379,$Z376:$Z379,AI376:AI379)</f>
        <v>#VALUE!</v>
      </c>
      <c r="BK376" s="403" t="e" cm="1">
        <f t="array" ref="BK376">bdRateExtend($G376:$G381,P376:P381,$Z376:$Z381,AI376:AI381)</f>
        <v>#VALUE!</v>
      </c>
      <c r="BL376" s="403" t="e" cm="1">
        <f t="array" ref="BL376">bdRateExtend($G376:$G379,Q376:Q379,$Z376:$Z379,AJ376:AJ379)</f>
        <v>#VALUE!</v>
      </c>
      <c r="BM376" s="403" t="e" cm="1">
        <f t="array" ref="BM376">bdRateExtend($G376:$G381,Q376:Q381,$Z376:$Z381,AJ376:AJ381)</f>
        <v>#VALUE!</v>
      </c>
      <c r="BN376" s="403" t="e" cm="1">
        <f t="array" ref="BN376">bdRateExtend($G376:$G379,R376:R379,$Z376:$Z379,AK376:AK379)</f>
        <v>#VALUE!</v>
      </c>
      <c r="BO376" s="403" t="e" cm="1">
        <f t="array" ref="BO376">bdRateExtend($G376:$G381,R376:R381,$Z376:$Z381,AK376:AK381)</f>
        <v>#VALUE!</v>
      </c>
      <c r="BP376" s="403" t="e" cm="1">
        <f t="array" ref="BP376">bdRateExtend($G376:$G381,S376:S381,$Z376:$Z381,AL376:AL381)</f>
        <v>#VALUE!</v>
      </c>
      <c r="BQ376" s="377" t="e" cm="1">
        <f t="array" ref="BQ376">bdRateExtend($G376:$G381,T376:T381,$Z376:$Z381,AM376:AM381)</f>
        <v>#VALUE!</v>
      </c>
      <c r="BR376" s="377" t="e" cm="1">
        <f t="array" ref="BR376">bdRateExtend($G376:$G381,U376:U381,$Z376:$Z381,AN376:AN381)</f>
        <v>#VALUE!</v>
      </c>
    </row>
    <row r="377" spans="1:70" ht="17" customHeight="1" x14ac:dyDescent="0.2">
      <c r="A377" s="387"/>
      <c r="B377" s="390"/>
      <c r="C377" s="393"/>
      <c r="D377" s="396"/>
      <c r="E377" s="399"/>
      <c r="F377" s="19">
        <v>31</v>
      </c>
      <c r="G377" s="35">
        <f>Anchor!B1226</f>
        <v>0</v>
      </c>
      <c r="H377" s="40">
        <f>Anchor!C1226</f>
        <v>0</v>
      </c>
      <c r="I377" s="40">
        <f>Anchor!D1226</f>
        <v>0</v>
      </c>
      <c r="J377" s="40">
        <f>Anchor!E1226</f>
        <v>0</v>
      </c>
      <c r="K377" s="40"/>
      <c r="L377" s="40">
        <f>Anchor!F1226</f>
        <v>0</v>
      </c>
      <c r="M377" s="40">
        <f>Anchor!G1226</f>
        <v>0</v>
      </c>
      <c r="N377" s="40">
        <f>Anchor!H1226</f>
        <v>0</v>
      </c>
      <c r="O377" s="40"/>
      <c r="P377" s="40"/>
      <c r="Q377" s="40"/>
      <c r="R377" s="40"/>
      <c r="S377" s="40"/>
      <c r="T377" s="40"/>
      <c r="U377" s="40"/>
      <c r="V377" s="40">
        <f>Anchor!I1226</f>
        <v>0</v>
      </c>
      <c r="W377" s="40">
        <f>Anchor!J1226</f>
        <v>0</v>
      </c>
      <c r="X377" s="36">
        <f t="shared" si="22"/>
        <v>0</v>
      </c>
      <c r="Y377" s="15"/>
      <c r="Z377" s="35">
        <f>Test!B1226</f>
        <v>0</v>
      </c>
      <c r="AA377" s="40">
        <f>Test!C1226</f>
        <v>0</v>
      </c>
      <c r="AB377" s="40">
        <f>Test!D1226</f>
        <v>0</v>
      </c>
      <c r="AC377" s="40">
        <f>Test!E1226</f>
        <v>0</v>
      </c>
      <c r="AD377" s="40"/>
      <c r="AE377" s="40">
        <f>Test!F1226</f>
        <v>0</v>
      </c>
      <c r="AF377" s="40">
        <f>Test!G1226</f>
        <v>0</v>
      </c>
      <c r="AG377" s="40">
        <f>Test!H1226</f>
        <v>0</v>
      </c>
      <c r="AH377" s="40"/>
      <c r="AI377" s="40"/>
      <c r="AJ377" s="40"/>
      <c r="AK377" s="40"/>
      <c r="AL377" s="40"/>
      <c r="AM377" s="40"/>
      <c r="AN377" s="40"/>
      <c r="AO377" s="40">
        <f>Test!I1226</f>
        <v>0</v>
      </c>
      <c r="AP377" s="40">
        <f>Test!J1226</f>
        <v>0</v>
      </c>
      <c r="AQ377" s="36">
        <f t="shared" si="23"/>
        <v>0</v>
      </c>
      <c r="AR377" s="48" t="e">
        <f t="shared" si="20"/>
        <v>#DIV/0!</v>
      </c>
      <c r="AS377" s="49" t="e">
        <f t="shared" si="21"/>
        <v>#DIV/0!</v>
      </c>
      <c r="AT377" s="16"/>
      <c r="AU377" s="16"/>
      <c r="AV377" s="468"/>
      <c r="AW377" s="403"/>
      <c r="AX377" s="403"/>
      <c r="AY377" s="403"/>
      <c r="AZ377" s="403"/>
      <c r="BA377" s="403"/>
      <c r="BB377" s="403"/>
      <c r="BC377" s="403"/>
      <c r="BD377" s="403"/>
      <c r="BE377" s="403"/>
      <c r="BF377" s="403"/>
      <c r="BG377" s="403"/>
      <c r="BH377" s="403"/>
      <c r="BI377" s="403"/>
      <c r="BJ377" s="403"/>
      <c r="BK377" s="403"/>
      <c r="BL377" s="403"/>
      <c r="BM377" s="403"/>
      <c r="BN377" s="403"/>
      <c r="BO377" s="403"/>
      <c r="BP377" s="403"/>
      <c r="BQ377" s="377"/>
      <c r="BR377" s="377"/>
    </row>
    <row r="378" spans="1:70" ht="17" customHeight="1" x14ac:dyDescent="0.2">
      <c r="A378" s="387"/>
      <c r="B378" s="390"/>
      <c r="C378" s="393"/>
      <c r="D378" s="396"/>
      <c r="E378" s="399"/>
      <c r="F378" s="19">
        <v>39</v>
      </c>
      <c r="G378" s="35">
        <f>Anchor!B1227</f>
        <v>0</v>
      </c>
      <c r="H378" s="40">
        <f>Anchor!C1227</f>
        <v>0</v>
      </c>
      <c r="I378" s="40">
        <f>Anchor!D1227</f>
        <v>0</v>
      </c>
      <c r="J378" s="40">
        <f>Anchor!E1227</f>
        <v>0</v>
      </c>
      <c r="K378" s="40"/>
      <c r="L378" s="40">
        <f>Anchor!F1227</f>
        <v>0</v>
      </c>
      <c r="M378" s="40">
        <f>Anchor!G1227</f>
        <v>0</v>
      </c>
      <c r="N378" s="40">
        <f>Anchor!H1227</f>
        <v>0</v>
      </c>
      <c r="O378" s="40"/>
      <c r="P378" s="40"/>
      <c r="Q378" s="40"/>
      <c r="R378" s="40"/>
      <c r="S378" s="40"/>
      <c r="T378" s="40"/>
      <c r="U378" s="40"/>
      <c r="V378" s="40">
        <f>Anchor!I1227</f>
        <v>0</v>
      </c>
      <c r="W378" s="40">
        <f>Anchor!J1227</f>
        <v>0</v>
      </c>
      <c r="X378" s="36">
        <f t="shared" si="22"/>
        <v>0</v>
      </c>
      <c r="Y378" s="15"/>
      <c r="Z378" s="35">
        <f>Test!B1227</f>
        <v>0</v>
      </c>
      <c r="AA378" s="40">
        <f>Test!C1227</f>
        <v>0</v>
      </c>
      <c r="AB378" s="40">
        <f>Test!D1227</f>
        <v>0</v>
      </c>
      <c r="AC378" s="40">
        <f>Test!E1227</f>
        <v>0</v>
      </c>
      <c r="AD378" s="40"/>
      <c r="AE378" s="40">
        <f>Test!F1227</f>
        <v>0</v>
      </c>
      <c r="AF378" s="40">
        <f>Test!G1227</f>
        <v>0</v>
      </c>
      <c r="AG378" s="40">
        <f>Test!H1227</f>
        <v>0</v>
      </c>
      <c r="AH378" s="40"/>
      <c r="AI378" s="40"/>
      <c r="AJ378" s="40"/>
      <c r="AK378" s="40"/>
      <c r="AL378" s="40"/>
      <c r="AM378" s="40"/>
      <c r="AN378" s="40"/>
      <c r="AO378" s="40">
        <f>Test!I1227</f>
        <v>0</v>
      </c>
      <c r="AP378" s="40">
        <f>Test!J1227</f>
        <v>0</v>
      </c>
      <c r="AQ378" s="36">
        <f t="shared" si="23"/>
        <v>0</v>
      </c>
      <c r="AR378" s="48" t="e">
        <f t="shared" si="20"/>
        <v>#DIV/0!</v>
      </c>
      <c r="AS378" s="49" t="e">
        <f t="shared" si="21"/>
        <v>#DIV/0!</v>
      </c>
      <c r="AT378" s="16"/>
      <c r="AU378" s="16"/>
      <c r="AV378" s="468" t="s">
        <v>124</v>
      </c>
      <c r="AW378" s="403" t="e" cm="1">
        <f t="array" ref="AW378">bdRateExtend($G377:$G380,H377:H380,$Z377:$Z380,AA377:AA380)</f>
        <v>#VALUE!</v>
      </c>
      <c r="AX378" s="403"/>
      <c r="AY378" s="403"/>
      <c r="AZ378" s="403"/>
      <c r="BA378" s="403"/>
      <c r="BB378" s="403" t="e" cm="1">
        <f t="array" ref="BB378">bdRateExtend($G377:$G380,L377:L380,$Z377:$Z380,AE377:AE380)</f>
        <v>#VALUE!</v>
      </c>
      <c r="BC378" s="403"/>
      <c r="BD378" s="403" t="e" cm="1">
        <f t="array" ref="BD378">bdRateExtend($G377:$G380,M377:M380,$Z377:$Z380,AF377:AF380)</f>
        <v>#VALUE!</v>
      </c>
      <c r="BE378" s="403"/>
      <c r="BF378" s="403" t="e" cm="1">
        <f t="array" ref="BF378">bdRateExtend($G377:$G380,N377:N380,$Z377:$Z380,AG377:AG380)</f>
        <v>#VALUE!</v>
      </c>
      <c r="BG378" s="403"/>
      <c r="BH378" s="403" t="e" cm="1">
        <f t="array" ref="BH378">bdRateExtend($G377:$G380,O377:O380,$Z377:$Z380,AH377:AH380)</f>
        <v>#VALUE!</v>
      </c>
      <c r="BI378" s="403"/>
      <c r="BJ378" s="403" t="e" cm="1">
        <f t="array" ref="BJ378">bdRateExtend($G377:$G380,P377:P380,$Z377:$Z380,AI377:AI380)</f>
        <v>#VALUE!</v>
      </c>
      <c r="BK378" s="403"/>
      <c r="BL378" s="403" t="e" cm="1">
        <f t="array" ref="BL378">bdRateExtend($G377:$G380,Q377:Q380,$Z377:$Z380,AJ377:AJ380)</f>
        <v>#VALUE!</v>
      </c>
      <c r="BM378" s="403"/>
      <c r="BN378" s="403" t="e" cm="1">
        <f t="array" ref="BN378">bdRateExtend($G377:$G380,R377:R380,$Z377:$Z380,AK377:AK380)</f>
        <v>#VALUE!</v>
      </c>
      <c r="BO378" s="403"/>
      <c r="BP378" s="403"/>
      <c r="BQ378" s="377"/>
      <c r="BR378" s="377"/>
    </row>
    <row r="379" spans="1:70" ht="17" customHeight="1" x14ac:dyDescent="0.2">
      <c r="A379" s="387"/>
      <c r="B379" s="390"/>
      <c r="C379" s="393"/>
      <c r="D379" s="396"/>
      <c r="E379" s="399"/>
      <c r="F379" s="19">
        <v>47</v>
      </c>
      <c r="G379" s="35">
        <f>Anchor!B1228</f>
        <v>0</v>
      </c>
      <c r="H379" s="40">
        <f>Anchor!C1228</f>
        <v>0</v>
      </c>
      <c r="I379" s="40">
        <f>Anchor!D1228</f>
        <v>0</v>
      </c>
      <c r="J379" s="40">
        <f>Anchor!E1228</f>
        <v>0</v>
      </c>
      <c r="K379" s="40"/>
      <c r="L379" s="40">
        <f>Anchor!F1228</f>
        <v>0</v>
      </c>
      <c r="M379" s="40">
        <f>Anchor!G1228</f>
        <v>0</v>
      </c>
      <c r="N379" s="40">
        <f>Anchor!H1228</f>
        <v>0</v>
      </c>
      <c r="O379" s="40"/>
      <c r="P379" s="40"/>
      <c r="Q379" s="40"/>
      <c r="R379" s="40"/>
      <c r="S379" s="40"/>
      <c r="T379" s="40"/>
      <c r="U379" s="40"/>
      <c r="V379" s="40">
        <f>Anchor!I1228</f>
        <v>0</v>
      </c>
      <c r="W379" s="40">
        <f>Anchor!J1228</f>
        <v>0</v>
      </c>
      <c r="X379" s="36">
        <f t="shared" si="22"/>
        <v>0</v>
      </c>
      <c r="Y379" s="15"/>
      <c r="Z379" s="35">
        <f>Test!B1228</f>
        <v>0</v>
      </c>
      <c r="AA379" s="40">
        <f>Test!C1228</f>
        <v>0</v>
      </c>
      <c r="AB379" s="40">
        <f>Test!D1228</f>
        <v>0</v>
      </c>
      <c r="AC379" s="40">
        <f>Test!E1228</f>
        <v>0</v>
      </c>
      <c r="AD379" s="40"/>
      <c r="AE379" s="40">
        <f>Test!F1228</f>
        <v>0</v>
      </c>
      <c r="AF379" s="40">
        <f>Test!G1228</f>
        <v>0</v>
      </c>
      <c r="AG379" s="40">
        <f>Test!H1228</f>
        <v>0</v>
      </c>
      <c r="AH379" s="40"/>
      <c r="AI379" s="40"/>
      <c r="AJ379" s="40"/>
      <c r="AK379" s="40"/>
      <c r="AL379" s="40"/>
      <c r="AM379" s="40"/>
      <c r="AN379" s="40"/>
      <c r="AO379" s="40">
        <f>Test!I1228</f>
        <v>0</v>
      </c>
      <c r="AP379" s="40">
        <f>Test!J1228</f>
        <v>0</v>
      </c>
      <c r="AQ379" s="36">
        <f t="shared" si="23"/>
        <v>0</v>
      </c>
      <c r="AR379" s="48" t="e">
        <f t="shared" si="20"/>
        <v>#DIV/0!</v>
      </c>
      <c r="AS379" s="49" t="e">
        <f t="shared" si="21"/>
        <v>#DIV/0!</v>
      </c>
      <c r="AT379" s="16"/>
      <c r="AU379" s="16"/>
      <c r="AV379" s="468"/>
      <c r="AW379" s="403"/>
      <c r="AX379" s="403"/>
      <c r="AY379" s="403"/>
      <c r="AZ379" s="403"/>
      <c r="BA379" s="403"/>
      <c r="BB379" s="403"/>
      <c r="BC379" s="403"/>
      <c r="BD379" s="403"/>
      <c r="BE379" s="403"/>
      <c r="BF379" s="403"/>
      <c r="BG379" s="403"/>
      <c r="BH379" s="403"/>
      <c r="BI379" s="403"/>
      <c r="BJ379" s="403"/>
      <c r="BK379" s="403"/>
      <c r="BL379" s="403"/>
      <c r="BM379" s="403"/>
      <c r="BN379" s="403"/>
      <c r="BO379" s="403"/>
      <c r="BP379" s="403"/>
      <c r="BQ379" s="377"/>
      <c r="BR379" s="377"/>
    </row>
    <row r="380" spans="1:70" ht="17" customHeight="1" x14ac:dyDescent="0.2">
      <c r="A380" s="387"/>
      <c r="B380" s="390"/>
      <c r="C380" s="393"/>
      <c r="D380" s="396"/>
      <c r="E380" s="399"/>
      <c r="F380" s="19">
        <v>55</v>
      </c>
      <c r="G380" s="35">
        <f>Anchor!B1229</f>
        <v>0</v>
      </c>
      <c r="H380" s="40">
        <f>Anchor!C1229</f>
        <v>0</v>
      </c>
      <c r="I380" s="40">
        <f>Anchor!D1229</f>
        <v>0</v>
      </c>
      <c r="J380" s="40">
        <f>Anchor!E1229</f>
        <v>0</v>
      </c>
      <c r="K380" s="40"/>
      <c r="L380" s="40">
        <f>Anchor!F1229</f>
        <v>0</v>
      </c>
      <c r="M380" s="40">
        <f>Anchor!G1229</f>
        <v>0</v>
      </c>
      <c r="N380" s="40">
        <f>Anchor!H1229</f>
        <v>0</v>
      </c>
      <c r="O380" s="40"/>
      <c r="P380" s="40"/>
      <c r="Q380" s="40"/>
      <c r="R380" s="40"/>
      <c r="S380" s="40"/>
      <c r="T380" s="40"/>
      <c r="U380" s="40"/>
      <c r="V380" s="40">
        <f>Anchor!I1229</f>
        <v>0</v>
      </c>
      <c r="W380" s="40">
        <f>Anchor!J1229</f>
        <v>0</v>
      </c>
      <c r="X380" s="36">
        <f t="shared" si="22"/>
        <v>0</v>
      </c>
      <c r="Y380" s="15"/>
      <c r="Z380" s="35">
        <f>Test!B1229</f>
        <v>0</v>
      </c>
      <c r="AA380" s="40">
        <f>Test!C1229</f>
        <v>0</v>
      </c>
      <c r="AB380" s="40">
        <f>Test!D1229</f>
        <v>0</v>
      </c>
      <c r="AC380" s="40">
        <f>Test!E1229</f>
        <v>0</v>
      </c>
      <c r="AD380" s="40"/>
      <c r="AE380" s="40">
        <f>Test!F1229</f>
        <v>0</v>
      </c>
      <c r="AF380" s="40">
        <f>Test!G1229</f>
        <v>0</v>
      </c>
      <c r="AG380" s="40">
        <f>Test!H1229</f>
        <v>0</v>
      </c>
      <c r="AH380" s="40"/>
      <c r="AI380" s="40"/>
      <c r="AJ380" s="40"/>
      <c r="AK380" s="40"/>
      <c r="AL380" s="40"/>
      <c r="AM380" s="40"/>
      <c r="AN380" s="40"/>
      <c r="AO380" s="40">
        <f>Test!I1229</f>
        <v>0</v>
      </c>
      <c r="AP380" s="40">
        <f>Test!J1229</f>
        <v>0</v>
      </c>
      <c r="AQ380" s="36">
        <f t="shared" si="23"/>
        <v>0</v>
      </c>
      <c r="AR380" s="48" t="e">
        <f t="shared" si="20"/>
        <v>#DIV/0!</v>
      </c>
      <c r="AS380" s="49" t="e">
        <f t="shared" si="21"/>
        <v>#DIV/0!</v>
      </c>
      <c r="AT380" s="16"/>
      <c r="AU380" s="16"/>
      <c r="AV380" s="468" t="s">
        <v>125</v>
      </c>
      <c r="AW380" s="403" t="e" cm="1">
        <f t="array" ref="AW380">bdRateExtend($G378:$G381,H378:H381,$Z378:$Z381,AA378:AA381)</f>
        <v>#VALUE!</v>
      </c>
      <c r="AX380" s="403"/>
      <c r="AY380" s="403"/>
      <c r="AZ380" s="403"/>
      <c r="BA380" s="403"/>
      <c r="BB380" s="403" t="e" cm="1">
        <f t="array" ref="BB380">bdRateExtend($G378:$G381,L378:L381,$Z378:$Z381,AE378:AE381)</f>
        <v>#VALUE!</v>
      </c>
      <c r="BC380" s="403"/>
      <c r="BD380" s="403" t="e" cm="1">
        <f t="array" ref="BD380">bdRateExtend($G378:$G381,M378:M381,$Z378:$Z381,AF378:AF381)</f>
        <v>#VALUE!</v>
      </c>
      <c r="BE380" s="403"/>
      <c r="BF380" s="403" t="e" cm="1">
        <f t="array" ref="BF380">bdRateExtend($G378:$G381,N378:N381,$Z378:$Z381,AG378:AG381)</f>
        <v>#VALUE!</v>
      </c>
      <c r="BG380" s="403"/>
      <c r="BH380" s="403" t="e" cm="1">
        <f t="array" ref="BH380">bdRateExtend($G378:$G381,O378:O381,$Z378:$Z381,AH378:AH381)</f>
        <v>#VALUE!</v>
      </c>
      <c r="BI380" s="403"/>
      <c r="BJ380" s="403" t="e" cm="1">
        <f t="array" ref="BJ380">bdRateExtend($G378:$G381,P378:P381,$Z378:$Z381,AI378:AI381)</f>
        <v>#VALUE!</v>
      </c>
      <c r="BK380" s="403"/>
      <c r="BL380" s="403" t="e" cm="1">
        <f t="array" ref="BL380">bdRateExtend($G378:$G381,Q378:Q381,$Z378:$Z381,AJ378:AJ381)</f>
        <v>#VALUE!</v>
      </c>
      <c r="BM380" s="403"/>
      <c r="BN380" s="403" t="e" cm="1">
        <f t="array" ref="BN380">bdRateExtend($G378:$G381,R378:R381,$Z378:$Z381,AK378:AK381)</f>
        <v>#VALUE!</v>
      </c>
      <c r="BO380" s="403"/>
      <c r="BP380" s="403"/>
      <c r="BQ380" s="377"/>
      <c r="BR380" s="377"/>
    </row>
    <row r="381" spans="1:70" ht="17" customHeight="1" thickBot="1" x14ac:dyDescent="0.25">
      <c r="A381" s="387"/>
      <c r="B381" s="391"/>
      <c r="C381" s="394"/>
      <c r="D381" s="397"/>
      <c r="E381" s="400"/>
      <c r="F381" s="22">
        <v>63</v>
      </c>
      <c r="G381" s="37">
        <f>Anchor!B1230</f>
        <v>0</v>
      </c>
      <c r="H381" s="38">
        <f>Anchor!C1230</f>
        <v>0</v>
      </c>
      <c r="I381" s="38">
        <f>Anchor!D1230</f>
        <v>0</v>
      </c>
      <c r="J381" s="38">
        <f>Anchor!E1230</f>
        <v>0</v>
      </c>
      <c r="K381" s="38"/>
      <c r="L381" s="38">
        <f>Anchor!F1230</f>
        <v>0</v>
      </c>
      <c r="M381" s="38">
        <f>Anchor!G1230</f>
        <v>0</v>
      </c>
      <c r="N381" s="38">
        <f>Anchor!H1230</f>
        <v>0</v>
      </c>
      <c r="O381" s="38"/>
      <c r="P381" s="38"/>
      <c r="Q381" s="38"/>
      <c r="R381" s="38"/>
      <c r="S381" s="38"/>
      <c r="T381" s="38"/>
      <c r="U381" s="38"/>
      <c r="V381" s="38">
        <f>Anchor!I1230</f>
        <v>0</v>
      </c>
      <c r="W381" s="38">
        <f>Anchor!J1230</f>
        <v>0</v>
      </c>
      <c r="X381" s="39">
        <f t="shared" si="22"/>
        <v>0</v>
      </c>
      <c r="Y381" s="15"/>
      <c r="Z381" s="37">
        <f>Test!B1230</f>
        <v>0</v>
      </c>
      <c r="AA381" s="38">
        <f>Test!C1230</f>
        <v>0</v>
      </c>
      <c r="AB381" s="38">
        <f>Test!D1230</f>
        <v>0</v>
      </c>
      <c r="AC381" s="38">
        <f>Test!E1230</f>
        <v>0</v>
      </c>
      <c r="AD381" s="38"/>
      <c r="AE381" s="38">
        <f>Test!F1230</f>
        <v>0</v>
      </c>
      <c r="AF381" s="38">
        <f>Test!G1230</f>
        <v>0</v>
      </c>
      <c r="AG381" s="38">
        <f>Test!H1230</f>
        <v>0</v>
      </c>
      <c r="AH381" s="38"/>
      <c r="AI381" s="38"/>
      <c r="AJ381" s="38"/>
      <c r="AK381" s="38"/>
      <c r="AL381" s="38"/>
      <c r="AM381" s="38"/>
      <c r="AN381" s="38"/>
      <c r="AO381" s="38">
        <f>Test!I1230</f>
        <v>0</v>
      </c>
      <c r="AP381" s="38">
        <f>Test!J1230</f>
        <v>0</v>
      </c>
      <c r="AQ381" s="39">
        <f t="shared" si="23"/>
        <v>0</v>
      </c>
      <c r="AR381" s="50" t="e">
        <f t="shared" si="20"/>
        <v>#DIV/0!</v>
      </c>
      <c r="AS381" s="51" t="e">
        <f t="shared" si="21"/>
        <v>#DIV/0!</v>
      </c>
      <c r="AT381" s="16"/>
      <c r="AU381" s="16"/>
      <c r="AV381" s="468"/>
      <c r="AW381" s="403"/>
      <c r="AX381" s="403"/>
      <c r="AY381" s="403"/>
      <c r="AZ381" s="403"/>
      <c r="BA381" s="403"/>
      <c r="BB381" s="403"/>
      <c r="BC381" s="403"/>
      <c r="BD381" s="403"/>
      <c r="BE381" s="403"/>
      <c r="BF381" s="403"/>
      <c r="BG381" s="403"/>
      <c r="BH381" s="403"/>
      <c r="BI381" s="403"/>
      <c r="BJ381" s="403"/>
      <c r="BK381" s="403"/>
      <c r="BL381" s="403"/>
      <c r="BM381" s="403"/>
      <c r="BN381" s="403"/>
      <c r="BO381" s="403"/>
      <c r="BP381" s="403"/>
      <c r="BQ381" s="377"/>
      <c r="BR381" s="377"/>
    </row>
    <row r="382" spans="1:70" ht="17" customHeight="1" x14ac:dyDescent="0.2">
      <c r="A382" s="387"/>
      <c r="B382" s="389" t="s">
        <v>94</v>
      </c>
      <c r="C382" s="392" t="s">
        <v>82</v>
      </c>
      <c r="D382" s="395">
        <v>59.94</v>
      </c>
      <c r="E382" s="398">
        <v>10</v>
      </c>
      <c r="F382" s="21">
        <v>23</v>
      </c>
      <c r="G382" s="32">
        <f>Anchor!B1231</f>
        <v>0</v>
      </c>
      <c r="H382" s="33">
        <f>Anchor!C1231</f>
        <v>0</v>
      </c>
      <c r="I382" s="33">
        <f>Anchor!D1231</f>
        <v>0</v>
      </c>
      <c r="J382" s="33">
        <f>Anchor!E1231</f>
        <v>0</v>
      </c>
      <c r="K382" s="33"/>
      <c r="L382" s="33">
        <f>Anchor!F1231</f>
        <v>0</v>
      </c>
      <c r="M382" s="33">
        <f>Anchor!G1231</f>
        <v>0</v>
      </c>
      <c r="N382" s="33">
        <f>Anchor!H1231</f>
        <v>0</v>
      </c>
      <c r="O382" s="33"/>
      <c r="P382" s="33"/>
      <c r="Q382" s="33"/>
      <c r="R382" s="33"/>
      <c r="S382" s="33"/>
      <c r="T382" s="33"/>
      <c r="U382" s="33"/>
      <c r="V382" s="33">
        <f>Anchor!I1231</f>
        <v>0</v>
      </c>
      <c r="W382" s="33">
        <f>Anchor!J1231</f>
        <v>0</v>
      </c>
      <c r="X382" s="34">
        <f t="shared" si="22"/>
        <v>0</v>
      </c>
      <c r="Y382" s="15"/>
      <c r="Z382" s="32">
        <f>Test!B1231</f>
        <v>0</v>
      </c>
      <c r="AA382" s="33">
        <f>Test!C1231</f>
        <v>0</v>
      </c>
      <c r="AB382" s="33">
        <f>Test!D1231</f>
        <v>0</v>
      </c>
      <c r="AC382" s="33">
        <f>Test!E1231</f>
        <v>0</v>
      </c>
      <c r="AD382" s="33"/>
      <c r="AE382" s="33">
        <f>Test!F1231</f>
        <v>0</v>
      </c>
      <c r="AF382" s="33">
        <f>Test!G1231</f>
        <v>0</v>
      </c>
      <c r="AG382" s="33">
        <f>Test!H1231</f>
        <v>0</v>
      </c>
      <c r="AH382" s="33"/>
      <c r="AI382" s="33"/>
      <c r="AJ382" s="33"/>
      <c r="AK382" s="33"/>
      <c r="AL382" s="33"/>
      <c r="AM382" s="33"/>
      <c r="AN382" s="33"/>
      <c r="AO382" s="33">
        <f>Test!I1231</f>
        <v>0</v>
      </c>
      <c r="AP382" s="33">
        <f>Test!J1231</f>
        <v>0</v>
      </c>
      <c r="AQ382" s="34">
        <f t="shared" si="23"/>
        <v>0</v>
      </c>
      <c r="AR382" s="46" t="e">
        <f t="shared" si="20"/>
        <v>#DIV/0!</v>
      </c>
      <c r="AS382" s="47" t="e">
        <f t="shared" si="21"/>
        <v>#DIV/0!</v>
      </c>
      <c r="AT382" s="16"/>
      <c r="AU382" s="16"/>
      <c r="AV382" s="468" t="s">
        <v>123</v>
      </c>
      <c r="AW382" s="403" t="e" cm="1">
        <f t="array" ref="AW382">bdRateExtend($G382:$G385,H382:H385,$Z382:$Z385,AA382:AA385)</f>
        <v>#VALUE!</v>
      </c>
      <c r="AX382" s="403" t="e" cm="1">
        <f t="array" ref="AX382">bdRateExtend($G382:$G387,H382:H387,$Z382:$Z387,AA382:AA387)</f>
        <v>#VALUE!</v>
      </c>
      <c r="AY382" s="403" t="e" cm="1">
        <f t="array" ref="AY382">bdRateExtend($G382:$G387,I382:I387,$Z382:$Z387,AB382:AB387)</f>
        <v>#VALUE!</v>
      </c>
      <c r="AZ382" s="403" t="e" cm="1">
        <f t="array" ref="AZ382">bdRateExtend($G382:$G387,J382:J387,$Z382:$Z387,AC382:AC387)</f>
        <v>#VALUE!</v>
      </c>
      <c r="BA382" s="403" t="e" cm="1">
        <f t="array" ref="BA382">bdRateExtend($G382:$G387,K382:K387,$Z382:$Z387,AD382:AD387)</f>
        <v>#VALUE!</v>
      </c>
      <c r="BB382" s="403" t="e" cm="1">
        <f t="array" ref="BB382">bdRateExtend($G382:$G385,L382:L385,$Z382:$Z385,AE382:AE385)</f>
        <v>#VALUE!</v>
      </c>
      <c r="BC382" s="403" t="e" cm="1">
        <f t="array" ref="BC382">bdRateExtend($G382:$G387,L382:L387,$Z382:$Z387,AE382:AE387)</f>
        <v>#VALUE!</v>
      </c>
      <c r="BD382" s="403" t="e" cm="1">
        <f t="array" ref="BD382">bdRateExtend($G382:$G385,M382:M385,$Z382:$Z385,AF382:AF385)</f>
        <v>#VALUE!</v>
      </c>
      <c r="BE382" s="403" t="e" cm="1">
        <f t="array" ref="BE382">bdRateExtend($G382:$G387,M382:M387,$Z382:$Z387,AF382:AF387)</f>
        <v>#VALUE!</v>
      </c>
      <c r="BF382" s="403" t="e" cm="1">
        <f t="array" ref="BF382">bdRateExtend($G382:$G385,N382:N385,$Z382:$Z385,AG382:AG385)</f>
        <v>#VALUE!</v>
      </c>
      <c r="BG382" s="403" t="e" cm="1">
        <f t="array" ref="BG382">bdRateExtend($G382:$G387,N382:N387,$Z382:$Z387,AG382:AG387)</f>
        <v>#VALUE!</v>
      </c>
      <c r="BH382" s="403" t="e" cm="1">
        <f t="array" ref="BH382">bdRateExtend($G382:$G385,O382:O385,$Z382:$Z385,AH382:AH385)</f>
        <v>#VALUE!</v>
      </c>
      <c r="BI382" s="403" t="e" cm="1">
        <f t="array" ref="BI382">bdRateExtend($G382:$G387,O382:O387,$Z382:$Z387,AH382:AH387)</f>
        <v>#VALUE!</v>
      </c>
      <c r="BJ382" s="403" t="e" cm="1">
        <f t="array" ref="BJ382">bdRateExtend($G382:$G385,P382:P385,$Z382:$Z385,AI382:AI385)</f>
        <v>#VALUE!</v>
      </c>
      <c r="BK382" s="403" t="e" cm="1">
        <f t="array" ref="BK382">bdRateExtend($G382:$G387,P382:P387,$Z382:$Z387,AI382:AI387)</f>
        <v>#VALUE!</v>
      </c>
      <c r="BL382" s="403" t="e" cm="1">
        <f t="array" ref="BL382">bdRateExtend($G382:$G385,Q382:Q385,$Z382:$Z385,AJ382:AJ385)</f>
        <v>#VALUE!</v>
      </c>
      <c r="BM382" s="403" t="e" cm="1">
        <f t="array" ref="BM382">bdRateExtend($G382:$G387,Q382:Q387,$Z382:$Z387,AJ382:AJ387)</f>
        <v>#VALUE!</v>
      </c>
      <c r="BN382" s="403" t="e" cm="1">
        <f t="array" ref="BN382">bdRateExtend($G382:$G385,R382:R385,$Z382:$Z385,AK382:AK385)</f>
        <v>#VALUE!</v>
      </c>
      <c r="BO382" s="403" t="e" cm="1">
        <f t="array" ref="BO382">bdRateExtend($G382:$G387,R382:R387,$Z382:$Z387,AK382:AK387)</f>
        <v>#VALUE!</v>
      </c>
      <c r="BP382" s="403" t="e" cm="1">
        <f t="array" ref="BP382">bdRateExtend($G382:$G387,S382:S387,$Z382:$Z387,AL382:AL387)</f>
        <v>#VALUE!</v>
      </c>
      <c r="BQ382" s="377" t="e" cm="1">
        <f t="array" ref="BQ382">bdRateExtend($G382:$G387,T382:T387,$Z382:$Z387,AM382:AM387)</f>
        <v>#VALUE!</v>
      </c>
      <c r="BR382" s="377" t="e" cm="1">
        <f t="array" ref="BR382">bdRateExtend($G382:$G387,U382:U387,$Z382:$Z387,AN382:AN387)</f>
        <v>#VALUE!</v>
      </c>
    </row>
    <row r="383" spans="1:70" ht="17" customHeight="1" x14ac:dyDescent="0.2">
      <c r="A383" s="387"/>
      <c r="B383" s="390"/>
      <c r="C383" s="393"/>
      <c r="D383" s="396"/>
      <c r="E383" s="399"/>
      <c r="F383" s="19">
        <v>31</v>
      </c>
      <c r="G383" s="35">
        <f>Anchor!B1232</f>
        <v>0</v>
      </c>
      <c r="H383" s="40">
        <f>Anchor!C1232</f>
        <v>0</v>
      </c>
      <c r="I383" s="40">
        <f>Anchor!D1232</f>
        <v>0</v>
      </c>
      <c r="J383" s="40">
        <f>Anchor!E1232</f>
        <v>0</v>
      </c>
      <c r="K383" s="40"/>
      <c r="L383" s="40">
        <f>Anchor!F1232</f>
        <v>0</v>
      </c>
      <c r="M383" s="40">
        <f>Anchor!G1232</f>
        <v>0</v>
      </c>
      <c r="N383" s="40">
        <f>Anchor!H1232</f>
        <v>0</v>
      </c>
      <c r="O383" s="40"/>
      <c r="P383" s="40"/>
      <c r="Q383" s="40"/>
      <c r="R383" s="40"/>
      <c r="S383" s="40"/>
      <c r="T383" s="40"/>
      <c r="U383" s="40"/>
      <c r="V383" s="40">
        <f>Anchor!I1232</f>
        <v>0</v>
      </c>
      <c r="W383" s="40">
        <f>Anchor!J1232</f>
        <v>0</v>
      </c>
      <c r="X383" s="36">
        <f t="shared" si="22"/>
        <v>0</v>
      </c>
      <c r="Y383" s="15"/>
      <c r="Z383" s="35">
        <f>Test!B1232</f>
        <v>0</v>
      </c>
      <c r="AA383" s="40">
        <f>Test!C1232</f>
        <v>0</v>
      </c>
      <c r="AB383" s="40">
        <f>Test!D1232</f>
        <v>0</v>
      </c>
      <c r="AC383" s="40">
        <f>Test!E1232</f>
        <v>0</v>
      </c>
      <c r="AD383" s="40"/>
      <c r="AE383" s="40">
        <f>Test!F1232</f>
        <v>0</v>
      </c>
      <c r="AF383" s="40">
        <f>Test!G1232</f>
        <v>0</v>
      </c>
      <c r="AG383" s="40">
        <f>Test!H1232</f>
        <v>0</v>
      </c>
      <c r="AH383" s="40"/>
      <c r="AI383" s="40"/>
      <c r="AJ383" s="40"/>
      <c r="AK383" s="40"/>
      <c r="AL383" s="40"/>
      <c r="AM383" s="40"/>
      <c r="AN383" s="40"/>
      <c r="AO383" s="40">
        <f>Test!I1232</f>
        <v>0</v>
      </c>
      <c r="AP383" s="40">
        <f>Test!J1232</f>
        <v>0</v>
      </c>
      <c r="AQ383" s="36">
        <f t="shared" si="23"/>
        <v>0</v>
      </c>
      <c r="AR383" s="48" t="e">
        <f t="shared" si="20"/>
        <v>#DIV/0!</v>
      </c>
      <c r="AS383" s="49" t="e">
        <f t="shared" si="21"/>
        <v>#DIV/0!</v>
      </c>
      <c r="AT383" s="16"/>
      <c r="AU383" s="16"/>
      <c r="AV383" s="468"/>
      <c r="AW383" s="403"/>
      <c r="AX383" s="403"/>
      <c r="AY383" s="403"/>
      <c r="AZ383" s="403"/>
      <c r="BA383" s="403"/>
      <c r="BB383" s="403"/>
      <c r="BC383" s="403"/>
      <c r="BD383" s="403"/>
      <c r="BE383" s="403"/>
      <c r="BF383" s="403"/>
      <c r="BG383" s="403"/>
      <c r="BH383" s="403"/>
      <c r="BI383" s="403"/>
      <c r="BJ383" s="403"/>
      <c r="BK383" s="403"/>
      <c r="BL383" s="403"/>
      <c r="BM383" s="403"/>
      <c r="BN383" s="403"/>
      <c r="BO383" s="403"/>
      <c r="BP383" s="403"/>
      <c r="BQ383" s="377"/>
      <c r="BR383" s="377"/>
    </row>
    <row r="384" spans="1:70" ht="17" customHeight="1" x14ac:dyDescent="0.2">
      <c r="A384" s="387"/>
      <c r="B384" s="390"/>
      <c r="C384" s="393"/>
      <c r="D384" s="396"/>
      <c r="E384" s="399"/>
      <c r="F384" s="19">
        <v>39</v>
      </c>
      <c r="G384" s="35">
        <f>Anchor!B1233</f>
        <v>0</v>
      </c>
      <c r="H384" s="40">
        <f>Anchor!C1233</f>
        <v>0</v>
      </c>
      <c r="I384" s="40">
        <f>Anchor!D1233</f>
        <v>0</v>
      </c>
      <c r="J384" s="40">
        <f>Anchor!E1233</f>
        <v>0</v>
      </c>
      <c r="K384" s="40"/>
      <c r="L384" s="40">
        <f>Anchor!F1233</f>
        <v>0</v>
      </c>
      <c r="M384" s="40">
        <f>Anchor!G1233</f>
        <v>0</v>
      </c>
      <c r="N384" s="40">
        <f>Anchor!H1233</f>
        <v>0</v>
      </c>
      <c r="O384" s="40"/>
      <c r="P384" s="40"/>
      <c r="Q384" s="40"/>
      <c r="R384" s="40"/>
      <c r="S384" s="40"/>
      <c r="T384" s="40"/>
      <c r="U384" s="40"/>
      <c r="V384" s="40">
        <f>Anchor!I1233</f>
        <v>0</v>
      </c>
      <c r="W384" s="40">
        <f>Anchor!J1233</f>
        <v>0</v>
      </c>
      <c r="X384" s="36">
        <f t="shared" si="22"/>
        <v>0</v>
      </c>
      <c r="Y384" s="15"/>
      <c r="Z384" s="35">
        <f>Test!B1233</f>
        <v>0</v>
      </c>
      <c r="AA384" s="40">
        <f>Test!C1233</f>
        <v>0</v>
      </c>
      <c r="AB384" s="40">
        <f>Test!D1233</f>
        <v>0</v>
      </c>
      <c r="AC384" s="40">
        <f>Test!E1233</f>
        <v>0</v>
      </c>
      <c r="AD384" s="40"/>
      <c r="AE384" s="40">
        <f>Test!F1233</f>
        <v>0</v>
      </c>
      <c r="AF384" s="40">
        <f>Test!G1233</f>
        <v>0</v>
      </c>
      <c r="AG384" s="40">
        <f>Test!H1233</f>
        <v>0</v>
      </c>
      <c r="AH384" s="40"/>
      <c r="AI384" s="40"/>
      <c r="AJ384" s="40"/>
      <c r="AK384" s="40"/>
      <c r="AL384" s="40"/>
      <c r="AM384" s="40"/>
      <c r="AN384" s="40"/>
      <c r="AO384" s="40">
        <f>Test!I1233</f>
        <v>0</v>
      </c>
      <c r="AP384" s="40">
        <f>Test!J1233</f>
        <v>0</v>
      </c>
      <c r="AQ384" s="36">
        <f t="shared" si="23"/>
        <v>0</v>
      </c>
      <c r="AR384" s="48" t="e">
        <f t="shared" si="20"/>
        <v>#DIV/0!</v>
      </c>
      <c r="AS384" s="49" t="e">
        <f t="shared" si="21"/>
        <v>#DIV/0!</v>
      </c>
      <c r="AT384" s="16"/>
      <c r="AU384" s="16"/>
      <c r="AV384" s="468" t="s">
        <v>124</v>
      </c>
      <c r="AW384" s="403" t="e" cm="1">
        <f t="array" ref="AW384">bdRateExtend($G383:$G386,H383:H386,$Z383:$Z386,AA383:AA386)</f>
        <v>#VALUE!</v>
      </c>
      <c r="AX384" s="403"/>
      <c r="AY384" s="403"/>
      <c r="AZ384" s="403"/>
      <c r="BA384" s="403"/>
      <c r="BB384" s="403" t="e" cm="1">
        <f t="array" ref="BB384">bdRateExtend($G383:$G386,L383:L386,$Z383:$Z386,AE383:AE386)</f>
        <v>#VALUE!</v>
      </c>
      <c r="BC384" s="403"/>
      <c r="BD384" s="403" t="e" cm="1">
        <f t="array" ref="BD384">bdRateExtend($G383:$G386,M383:M386,$Z383:$Z386,AF383:AF386)</f>
        <v>#VALUE!</v>
      </c>
      <c r="BE384" s="403"/>
      <c r="BF384" s="403" t="e" cm="1">
        <f t="array" ref="BF384">bdRateExtend($G383:$G386,N383:N386,$Z383:$Z386,AG383:AG386)</f>
        <v>#VALUE!</v>
      </c>
      <c r="BG384" s="403"/>
      <c r="BH384" s="403" t="e" cm="1">
        <f t="array" ref="BH384">bdRateExtend($G383:$G386,O383:O386,$Z383:$Z386,AH383:AH386)</f>
        <v>#VALUE!</v>
      </c>
      <c r="BI384" s="403"/>
      <c r="BJ384" s="403" t="e" cm="1">
        <f t="array" ref="BJ384">bdRateExtend($G383:$G386,P383:P386,$Z383:$Z386,AI383:AI386)</f>
        <v>#VALUE!</v>
      </c>
      <c r="BK384" s="403"/>
      <c r="BL384" s="403" t="e" cm="1">
        <f t="array" ref="BL384">bdRateExtend($G383:$G386,Q383:Q386,$Z383:$Z386,AJ383:AJ386)</f>
        <v>#VALUE!</v>
      </c>
      <c r="BM384" s="403"/>
      <c r="BN384" s="403" t="e" cm="1">
        <f t="array" ref="BN384">bdRateExtend($G383:$G386,R383:R386,$Z383:$Z386,AK383:AK386)</f>
        <v>#VALUE!</v>
      </c>
      <c r="BO384" s="403"/>
      <c r="BP384" s="403"/>
      <c r="BQ384" s="377"/>
      <c r="BR384" s="377"/>
    </row>
    <row r="385" spans="1:70" ht="17" customHeight="1" x14ac:dyDescent="0.2">
      <c r="A385" s="387"/>
      <c r="B385" s="390"/>
      <c r="C385" s="393"/>
      <c r="D385" s="396"/>
      <c r="E385" s="399"/>
      <c r="F385" s="19">
        <v>47</v>
      </c>
      <c r="G385" s="35">
        <f>Anchor!B1234</f>
        <v>0</v>
      </c>
      <c r="H385" s="40">
        <f>Anchor!C1234</f>
        <v>0</v>
      </c>
      <c r="I385" s="40">
        <f>Anchor!D1234</f>
        <v>0</v>
      </c>
      <c r="J385" s="40">
        <f>Anchor!E1234</f>
        <v>0</v>
      </c>
      <c r="K385" s="40"/>
      <c r="L385" s="40">
        <f>Anchor!F1234</f>
        <v>0</v>
      </c>
      <c r="M385" s="40">
        <f>Anchor!G1234</f>
        <v>0</v>
      </c>
      <c r="N385" s="40">
        <f>Anchor!H1234</f>
        <v>0</v>
      </c>
      <c r="O385" s="40"/>
      <c r="P385" s="40"/>
      <c r="Q385" s="40"/>
      <c r="R385" s="40"/>
      <c r="S385" s="40"/>
      <c r="T385" s="40"/>
      <c r="U385" s="40"/>
      <c r="V385" s="40">
        <f>Anchor!I1234</f>
        <v>0</v>
      </c>
      <c r="W385" s="40">
        <f>Anchor!J1234</f>
        <v>0</v>
      </c>
      <c r="X385" s="36">
        <f t="shared" si="22"/>
        <v>0</v>
      </c>
      <c r="Y385" s="15"/>
      <c r="Z385" s="35">
        <f>Test!B1234</f>
        <v>0</v>
      </c>
      <c r="AA385" s="40">
        <f>Test!C1234</f>
        <v>0</v>
      </c>
      <c r="AB385" s="40">
        <f>Test!D1234</f>
        <v>0</v>
      </c>
      <c r="AC385" s="40">
        <f>Test!E1234</f>
        <v>0</v>
      </c>
      <c r="AD385" s="40"/>
      <c r="AE385" s="40">
        <f>Test!F1234</f>
        <v>0</v>
      </c>
      <c r="AF385" s="40">
        <f>Test!G1234</f>
        <v>0</v>
      </c>
      <c r="AG385" s="40">
        <f>Test!H1234</f>
        <v>0</v>
      </c>
      <c r="AH385" s="40"/>
      <c r="AI385" s="40"/>
      <c r="AJ385" s="40"/>
      <c r="AK385" s="40"/>
      <c r="AL385" s="40"/>
      <c r="AM385" s="40"/>
      <c r="AN385" s="40"/>
      <c r="AO385" s="40">
        <f>Test!I1234</f>
        <v>0</v>
      </c>
      <c r="AP385" s="40">
        <f>Test!J1234</f>
        <v>0</v>
      </c>
      <c r="AQ385" s="36">
        <f t="shared" si="23"/>
        <v>0</v>
      </c>
      <c r="AR385" s="48" t="e">
        <f t="shared" si="20"/>
        <v>#DIV/0!</v>
      </c>
      <c r="AS385" s="49" t="e">
        <f t="shared" si="21"/>
        <v>#DIV/0!</v>
      </c>
      <c r="AT385" s="16"/>
      <c r="AU385" s="16"/>
      <c r="AV385" s="468"/>
      <c r="AW385" s="403"/>
      <c r="AX385" s="403"/>
      <c r="AY385" s="403"/>
      <c r="AZ385" s="403"/>
      <c r="BA385" s="403"/>
      <c r="BB385" s="403"/>
      <c r="BC385" s="403"/>
      <c r="BD385" s="403"/>
      <c r="BE385" s="403"/>
      <c r="BF385" s="403"/>
      <c r="BG385" s="403"/>
      <c r="BH385" s="403"/>
      <c r="BI385" s="403"/>
      <c r="BJ385" s="403"/>
      <c r="BK385" s="403"/>
      <c r="BL385" s="403"/>
      <c r="BM385" s="403"/>
      <c r="BN385" s="403"/>
      <c r="BO385" s="403"/>
      <c r="BP385" s="403"/>
      <c r="BQ385" s="377"/>
      <c r="BR385" s="377"/>
    </row>
    <row r="386" spans="1:70" ht="17" customHeight="1" x14ac:dyDescent="0.2">
      <c r="A386" s="387"/>
      <c r="B386" s="390"/>
      <c r="C386" s="393"/>
      <c r="D386" s="396"/>
      <c r="E386" s="399"/>
      <c r="F386" s="19">
        <v>55</v>
      </c>
      <c r="G386" s="35">
        <f>Anchor!B1235</f>
        <v>0</v>
      </c>
      <c r="H386" s="40">
        <f>Anchor!C1235</f>
        <v>0</v>
      </c>
      <c r="I386" s="40">
        <f>Anchor!D1235</f>
        <v>0</v>
      </c>
      <c r="J386" s="40">
        <f>Anchor!E1235</f>
        <v>0</v>
      </c>
      <c r="K386" s="40"/>
      <c r="L386" s="40">
        <f>Anchor!F1235</f>
        <v>0</v>
      </c>
      <c r="M386" s="40">
        <f>Anchor!G1235</f>
        <v>0</v>
      </c>
      <c r="N386" s="40">
        <f>Anchor!H1235</f>
        <v>0</v>
      </c>
      <c r="O386" s="40"/>
      <c r="P386" s="40"/>
      <c r="Q386" s="40"/>
      <c r="R386" s="40"/>
      <c r="S386" s="40"/>
      <c r="T386" s="40"/>
      <c r="U386" s="40"/>
      <c r="V386" s="40">
        <f>Anchor!I1235</f>
        <v>0</v>
      </c>
      <c r="W386" s="40">
        <f>Anchor!J1235</f>
        <v>0</v>
      </c>
      <c r="X386" s="36">
        <f t="shared" si="22"/>
        <v>0</v>
      </c>
      <c r="Y386" s="15"/>
      <c r="Z386" s="35">
        <f>Test!B1235</f>
        <v>0</v>
      </c>
      <c r="AA386" s="40">
        <f>Test!C1235</f>
        <v>0</v>
      </c>
      <c r="AB386" s="40">
        <f>Test!D1235</f>
        <v>0</v>
      </c>
      <c r="AC386" s="40">
        <f>Test!E1235</f>
        <v>0</v>
      </c>
      <c r="AD386" s="40"/>
      <c r="AE386" s="40">
        <f>Test!F1235</f>
        <v>0</v>
      </c>
      <c r="AF386" s="40">
        <f>Test!G1235</f>
        <v>0</v>
      </c>
      <c r="AG386" s="40">
        <f>Test!H1235</f>
        <v>0</v>
      </c>
      <c r="AH386" s="40"/>
      <c r="AI386" s="40"/>
      <c r="AJ386" s="40"/>
      <c r="AK386" s="40"/>
      <c r="AL386" s="40"/>
      <c r="AM386" s="40"/>
      <c r="AN386" s="40"/>
      <c r="AO386" s="40">
        <f>Test!I1235</f>
        <v>0</v>
      </c>
      <c r="AP386" s="40">
        <f>Test!J1235</f>
        <v>0</v>
      </c>
      <c r="AQ386" s="36">
        <f t="shared" si="23"/>
        <v>0</v>
      </c>
      <c r="AR386" s="48" t="e">
        <f t="shared" si="20"/>
        <v>#DIV/0!</v>
      </c>
      <c r="AS386" s="49" t="e">
        <f t="shared" si="21"/>
        <v>#DIV/0!</v>
      </c>
      <c r="AT386" s="16"/>
      <c r="AU386" s="16"/>
      <c r="AV386" s="468" t="s">
        <v>125</v>
      </c>
      <c r="AW386" s="403" t="e" cm="1">
        <f t="array" ref="AW386">bdRateExtend($G384:$G387,H384:H387,$Z384:$Z387,AA384:AA387)</f>
        <v>#VALUE!</v>
      </c>
      <c r="AX386" s="403"/>
      <c r="AY386" s="403"/>
      <c r="AZ386" s="403"/>
      <c r="BA386" s="403"/>
      <c r="BB386" s="403" t="e" cm="1">
        <f t="array" ref="BB386">bdRateExtend($G384:$G387,L384:L387,$Z384:$Z387,AE384:AE387)</f>
        <v>#VALUE!</v>
      </c>
      <c r="BC386" s="403"/>
      <c r="BD386" s="403" t="e" cm="1">
        <f t="array" ref="BD386">bdRateExtend($G384:$G387,M384:M387,$Z384:$Z387,AF384:AF387)</f>
        <v>#VALUE!</v>
      </c>
      <c r="BE386" s="403"/>
      <c r="BF386" s="403" t="e" cm="1">
        <f t="array" ref="BF386">bdRateExtend($G384:$G387,N384:N387,$Z384:$Z387,AG384:AG387)</f>
        <v>#VALUE!</v>
      </c>
      <c r="BG386" s="403"/>
      <c r="BH386" s="403" t="e" cm="1">
        <f t="array" ref="BH386">bdRateExtend($G384:$G387,O384:O387,$Z384:$Z387,AH384:AH387)</f>
        <v>#VALUE!</v>
      </c>
      <c r="BI386" s="403"/>
      <c r="BJ386" s="403" t="e" cm="1">
        <f t="array" ref="BJ386">bdRateExtend($G384:$G387,P384:P387,$Z384:$Z387,AI384:AI387)</f>
        <v>#VALUE!</v>
      </c>
      <c r="BK386" s="403"/>
      <c r="BL386" s="403" t="e" cm="1">
        <f t="array" ref="BL386">bdRateExtend($G384:$G387,Q384:Q387,$Z384:$Z387,AJ384:AJ387)</f>
        <v>#VALUE!</v>
      </c>
      <c r="BM386" s="403"/>
      <c r="BN386" s="403" t="e" cm="1">
        <f t="array" ref="BN386">bdRateExtend($G384:$G387,R384:R387,$Z384:$Z387,AK384:AK387)</f>
        <v>#VALUE!</v>
      </c>
      <c r="BO386" s="403"/>
      <c r="BP386" s="403"/>
      <c r="BQ386" s="377"/>
      <c r="BR386" s="377"/>
    </row>
    <row r="387" spans="1:70" ht="17" customHeight="1" thickBot="1" x14ac:dyDescent="0.25">
      <c r="A387" s="388"/>
      <c r="B387" s="391"/>
      <c r="C387" s="394"/>
      <c r="D387" s="397"/>
      <c r="E387" s="400"/>
      <c r="F387" s="22">
        <v>63</v>
      </c>
      <c r="G387" s="37">
        <f>Anchor!B1236</f>
        <v>0</v>
      </c>
      <c r="H387" s="38">
        <f>Anchor!C1236</f>
        <v>0</v>
      </c>
      <c r="I387" s="38">
        <f>Anchor!D1236</f>
        <v>0</v>
      </c>
      <c r="J387" s="38">
        <f>Anchor!E1236</f>
        <v>0</v>
      </c>
      <c r="K387" s="38"/>
      <c r="L387" s="38">
        <f>Anchor!F1236</f>
        <v>0</v>
      </c>
      <c r="M387" s="38">
        <f>Anchor!G1236</f>
        <v>0</v>
      </c>
      <c r="N387" s="38">
        <f>Anchor!H1236</f>
        <v>0</v>
      </c>
      <c r="O387" s="38"/>
      <c r="P387" s="38"/>
      <c r="Q387" s="38"/>
      <c r="R387" s="38"/>
      <c r="S387" s="38"/>
      <c r="T387" s="38"/>
      <c r="U387" s="38"/>
      <c r="V387" s="38">
        <f>Anchor!I1236</f>
        <v>0</v>
      </c>
      <c r="W387" s="38">
        <f>Anchor!J1236</f>
        <v>0</v>
      </c>
      <c r="X387" s="39">
        <f t="shared" si="22"/>
        <v>0</v>
      </c>
      <c r="Y387" s="15"/>
      <c r="Z387" s="37">
        <f>Test!B1236</f>
        <v>0</v>
      </c>
      <c r="AA387" s="38">
        <f>Test!C1236</f>
        <v>0</v>
      </c>
      <c r="AB387" s="38">
        <f>Test!D1236</f>
        <v>0</v>
      </c>
      <c r="AC387" s="38">
        <f>Test!E1236</f>
        <v>0</v>
      </c>
      <c r="AD387" s="38"/>
      <c r="AE387" s="38">
        <f>Test!F1236</f>
        <v>0</v>
      </c>
      <c r="AF387" s="38">
        <f>Test!G1236</f>
        <v>0</v>
      </c>
      <c r="AG387" s="38">
        <f>Test!H1236</f>
        <v>0</v>
      </c>
      <c r="AH387" s="38"/>
      <c r="AI387" s="38"/>
      <c r="AJ387" s="38"/>
      <c r="AK387" s="38"/>
      <c r="AL387" s="38"/>
      <c r="AM387" s="38"/>
      <c r="AN387" s="38"/>
      <c r="AO387" s="38">
        <f>Test!I1236</f>
        <v>0</v>
      </c>
      <c r="AP387" s="38">
        <f>Test!J1236</f>
        <v>0</v>
      </c>
      <c r="AQ387" s="39">
        <f t="shared" si="23"/>
        <v>0</v>
      </c>
      <c r="AR387" s="50" t="e">
        <f t="shared" si="20"/>
        <v>#DIV/0!</v>
      </c>
      <c r="AS387" s="51" t="e">
        <f t="shared" si="21"/>
        <v>#DIV/0!</v>
      </c>
      <c r="AT387" s="16"/>
      <c r="AU387" s="16"/>
      <c r="AV387" s="468"/>
      <c r="AW387" s="403"/>
      <c r="AX387" s="403"/>
      <c r="AY387" s="403"/>
      <c r="AZ387" s="403"/>
      <c r="BA387" s="403"/>
      <c r="BB387" s="403"/>
      <c r="BC387" s="403"/>
      <c r="BD387" s="403"/>
      <c r="BE387" s="403"/>
      <c r="BF387" s="403"/>
      <c r="BG387" s="403"/>
      <c r="BH387" s="403"/>
      <c r="BI387" s="403"/>
      <c r="BJ387" s="403"/>
      <c r="BK387" s="403"/>
      <c r="BL387" s="403"/>
      <c r="BM387" s="403"/>
      <c r="BN387" s="403"/>
      <c r="BO387" s="403"/>
      <c r="BP387" s="403"/>
      <c r="BQ387" s="377"/>
      <c r="BR387" s="377"/>
    </row>
    <row r="388" spans="1:70" ht="17" customHeight="1" x14ac:dyDescent="0.2">
      <c r="A388" s="386" t="s">
        <v>103</v>
      </c>
      <c r="B388" s="389" t="s">
        <v>90</v>
      </c>
      <c r="C388" s="392" t="s">
        <v>83</v>
      </c>
      <c r="D388" s="395">
        <v>24</v>
      </c>
      <c r="E388" s="398">
        <v>10</v>
      </c>
      <c r="F388" s="21">
        <v>23</v>
      </c>
      <c r="G388" s="32">
        <f>Anchor!B1237</f>
        <v>0</v>
      </c>
      <c r="H388" s="33">
        <f>Anchor!C1237</f>
        <v>0</v>
      </c>
      <c r="I388" s="33">
        <f>Anchor!D1237</f>
        <v>0</v>
      </c>
      <c r="J388" s="33">
        <f>Anchor!E1237</f>
        <v>0</v>
      </c>
      <c r="K388" s="33"/>
      <c r="L388" s="33">
        <f>Anchor!F1237</f>
        <v>0</v>
      </c>
      <c r="M388" s="33">
        <f>Anchor!G1237</f>
        <v>0</v>
      </c>
      <c r="N388" s="33">
        <f>Anchor!H1237</f>
        <v>0</v>
      </c>
      <c r="O388" s="33"/>
      <c r="P388" s="33"/>
      <c r="Q388" s="33"/>
      <c r="R388" s="33"/>
      <c r="S388" s="33"/>
      <c r="T388" s="33"/>
      <c r="U388" s="33"/>
      <c r="V388" s="33">
        <f>Anchor!I1237</f>
        <v>0</v>
      </c>
      <c r="W388" s="33">
        <f>Anchor!J1237</f>
        <v>0</v>
      </c>
      <c r="X388" s="34">
        <f t="shared" si="22"/>
        <v>0</v>
      </c>
      <c r="Y388" s="15"/>
      <c r="Z388" s="32">
        <f>Test!B1237</f>
        <v>0</v>
      </c>
      <c r="AA388" s="33">
        <f>Test!C1237</f>
        <v>0</v>
      </c>
      <c r="AB388" s="33">
        <f>Test!D1237</f>
        <v>0</v>
      </c>
      <c r="AC388" s="33">
        <f>Test!E1237</f>
        <v>0</v>
      </c>
      <c r="AD388" s="33"/>
      <c r="AE388" s="33">
        <f>Test!F1237</f>
        <v>0</v>
      </c>
      <c r="AF388" s="33">
        <f>Test!G1237</f>
        <v>0</v>
      </c>
      <c r="AG388" s="33">
        <f>Test!H1237</f>
        <v>0</v>
      </c>
      <c r="AH388" s="33"/>
      <c r="AI388" s="33"/>
      <c r="AJ388" s="33"/>
      <c r="AK388" s="33"/>
      <c r="AL388" s="33"/>
      <c r="AM388" s="33"/>
      <c r="AN388" s="33"/>
      <c r="AO388" s="33">
        <f>Test!I1237</f>
        <v>0</v>
      </c>
      <c r="AP388" s="33">
        <f>Test!J1237</f>
        <v>0</v>
      </c>
      <c r="AQ388" s="34">
        <f t="shared" si="23"/>
        <v>0</v>
      </c>
      <c r="AR388" s="46" t="e">
        <f t="shared" ref="AR388:AR429" si="24">AO388/V388</f>
        <v>#DIV/0!</v>
      </c>
      <c r="AS388" s="47" t="e">
        <f t="shared" ref="AS388:AS429" si="25">AP388/W388</f>
        <v>#DIV/0!</v>
      </c>
      <c r="AT388" s="16"/>
      <c r="AU388" s="16"/>
      <c r="AV388" s="468" t="s">
        <v>123</v>
      </c>
      <c r="AW388" s="403" t="e" cm="1">
        <f t="array" ref="AW388">bdRateExtend($G388:$G391,H388:H391,$Z388:$Z391,AA388:AA391)</f>
        <v>#VALUE!</v>
      </c>
      <c r="AX388" s="403" t="e" cm="1">
        <f t="array" ref="AX388">bdRateExtend($G388:$G393,H388:H393,$Z388:$Z393,AA388:AA393)</f>
        <v>#VALUE!</v>
      </c>
      <c r="AY388" s="403" t="e" cm="1">
        <f t="array" ref="AY388">bdRateExtend($G388:$G393,I388:I393,$Z388:$Z393,AB388:AB393)</f>
        <v>#VALUE!</v>
      </c>
      <c r="AZ388" s="403" t="e" cm="1">
        <f t="array" ref="AZ388">bdRateExtend($G388:$G393,J388:J393,$Z388:$Z393,AC388:AC393)</f>
        <v>#VALUE!</v>
      </c>
      <c r="BA388" s="403" t="e" cm="1">
        <f t="array" ref="BA388">bdRateExtend($G388:$G393,K388:K393,$Z388:$Z393,AD388:AD393)</f>
        <v>#VALUE!</v>
      </c>
      <c r="BB388" s="403" t="e" cm="1">
        <f t="array" ref="BB388">bdRateExtend($G388:$G391,L388:L391,$Z388:$Z391,AE388:AE391)</f>
        <v>#VALUE!</v>
      </c>
      <c r="BC388" s="403" t="e" cm="1">
        <f t="array" ref="BC388">bdRateExtend($G388:$G393,L388:L393,$Z388:$Z393,AE388:AE393)</f>
        <v>#VALUE!</v>
      </c>
      <c r="BD388" s="403" t="e" cm="1">
        <f t="array" ref="BD388">bdRateExtend($G388:$G391,M388:M391,$Z388:$Z391,AF388:AF391)</f>
        <v>#VALUE!</v>
      </c>
      <c r="BE388" s="403" t="e" cm="1">
        <f t="array" ref="BE388">bdRateExtend($G388:$G393,M388:M393,$Z388:$Z393,AF388:AF393)</f>
        <v>#VALUE!</v>
      </c>
      <c r="BF388" s="403" t="e" cm="1">
        <f t="array" ref="BF388">bdRateExtend($G388:$G391,N388:N391,$Z388:$Z391,AG388:AG391)</f>
        <v>#VALUE!</v>
      </c>
      <c r="BG388" s="403" t="e" cm="1">
        <f t="array" ref="BG388">bdRateExtend($G388:$G393,N388:N393,$Z388:$Z393,AG388:AG393)</f>
        <v>#VALUE!</v>
      </c>
      <c r="BH388" s="403" t="e" cm="1">
        <f t="array" ref="BH388">bdRateExtend($G388:$G391,O388:O391,$Z388:$Z391,AH388:AH391)</f>
        <v>#VALUE!</v>
      </c>
      <c r="BI388" s="403" t="e" cm="1">
        <f t="array" ref="BI388">bdRateExtend($G388:$G393,O388:O393,$Z388:$Z393,AH388:AH393)</f>
        <v>#VALUE!</v>
      </c>
      <c r="BJ388" s="403" t="e" cm="1">
        <f t="array" ref="BJ388">bdRateExtend($G388:$G391,P388:P391,$Z388:$Z391,AI388:AI391)</f>
        <v>#VALUE!</v>
      </c>
      <c r="BK388" s="403" t="e" cm="1">
        <f t="array" ref="BK388">bdRateExtend($G388:$G393,P388:P393,$Z388:$Z393,AI388:AI393)</f>
        <v>#VALUE!</v>
      </c>
      <c r="BL388" s="403" t="e" cm="1">
        <f t="array" ref="BL388">bdRateExtend($G388:$G391,Q388:Q391,$Z388:$Z391,AJ388:AJ391)</f>
        <v>#VALUE!</v>
      </c>
      <c r="BM388" s="403" t="e" cm="1">
        <f t="array" ref="BM388">bdRateExtend($G388:$G393,Q388:Q393,$Z388:$Z393,AJ388:AJ393)</f>
        <v>#VALUE!</v>
      </c>
      <c r="BN388" s="403" t="e" cm="1">
        <f t="array" ref="BN388">bdRateExtend($G388:$G391,R388:R391,$Z388:$Z391,AK388:AK391)</f>
        <v>#VALUE!</v>
      </c>
      <c r="BO388" s="403" t="e" cm="1">
        <f t="array" ref="BO388">bdRateExtend($G388:$G393,R388:R393,$Z388:$Z393,AK388:AK393)</f>
        <v>#VALUE!</v>
      </c>
      <c r="BP388" s="403" t="e" cm="1">
        <f t="array" ref="BP388">bdRateExtend($G388:$G393,S388:S393,$Z388:$Z393,AL388:AL393)</f>
        <v>#VALUE!</v>
      </c>
      <c r="BQ388" s="377" t="e" cm="1">
        <f t="array" ref="BQ388">bdRateExtend($G388:$G393,T388:T393,$Z388:$Z393,AM388:AM393)</f>
        <v>#VALUE!</v>
      </c>
      <c r="BR388" s="377" t="e" cm="1">
        <f t="array" ref="BR388">bdRateExtend($G388:$G393,U388:U393,$Z388:$Z393,AN388:AN393)</f>
        <v>#VALUE!</v>
      </c>
    </row>
    <row r="389" spans="1:70" ht="17" customHeight="1" x14ac:dyDescent="0.2">
      <c r="A389" s="387"/>
      <c r="B389" s="390"/>
      <c r="C389" s="393"/>
      <c r="D389" s="396"/>
      <c r="E389" s="399"/>
      <c r="F389" s="19">
        <v>31</v>
      </c>
      <c r="G389" s="35">
        <f>Anchor!B1238</f>
        <v>0</v>
      </c>
      <c r="H389" s="40">
        <f>Anchor!C1238</f>
        <v>0</v>
      </c>
      <c r="I389" s="40">
        <f>Anchor!D1238</f>
        <v>0</v>
      </c>
      <c r="J389" s="40">
        <f>Anchor!E1238</f>
        <v>0</v>
      </c>
      <c r="K389" s="40"/>
      <c r="L389" s="40">
        <f>Anchor!F1238</f>
        <v>0</v>
      </c>
      <c r="M389" s="40">
        <f>Anchor!G1238</f>
        <v>0</v>
      </c>
      <c r="N389" s="40">
        <f>Anchor!H1238</f>
        <v>0</v>
      </c>
      <c r="O389" s="40"/>
      <c r="P389" s="40"/>
      <c r="Q389" s="40"/>
      <c r="R389" s="40"/>
      <c r="S389" s="40"/>
      <c r="T389" s="40"/>
      <c r="U389" s="40"/>
      <c r="V389" s="40">
        <f>Anchor!I1238</f>
        <v>0</v>
      </c>
      <c r="W389" s="40">
        <f>Anchor!J1238</f>
        <v>0</v>
      </c>
      <c r="X389" s="36">
        <f t="shared" si="22"/>
        <v>0</v>
      </c>
      <c r="Y389" s="15"/>
      <c r="Z389" s="35">
        <f>Test!B1238</f>
        <v>0</v>
      </c>
      <c r="AA389" s="40">
        <f>Test!C1238</f>
        <v>0</v>
      </c>
      <c r="AB389" s="40">
        <f>Test!D1238</f>
        <v>0</v>
      </c>
      <c r="AC389" s="40">
        <f>Test!E1238</f>
        <v>0</v>
      </c>
      <c r="AD389" s="40"/>
      <c r="AE389" s="40">
        <f>Test!F1238</f>
        <v>0</v>
      </c>
      <c r="AF389" s="40">
        <f>Test!G1238</f>
        <v>0</v>
      </c>
      <c r="AG389" s="40">
        <f>Test!H1238</f>
        <v>0</v>
      </c>
      <c r="AH389" s="40"/>
      <c r="AI389" s="40"/>
      <c r="AJ389" s="40"/>
      <c r="AK389" s="40"/>
      <c r="AL389" s="40"/>
      <c r="AM389" s="40"/>
      <c r="AN389" s="40"/>
      <c r="AO389" s="40">
        <f>Test!I1238</f>
        <v>0</v>
      </c>
      <c r="AP389" s="40">
        <f>Test!J1238</f>
        <v>0</v>
      </c>
      <c r="AQ389" s="36">
        <f t="shared" si="23"/>
        <v>0</v>
      </c>
      <c r="AR389" s="48" t="e">
        <f t="shared" si="24"/>
        <v>#DIV/0!</v>
      </c>
      <c r="AS389" s="49" t="e">
        <f t="shared" si="25"/>
        <v>#DIV/0!</v>
      </c>
      <c r="AT389" s="16"/>
      <c r="AU389" s="16"/>
      <c r="AV389" s="468"/>
      <c r="AW389" s="403"/>
      <c r="AX389" s="403"/>
      <c r="AY389" s="403"/>
      <c r="AZ389" s="403"/>
      <c r="BA389" s="403"/>
      <c r="BB389" s="403"/>
      <c r="BC389" s="403"/>
      <c r="BD389" s="403"/>
      <c r="BE389" s="403"/>
      <c r="BF389" s="403"/>
      <c r="BG389" s="403"/>
      <c r="BH389" s="403"/>
      <c r="BI389" s="403"/>
      <c r="BJ389" s="403"/>
      <c r="BK389" s="403"/>
      <c r="BL389" s="403"/>
      <c r="BM389" s="403"/>
      <c r="BN389" s="403"/>
      <c r="BO389" s="403"/>
      <c r="BP389" s="403"/>
      <c r="BQ389" s="377"/>
      <c r="BR389" s="377"/>
    </row>
    <row r="390" spans="1:70" ht="17" customHeight="1" x14ac:dyDescent="0.2">
      <c r="A390" s="387"/>
      <c r="B390" s="390"/>
      <c r="C390" s="393"/>
      <c r="D390" s="396"/>
      <c r="E390" s="399"/>
      <c r="F390" s="19">
        <v>39</v>
      </c>
      <c r="G390" s="35">
        <f>Anchor!B1239</f>
        <v>0</v>
      </c>
      <c r="H390" s="40">
        <f>Anchor!C1239</f>
        <v>0</v>
      </c>
      <c r="I390" s="40">
        <f>Anchor!D1239</f>
        <v>0</v>
      </c>
      <c r="J390" s="40">
        <f>Anchor!E1239</f>
        <v>0</v>
      </c>
      <c r="K390" s="40"/>
      <c r="L390" s="40">
        <f>Anchor!F1239</f>
        <v>0</v>
      </c>
      <c r="M390" s="40">
        <f>Anchor!G1239</f>
        <v>0</v>
      </c>
      <c r="N390" s="40">
        <f>Anchor!H1239</f>
        <v>0</v>
      </c>
      <c r="O390" s="40"/>
      <c r="P390" s="40"/>
      <c r="Q390" s="40"/>
      <c r="R390" s="40"/>
      <c r="S390" s="40"/>
      <c r="T390" s="40"/>
      <c r="U390" s="40"/>
      <c r="V390" s="40">
        <f>Anchor!I1239</f>
        <v>0</v>
      </c>
      <c r="W390" s="40">
        <f>Anchor!J1239</f>
        <v>0</v>
      </c>
      <c r="X390" s="36">
        <f t="shared" si="22"/>
        <v>0</v>
      </c>
      <c r="Y390" s="15"/>
      <c r="Z390" s="35">
        <f>Test!B1239</f>
        <v>0</v>
      </c>
      <c r="AA390" s="40">
        <f>Test!C1239</f>
        <v>0</v>
      </c>
      <c r="AB390" s="40">
        <f>Test!D1239</f>
        <v>0</v>
      </c>
      <c r="AC390" s="40">
        <f>Test!E1239</f>
        <v>0</v>
      </c>
      <c r="AD390" s="40"/>
      <c r="AE390" s="40">
        <f>Test!F1239</f>
        <v>0</v>
      </c>
      <c r="AF390" s="40">
        <f>Test!G1239</f>
        <v>0</v>
      </c>
      <c r="AG390" s="40">
        <f>Test!H1239</f>
        <v>0</v>
      </c>
      <c r="AH390" s="40"/>
      <c r="AI390" s="40"/>
      <c r="AJ390" s="40"/>
      <c r="AK390" s="40"/>
      <c r="AL390" s="40"/>
      <c r="AM390" s="40"/>
      <c r="AN390" s="40"/>
      <c r="AO390" s="40">
        <f>Test!I1239</f>
        <v>0</v>
      </c>
      <c r="AP390" s="40">
        <f>Test!J1239</f>
        <v>0</v>
      </c>
      <c r="AQ390" s="36">
        <f t="shared" si="23"/>
        <v>0</v>
      </c>
      <c r="AR390" s="48" t="e">
        <f t="shared" si="24"/>
        <v>#DIV/0!</v>
      </c>
      <c r="AS390" s="49" t="e">
        <f t="shared" si="25"/>
        <v>#DIV/0!</v>
      </c>
      <c r="AT390" s="16"/>
      <c r="AU390" s="16"/>
      <c r="AV390" s="468" t="s">
        <v>124</v>
      </c>
      <c r="AW390" s="403" t="e" cm="1">
        <f t="array" ref="AW390">bdRateExtend($G389:$G392,H389:H392,$Z389:$Z392,AA389:AA392)</f>
        <v>#VALUE!</v>
      </c>
      <c r="AX390" s="403"/>
      <c r="AY390" s="403"/>
      <c r="AZ390" s="403"/>
      <c r="BA390" s="403"/>
      <c r="BB390" s="403" t="e" cm="1">
        <f t="array" ref="BB390">bdRateExtend($G389:$G392,L389:L392,$Z389:$Z392,AE389:AE392)</f>
        <v>#VALUE!</v>
      </c>
      <c r="BC390" s="403"/>
      <c r="BD390" s="403" t="e" cm="1">
        <f t="array" ref="BD390">bdRateExtend($G389:$G392,M389:M392,$Z389:$Z392,AF389:AF392)</f>
        <v>#VALUE!</v>
      </c>
      <c r="BE390" s="403"/>
      <c r="BF390" s="403" t="e" cm="1">
        <f t="array" ref="BF390">bdRateExtend($G389:$G392,N389:N392,$Z389:$Z392,AG389:AG392)</f>
        <v>#VALUE!</v>
      </c>
      <c r="BG390" s="403"/>
      <c r="BH390" s="403" t="e" cm="1">
        <f t="array" ref="BH390">bdRateExtend($G389:$G392,O389:O392,$Z389:$Z392,AH389:AH392)</f>
        <v>#VALUE!</v>
      </c>
      <c r="BI390" s="403"/>
      <c r="BJ390" s="403" t="e" cm="1">
        <f t="array" ref="BJ390">bdRateExtend($G389:$G392,P389:P392,$Z389:$Z392,AI389:AI392)</f>
        <v>#VALUE!</v>
      </c>
      <c r="BK390" s="403"/>
      <c r="BL390" s="403" t="e" cm="1">
        <f t="array" ref="BL390">bdRateExtend($G389:$G392,Q389:Q392,$Z389:$Z392,AJ389:AJ392)</f>
        <v>#VALUE!</v>
      </c>
      <c r="BM390" s="403"/>
      <c r="BN390" s="403" t="e" cm="1">
        <f t="array" ref="BN390">bdRateExtend($G389:$G392,R389:R392,$Z389:$Z392,AK389:AK392)</f>
        <v>#VALUE!</v>
      </c>
      <c r="BO390" s="403"/>
      <c r="BP390" s="403"/>
      <c r="BQ390" s="377"/>
      <c r="BR390" s="377"/>
    </row>
    <row r="391" spans="1:70" ht="17" customHeight="1" x14ac:dyDescent="0.2">
      <c r="A391" s="387"/>
      <c r="B391" s="390"/>
      <c r="C391" s="393"/>
      <c r="D391" s="396"/>
      <c r="E391" s="399"/>
      <c r="F391" s="19">
        <v>47</v>
      </c>
      <c r="G391" s="35">
        <f>Anchor!B1240</f>
        <v>0</v>
      </c>
      <c r="H391" s="40">
        <f>Anchor!C1240</f>
        <v>0</v>
      </c>
      <c r="I391" s="40">
        <f>Anchor!D1240</f>
        <v>0</v>
      </c>
      <c r="J391" s="40">
        <f>Anchor!E1240</f>
        <v>0</v>
      </c>
      <c r="K391" s="40"/>
      <c r="L391" s="40">
        <f>Anchor!F1240</f>
        <v>0</v>
      </c>
      <c r="M391" s="40">
        <f>Anchor!G1240</f>
        <v>0</v>
      </c>
      <c r="N391" s="40">
        <f>Anchor!H1240</f>
        <v>0</v>
      </c>
      <c r="O391" s="40"/>
      <c r="P391" s="40"/>
      <c r="Q391" s="40"/>
      <c r="R391" s="40"/>
      <c r="S391" s="40"/>
      <c r="T391" s="40"/>
      <c r="U391" s="40"/>
      <c r="V391" s="40">
        <f>Anchor!I1240</f>
        <v>0</v>
      </c>
      <c r="W391" s="40">
        <f>Anchor!J1240</f>
        <v>0</v>
      </c>
      <c r="X391" s="36">
        <f t="shared" si="22"/>
        <v>0</v>
      </c>
      <c r="Y391" s="15"/>
      <c r="Z391" s="35">
        <f>Test!B1240</f>
        <v>0</v>
      </c>
      <c r="AA391" s="40">
        <f>Test!C1240</f>
        <v>0</v>
      </c>
      <c r="AB391" s="40">
        <f>Test!D1240</f>
        <v>0</v>
      </c>
      <c r="AC391" s="40">
        <f>Test!E1240</f>
        <v>0</v>
      </c>
      <c r="AD391" s="40"/>
      <c r="AE391" s="40">
        <f>Test!F1240</f>
        <v>0</v>
      </c>
      <c r="AF391" s="40">
        <f>Test!G1240</f>
        <v>0</v>
      </c>
      <c r="AG391" s="40">
        <f>Test!H1240</f>
        <v>0</v>
      </c>
      <c r="AH391" s="40"/>
      <c r="AI391" s="40"/>
      <c r="AJ391" s="40"/>
      <c r="AK391" s="40"/>
      <c r="AL391" s="40"/>
      <c r="AM391" s="40"/>
      <c r="AN391" s="40"/>
      <c r="AO391" s="40">
        <f>Test!I1240</f>
        <v>0</v>
      </c>
      <c r="AP391" s="40">
        <f>Test!J1240</f>
        <v>0</v>
      </c>
      <c r="AQ391" s="36">
        <f t="shared" si="23"/>
        <v>0</v>
      </c>
      <c r="AR391" s="48" t="e">
        <f t="shared" si="24"/>
        <v>#DIV/0!</v>
      </c>
      <c r="AS391" s="49" t="e">
        <f t="shared" si="25"/>
        <v>#DIV/0!</v>
      </c>
      <c r="AT391" s="16"/>
      <c r="AU391" s="16"/>
      <c r="AV391" s="468"/>
      <c r="AW391" s="403"/>
      <c r="AX391" s="403"/>
      <c r="AY391" s="403"/>
      <c r="AZ391" s="403"/>
      <c r="BA391" s="403"/>
      <c r="BB391" s="403"/>
      <c r="BC391" s="403"/>
      <c r="BD391" s="403"/>
      <c r="BE391" s="403"/>
      <c r="BF391" s="403"/>
      <c r="BG391" s="403"/>
      <c r="BH391" s="403"/>
      <c r="BI391" s="403"/>
      <c r="BJ391" s="403"/>
      <c r="BK391" s="403"/>
      <c r="BL391" s="403"/>
      <c r="BM391" s="403"/>
      <c r="BN391" s="403"/>
      <c r="BO391" s="403"/>
      <c r="BP391" s="403"/>
      <c r="BQ391" s="377"/>
      <c r="BR391" s="377"/>
    </row>
    <row r="392" spans="1:70" ht="17" customHeight="1" x14ac:dyDescent="0.2">
      <c r="A392" s="387"/>
      <c r="B392" s="390"/>
      <c r="C392" s="393"/>
      <c r="D392" s="396"/>
      <c r="E392" s="399"/>
      <c r="F392" s="19">
        <v>55</v>
      </c>
      <c r="G392" s="35">
        <f>Anchor!B1241</f>
        <v>0</v>
      </c>
      <c r="H392" s="40">
        <f>Anchor!C1241</f>
        <v>0</v>
      </c>
      <c r="I392" s="40">
        <f>Anchor!D1241</f>
        <v>0</v>
      </c>
      <c r="J392" s="40">
        <f>Anchor!E1241</f>
        <v>0</v>
      </c>
      <c r="K392" s="40"/>
      <c r="L392" s="40">
        <f>Anchor!F1241</f>
        <v>0</v>
      </c>
      <c r="M392" s="40">
        <f>Anchor!G1241</f>
        <v>0</v>
      </c>
      <c r="N392" s="40">
        <f>Anchor!H1241</f>
        <v>0</v>
      </c>
      <c r="O392" s="40"/>
      <c r="P392" s="40"/>
      <c r="Q392" s="40"/>
      <c r="R392" s="40"/>
      <c r="S392" s="40"/>
      <c r="T392" s="40"/>
      <c r="U392" s="40"/>
      <c r="V392" s="40">
        <f>Anchor!I1241</f>
        <v>0</v>
      </c>
      <c r="W392" s="40">
        <f>Anchor!J1241</f>
        <v>0</v>
      </c>
      <c r="X392" s="36">
        <f t="shared" si="22"/>
        <v>0</v>
      </c>
      <c r="Y392" s="15"/>
      <c r="Z392" s="35">
        <f>Test!B1241</f>
        <v>0</v>
      </c>
      <c r="AA392" s="40">
        <f>Test!C1241</f>
        <v>0</v>
      </c>
      <c r="AB392" s="40">
        <f>Test!D1241</f>
        <v>0</v>
      </c>
      <c r="AC392" s="40">
        <f>Test!E1241</f>
        <v>0</v>
      </c>
      <c r="AD392" s="40"/>
      <c r="AE392" s="40">
        <f>Test!F1241</f>
        <v>0</v>
      </c>
      <c r="AF392" s="40">
        <f>Test!G1241</f>
        <v>0</v>
      </c>
      <c r="AG392" s="40">
        <f>Test!H1241</f>
        <v>0</v>
      </c>
      <c r="AH392" s="40"/>
      <c r="AI392" s="40"/>
      <c r="AJ392" s="40"/>
      <c r="AK392" s="40"/>
      <c r="AL392" s="40"/>
      <c r="AM392" s="40"/>
      <c r="AN392" s="40"/>
      <c r="AO392" s="40">
        <f>Test!I1241</f>
        <v>0</v>
      </c>
      <c r="AP392" s="40">
        <f>Test!J1241</f>
        <v>0</v>
      </c>
      <c r="AQ392" s="36">
        <f t="shared" si="23"/>
        <v>0</v>
      </c>
      <c r="AR392" s="48" t="e">
        <f t="shared" si="24"/>
        <v>#DIV/0!</v>
      </c>
      <c r="AS392" s="49" t="e">
        <f t="shared" si="25"/>
        <v>#DIV/0!</v>
      </c>
      <c r="AT392" s="16"/>
      <c r="AU392" s="16"/>
      <c r="AV392" s="468" t="s">
        <v>125</v>
      </c>
      <c r="AW392" s="403" t="e" cm="1">
        <f t="array" ref="AW392">bdRateExtend($G390:$G393,H390:H393,$Z390:$Z393,AA390:AA393)</f>
        <v>#VALUE!</v>
      </c>
      <c r="AX392" s="403"/>
      <c r="AY392" s="403"/>
      <c r="AZ392" s="403"/>
      <c r="BA392" s="403"/>
      <c r="BB392" s="403" t="e" cm="1">
        <f t="array" ref="BB392">bdRateExtend($G390:$G393,L390:L393,$Z390:$Z393,AE390:AE393)</f>
        <v>#VALUE!</v>
      </c>
      <c r="BC392" s="403"/>
      <c r="BD392" s="403" t="e" cm="1">
        <f t="array" ref="BD392">bdRateExtend($G390:$G393,M390:M393,$Z390:$Z393,AF390:AF393)</f>
        <v>#VALUE!</v>
      </c>
      <c r="BE392" s="403"/>
      <c r="BF392" s="403" t="e" cm="1">
        <f t="array" ref="BF392">bdRateExtend($G390:$G393,N390:N393,$Z390:$Z393,AG390:AG393)</f>
        <v>#VALUE!</v>
      </c>
      <c r="BG392" s="403"/>
      <c r="BH392" s="403" t="e" cm="1">
        <f t="array" ref="BH392">bdRateExtend($G390:$G393,O390:O393,$Z390:$Z393,AH390:AH393)</f>
        <v>#VALUE!</v>
      </c>
      <c r="BI392" s="403"/>
      <c r="BJ392" s="403" t="e" cm="1">
        <f t="array" ref="BJ392">bdRateExtend($G390:$G393,P390:P393,$Z390:$Z393,AI390:AI393)</f>
        <v>#VALUE!</v>
      </c>
      <c r="BK392" s="403"/>
      <c r="BL392" s="403" t="e" cm="1">
        <f t="array" ref="BL392">bdRateExtend($G390:$G393,Q390:Q393,$Z390:$Z393,AJ390:AJ393)</f>
        <v>#VALUE!</v>
      </c>
      <c r="BM392" s="403"/>
      <c r="BN392" s="403" t="e" cm="1">
        <f t="array" ref="BN392">bdRateExtend($G390:$G393,R390:R393,$Z390:$Z393,AK390:AK393)</f>
        <v>#VALUE!</v>
      </c>
      <c r="BO392" s="403"/>
      <c r="BP392" s="403"/>
      <c r="BQ392" s="377"/>
      <c r="BR392" s="377"/>
    </row>
    <row r="393" spans="1:70" ht="17" customHeight="1" thickBot="1" x14ac:dyDescent="0.25">
      <c r="A393" s="387"/>
      <c r="B393" s="391"/>
      <c r="C393" s="394"/>
      <c r="D393" s="397"/>
      <c r="E393" s="400"/>
      <c r="F393" s="22">
        <v>63</v>
      </c>
      <c r="G393" s="37">
        <f>Anchor!B1242</f>
        <v>0</v>
      </c>
      <c r="H393" s="38">
        <f>Anchor!C1242</f>
        <v>0</v>
      </c>
      <c r="I393" s="38">
        <f>Anchor!D1242</f>
        <v>0</v>
      </c>
      <c r="J393" s="38">
        <f>Anchor!E1242</f>
        <v>0</v>
      </c>
      <c r="K393" s="38"/>
      <c r="L393" s="38">
        <f>Anchor!F1242</f>
        <v>0</v>
      </c>
      <c r="M393" s="38">
        <f>Anchor!G1242</f>
        <v>0</v>
      </c>
      <c r="N393" s="38">
        <f>Anchor!H1242</f>
        <v>0</v>
      </c>
      <c r="O393" s="38"/>
      <c r="P393" s="38"/>
      <c r="Q393" s="38"/>
      <c r="R393" s="38"/>
      <c r="S393" s="38"/>
      <c r="T393" s="38"/>
      <c r="U393" s="38"/>
      <c r="V393" s="38">
        <f>Anchor!I1242</f>
        <v>0</v>
      </c>
      <c r="W393" s="38">
        <f>Anchor!J1242</f>
        <v>0</v>
      </c>
      <c r="X393" s="39">
        <f t="shared" si="22"/>
        <v>0</v>
      </c>
      <c r="Y393" s="15"/>
      <c r="Z393" s="37">
        <f>Test!B1242</f>
        <v>0</v>
      </c>
      <c r="AA393" s="38">
        <f>Test!C1242</f>
        <v>0</v>
      </c>
      <c r="AB393" s="38">
        <f>Test!D1242</f>
        <v>0</v>
      </c>
      <c r="AC393" s="38">
        <f>Test!E1242</f>
        <v>0</v>
      </c>
      <c r="AD393" s="38"/>
      <c r="AE393" s="38">
        <f>Test!F1242</f>
        <v>0</v>
      </c>
      <c r="AF393" s="38">
        <f>Test!G1242</f>
        <v>0</v>
      </c>
      <c r="AG393" s="38">
        <f>Test!H1242</f>
        <v>0</v>
      </c>
      <c r="AH393" s="38"/>
      <c r="AI393" s="38"/>
      <c r="AJ393" s="38"/>
      <c r="AK393" s="38"/>
      <c r="AL393" s="38"/>
      <c r="AM393" s="38"/>
      <c r="AN393" s="38"/>
      <c r="AO393" s="38">
        <f>Test!I1242</f>
        <v>0</v>
      </c>
      <c r="AP393" s="38">
        <f>Test!J1242</f>
        <v>0</v>
      </c>
      <c r="AQ393" s="39">
        <f t="shared" si="23"/>
        <v>0</v>
      </c>
      <c r="AR393" s="50" t="e">
        <f t="shared" si="24"/>
        <v>#DIV/0!</v>
      </c>
      <c r="AS393" s="51" t="e">
        <f t="shared" si="25"/>
        <v>#DIV/0!</v>
      </c>
      <c r="AT393" s="16"/>
      <c r="AU393" s="16"/>
      <c r="AV393" s="468"/>
      <c r="AW393" s="403"/>
      <c r="AX393" s="403"/>
      <c r="AY393" s="403"/>
      <c r="AZ393" s="403"/>
      <c r="BA393" s="403"/>
      <c r="BB393" s="403"/>
      <c r="BC393" s="403"/>
      <c r="BD393" s="403"/>
      <c r="BE393" s="403"/>
      <c r="BF393" s="403"/>
      <c r="BG393" s="403"/>
      <c r="BH393" s="403"/>
      <c r="BI393" s="403"/>
      <c r="BJ393" s="403"/>
      <c r="BK393" s="403"/>
      <c r="BL393" s="403"/>
      <c r="BM393" s="403"/>
      <c r="BN393" s="403"/>
      <c r="BO393" s="403"/>
      <c r="BP393" s="403"/>
      <c r="BQ393" s="377"/>
      <c r="BR393" s="377"/>
    </row>
    <row r="394" spans="1:70" ht="17" customHeight="1" x14ac:dyDescent="0.2">
      <c r="A394" s="387"/>
      <c r="B394" s="389" t="s">
        <v>90</v>
      </c>
      <c r="C394" s="392" t="s">
        <v>84</v>
      </c>
      <c r="D394" s="395">
        <v>24</v>
      </c>
      <c r="E394" s="398">
        <v>10</v>
      </c>
      <c r="F394" s="21">
        <v>23</v>
      </c>
      <c r="G394" s="32">
        <f>Anchor!B1243</f>
        <v>0</v>
      </c>
      <c r="H394" s="33">
        <f>Anchor!C1243</f>
        <v>0</v>
      </c>
      <c r="I394" s="33">
        <f>Anchor!D1243</f>
        <v>0</v>
      </c>
      <c r="J394" s="33">
        <f>Anchor!E1243</f>
        <v>0</v>
      </c>
      <c r="K394" s="33"/>
      <c r="L394" s="33">
        <f>Anchor!F1243</f>
        <v>0</v>
      </c>
      <c r="M394" s="33">
        <f>Anchor!G1243</f>
        <v>0</v>
      </c>
      <c r="N394" s="33">
        <f>Anchor!H1243</f>
        <v>0</v>
      </c>
      <c r="O394" s="33"/>
      <c r="P394" s="33"/>
      <c r="Q394" s="33"/>
      <c r="R394" s="33"/>
      <c r="S394" s="33"/>
      <c r="T394" s="33"/>
      <c r="U394" s="33"/>
      <c r="V394" s="33">
        <f>Anchor!I1243</f>
        <v>0</v>
      </c>
      <c r="W394" s="33">
        <f>Anchor!J1243</f>
        <v>0</v>
      </c>
      <c r="X394" s="34">
        <f t="shared" ref="X394:X429" si="26">V394/3600</f>
        <v>0</v>
      </c>
      <c r="Y394" s="15"/>
      <c r="Z394" s="32">
        <f>Test!B1243</f>
        <v>0</v>
      </c>
      <c r="AA394" s="33">
        <f>Test!C1243</f>
        <v>0</v>
      </c>
      <c r="AB394" s="33">
        <f>Test!D1243</f>
        <v>0</v>
      </c>
      <c r="AC394" s="33">
        <f>Test!E1243</f>
        <v>0</v>
      </c>
      <c r="AD394" s="33"/>
      <c r="AE394" s="33">
        <f>Test!F1243</f>
        <v>0</v>
      </c>
      <c r="AF394" s="33">
        <f>Test!G1243</f>
        <v>0</v>
      </c>
      <c r="AG394" s="33">
        <f>Test!H1243</f>
        <v>0</v>
      </c>
      <c r="AH394" s="33"/>
      <c r="AI394" s="33"/>
      <c r="AJ394" s="33"/>
      <c r="AK394" s="33"/>
      <c r="AL394" s="33"/>
      <c r="AM394" s="33"/>
      <c r="AN394" s="33"/>
      <c r="AO394" s="33">
        <f>Test!I1243</f>
        <v>0</v>
      </c>
      <c r="AP394" s="33">
        <f>Test!J1243</f>
        <v>0</v>
      </c>
      <c r="AQ394" s="34">
        <f t="shared" ref="AQ394:AQ429" si="27">AO394/3600</f>
        <v>0</v>
      </c>
      <c r="AR394" s="46" t="e">
        <f t="shared" si="24"/>
        <v>#DIV/0!</v>
      </c>
      <c r="AS394" s="47" t="e">
        <f t="shared" si="25"/>
        <v>#DIV/0!</v>
      </c>
      <c r="AT394" s="16"/>
      <c r="AU394" s="16"/>
      <c r="AV394" s="468" t="s">
        <v>123</v>
      </c>
      <c r="AW394" s="403" t="e" cm="1">
        <f t="array" ref="AW394">bdRateExtend($G394:$G397,H394:H397,$Z394:$Z397,AA394:AA397)</f>
        <v>#VALUE!</v>
      </c>
      <c r="AX394" s="403" t="e" cm="1">
        <f t="array" ref="AX394">bdRateExtend($G394:$G399,H394:H399,$Z394:$Z399,AA394:AA399)</f>
        <v>#VALUE!</v>
      </c>
      <c r="AY394" s="403" t="e" cm="1">
        <f t="array" ref="AY394">bdRateExtend($G394:$G399,I394:I399,$Z394:$Z399,AB394:AB399)</f>
        <v>#VALUE!</v>
      </c>
      <c r="AZ394" s="403" t="e" cm="1">
        <f t="array" ref="AZ394">bdRateExtend($G394:$G399,J394:J399,$Z394:$Z399,AC394:AC399)</f>
        <v>#VALUE!</v>
      </c>
      <c r="BA394" s="403" t="e" cm="1">
        <f t="array" ref="BA394">bdRateExtend($G394:$G399,K394:K399,$Z394:$Z399,AD394:AD399)</f>
        <v>#VALUE!</v>
      </c>
      <c r="BB394" s="403" t="e" cm="1">
        <f t="array" ref="BB394">bdRateExtend($G394:$G397,L394:L397,$Z394:$Z397,AE394:AE397)</f>
        <v>#VALUE!</v>
      </c>
      <c r="BC394" s="403" t="e" cm="1">
        <f t="array" ref="BC394">bdRateExtend($G394:$G399,L394:L399,$Z394:$Z399,AE394:AE399)</f>
        <v>#VALUE!</v>
      </c>
      <c r="BD394" s="403" t="e" cm="1">
        <f t="array" ref="BD394">bdRateExtend($G394:$G397,M394:M397,$Z394:$Z397,AF394:AF397)</f>
        <v>#VALUE!</v>
      </c>
      <c r="BE394" s="403" t="e" cm="1">
        <f t="array" ref="BE394">bdRateExtend($G394:$G399,M394:M399,$Z394:$Z399,AF394:AF399)</f>
        <v>#VALUE!</v>
      </c>
      <c r="BF394" s="403" t="e" cm="1">
        <f t="array" ref="BF394">bdRateExtend($G394:$G397,N394:N397,$Z394:$Z397,AG394:AG397)</f>
        <v>#VALUE!</v>
      </c>
      <c r="BG394" s="403" t="e" cm="1">
        <f t="array" ref="BG394">bdRateExtend($G394:$G399,N394:N399,$Z394:$Z399,AG394:AG399)</f>
        <v>#VALUE!</v>
      </c>
      <c r="BH394" s="403" t="e" cm="1">
        <f t="array" ref="BH394">bdRateExtend($G394:$G397,O394:O397,$Z394:$Z397,AH394:AH397)</f>
        <v>#VALUE!</v>
      </c>
      <c r="BI394" s="403" t="e" cm="1">
        <f t="array" ref="BI394">bdRateExtend($G394:$G399,O394:O399,$Z394:$Z399,AH394:AH399)</f>
        <v>#VALUE!</v>
      </c>
      <c r="BJ394" s="403" t="e" cm="1">
        <f t="array" ref="BJ394">bdRateExtend($G394:$G397,P394:P397,$Z394:$Z397,AI394:AI397)</f>
        <v>#VALUE!</v>
      </c>
      <c r="BK394" s="403" t="e" cm="1">
        <f t="array" ref="BK394">bdRateExtend($G394:$G399,P394:P399,$Z394:$Z399,AI394:AI399)</f>
        <v>#VALUE!</v>
      </c>
      <c r="BL394" s="403" t="e" cm="1">
        <f t="array" ref="BL394">bdRateExtend($G394:$G397,Q394:Q397,$Z394:$Z397,AJ394:AJ397)</f>
        <v>#VALUE!</v>
      </c>
      <c r="BM394" s="403" t="e" cm="1">
        <f t="array" ref="BM394">bdRateExtend($G394:$G399,Q394:Q399,$Z394:$Z399,AJ394:AJ399)</f>
        <v>#VALUE!</v>
      </c>
      <c r="BN394" s="403" t="e" cm="1">
        <f t="array" ref="BN394">bdRateExtend($G394:$G397,R394:R397,$Z394:$Z397,AK394:AK397)</f>
        <v>#VALUE!</v>
      </c>
      <c r="BO394" s="403" t="e" cm="1">
        <f t="array" ref="BO394">bdRateExtend($G394:$G399,R394:R399,$Z394:$Z399,AK394:AK399)</f>
        <v>#VALUE!</v>
      </c>
      <c r="BP394" s="403" t="e" cm="1">
        <f t="array" ref="BP394">bdRateExtend($G394:$G399,S394:S399,$Z394:$Z399,AL394:AL399)</f>
        <v>#VALUE!</v>
      </c>
      <c r="BQ394" s="377" t="e" cm="1">
        <f t="array" ref="BQ394">bdRateExtend($G394:$G399,T394:T399,$Z394:$Z399,AM394:AM399)</f>
        <v>#VALUE!</v>
      </c>
      <c r="BR394" s="377" t="e" cm="1">
        <f t="array" ref="BR394">bdRateExtend($G394:$G399,U394:U399,$Z394:$Z399,AN394:AN399)</f>
        <v>#VALUE!</v>
      </c>
    </row>
    <row r="395" spans="1:70" ht="17" customHeight="1" x14ac:dyDescent="0.2">
      <c r="A395" s="387"/>
      <c r="B395" s="390"/>
      <c r="C395" s="393"/>
      <c r="D395" s="396"/>
      <c r="E395" s="399"/>
      <c r="F395" s="19">
        <v>31</v>
      </c>
      <c r="G395" s="35">
        <f>Anchor!B1244</f>
        <v>0</v>
      </c>
      <c r="H395" s="40">
        <f>Anchor!C1244</f>
        <v>0</v>
      </c>
      <c r="I395" s="40">
        <f>Anchor!D1244</f>
        <v>0</v>
      </c>
      <c r="J395" s="40">
        <f>Anchor!E1244</f>
        <v>0</v>
      </c>
      <c r="K395" s="40"/>
      <c r="L395" s="40">
        <f>Anchor!F1244</f>
        <v>0</v>
      </c>
      <c r="M395" s="40">
        <f>Anchor!G1244</f>
        <v>0</v>
      </c>
      <c r="N395" s="40">
        <f>Anchor!H1244</f>
        <v>0</v>
      </c>
      <c r="O395" s="40"/>
      <c r="P395" s="40"/>
      <c r="Q395" s="40"/>
      <c r="R395" s="40"/>
      <c r="S395" s="40"/>
      <c r="T395" s="40"/>
      <c r="U395" s="40"/>
      <c r="V395" s="40">
        <f>Anchor!I1244</f>
        <v>0</v>
      </c>
      <c r="W395" s="40">
        <f>Anchor!J1244</f>
        <v>0</v>
      </c>
      <c r="X395" s="36">
        <f t="shared" si="26"/>
        <v>0</v>
      </c>
      <c r="Y395" s="15"/>
      <c r="Z395" s="35">
        <f>Test!B1244</f>
        <v>0</v>
      </c>
      <c r="AA395" s="40">
        <f>Test!C1244</f>
        <v>0</v>
      </c>
      <c r="AB395" s="40">
        <f>Test!D1244</f>
        <v>0</v>
      </c>
      <c r="AC395" s="40">
        <f>Test!E1244</f>
        <v>0</v>
      </c>
      <c r="AD395" s="40"/>
      <c r="AE395" s="40">
        <f>Test!F1244</f>
        <v>0</v>
      </c>
      <c r="AF395" s="40">
        <f>Test!G1244</f>
        <v>0</v>
      </c>
      <c r="AG395" s="40">
        <f>Test!H1244</f>
        <v>0</v>
      </c>
      <c r="AH395" s="40"/>
      <c r="AI395" s="40"/>
      <c r="AJ395" s="40"/>
      <c r="AK395" s="40"/>
      <c r="AL395" s="40"/>
      <c r="AM395" s="40"/>
      <c r="AN395" s="40"/>
      <c r="AO395" s="40">
        <f>Test!I1244</f>
        <v>0</v>
      </c>
      <c r="AP395" s="40">
        <f>Test!J1244</f>
        <v>0</v>
      </c>
      <c r="AQ395" s="36">
        <f t="shared" si="27"/>
        <v>0</v>
      </c>
      <c r="AR395" s="48" t="e">
        <f t="shared" si="24"/>
        <v>#DIV/0!</v>
      </c>
      <c r="AS395" s="49" t="e">
        <f t="shared" si="25"/>
        <v>#DIV/0!</v>
      </c>
      <c r="AT395" s="16"/>
      <c r="AU395" s="16"/>
      <c r="AV395" s="468"/>
      <c r="AW395" s="403"/>
      <c r="AX395" s="403"/>
      <c r="AY395" s="403"/>
      <c r="AZ395" s="403"/>
      <c r="BA395" s="403"/>
      <c r="BB395" s="403"/>
      <c r="BC395" s="403"/>
      <c r="BD395" s="403"/>
      <c r="BE395" s="403"/>
      <c r="BF395" s="403"/>
      <c r="BG395" s="403"/>
      <c r="BH395" s="403"/>
      <c r="BI395" s="403"/>
      <c r="BJ395" s="403"/>
      <c r="BK395" s="403"/>
      <c r="BL395" s="403"/>
      <c r="BM395" s="403"/>
      <c r="BN395" s="403"/>
      <c r="BO395" s="403"/>
      <c r="BP395" s="403"/>
      <c r="BQ395" s="377"/>
      <c r="BR395" s="377"/>
    </row>
    <row r="396" spans="1:70" ht="17" customHeight="1" x14ac:dyDescent="0.2">
      <c r="A396" s="387"/>
      <c r="B396" s="390"/>
      <c r="C396" s="393"/>
      <c r="D396" s="396"/>
      <c r="E396" s="399"/>
      <c r="F396" s="19">
        <v>39</v>
      </c>
      <c r="G396" s="35">
        <f>Anchor!B1245</f>
        <v>0</v>
      </c>
      <c r="H396" s="40">
        <f>Anchor!C1245</f>
        <v>0</v>
      </c>
      <c r="I396" s="40">
        <f>Anchor!D1245</f>
        <v>0</v>
      </c>
      <c r="J396" s="40">
        <f>Anchor!E1245</f>
        <v>0</v>
      </c>
      <c r="K396" s="40"/>
      <c r="L396" s="40">
        <f>Anchor!F1245</f>
        <v>0</v>
      </c>
      <c r="M396" s="40">
        <f>Anchor!G1245</f>
        <v>0</v>
      </c>
      <c r="N396" s="40">
        <f>Anchor!H1245</f>
        <v>0</v>
      </c>
      <c r="O396" s="40"/>
      <c r="P396" s="40"/>
      <c r="Q396" s="40"/>
      <c r="R396" s="40"/>
      <c r="S396" s="40"/>
      <c r="T396" s="40"/>
      <c r="U396" s="40"/>
      <c r="V396" s="40">
        <f>Anchor!I1245</f>
        <v>0</v>
      </c>
      <c r="W396" s="40">
        <f>Anchor!J1245</f>
        <v>0</v>
      </c>
      <c r="X396" s="36">
        <f t="shared" si="26"/>
        <v>0</v>
      </c>
      <c r="Y396" s="15"/>
      <c r="Z396" s="35">
        <f>Test!B1245</f>
        <v>0</v>
      </c>
      <c r="AA396" s="40">
        <f>Test!C1245</f>
        <v>0</v>
      </c>
      <c r="AB396" s="40">
        <f>Test!D1245</f>
        <v>0</v>
      </c>
      <c r="AC396" s="40">
        <f>Test!E1245</f>
        <v>0</v>
      </c>
      <c r="AD396" s="40"/>
      <c r="AE396" s="40">
        <f>Test!F1245</f>
        <v>0</v>
      </c>
      <c r="AF396" s="40">
        <f>Test!G1245</f>
        <v>0</v>
      </c>
      <c r="AG396" s="40">
        <f>Test!H1245</f>
        <v>0</v>
      </c>
      <c r="AH396" s="40"/>
      <c r="AI396" s="40"/>
      <c r="AJ396" s="40"/>
      <c r="AK396" s="40"/>
      <c r="AL396" s="40"/>
      <c r="AM396" s="40"/>
      <c r="AN396" s="40"/>
      <c r="AO396" s="40">
        <f>Test!I1245</f>
        <v>0</v>
      </c>
      <c r="AP396" s="40">
        <f>Test!J1245</f>
        <v>0</v>
      </c>
      <c r="AQ396" s="36">
        <f t="shared" si="27"/>
        <v>0</v>
      </c>
      <c r="AR396" s="48" t="e">
        <f t="shared" si="24"/>
        <v>#DIV/0!</v>
      </c>
      <c r="AS396" s="49" t="e">
        <f t="shared" si="25"/>
        <v>#DIV/0!</v>
      </c>
      <c r="AT396" s="16"/>
      <c r="AU396" s="16"/>
      <c r="AV396" s="468" t="s">
        <v>124</v>
      </c>
      <c r="AW396" s="403" t="e" cm="1">
        <f t="array" ref="AW396">bdRateExtend($G395:$G398,H395:H398,$Z395:$Z398,AA395:AA398)</f>
        <v>#VALUE!</v>
      </c>
      <c r="AX396" s="403"/>
      <c r="AY396" s="403"/>
      <c r="AZ396" s="403"/>
      <c r="BA396" s="403"/>
      <c r="BB396" s="403" t="e" cm="1">
        <f t="array" ref="BB396">bdRateExtend($G395:$G398,L395:L398,$Z395:$Z398,AE395:AE398)</f>
        <v>#VALUE!</v>
      </c>
      <c r="BC396" s="403"/>
      <c r="BD396" s="403" t="e" cm="1">
        <f t="array" ref="BD396">bdRateExtend($G395:$G398,M395:M398,$Z395:$Z398,AF395:AF398)</f>
        <v>#VALUE!</v>
      </c>
      <c r="BE396" s="403"/>
      <c r="BF396" s="403" t="e" cm="1">
        <f t="array" ref="BF396">bdRateExtend($G395:$G398,N395:N398,$Z395:$Z398,AG395:AG398)</f>
        <v>#VALUE!</v>
      </c>
      <c r="BG396" s="403"/>
      <c r="BH396" s="403" t="e" cm="1">
        <f t="array" ref="BH396">bdRateExtend($G395:$G398,O395:O398,$Z395:$Z398,AH395:AH398)</f>
        <v>#VALUE!</v>
      </c>
      <c r="BI396" s="403"/>
      <c r="BJ396" s="403" t="e" cm="1">
        <f t="array" ref="BJ396">bdRateExtend($G395:$G398,P395:P398,$Z395:$Z398,AI395:AI398)</f>
        <v>#VALUE!</v>
      </c>
      <c r="BK396" s="403"/>
      <c r="BL396" s="403" t="e" cm="1">
        <f t="array" ref="BL396">bdRateExtend($G395:$G398,Q395:Q398,$Z395:$Z398,AJ395:AJ398)</f>
        <v>#VALUE!</v>
      </c>
      <c r="BM396" s="403"/>
      <c r="BN396" s="403" t="e" cm="1">
        <f t="array" ref="BN396">bdRateExtend($G395:$G398,R395:R398,$Z395:$Z398,AK395:AK398)</f>
        <v>#VALUE!</v>
      </c>
      <c r="BO396" s="403"/>
      <c r="BP396" s="403"/>
      <c r="BQ396" s="377"/>
      <c r="BR396" s="377"/>
    </row>
    <row r="397" spans="1:70" ht="17" customHeight="1" x14ac:dyDescent="0.2">
      <c r="A397" s="387"/>
      <c r="B397" s="390"/>
      <c r="C397" s="393"/>
      <c r="D397" s="396"/>
      <c r="E397" s="399"/>
      <c r="F397" s="19">
        <v>47</v>
      </c>
      <c r="G397" s="35">
        <f>Anchor!B1246</f>
        <v>0</v>
      </c>
      <c r="H397" s="40">
        <f>Anchor!C1246</f>
        <v>0</v>
      </c>
      <c r="I397" s="40">
        <f>Anchor!D1246</f>
        <v>0</v>
      </c>
      <c r="J397" s="40">
        <f>Anchor!E1246</f>
        <v>0</v>
      </c>
      <c r="K397" s="40"/>
      <c r="L397" s="40">
        <f>Anchor!F1246</f>
        <v>0</v>
      </c>
      <c r="M397" s="40">
        <f>Anchor!G1246</f>
        <v>0</v>
      </c>
      <c r="N397" s="40">
        <f>Anchor!H1246</f>
        <v>0</v>
      </c>
      <c r="O397" s="40"/>
      <c r="P397" s="40"/>
      <c r="Q397" s="40"/>
      <c r="R397" s="40"/>
      <c r="S397" s="40"/>
      <c r="T397" s="40"/>
      <c r="U397" s="40"/>
      <c r="V397" s="40">
        <f>Anchor!I1246</f>
        <v>0</v>
      </c>
      <c r="W397" s="40">
        <f>Anchor!J1246</f>
        <v>0</v>
      </c>
      <c r="X397" s="36">
        <f t="shared" si="26"/>
        <v>0</v>
      </c>
      <c r="Y397" s="15"/>
      <c r="Z397" s="35">
        <f>Test!B1246</f>
        <v>0</v>
      </c>
      <c r="AA397" s="40">
        <f>Test!C1246</f>
        <v>0</v>
      </c>
      <c r="AB397" s="40">
        <f>Test!D1246</f>
        <v>0</v>
      </c>
      <c r="AC397" s="40">
        <f>Test!E1246</f>
        <v>0</v>
      </c>
      <c r="AD397" s="40"/>
      <c r="AE397" s="40">
        <f>Test!F1246</f>
        <v>0</v>
      </c>
      <c r="AF397" s="40">
        <f>Test!G1246</f>
        <v>0</v>
      </c>
      <c r="AG397" s="40">
        <f>Test!H1246</f>
        <v>0</v>
      </c>
      <c r="AH397" s="40"/>
      <c r="AI397" s="40"/>
      <c r="AJ397" s="40"/>
      <c r="AK397" s="40"/>
      <c r="AL397" s="40"/>
      <c r="AM397" s="40"/>
      <c r="AN397" s="40"/>
      <c r="AO397" s="40">
        <f>Test!I1246</f>
        <v>0</v>
      </c>
      <c r="AP397" s="40">
        <f>Test!J1246</f>
        <v>0</v>
      </c>
      <c r="AQ397" s="36">
        <f t="shared" si="27"/>
        <v>0</v>
      </c>
      <c r="AR397" s="48" t="e">
        <f t="shared" si="24"/>
        <v>#DIV/0!</v>
      </c>
      <c r="AS397" s="49" t="e">
        <f t="shared" si="25"/>
        <v>#DIV/0!</v>
      </c>
      <c r="AT397" s="16"/>
      <c r="AU397" s="16"/>
      <c r="AV397" s="468"/>
      <c r="AW397" s="403"/>
      <c r="AX397" s="403"/>
      <c r="AY397" s="403"/>
      <c r="AZ397" s="403"/>
      <c r="BA397" s="403"/>
      <c r="BB397" s="403"/>
      <c r="BC397" s="403"/>
      <c r="BD397" s="403"/>
      <c r="BE397" s="403"/>
      <c r="BF397" s="403"/>
      <c r="BG397" s="403"/>
      <c r="BH397" s="403"/>
      <c r="BI397" s="403"/>
      <c r="BJ397" s="403"/>
      <c r="BK397" s="403"/>
      <c r="BL397" s="403"/>
      <c r="BM397" s="403"/>
      <c r="BN397" s="403"/>
      <c r="BO397" s="403"/>
      <c r="BP397" s="403"/>
      <c r="BQ397" s="377"/>
      <c r="BR397" s="377"/>
    </row>
    <row r="398" spans="1:70" ht="17" customHeight="1" x14ac:dyDescent="0.2">
      <c r="A398" s="387"/>
      <c r="B398" s="390"/>
      <c r="C398" s="393"/>
      <c r="D398" s="396"/>
      <c r="E398" s="399"/>
      <c r="F398" s="19">
        <v>55</v>
      </c>
      <c r="G398" s="35">
        <f>Anchor!B1247</f>
        <v>0</v>
      </c>
      <c r="H398" s="40">
        <f>Anchor!C1247</f>
        <v>0</v>
      </c>
      <c r="I398" s="40">
        <f>Anchor!D1247</f>
        <v>0</v>
      </c>
      <c r="J398" s="40">
        <f>Anchor!E1247</f>
        <v>0</v>
      </c>
      <c r="K398" s="40"/>
      <c r="L398" s="40">
        <f>Anchor!F1247</f>
        <v>0</v>
      </c>
      <c r="M398" s="40">
        <f>Anchor!G1247</f>
        <v>0</v>
      </c>
      <c r="N398" s="40">
        <f>Anchor!H1247</f>
        <v>0</v>
      </c>
      <c r="O398" s="40"/>
      <c r="P398" s="40"/>
      <c r="Q398" s="40"/>
      <c r="R398" s="40"/>
      <c r="S398" s="40"/>
      <c r="T398" s="40"/>
      <c r="U398" s="40"/>
      <c r="V398" s="40">
        <f>Anchor!I1247</f>
        <v>0</v>
      </c>
      <c r="W398" s="40">
        <f>Anchor!J1247</f>
        <v>0</v>
      </c>
      <c r="X398" s="36">
        <f t="shared" si="26"/>
        <v>0</v>
      </c>
      <c r="Y398" s="15"/>
      <c r="Z398" s="35">
        <f>Test!B1247</f>
        <v>0</v>
      </c>
      <c r="AA398" s="40">
        <f>Test!C1247</f>
        <v>0</v>
      </c>
      <c r="AB398" s="40">
        <f>Test!D1247</f>
        <v>0</v>
      </c>
      <c r="AC398" s="40">
        <f>Test!E1247</f>
        <v>0</v>
      </c>
      <c r="AD398" s="40"/>
      <c r="AE398" s="40">
        <f>Test!F1247</f>
        <v>0</v>
      </c>
      <c r="AF398" s="40">
        <f>Test!G1247</f>
        <v>0</v>
      </c>
      <c r="AG398" s="40">
        <f>Test!H1247</f>
        <v>0</v>
      </c>
      <c r="AH398" s="40"/>
      <c r="AI398" s="40"/>
      <c r="AJ398" s="40"/>
      <c r="AK398" s="40"/>
      <c r="AL398" s="40"/>
      <c r="AM398" s="40"/>
      <c r="AN398" s="40"/>
      <c r="AO398" s="40">
        <f>Test!I1247</f>
        <v>0</v>
      </c>
      <c r="AP398" s="40">
        <f>Test!J1247</f>
        <v>0</v>
      </c>
      <c r="AQ398" s="36">
        <f t="shared" si="27"/>
        <v>0</v>
      </c>
      <c r="AR398" s="48" t="e">
        <f t="shared" si="24"/>
        <v>#DIV/0!</v>
      </c>
      <c r="AS398" s="49" t="e">
        <f t="shared" si="25"/>
        <v>#DIV/0!</v>
      </c>
      <c r="AT398" s="16"/>
      <c r="AU398" s="16"/>
      <c r="AV398" s="468" t="s">
        <v>125</v>
      </c>
      <c r="AW398" s="403" t="e" cm="1">
        <f t="array" ref="AW398">bdRateExtend($G396:$G399,H396:H399,$Z396:$Z399,AA396:AA399)</f>
        <v>#VALUE!</v>
      </c>
      <c r="AX398" s="403"/>
      <c r="AY398" s="403"/>
      <c r="AZ398" s="403"/>
      <c r="BA398" s="403"/>
      <c r="BB398" s="403" t="e" cm="1">
        <f t="array" ref="BB398">bdRateExtend($G396:$G399,L396:L399,$Z396:$Z399,AE396:AE399)</f>
        <v>#VALUE!</v>
      </c>
      <c r="BC398" s="403"/>
      <c r="BD398" s="403" t="e" cm="1">
        <f t="array" ref="BD398">bdRateExtend($G396:$G399,M396:M399,$Z396:$Z399,AF396:AF399)</f>
        <v>#VALUE!</v>
      </c>
      <c r="BE398" s="403"/>
      <c r="BF398" s="403" t="e" cm="1">
        <f t="array" ref="BF398">bdRateExtend($G396:$G399,N396:N399,$Z396:$Z399,AG396:AG399)</f>
        <v>#VALUE!</v>
      </c>
      <c r="BG398" s="403"/>
      <c r="BH398" s="403" t="e" cm="1">
        <f t="array" ref="BH398">bdRateExtend($G396:$G399,O396:O399,$Z396:$Z399,AH396:AH399)</f>
        <v>#VALUE!</v>
      </c>
      <c r="BI398" s="403"/>
      <c r="BJ398" s="403" t="e" cm="1">
        <f t="array" ref="BJ398">bdRateExtend($G396:$G399,P396:P399,$Z396:$Z399,AI396:AI399)</f>
        <v>#VALUE!</v>
      </c>
      <c r="BK398" s="403"/>
      <c r="BL398" s="403" t="e" cm="1">
        <f t="array" ref="BL398">bdRateExtend($G396:$G399,Q396:Q399,$Z396:$Z399,AJ396:AJ399)</f>
        <v>#VALUE!</v>
      </c>
      <c r="BM398" s="403"/>
      <c r="BN398" s="403" t="e" cm="1">
        <f t="array" ref="BN398">bdRateExtend($G396:$G399,R396:R399,$Z396:$Z399,AK396:AK399)</f>
        <v>#VALUE!</v>
      </c>
      <c r="BO398" s="403"/>
      <c r="BP398" s="403"/>
      <c r="BQ398" s="377"/>
      <c r="BR398" s="377"/>
    </row>
    <row r="399" spans="1:70" ht="17" customHeight="1" thickBot="1" x14ac:dyDescent="0.25">
      <c r="A399" s="387"/>
      <c r="B399" s="391"/>
      <c r="C399" s="394"/>
      <c r="D399" s="397"/>
      <c r="E399" s="400"/>
      <c r="F399" s="22">
        <v>63</v>
      </c>
      <c r="G399" s="37">
        <f>Anchor!B1248</f>
        <v>0</v>
      </c>
      <c r="H399" s="38">
        <f>Anchor!C1248</f>
        <v>0</v>
      </c>
      <c r="I399" s="38">
        <f>Anchor!D1248</f>
        <v>0</v>
      </c>
      <c r="J399" s="38">
        <f>Anchor!E1248</f>
        <v>0</v>
      </c>
      <c r="K399" s="38"/>
      <c r="L399" s="38">
        <f>Anchor!F1248</f>
        <v>0</v>
      </c>
      <c r="M399" s="38">
        <f>Anchor!G1248</f>
        <v>0</v>
      </c>
      <c r="N399" s="38">
        <f>Anchor!H1248</f>
        <v>0</v>
      </c>
      <c r="O399" s="38"/>
      <c r="P399" s="38"/>
      <c r="Q399" s="38"/>
      <c r="R399" s="38"/>
      <c r="S399" s="38"/>
      <c r="T399" s="38"/>
      <c r="U399" s="38"/>
      <c r="V399" s="38">
        <f>Anchor!I1248</f>
        <v>0</v>
      </c>
      <c r="W399" s="38">
        <f>Anchor!J1248</f>
        <v>0</v>
      </c>
      <c r="X399" s="39">
        <f t="shared" si="26"/>
        <v>0</v>
      </c>
      <c r="Y399" s="15"/>
      <c r="Z399" s="37">
        <f>Test!B1248</f>
        <v>0</v>
      </c>
      <c r="AA399" s="38">
        <f>Test!C1248</f>
        <v>0</v>
      </c>
      <c r="AB399" s="38">
        <f>Test!D1248</f>
        <v>0</v>
      </c>
      <c r="AC399" s="38">
        <f>Test!E1248</f>
        <v>0</v>
      </c>
      <c r="AD399" s="38"/>
      <c r="AE399" s="38">
        <f>Test!F1248</f>
        <v>0</v>
      </c>
      <c r="AF399" s="38">
        <f>Test!G1248</f>
        <v>0</v>
      </c>
      <c r="AG399" s="38">
        <f>Test!H1248</f>
        <v>0</v>
      </c>
      <c r="AH399" s="38"/>
      <c r="AI399" s="38"/>
      <c r="AJ399" s="38"/>
      <c r="AK399" s="38"/>
      <c r="AL399" s="38"/>
      <c r="AM399" s="38"/>
      <c r="AN399" s="38"/>
      <c r="AO399" s="38">
        <f>Test!I1248</f>
        <v>0</v>
      </c>
      <c r="AP399" s="38">
        <f>Test!J1248</f>
        <v>0</v>
      </c>
      <c r="AQ399" s="39">
        <f t="shared" si="27"/>
        <v>0</v>
      </c>
      <c r="AR399" s="50" t="e">
        <f t="shared" si="24"/>
        <v>#DIV/0!</v>
      </c>
      <c r="AS399" s="51" t="e">
        <f t="shared" si="25"/>
        <v>#DIV/0!</v>
      </c>
      <c r="AT399" s="16"/>
      <c r="AU399" s="16"/>
      <c r="AV399" s="468"/>
      <c r="AW399" s="403"/>
      <c r="AX399" s="403"/>
      <c r="AY399" s="403"/>
      <c r="AZ399" s="403"/>
      <c r="BA399" s="403"/>
      <c r="BB399" s="403"/>
      <c r="BC399" s="403"/>
      <c r="BD399" s="403"/>
      <c r="BE399" s="403"/>
      <c r="BF399" s="403"/>
      <c r="BG399" s="403"/>
      <c r="BH399" s="403"/>
      <c r="BI399" s="403"/>
      <c r="BJ399" s="403"/>
      <c r="BK399" s="403"/>
      <c r="BL399" s="403"/>
      <c r="BM399" s="403"/>
      <c r="BN399" s="403"/>
      <c r="BO399" s="403"/>
      <c r="BP399" s="403"/>
      <c r="BQ399" s="377"/>
      <c r="BR399" s="377"/>
    </row>
    <row r="400" spans="1:70" ht="17" customHeight="1" x14ac:dyDescent="0.2">
      <c r="A400" s="387"/>
      <c r="B400" s="389" t="s">
        <v>2</v>
      </c>
      <c r="C400" s="392" t="s">
        <v>85</v>
      </c>
      <c r="D400" s="395">
        <v>59.94</v>
      </c>
      <c r="E400" s="398">
        <v>10</v>
      </c>
      <c r="F400" s="21">
        <v>23</v>
      </c>
      <c r="G400" s="32">
        <f>Anchor!B1249</f>
        <v>0</v>
      </c>
      <c r="H400" s="33">
        <f>Anchor!C1249</f>
        <v>0</v>
      </c>
      <c r="I400" s="33">
        <f>Anchor!D1249</f>
        <v>0</v>
      </c>
      <c r="J400" s="33">
        <f>Anchor!E1249</f>
        <v>0</v>
      </c>
      <c r="K400" s="33"/>
      <c r="L400" s="33">
        <f>Anchor!F1249</f>
        <v>0</v>
      </c>
      <c r="M400" s="33">
        <f>Anchor!G1249</f>
        <v>0</v>
      </c>
      <c r="N400" s="33">
        <f>Anchor!H1249</f>
        <v>0</v>
      </c>
      <c r="O400" s="33"/>
      <c r="P400" s="33"/>
      <c r="Q400" s="33"/>
      <c r="R400" s="33"/>
      <c r="S400" s="33"/>
      <c r="T400" s="33"/>
      <c r="U400" s="33"/>
      <c r="V400" s="33">
        <f>Anchor!I1249</f>
        <v>0</v>
      </c>
      <c r="W400" s="33">
        <f>Anchor!J1249</f>
        <v>0</v>
      </c>
      <c r="X400" s="34">
        <f t="shared" si="26"/>
        <v>0</v>
      </c>
      <c r="Y400" s="15"/>
      <c r="Z400" s="32">
        <f>Test!B1249</f>
        <v>0</v>
      </c>
      <c r="AA400" s="33">
        <f>Test!C1249</f>
        <v>0</v>
      </c>
      <c r="AB400" s="33">
        <f>Test!D1249</f>
        <v>0</v>
      </c>
      <c r="AC400" s="33">
        <f>Test!E1249</f>
        <v>0</v>
      </c>
      <c r="AD400" s="33"/>
      <c r="AE400" s="33">
        <f>Test!F1249</f>
        <v>0</v>
      </c>
      <c r="AF400" s="33">
        <f>Test!G1249</f>
        <v>0</v>
      </c>
      <c r="AG400" s="33">
        <f>Test!H1249</f>
        <v>0</v>
      </c>
      <c r="AH400" s="33"/>
      <c r="AI400" s="33"/>
      <c r="AJ400" s="33"/>
      <c r="AK400" s="33"/>
      <c r="AL400" s="33"/>
      <c r="AM400" s="33"/>
      <c r="AN400" s="33"/>
      <c r="AO400" s="33">
        <f>Test!I1249</f>
        <v>0</v>
      </c>
      <c r="AP400" s="33">
        <f>Test!J1249</f>
        <v>0</v>
      </c>
      <c r="AQ400" s="34">
        <f t="shared" si="27"/>
        <v>0</v>
      </c>
      <c r="AR400" s="46" t="e">
        <f t="shared" si="24"/>
        <v>#DIV/0!</v>
      </c>
      <c r="AS400" s="47" t="e">
        <f t="shared" si="25"/>
        <v>#DIV/0!</v>
      </c>
      <c r="AT400" s="16"/>
      <c r="AU400" s="16"/>
      <c r="AV400" s="468" t="s">
        <v>123</v>
      </c>
      <c r="AW400" s="403" t="e" cm="1">
        <f t="array" ref="AW400">bdRateExtend($G400:$G403,H400:H403,$Z400:$Z403,AA400:AA403)</f>
        <v>#VALUE!</v>
      </c>
      <c r="AX400" s="403" t="e" cm="1">
        <f t="array" ref="AX400">bdRateExtend($G400:$G405,H400:H405,$Z400:$Z405,AA400:AA405)</f>
        <v>#VALUE!</v>
      </c>
      <c r="AY400" s="403" t="e" cm="1">
        <f t="array" ref="AY400">bdRateExtend($G400:$G405,I400:I405,$Z400:$Z405,AB400:AB405)</f>
        <v>#VALUE!</v>
      </c>
      <c r="AZ400" s="403" t="e" cm="1">
        <f t="array" ref="AZ400">bdRateExtend($G400:$G405,J400:J405,$Z400:$Z405,AC400:AC405)</f>
        <v>#VALUE!</v>
      </c>
      <c r="BA400" s="403" t="e" cm="1">
        <f t="array" ref="BA400">bdRateExtend($G400:$G405,K400:K405,$Z400:$Z405,AD400:AD405)</f>
        <v>#VALUE!</v>
      </c>
      <c r="BB400" s="403" t="e" cm="1">
        <f t="array" ref="BB400">bdRateExtend($G400:$G403,L400:L403,$Z400:$Z403,AE400:AE403)</f>
        <v>#VALUE!</v>
      </c>
      <c r="BC400" s="403" t="e" cm="1">
        <f t="array" ref="BC400">bdRateExtend($G400:$G405,L400:L405,$Z400:$Z405,AE400:AE405)</f>
        <v>#VALUE!</v>
      </c>
      <c r="BD400" s="403" t="e" cm="1">
        <f t="array" ref="BD400">bdRateExtend($G400:$G403,M400:M403,$Z400:$Z403,AF400:AF403)</f>
        <v>#VALUE!</v>
      </c>
      <c r="BE400" s="403" t="e" cm="1">
        <f t="array" ref="BE400">bdRateExtend($G400:$G405,M400:M405,$Z400:$Z405,AF400:AF405)</f>
        <v>#VALUE!</v>
      </c>
      <c r="BF400" s="403" t="e" cm="1">
        <f t="array" ref="BF400">bdRateExtend($G400:$G403,N400:N403,$Z400:$Z403,AG400:AG403)</f>
        <v>#VALUE!</v>
      </c>
      <c r="BG400" s="403" t="e" cm="1">
        <f t="array" ref="BG400">bdRateExtend($G400:$G405,N400:N405,$Z400:$Z405,AG400:AG405)</f>
        <v>#VALUE!</v>
      </c>
      <c r="BH400" s="403" t="e" cm="1">
        <f t="array" ref="BH400">bdRateExtend($G400:$G403,O400:O403,$Z400:$Z403,AH400:AH403)</f>
        <v>#VALUE!</v>
      </c>
      <c r="BI400" s="403" t="e" cm="1">
        <f t="array" ref="BI400">bdRateExtend($G400:$G405,O400:O405,$Z400:$Z405,AH400:AH405)</f>
        <v>#VALUE!</v>
      </c>
      <c r="BJ400" s="403" t="e" cm="1">
        <f t="array" ref="BJ400">bdRateExtend($G400:$G403,P400:P403,$Z400:$Z403,AI400:AI403)</f>
        <v>#VALUE!</v>
      </c>
      <c r="BK400" s="403" t="e" cm="1">
        <f t="array" ref="BK400">bdRateExtend($G400:$G405,P400:P405,$Z400:$Z405,AI400:AI405)</f>
        <v>#VALUE!</v>
      </c>
      <c r="BL400" s="403" t="e" cm="1">
        <f t="array" ref="BL400">bdRateExtend($G400:$G403,Q400:Q403,$Z400:$Z403,AJ400:AJ403)</f>
        <v>#VALUE!</v>
      </c>
      <c r="BM400" s="403" t="e" cm="1">
        <f t="array" ref="BM400">bdRateExtend($G400:$G405,Q400:Q405,$Z400:$Z405,AJ400:AJ405)</f>
        <v>#VALUE!</v>
      </c>
      <c r="BN400" s="403" t="e" cm="1">
        <f t="array" ref="BN400">bdRateExtend($G400:$G403,R400:R403,$Z400:$Z403,AK400:AK403)</f>
        <v>#VALUE!</v>
      </c>
      <c r="BO400" s="403" t="e" cm="1">
        <f t="array" ref="BO400">bdRateExtend($G400:$G405,R400:R405,$Z400:$Z405,AK400:AK405)</f>
        <v>#VALUE!</v>
      </c>
      <c r="BP400" s="403" t="e" cm="1">
        <f t="array" ref="BP400">bdRateExtend($G400:$G405,S400:S405,$Z400:$Z405,AL400:AL405)</f>
        <v>#VALUE!</v>
      </c>
      <c r="BQ400" s="377" t="e" cm="1">
        <f t="array" ref="BQ400">bdRateExtend($G400:$G405,T400:T405,$Z400:$Z405,AM400:AM405)</f>
        <v>#VALUE!</v>
      </c>
      <c r="BR400" s="377" t="e" cm="1">
        <f t="array" ref="BR400">bdRateExtend($G400:$G405,U400:U405,$Z400:$Z405,AN400:AN405)</f>
        <v>#VALUE!</v>
      </c>
    </row>
    <row r="401" spans="1:70" ht="17" customHeight="1" x14ac:dyDescent="0.2">
      <c r="A401" s="387"/>
      <c r="B401" s="390"/>
      <c r="C401" s="393"/>
      <c r="D401" s="396"/>
      <c r="E401" s="399"/>
      <c r="F401" s="19">
        <v>31</v>
      </c>
      <c r="G401" s="35">
        <f>Anchor!B1250</f>
        <v>0</v>
      </c>
      <c r="H401" s="40">
        <f>Anchor!C1250</f>
        <v>0</v>
      </c>
      <c r="I401" s="40">
        <f>Anchor!D1250</f>
        <v>0</v>
      </c>
      <c r="J401" s="40">
        <f>Anchor!E1250</f>
        <v>0</v>
      </c>
      <c r="K401" s="40"/>
      <c r="L401" s="40">
        <f>Anchor!F1250</f>
        <v>0</v>
      </c>
      <c r="M401" s="40">
        <f>Anchor!G1250</f>
        <v>0</v>
      </c>
      <c r="N401" s="40">
        <f>Anchor!H1250</f>
        <v>0</v>
      </c>
      <c r="O401" s="40"/>
      <c r="P401" s="40"/>
      <c r="Q401" s="40"/>
      <c r="R401" s="40"/>
      <c r="S401" s="40"/>
      <c r="T401" s="40"/>
      <c r="U401" s="40"/>
      <c r="V401" s="40">
        <f>Anchor!I1250</f>
        <v>0</v>
      </c>
      <c r="W401" s="40">
        <f>Anchor!J1250</f>
        <v>0</v>
      </c>
      <c r="X401" s="36">
        <f t="shared" si="26"/>
        <v>0</v>
      </c>
      <c r="Y401" s="15"/>
      <c r="Z401" s="35">
        <f>Test!B1250</f>
        <v>0</v>
      </c>
      <c r="AA401" s="40">
        <f>Test!C1250</f>
        <v>0</v>
      </c>
      <c r="AB401" s="40">
        <f>Test!D1250</f>
        <v>0</v>
      </c>
      <c r="AC401" s="40">
        <f>Test!E1250</f>
        <v>0</v>
      </c>
      <c r="AD401" s="40"/>
      <c r="AE401" s="40">
        <f>Test!F1250</f>
        <v>0</v>
      </c>
      <c r="AF401" s="40">
        <f>Test!G1250</f>
        <v>0</v>
      </c>
      <c r="AG401" s="40">
        <f>Test!H1250</f>
        <v>0</v>
      </c>
      <c r="AH401" s="40"/>
      <c r="AI401" s="40"/>
      <c r="AJ401" s="40"/>
      <c r="AK401" s="40"/>
      <c r="AL401" s="40"/>
      <c r="AM401" s="40"/>
      <c r="AN401" s="40"/>
      <c r="AO401" s="40">
        <f>Test!I1250</f>
        <v>0</v>
      </c>
      <c r="AP401" s="40">
        <f>Test!J1250</f>
        <v>0</v>
      </c>
      <c r="AQ401" s="36">
        <f t="shared" si="27"/>
        <v>0</v>
      </c>
      <c r="AR401" s="48" t="e">
        <f t="shared" si="24"/>
        <v>#DIV/0!</v>
      </c>
      <c r="AS401" s="49" t="e">
        <f t="shared" si="25"/>
        <v>#DIV/0!</v>
      </c>
      <c r="AT401" s="16"/>
      <c r="AU401" s="16"/>
      <c r="AV401" s="468"/>
      <c r="AW401" s="403"/>
      <c r="AX401" s="403"/>
      <c r="AY401" s="403"/>
      <c r="AZ401" s="403"/>
      <c r="BA401" s="403"/>
      <c r="BB401" s="403"/>
      <c r="BC401" s="403"/>
      <c r="BD401" s="403"/>
      <c r="BE401" s="403"/>
      <c r="BF401" s="403"/>
      <c r="BG401" s="403"/>
      <c r="BH401" s="403"/>
      <c r="BI401" s="403"/>
      <c r="BJ401" s="403"/>
      <c r="BK401" s="403"/>
      <c r="BL401" s="403"/>
      <c r="BM401" s="403"/>
      <c r="BN401" s="403"/>
      <c r="BO401" s="403"/>
      <c r="BP401" s="403"/>
      <c r="BQ401" s="377"/>
      <c r="BR401" s="377"/>
    </row>
    <row r="402" spans="1:70" ht="17" customHeight="1" x14ac:dyDescent="0.2">
      <c r="A402" s="387"/>
      <c r="B402" s="390"/>
      <c r="C402" s="393"/>
      <c r="D402" s="396"/>
      <c r="E402" s="399"/>
      <c r="F402" s="19">
        <v>39</v>
      </c>
      <c r="G402" s="35">
        <f>Anchor!B1251</f>
        <v>0</v>
      </c>
      <c r="H402" s="40">
        <f>Anchor!C1251</f>
        <v>0</v>
      </c>
      <c r="I402" s="40">
        <f>Anchor!D1251</f>
        <v>0</v>
      </c>
      <c r="J402" s="40">
        <f>Anchor!E1251</f>
        <v>0</v>
      </c>
      <c r="K402" s="40"/>
      <c r="L402" s="40">
        <f>Anchor!F1251</f>
        <v>0</v>
      </c>
      <c r="M402" s="40">
        <f>Anchor!G1251</f>
        <v>0</v>
      </c>
      <c r="N402" s="40">
        <f>Anchor!H1251</f>
        <v>0</v>
      </c>
      <c r="O402" s="40"/>
      <c r="P402" s="40"/>
      <c r="Q402" s="40"/>
      <c r="R402" s="40"/>
      <c r="S402" s="40"/>
      <c r="T402" s="40"/>
      <c r="U402" s="40"/>
      <c r="V402" s="40">
        <f>Anchor!I1251</f>
        <v>0</v>
      </c>
      <c r="W402" s="40">
        <f>Anchor!J1251</f>
        <v>0</v>
      </c>
      <c r="X402" s="36">
        <f t="shared" si="26"/>
        <v>0</v>
      </c>
      <c r="Y402" s="15"/>
      <c r="Z402" s="35">
        <f>Test!B1251</f>
        <v>0</v>
      </c>
      <c r="AA402" s="40">
        <f>Test!C1251</f>
        <v>0</v>
      </c>
      <c r="AB402" s="40">
        <f>Test!D1251</f>
        <v>0</v>
      </c>
      <c r="AC402" s="40">
        <f>Test!E1251</f>
        <v>0</v>
      </c>
      <c r="AD402" s="40"/>
      <c r="AE402" s="40">
        <f>Test!F1251</f>
        <v>0</v>
      </c>
      <c r="AF402" s="40">
        <f>Test!G1251</f>
        <v>0</v>
      </c>
      <c r="AG402" s="40">
        <f>Test!H1251</f>
        <v>0</v>
      </c>
      <c r="AH402" s="40"/>
      <c r="AI402" s="40"/>
      <c r="AJ402" s="40"/>
      <c r="AK402" s="40"/>
      <c r="AL402" s="40"/>
      <c r="AM402" s="40"/>
      <c r="AN402" s="40"/>
      <c r="AO402" s="40">
        <f>Test!I1251</f>
        <v>0</v>
      </c>
      <c r="AP402" s="40">
        <f>Test!J1251</f>
        <v>0</v>
      </c>
      <c r="AQ402" s="36">
        <f t="shared" si="27"/>
        <v>0</v>
      </c>
      <c r="AR402" s="48" t="e">
        <f t="shared" si="24"/>
        <v>#DIV/0!</v>
      </c>
      <c r="AS402" s="49" t="e">
        <f t="shared" si="25"/>
        <v>#DIV/0!</v>
      </c>
      <c r="AT402" s="16"/>
      <c r="AU402" s="16"/>
      <c r="AV402" s="468" t="s">
        <v>124</v>
      </c>
      <c r="AW402" s="403" t="e" cm="1">
        <f t="array" ref="AW402">bdRateExtend($G401:$G404,H401:H404,$Z401:$Z404,AA401:AA404)</f>
        <v>#VALUE!</v>
      </c>
      <c r="AX402" s="403"/>
      <c r="AY402" s="403"/>
      <c r="AZ402" s="403"/>
      <c r="BA402" s="403"/>
      <c r="BB402" s="403" t="e" cm="1">
        <f t="array" ref="BB402">bdRateExtend($G401:$G404,L401:L404,$Z401:$Z404,AE401:AE404)</f>
        <v>#VALUE!</v>
      </c>
      <c r="BC402" s="403"/>
      <c r="BD402" s="403" t="e" cm="1">
        <f t="array" ref="BD402">bdRateExtend($G401:$G404,M401:M404,$Z401:$Z404,AF401:AF404)</f>
        <v>#VALUE!</v>
      </c>
      <c r="BE402" s="403"/>
      <c r="BF402" s="403" t="e" cm="1">
        <f t="array" ref="BF402">bdRateExtend($G401:$G404,N401:N404,$Z401:$Z404,AG401:AG404)</f>
        <v>#VALUE!</v>
      </c>
      <c r="BG402" s="403"/>
      <c r="BH402" s="403" t="e" cm="1">
        <f t="array" ref="BH402">bdRateExtend($G401:$G404,O401:O404,$Z401:$Z404,AH401:AH404)</f>
        <v>#VALUE!</v>
      </c>
      <c r="BI402" s="403"/>
      <c r="BJ402" s="403" t="e" cm="1">
        <f t="array" ref="BJ402">bdRateExtend($G401:$G404,P401:P404,$Z401:$Z404,AI401:AI404)</f>
        <v>#VALUE!</v>
      </c>
      <c r="BK402" s="403"/>
      <c r="BL402" s="403" t="e" cm="1">
        <f t="array" ref="BL402">bdRateExtend($G401:$G404,Q401:Q404,$Z401:$Z404,AJ401:AJ404)</f>
        <v>#VALUE!</v>
      </c>
      <c r="BM402" s="403"/>
      <c r="BN402" s="403" t="e" cm="1">
        <f t="array" ref="BN402">bdRateExtend($G401:$G404,R401:R404,$Z401:$Z404,AK401:AK404)</f>
        <v>#VALUE!</v>
      </c>
      <c r="BO402" s="403"/>
      <c r="BP402" s="403"/>
      <c r="BQ402" s="377"/>
      <c r="BR402" s="377"/>
    </row>
    <row r="403" spans="1:70" ht="17" customHeight="1" x14ac:dyDescent="0.2">
      <c r="A403" s="387"/>
      <c r="B403" s="390"/>
      <c r="C403" s="393"/>
      <c r="D403" s="396"/>
      <c r="E403" s="399"/>
      <c r="F403" s="19">
        <v>47</v>
      </c>
      <c r="G403" s="35">
        <f>Anchor!B1252</f>
        <v>0</v>
      </c>
      <c r="H403" s="40">
        <f>Anchor!C1252</f>
        <v>0</v>
      </c>
      <c r="I403" s="40">
        <f>Anchor!D1252</f>
        <v>0</v>
      </c>
      <c r="J403" s="40">
        <f>Anchor!E1252</f>
        <v>0</v>
      </c>
      <c r="K403" s="40"/>
      <c r="L403" s="40">
        <f>Anchor!F1252</f>
        <v>0</v>
      </c>
      <c r="M403" s="40">
        <f>Anchor!G1252</f>
        <v>0</v>
      </c>
      <c r="N403" s="40">
        <f>Anchor!H1252</f>
        <v>0</v>
      </c>
      <c r="O403" s="40"/>
      <c r="P403" s="40"/>
      <c r="Q403" s="40"/>
      <c r="R403" s="40"/>
      <c r="S403" s="40"/>
      <c r="T403" s="40"/>
      <c r="U403" s="40"/>
      <c r="V403" s="40">
        <f>Anchor!I1252</f>
        <v>0</v>
      </c>
      <c r="W403" s="40">
        <f>Anchor!J1252</f>
        <v>0</v>
      </c>
      <c r="X403" s="36">
        <f t="shared" si="26"/>
        <v>0</v>
      </c>
      <c r="Y403" s="15"/>
      <c r="Z403" s="35">
        <f>Test!B1252</f>
        <v>0</v>
      </c>
      <c r="AA403" s="40">
        <f>Test!C1252</f>
        <v>0</v>
      </c>
      <c r="AB403" s="40">
        <f>Test!D1252</f>
        <v>0</v>
      </c>
      <c r="AC403" s="40">
        <f>Test!E1252</f>
        <v>0</v>
      </c>
      <c r="AD403" s="40"/>
      <c r="AE403" s="40">
        <f>Test!F1252</f>
        <v>0</v>
      </c>
      <c r="AF403" s="40">
        <f>Test!G1252</f>
        <v>0</v>
      </c>
      <c r="AG403" s="40">
        <f>Test!H1252</f>
        <v>0</v>
      </c>
      <c r="AH403" s="40"/>
      <c r="AI403" s="40"/>
      <c r="AJ403" s="40"/>
      <c r="AK403" s="40"/>
      <c r="AL403" s="40"/>
      <c r="AM403" s="40"/>
      <c r="AN403" s="40"/>
      <c r="AO403" s="40">
        <f>Test!I1252</f>
        <v>0</v>
      </c>
      <c r="AP403" s="40">
        <f>Test!J1252</f>
        <v>0</v>
      </c>
      <c r="AQ403" s="36">
        <f t="shared" si="27"/>
        <v>0</v>
      </c>
      <c r="AR403" s="48" t="e">
        <f t="shared" si="24"/>
        <v>#DIV/0!</v>
      </c>
      <c r="AS403" s="49" t="e">
        <f t="shared" si="25"/>
        <v>#DIV/0!</v>
      </c>
      <c r="AT403" s="16"/>
      <c r="AU403" s="16"/>
      <c r="AV403" s="468"/>
      <c r="AW403" s="403"/>
      <c r="AX403" s="403"/>
      <c r="AY403" s="403"/>
      <c r="AZ403" s="403"/>
      <c r="BA403" s="403"/>
      <c r="BB403" s="403"/>
      <c r="BC403" s="403"/>
      <c r="BD403" s="403"/>
      <c r="BE403" s="403"/>
      <c r="BF403" s="403"/>
      <c r="BG403" s="403"/>
      <c r="BH403" s="403"/>
      <c r="BI403" s="403"/>
      <c r="BJ403" s="403"/>
      <c r="BK403" s="403"/>
      <c r="BL403" s="403"/>
      <c r="BM403" s="403"/>
      <c r="BN403" s="403"/>
      <c r="BO403" s="403"/>
      <c r="BP403" s="403"/>
      <c r="BQ403" s="377"/>
      <c r="BR403" s="377"/>
    </row>
    <row r="404" spans="1:70" ht="17" customHeight="1" x14ac:dyDescent="0.2">
      <c r="A404" s="387"/>
      <c r="B404" s="390"/>
      <c r="C404" s="393"/>
      <c r="D404" s="396"/>
      <c r="E404" s="399"/>
      <c r="F404" s="19">
        <v>55</v>
      </c>
      <c r="G404" s="35">
        <f>Anchor!B1253</f>
        <v>0</v>
      </c>
      <c r="H404" s="40">
        <f>Anchor!C1253</f>
        <v>0</v>
      </c>
      <c r="I404" s="40">
        <f>Anchor!D1253</f>
        <v>0</v>
      </c>
      <c r="J404" s="40">
        <f>Anchor!E1253</f>
        <v>0</v>
      </c>
      <c r="K404" s="40"/>
      <c r="L404" s="40">
        <f>Anchor!F1253</f>
        <v>0</v>
      </c>
      <c r="M404" s="40">
        <f>Anchor!G1253</f>
        <v>0</v>
      </c>
      <c r="N404" s="40">
        <f>Anchor!H1253</f>
        <v>0</v>
      </c>
      <c r="O404" s="40"/>
      <c r="P404" s="40"/>
      <c r="Q404" s="40"/>
      <c r="R404" s="40"/>
      <c r="S404" s="40"/>
      <c r="T404" s="40"/>
      <c r="U404" s="40"/>
      <c r="V404" s="40">
        <f>Anchor!I1253</f>
        <v>0</v>
      </c>
      <c r="W404" s="40">
        <f>Anchor!J1253</f>
        <v>0</v>
      </c>
      <c r="X404" s="36">
        <f t="shared" si="26"/>
        <v>0</v>
      </c>
      <c r="Y404" s="15"/>
      <c r="Z404" s="35">
        <f>Test!B1253</f>
        <v>0</v>
      </c>
      <c r="AA404" s="40">
        <f>Test!C1253</f>
        <v>0</v>
      </c>
      <c r="AB404" s="40">
        <f>Test!D1253</f>
        <v>0</v>
      </c>
      <c r="AC404" s="40">
        <f>Test!E1253</f>
        <v>0</v>
      </c>
      <c r="AD404" s="40"/>
      <c r="AE404" s="40">
        <f>Test!F1253</f>
        <v>0</v>
      </c>
      <c r="AF404" s="40">
        <f>Test!G1253</f>
        <v>0</v>
      </c>
      <c r="AG404" s="40">
        <f>Test!H1253</f>
        <v>0</v>
      </c>
      <c r="AH404" s="40"/>
      <c r="AI404" s="40"/>
      <c r="AJ404" s="40"/>
      <c r="AK404" s="40"/>
      <c r="AL404" s="40"/>
      <c r="AM404" s="40"/>
      <c r="AN404" s="40"/>
      <c r="AO404" s="40">
        <f>Test!I1253</f>
        <v>0</v>
      </c>
      <c r="AP404" s="40">
        <f>Test!J1253</f>
        <v>0</v>
      </c>
      <c r="AQ404" s="36">
        <f t="shared" si="27"/>
        <v>0</v>
      </c>
      <c r="AR404" s="48" t="e">
        <f t="shared" si="24"/>
        <v>#DIV/0!</v>
      </c>
      <c r="AS404" s="49" t="e">
        <f t="shared" si="25"/>
        <v>#DIV/0!</v>
      </c>
      <c r="AT404" s="16"/>
      <c r="AU404" s="16"/>
      <c r="AV404" s="468" t="s">
        <v>125</v>
      </c>
      <c r="AW404" s="403" t="e" cm="1">
        <f t="array" ref="AW404">bdRateExtend($G402:$G405,H402:H405,$Z402:$Z405,AA402:AA405)</f>
        <v>#VALUE!</v>
      </c>
      <c r="AX404" s="403"/>
      <c r="AY404" s="403"/>
      <c r="AZ404" s="403"/>
      <c r="BA404" s="403"/>
      <c r="BB404" s="403" t="e" cm="1">
        <f t="array" ref="BB404">bdRateExtend($G402:$G405,L402:L405,$Z402:$Z405,AE402:AE405)</f>
        <v>#VALUE!</v>
      </c>
      <c r="BC404" s="403"/>
      <c r="BD404" s="403" t="e" cm="1">
        <f t="array" ref="BD404">bdRateExtend($G402:$G405,M402:M405,$Z402:$Z405,AF402:AF405)</f>
        <v>#VALUE!</v>
      </c>
      <c r="BE404" s="403"/>
      <c r="BF404" s="403" t="e" cm="1">
        <f t="array" ref="BF404">bdRateExtend($G402:$G405,N402:N405,$Z402:$Z405,AG402:AG405)</f>
        <v>#VALUE!</v>
      </c>
      <c r="BG404" s="403"/>
      <c r="BH404" s="403" t="e" cm="1">
        <f t="array" ref="BH404">bdRateExtend($G402:$G405,O402:O405,$Z402:$Z405,AH402:AH405)</f>
        <v>#VALUE!</v>
      </c>
      <c r="BI404" s="403"/>
      <c r="BJ404" s="403" t="e" cm="1">
        <f t="array" ref="BJ404">bdRateExtend($G402:$G405,P402:P405,$Z402:$Z405,AI402:AI405)</f>
        <v>#VALUE!</v>
      </c>
      <c r="BK404" s="403"/>
      <c r="BL404" s="403" t="e" cm="1">
        <f t="array" ref="BL404">bdRateExtend($G402:$G405,Q402:Q405,$Z402:$Z405,AJ402:AJ405)</f>
        <v>#VALUE!</v>
      </c>
      <c r="BM404" s="403"/>
      <c r="BN404" s="403" t="e" cm="1">
        <f t="array" ref="BN404">bdRateExtend($G402:$G405,R402:R405,$Z402:$Z405,AK402:AK405)</f>
        <v>#VALUE!</v>
      </c>
      <c r="BO404" s="403"/>
      <c r="BP404" s="403"/>
      <c r="BQ404" s="377"/>
      <c r="BR404" s="377"/>
    </row>
    <row r="405" spans="1:70" ht="17" customHeight="1" thickBot="1" x14ac:dyDescent="0.25">
      <c r="A405" s="387"/>
      <c r="B405" s="391"/>
      <c r="C405" s="394"/>
      <c r="D405" s="397"/>
      <c r="E405" s="400"/>
      <c r="F405" s="22">
        <v>63</v>
      </c>
      <c r="G405" s="37">
        <f>Anchor!B1254</f>
        <v>0</v>
      </c>
      <c r="H405" s="38">
        <f>Anchor!C1254</f>
        <v>0</v>
      </c>
      <c r="I405" s="38">
        <f>Anchor!D1254</f>
        <v>0</v>
      </c>
      <c r="J405" s="38">
        <f>Anchor!E1254</f>
        <v>0</v>
      </c>
      <c r="K405" s="38"/>
      <c r="L405" s="38">
        <f>Anchor!F1254</f>
        <v>0</v>
      </c>
      <c r="M405" s="38">
        <f>Anchor!G1254</f>
        <v>0</v>
      </c>
      <c r="N405" s="38">
        <f>Anchor!H1254</f>
        <v>0</v>
      </c>
      <c r="O405" s="38"/>
      <c r="P405" s="38"/>
      <c r="Q405" s="38"/>
      <c r="R405" s="38"/>
      <c r="S405" s="38"/>
      <c r="T405" s="38"/>
      <c r="U405" s="38"/>
      <c r="V405" s="38">
        <f>Anchor!I1254</f>
        <v>0</v>
      </c>
      <c r="W405" s="38">
        <f>Anchor!J1254</f>
        <v>0</v>
      </c>
      <c r="X405" s="39">
        <f t="shared" si="26"/>
        <v>0</v>
      </c>
      <c r="Y405" s="15"/>
      <c r="Z405" s="37">
        <f>Test!B1254</f>
        <v>0</v>
      </c>
      <c r="AA405" s="38">
        <f>Test!C1254</f>
        <v>0</v>
      </c>
      <c r="AB405" s="38">
        <f>Test!D1254</f>
        <v>0</v>
      </c>
      <c r="AC405" s="38">
        <f>Test!E1254</f>
        <v>0</v>
      </c>
      <c r="AD405" s="38"/>
      <c r="AE405" s="38">
        <f>Test!F1254</f>
        <v>0</v>
      </c>
      <c r="AF405" s="38">
        <f>Test!G1254</f>
        <v>0</v>
      </c>
      <c r="AG405" s="38">
        <f>Test!H1254</f>
        <v>0</v>
      </c>
      <c r="AH405" s="38"/>
      <c r="AI405" s="38"/>
      <c r="AJ405" s="38"/>
      <c r="AK405" s="38"/>
      <c r="AL405" s="38"/>
      <c r="AM405" s="38"/>
      <c r="AN405" s="38"/>
      <c r="AO405" s="38">
        <f>Test!I1254</f>
        <v>0</v>
      </c>
      <c r="AP405" s="38">
        <f>Test!J1254</f>
        <v>0</v>
      </c>
      <c r="AQ405" s="39">
        <f t="shared" si="27"/>
        <v>0</v>
      </c>
      <c r="AR405" s="50" t="e">
        <f t="shared" si="24"/>
        <v>#DIV/0!</v>
      </c>
      <c r="AS405" s="51" t="e">
        <f t="shared" si="25"/>
        <v>#DIV/0!</v>
      </c>
      <c r="AT405" s="16"/>
      <c r="AU405" s="16"/>
      <c r="AV405" s="468"/>
      <c r="AW405" s="403"/>
      <c r="AX405" s="403"/>
      <c r="AY405" s="403"/>
      <c r="AZ405" s="403"/>
      <c r="BA405" s="403"/>
      <c r="BB405" s="403"/>
      <c r="BC405" s="403"/>
      <c r="BD405" s="403"/>
      <c r="BE405" s="403"/>
      <c r="BF405" s="403"/>
      <c r="BG405" s="403"/>
      <c r="BH405" s="403"/>
      <c r="BI405" s="403"/>
      <c r="BJ405" s="403"/>
      <c r="BK405" s="403"/>
      <c r="BL405" s="403"/>
      <c r="BM405" s="403"/>
      <c r="BN405" s="403"/>
      <c r="BO405" s="403"/>
      <c r="BP405" s="403"/>
      <c r="BQ405" s="377"/>
      <c r="BR405" s="377"/>
    </row>
    <row r="406" spans="1:70" ht="17" customHeight="1" x14ac:dyDescent="0.2">
      <c r="A406" s="387"/>
      <c r="B406" s="389" t="s">
        <v>2</v>
      </c>
      <c r="C406" s="392" t="s">
        <v>86</v>
      </c>
      <c r="D406" s="395">
        <v>59.94</v>
      </c>
      <c r="E406" s="398">
        <v>10</v>
      </c>
      <c r="F406" s="21">
        <v>23</v>
      </c>
      <c r="G406" s="32">
        <f>Anchor!B1255</f>
        <v>0</v>
      </c>
      <c r="H406" s="33">
        <f>Anchor!C1255</f>
        <v>0</v>
      </c>
      <c r="I406" s="33">
        <f>Anchor!D1255</f>
        <v>0</v>
      </c>
      <c r="J406" s="33">
        <f>Anchor!E1255</f>
        <v>0</v>
      </c>
      <c r="K406" s="33"/>
      <c r="L406" s="33">
        <f>Anchor!F1255</f>
        <v>0</v>
      </c>
      <c r="M406" s="33">
        <f>Anchor!G1255</f>
        <v>0</v>
      </c>
      <c r="N406" s="33">
        <f>Anchor!H1255</f>
        <v>0</v>
      </c>
      <c r="O406" s="33"/>
      <c r="P406" s="33"/>
      <c r="Q406" s="33"/>
      <c r="R406" s="33"/>
      <c r="S406" s="33"/>
      <c r="T406" s="33"/>
      <c r="U406" s="33"/>
      <c r="V406" s="33">
        <f>Anchor!I1255</f>
        <v>0</v>
      </c>
      <c r="W406" s="33">
        <f>Anchor!J1255</f>
        <v>0</v>
      </c>
      <c r="X406" s="34">
        <f t="shared" si="26"/>
        <v>0</v>
      </c>
      <c r="Y406" s="15"/>
      <c r="Z406" s="32">
        <f>Test!B1255</f>
        <v>0</v>
      </c>
      <c r="AA406" s="33">
        <f>Test!C1255</f>
        <v>0</v>
      </c>
      <c r="AB406" s="33">
        <f>Test!D1255</f>
        <v>0</v>
      </c>
      <c r="AC406" s="33">
        <f>Test!E1255</f>
        <v>0</v>
      </c>
      <c r="AD406" s="33"/>
      <c r="AE406" s="33">
        <f>Test!F1255</f>
        <v>0</v>
      </c>
      <c r="AF406" s="33">
        <f>Test!G1255</f>
        <v>0</v>
      </c>
      <c r="AG406" s="33">
        <f>Test!H1255</f>
        <v>0</v>
      </c>
      <c r="AH406" s="33"/>
      <c r="AI406" s="33"/>
      <c r="AJ406" s="33"/>
      <c r="AK406" s="33"/>
      <c r="AL406" s="33"/>
      <c r="AM406" s="33"/>
      <c r="AN406" s="33"/>
      <c r="AO406" s="33">
        <f>Test!I1255</f>
        <v>0</v>
      </c>
      <c r="AP406" s="33">
        <f>Test!J1255</f>
        <v>0</v>
      </c>
      <c r="AQ406" s="34">
        <f t="shared" si="27"/>
        <v>0</v>
      </c>
      <c r="AR406" s="46" t="e">
        <f t="shared" si="24"/>
        <v>#DIV/0!</v>
      </c>
      <c r="AS406" s="47" t="e">
        <f t="shared" si="25"/>
        <v>#DIV/0!</v>
      </c>
      <c r="AT406" s="16"/>
      <c r="AU406" s="16"/>
      <c r="AV406" s="468" t="s">
        <v>123</v>
      </c>
      <c r="AW406" s="403" t="e" cm="1">
        <f t="array" ref="AW406">bdRateExtend($G406:$G409,H406:H409,$Z406:$Z409,AA406:AA409)</f>
        <v>#VALUE!</v>
      </c>
      <c r="AX406" s="403" t="e" cm="1">
        <f t="array" ref="AX406">bdRateExtend($G406:$G411,H406:H411,$Z406:$Z411,AA406:AA411)</f>
        <v>#VALUE!</v>
      </c>
      <c r="AY406" s="403" t="e" cm="1">
        <f t="array" ref="AY406">bdRateExtend($G406:$G411,I406:I411,$Z406:$Z411,AB406:AB411)</f>
        <v>#VALUE!</v>
      </c>
      <c r="AZ406" s="403" t="e" cm="1">
        <f t="array" ref="AZ406">bdRateExtend($G406:$G411,J406:J411,$Z406:$Z411,AC406:AC411)</f>
        <v>#VALUE!</v>
      </c>
      <c r="BA406" s="403" t="e" cm="1">
        <f t="array" ref="BA406">bdRateExtend($G406:$G411,K406:K411,$Z406:$Z411,AD406:AD411)</f>
        <v>#VALUE!</v>
      </c>
      <c r="BB406" s="403" t="e" cm="1">
        <f t="array" ref="BB406">bdRateExtend($G406:$G409,L406:L409,$Z406:$Z409,AE406:AE409)</f>
        <v>#VALUE!</v>
      </c>
      <c r="BC406" s="403" t="e" cm="1">
        <f t="array" ref="BC406">bdRateExtend($G406:$G411,L406:L411,$Z406:$Z411,AE406:AE411)</f>
        <v>#VALUE!</v>
      </c>
      <c r="BD406" s="403" t="e" cm="1">
        <f t="array" ref="BD406">bdRateExtend($G406:$G409,M406:M409,$Z406:$Z409,AF406:AF409)</f>
        <v>#VALUE!</v>
      </c>
      <c r="BE406" s="403" t="e" cm="1">
        <f t="array" ref="BE406">bdRateExtend($G406:$G411,M406:M411,$Z406:$Z411,AF406:AF411)</f>
        <v>#VALUE!</v>
      </c>
      <c r="BF406" s="403" t="e" cm="1">
        <f t="array" ref="BF406">bdRateExtend($G406:$G409,N406:N409,$Z406:$Z409,AG406:AG409)</f>
        <v>#VALUE!</v>
      </c>
      <c r="BG406" s="403" t="e" cm="1">
        <f t="array" ref="BG406">bdRateExtend($G406:$G411,N406:N411,$Z406:$Z411,AG406:AG411)</f>
        <v>#VALUE!</v>
      </c>
      <c r="BH406" s="403" t="e" cm="1">
        <f t="array" ref="BH406">bdRateExtend($G406:$G409,O406:O409,$Z406:$Z409,AH406:AH409)</f>
        <v>#VALUE!</v>
      </c>
      <c r="BI406" s="403" t="e" cm="1">
        <f t="array" ref="BI406">bdRateExtend($G406:$G411,O406:O411,$Z406:$Z411,AH406:AH411)</f>
        <v>#VALUE!</v>
      </c>
      <c r="BJ406" s="403" t="e" cm="1">
        <f t="array" ref="BJ406">bdRateExtend($G406:$G409,P406:P409,$Z406:$Z409,AI406:AI409)</f>
        <v>#VALUE!</v>
      </c>
      <c r="BK406" s="403" t="e" cm="1">
        <f t="array" ref="BK406">bdRateExtend($G406:$G411,P406:P411,$Z406:$Z411,AI406:AI411)</f>
        <v>#VALUE!</v>
      </c>
      <c r="BL406" s="403" t="e" cm="1">
        <f t="array" ref="BL406">bdRateExtend($G406:$G409,Q406:Q409,$Z406:$Z409,AJ406:AJ409)</f>
        <v>#VALUE!</v>
      </c>
      <c r="BM406" s="403" t="e" cm="1">
        <f t="array" ref="BM406">bdRateExtend($G406:$G411,Q406:Q411,$Z406:$Z411,AJ406:AJ411)</f>
        <v>#VALUE!</v>
      </c>
      <c r="BN406" s="403" t="e" cm="1">
        <f t="array" ref="BN406">bdRateExtend($G406:$G409,R406:R409,$Z406:$Z409,AK406:AK409)</f>
        <v>#VALUE!</v>
      </c>
      <c r="BO406" s="403" t="e" cm="1">
        <f t="array" ref="BO406">bdRateExtend($G406:$G411,R406:R411,$Z406:$Z411,AK406:AK411)</f>
        <v>#VALUE!</v>
      </c>
      <c r="BP406" s="403" t="e" cm="1">
        <f t="array" ref="BP406">bdRateExtend($G406:$G411,S406:S411,$Z406:$Z411,AL406:AL411)</f>
        <v>#VALUE!</v>
      </c>
      <c r="BQ406" s="377" t="e" cm="1">
        <f t="array" ref="BQ406">bdRateExtend($G406:$G411,T406:T411,$Z406:$Z411,AM406:AM411)</f>
        <v>#VALUE!</v>
      </c>
      <c r="BR406" s="377" t="e" cm="1">
        <f t="array" ref="BR406">bdRateExtend($G406:$G411,U406:U411,$Z406:$Z411,AN406:AN411)</f>
        <v>#VALUE!</v>
      </c>
    </row>
    <row r="407" spans="1:70" ht="17" customHeight="1" x14ac:dyDescent="0.2">
      <c r="A407" s="387"/>
      <c r="B407" s="390"/>
      <c r="C407" s="393"/>
      <c r="D407" s="396"/>
      <c r="E407" s="399"/>
      <c r="F407" s="19">
        <v>31</v>
      </c>
      <c r="G407" s="35">
        <f>Anchor!B1256</f>
        <v>0</v>
      </c>
      <c r="H407" s="40">
        <f>Anchor!C1256</f>
        <v>0</v>
      </c>
      <c r="I407" s="40">
        <f>Anchor!D1256</f>
        <v>0</v>
      </c>
      <c r="J407" s="40">
        <f>Anchor!E1256</f>
        <v>0</v>
      </c>
      <c r="K407" s="40"/>
      <c r="L407" s="40">
        <f>Anchor!F1256</f>
        <v>0</v>
      </c>
      <c r="M407" s="40">
        <f>Anchor!G1256</f>
        <v>0</v>
      </c>
      <c r="N407" s="40">
        <f>Anchor!H1256</f>
        <v>0</v>
      </c>
      <c r="O407" s="40"/>
      <c r="P407" s="40"/>
      <c r="Q407" s="40"/>
      <c r="R407" s="40"/>
      <c r="S407" s="40"/>
      <c r="T407" s="40"/>
      <c r="U407" s="40"/>
      <c r="V407" s="40">
        <f>Anchor!I1256</f>
        <v>0</v>
      </c>
      <c r="W407" s="40">
        <f>Anchor!J1256</f>
        <v>0</v>
      </c>
      <c r="X407" s="36">
        <f t="shared" si="26"/>
        <v>0</v>
      </c>
      <c r="Y407" s="15"/>
      <c r="Z407" s="35">
        <f>Test!B1256</f>
        <v>0</v>
      </c>
      <c r="AA407" s="40">
        <f>Test!C1256</f>
        <v>0</v>
      </c>
      <c r="AB407" s="40">
        <f>Test!D1256</f>
        <v>0</v>
      </c>
      <c r="AC407" s="40">
        <f>Test!E1256</f>
        <v>0</v>
      </c>
      <c r="AD407" s="40"/>
      <c r="AE407" s="40">
        <f>Test!F1256</f>
        <v>0</v>
      </c>
      <c r="AF407" s="40">
        <f>Test!G1256</f>
        <v>0</v>
      </c>
      <c r="AG407" s="40">
        <f>Test!H1256</f>
        <v>0</v>
      </c>
      <c r="AH407" s="40"/>
      <c r="AI407" s="40"/>
      <c r="AJ407" s="40"/>
      <c r="AK407" s="40"/>
      <c r="AL407" s="40"/>
      <c r="AM407" s="40"/>
      <c r="AN407" s="40"/>
      <c r="AO407" s="40">
        <f>Test!I1256</f>
        <v>0</v>
      </c>
      <c r="AP407" s="40">
        <f>Test!J1256</f>
        <v>0</v>
      </c>
      <c r="AQ407" s="36">
        <f t="shared" si="27"/>
        <v>0</v>
      </c>
      <c r="AR407" s="48" t="e">
        <f t="shared" si="24"/>
        <v>#DIV/0!</v>
      </c>
      <c r="AS407" s="49" t="e">
        <f t="shared" si="25"/>
        <v>#DIV/0!</v>
      </c>
      <c r="AT407" s="16"/>
      <c r="AU407" s="16"/>
      <c r="AV407" s="468"/>
      <c r="AW407" s="403"/>
      <c r="AX407" s="403"/>
      <c r="AY407" s="403"/>
      <c r="AZ407" s="403"/>
      <c r="BA407" s="403"/>
      <c r="BB407" s="403"/>
      <c r="BC407" s="403"/>
      <c r="BD407" s="403"/>
      <c r="BE407" s="403"/>
      <c r="BF407" s="403"/>
      <c r="BG407" s="403"/>
      <c r="BH407" s="403"/>
      <c r="BI407" s="403"/>
      <c r="BJ407" s="403"/>
      <c r="BK407" s="403"/>
      <c r="BL407" s="403"/>
      <c r="BM407" s="403"/>
      <c r="BN407" s="403"/>
      <c r="BO407" s="403"/>
      <c r="BP407" s="403"/>
      <c r="BQ407" s="377"/>
      <c r="BR407" s="377"/>
    </row>
    <row r="408" spans="1:70" ht="17" customHeight="1" x14ac:dyDescent="0.2">
      <c r="A408" s="387"/>
      <c r="B408" s="390"/>
      <c r="C408" s="393"/>
      <c r="D408" s="396"/>
      <c r="E408" s="399"/>
      <c r="F408" s="19">
        <v>39</v>
      </c>
      <c r="G408" s="35">
        <f>Anchor!B1257</f>
        <v>0</v>
      </c>
      <c r="H408" s="40">
        <f>Anchor!C1257</f>
        <v>0</v>
      </c>
      <c r="I408" s="40">
        <f>Anchor!D1257</f>
        <v>0</v>
      </c>
      <c r="J408" s="40">
        <f>Anchor!E1257</f>
        <v>0</v>
      </c>
      <c r="K408" s="40"/>
      <c r="L408" s="40">
        <f>Anchor!F1257</f>
        <v>0</v>
      </c>
      <c r="M408" s="40">
        <f>Anchor!G1257</f>
        <v>0</v>
      </c>
      <c r="N408" s="40">
        <f>Anchor!H1257</f>
        <v>0</v>
      </c>
      <c r="O408" s="40"/>
      <c r="P408" s="40"/>
      <c r="Q408" s="40"/>
      <c r="R408" s="40"/>
      <c r="S408" s="40"/>
      <c r="T408" s="40"/>
      <c r="U408" s="40"/>
      <c r="V408" s="40">
        <f>Anchor!I1257</f>
        <v>0</v>
      </c>
      <c r="W408" s="40">
        <f>Anchor!J1257</f>
        <v>0</v>
      </c>
      <c r="X408" s="36">
        <f t="shared" si="26"/>
        <v>0</v>
      </c>
      <c r="Y408" s="15"/>
      <c r="Z408" s="35">
        <f>Test!B1257</f>
        <v>0</v>
      </c>
      <c r="AA408" s="40">
        <f>Test!C1257</f>
        <v>0</v>
      </c>
      <c r="AB408" s="40">
        <f>Test!D1257</f>
        <v>0</v>
      </c>
      <c r="AC408" s="40">
        <f>Test!E1257</f>
        <v>0</v>
      </c>
      <c r="AD408" s="40"/>
      <c r="AE408" s="40">
        <f>Test!F1257</f>
        <v>0</v>
      </c>
      <c r="AF408" s="40">
        <f>Test!G1257</f>
        <v>0</v>
      </c>
      <c r="AG408" s="40">
        <f>Test!H1257</f>
        <v>0</v>
      </c>
      <c r="AH408" s="40"/>
      <c r="AI408" s="40"/>
      <c r="AJ408" s="40"/>
      <c r="AK408" s="40"/>
      <c r="AL408" s="40"/>
      <c r="AM408" s="40"/>
      <c r="AN408" s="40"/>
      <c r="AO408" s="40">
        <f>Test!I1257</f>
        <v>0</v>
      </c>
      <c r="AP408" s="40">
        <f>Test!J1257</f>
        <v>0</v>
      </c>
      <c r="AQ408" s="36">
        <f t="shared" si="27"/>
        <v>0</v>
      </c>
      <c r="AR408" s="48" t="e">
        <f t="shared" si="24"/>
        <v>#DIV/0!</v>
      </c>
      <c r="AS408" s="49" t="e">
        <f t="shared" si="25"/>
        <v>#DIV/0!</v>
      </c>
      <c r="AT408" s="16"/>
      <c r="AU408" s="16"/>
      <c r="AV408" s="468" t="s">
        <v>124</v>
      </c>
      <c r="AW408" s="403" t="e" cm="1">
        <f t="array" ref="AW408">bdRateExtend($G407:$G410,H407:H410,$Z407:$Z410,AA407:AA410)</f>
        <v>#VALUE!</v>
      </c>
      <c r="AX408" s="403"/>
      <c r="AY408" s="403"/>
      <c r="AZ408" s="403"/>
      <c r="BA408" s="403"/>
      <c r="BB408" s="403" t="e" cm="1">
        <f t="array" ref="BB408">bdRateExtend($G407:$G410,L407:L410,$Z407:$Z410,AE407:AE410)</f>
        <v>#VALUE!</v>
      </c>
      <c r="BC408" s="403"/>
      <c r="BD408" s="403" t="e" cm="1">
        <f t="array" ref="BD408">bdRateExtend($G407:$G410,M407:M410,$Z407:$Z410,AF407:AF410)</f>
        <v>#VALUE!</v>
      </c>
      <c r="BE408" s="403"/>
      <c r="BF408" s="403" t="e" cm="1">
        <f t="array" ref="BF408">bdRateExtend($G407:$G410,N407:N410,$Z407:$Z410,AG407:AG410)</f>
        <v>#VALUE!</v>
      </c>
      <c r="BG408" s="403"/>
      <c r="BH408" s="403" t="e" cm="1">
        <f t="array" ref="BH408">bdRateExtend($G407:$G410,O407:O410,$Z407:$Z410,AH407:AH410)</f>
        <v>#VALUE!</v>
      </c>
      <c r="BI408" s="403"/>
      <c r="BJ408" s="403" t="e" cm="1">
        <f t="array" ref="BJ408">bdRateExtend($G407:$G410,P407:P410,$Z407:$Z410,AI407:AI410)</f>
        <v>#VALUE!</v>
      </c>
      <c r="BK408" s="403"/>
      <c r="BL408" s="403" t="e" cm="1">
        <f t="array" ref="BL408">bdRateExtend($G407:$G410,Q407:Q410,$Z407:$Z410,AJ407:AJ410)</f>
        <v>#VALUE!</v>
      </c>
      <c r="BM408" s="403"/>
      <c r="BN408" s="403" t="e" cm="1">
        <f t="array" ref="BN408">bdRateExtend($G407:$G410,R407:R410,$Z407:$Z410,AK407:AK410)</f>
        <v>#VALUE!</v>
      </c>
      <c r="BO408" s="403"/>
      <c r="BP408" s="403"/>
      <c r="BQ408" s="377"/>
      <c r="BR408" s="377"/>
    </row>
    <row r="409" spans="1:70" ht="17" customHeight="1" x14ac:dyDescent="0.2">
      <c r="A409" s="387"/>
      <c r="B409" s="390"/>
      <c r="C409" s="393"/>
      <c r="D409" s="396"/>
      <c r="E409" s="399"/>
      <c r="F409" s="19">
        <v>47</v>
      </c>
      <c r="G409" s="35">
        <f>Anchor!B1258</f>
        <v>0</v>
      </c>
      <c r="H409" s="40">
        <f>Anchor!C1258</f>
        <v>0</v>
      </c>
      <c r="I409" s="40">
        <f>Anchor!D1258</f>
        <v>0</v>
      </c>
      <c r="J409" s="40">
        <f>Anchor!E1258</f>
        <v>0</v>
      </c>
      <c r="K409" s="40"/>
      <c r="L409" s="40">
        <f>Anchor!F1258</f>
        <v>0</v>
      </c>
      <c r="M409" s="40">
        <f>Anchor!G1258</f>
        <v>0</v>
      </c>
      <c r="N409" s="40">
        <f>Anchor!H1258</f>
        <v>0</v>
      </c>
      <c r="O409" s="40"/>
      <c r="P409" s="40"/>
      <c r="Q409" s="40"/>
      <c r="R409" s="40"/>
      <c r="S409" s="40"/>
      <c r="T409" s="40"/>
      <c r="U409" s="40"/>
      <c r="V409" s="40">
        <f>Anchor!I1258</f>
        <v>0</v>
      </c>
      <c r="W409" s="40">
        <f>Anchor!J1258</f>
        <v>0</v>
      </c>
      <c r="X409" s="36">
        <f t="shared" si="26"/>
        <v>0</v>
      </c>
      <c r="Y409" s="15"/>
      <c r="Z409" s="35">
        <f>Test!B1258</f>
        <v>0</v>
      </c>
      <c r="AA409" s="40">
        <f>Test!C1258</f>
        <v>0</v>
      </c>
      <c r="AB409" s="40">
        <f>Test!D1258</f>
        <v>0</v>
      </c>
      <c r="AC409" s="40">
        <f>Test!E1258</f>
        <v>0</v>
      </c>
      <c r="AD409" s="40"/>
      <c r="AE409" s="40">
        <f>Test!F1258</f>
        <v>0</v>
      </c>
      <c r="AF409" s="40">
        <f>Test!G1258</f>
        <v>0</v>
      </c>
      <c r="AG409" s="40">
        <f>Test!H1258</f>
        <v>0</v>
      </c>
      <c r="AH409" s="40"/>
      <c r="AI409" s="40"/>
      <c r="AJ409" s="40"/>
      <c r="AK409" s="40"/>
      <c r="AL409" s="40"/>
      <c r="AM409" s="40"/>
      <c r="AN409" s="40"/>
      <c r="AO409" s="40">
        <f>Test!I1258</f>
        <v>0</v>
      </c>
      <c r="AP409" s="40">
        <f>Test!J1258</f>
        <v>0</v>
      </c>
      <c r="AQ409" s="36">
        <f t="shared" si="27"/>
        <v>0</v>
      </c>
      <c r="AR409" s="48" t="e">
        <f t="shared" si="24"/>
        <v>#DIV/0!</v>
      </c>
      <c r="AS409" s="49" t="e">
        <f t="shared" si="25"/>
        <v>#DIV/0!</v>
      </c>
      <c r="AT409" s="16"/>
      <c r="AU409" s="16"/>
      <c r="AV409" s="468"/>
      <c r="AW409" s="403"/>
      <c r="AX409" s="403"/>
      <c r="AY409" s="403"/>
      <c r="AZ409" s="403"/>
      <c r="BA409" s="403"/>
      <c r="BB409" s="403"/>
      <c r="BC409" s="403"/>
      <c r="BD409" s="403"/>
      <c r="BE409" s="403"/>
      <c r="BF409" s="403"/>
      <c r="BG409" s="403"/>
      <c r="BH409" s="403"/>
      <c r="BI409" s="403"/>
      <c r="BJ409" s="403"/>
      <c r="BK409" s="403"/>
      <c r="BL409" s="403"/>
      <c r="BM409" s="403"/>
      <c r="BN409" s="403"/>
      <c r="BO409" s="403"/>
      <c r="BP409" s="403"/>
      <c r="BQ409" s="377"/>
      <c r="BR409" s="377"/>
    </row>
    <row r="410" spans="1:70" ht="17" customHeight="1" x14ac:dyDescent="0.2">
      <c r="A410" s="387"/>
      <c r="B410" s="390"/>
      <c r="C410" s="393"/>
      <c r="D410" s="396"/>
      <c r="E410" s="399"/>
      <c r="F410" s="19">
        <v>55</v>
      </c>
      <c r="G410" s="35">
        <f>Anchor!B1259</f>
        <v>0</v>
      </c>
      <c r="H410" s="40">
        <f>Anchor!C1259</f>
        <v>0</v>
      </c>
      <c r="I410" s="40">
        <f>Anchor!D1259</f>
        <v>0</v>
      </c>
      <c r="J410" s="40">
        <f>Anchor!E1259</f>
        <v>0</v>
      </c>
      <c r="K410" s="40"/>
      <c r="L410" s="40">
        <f>Anchor!F1259</f>
        <v>0</v>
      </c>
      <c r="M410" s="40">
        <f>Anchor!G1259</f>
        <v>0</v>
      </c>
      <c r="N410" s="40">
        <f>Anchor!H1259</f>
        <v>0</v>
      </c>
      <c r="O410" s="40"/>
      <c r="P410" s="40"/>
      <c r="Q410" s="40"/>
      <c r="R410" s="40"/>
      <c r="S410" s="40"/>
      <c r="T410" s="40"/>
      <c r="U410" s="40"/>
      <c r="V410" s="40">
        <f>Anchor!I1259</f>
        <v>0</v>
      </c>
      <c r="W410" s="40">
        <f>Anchor!J1259</f>
        <v>0</v>
      </c>
      <c r="X410" s="36">
        <f t="shared" si="26"/>
        <v>0</v>
      </c>
      <c r="Y410" s="15"/>
      <c r="Z410" s="35">
        <f>Test!B1259</f>
        <v>0</v>
      </c>
      <c r="AA410" s="40">
        <f>Test!C1259</f>
        <v>0</v>
      </c>
      <c r="AB410" s="40">
        <f>Test!D1259</f>
        <v>0</v>
      </c>
      <c r="AC410" s="40">
        <f>Test!E1259</f>
        <v>0</v>
      </c>
      <c r="AD410" s="40"/>
      <c r="AE410" s="40">
        <f>Test!F1259</f>
        <v>0</v>
      </c>
      <c r="AF410" s="40">
        <f>Test!G1259</f>
        <v>0</v>
      </c>
      <c r="AG410" s="40">
        <f>Test!H1259</f>
        <v>0</v>
      </c>
      <c r="AH410" s="40"/>
      <c r="AI410" s="40"/>
      <c r="AJ410" s="40"/>
      <c r="AK410" s="40"/>
      <c r="AL410" s="40"/>
      <c r="AM410" s="40"/>
      <c r="AN410" s="40"/>
      <c r="AO410" s="40">
        <f>Test!I1259</f>
        <v>0</v>
      </c>
      <c r="AP410" s="40">
        <f>Test!J1259</f>
        <v>0</v>
      </c>
      <c r="AQ410" s="36">
        <f t="shared" si="27"/>
        <v>0</v>
      </c>
      <c r="AR410" s="48" t="e">
        <f t="shared" si="24"/>
        <v>#DIV/0!</v>
      </c>
      <c r="AS410" s="49" t="e">
        <f t="shared" si="25"/>
        <v>#DIV/0!</v>
      </c>
      <c r="AT410" s="16"/>
      <c r="AU410" s="16"/>
      <c r="AV410" s="468" t="s">
        <v>125</v>
      </c>
      <c r="AW410" s="403" t="e" cm="1">
        <f t="array" ref="AW410">bdRateExtend($G408:$G411,H408:H411,$Z408:$Z411,AA408:AA411)</f>
        <v>#VALUE!</v>
      </c>
      <c r="AX410" s="403"/>
      <c r="AY410" s="403"/>
      <c r="AZ410" s="403"/>
      <c r="BA410" s="403"/>
      <c r="BB410" s="403" t="e" cm="1">
        <f t="array" ref="BB410">bdRateExtend($G408:$G411,L408:L411,$Z408:$Z411,AE408:AE411)</f>
        <v>#VALUE!</v>
      </c>
      <c r="BC410" s="403"/>
      <c r="BD410" s="403" t="e" cm="1">
        <f t="array" ref="BD410">bdRateExtend($G408:$G411,M408:M411,$Z408:$Z411,AF408:AF411)</f>
        <v>#VALUE!</v>
      </c>
      <c r="BE410" s="403"/>
      <c r="BF410" s="403" t="e" cm="1">
        <f t="array" ref="BF410">bdRateExtend($G408:$G411,N408:N411,$Z408:$Z411,AG408:AG411)</f>
        <v>#VALUE!</v>
      </c>
      <c r="BG410" s="403"/>
      <c r="BH410" s="403" t="e" cm="1">
        <f t="array" ref="BH410">bdRateExtend($G408:$G411,O408:O411,$Z408:$Z411,AH408:AH411)</f>
        <v>#VALUE!</v>
      </c>
      <c r="BI410" s="403"/>
      <c r="BJ410" s="403" t="e" cm="1">
        <f t="array" ref="BJ410">bdRateExtend($G408:$G411,P408:P411,$Z408:$Z411,AI408:AI411)</f>
        <v>#VALUE!</v>
      </c>
      <c r="BK410" s="403"/>
      <c r="BL410" s="403" t="e" cm="1">
        <f t="array" ref="BL410">bdRateExtend($G408:$G411,Q408:Q411,$Z408:$Z411,AJ408:AJ411)</f>
        <v>#VALUE!</v>
      </c>
      <c r="BM410" s="403"/>
      <c r="BN410" s="403" t="e" cm="1">
        <f t="array" ref="BN410">bdRateExtend($G408:$G411,R408:R411,$Z408:$Z411,AK408:AK411)</f>
        <v>#VALUE!</v>
      </c>
      <c r="BO410" s="403"/>
      <c r="BP410" s="403"/>
      <c r="BQ410" s="377"/>
      <c r="BR410" s="377"/>
    </row>
    <row r="411" spans="1:70" ht="17" customHeight="1" thickBot="1" x14ac:dyDescent="0.25">
      <c r="A411" s="387"/>
      <c r="B411" s="391"/>
      <c r="C411" s="394"/>
      <c r="D411" s="397"/>
      <c r="E411" s="400"/>
      <c r="F411" s="22">
        <v>63</v>
      </c>
      <c r="G411" s="37">
        <f>Anchor!B1260</f>
        <v>0</v>
      </c>
      <c r="H411" s="38">
        <f>Anchor!C1260</f>
        <v>0</v>
      </c>
      <c r="I411" s="38">
        <f>Anchor!D1260</f>
        <v>0</v>
      </c>
      <c r="J411" s="38">
        <f>Anchor!E1260</f>
        <v>0</v>
      </c>
      <c r="K411" s="38"/>
      <c r="L411" s="38">
        <f>Anchor!F1260</f>
        <v>0</v>
      </c>
      <c r="M411" s="38">
        <f>Anchor!G1260</f>
        <v>0</v>
      </c>
      <c r="N411" s="38">
        <f>Anchor!H1260</f>
        <v>0</v>
      </c>
      <c r="O411" s="38"/>
      <c r="P411" s="38"/>
      <c r="Q411" s="38"/>
      <c r="R411" s="38"/>
      <c r="S411" s="38"/>
      <c r="T411" s="38"/>
      <c r="U411" s="38"/>
      <c r="V411" s="38">
        <f>Anchor!I1260</f>
        <v>0</v>
      </c>
      <c r="W411" s="38">
        <f>Anchor!J1260</f>
        <v>0</v>
      </c>
      <c r="X411" s="39">
        <f t="shared" si="26"/>
        <v>0</v>
      </c>
      <c r="Y411" s="15"/>
      <c r="Z411" s="37">
        <f>Test!B1260</f>
        <v>0</v>
      </c>
      <c r="AA411" s="38">
        <f>Test!C1260</f>
        <v>0</v>
      </c>
      <c r="AB411" s="38">
        <f>Test!D1260</f>
        <v>0</v>
      </c>
      <c r="AC411" s="38">
        <f>Test!E1260</f>
        <v>0</v>
      </c>
      <c r="AD411" s="38"/>
      <c r="AE411" s="38">
        <f>Test!F1260</f>
        <v>0</v>
      </c>
      <c r="AF411" s="38">
        <f>Test!G1260</f>
        <v>0</v>
      </c>
      <c r="AG411" s="38">
        <f>Test!H1260</f>
        <v>0</v>
      </c>
      <c r="AH411" s="38"/>
      <c r="AI411" s="38"/>
      <c r="AJ411" s="38"/>
      <c r="AK411" s="38"/>
      <c r="AL411" s="38"/>
      <c r="AM411" s="38"/>
      <c r="AN411" s="38"/>
      <c r="AO411" s="38">
        <f>Test!I1260</f>
        <v>0</v>
      </c>
      <c r="AP411" s="38">
        <f>Test!J1260</f>
        <v>0</v>
      </c>
      <c r="AQ411" s="39">
        <f t="shared" si="27"/>
        <v>0</v>
      </c>
      <c r="AR411" s="50" t="e">
        <f t="shared" si="24"/>
        <v>#DIV/0!</v>
      </c>
      <c r="AS411" s="51" t="e">
        <f t="shared" si="25"/>
        <v>#DIV/0!</v>
      </c>
      <c r="AT411" s="16"/>
      <c r="AU411" s="16"/>
      <c r="AV411" s="468"/>
      <c r="AW411" s="403"/>
      <c r="AX411" s="403"/>
      <c r="AY411" s="403"/>
      <c r="AZ411" s="403"/>
      <c r="BA411" s="403"/>
      <c r="BB411" s="403"/>
      <c r="BC411" s="403"/>
      <c r="BD411" s="403"/>
      <c r="BE411" s="403"/>
      <c r="BF411" s="403"/>
      <c r="BG411" s="403"/>
      <c r="BH411" s="403"/>
      <c r="BI411" s="403"/>
      <c r="BJ411" s="403"/>
      <c r="BK411" s="403"/>
      <c r="BL411" s="403"/>
      <c r="BM411" s="403"/>
      <c r="BN411" s="403"/>
      <c r="BO411" s="403"/>
      <c r="BP411" s="403"/>
      <c r="BQ411" s="377"/>
      <c r="BR411" s="377"/>
    </row>
    <row r="412" spans="1:70" ht="17" customHeight="1" x14ac:dyDescent="0.2">
      <c r="A412" s="387"/>
      <c r="B412" s="389" t="s">
        <v>2</v>
      </c>
      <c r="C412" s="392" t="s">
        <v>87</v>
      </c>
      <c r="D412" s="395">
        <v>24</v>
      </c>
      <c r="E412" s="398">
        <v>10</v>
      </c>
      <c r="F412" s="21">
        <v>23</v>
      </c>
      <c r="G412" s="32">
        <f>Anchor!B1261</f>
        <v>0</v>
      </c>
      <c r="H412" s="33">
        <f>Anchor!C1261</f>
        <v>0</v>
      </c>
      <c r="I412" s="33">
        <f>Anchor!D1261</f>
        <v>0</v>
      </c>
      <c r="J412" s="33">
        <f>Anchor!E1261</f>
        <v>0</v>
      </c>
      <c r="K412" s="33"/>
      <c r="L412" s="33">
        <f>Anchor!F1261</f>
        <v>0</v>
      </c>
      <c r="M412" s="33">
        <f>Anchor!G1261</f>
        <v>0</v>
      </c>
      <c r="N412" s="33">
        <f>Anchor!H1261</f>
        <v>0</v>
      </c>
      <c r="O412" s="33"/>
      <c r="P412" s="33"/>
      <c r="Q412" s="33"/>
      <c r="R412" s="33"/>
      <c r="S412" s="33"/>
      <c r="T412" s="33"/>
      <c r="U412" s="33"/>
      <c r="V412" s="33">
        <f>Anchor!I1261</f>
        <v>0</v>
      </c>
      <c r="W412" s="33">
        <f>Anchor!J1261</f>
        <v>0</v>
      </c>
      <c r="X412" s="34">
        <f t="shared" si="26"/>
        <v>0</v>
      </c>
      <c r="Y412" s="15"/>
      <c r="Z412" s="32">
        <f>Test!B1261</f>
        <v>0</v>
      </c>
      <c r="AA412" s="33">
        <f>Test!C1261</f>
        <v>0</v>
      </c>
      <c r="AB412" s="33">
        <f>Test!D1261</f>
        <v>0</v>
      </c>
      <c r="AC412" s="33">
        <f>Test!E1261</f>
        <v>0</v>
      </c>
      <c r="AD412" s="33"/>
      <c r="AE412" s="33">
        <f>Test!F1261</f>
        <v>0</v>
      </c>
      <c r="AF412" s="33">
        <f>Test!G1261</f>
        <v>0</v>
      </c>
      <c r="AG412" s="33">
        <f>Test!H1261</f>
        <v>0</v>
      </c>
      <c r="AH412" s="33"/>
      <c r="AI412" s="33"/>
      <c r="AJ412" s="33"/>
      <c r="AK412" s="33"/>
      <c r="AL412" s="33"/>
      <c r="AM412" s="33"/>
      <c r="AN412" s="33"/>
      <c r="AO412" s="33">
        <f>Test!I1261</f>
        <v>0</v>
      </c>
      <c r="AP412" s="33">
        <f>Test!J1261</f>
        <v>0</v>
      </c>
      <c r="AQ412" s="34">
        <f t="shared" si="27"/>
        <v>0</v>
      </c>
      <c r="AR412" s="46" t="e">
        <f t="shared" si="24"/>
        <v>#DIV/0!</v>
      </c>
      <c r="AS412" s="47" t="e">
        <f t="shared" si="25"/>
        <v>#DIV/0!</v>
      </c>
      <c r="AT412" s="16"/>
      <c r="AU412" s="16"/>
      <c r="AV412" s="468" t="s">
        <v>123</v>
      </c>
      <c r="AW412" s="403" t="e" cm="1">
        <f t="array" ref="AW412">bdRateExtend($G412:$G415,H412:H415,$Z412:$Z415,AA412:AA415)</f>
        <v>#VALUE!</v>
      </c>
      <c r="AX412" s="403" t="e" cm="1">
        <f t="array" ref="AX412">bdRateExtend($G412:$G417,H412:H417,$Z412:$Z417,AA412:AA417)</f>
        <v>#VALUE!</v>
      </c>
      <c r="AY412" s="403" t="e" cm="1">
        <f t="array" ref="AY412">bdRateExtend($G412:$G417,I412:I417,$Z412:$Z417,AB412:AB417)</f>
        <v>#VALUE!</v>
      </c>
      <c r="AZ412" s="403" t="e" cm="1">
        <f t="array" ref="AZ412">bdRateExtend($G412:$G417,J412:J417,$Z412:$Z417,AC412:AC417)</f>
        <v>#VALUE!</v>
      </c>
      <c r="BA412" s="403" t="e" cm="1">
        <f t="array" ref="BA412">bdRateExtend($G412:$G417,K412:K417,$Z412:$Z417,AD412:AD417)</f>
        <v>#VALUE!</v>
      </c>
      <c r="BB412" s="403" t="e" cm="1">
        <f t="array" ref="BB412">bdRateExtend($G412:$G415,L412:L415,$Z412:$Z415,AE412:AE415)</f>
        <v>#VALUE!</v>
      </c>
      <c r="BC412" s="403" t="e" cm="1">
        <f t="array" ref="BC412">bdRateExtend($G412:$G417,L412:L417,$Z412:$Z417,AE412:AE417)</f>
        <v>#VALUE!</v>
      </c>
      <c r="BD412" s="403" t="e" cm="1">
        <f t="array" ref="BD412">bdRateExtend($G412:$G415,M412:M415,$Z412:$Z415,AF412:AF415)</f>
        <v>#VALUE!</v>
      </c>
      <c r="BE412" s="403" t="e" cm="1">
        <f t="array" ref="BE412">bdRateExtend($G412:$G417,M412:M417,$Z412:$Z417,AF412:AF417)</f>
        <v>#VALUE!</v>
      </c>
      <c r="BF412" s="403" t="e" cm="1">
        <f t="array" ref="BF412">bdRateExtend($G412:$G415,N412:N415,$Z412:$Z415,AG412:AG415)</f>
        <v>#VALUE!</v>
      </c>
      <c r="BG412" s="403" t="e" cm="1">
        <f t="array" ref="BG412">bdRateExtend($G412:$G417,N412:N417,$Z412:$Z417,AG412:AG417)</f>
        <v>#VALUE!</v>
      </c>
      <c r="BH412" s="403" t="e" cm="1">
        <f t="array" ref="BH412">bdRateExtend($G412:$G415,O412:O415,$Z412:$Z415,AH412:AH415)</f>
        <v>#VALUE!</v>
      </c>
      <c r="BI412" s="403" t="e" cm="1">
        <f t="array" ref="BI412">bdRateExtend($G412:$G417,O412:O417,$Z412:$Z417,AH412:AH417)</f>
        <v>#VALUE!</v>
      </c>
      <c r="BJ412" s="403" t="e" cm="1">
        <f t="array" ref="BJ412">bdRateExtend($G412:$G415,P412:P415,$Z412:$Z415,AI412:AI415)</f>
        <v>#VALUE!</v>
      </c>
      <c r="BK412" s="403" t="e" cm="1">
        <f t="array" ref="BK412">bdRateExtend($G412:$G417,P412:P417,$Z412:$Z417,AI412:AI417)</f>
        <v>#VALUE!</v>
      </c>
      <c r="BL412" s="403" t="e" cm="1">
        <f t="array" ref="BL412">bdRateExtend($G412:$G415,Q412:Q415,$Z412:$Z415,AJ412:AJ415)</f>
        <v>#VALUE!</v>
      </c>
      <c r="BM412" s="403" t="e" cm="1">
        <f t="array" ref="BM412">bdRateExtend($G412:$G417,Q412:Q417,$Z412:$Z417,AJ412:AJ417)</f>
        <v>#VALUE!</v>
      </c>
      <c r="BN412" s="403" t="e" cm="1">
        <f t="array" ref="BN412">bdRateExtend($G412:$G415,R412:R415,$Z412:$Z415,AK412:AK415)</f>
        <v>#VALUE!</v>
      </c>
      <c r="BO412" s="403" t="e" cm="1">
        <f t="array" ref="BO412">bdRateExtend($G412:$G417,R412:R417,$Z412:$Z417,AK412:AK417)</f>
        <v>#VALUE!</v>
      </c>
      <c r="BP412" s="403" t="e" cm="1">
        <f t="array" ref="BP412">bdRateExtend($G412:$G417,S412:S417,$Z412:$Z417,AL412:AL417)</f>
        <v>#VALUE!</v>
      </c>
      <c r="BQ412" s="377" t="e" cm="1">
        <f t="array" ref="BQ412">bdRateExtend($G412:$G417,T412:T417,$Z412:$Z417,AM412:AM417)</f>
        <v>#VALUE!</v>
      </c>
      <c r="BR412" s="377" t="e" cm="1">
        <f t="array" ref="BR412">bdRateExtend($G412:$G417,U412:U417,$Z412:$Z417,AN412:AN417)</f>
        <v>#VALUE!</v>
      </c>
    </row>
    <row r="413" spans="1:70" ht="17" customHeight="1" x14ac:dyDescent="0.2">
      <c r="A413" s="387"/>
      <c r="B413" s="390"/>
      <c r="C413" s="393"/>
      <c r="D413" s="396"/>
      <c r="E413" s="399"/>
      <c r="F413" s="19">
        <v>31</v>
      </c>
      <c r="G413" s="35">
        <f>Anchor!B1262</f>
        <v>0</v>
      </c>
      <c r="H413" s="40">
        <f>Anchor!C1262</f>
        <v>0</v>
      </c>
      <c r="I413" s="40">
        <f>Anchor!D1262</f>
        <v>0</v>
      </c>
      <c r="J413" s="40">
        <f>Anchor!E1262</f>
        <v>0</v>
      </c>
      <c r="K413" s="40"/>
      <c r="L413" s="40">
        <f>Anchor!F1262</f>
        <v>0</v>
      </c>
      <c r="M413" s="40">
        <f>Anchor!G1262</f>
        <v>0</v>
      </c>
      <c r="N413" s="40">
        <f>Anchor!H1262</f>
        <v>0</v>
      </c>
      <c r="O413" s="40"/>
      <c r="P413" s="40"/>
      <c r="Q413" s="40"/>
      <c r="R413" s="40"/>
      <c r="S413" s="40"/>
      <c r="T413" s="40"/>
      <c r="U413" s="40"/>
      <c r="V413" s="40">
        <f>Anchor!I1262</f>
        <v>0</v>
      </c>
      <c r="W413" s="40">
        <f>Anchor!J1262</f>
        <v>0</v>
      </c>
      <c r="X413" s="36">
        <f t="shared" si="26"/>
        <v>0</v>
      </c>
      <c r="Y413" s="15"/>
      <c r="Z413" s="35">
        <f>Test!B1262</f>
        <v>0</v>
      </c>
      <c r="AA413" s="40">
        <f>Test!C1262</f>
        <v>0</v>
      </c>
      <c r="AB413" s="40">
        <f>Test!D1262</f>
        <v>0</v>
      </c>
      <c r="AC413" s="40">
        <f>Test!E1262</f>
        <v>0</v>
      </c>
      <c r="AD413" s="40"/>
      <c r="AE413" s="40">
        <f>Test!F1262</f>
        <v>0</v>
      </c>
      <c r="AF413" s="40">
        <f>Test!G1262</f>
        <v>0</v>
      </c>
      <c r="AG413" s="40">
        <f>Test!H1262</f>
        <v>0</v>
      </c>
      <c r="AH413" s="40"/>
      <c r="AI413" s="40"/>
      <c r="AJ413" s="40"/>
      <c r="AK413" s="40"/>
      <c r="AL413" s="40"/>
      <c r="AM413" s="40"/>
      <c r="AN413" s="40"/>
      <c r="AO413" s="40">
        <f>Test!I1262</f>
        <v>0</v>
      </c>
      <c r="AP413" s="40">
        <f>Test!J1262</f>
        <v>0</v>
      </c>
      <c r="AQ413" s="36">
        <f t="shared" si="27"/>
        <v>0</v>
      </c>
      <c r="AR413" s="48" t="e">
        <f t="shared" si="24"/>
        <v>#DIV/0!</v>
      </c>
      <c r="AS413" s="49" t="e">
        <f t="shared" si="25"/>
        <v>#DIV/0!</v>
      </c>
      <c r="AT413" s="16"/>
      <c r="AU413" s="16"/>
      <c r="AV413" s="468"/>
      <c r="AW413" s="403"/>
      <c r="AX413" s="403"/>
      <c r="AY413" s="403"/>
      <c r="AZ413" s="403"/>
      <c r="BA413" s="403"/>
      <c r="BB413" s="403"/>
      <c r="BC413" s="403"/>
      <c r="BD413" s="403"/>
      <c r="BE413" s="403"/>
      <c r="BF413" s="403"/>
      <c r="BG413" s="403"/>
      <c r="BH413" s="403"/>
      <c r="BI413" s="403"/>
      <c r="BJ413" s="403"/>
      <c r="BK413" s="403"/>
      <c r="BL413" s="403"/>
      <c r="BM413" s="403"/>
      <c r="BN413" s="403"/>
      <c r="BO413" s="403"/>
      <c r="BP413" s="403"/>
      <c r="BQ413" s="377"/>
      <c r="BR413" s="377"/>
    </row>
    <row r="414" spans="1:70" ht="17" customHeight="1" x14ac:dyDescent="0.2">
      <c r="A414" s="387"/>
      <c r="B414" s="390"/>
      <c r="C414" s="393"/>
      <c r="D414" s="396"/>
      <c r="E414" s="399"/>
      <c r="F414" s="19">
        <v>39</v>
      </c>
      <c r="G414" s="35">
        <f>Anchor!B1263</f>
        <v>0</v>
      </c>
      <c r="H414" s="40">
        <f>Anchor!C1263</f>
        <v>0</v>
      </c>
      <c r="I414" s="40">
        <f>Anchor!D1263</f>
        <v>0</v>
      </c>
      <c r="J414" s="40">
        <f>Anchor!E1263</f>
        <v>0</v>
      </c>
      <c r="K414" s="40"/>
      <c r="L414" s="40">
        <f>Anchor!F1263</f>
        <v>0</v>
      </c>
      <c r="M414" s="40">
        <f>Anchor!G1263</f>
        <v>0</v>
      </c>
      <c r="N414" s="40">
        <f>Anchor!H1263</f>
        <v>0</v>
      </c>
      <c r="O414" s="40"/>
      <c r="P414" s="40"/>
      <c r="Q414" s="40"/>
      <c r="R414" s="40"/>
      <c r="S414" s="40"/>
      <c r="T414" s="40"/>
      <c r="U414" s="40"/>
      <c r="V414" s="40">
        <f>Anchor!I1263</f>
        <v>0</v>
      </c>
      <c r="W414" s="40">
        <f>Anchor!J1263</f>
        <v>0</v>
      </c>
      <c r="X414" s="36">
        <f t="shared" si="26"/>
        <v>0</v>
      </c>
      <c r="Y414" s="15"/>
      <c r="Z414" s="35">
        <f>Test!B1263</f>
        <v>0</v>
      </c>
      <c r="AA414" s="40">
        <f>Test!C1263</f>
        <v>0</v>
      </c>
      <c r="AB414" s="40">
        <f>Test!D1263</f>
        <v>0</v>
      </c>
      <c r="AC414" s="40">
        <f>Test!E1263</f>
        <v>0</v>
      </c>
      <c r="AD414" s="40"/>
      <c r="AE414" s="40">
        <f>Test!F1263</f>
        <v>0</v>
      </c>
      <c r="AF414" s="40">
        <f>Test!G1263</f>
        <v>0</v>
      </c>
      <c r="AG414" s="40">
        <f>Test!H1263</f>
        <v>0</v>
      </c>
      <c r="AH414" s="40"/>
      <c r="AI414" s="40"/>
      <c r="AJ414" s="40"/>
      <c r="AK414" s="40"/>
      <c r="AL414" s="40"/>
      <c r="AM414" s="40"/>
      <c r="AN414" s="40"/>
      <c r="AO414" s="40">
        <f>Test!I1263</f>
        <v>0</v>
      </c>
      <c r="AP414" s="40">
        <f>Test!J1263</f>
        <v>0</v>
      </c>
      <c r="AQ414" s="36">
        <f t="shared" si="27"/>
        <v>0</v>
      </c>
      <c r="AR414" s="48" t="e">
        <f t="shared" si="24"/>
        <v>#DIV/0!</v>
      </c>
      <c r="AS414" s="49" t="e">
        <f t="shared" si="25"/>
        <v>#DIV/0!</v>
      </c>
      <c r="AT414" s="16"/>
      <c r="AU414" s="16"/>
      <c r="AV414" s="468" t="s">
        <v>124</v>
      </c>
      <c r="AW414" s="403" t="e" cm="1">
        <f t="array" ref="AW414">bdRateExtend($G413:$G416,H413:H416,$Z413:$Z416,AA413:AA416)</f>
        <v>#VALUE!</v>
      </c>
      <c r="AX414" s="403"/>
      <c r="AY414" s="403"/>
      <c r="AZ414" s="403"/>
      <c r="BA414" s="403"/>
      <c r="BB414" s="403" t="e" cm="1">
        <f t="array" ref="BB414">bdRateExtend($G413:$G416,L413:L416,$Z413:$Z416,AE413:AE416)</f>
        <v>#VALUE!</v>
      </c>
      <c r="BC414" s="403"/>
      <c r="BD414" s="403" t="e" cm="1">
        <f t="array" ref="BD414">bdRateExtend($G413:$G416,M413:M416,$Z413:$Z416,AF413:AF416)</f>
        <v>#VALUE!</v>
      </c>
      <c r="BE414" s="403"/>
      <c r="BF414" s="403" t="e" cm="1">
        <f t="array" ref="BF414">bdRateExtend($G413:$G416,N413:N416,$Z413:$Z416,AG413:AG416)</f>
        <v>#VALUE!</v>
      </c>
      <c r="BG414" s="403"/>
      <c r="BH414" s="403" t="e" cm="1">
        <f t="array" ref="BH414">bdRateExtend($G413:$G416,O413:O416,$Z413:$Z416,AH413:AH416)</f>
        <v>#VALUE!</v>
      </c>
      <c r="BI414" s="403"/>
      <c r="BJ414" s="403" t="e" cm="1">
        <f t="array" ref="BJ414">bdRateExtend($G413:$G416,P413:P416,$Z413:$Z416,AI413:AI416)</f>
        <v>#VALUE!</v>
      </c>
      <c r="BK414" s="403"/>
      <c r="BL414" s="403" t="e" cm="1">
        <f t="array" ref="BL414">bdRateExtend($G413:$G416,Q413:Q416,$Z413:$Z416,AJ413:AJ416)</f>
        <v>#VALUE!</v>
      </c>
      <c r="BM414" s="403"/>
      <c r="BN414" s="403" t="e" cm="1">
        <f t="array" ref="BN414">bdRateExtend($G413:$G416,R413:R416,$Z413:$Z416,AK413:AK416)</f>
        <v>#VALUE!</v>
      </c>
      <c r="BO414" s="403"/>
      <c r="BP414" s="403"/>
      <c r="BQ414" s="377"/>
      <c r="BR414" s="377"/>
    </row>
    <row r="415" spans="1:70" ht="17" customHeight="1" x14ac:dyDescent="0.2">
      <c r="A415" s="387"/>
      <c r="B415" s="390"/>
      <c r="C415" s="393"/>
      <c r="D415" s="396"/>
      <c r="E415" s="399"/>
      <c r="F415" s="19">
        <v>47</v>
      </c>
      <c r="G415" s="35">
        <f>Anchor!B1264</f>
        <v>0</v>
      </c>
      <c r="H415" s="40">
        <f>Anchor!C1264</f>
        <v>0</v>
      </c>
      <c r="I415" s="40">
        <f>Anchor!D1264</f>
        <v>0</v>
      </c>
      <c r="J415" s="40">
        <f>Anchor!E1264</f>
        <v>0</v>
      </c>
      <c r="K415" s="40"/>
      <c r="L415" s="40">
        <f>Anchor!F1264</f>
        <v>0</v>
      </c>
      <c r="M415" s="40">
        <f>Anchor!G1264</f>
        <v>0</v>
      </c>
      <c r="N415" s="40">
        <f>Anchor!H1264</f>
        <v>0</v>
      </c>
      <c r="O415" s="40"/>
      <c r="P415" s="40"/>
      <c r="Q415" s="40"/>
      <c r="R415" s="40"/>
      <c r="S415" s="40"/>
      <c r="T415" s="40"/>
      <c r="U415" s="40"/>
      <c r="V415" s="40">
        <f>Anchor!I1264</f>
        <v>0</v>
      </c>
      <c r="W415" s="40">
        <f>Anchor!J1264</f>
        <v>0</v>
      </c>
      <c r="X415" s="36">
        <f t="shared" si="26"/>
        <v>0</v>
      </c>
      <c r="Y415" s="15"/>
      <c r="Z415" s="35">
        <f>Test!B1264</f>
        <v>0</v>
      </c>
      <c r="AA415" s="40">
        <f>Test!C1264</f>
        <v>0</v>
      </c>
      <c r="AB415" s="40">
        <f>Test!D1264</f>
        <v>0</v>
      </c>
      <c r="AC415" s="40">
        <f>Test!E1264</f>
        <v>0</v>
      </c>
      <c r="AD415" s="40"/>
      <c r="AE415" s="40">
        <f>Test!F1264</f>
        <v>0</v>
      </c>
      <c r="AF415" s="40">
        <f>Test!G1264</f>
        <v>0</v>
      </c>
      <c r="AG415" s="40">
        <f>Test!H1264</f>
        <v>0</v>
      </c>
      <c r="AH415" s="40"/>
      <c r="AI415" s="40"/>
      <c r="AJ415" s="40"/>
      <c r="AK415" s="40"/>
      <c r="AL415" s="40"/>
      <c r="AM415" s="40"/>
      <c r="AN415" s="40"/>
      <c r="AO415" s="40">
        <f>Test!I1264</f>
        <v>0</v>
      </c>
      <c r="AP415" s="40">
        <f>Test!J1264</f>
        <v>0</v>
      </c>
      <c r="AQ415" s="36">
        <f t="shared" si="27"/>
        <v>0</v>
      </c>
      <c r="AR415" s="48" t="e">
        <f t="shared" si="24"/>
        <v>#DIV/0!</v>
      </c>
      <c r="AS415" s="49" t="e">
        <f t="shared" si="25"/>
        <v>#DIV/0!</v>
      </c>
      <c r="AT415" s="16"/>
      <c r="AU415" s="16"/>
      <c r="AV415" s="468"/>
      <c r="AW415" s="403"/>
      <c r="AX415" s="403"/>
      <c r="AY415" s="403"/>
      <c r="AZ415" s="403"/>
      <c r="BA415" s="403"/>
      <c r="BB415" s="403"/>
      <c r="BC415" s="403"/>
      <c r="BD415" s="403"/>
      <c r="BE415" s="403"/>
      <c r="BF415" s="403"/>
      <c r="BG415" s="403"/>
      <c r="BH415" s="403"/>
      <c r="BI415" s="403"/>
      <c r="BJ415" s="403"/>
      <c r="BK415" s="403"/>
      <c r="BL415" s="403"/>
      <c r="BM415" s="403"/>
      <c r="BN415" s="403"/>
      <c r="BO415" s="403"/>
      <c r="BP415" s="403"/>
      <c r="BQ415" s="377"/>
      <c r="BR415" s="377"/>
    </row>
    <row r="416" spans="1:70" ht="17" customHeight="1" x14ac:dyDescent="0.2">
      <c r="A416" s="387"/>
      <c r="B416" s="390"/>
      <c r="C416" s="393"/>
      <c r="D416" s="396"/>
      <c r="E416" s="399"/>
      <c r="F416" s="19">
        <v>55</v>
      </c>
      <c r="G416" s="35">
        <f>Anchor!B1265</f>
        <v>0</v>
      </c>
      <c r="H416" s="40">
        <f>Anchor!C1265</f>
        <v>0</v>
      </c>
      <c r="I416" s="40">
        <f>Anchor!D1265</f>
        <v>0</v>
      </c>
      <c r="J416" s="40">
        <f>Anchor!E1265</f>
        <v>0</v>
      </c>
      <c r="K416" s="40"/>
      <c r="L416" s="40">
        <f>Anchor!F1265</f>
        <v>0</v>
      </c>
      <c r="M416" s="40">
        <f>Anchor!G1265</f>
        <v>0</v>
      </c>
      <c r="N416" s="40">
        <f>Anchor!H1265</f>
        <v>0</v>
      </c>
      <c r="O416" s="40"/>
      <c r="P416" s="40"/>
      <c r="Q416" s="40"/>
      <c r="R416" s="40"/>
      <c r="S416" s="40"/>
      <c r="T416" s="40"/>
      <c r="U416" s="40"/>
      <c r="V416" s="40">
        <f>Anchor!I1265</f>
        <v>0</v>
      </c>
      <c r="W416" s="40">
        <f>Anchor!J1265</f>
        <v>0</v>
      </c>
      <c r="X416" s="36">
        <f t="shared" si="26"/>
        <v>0</v>
      </c>
      <c r="Y416" s="15"/>
      <c r="Z416" s="35">
        <f>Test!B1265</f>
        <v>0</v>
      </c>
      <c r="AA416" s="40">
        <f>Test!C1265</f>
        <v>0</v>
      </c>
      <c r="AB416" s="40">
        <f>Test!D1265</f>
        <v>0</v>
      </c>
      <c r="AC416" s="40">
        <f>Test!E1265</f>
        <v>0</v>
      </c>
      <c r="AD416" s="40"/>
      <c r="AE416" s="40">
        <f>Test!F1265</f>
        <v>0</v>
      </c>
      <c r="AF416" s="40">
        <f>Test!G1265</f>
        <v>0</v>
      </c>
      <c r="AG416" s="40">
        <f>Test!H1265</f>
        <v>0</v>
      </c>
      <c r="AH416" s="40"/>
      <c r="AI416" s="40"/>
      <c r="AJ416" s="40"/>
      <c r="AK416" s="40"/>
      <c r="AL416" s="40"/>
      <c r="AM416" s="40"/>
      <c r="AN416" s="40"/>
      <c r="AO416" s="40">
        <f>Test!I1265</f>
        <v>0</v>
      </c>
      <c r="AP416" s="40">
        <f>Test!J1265</f>
        <v>0</v>
      </c>
      <c r="AQ416" s="36">
        <f t="shared" si="27"/>
        <v>0</v>
      </c>
      <c r="AR416" s="48" t="e">
        <f t="shared" si="24"/>
        <v>#DIV/0!</v>
      </c>
      <c r="AS416" s="49" t="e">
        <f t="shared" si="25"/>
        <v>#DIV/0!</v>
      </c>
      <c r="AT416" s="16"/>
      <c r="AU416" s="16"/>
      <c r="AV416" s="468" t="s">
        <v>125</v>
      </c>
      <c r="AW416" s="403" t="e" cm="1">
        <f t="array" ref="AW416">bdRateExtend($G414:$G417,H414:H417,$Z414:$Z417,AA414:AA417)</f>
        <v>#VALUE!</v>
      </c>
      <c r="AX416" s="403"/>
      <c r="AY416" s="403"/>
      <c r="AZ416" s="403"/>
      <c r="BA416" s="403"/>
      <c r="BB416" s="403" t="e" cm="1">
        <f t="array" ref="BB416">bdRateExtend($G414:$G417,L414:L417,$Z414:$Z417,AE414:AE417)</f>
        <v>#VALUE!</v>
      </c>
      <c r="BC416" s="403"/>
      <c r="BD416" s="403" t="e" cm="1">
        <f t="array" ref="BD416">bdRateExtend($G414:$G417,M414:M417,$Z414:$Z417,AF414:AF417)</f>
        <v>#VALUE!</v>
      </c>
      <c r="BE416" s="403"/>
      <c r="BF416" s="403" t="e" cm="1">
        <f t="array" ref="BF416">bdRateExtend($G414:$G417,N414:N417,$Z414:$Z417,AG414:AG417)</f>
        <v>#VALUE!</v>
      </c>
      <c r="BG416" s="403"/>
      <c r="BH416" s="403" t="e" cm="1">
        <f t="array" ref="BH416">bdRateExtend($G414:$G417,O414:O417,$Z414:$Z417,AH414:AH417)</f>
        <v>#VALUE!</v>
      </c>
      <c r="BI416" s="403"/>
      <c r="BJ416" s="403" t="e" cm="1">
        <f t="array" ref="BJ416">bdRateExtend($G414:$G417,P414:P417,$Z414:$Z417,AI414:AI417)</f>
        <v>#VALUE!</v>
      </c>
      <c r="BK416" s="403"/>
      <c r="BL416" s="403" t="e" cm="1">
        <f t="array" ref="BL416">bdRateExtend($G414:$G417,Q414:Q417,$Z414:$Z417,AJ414:AJ417)</f>
        <v>#VALUE!</v>
      </c>
      <c r="BM416" s="403"/>
      <c r="BN416" s="403" t="e" cm="1">
        <f t="array" ref="BN416">bdRateExtend($G414:$G417,R414:R417,$Z414:$Z417,AK414:AK417)</f>
        <v>#VALUE!</v>
      </c>
      <c r="BO416" s="403"/>
      <c r="BP416" s="403"/>
      <c r="BQ416" s="377"/>
      <c r="BR416" s="377"/>
    </row>
    <row r="417" spans="1:70" ht="17" customHeight="1" thickBot="1" x14ac:dyDescent="0.25">
      <c r="A417" s="387"/>
      <c r="B417" s="391"/>
      <c r="C417" s="394"/>
      <c r="D417" s="397"/>
      <c r="E417" s="400"/>
      <c r="F417" s="22">
        <v>63</v>
      </c>
      <c r="G417" s="37">
        <f>Anchor!B1266</f>
        <v>0</v>
      </c>
      <c r="H417" s="38">
        <f>Anchor!C1266</f>
        <v>0</v>
      </c>
      <c r="I417" s="38">
        <f>Anchor!D1266</f>
        <v>0</v>
      </c>
      <c r="J417" s="38">
        <f>Anchor!E1266</f>
        <v>0</v>
      </c>
      <c r="K417" s="38"/>
      <c r="L417" s="38">
        <f>Anchor!F1266</f>
        <v>0</v>
      </c>
      <c r="M417" s="38">
        <f>Anchor!G1266</f>
        <v>0</v>
      </c>
      <c r="N417" s="38">
        <f>Anchor!H1266</f>
        <v>0</v>
      </c>
      <c r="O417" s="38"/>
      <c r="P417" s="38"/>
      <c r="Q417" s="38"/>
      <c r="R417" s="38"/>
      <c r="S417" s="38"/>
      <c r="T417" s="38"/>
      <c r="U417" s="38"/>
      <c r="V417" s="38">
        <f>Anchor!I1266</f>
        <v>0</v>
      </c>
      <c r="W417" s="38">
        <f>Anchor!J1266</f>
        <v>0</v>
      </c>
      <c r="X417" s="39">
        <f t="shared" si="26"/>
        <v>0</v>
      </c>
      <c r="Y417" s="15"/>
      <c r="Z417" s="37">
        <f>Test!B1266</f>
        <v>0</v>
      </c>
      <c r="AA417" s="38">
        <f>Test!C1266</f>
        <v>0</v>
      </c>
      <c r="AB417" s="38">
        <f>Test!D1266</f>
        <v>0</v>
      </c>
      <c r="AC417" s="38">
        <f>Test!E1266</f>
        <v>0</v>
      </c>
      <c r="AD417" s="38"/>
      <c r="AE417" s="38">
        <f>Test!F1266</f>
        <v>0</v>
      </c>
      <c r="AF417" s="38">
        <f>Test!G1266</f>
        <v>0</v>
      </c>
      <c r="AG417" s="38">
        <f>Test!H1266</f>
        <v>0</v>
      </c>
      <c r="AH417" s="38"/>
      <c r="AI417" s="38"/>
      <c r="AJ417" s="38"/>
      <c r="AK417" s="38"/>
      <c r="AL417" s="38"/>
      <c r="AM417" s="38"/>
      <c r="AN417" s="38"/>
      <c r="AO417" s="38">
        <f>Test!I1266</f>
        <v>0</v>
      </c>
      <c r="AP417" s="38">
        <f>Test!J1266</f>
        <v>0</v>
      </c>
      <c r="AQ417" s="39">
        <f t="shared" si="27"/>
        <v>0</v>
      </c>
      <c r="AR417" s="50" t="e">
        <f t="shared" si="24"/>
        <v>#DIV/0!</v>
      </c>
      <c r="AS417" s="51" t="e">
        <f t="shared" si="25"/>
        <v>#DIV/0!</v>
      </c>
      <c r="AT417" s="16"/>
      <c r="AU417" s="16"/>
      <c r="AV417" s="468"/>
      <c r="AW417" s="403"/>
      <c r="AX417" s="403"/>
      <c r="AY417" s="403"/>
      <c r="AZ417" s="403"/>
      <c r="BA417" s="403"/>
      <c r="BB417" s="403"/>
      <c r="BC417" s="403"/>
      <c r="BD417" s="403"/>
      <c r="BE417" s="403"/>
      <c r="BF417" s="403"/>
      <c r="BG417" s="403"/>
      <c r="BH417" s="403"/>
      <c r="BI417" s="403"/>
      <c r="BJ417" s="403"/>
      <c r="BK417" s="403"/>
      <c r="BL417" s="403"/>
      <c r="BM417" s="403"/>
      <c r="BN417" s="403"/>
      <c r="BO417" s="403"/>
      <c r="BP417" s="403"/>
      <c r="BQ417" s="377"/>
      <c r="BR417" s="377"/>
    </row>
    <row r="418" spans="1:70" ht="17" customHeight="1" x14ac:dyDescent="0.2">
      <c r="A418" s="387"/>
      <c r="B418" s="389" t="s">
        <v>2</v>
      </c>
      <c r="C418" s="392" t="s">
        <v>88</v>
      </c>
      <c r="D418" s="395">
        <v>24</v>
      </c>
      <c r="E418" s="398">
        <v>10</v>
      </c>
      <c r="F418" s="21">
        <v>23</v>
      </c>
      <c r="G418" s="32">
        <f>Anchor!B1267</f>
        <v>0</v>
      </c>
      <c r="H418" s="33">
        <f>Anchor!C1267</f>
        <v>0</v>
      </c>
      <c r="I418" s="33">
        <f>Anchor!D1267</f>
        <v>0</v>
      </c>
      <c r="J418" s="33">
        <f>Anchor!E1267</f>
        <v>0</v>
      </c>
      <c r="K418" s="33"/>
      <c r="L418" s="33">
        <f>Anchor!F1267</f>
        <v>0</v>
      </c>
      <c r="M418" s="33">
        <f>Anchor!G1267</f>
        <v>0</v>
      </c>
      <c r="N418" s="33">
        <f>Anchor!H1267</f>
        <v>0</v>
      </c>
      <c r="O418" s="33"/>
      <c r="P418" s="33"/>
      <c r="Q418" s="33"/>
      <c r="R418" s="33"/>
      <c r="S418" s="33"/>
      <c r="T418" s="33"/>
      <c r="U418" s="33"/>
      <c r="V418" s="33">
        <f>Anchor!I1267</f>
        <v>0</v>
      </c>
      <c r="W418" s="33">
        <f>Anchor!J1267</f>
        <v>0</v>
      </c>
      <c r="X418" s="34">
        <f t="shared" si="26"/>
        <v>0</v>
      </c>
      <c r="Y418" s="15"/>
      <c r="Z418" s="32">
        <f>Test!B1267</f>
        <v>0</v>
      </c>
      <c r="AA418" s="33">
        <f>Test!C1267</f>
        <v>0</v>
      </c>
      <c r="AB418" s="33">
        <f>Test!D1267</f>
        <v>0</v>
      </c>
      <c r="AC418" s="33">
        <f>Test!E1267</f>
        <v>0</v>
      </c>
      <c r="AD418" s="33"/>
      <c r="AE418" s="33">
        <f>Test!F1267</f>
        <v>0</v>
      </c>
      <c r="AF418" s="33">
        <f>Test!G1267</f>
        <v>0</v>
      </c>
      <c r="AG418" s="33">
        <f>Test!H1267</f>
        <v>0</v>
      </c>
      <c r="AH418" s="33"/>
      <c r="AI418" s="33"/>
      <c r="AJ418" s="33"/>
      <c r="AK418" s="33"/>
      <c r="AL418" s="33"/>
      <c r="AM418" s="33"/>
      <c r="AN418" s="33"/>
      <c r="AO418" s="33">
        <f>Test!I1267</f>
        <v>0</v>
      </c>
      <c r="AP418" s="33">
        <f>Test!J1267</f>
        <v>0</v>
      </c>
      <c r="AQ418" s="34">
        <f t="shared" si="27"/>
        <v>0</v>
      </c>
      <c r="AR418" s="46" t="e">
        <f t="shared" si="24"/>
        <v>#DIV/0!</v>
      </c>
      <c r="AS418" s="47" t="e">
        <f t="shared" si="25"/>
        <v>#DIV/0!</v>
      </c>
      <c r="AT418" s="16"/>
      <c r="AU418" s="16"/>
      <c r="AV418" s="468" t="s">
        <v>123</v>
      </c>
      <c r="AW418" s="403" t="e" cm="1">
        <f t="array" ref="AW418">bdRateExtend($G418:$G421,H418:H421,$Z418:$Z421,AA418:AA421)</f>
        <v>#VALUE!</v>
      </c>
      <c r="AX418" s="403" t="e" cm="1">
        <f t="array" ref="AX418">bdRateExtend($G418:$G423,H418:H423,$Z418:$Z423,AA418:AA423)</f>
        <v>#VALUE!</v>
      </c>
      <c r="AY418" s="403" t="e" cm="1">
        <f t="array" ref="AY418">bdRateExtend($G418:$G423,I418:I423,$Z418:$Z423,AB418:AB423)</f>
        <v>#VALUE!</v>
      </c>
      <c r="AZ418" s="403" t="e" cm="1">
        <f t="array" ref="AZ418">bdRateExtend($G418:$G423,J418:J423,$Z418:$Z423,AC418:AC423)</f>
        <v>#VALUE!</v>
      </c>
      <c r="BA418" s="403" t="e" cm="1">
        <f t="array" ref="BA418">bdRateExtend($G418:$G423,K418:K423,$Z418:$Z423,AD418:AD423)</f>
        <v>#VALUE!</v>
      </c>
      <c r="BB418" s="403" t="e" cm="1">
        <f t="array" ref="BB418">bdRateExtend($G418:$G421,L418:L421,$Z418:$Z421,AE418:AE421)</f>
        <v>#VALUE!</v>
      </c>
      <c r="BC418" s="403" t="e" cm="1">
        <f t="array" ref="BC418">bdRateExtend($G418:$G423,L418:L423,$Z418:$Z423,AE418:AE423)</f>
        <v>#VALUE!</v>
      </c>
      <c r="BD418" s="403" t="e" cm="1">
        <f t="array" ref="BD418">bdRateExtend($G418:$G421,M418:M421,$Z418:$Z421,AF418:AF421)</f>
        <v>#VALUE!</v>
      </c>
      <c r="BE418" s="403" t="e" cm="1">
        <f t="array" ref="BE418">bdRateExtend($G418:$G423,M418:M423,$Z418:$Z423,AF418:AF423)</f>
        <v>#VALUE!</v>
      </c>
      <c r="BF418" s="403" t="e" cm="1">
        <f t="array" ref="BF418">bdRateExtend($G418:$G421,N418:N421,$Z418:$Z421,AG418:AG421)</f>
        <v>#VALUE!</v>
      </c>
      <c r="BG418" s="403" t="e" cm="1">
        <f t="array" ref="BG418">bdRateExtend($G418:$G423,N418:N423,$Z418:$Z423,AG418:AG423)</f>
        <v>#VALUE!</v>
      </c>
      <c r="BH418" s="403" t="e" cm="1">
        <f t="array" ref="BH418">bdRateExtend($G418:$G421,O418:O421,$Z418:$Z421,AH418:AH421)</f>
        <v>#VALUE!</v>
      </c>
      <c r="BI418" s="403" t="e" cm="1">
        <f t="array" ref="BI418">bdRateExtend($G418:$G423,O418:O423,$Z418:$Z423,AH418:AH423)</f>
        <v>#VALUE!</v>
      </c>
      <c r="BJ418" s="403" t="e" cm="1">
        <f t="array" ref="BJ418">bdRateExtend($G418:$G421,P418:P421,$Z418:$Z421,AI418:AI421)</f>
        <v>#VALUE!</v>
      </c>
      <c r="BK418" s="403" t="e" cm="1">
        <f t="array" ref="BK418">bdRateExtend($G418:$G423,P418:P423,$Z418:$Z423,AI418:AI423)</f>
        <v>#VALUE!</v>
      </c>
      <c r="BL418" s="403" t="e" cm="1">
        <f t="array" ref="BL418">bdRateExtend($G418:$G421,Q418:Q421,$Z418:$Z421,AJ418:AJ421)</f>
        <v>#VALUE!</v>
      </c>
      <c r="BM418" s="403" t="e" cm="1">
        <f t="array" ref="BM418">bdRateExtend($G418:$G423,Q418:Q423,$Z418:$Z423,AJ418:AJ423)</f>
        <v>#VALUE!</v>
      </c>
      <c r="BN418" s="403" t="e" cm="1">
        <f t="array" ref="BN418">bdRateExtend($G418:$G421,R418:R421,$Z418:$Z421,AK418:AK421)</f>
        <v>#VALUE!</v>
      </c>
      <c r="BO418" s="403" t="e" cm="1">
        <f t="array" ref="BO418">bdRateExtend($G418:$G423,R418:R423,$Z418:$Z423,AK418:AK423)</f>
        <v>#VALUE!</v>
      </c>
      <c r="BP418" s="403" t="e" cm="1">
        <f t="array" ref="BP418">bdRateExtend($G418:$G423,S418:S423,$Z418:$Z423,AL418:AL423)</f>
        <v>#VALUE!</v>
      </c>
      <c r="BQ418" s="377" t="e" cm="1">
        <f t="array" ref="BQ418">bdRateExtend($G418:$G423,T418:T423,$Z418:$Z423,AM418:AM423)</f>
        <v>#VALUE!</v>
      </c>
      <c r="BR418" s="377" t="e" cm="1">
        <f t="array" ref="BR418">bdRateExtend($G418:$G423,U418:U423,$Z418:$Z423,AN418:AN423)</f>
        <v>#VALUE!</v>
      </c>
    </row>
    <row r="419" spans="1:70" ht="17" customHeight="1" x14ac:dyDescent="0.2">
      <c r="A419" s="387"/>
      <c r="B419" s="390"/>
      <c r="C419" s="393"/>
      <c r="D419" s="396"/>
      <c r="E419" s="399"/>
      <c r="F419" s="19">
        <v>31</v>
      </c>
      <c r="G419" s="35">
        <f>Anchor!B1268</f>
        <v>0</v>
      </c>
      <c r="H419" s="40">
        <f>Anchor!C1268</f>
        <v>0</v>
      </c>
      <c r="I419" s="40">
        <f>Anchor!D1268</f>
        <v>0</v>
      </c>
      <c r="J419" s="40">
        <f>Anchor!E1268</f>
        <v>0</v>
      </c>
      <c r="K419" s="40"/>
      <c r="L419" s="40">
        <f>Anchor!F1268</f>
        <v>0</v>
      </c>
      <c r="M419" s="40">
        <f>Anchor!G1268</f>
        <v>0</v>
      </c>
      <c r="N419" s="40">
        <f>Anchor!H1268</f>
        <v>0</v>
      </c>
      <c r="O419" s="40"/>
      <c r="P419" s="40"/>
      <c r="Q419" s="40"/>
      <c r="R419" s="40"/>
      <c r="S419" s="40"/>
      <c r="T419" s="40"/>
      <c r="U419" s="40"/>
      <c r="V419" s="40">
        <f>Anchor!I1268</f>
        <v>0</v>
      </c>
      <c r="W419" s="40">
        <f>Anchor!J1268</f>
        <v>0</v>
      </c>
      <c r="X419" s="36">
        <f t="shared" si="26"/>
        <v>0</v>
      </c>
      <c r="Y419" s="15"/>
      <c r="Z419" s="35">
        <f>Test!B1268</f>
        <v>0</v>
      </c>
      <c r="AA419" s="40">
        <f>Test!C1268</f>
        <v>0</v>
      </c>
      <c r="AB419" s="40">
        <f>Test!D1268</f>
        <v>0</v>
      </c>
      <c r="AC419" s="40">
        <f>Test!E1268</f>
        <v>0</v>
      </c>
      <c r="AD419" s="40"/>
      <c r="AE419" s="40">
        <f>Test!F1268</f>
        <v>0</v>
      </c>
      <c r="AF419" s="40">
        <f>Test!G1268</f>
        <v>0</v>
      </c>
      <c r="AG419" s="40">
        <f>Test!H1268</f>
        <v>0</v>
      </c>
      <c r="AH419" s="40"/>
      <c r="AI419" s="40"/>
      <c r="AJ419" s="40"/>
      <c r="AK419" s="40"/>
      <c r="AL419" s="40"/>
      <c r="AM419" s="40"/>
      <c r="AN419" s="40"/>
      <c r="AO419" s="40">
        <f>Test!I1268</f>
        <v>0</v>
      </c>
      <c r="AP419" s="40">
        <f>Test!J1268</f>
        <v>0</v>
      </c>
      <c r="AQ419" s="36">
        <f t="shared" si="27"/>
        <v>0</v>
      </c>
      <c r="AR419" s="48" t="e">
        <f t="shared" si="24"/>
        <v>#DIV/0!</v>
      </c>
      <c r="AS419" s="49" t="e">
        <f t="shared" si="25"/>
        <v>#DIV/0!</v>
      </c>
      <c r="AT419" s="16"/>
      <c r="AU419" s="16"/>
      <c r="AV419" s="468"/>
      <c r="AW419" s="403"/>
      <c r="AX419" s="403"/>
      <c r="AY419" s="403"/>
      <c r="AZ419" s="403"/>
      <c r="BA419" s="403"/>
      <c r="BB419" s="403"/>
      <c r="BC419" s="403"/>
      <c r="BD419" s="403"/>
      <c r="BE419" s="403"/>
      <c r="BF419" s="403"/>
      <c r="BG419" s="403"/>
      <c r="BH419" s="403"/>
      <c r="BI419" s="403"/>
      <c r="BJ419" s="403"/>
      <c r="BK419" s="403"/>
      <c r="BL419" s="403"/>
      <c r="BM419" s="403"/>
      <c r="BN419" s="403"/>
      <c r="BO419" s="403"/>
      <c r="BP419" s="403"/>
      <c r="BQ419" s="377"/>
      <c r="BR419" s="377"/>
    </row>
    <row r="420" spans="1:70" ht="17" customHeight="1" x14ac:dyDescent="0.2">
      <c r="A420" s="387"/>
      <c r="B420" s="390"/>
      <c r="C420" s="393"/>
      <c r="D420" s="396"/>
      <c r="E420" s="399"/>
      <c r="F420" s="19">
        <v>39</v>
      </c>
      <c r="G420" s="35">
        <f>Anchor!B1269</f>
        <v>0</v>
      </c>
      <c r="H420" s="40">
        <f>Anchor!C1269</f>
        <v>0</v>
      </c>
      <c r="I420" s="40">
        <f>Anchor!D1269</f>
        <v>0</v>
      </c>
      <c r="J420" s="40">
        <f>Anchor!E1269</f>
        <v>0</v>
      </c>
      <c r="K420" s="40"/>
      <c r="L420" s="40">
        <f>Anchor!F1269</f>
        <v>0</v>
      </c>
      <c r="M420" s="40">
        <f>Anchor!G1269</f>
        <v>0</v>
      </c>
      <c r="N420" s="40">
        <f>Anchor!H1269</f>
        <v>0</v>
      </c>
      <c r="O420" s="40"/>
      <c r="P420" s="40"/>
      <c r="Q420" s="40"/>
      <c r="R420" s="40"/>
      <c r="S420" s="40"/>
      <c r="T420" s="40"/>
      <c r="U420" s="40"/>
      <c r="V420" s="40">
        <f>Anchor!I1269</f>
        <v>0</v>
      </c>
      <c r="W420" s="40">
        <f>Anchor!J1269</f>
        <v>0</v>
      </c>
      <c r="X420" s="36">
        <f t="shared" si="26"/>
        <v>0</v>
      </c>
      <c r="Y420" s="15"/>
      <c r="Z420" s="35">
        <f>Test!B1269</f>
        <v>0</v>
      </c>
      <c r="AA420" s="40">
        <f>Test!C1269</f>
        <v>0</v>
      </c>
      <c r="AB420" s="40">
        <f>Test!D1269</f>
        <v>0</v>
      </c>
      <c r="AC420" s="40">
        <f>Test!E1269</f>
        <v>0</v>
      </c>
      <c r="AD420" s="40"/>
      <c r="AE420" s="40">
        <f>Test!F1269</f>
        <v>0</v>
      </c>
      <c r="AF420" s="40">
        <f>Test!G1269</f>
        <v>0</v>
      </c>
      <c r="AG420" s="40">
        <f>Test!H1269</f>
        <v>0</v>
      </c>
      <c r="AH420" s="40"/>
      <c r="AI420" s="40"/>
      <c r="AJ420" s="40"/>
      <c r="AK420" s="40"/>
      <c r="AL420" s="40"/>
      <c r="AM420" s="40"/>
      <c r="AN420" s="40"/>
      <c r="AO420" s="40">
        <f>Test!I1269</f>
        <v>0</v>
      </c>
      <c r="AP420" s="40">
        <f>Test!J1269</f>
        <v>0</v>
      </c>
      <c r="AQ420" s="36">
        <f t="shared" si="27"/>
        <v>0</v>
      </c>
      <c r="AR420" s="48" t="e">
        <f t="shared" si="24"/>
        <v>#DIV/0!</v>
      </c>
      <c r="AS420" s="49" t="e">
        <f t="shared" si="25"/>
        <v>#DIV/0!</v>
      </c>
      <c r="AT420" s="16"/>
      <c r="AU420" s="16"/>
      <c r="AV420" s="468" t="s">
        <v>124</v>
      </c>
      <c r="AW420" s="403" t="e" cm="1">
        <f t="array" ref="AW420">bdRateExtend($G419:$G422,H419:H422,$Z419:$Z422,AA419:AA422)</f>
        <v>#VALUE!</v>
      </c>
      <c r="AX420" s="403"/>
      <c r="AY420" s="403"/>
      <c r="AZ420" s="403"/>
      <c r="BA420" s="403"/>
      <c r="BB420" s="403" t="e" cm="1">
        <f t="array" ref="BB420">bdRateExtend($G419:$G422,L419:L422,$Z419:$Z422,AE419:AE422)</f>
        <v>#VALUE!</v>
      </c>
      <c r="BC420" s="403"/>
      <c r="BD420" s="403" t="e" cm="1">
        <f t="array" ref="BD420">bdRateExtend($G419:$G422,M419:M422,$Z419:$Z422,AF419:AF422)</f>
        <v>#VALUE!</v>
      </c>
      <c r="BE420" s="403"/>
      <c r="BF420" s="403" t="e" cm="1">
        <f t="array" ref="BF420">bdRateExtend($G419:$G422,N419:N422,$Z419:$Z422,AG419:AG422)</f>
        <v>#VALUE!</v>
      </c>
      <c r="BG420" s="403"/>
      <c r="BH420" s="403" t="e" cm="1">
        <f t="array" ref="BH420">bdRateExtend($G419:$G422,O419:O422,$Z419:$Z422,AH419:AH422)</f>
        <v>#VALUE!</v>
      </c>
      <c r="BI420" s="403"/>
      <c r="BJ420" s="403" t="e" cm="1">
        <f t="array" ref="BJ420">bdRateExtend($G419:$G422,P419:P422,$Z419:$Z422,AI419:AI422)</f>
        <v>#VALUE!</v>
      </c>
      <c r="BK420" s="403"/>
      <c r="BL420" s="403" t="e" cm="1">
        <f t="array" ref="BL420">bdRateExtend($G419:$G422,Q419:Q422,$Z419:$Z422,AJ419:AJ422)</f>
        <v>#VALUE!</v>
      </c>
      <c r="BM420" s="403"/>
      <c r="BN420" s="403" t="e" cm="1">
        <f t="array" ref="BN420">bdRateExtend($G419:$G422,R419:R422,$Z419:$Z422,AK419:AK422)</f>
        <v>#VALUE!</v>
      </c>
      <c r="BO420" s="403"/>
      <c r="BP420" s="403"/>
      <c r="BQ420" s="377"/>
      <c r="BR420" s="377"/>
    </row>
    <row r="421" spans="1:70" ht="17" customHeight="1" x14ac:dyDescent="0.2">
      <c r="A421" s="387"/>
      <c r="B421" s="390"/>
      <c r="C421" s="393"/>
      <c r="D421" s="396"/>
      <c r="E421" s="399"/>
      <c r="F421" s="19">
        <v>47</v>
      </c>
      <c r="G421" s="35">
        <f>Anchor!B1270</f>
        <v>0</v>
      </c>
      <c r="H421" s="40">
        <f>Anchor!C1270</f>
        <v>0</v>
      </c>
      <c r="I421" s="40">
        <f>Anchor!D1270</f>
        <v>0</v>
      </c>
      <c r="J421" s="40">
        <f>Anchor!E1270</f>
        <v>0</v>
      </c>
      <c r="K421" s="40"/>
      <c r="L421" s="40">
        <f>Anchor!F1270</f>
        <v>0</v>
      </c>
      <c r="M421" s="40">
        <f>Anchor!G1270</f>
        <v>0</v>
      </c>
      <c r="N421" s="40">
        <f>Anchor!H1270</f>
        <v>0</v>
      </c>
      <c r="O421" s="40"/>
      <c r="P421" s="40"/>
      <c r="Q421" s="40"/>
      <c r="R421" s="40"/>
      <c r="S421" s="40"/>
      <c r="T421" s="40"/>
      <c r="U421" s="40"/>
      <c r="V421" s="40">
        <f>Anchor!I1270</f>
        <v>0</v>
      </c>
      <c r="W421" s="40">
        <f>Anchor!J1270</f>
        <v>0</v>
      </c>
      <c r="X421" s="36">
        <f t="shared" si="26"/>
        <v>0</v>
      </c>
      <c r="Y421" s="15"/>
      <c r="Z421" s="35">
        <f>Test!B1270</f>
        <v>0</v>
      </c>
      <c r="AA421" s="40">
        <f>Test!C1270</f>
        <v>0</v>
      </c>
      <c r="AB421" s="40">
        <f>Test!D1270</f>
        <v>0</v>
      </c>
      <c r="AC421" s="40">
        <f>Test!E1270</f>
        <v>0</v>
      </c>
      <c r="AD421" s="40"/>
      <c r="AE421" s="40">
        <f>Test!F1270</f>
        <v>0</v>
      </c>
      <c r="AF421" s="40">
        <f>Test!G1270</f>
        <v>0</v>
      </c>
      <c r="AG421" s="40">
        <f>Test!H1270</f>
        <v>0</v>
      </c>
      <c r="AH421" s="40"/>
      <c r="AI421" s="40"/>
      <c r="AJ421" s="40"/>
      <c r="AK421" s="40"/>
      <c r="AL421" s="40"/>
      <c r="AM421" s="40"/>
      <c r="AN421" s="40"/>
      <c r="AO421" s="40">
        <f>Test!I1270</f>
        <v>0</v>
      </c>
      <c r="AP421" s="40">
        <f>Test!J1270</f>
        <v>0</v>
      </c>
      <c r="AQ421" s="36">
        <f t="shared" si="27"/>
        <v>0</v>
      </c>
      <c r="AR421" s="48" t="e">
        <f t="shared" si="24"/>
        <v>#DIV/0!</v>
      </c>
      <c r="AS421" s="49" t="e">
        <f t="shared" si="25"/>
        <v>#DIV/0!</v>
      </c>
      <c r="AT421" s="16"/>
      <c r="AU421" s="16"/>
      <c r="AV421" s="468"/>
      <c r="AW421" s="403"/>
      <c r="AX421" s="403"/>
      <c r="AY421" s="403"/>
      <c r="AZ421" s="403"/>
      <c r="BA421" s="403"/>
      <c r="BB421" s="403"/>
      <c r="BC421" s="403"/>
      <c r="BD421" s="403"/>
      <c r="BE421" s="403"/>
      <c r="BF421" s="403"/>
      <c r="BG421" s="403"/>
      <c r="BH421" s="403"/>
      <c r="BI421" s="403"/>
      <c r="BJ421" s="403"/>
      <c r="BK421" s="403"/>
      <c r="BL421" s="403"/>
      <c r="BM421" s="403"/>
      <c r="BN421" s="403"/>
      <c r="BO421" s="403"/>
      <c r="BP421" s="403"/>
      <c r="BQ421" s="377"/>
      <c r="BR421" s="377"/>
    </row>
    <row r="422" spans="1:70" ht="17" customHeight="1" x14ac:dyDescent="0.2">
      <c r="A422" s="387"/>
      <c r="B422" s="390"/>
      <c r="C422" s="393"/>
      <c r="D422" s="396"/>
      <c r="E422" s="399"/>
      <c r="F422" s="19">
        <v>55</v>
      </c>
      <c r="G422" s="35">
        <f>Anchor!B1271</f>
        <v>0</v>
      </c>
      <c r="H422" s="40">
        <f>Anchor!C1271</f>
        <v>0</v>
      </c>
      <c r="I422" s="40">
        <f>Anchor!D1271</f>
        <v>0</v>
      </c>
      <c r="J422" s="40">
        <f>Anchor!E1271</f>
        <v>0</v>
      </c>
      <c r="K422" s="40"/>
      <c r="L422" s="40">
        <f>Anchor!F1271</f>
        <v>0</v>
      </c>
      <c r="M422" s="40">
        <f>Anchor!G1271</f>
        <v>0</v>
      </c>
      <c r="N422" s="40">
        <f>Anchor!H1271</f>
        <v>0</v>
      </c>
      <c r="O422" s="40"/>
      <c r="P422" s="40"/>
      <c r="Q422" s="40"/>
      <c r="R422" s="40"/>
      <c r="S422" s="40"/>
      <c r="T422" s="40"/>
      <c r="U422" s="40"/>
      <c r="V422" s="40">
        <f>Anchor!I1271</f>
        <v>0</v>
      </c>
      <c r="W422" s="40">
        <f>Anchor!J1271</f>
        <v>0</v>
      </c>
      <c r="X422" s="36">
        <f t="shared" si="26"/>
        <v>0</v>
      </c>
      <c r="Y422" s="15"/>
      <c r="Z422" s="35">
        <f>Test!B1271</f>
        <v>0</v>
      </c>
      <c r="AA422" s="40">
        <f>Test!C1271</f>
        <v>0</v>
      </c>
      <c r="AB422" s="40">
        <f>Test!D1271</f>
        <v>0</v>
      </c>
      <c r="AC422" s="40">
        <f>Test!E1271</f>
        <v>0</v>
      </c>
      <c r="AD422" s="40"/>
      <c r="AE422" s="40">
        <f>Test!F1271</f>
        <v>0</v>
      </c>
      <c r="AF422" s="40">
        <f>Test!G1271</f>
        <v>0</v>
      </c>
      <c r="AG422" s="40">
        <f>Test!H1271</f>
        <v>0</v>
      </c>
      <c r="AH422" s="40"/>
      <c r="AI422" s="40"/>
      <c r="AJ422" s="40"/>
      <c r="AK422" s="40"/>
      <c r="AL422" s="40"/>
      <c r="AM422" s="40"/>
      <c r="AN422" s="40"/>
      <c r="AO422" s="40">
        <f>Test!I1271</f>
        <v>0</v>
      </c>
      <c r="AP422" s="40">
        <f>Test!J1271</f>
        <v>0</v>
      </c>
      <c r="AQ422" s="36">
        <f t="shared" si="27"/>
        <v>0</v>
      </c>
      <c r="AR422" s="48" t="e">
        <f t="shared" si="24"/>
        <v>#DIV/0!</v>
      </c>
      <c r="AS422" s="49" t="e">
        <f t="shared" si="25"/>
        <v>#DIV/0!</v>
      </c>
      <c r="AT422" s="16"/>
      <c r="AU422" s="16"/>
      <c r="AV422" s="468" t="s">
        <v>125</v>
      </c>
      <c r="AW422" s="403" t="e" cm="1">
        <f t="array" ref="AW422">bdRateExtend($G420:$G423,H420:H423,$Z420:$Z423,AA420:AA423)</f>
        <v>#VALUE!</v>
      </c>
      <c r="AX422" s="403"/>
      <c r="AY422" s="403"/>
      <c r="AZ422" s="403"/>
      <c r="BA422" s="403"/>
      <c r="BB422" s="403" t="e" cm="1">
        <f t="array" ref="BB422">bdRateExtend($G420:$G423,L420:L423,$Z420:$Z423,AE420:AE423)</f>
        <v>#VALUE!</v>
      </c>
      <c r="BC422" s="403"/>
      <c r="BD422" s="403" t="e" cm="1">
        <f t="array" ref="BD422">bdRateExtend($G420:$G423,M420:M423,$Z420:$Z423,AF420:AF423)</f>
        <v>#VALUE!</v>
      </c>
      <c r="BE422" s="403"/>
      <c r="BF422" s="403" t="e" cm="1">
        <f t="array" ref="BF422">bdRateExtend($G420:$G423,N420:N423,$Z420:$Z423,AG420:AG423)</f>
        <v>#VALUE!</v>
      </c>
      <c r="BG422" s="403"/>
      <c r="BH422" s="403" t="e" cm="1">
        <f t="array" ref="BH422">bdRateExtend($G420:$G423,O420:O423,$Z420:$Z423,AH420:AH423)</f>
        <v>#VALUE!</v>
      </c>
      <c r="BI422" s="403"/>
      <c r="BJ422" s="403" t="e" cm="1">
        <f t="array" ref="BJ422">bdRateExtend($G420:$G423,P420:P423,$Z420:$Z423,AI420:AI423)</f>
        <v>#VALUE!</v>
      </c>
      <c r="BK422" s="403"/>
      <c r="BL422" s="403" t="e" cm="1">
        <f t="array" ref="BL422">bdRateExtend($G420:$G423,Q420:Q423,$Z420:$Z423,AJ420:AJ423)</f>
        <v>#VALUE!</v>
      </c>
      <c r="BM422" s="403"/>
      <c r="BN422" s="403" t="e" cm="1">
        <f t="array" ref="BN422">bdRateExtend($G420:$G423,R420:R423,$Z420:$Z423,AK420:AK423)</f>
        <v>#VALUE!</v>
      </c>
      <c r="BO422" s="403"/>
      <c r="BP422" s="403"/>
      <c r="BQ422" s="377"/>
      <c r="BR422" s="377"/>
    </row>
    <row r="423" spans="1:70" ht="17" customHeight="1" thickBot="1" x14ac:dyDescent="0.25">
      <c r="A423" s="387"/>
      <c r="B423" s="391"/>
      <c r="C423" s="394"/>
      <c r="D423" s="397"/>
      <c r="E423" s="400"/>
      <c r="F423" s="22">
        <v>63</v>
      </c>
      <c r="G423" s="37">
        <f>Anchor!B1272</f>
        <v>0</v>
      </c>
      <c r="H423" s="38">
        <f>Anchor!C1272</f>
        <v>0</v>
      </c>
      <c r="I423" s="38">
        <f>Anchor!D1272</f>
        <v>0</v>
      </c>
      <c r="J423" s="38">
        <f>Anchor!E1272</f>
        <v>0</v>
      </c>
      <c r="K423" s="38"/>
      <c r="L423" s="38">
        <f>Anchor!F1272</f>
        <v>0</v>
      </c>
      <c r="M423" s="38">
        <f>Anchor!G1272</f>
        <v>0</v>
      </c>
      <c r="N423" s="38">
        <f>Anchor!H1272</f>
        <v>0</v>
      </c>
      <c r="O423" s="38"/>
      <c r="P423" s="38"/>
      <c r="Q423" s="38"/>
      <c r="R423" s="38"/>
      <c r="S423" s="38"/>
      <c r="T423" s="38"/>
      <c r="U423" s="38"/>
      <c r="V423" s="38">
        <f>Anchor!I1272</f>
        <v>0</v>
      </c>
      <c r="W423" s="38">
        <f>Anchor!J1272</f>
        <v>0</v>
      </c>
      <c r="X423" s="39">
        <f t="shared" si="26"/>
        <v>0</v>
      </c>
      <c r="Y423" s="15"/>
      <c r="Z423" s="37">
        <f>Test!B1272</f>
        <v>0</v>
      </c>
      <c r="AA423" s="38">
        <f>Test!C1272</f>
        <v>0</v>
      </c>
      <c r="AB423" s="38">
        <f>Test!D1272</f>
        <v>0</v>
      </c>
      <c r="AC423" s="38">
        <f>Test!E1272</f>
        <v>0</v>
      </c>
      <c r="AD423" s="38"/>
      <c r="AE423" s="38">
        <f>Test!F1272</f>
        <v>0</v>
      </c>
      <c r="AF423" s="38">
        <f>Test!G1272</f>
        <v>0</v>
      </c>
      <c r="AG423" s="38">
        <f>Test!H1272</f>
        <v>0</v>
      </c>
      <c r="AH423" s="38"/>
      <c r="AI423" s="38"/>
      <c r="AJ423" s="38"/>
      <c r="AK423" s="38"/>
      <c r="AL423" s="38"/>
      <c r="AM423" s="38"/>
      <c r="AN423" s="38"/>
      <c r="AO423" s="38">
        <f>Test!I1272</f>
        <v>0</v>
      </c>
      <c r="AP423" s="38">
        <f>Test!J1272</f>
        <v>0</v>
      </c>
      <c r="AQ423" s="39">
        <f t="shared" si="27"/>
        <v>0</v>
      </c>
      <c r="AR423" s="50" t="e">
        <f t="shared" si="24"/>
        <v>#DIV/0!</v>
      </c>
      <c r="AS423" s="51" t="e">
        <f t="shared" si="25"/>
        <v>#DIV/0!</v>
      </c>
      <c r="AT423" s="16"/>
      <c r="AU423" s="16"/>
      <c r="AV423" s="468"/>
      <c r="AW423" s="403"/>
      <c r="AX423" s="403"/>
      <c r="AY423" s="403"/>
      <c r="AZ423" s="403"/>
      <c r="BA423" s="403"/>
      <c r="BB423" s="403"/>
      <c r="BC423" s="403"/>
      <c r="BD423" s="403"/>
      <c r="BE423" s="403"/>
      <c r="BF423" s="403"/>
      <c r="BG423" s="403"/>
      <c r="BH423" s="403"/>
      <c r="BI423" s="403"/>
      <c r="BJ423" s="403"/>
      <c r="BK423" s="403"/>
      <c r="BL423" s="403"/>
      <c r="BM423" s="403"/>
      <c r="BN423" s="403"/>
      <c r="BO423" s="403"/>
      <c r="BP423" s="403"/>
      <c r="BQ423" s="377"/>
      <c r="BR423" s="377"/>
    </row>
    <row r="424" spans="1:70" ht="17" customHeight="1" x14ac:dyDescent="0.2">
      <c r="A424" s="387"/>
      <c r="B424" s="389" t="s">
        <v>93</v>
      </c>
      <c r="C424" s="392" t="s">
        <v>89</v>
      </c>
      <c r="D424" s="395">
        <v>59.94</v>
      </c>
      <c r="E424" s="398">
        <v>10</v>
      </c>
      <c r="F424" s="21">
        <v>23</v>
      </c>
      <c r="G424" s="32">
        <f>Anchor!B1273</f>
        <v>0</v>
      </c>
      <c r="H424" s="33">
        <f>Anchor!C1273</f>
        <v>0</v>
      </c>
      <c r="I424" s="33">
        <f>Anchor!D1273</f>
        <v>0</v>
      </c>
      <c r="J424" s="33">
        <f>Anchor!E1273</f>
        <v>0</v>
      </c>
      <c r="K424" s="33"/>
      <c r="L424" s="33">
        <f>Anchor!F1273</f>
        <v>0</v>
      </c>
      <c r="M424" s="33">
        <f>Anchor!G1273</f>
        <v>0</v>
      </c>
      <c r="N424" s="33">
        <f>Anchor!H1273</f>
        <v>0</v>
      </c>
      <c r="O424" s="33"/>
      <c r="P424" s="33"/>
      <c r="Q424" s="33"/>
      <c r="R424" s="33"/>
      <c r="S424" s="33"/>
      <c r="T424" s="33"/>
      <c r="U424" s="33"/>
      <c r="V424" s="33">
        <f>Anchor!I1273</f>
        <v>0</v>
      </c>
      <c r="W424" s="33">
        <f>Anchor!J1273</f>
        <v>0</v>
      </c>
      <c r="X424" s="34">
        <f t="shared" si="26"/>
        <v>0</v>
      </c>
      <c r="Y424" s="15"/>
      <c r="Z424" s="32">
        <f>Test!B1273</f>
        <v>0</v>
      </c>
      <c r="AA424" s="33">
        <f>Test!C1273</f>
        <v>0</v>
      </c>
      <c r="AB424" s="33">
        <f>Test!D1273</f>
        <v>0</v>
      </c>
      <c r="AC424" s="33">
        <f>Test!E1273</f>
        <v>0</v>
      </c>
      <c r="AD424" s="33"/>
      <c r="AE424" s="33">
        <f>Test!F1273</f>
        <v>0</v>
      </c>
      <c r="AF424" s="33">
        <f>Test!G1273</f>
        <v>0</v>
      </c>
      <c r="AG424" s="33">
        <f>Test!H1273</f>
        <v>0</v>
      </c>
      <c r="AH424" s="33"/>
      <c r="AI424" s="33"/>
      <c r="AJ424" s="33"/>
      <c r="AK424" s="33"/>
      <c r="AL424" s="33"/>
      <c r="AM424" s="33"/>
      <c r="AN424" s="33"/>
      <c r="AO424" s="33">
        <f>Test!I1273</f>
        <v>0</v>
      </c>
      <c r="AP424" s="33">
        <f>Test!J1273</f>
        <v>0</v>
      </c>
      <c r="AQ424" s="34">
        <f t="shared" si="27"/>
        <v>0</v>
      </c>
      <c r="AR424" s="46" t="e">
        <f t="shared" si="24"/>
        <v>#DIV/0!</v>
      </c>
      <c r="AS424" s="47" t="e">
        <f t="shared" si="25"/>
        <v>#DIV/0!</v>
      </c>
      <c r="AT424" s="16"/>
      <c r="AU424" s="16"/>
      <c r="AV424" s="468" t="s">
        <v>123</v>
      </c>
      <c r="AW424" s="403" t="e" cm="1">
        <f t="array" ref="AW424">bdRateExtend($G424:$G427,H424:H427,$Z424:$Z427,AA424:AA427)</f>
        <v>#VALUE!</v>
      </c>
      <c r="AX424" s="403" t="e" cm="1">
        <f t="array" ref="AX424">bdRateExtend($G424:$G429,H424:H429,$Z424:$Z429,AA424:AA429)</f>
        <v>#VALUE!</v>
      </c>
      <c r="AY424" s="403" t="e" cm="1">
        <f t="array" ref="AY424">bdRateExtend($G424:$G429,I424:I429,$Z424:$Z429,AB424:AB429)</f>
        <v>#VALUE!</v>
      </c>
      <c r="AZ424" s="403" t="e" cm="1">
        <f t="array" ref="AZ424">bdRateExtend($G424:$G429,J424:J429,$Z424:$Z429,AC424:AC429)</f>
        <v>#VALUE!</v>
      </c>
      <c r="BA424" s="403" t="e" cm="1">
        <f t="array" ref="BA424">bdRateExtend($G424:$G429,K424:K429,$Z424:$Z429,AD424:AD429)</f>
        <v>#VALUE!</v>
      </c>
      <c r="BB424" s="403" t="e" cm="1">
        <f t="array" ref="BB424">bdRateExtend($G424:$G427,L424:L427,$Z424:$Z427,AE424:AE427)</f>
        <v>#VALUE!</v>
      </c>
      <c r="BC424" s="403" t="e" cm="1">
        <f t="array" ref="BC424">bdRateExtend($G424:$G429,L424:L429,$Z424:$Z429,AE424:AE429)</f>
        <v>#VALUE!</v>
      </c>
      <c r="BD424" s="403" t="e" cm="1">
        <f t="array" ref="BD424">bdRateExtend($G424:$G427,M424:M427,$Z424:$Z427,AF424:AF427)</f>
        <v>#VALUE!</v>
      </c>
      <c r="BE424" s="403" t="e" cm="1">
        <f t="array" ref="BE424">bdRateExtend($G424:$G429,M424:M429,$Z424:$Z429,AF424:AF429)</f>
        <v>#VALUE!</v>
      </c>
      <c r="BF424" s="403" t="e" cm="1">
        <f t="array" ref="BF424">bdRateExtend($G424:$G427,N424:N427,$Z424:$Z427,AG424:AG427)</f>
        <v>#VALUE!</v>
      </c>
      <c r="BG424" s="403" t="e" cm="1">
        <f t="array" ref="BG424">bdRateExtend($G424:$G429,N424:N429,$Z424:$Z429,AG424:AG429)</f>
        <v>#VALUE!</v>
      </c>
      <c r="BH424" s="403" t="e" cm="1">
        <f t="array" ref="BH424">bdRateExtend($G424:$G427,O424:O427,$Z424:$Z427,AH424:AH427)</f>
        <v>#VALUE!</v>
      </c>
      <c r="BI424" s="403" t="e" cm="1">
        <f t="array" ref="BI424">bdRateExtend($G424:$G429,O424:O429,$Z424:$Z429,AH424:AH429)</f>
        <v>#VALUE!</v>
      </c>
      <c r="BJ424" s="403" t="e" cm="1">
        <f t="array" ref="BJ424">bdRateExtend($G424:$G427,P424:P427,$Z424:$Z427,AI424:AI427)</f>
        <v>#VALUE!</v>
      </c>
      <c r="BK424" s="403" t="e" cm="1">
        <f t="array" ref="BK424">bdRateExtend($G424:$G429,P424:P429,$Z424:$Z429,AI424:AI429)</f>
        <v>#VALUE!</v>
      </c>
      <c r="BL424" s="403" t="e" cm="1">
        <f t="array" ref="BL424">bdRateExtend($G424:$G427,Q424:Q427,$Z424:$Z427,AJ424:AJ427)</f>
        <v>#VALUE!</v>
      </c>
      <c r="BM424" s="403" t="e" cm="1">
        <f t="array" ref="BM424">bdRateExtend($G424:$G429,Q424:Q429,$Z424:$Z429,AJ424:AJ429)</f>
        <v>#VALUE!</v>
      </c>
      <c r="BN424" s="403" t="e" cm="1">
        <f t="array" ref="BN424">bdRateExtend($G424:$G427,R424:R427,$Z424:$Z427,AK424:AK427)</f>
        <v>#VALUE!</v>
      </c>
      <c r="BO424" s="403" t="e" cm="1">
        <f t="array" ref="BO424">bdRateExtend($G424:$G429,R424:R429,$Z424:$Z429,AK424:AK429)</f>
        <v>#VALUE!</v>
      </c>
      <c r="BP424" s="403" t="e" cm="1">
        <f t="array" ref="BP424">bdRateExtend($G424:$G429,S424:S429,$Z424:$Z429,AL424:AL429)</f>
        <v>#VALUE!</v>
      </c>
      <c r="BQ424" s="377" t="e" cm="1">
        <f t="array" ref="BQ424">bdRateExtend($G424:$G429,T424:T429,$Z424:$Z429,AM424:AM429)</f>
        <v>#VALUE!</v>
      </c>
      <c r="BR424" s="377" t="e" cm="1">
        <f t="array" ref="BR424">bdRateExtend($G424:$G429,U424:U429,$Z424:$Z429,AN424:AN429)</f>
        <v>#VALUE!</v>
      </c>
    </row>
    <row r="425" spans="1:70" ht="17" customHeight="1" x14ac:dyDescent="0.2">
      <c r="A425" s="387"/>
      <c r="B425" s="390"/>
      <c r="C425" s="393"/>
      <c r="D425" s="396"/>
      <c r="E425" s="399"/>
      <c r="F425" s="19">
        <v>31</v>
      </c>
      <c r="G425" s="35">
        <f>Anchor!B1274</f>
        <v>0</v>
      </c>
      <c r="H425" s="40">
        <f>Anchor!C1274</f>
        <v>0</v>
      </c>
      <c r="I425" s="40">
        <f>Anchor!D1274</f>
        <v>0</v>
      </c>
      <c r="J425" s="40">
        <f>Anchor!E1274</f>
        <v>0</v>
      </c>
      <c r="K425" s="40"/>
      <c r="L425" s="40">
        <f>Anchor!F1274</f>
        <v>0</v>
      </c>
      <c r="M425" s="40">
        <f>Anchor!G1274</f>
        <v>0</v>
      </c>
      <c r="N425" s="40">
        <f>Anchor!H1274</f>
        <v>0</v>
      </c>
      <c r="O425" s="40"/>
      <c r="P425" s="40"/>
      <c r="Q425" s="40"/>
      <c r="R425" s="40"/>
      <c r="S425" s="40"/>
      <c r="T425" s="40"/>
      <c r="U425" s="40"/>
      <c r="V425" s="40">
        <f>Anchor!I1274</f>
        <v>0</v>
      </c>
      <c r="W425" s="40">
        <f>Anchor!J1274</f>
        <v>0</v>
      </c>
      <c r="X425" s="36">
        <f t="shared" si="26"/>
        <v>0</v>
      </c>
      <c r="Y425" s="15"/>
      <c r="Z425" s="35">
        <f>Test!B1274</f>
        <v>0</v>
      </c>
      <c r="AA425" s="40">
        <f>Test!C1274</f>
        <v>0</v>
      </c>
      <c r="AB425" s="40">
        <f>Test!D1274</f>
        <v>0</v>
      </c>
      <c r="AC425" s="40">
        <f>Test!E1274</f>
        <v>0</v>
      </c>
      <c r="AD425" s="40"/>
      <c r="AE425" s="40">
        <f>Test!F1274</f>
        <v>0</v>
      </c>
      <c r="AF425" s="40">
        <f>Test!G1274</f>
        <v>0</v>
      </c>
      <c r="AG425" s="40">
        <f>Test!H1274</f>
        <v>0</v>
      </c>
      <c r="AH425" s="40"/>
      <c r="AI425" s="40"/>
      <c r="AJ425" s="40"/>
      <c r="AK425" s="40"/>
      <c r="AL425" s="40"/>
      <c r="AM425" s="40"/>
      <c r="AN425" s="40"/>
      <c r="AO425" s="40">
        <f>Test!I1274</f>
        <v>0</v>
      </c>
      <c r="AP425" s="40">
        <f>Test!J1274</f>
        <v>0</v>
      </c>
      <c r="AQ425" s="36">
        <f t="shared" si="27"/>
        <v>0</v>
      </c>
      <c r="AR425" s="48" t="e">
        <f t="shared" si="24"/>
        <v>#DIV/0!</v>
      </c>
      <c r="AS425" s="49" t="e">
        <f t="shared" si="25"/>
        <v>#DIV/0!</v>
      </c>
      <c r="AT425" s="16"/>
      <c r="AU425" s="16"/>
      <c r="AV425" s="468"/>
      <c r="AW425" s="403"/>
      <c r="AX425" s="403"/>
      <c r="AY425" s="403"/>
      <c r="AZ425" s="403"/>
      <c r="BA425" s="403"/>
      <c r="BB425" s="403"/>
      <c r="BC425" s="403"/>
      <c r="BD425" s="403"/>
      <c r="BE425" s="403"/>
      <c r="BF425" s="403"/>
      <c r="BG425" s="403"/>
      <c r="BH425" s="403"/>
      <c r="BI425" s="403"/>
      <c r="BJ425" s="403"/>
      <c r="BK425" s="403"/>
      <c r="BL425" s="403"/>
      <c r="BM425" s="403"/>
      <c r="BN425" s="403"/>
      <c r="BO425" s="403"/>
      <c r="BP425" s="403"/>
      <c r="BQ425" s="377"/>
      <c r="BR425" s="377"/>
    </row>
    <row r="426" spans="1:70" ht="17" customHeight="1" x14ac:dyDescent="0.2">
      <c r="A426" s="387"/>
      <c r="B426" s="390"/>
      <c r="C426" s="393"/>
      <c r="D426" s="396"/>
      <c r="E426" s="399"/>
      <c r="F426" s="19">
        <v>39</v>
      </c>
      <c r="G426" s="35">
        <f>Anchor!B1275</f>
        <v>0</v>
      </c>
      <c r="H426" s="40">
        <f>Anchor!C1275</f>
        <v>0</v>
      </c>
      <c r="I426" s="40">
        <f>Anchor!D1275</f>
        <v>0</v>
      </c>
      <c r="J426" s="40">
        <f>Anchor!E1275</f>
        <v>0</v>
      </c>
      <c r="K426" s="40"/>
      <c r="L426" s="40">
        <f>Anchor!F1275</f>
        <v>0</v>
      </c>
      <c r="M426" s="40">
        <f>Anchor!G1275</f>
        <v>0</v>
      </c>
      <c r="N426" s="40">
        <f>Anchor!H1275</f>
        <v>0</v>
      </c>
      <c r="O426" s="40"/>
      <c r="P426" s="40"/>
      <c r="Q426" s="40"/>
      <c r="R426" s="40"/>
      <c r="S426" s="40"/>
      <c r="T426" s="40"/>
      <c r="U426" s="40"/>
      <c r="V426" s="40">
        <f>Anchor!I1275</f>
        <v>0</v>
      </c>
      <c r="W426" s="40">
        <f>Anchor!J1275</f>
        <v>0</v>
      </c>
      <c r="X426" s="36">
        <f t="shared" si="26"/>
        <v>0</v>
      </c>
      <c r="Y426" s="15"/>
      <c r="Z426" s="35">
        <f>Test!B1275</f>
        <v>0</v>
      </c>
      <c r="AA426" s="40">
        <f>Test!C1275</f>
        <v>0</v>
      </c>
      <c r="AB426" s="40">
        <f>Test!D1275</f>
        <v>0</v>
      </c>
      <c r="AC426" s="40">
        <f>Test!E1275</f>
        <v>0</v>
      </c>
      <c r="AD426" s="40"/>
      <c r="AE426" s="40">
        <f>Test!F1275</f>
        <v>0</v>
      </c>
      <c r="AF426" s="40">
        <f>Test!G1275</f>
        <v>0</v>
      </c>
      <c r="AG426" s="40">
        <f>Test!H1275</f>
        <v>0</v>
      </c>
      <c r="AH426" s="40"/>
      <c r="AI426" s="40"/>
      <c r="AJ426" s="40"/>
      <c r="AK426" s="40"/>
      <c r="AL426" s="40"/>
      <c r="AM426" s="40"/>
      <c r="AN426" s="40"/>
      <c r="AO426" s="40">
        <f>Test!I1275</f>
        <v>0</v>
      </c>
      <c r="AP426" s="40">
        <f>Test!J1275</f>
        <v>0</v>
      </c>
      <c r="AQ426" s="36">
        <f t="shared" si="27"/>
        <v>0</v>
      </c>
      <c r="AR426" s="48" t="e">
        <f t="shared" si="24"/>
        <v>#DIV/0!</v>
      </c>
      <c r="AS426" s="49" t="e">
        <f t="shared" si="25"/>
        <v>#DIV/0!</v>
      </c>
      <c r="AT426" s="16"/>
      <c r="AU426" s="16"/>
      <c r="AV426" s="468" t="s">
        <v>124</v>
      </c>
      <c r="AW426" s="403" t="e" cm="1">
        <f t="array" ref="AW426">bdRateExtend($G425:$G428,H425:H428,$Z425:$Z428,AA425:AA428)</f>
        <v>#VALUE!</v>
      </c>
      <c r="AX426" s="403"/>
      <c r="AY426" s="403"/>
      <c r="AZ426" s="403"/>
      <c r="BA426" s="403"/>
      <c r="BB426" s="403" t="e" cm="1">
        <f t="array" ref="BB426">bdRateExtend($G425:$G428,L425:L428,$Z425:$Z428,AE425:AE428)</f>
        <v>#VALUE!</v>
      </c>
      <c r="BC426" s="403"/>
      <c r="BD426" s="403" t="e" cm="1">
        <f t="array" ref="BD426">bdRateExtend($G425:$G428,M425:M428,$Z425:$Z428,AF425:AF428)</f>
        <v>#VALUE!</v>
      </c>
      <c r="BE426" s="403"/>
      <c r="BF426" s="403" t="e" cm="1">
        <f t="array" ref="BF426">bdRateExtend($G425:$G428,N425:N428,$Z425:$Z428,AG425:AG428)</f>
        <v>#VALUE!</v>
      </c>
      <c r="BG426" s="403"/>
      <c r="BH426" s="403" t="e" cm="1">
        <f t="array" ref="BH426">bdRateExtend($G425:$G428,O425:O428,$Z425:$Z428,AH425:AH428)</f>
        <v>#VALUE!</v>
      </c>
      <c r="BI426" s="403"/>
      <c r="BJ426" s="403" t="e" cm="1">
        <f t="array" ref="BJ426">bdRateExtend($G425:$G428,P425:P428,$Z425:$Z428,AI425:AI428)</f>
        <v>#VALUE!</v>
      </c>
      <c r="BK426" s="403"/>
      <c r="BL426" s="403" t="e" cm="1">
        <f t="array" ref="BL426">bdRateExtend($G425:$G428,Q425:Q428,$Z425:$Z428,AJ425:AJ428)</f>
        <v>#VALUE!</v>
      </c>
      <c r="BM426" s="403"/>
      <c r="BN426" s="403" t="e" cm="1">
        <f t="array" ref="BN426">bdRateExtend($G425:$G428,R425:R428,$Z425:$Z428,AK425:AK428)</f>
        <v>#VALUE!</v>
      </c>
      <c r="BO426" s="403"/>
      <c r="BP426" s="403"/>
      <c r="BQ426" s="377"/>
      <c r="BR426" s="377"/>
    </row>
    <row r="427" spans="1:70" ht="17" customHeight="1" x14ac:dyDescent="0.2">
      <c r="A427" s="387"/>
      <c r="B427" s="390"/>
      <c r="C427" s="393"/>
      <c r="D427" s="396"/>
      <c r="E427" s="399"/>
      <c r="F427" s="19">
        <v>47</v>
      </c>
      <c r="G427" s="35">
        <f>Anchor!B1276</f>
        <v>0</v>
      </c>
      <c r="H427" s="40">
        <f>Anchor!C1276</f>
        <v>0</v>
      </c>
      <c r="I427" s="40">
        <f>Anchor!D1276</f>
        <v>0</v>
      </c>
      <c r="J427" s="40">
        <f>Anchor!E1276</f>
        <v>0</v>
      </c>
      <c r="K427" s="40"/>
      <c r="L427" s="40">
        <f>Anchor!F1276</f>
        <v>0</v>
      </c>
      <c r="M427" s="40">
        <f>Anchor!G1276</f>
        <v>0</v>
      </c>
      <c r="N427" s="40">
        <f>Anchor!H1276</f>
        <v>0</v>
      </c>
      <c r="O427" s="40"/>
      <c r="P427" s="40"/>
      <c r="Q427" s="40"/>
      <c r="R427" s="40"/>
      <c r="S427" s="40"/>
      <c r="T427" s="40"/>
      <c r="U427" s="40"/>
      <c r="V427" s="40">
        <f>Anchor!I1276</f>
        <v>0</v>
      </c>
      <c r="W427" s="40">
        <f>Anchor!J1276</f>
        <v>0</v>
      </c>
      <c r="X427" s="36">
        <f t="shared" si="26"/>
        <v>0</v>
      </c>
      <c r="Y427" s="15"/>
      <c r="Z427" s="35">
        <f>Test!B1276</f>
        <v>0</v>
      </c>
      <c r="AA427" s="40">
        <f>Test!C1276</f>
        <v>0</v>
      </c>
      <c r="AB427" s="40">
        <f>Test!D1276</f>
        <v>0</v>
      </c>
      <c r="AC427" s="40">
        <f>Test!E1276</f>
        <v>0</v>
      </c>
      <c r="AD427" s="40"/>
      <c r="AE427" s="40">
        <f>Test!F1276</f>
        <v>0</v>
      </c>
      <c r="AF427" s="40">
        <f>Test!G1276</f>
        <v>0</v>
      </c>
      <c r="AG427" s="40">
        <f>Test!H1276</f>
        <v>0</v>
      </c>
      <c r="AH427" s="40"/>
      <c r="AI427" s="40"/>
      <c r="AJ427" s="40"/>
      <c r="AK427" s="40"/>
      <c r="AL427" s="40"/>
      <c r="AM427" s="40"/>
      <c r="AN427" s="40"/>
      <c r="AO427" s="40">
        <f>Test!I1276</f>
        <v>0</v>
      </c>
      <c r="AP427" s="40">
        <f>Test!J1276</f>
        <v>0</v>
      </c>
      <c r="AQ427" s="36">
        <f t="shared" si="27"/>
        <v>0</v>
      </c>
      <c r="AR427" s="48" t="e">
        <f t="shared" si="24"/>
        <v>#DIV/0!</v>
      </c>
      <c r="AS427" s="49" t="e">
        <f t="shared" si="25"/>
        <v>#DIV/0!</v>
      </c>
      <c r="AT427" s="16"/>
      <c r="AU427" s="16"/>
      <c r="AV427" s="468"/>
      <c r="AW427" s="403"/>
      <c r="AX427" s="403"/>
      <c r="AY427" s="403"/>
      <c r="AZ427" s="403"/>
      <c r="BA427" s="403"/>
      <c r="BB427" s="403"/>
      <c r="BC427" s="403"/>
      <c r="BD427" s="403"/>
      <c r="BE427" s="403"/>
      <c r="BF427" s="403"/>
      <c r="BG427" s="403"/>
      <c r="BH427" s="403"/>
      <c r="BI427" s="403"/>
      <c r="BJ427" s="403"/>
      <c r="BK427" s="403"/>
      <c r="BL427" s="403"/>
      <c r="BM427" s="403"/>
      <c r="BN427" s="403"/>
      <c r="BO427" s="403"/>
      <c r="BP427" s="403"/>
      <c r="BQ427" s="377"/>
      <c r="BR427" s="377"/>
    </row>
    <row r="428" spans="1:70" ht="17" customHeight="1" x14ac:dyDescent="0.2">
      <c r="A428" s="387"/>
      <c r="B428" s="390"/>
      <c r="C428" s="393"/>
      <c r="D428" s="396"/>
      <c r="E428" s="399"/>
      <c r="F428" s="19">
        <v>55</v>
      </c>
      <c r="G428" s="35">
        <f>Anchor!B1277</f>
        <v>0</v>
      </c>
      <c r="H428" s="40">
        <f>Anchor!C1277</f>
        <v>0</v>
      </c>
      <c r="I428" s="40">
        <f>Anchor!D1277</f>
        <v>0</v>
      </c>
      <c r="J428" s="40">
        <f>Anchor!E1277</f>
        <v>0</v>
      </c>
      <c r="K428" s="40"/>
      <c r="L428" s="40">
        <f>Anchor!F1277</f>
        <v>0</v>
      </c>
      <c r="M428" s="40">
        <f>Anchor!G1277</f>
        <v>0</v>
      </c>
      <c r="N428" s="40">
        <f>Anchor!H1277</f>
        <v>0</v>
      </c>
      <c r="O428" s="40"/>
      <c r="P428" s="40"/>
      <c r="Q428" s="40"/>
      <c r="R428" s="40"/>
      <c r="S428" s="40"/>
      <c r="T428" s="40"/>
      <c r="U428" s="40"/>
      <c r="V428" s="40">
        <f>Anchor!I1277</f>
        <v>0</v>
      </c>
      <c r="W428" s="40">
        <f>Anchor!J1277</f>
        <v>0</v>
      </c>
      <c r="X428" s="36">
        <f t="shared" si="26"/>
        <v>0</v>
      </c>
      <c r="Y428" s="15"/>
      <c r="Z428" s="35">
        <f>Test!B1277</f>
        <v>0</v>
      </c>
      <c r="AA428" s="40">
        <f>Test!C1277</f>
        <v>0</v>
      </c>
      <c r="AB428" s="40">
        <f>Test!D1277</f>
        <v>0</v>
      </c>
      <c r="AC428" s="40">
        <f>Test!E1277</f>
        <v>0</v>
      </c>
      <c r="AD428" s="40"/>
      <c r="AE428" s="40">
        <f>Test!F1277</f>
        <v>0</v>
      </c>
      <c r="AF428" s="40">
        <f>Test!G1277</f>
        <v>0</v>
      </c>
      <c r="AG428" s="40">
        <f>Test!H1277</f>
        <v>0</v>
      </c>
      <c r="AH428" s="40"/>
      <c r="AI428" s="40"/>
      <c r="AJ428" s="40"/>
      <c r="AK428" s="40"/>
      <c r="AL428" s="40"/>
      <c r="AM428" s="40"/>
      <c r="AN428" s="40"/>
      <c r="AO428" s="40">
        <f>Test!I1277</f>
        <v>0</v>
      </c>
      <c r="AP428" s="40">
        <f>Test!J1277</f>
        <v>0</v>
      </c>
      <c r="AQ428" s="36">
        <f t="shared" si="27"/>
        <v>0</v>
      </c>
      <c r="AR428" s="48" t="e">
        <f t="shared" si="24"/>
        <v>#DIV/0!</v>
      </c>
      <c r="AS428" s="49" t="e">
        <f t="shared" si="25"/>
        <v>#DIV/0!</v>
      </c>
      <c r="AT428" s="16"/>
      <c r="AU428" s="16"/>
      <c r="AV428" s="468" t="s">
        <v>125</v>
      </c>
      <c r="AW428" s="403" t="e" cm="1">
        <f t="array" ref="AW428">bdRateExtend($G426:$G429,H426:H429,$Z426:$Z429,AA426:AA429)</f>
        <v>#VALUE!</v>
      </c>
      <c r="AX428" s="403"/>
      <c r="AY428" s="403"/>
      <c r="AZ428" s="403"/>
      <c r="BA428" s="403"/>
      <c r="BB428" s="403" t="e" cm="1">
        <f t="array" ref="BB428">bdRateExtend($G426:$G429,L426:L429,$Z426:$Z429,AE426:AE429)</f>
        <v>#VALUE!</v>
      </c>
      <c r="BC428" s="403"/>
      <c r="BD428" s="403" t="e" cm="1">
        <f t="array" ref="BD428">bdRateExtend($G426:$G429,M426:M429,$Z426:$Z429,AF426:AF429)</f>
        <v>#VALUE!</v>
      </c>
      <c r="BE428" s="403"/>
      <c r="BF428" s="403" t="e" cm="1">
        <f t="array" ref="BF428">bdRateExtend($G426:$G429,N426:N429,$Z426:$Z429,AG426:AG429)</f>
        <v>#VALUE!</v>
      </c>
      <c r="BG428" s="403"/>
      <c r="BH428" s="403" t="e" cm="1">
        <f t="array" ref="BH428">bdRateExtend($G426:$G429,O426:O429,$Z426:$Z429,AH426:AH429)</f>
        <v>#VALUE!</v>
      </c>
      <c r="BI428" s="403"/>
      <c r="BJ428" s="403" t="e" cm="1">
        <f t="array" ref="BJ428">bdRateExtend($G426:$G429,P426:P429,$Z426:$Z429,AI426:AI429)</f>
        <v>#VALUE!</v>
      </c>
      <c r="BK428" s="403"/>
      <c r="BL428" s="403" t="e" cm="1">
        <f t="array" ref="BL428">bdRateExtend($G426:$G429,Q426:Q429,$Z426:$Z429,AJ426:AJ429)</f>
        <v>#VALUE!</v>
      </c>
      <c r="BM428" s="403"/>
      <c r="BN428" s="403" t="e" cm="1">
        <f t="array" ref="BN428">bdRateExtend($G426:$G429,R426:R429,$Z426:$Z429,AK426:AK429)</f>
        <v>#VALUE!</v>
      </c>
      <c r="BO428" s="403"/>
      <c r="BP428" s="403"/>
      <c r="BQ428" s="377"/>
      <c r="BR428" s="377"/>
    </row>
    <row r="429" spans="1:70" ht="17" customHeight="1" thickBot="1" x14ac:dyDescent="0.25">
      <c r="A429" s="388"/>
      <c r="B429" s="413"/>
      <c r="C429" s="394"/>
      <c r="D429" s="418"/>
      <c r="E429" s="419"/>
      <c r="F429" s="20">
        <v>63</v>
      </c>
      <c r="G429" s="37">
        <f>Anchor!B1278</f>
        <v>0</v>
      </c>
      <c r="H429" s="38">
        <f>Anchor!C1278</f>
        <v>0</v>
      </c>
      <c r="I429" s="38">
        <f>Anchor!D1278</f>
        <v>0</v>
      </c>
      <c r="J429" s="38">
        <f>Anchor!E1278</f>
        <v>0</v>
      </c>
      <c r="K429" s="38"/>
      <c r="L429" s="38">
        <f>Anchor!F1278</f>
        <v>0</v>
      </c>
      <c r="M429" s="38">
        <f>Anchor!G1278</f>
        <v>0</v>
      </c>
      <c r="N429" s="38">
        <f>Anchor!H1278</f>
        <v>0</v>
      </c>
      <c r="O429" s="38"/>
      <c r="P429" s="38"/>
      <c r="Q429" s="38"/>
      <c r="R429" s="38"/>
      <c r="S429" s="38"/>
      <c r="T429" s="38"/>
      <c r="U429" s="38"/>
      <c r="V429" s="38">
        <f>Anchor!I1278</f>
        <v>0</v>
      </c>
      <c r="W429" s="38">
        <f>Anchor!J1278</f>
        <v>0</v>
      </c>
      <c r="X429" s="39">
        <f t="shared" si="26"/>
        <v>0</v>
      </c>
      <c r="Y429" s="17"/>
      <c r="Z429" s="37">
        <f>Test!B1278</f>
        <v>0</v>
      </c>
      <c r="AA429" s="38">
        <f>Test!C1278</f>
        <v>0</v>
      </c>
      <c r="AB429" s="38">
        <f>Test!D1278</f>
        <v>0</v>
      </c>
      <c r="AC429" s="38">
        <f>Test!E1278</f>
        <v>0</v>
      </c>
      <c r="AD429" s="38"/>
      <c r="AE429" s="38">
        <f>Test!F1278</f>
        <v>0</v>
      </c>
      <c r="AF429" s="38">
        <f>Test!G1278</f>
        <v>0</v>
      </c>
      <c r="AG429" s="38">
        <f>Test!H1278</f>
        <v>0</v>
      </c>
      <c r="AH429" s="38"/>
      <c r="AI429" s="38"/>
      <c r="AJ429" s="38"/>
      <c r="AK429" s="38"/>
      <c r="AL429" s="38"/>
      <c r="AM429" s="38"/>
      <c r="AN429" s="38"/>
      <c r="AO429" s="38">
        <f>Test!I1278</f>
        <v>0</v>
      </c>
      <c r="AP429" s="38">
        <f>Test!J1278</f>
        <v>0</v>
      </c>
      <c r="AQ429" s="39">
        <f t="shared" si="27"/>
        <v>0</v>
      </c>
      <c r="AR429" s="50" t="e">
        <f t="shared" si="24"/>
        <v>#DIV/0!</v>
      </c>
      <c r="AS429" s="51" t="e">
        <f t="shared" si="25"/>
        <v>#DIV/0!</v>
      </c>
      <c r="AT429" s="16"/>
      <c r="AU429" s="16"/>
      <c r="AV429" s="469"/>
      <c r="AW429" s="404"/>
      <c r="AX429" s="404"/>
      <c r="AY429" s="404"/>
      <c r="AZ429" s="404"/>
      <c r="BA429" s="404"/>
      <c r="BB429" s="404"/>
      <c r="BC429" s="404"/>
      <c r="BD429" s="404"/>
      <c r="BE429" s="404"/>
      <c r="BF429" s="404"/>
      <c r="BG429" s="404"/>
      <c r="BH429" s="404"/>
      <c r="BI429" s="404"/>
      <c r="BJ429" s="404"/>
      <c r="BK429" s="404"/>
      <c r="BL429" s="404"/>
      <c r="BM429" s="404"/>
      <c r="BN429" s="404"/>
      <c r="BO429" s="404"/>
      <c r="BP429" s="404"/>
      <c r="BQ429" s="378"/>
      <c r="BR429" s="378"/>
    </row>
    <row r="430" spans="1:70" ht="17" customHeight="1" thickBot="1" x14ac:dyDescent="0.25">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SUM(X52:X429)</f>
        <v>1003.4005555555557</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C431" s="73"/>
      <c r="D431" s="72"/>
      <c r="E431" s="72"/>
      <c r="F431" s="72"/>
      <c r="G431" s="74"/>
      <c r="H431" s="74"/>
      <c r="I431" s="74"/>
      <c r="J431" s="74"/>
      <c r="K431" s="74"/>
      <c r="L431" s="74"/>
      <c r="M431" s="74"/>
      <c r="N431" s="74"/>
      <c r="O431" s="74"/>
      <c r="P431" s="74"/>
      <c r="Q431" s="74"/>
      <c r="R431" s="74"/>
      <c r="S431" s="74"/>
      <c r="T431" s="74"/>
      <c r="U431" s="74"/>
      <c r="V431" s="74"/>
      <c r="W431" s="434" t="s">
        <v>118</v>
      </c>
      <c r="X431" s="434"/>
      <c r="Y431" s="77"/>
      <c r="Z431" s="199"/>
      <c r="AA431" s="146"/>
      <c r="AB431" s="146"/>
      <c r="AC431" s="146"/>
      <c r="AD431" s="297"/>
      <c r="AE431" s="146"/>
      <c r="AF431" s="146"/>
      <c r="AG431" s="146"/>
      <c r="AH431" s="146"/>
      <c r="AI431" s="146"/>
      <c r="AJ431" s="146"/>
      <c r="AK431" s="146"/>
      <c r="AL431" s="146"/>
      <c r="AM431" s="146"/>
      <c r="AN431" s="297"/>
      <c r="AO431" s="146"/>
      <c r="AP431" s="434" t="s">
        <v>118</v>
      </c>
      <c r="AQ431" s="434"/>
      <c r="AR431" s="79"/>
      <c r="AS431" s="76"/>
      <c r="AT431" s="92"/>
      <c r="AU431" s="93"/>
      <c r="AV431" s="94"/>
      <c r="AW431" s="432" t="s">
        <v>3</v>
      </c>
      <c r="AX431" s="432"/>
      <c r="AY431" s="432"/>
      <c r="AZ431" s="432"/>
      <c r="BA431" s="293"/>
      <c r="BB431" s="432" t="s">
        <v>1</v>
      </c>
      <c r="BC431" s="432"/>
      <c r="BD431" s="432" t="s">
        <v>113</v>
      </c>
      <c r="BE431" s="432"/>
      <c r="BF431" s="432" t="s">
        <v>0</v>
      </c>
      <c r="BG431" s="433"/>
      <c r="BH431" s="432" t="s">
        <v>0</v>
      </c>
      <c r="BI431" s="433"/>
      <c r="BJ431" s="432" t="s">
        <v>113</v>
      </c>
      <c r="BK431" s="432"/>
      <c r="BL431" s="432" t="s">
        <v>113</v>
      </c>
      <c r="BM431" s="432"/>
      <c r="BN431" s="432" t="s">
        <v>3</v>
      </c>
      <c r="BO431" s="432"/>
      <c r="BP431" s="432"/>
      <c r="BQ431" s="432"/>
    </row>
    <row r="432" spans="1:70" ht="17" customHeight="1" thickBot="1" x14ac:dyDescent="0.25">
      <c r="A432" s="71"/>
      <c r="B432" s="72"/>
      <c r="C432" s="73"/>
      <c r="D432" s="72"/>
      <c r="E432" s="72"/>
      <c r="F432" s="74">
        <f>COUNTIFS(V4:V51, "&lt;&gt;",V4:V51, "&lt;&gt;0")</f>
        <v>0</v>
      </c>
      <c r="G432" s="74">
        <f>COUNTIFS(W4:W51, "&lt;&gt;",W4:W51, "&lt;&gt;0")</f>
        <v>0</v>
      </c>
      <c r="H432" s="74"/>
      <c r="I432" s="74"/>
      <c r="J432" s="74"/>
      <c r="K432" s="74"/>
      <c r="L432" s="74"/>
      <c r="M432" s="74"/>
      <c r="N432" s="74"/>
      <c r="O432" s="74"/>
      <c r="P432" s="74"/>
      <c r="Q432" s="74"/>
      <c r="R432" s="74"/>
      <c r="S432" s="74"/>
      <c r="T432" s="74"/>
      <c r="U432" s="74"/>
      <c r="V432" s="74"/>
      <c r="W432" s="5" t="s">
        <v>126</v>
      </c>
      <c r="X432" s="5" t="s">
        <v>127</v>
      </c>
      <c r="Z432" s="74">
        <f>COUNTIFS(AP4:AP51, "&lt;&gt;",AP4:AP51, "&lt;&gt;0")</f>
        <v>0</v>
      </c>
      <c r="AP432" s="5" t="s">
        <v>126</v>
      </c>
      <c r="AQ432" s="5" t="s">
        <v>127</v>
      </c>
      <c r="AR432" s="4" t="e">
        <f>Z432/F432</f>
        <v>#DIV/0!</v>
      </c>
      <c r="AS432" s="76"/>
      <c r="AT432" s="95"/>
      <c r="AU432" s="67"/>
      <c r="AV432" s="435" t="s">
        <v>95</v>
      </c>
      <c r="AW432" s="435"/>
      <c r="AX432" s="68" t="s">
        <v>15</v>
      </c>
      <c r="AY432" s="68" t="s">
        <v>16</v>
      </c>
      <c r="AZ432" s="68" t="s">
        <v>17</v>
      </c>
      <c r="BA432" s="298" t="s">
        <v>17</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c r="BO432" s="147" t="s">
        <v>15</v>
      </c>
      <c r="BP432" s="147" t="s">
        <v>16</v>
      </c>
      <c r="BQ432" s="147" t="s">
        <v>17</v>
      </c>
      <c r="BR432" s="298" t="s">
        <v>17</v>
      </c>
    </row>
    <row r="433" spans="3:70" ht="17" customHeight="1" x14ac:dyDescent="0.2">
      <c r="C433" s="4" t="s">
        <v>96</v>
      </c>
      <c r="V433" s="6" t="s">
        <v>129</v>
      </c>
      <c r="W433" s="42" t="e">
        <f>GEOMEAN(W4:W51)</f>
        <v>#NUM!</v>
      </c>
      <c r="X433" s="42" t="e">
        <f>GEOMEAN(X4:X51)</f>
        <v>#NUM!</v>
      </c>
      <c r="Z433" s="6"/>
      <c r="AP433" s="42" t="e">
        <f>GEOMEAN(AP4:AP51)</f>
        <v>#NUM!</v>
      </c>
      <c r="AQ433" s="42" t="e">
        <f>GEOMEAN(AQ4:AQ51)</f>
        <v>#NUM!</v>
      </c>
      <c r="AR433" s="42" t="e">
        <f>GEOMEAN(AR4:AR51)</f>
        <v>#DIV/0!</v>
      </c>
      <c r="AS433" s="42" t="e">
        <f>GEOMEAN(AS4:AS51)</f>
        <v>#DIV/0!</v>
      </c>
      <c r="AT433" s="422" t="str">
        <f>C433</f>
        <v>Class A1_4K</v>
      </c>
      <c r="AU433" s="69" t="s">
        <v>120</v>
      </c>
      <c r="AV433" s="423" t="s">
        <v>123</v>
      </c>
      <c r="AW433" s="56"/>
      <c r="AX433" s="27"/>
      <c r="AY433" s="27"/>
      <c r="AZ433" s="28"/>
      <c r="BA433" s="28"/>
      <c r="BB433" s="56"/>
      <c r="BC433" s="28"/>
      <c r="BD433" s="56"/>
      <c r="BE433" s="28"/>
      <c r="BF433" s="56"/>
      <c r="BG433" s="28"/>
      <c r="BH433" s="56"/>
      <c r="BI433" s="28"/>
      <c r="BJ433" s="56"/>
      <c r="BK433" s="28"/>
      <c r="BL433" s="56"/>
      <c r="BM433" s="28"/>
      <c r="BN433" s="56"/>
      <c r="BO433" s="27"/>
      <c r="BP433" s="27"/>
      <c r="BQ433" s="27"/>
      <c r="BR433" s="27"/>
    </row>
    <row r="434" spans="3:70" ht="17" customHeight="1" x14ac:dyDescent="0.2">
      <c r="V434" s="6" t="s">
        <v>130</v>
      </c>
      <c r="W434" s="42">
        <f>SUM(W4:W51)</f>
        <v>0</v>
      </c>
      <c r="X434" s="42">
        <f>SUM(X4:X51)</f>
        <v>0</v>
      </c>
      <c r="Z434" s="6"/>
      <c r="AP434" s="42">
        <f>SUM(AP4:AP51)</f>
        <v>0</v>
      </c>
      <c r="AQ434" s="42">
        <f>SUM(AQ4:AQ51)</f>
        <v>0</v>
      </c>
      <c r="AR434" s="42" t="e">
        <f>SUM(AR4:AR51)</f>
        <v>#DIV/0!</v>
      </c>
      <c r="AS434" s="42" t="e">
        <f>SUM(AS4:AS51)</f>
        <v>#DIV/0!</v>
      </c>
      <c r="AT434" s="422"/>
      <c r="AU434" s="70" t="s">
        <v>121</v>
      </c>
      <c r="AV434" s="424"/>
      <c r="AW434" s="57"/>
      <c r="AX434" s="26"/>
      <c r="AY434" s="26"/>
      <c r="AZ434" s="59"/>
      <c r="BA434" s="291"/>
      <c r="BB434" s="57"/>
      <c r="BC434" s="59"/>
      <c r="BD434" s="57"/>
      <c r="BE434" s="59"/>
      <c r="BF434" s="57"/>
      <c r="BG434" s="59"/>
      <c r="BH434" s="150"/>
      <c r="BI434" s="148"/>
      <c r="BJ434" s="150"/>
      <c r="BK434" s="148"/>
      <c r="BL434" s="150"/>
      <c r="BM434" s="148"/>
      <c r="BN434" s="150"/>
      <c r="BO434" s="154"/>
      <c r="BP434" s="154"/>
      <c r="BQ434" s="154"/>
      <c r="BR434" s="294"/>
    </row>
    <row r="435" spans="3:70" ht="17" customHeight="1" thickBot="1" x14ac:dyDescent="0.25">
      <c r="V435" s="6" t="s">
        <v>122</v>
      </c>
      <c r="W435" s="42">
        <f>MAX(W4:W51)</f>
        <v>0</v>
      </c>
      <c r="X435" s="42">
        <f>MAX(X4:X51)</f>
        <v>0</v>
      </c>
      <c r="Z435" s="6"/>
      <c r="AP435" s="42">
        <f>MAX(AP4:AP51)</f>
        <v>0</v>
      </c>
      <c r="AQ435" s="42">
        <f>MAX(AQ4:AQ51)</f>
        <v>0</v>
      </c>
      <c r="AR435" s="42" t="e">
        <f>MAX(AR4:AR51)</f>
        <v>#DIV/0!</v>
      </c>
      <c r="AS435" s="42" t="e">
        <f>MAX(AS4:AS51)</f>
        <v>#DIV/0!</v>
      </c>
      <c r="AT435" s="422"/>
      <c r="AU435" s="70" t="s">
        <v>122</v>
      </c>
      <c r="AV435" s="425"/>
      <c r="AW435" s="58"/>
      <c r="AX435" s="60"/>
      <c r="AY435" s="60"/>
      <c r="AZ435" s="61"/>
      <c r="BA435" s="292"/>
      <c r="BB435" s="58"/>
      <c r="BC435" s="61"/>
      <c r="BD435" s="58"/>
      <c r="BE435" s="61"/>
      <c r="BF435" s="58"/>
      <c r="BG435" s="61"/>
      <c r="BH435" s="151"/>
      <c r="BI435" s="149"/>
      <c r="BJ435" s="151"/>
      <c r="BK435" s="149"/>
      <c r="BL435" s="151"/>
      <c r="BM435" s="149"/>
      <c r="BN435" s="151"/>
      <c r="BO435" s="155"/>
      <c r="BP435" s="155"/>
      <c r="BQ435" s="155"/>
      <c r="BR435" s="295"/>
    </row>
    <row r="436" spans="3:70" ht="17" customHeight="1" x14ac:dyDescent="0.2">
      <c r="V436" s="6" t="s">
        <v>121</v>
      </c>
      <c r="W436" s="42">
        <f>MIN(W4:W51)</f>
        <v>0</v>
      </c>
      <c r="X436" s="42">
        <f>MIN(X4:X51)</f>
        <v>0</v>
      </c>
      <c r="Z436" s="6"/>
      <c r="AP436" s="42">
        <f>MIN(AP4:AP51)</f>
        <v>0</v>
      </c>
      <c r="AQ436" s="42">
        <f>MIN(AQ4:AQ51)</f>
        <v>0</v>
      </c>
      <c r="AR436" s="42" t="e">
        <f>MIN(AR4:AR51)</f>
        <v>#DIV/0!</v>
      </c>
      <c r="AS436" s="42" t="e">
        <f>MIN(AS4:AS51)</f>
        <v>#DIV/0!</v>
      </c>
      <c r="AT436" s="422"/>
      <c r="AU436" s="70" t="s">
        <v>120</v>
      </c>
      <c r="AV436" s="426" t="s">
        <v>124</v>
      </c>
      <c r="AW436" s="56"/>
      <c r="AX436" s="446"/>
      <c r="AY436" s="447"/>
      <c r="AZ436" s="447"/>
      <c r="BA436" s="447"/>
      <c r="BB436" s="56"/>
      <c r="BC436" s="437"/>
      <c r="BD436" s="56"/>
      <c r="BE436" s="437"/>
      <c r="BF436" s="56"/>
      <c r="BG436" s="437"/>
      <c r="BH436" s="56"/>
      <c r="BI436" s="437"/>
      <c r="BJ436" s="56"/>
      <c r="BK436" s="437"/>
      <c r="BL436" s="56"/>
      <c r="BM436" s="437"/>
      <c r="BN436" s="477"/>
      <c r="BO436" s="481"/>
      <c r="BP436" s="447"/>
      <c r="BQ436" s="447"/>
      <c r="BR436" s="482"/>
    </row>
    <row r="437" spans="3:70" ht="17" customHeight="1" x14ac:dyDescent="0.2">
      <c r="V437" s="6" t="s">
        <v>131</v>
      </c>
      <c r="W437" s="42"/>
      <c r="X437" s="42"/>
      <c r="Z437" s="6"/>
      <c r="AP437" s="113" t="e">
        <f>AP433/W433</f>
        <v>#NUM!</v>
      </c>
      <c r="AQ437" s="113" t="e">
        <f>AQ433/X433</f>
        <v>#NUM!</v>
      </c>
      <c r="AR437" s="42"/>
      <c r="AS437" s="42"/>
      <c r="AT437" s="422"/>
      <c r="AU437" s="70" t="s">
        <v>121</v>
      </c>
      <c r="AV437" s="427"/>
      <c r="AW437" s="326"/>
      <c r="AX437" s="448"/>
      <c r="AY437" s="449"/>
      <c r="AZ437" s="449"/>
      <c r="BA437" s="449"/>
      <c r="BB437" s="326"/>
      <c r="BC437" s="438"/>
      <c r="BD437" s="326"/>
      <c r="BE437" s="438"/>
      <c r="BF437" s="326"/>
      <c r="BG437" s="438"/>
      <c r="BH437" s="326"/>
      <c r="BI437" s="438"/>
      <c r="BJ437" s="326"/>
      <c r="BK437" s="438"/>
      <c r="BL437" s="326"/>
      <c r="BM437" s="438"/>
      <c r="BN437" s="478"/>
      <c r="BO437" s="483"/>
      <c r="BP437" s="449"/>
      <c r="BQ437" s="449"/>
      <c r="BR437" s="484"/>
    </row>
    <row r="438" spans="3:70" ht="17" customHeight="1" thickBot="1" x14ac:dyDescent="0.25">
      <c r="W438" s="42"/>
      <c r="X438" s="42"/>
      <c r="Z438" s="6"/>
      <c r="AP438" s="42"/>
      <c r="AQ438" s="42"/>
      <c r="AR438" s="42"/>
      <c r="AS438" s="42"/>
      <c r="AT438" s="422"/>
      <c r="AU438" s="70" t="s">
        <v>122</v>
      </c>
      <c r="AV438" s="428"/>
      <c r="AW438" s="327"/>
      <c r="AX438" s="448"/>
      <c r="AY438" s="449"/>
      <c r="AZ438" s="449"/>
      <c r="BA438" s="449"/>
      <c r="BB438" s="327"/>
      <c r="BC438" s="438"/>
      <c r="BD438" s="327"/>
      <c r="BE438" s="438"/>
      <c r="BF438" s="327"/>
      <c r="BG438" s="438"/>
      <c r="BH438" s="327"/>
      <c r="BI438" s="438"/>
      <c r="BJ438" s="327"/>
      <c r="BK438" s="438"/>
      <c r="BL438" s="327"/>
      <c r="BM438" s="438"/>
      <c r="BN438" s="479"/>
      <c r="BO438" s="483"/>
      <c r="BP438" s="449"/>
      <c r="BQ438" s="449"/>
      <c r="BR438" s="484"/>
    </row>
    <row r="439" spans="3:70" ht="17" customHeight="1" x14ac:dyDescent="0.2">
      <c r="W439" s="42"/>
      <c r="X439" s="42"/>
      <c r="Z439" s="6"/>
      <c r="AP439" s="42"/>
      <c r="AQ439" s="42"/>
      <c r="AR439" s="42"/>
      <c r="AS439" s="42"/>
      <c r="AT439" s="422"/>
      <c r="AU439" s="65" t="s">
        <v>120</v>
      </c>
      <c r="AV439" s="429" t="s">
        <v>125</v>
      </c>
      <c r="AW439" s="325"/>
      <c r="AX439" s="448"/>
      <c r="AY439" s="449"/>
      <c r="AZ439" s="449"/>
      <c r="BA439" s="449"/>
      <c r="BB439" s="325"/>
      <c r="BC439" s="438"/>
      <c r="BD439" s="325"/>
      <c r="BE439" s="438"/>
      <c r="BF439" s="325"/>
      <c r="BG439" s="438"/>
      <c r="BH439" s="325"/>
      <c r="BI439" s="438"/>
      <c r="BJ439" s="325"/>
      <c r="BK439" s="438"/>
      <c r="BL439" s="325"/>
      <c r="BM439" s="438"/>
      <c r="BN439" s="480"/>
      <c r="BO439" s="483"/>
      <c r="BP439" s="449"/>
      <c r="BQ439" s="449"/>
      <c r="BR439" s="484"/>
    </row>
    <row r="440" spans="3:70" ht="17" customHeight="1" x14ac:dyDescent="0.2">
      <c r="W440" s="42"/>
      <c r="X440" s="42"/>
      <c r="Z440" s="6"/>
      <c r="AP440" s="42"/>
      <c r="AQ440" s="42"/>
      <c r="AR440" s="42"/>
      <c r="AS440" s="42"/>
      <c r="AT440" s="422"/>
      <c r="AU440" s="65" t="s">
        <v>121</v>
      </c>
      <c r="AV440" s="430"/>
      <c r="AW440" s="326"/>
      <c r="AX440" s="448"/>
      <c r="AY440" s="449"/>
      <c r="AZ440" s="449"/>
      <c r="BA440" s="449"/>
      <c r="BB440" s="326"/>
      <c r="BC440" s="438"/>
      <c r="BD440" s="326"/>
      <c r="BE440" s="438"/>
      <c r="BF440" s="326"/>
      <c r="BG440" s="438"/>
      <c r="BH440" s="326"/>
      <c r="BI440" s="438"/>
      <c r="BJ440" s="326"/>
      <c r="BK440" s="438"/>
      <c r="BL440" s="326"/>
      <c r="BM440" s="438"/>
      <c r="BN440" s="478"/>
      <c r="BO440" s="483"/>
      <c r="BP440" s="449"/>
      <c r="BQ440" s="449"/>
      <c r="BR440" s="484"/>
    </row>
    <row r="441" spans="3:70" ht="17" customHeight="1" thickBot="1" x14ac:dyDescent="0.25">
      <c r="F441" s="42">
        <f>COUNTIFS(F52:F183,"&lt;&gt;",F52:F183,"&lt;&gt;0")</f>
        <v>132</v>
      </c>
      <c r="G441" s="42">
        <f>COUNTIFS(G52:G183,"&lt;&gt;",G52:G183,"&lt;&gt;0")</f>
        <v>132</v>
      </c>
      <c r="W441" s="42"/>
      <c r="X441" s="42"/>
      <c r="Z441" s="42">
        <f>COUNTIFS(Z52:Z183,"&lt;&gt;",Z52:Z183,"&lt;&gt;0")</f>
        <v>0</v>
      </c>
      <c r="AP441" s="42"/>
      <c r="AQ441" s="42"/>
      <c r="AR441" s="4">
        <f>Z441/F441</f>
        <v>0</v>
      </c>
      <c r="AS441" s="42"/>
      <c r="AT441" s="422"/>
      <c r="AU441" s="66" t="s">
        <v>122</v>
      </c>
      <c r="AV441" s="431"/>
      <c r="AW441" s="327"/>
      <c r="AX441" s="450"/>
      <c r="AY441" s="451"/>
      <c r="AZ441" s="451"/>
      <c r="BA441" s="451"/>
      <c r="BB441" s="327"/>
      <c r="BC441" s="439"/>
      <c r="BD441" s="327"/>
      <c r="BE441" s="439"/>
      <c r="BF441" s="327"/>
      <c r="BG441" s="439"/>
      <c r="BH441" s="327"/>
      <c r="BI441" s="439"/>
      <c r="BJ441" s="327"/>
      <c r="BK441" s="439"/>
      <c r="BL441" s="327"/>
      <c r="BM441" s="439"/>
      <c r="BN441" s="479"/>
      <c r="BO441" s="485"/>
      <c r="BP441" s="451"/>
      <c r="BQ441" s="451"/>
      <c r="BR441" s="486"/>
    </row>
    <row r="442" spans="3:70" ht="17" customHeight="1" x14ac:dyDescent="0.2">
      <c r="C442" s="4" t="s">
        <v>97</v>
      </c>
      <c r="V442" s="6" t="s">
        <v>129</v>
      </c>
      <c r="W442" s="42">
        <f>GEOMEAN(W52:W183)</f>
        <v>7.3843363062124592</v>
      </c>
      <c r="X442" s="42">
        <f>GEOMEAN(X52:X183)</f>
        <v>3.7181752830835806</v>
      </c>
      <c r="Z442" s="6"/>
      <c r="AP442" s="42" t="e">
        <f>GEOMEAN(AP52:AP183)</f>
        <v>#NUM!</v>
      </c>
      <c r="AQ442" s="42" t="e">
        <f>GEOMEAN(AQ52:AQ183)</f>
        <v>#NUM!</v>
      </c>
      <c r="AR442" s="42" t="e">
        <f>GEOMEAN(AR52:AR183)</f>
        <v>#NUM!</v>
      </c>
      <c r="AS442" s="42" t="e">
        <f>GEOMEAN(AS52:AS183)</f>
        <v>#NUM!</v>
      </c>
      <c r="AT442" s="422" t="str">
        <f>C442</f>
        <v>Class A1_2K</v>
      </c>
      <c r="AU442" s="69" t="s">
        <v>120</v>
      </c>
      <c r="AV442" s="423" t="s">
        <v>123</v>
      </c>
      <c r="AW442" s="56">
        <f>AVERAGE(AW52,AW58,AW64,AW70,AW76,AW82,AW88,AW94,AW100,AW106,AW112,AW118,AW124,AW130,AW136,AW142,AW148,AW154,AW160,AW166,AW172,AW178)</f>
        <v>1</v>
      </c>
      <c r="AX442" s="27">
        <f>AVERAGE(AX52:AX165)</f>
        <v>1</v>
      </c>
      <c r="AY442" s="27">
        <f>AVERAGE(AY52:AY165)</f>
        <v>1</v>
      </c>
      <c r="AZ442" s="27">
        <f>AVERAGE(AZ52:AZ165)</f>
        <v>1</v>
      </c>
      <c r="BA442" s="27" t="e">
        <f>AVERAGE(BA52:BA165)</f>
        <v>#VALUE!</v>
      </c>
      <c r="BB442" s="56">
        <f>AVERAGE(BB52,BB58,BB64,BB70,BB76,BB82,BB88,BB94,BB100,BB106,BB112,BB118,BB124,BB130,BB136,BB142,BB148,BB154,BB160)</f>
        <v>1</v>
      </c>
      <c r="BC442" s="27">
        <f>AVERAGE(BC52:BC165)</f>
        <v>1</v>
      </c>
      <c r="BD442" s="56">
        <f>AVERAGE(BD52,BD58,BD64,BD70,BD76,BD82,BD88,BD94,BD100,BD106,BD112,BD118,BD124,BD130,BD136,BD142,BD148,BD154,BD160,BD166,BD172,BD178)</f>
        <v>1</v>
      </c>
      <c r="BE442" s="27">
        <f>AVERAGE(BE52:BE183)</f>
        <v>1</v>
      </c>
      <c r="BF442" s="56">
        <f>AVERAGE(BF52,BF58,BF64,BF70,BF76,BF82,BF88,BF94,BF100,BF106,BF112,BF118,BF124,BF130,BF136,BF142,BF148,BF154,BF160,BF166,BF172,BF178)</f>
        <v>1</v>
      </c>
      <c r="BG442" s="28">
        <f>AVERAGE(BG52:BG183)</f>
        <v>1</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56" t="e">
        <f>AVERAGE(BN52,BN58,BN64,BN70,BN76,BN82,BN88,BN94,BN100,BN106,BN112,BN118,BN124,BN130,BN136,BN142,BN148,BN154,BN160,BN166,BN172,BN178)</f>
        <v>#VALUE!</v>
      </c>
      <c r="BO442" s="27" t="e">
        <f>AVERAGE(BO52:BO165)</f>
        <v>#VALUE!</v>
      </c>
      <c r="BP442" s="27" t="e">
        <f>AVERAGE(BP52:BP165)</f>
        <v>#VALUE!</v>
      </c>
      <c r="BQ442" s="27" t="e">
        <f>AVERAGE(BQ52:BQ165)</f>
        <v>#VALUE!</v>
      </c>
      <c r="BR442" s="27" t="e">
        <f>AVERAGE(BR52:BR165)</f>
        <v>#VALUE!</v>
      </c>
    </row>
    <row r="443" spans="3:70" ht="17" customHeight="1" x14ac:dyDescent="0.2">
      <c r="V443" s="6" t="s">
        <v>130</v>
      </c>
      <c r="W443" s="42">
        <f>SUM(W52:W183)</f>
        <v>1236.2553</v>
      </c>
      <c r="X443" s="42">
        <f>SUM(X52:X183)</f>
        <v>657.72577777777792</v>
      </c>
      <c r="Z443" s="6"/>
      <c r="AP443" s="42">
        <f>SUM(AP52:AP183)</f>
        <v>0</v>
      </c>
      <c r="AQ443" s="42">
        <f>SUM(AQ52:AQ183)</f>
        <v>0</v>
      </c>
      <c r="AR443" s="42">
        <f>SUM(AR52:AR183)</f>
        <v>0</v>
      </c>
      <c r="AS443" s="42">
        <f>SUM(AS52:AS183)</f>
        <v>0</v>
      </c>
      <c r="AT443" s="422"/>
      <c r="AU443" s="70" t="s">
        <v>121</v>
      </c>
      <c r="AV443" s="424"/>
      <c r="AW443" s="57">
        <f>MIN(AW52,AW58,AW64,AW70,AW76,AW82,AW88,AW94,AW100,AW106,AW112,AW118,AW124,AW130,AW136,AW142,AW148,AW154,AW160,AW166,AW172,AW178)</f>
        <v>1</v>
      </c>
      <c r="AX443" s="26">
        <f>MIN(AX52:AX165)</f>
        <v>1</v>
      </c>
      <c r="AY443" s="26">
        <f>MIN(AY52:AY165)</f>
        <v>1</v>
      </c>
      <c r="AZ443" s="26">
        <f>MIN(AZ52:AZ165)</f>
        <v>1</v>
      </c>
      <c r="BA443" s="294" t="e">
        <f>MIN(BA52:BA165)</f>
        <v>#VALUE!</v>
      </c>
      <c r="BB443" s="57">
        <f>MIN(BB52,BB58,BB64,BB70,BB76,BB82,BB88,BB94,BB100,BB106,BB112,BB118,BB124,BB130,BB136,BB142,BB148,BB154,BB160)</f>
        <v>1</v>
      </c>
      <c r="BC443" s="26">
        <f>MIN(BC52:BC165)</f>
        <v>1</v>
      </c>
      <c r="BD443" s="57">
        <f>MIN(BD52,BD58,BD64,BD70,BD76,BD82,BD88,BD94,BD100,BD106,BD112,BD118,BD124,BD130,BD136,BD142,BD148,BD154,BD160,BD166,BD172,BD178)</f>
        <v>1</v>
      </c>
      <c r="BE443" s="26">
        <f>MIN(BE52:BE183)</f>
        <v>1</v>
      </c>
      <c r="BF443" s="57">
        <f>MIN(BF52,BF58,BF64,BF70,BF76,BF82,BF88,BF94,BF100,BF106,BF112,BF118,BF124,BF130,BF136,BF142,BF148,BF154,BF160,BF166,BF172,BF178)</f>
        <v>1</v>
      </c>
      <c r="BG443" s="59">
        <f>MIN(BG52:BG183)</f>
        <v>1</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150" t="e">
        <f>MIN(BN52,BN58,BN64,BN70,BN76,BN82,BN88,BN94,BN100,BN106,BN112,BN118,BN124,BN130,BN136,BN142,BN148,BN154,BN160,BN166,BN172,BN178)</f>
        <v>#VALUE!</v>
      </c>
      <c r="BO443" s="154" t="e">
        <f>MIN(BO52:BO165)</f>
        <v>#VALUE!</v>
      </c>
      <c r="BP443" s="154" t="e">
        <f>MIN(BP52:BP165)</f>
        <v>#VALUE!</v>
      </c>
      <c r="BQ443" s="154" t="e">
        <f>MIN(BQ52:BQ165)</f>
        <v>#VALUE!</v>
      </c>
      <c r="BR443" s="294" t="e">
        <f>MIN(BR52:BR165)</f>
        <v>#VALUE!</v>
      </c>
    </row>
    <row r="444" spans="3:70" ht="17" customHeight="1" thickBot="1" x14ac:dyDescent="0.25">
      <c r="V444" s="6" t="s">
        <v>122</v>
      </c>
      <c r="W444" s="42">
        <f>MAX(W52:W183)</f>
        <v>30.3751</v>
      </c>
      <c r="X444" s="42">
        <f>MAX(X52:X183)</f>
        <v>28.209277777777775</v>
      </c>
      <c r="Z444" s="6"/>
      <c r="AP444" s="42">
        <f>MAX(AP52:AP183)</f>
        <v>0</v>
      </c>
      <c r="AQ444" s="42">
        <f>MAX(AQ52:AQ183)</f>
        <v>0</v>
      </c>
      <c r="AR444" s="42">
        <f>MAX(AR52:AR183)</f>
        <v>0</v>
      </c>
      <c r="AS444" s="42">
        <f>MAX(AS52:AS183)</f>
        <v>0</v>
      </c>
      <c r="AT444" s="422"/>
      <c r="AU444" s="70" t="s">
        <v>122</v>
      </c>
      <c r="AV444" s="425"/>
      <c r="AW444" s="58">
        <f>MAX(AW52,AW58,AW64,AW70,AW76,AW82,AW88,AW94,AW100,AW106,AW112,AW118,AW124,AW130,AW136,AW142,AW148,AW154,AW160,AW166,AW172,AW178)</f>
        <v>1</v>
      </c>
      <c r="AX444" s="60">
        <f>MAX(AX52:AX165)</f>
        <v>1</v>
      </c>
      <c r="AY444" s="60">
        <f>MAX(AY52:AY165)</f>
        <v>1</v>
      </c>
      <c r="AZ444" s="60">
        <f>MAX(AZ52:AZ165)</f>
        <v>1</v>
      </c>
      <c r="BA444" s="295" t="e">
        <f>MAX(BA52:BA165)</f>
        <v>#VALUE!</v>
      </c>
      <c r="BB444" s="58">
        <f>MAX(BB52,BB58,BB64,BB70,BB76,BB82,BB88,BB94,BB100,BB106,BB112,BB118,BB124,BB130,BB136,BB142,BB148,BB154,BB160)</f>
        <v>1</v>
      </c>
      <c r="BC444" s="60">
        <f>MAX(BC52:BC165)</f>
        <v>1</v>
      </c>
      <c r="BD444" s="58">
        <f>MAX(BD52,BD58,BD64,BD70,BD76,BD82,BD88,BD94,BD100,BD106,BD112,BD118,BD124,BD130,BD136,BD142,BD148,BD154,BD160,BD166,BD172,BD178)</f>
        <v>1</v>
      </c>
      <c r="BE444" s="60">
        <f>MAX(BE52:BE183)</f>
        <v>1</v>
      </c>
      <c r="BF444" s="58">
        <f>MAX(BF52,BF58,BF64,BF70,BF76,BF82,BF88,BF94,BF100,BF106,BF112,BF118,BF124,BF130,BF136,BF142,BF148,BF154,BF160,BF166,BF172,BF178)</f>
        <v>1</v>
      </c>
      <c r="BG444" s="61">
        <f>MAX(BG52:BG183)</f>
        <v>1</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151" t="e">
        <f>MAX(BN52,BN58,BN64,BN70,BN76,BN82,BN88,BN94,BN100,BN106,BN112,BN118,BN124,BN130,BN136,BN142,BN148,BN154,BN160,BN166,BN172,BN178)</f>
        <v>#VALUE!</v>
      </c>
      <c r="BO444" s="155" t="e">
        <f>MAX(BO52:BO165)</f>
        <v>#VALUE!</v>
      </c>
      <c r="BP444" s="155" t="e">
        <f>MAX(BP52:BP165)</f>
        <v>#VALUE!</v>
      </c>
      <c r="BQ444" s="155" t="e">
        <f>MAX(BQ52:BQ165)</f>
        <v>#VALUE!</v>
      </c>
      <c r="BR444" s="295" t="e">
        <f>MAX(BR52:BR165)</f>
        <v>#VALUE!</v>
      </c>
    </row>
    <row r="445" spans="3:70" ht="17" customHeight="1" x14ac:dyDescent="0.2">
      <c r="V445" s="6" t="s">
        <v>121</v>
      </c>
      <c r="W445" s="42">
        <f>MIN(W52:W183)</f>
        <v>1.3696999999999999</v>
      </c>
      <c r="X445" s="42">
        <f>MIN(X52:X183)</f>
        <v>0.53402777777777777</v>
      </c>
      <c r="Z445" s="6"/>
      <c r="AP445" s="42">
        <f>MIN(AP52:AP183)</f>
        <v>0</v>
      </c>
      <c r="AQ445" s="42">
        <f>MIN(AQ52:AQ183)</f>
        <v>0</v>
      </c>
      <c r="AR445" s="42">
        <f>MIN(AR52:AR183)</f>
        <v>0</v>
      </c>
      <c r="AS445" s="42">
        <f>MIN(AS52:AS183)</f>
        <v>0</v>
      </c>
      <c r="AT445" s="422"/>
      <c r="AU445" s="70" t="s">
        <v>120</v>
      </c>
      <c r="AV445" s="426" t="s">
        <v>124</v>
      </c>
      <c r="AW445" s="56">
        <f>AVERAGE(AW54,AW60,AW66,AW72,AW78,AW84,AW90,AW96,AW102,AW108,AW114,AW120,AW126,AW132,AW138,AW144,AW150,AW156,AW162,AW168,AW174,AW180)</f>
        <v>1</v>
      </c>
      <c r="AX445" s="446"/>
      <c r="AY445" s="447"/>
      <c r="AZ445" s="447"/>
      <c r="BA445" s="447"/>
      <c r="BB445" s="56">
        <f>AVERAGE(BB54,BB60,BB66,BB72,BB78,BB84,BB90,BB96,BB102,BB108,BB114,BB120,BB126,BB132,BB138,BB144,BB150,BB156,BB162,BB168,BB174,BB180)</f>
        <v>1</v>
      </c>
      <c r="BC445" s="437"/>
      <c r="BD445" s="56">
        <f>AVERAGE(BD54,BD60,BD66,BD72,BD78,BD84,BD90,BD96,BD102,BD108,BD114,BD120,BD126,BD132,BD138,BD144,BD150,BD156,BD162)</f>
        <v>1</v>
      </c>
      <c r="BE445" s="437"/>
      <c r="BF445" s="56">
        <f>AVERAGE(BF54,BF60,BF66,BF72,BF78,BF84,BF90,BF96,BF102,BF108,BF114,BF120,BF126,BF132,BF138,BF144,BF150,BF156,BF162, BF168,BF174,BF180)</f>
        <v>1</v>
      </c>
      <c r="BG445" s="437"/>
      <c r="BH445" s="56" t="e">
        <f>AVERAGE(BH54,BH60,BH66,BH72,BH78,BH84,BH90,BH96,BH102,BH108,BH114,BH120,BH126,BH132,BH138,BH144,BH150,BH156,BH162, BH168,BH174,BH180)</f>
        <v>#VALUE!</v>
      </c>
      <c r="BI445" s="437"/>
      <c r="BJ445" s="56" t="e">
        <f>AVERAGE(BJ54,BJ60,BJ66,BJ72,BJ78,BJ84,BJ90,BJ96,BJ102,BJ108,BJ114,BJ120,BJ126,BJ132,BJ138,BJ144,BJ150,BJ156,BJ162)</f>
        <v>#VALUE!</v>
      </c>
      <c r="BK445" s="437"/>
      <c r="BL445" s="56" t="e">
        <f>AVERAGE(BL54,BL60,BL66,BL72,BL78,BL84,BL90,BL96,BL102,BL108,BL114,BL120,BL126,BL132,BL138,BL144,BL150,BL156,BL162)</f>
        <v>#VALUE!</v>
      </c>
      <c r="BM445" s="437"/>
      <c r="BN445" s="56" t="e">
        <f>AVERAGE(BN54,BN60,BN66,BN72,BN78,BN84,BN90,BN96,BN102,BN108,BN114,BN120,BN126,BN132,BN138,BN144,BN150,BN156,BN162,BN168,BN174,BN180)</f>
        <v>#VALUE!</v>
      </c>
      <c r="BO445" s="446"/>
      <c r="BP445" s="447"/>
      <c r="BQ445" s="447"/>
      <c r="BR445" s="447"/>
    </row>
    <row r="446" spans="3:70" ht="17" customHeight="1" x14ac:dyDescent="0.2">
      <c r="V446" s="6" t="s">
        <v>131</v>
      </c>
      <c r="W446" s="42"/>
      <c r="X446" s="42"/>
      <c r="Z446" s="6"/>
      <c r="AP446" s="113" t="e">
        <f>AP442/W442</f>
        <v>#NUM!</v>
      </c>
      <c r="AQ446" s="113" t="e">
        <f>AQ442/X442</f>
        <v>#NUM!</v>
      </c>
      <c r="AR446" s="42"/>
      <c r="AS446" s="42"/>
      <c r="AT446" s="422"/>
      <c r="AU446" s="70" t="s">
        <v>121</v>
      </c>
      <c r="AV446" s="427"/>
      <c r="AW446" s="57">
        <f>MIN(AW54,AW60,AW66,AW72,AW78,AW84,AW90,AW96,AW102,AW108,AW114,AW120,AW126,AW132,AW138,AW144,AW150,AW156,AW162,AW168,AW174,AW180)</f>
        <v>1</v>
      </c>
      <c r="AX446" s="448"/>
      <c r="AY446" s="449"/>
      <c r="AZ446" s="449"/>
      <c r="BA446" s="449"/>
      <c r="BB446" s="57">
        <f>MIN(BB54,BB60,BB66,BB72,BB78,BB84,BB90,BB96,BB102,BB108,BB114,BB120,BB126,BB132,BB138,BB144,BB150,BB156,BB162,BB168,BB174,BB180)</f>
        <v>1</v>
      </c>
      <c r="BC446" s="438"/>
      <c r="BD446" s="57">
        <f>MIN(BD54,BD60,BD66,BD72,BD78,BD84,BD90,BD96,BD102,BD108,BD114,BD120,BD126,BD132,BD138,BD144,BD150,BD156,BD162)</f>
        <v>1</v>
      </c>
      <c r="BE446" s="438"/>
      <c r="BF446" s="57">
        <f>MIN(BF54,BF60,BF66,BF72,BF78,BF84,BF90,BF96,BF102,BF108,BF114,BF120,BF126,BF132,BF138,BF144,BF150,BF156,BF162, BF168,BF174,BF180)</f>
        <v>1</v>
      </c>
      <c r="BG446" s="438"/>
      <c r="BH446" s="150" t="e">
        <f>MIN(BH54,BH60,BH66,BH72,BH78,BH84,BH90,BH96,BH102,BH108,BH114,BH120,BH126,BH132,BH138,BH144,BH150,BH156,BH162, BH168,BH174,BH180)</f>
        <v>#VALUE!</v>
      </c>
      <c r="BI446" s="438"/>
      <c r="BJ446" s="150" t="e">
        <f>MIN(BJ54,BJ60,BJ66,BJ72,BJ78,BJ84,BJ90,BJ96,BJ102,BJ108,BJ114,BJ120,BJ126,BJ132,BJ138,BJ144,BJ150,BJ156,BJ162)</f>
        <v>#VALUE!</v>
      </c>
      <c r="BK446" s="438"/>
      <c r="BL446" s="150" t="e">
        <f>MIN(BL54,BL60,BL66,BL72,BL78,BL84,BL90,BL96,BL102,BL108,BL114,BL120,BL126,BL132,BL138,BL144,BL150,BL156,BL162)</f>
        <v>#VALUE!</v>
      </c>
      <c r="BM446" s="438"/>
      <c r="BN446" s="150" t="e">
        <f>MIN(BN54,BN60,BN66,BN72,BN78,BN84,BN90,BN96,BN102,BN108,BN114,BN120,BN126,BN132,BN138,BN144,BN150,BN156,BN162,BN168,BN174,BN180)</f>
        <v>#VALUE!</v>
      </c>
      <c r="BO446" s="448"/>
      <c r="BP446" s="449"/>
      <c r="BQ446" s="449"/>
      <c r="BR446" s="449"/>
    </row>
    <row r="447" spans="3:70" ht="17" customHeight="1" thickBot="1" x14ac:dyDescent="0.25">
      <c r="W447" s="42"/>
      <c r="X447" s="42"/>
      <c r="Z447" s="6"/>
      <c r="AP447" s="42"/>
      <c r="AQ447" s="42"/>
      <c r="AR447" s="42"/>
      <c r="AS447" s="42"/>
      <c r="AT447" s="422"/>
      <c r="AU447" s="70" t="s">
        <v>122</v>
      </c>
      <c r="AV447" s="428"/>
      <c r="AW447" s="58">
        <f>MAX(AW54,AW60,AW66,AW72,AW78,AW84,AW90,AW96,AW102,AW108,AW114,AW120,AW126,AW132,AW138,AW144,AW150,AW156,AW162,AW168,AW174,AW180)</f>
        <v>1</v>
      </c>
      <c r="AX447" s="448"/>
      <c r="AY447" s="449"/>
      <c r="AZ447" s="449"/>
      <c r="BA447" s="449"/>
      <c r="BB447" s="58">
        <f>MAX(BB54,BB60,BB66,BB72,BB78,BB84,BB90,BB96,BB102,BB108,BB114,BB120,BB126,BB132,BB138,BB144,BB150,BB156,BB162,BB168,BB174,BB180)</f>
        <v>1</v>
      </c>
      <c r="BC447" s="438"/>
      <c r="BD447" s="58">
        <f>MAX(BD54,BD60,BD66,BD72,BD78,BD84,BD90,BD96,BD102,BD108,BD114,BD120,BD126,BD132,BD138,BD144,BD150,BD156,BD162)</f>
        <v>1</v>
      </c>
      <c r="BE447" s="438"/>
      <c r="BF447" s="58">
        <f>MAX(BF54,BF60,BF66,BF72,BF78,BF84,BF90,BF96,BF102,BF108,BF114,BF120,BF126,BF132,BF138,BF144,BF150,BF156,BF162, BF168,BF174,BF180)</f>
        <v>1</v>
      </c>
      <c r="BG447" s="438"/>
      <c r="BH447" s="151" t="e">
        <f>MAX(BH54,BH60,BH66,BH72,BH78,BH84,BH90,BH96,BH102,BH108,BH114,BH120,BH126,BH132,BH138,BH144,BH150,BH156,BH162, BH168,BH174,BH180)</f>
        <v>#VALUE!</v>
      </c>
      <c r="BI447" s="438"/>
      <c r="BJ447" s="151" t="e">
        <f>MAX(BJ54,BJ60,BJ66,BJ72,BJ78,BJ84,BJ90,BJ96,BJ102,BJ108,BJ114,BJ120,BJ126,BJ132,BJ138,BJ144,BJ150,BJ156,BJ162)</f>
        <v>#VALUE!</v>
      </c>
      <c r="BK447" s="438"/>
      <c r="BL447" s="151" t="e">
        <f>MAX(BL54,BL60,BL66,BL72,BL78,BL84,BL90,BL96,BL102,BL108,BL114,BL120,BL126,BL132,BL138,BL144,BL150,BL156,BL162)</f>
        <v>#VALUE!</v>
      </c>
      <c r="BM447" s="438"/>
      <c r="BN447" s="151" t="e">
        <f>MAX(BN54,BN60,BN66,BN72,BN78,BN84,BN90,BN96,BN102,BN108,BN114,BN120,BN126,BN132,BN138,BN144,BN150,BN156,BN162,BN168,BN174,BN180)</f>
        <v>#VALUE!</v>
      </c>
      <c r="BO447" s="448"/>
      <c r="BP447" s="449"/>
      <c r="BQ447" s="449"/>
      <c r="BR447" s="449"/>
    </row>
    <row r="448" spans="3:70" ht="17" customHeight="1" x14ac:dyDescent="0.2">
      <c r="W448" s="42"/>
      <c r="X448" s="42"/>
      <c r="Z448" s="6"/>
      <c r="AP448" s="42"/>
      <c r="AQ448" s="42"/>
      <c r="AR448" s="42"/>
      <c r="AS448" s="42"/>
      <c r="AT448" s="422"/>
      <c r="AU448" s="65" t="s">
        <v>120</v>
      </c>
      <c r="AV448" s="429" t="s">
        <v>125</v>
      </c>
      <c r="AW448" s="64">
        <f>AVERAGE(AW56,AW62,AW68,AW74,AW80,AW86,AW92,AW98,AW104,AW110,AW116,AW122,AW128,AW134,AW140,AW146,AW152,AW158,AW164,AW170,AW176,AW182)</f>
        <v>1</v>
      </c>
      <c r="AX448" s="448"/>
      <c r="AY448" s="449"/>
      <c r="AZ448" s="449"/>
      <c r="BA448" s="449"/>
      <c r="BB448" s="64">
        <f>AVERAGE(BB56,BB62,BB68,BB74,BB80,BB86,BB92,BB98,BB104,BB110,BB116,BB122,BB128,BB134,BB140,BB146,BB152,BB158,BB164,BB170,BB176,BB182)</f>
        <v>1</v>
      </c>
      <c r="BC448" s="438"/>
      <c r="BD448" s="64">
        <f>AVERAGE(BD56,BD62,BD68,BD74,BD80,BD86,BD92,BD98,BD104,BD110,BD116,BD122,BD128,BD134,BD140,BD146,BD152,BD158,BD164,BD170,BD176,BD182)</f>
        <v>1</v>
      </c>
      <c r="BE448" s="438"/>
      <c r="BF448" s="64">
        <f>AVERAGE(BF56,BF62,BF68,BF74,BF80,BF86,BF92,BF98,BF104,BF110,BF116,BF122,BF128,BF134,BF140,BF146,BF152,BF158,BF164,BF170,BF176,BF182)</f>
        <v>1</v>
      </c>
      <c r="BG448" s="438"/>
      <c r="BH448" s="152" t="e">
        <f>AVERAGE(BH56,BH62,BH68,BH74,BH80,BH86,BH92,BH98,BH104,BH110,BH116,BH122,BH128,BH134,BH140,BH146,BH152,BH158,BH164,BH170,BH176,BH182)</f>
        <v>#VALUE!</v>
      </c>
      <c r="BI448" s="438"/>
      <c r="BJ448" s="152" t="e">
        <f>AVERAGE(BJ56,BJ62,BJ68,BJ74,BJ80,BJ86,BJ92,BJ98,BJ104,BJ110,BJ116,BJ122,BJ128,BJ134,BJ140,BJ146,BJ152,BJ158,BJ164,BJ170,BJ176,BJ182)</f>
        <v>#VALUE!</v>
      </c>
      <c r="BK448" s="438"/>
      <c r="BL448" s="152" t="e">
        <f>AVERAGE(BL56,BL62,BL68,BL74,BL80,BL86,BL92,BL98,BL104,BL110,BL116,BL122,BL128,BL134,BL140,BL146,BL152,BL158,BL164,BL170,BL176,BL182)</f>
        <v>#VALUE!</v>
      </c>
      <c r="BM448" s="438"/>
      <c r="BN448" s="152" t="e">
        <f>AVERAGE(BN56,BN62,BN68,BN74,BN80,BN86,BN92,BN98,BN104,BN110,BN116,BN122,BN128,BN134,BN140,BN146,BN152,BN158,BN164,BN170,BN176,BN182)</f>
        <v>#VALUE!</v>
      </c>
      <c r="BO448" s="448"/>
      <c r="BP448" s="449"/>
      <c r="BQ448" s="449"/>
      <c r="BR448" s="449"/>
    </row>
    <row r="449" spans="3:70" ht="17" customHeight="1" x14ac:dyDescent="0.2">
      <c r="W449" s="42"/>
      <c r="X449" s="42"/>
      <c r="Z449" s="6"/>
      <c r="AP449" s="42"/>
      <c r="AQ449" s="42"/>
      <c r="AR449" s="42"/>
      <c r="AS449" s="42"/>
      <c r="AT449" s="422"/>
      <c r="AU449" s="65" t="s">
        <v>121</v>
      </c>
      <c r="AV449" s="430"/>
      <c r="AW449" s="57">
        <f>MIN(AW56,AW62,AW68,AW74,AW80,AW86,AW92,AW98,AW104,AW110,AW116,AW122,AW128,AW134,AW140,AW146,AW152,AW158,AW164,AW170,AW176,AW182)</f>
        <v>1</v>
      </c>
      <c r="AX449" s="448"/>
      <c r="AY449" s="449"/>
      <c r="AZ449" s="449"/>
      <c r="BA449" s="449"/>
      <c r="BB449" s="57">
        <f>MIN(BB56,BB62,BB68,BB74,BB80,BB86,BB92,BB98,BB104,BB110,BB116,BB122,BB128,BB134,BB140,BB146,BB152,BB158,BB164,BB170,BB176,BB182)</f>
        <v>1</v>
      </c>
      <c r="BC449" s="438"/>
      <c r="BD449" s="57">
        <f>MIN(BD56,BD62,BD68,BD74,BD80,BD86,BD92,BD98,BD104,BD110,BD116,BD122,BD128,BD134,BD140,BD146,BD152,BD158,BD164,BD170,BD176,BD182)</f>
        <v>1</v>
      </c>
      <c r="BE449" s="438"/>
      <c r="BF449" s="57">
        <f>MIN(BF56,BF62,BF68,BF74,BF80,BF86,BF92,BF98,BF104,BF110,BF116,BF122,BF128,BF134,BF140,BF146,BF152,BF158,BF164,BF170,BF176,BF182)</f>
        <v>1</v>
      </c>
      <c r="BG449" s="438"/>
      <c r="BH449" s="150" t="e">
        <f>MIN(BH56,BH62,BH68,BH74,BH80,BH86,BH92,BH98,BH104,BH110,BH116,BH122,BH128,BH134,BH140,BH146,BH152,BH158,BH164,BH170,BH176,BH182)</f>
        <v>#VALUE!</v>
      </c>
      <c r="BI449" s="438"/>
      <c r="BJ449" s="150" t="e">
        <f>MIN(BJ56,BJ62,BJ68,BJ74,BJ80,BJ86,BJ92,BJ98,BJ104,BJ110,BJ116,BJ122,BJ128,BJ134,BJ140,BJ146,BJ152,BJ158,BJ164,BJ170,BJ176,BJ182)</f>
        <v>#VALUE!</v>
      </c>
      <c r="BK449" s="438"/>
      <c r="BL449" s="150" t="e">
        <f>MIN(BL56,BL62,BL68,BL74,BL80,BL86,BL92,BL98,BL104,BL110,BL116,BL122,BL128,BL134,BL140,BL146,BL152,BL158,BL164,BL170,BL176,BL182)</f>
        <v>#VALUE!</v>
      </c>
      <c r="BM449" s="438"/>
      <c r="BN449" s="150" t="e">
        <f>MIN(BN56,BN62,BN68,BN74,BN80,BN86,BN92,BN98,BN104,BN110,BN116,BN122,BN128,BN134,BN140,BN146,BN152,BN158,BN164,BN170,BN176,BN182)</f>
        <v>#VALUE!</v>
      </c>
      <c r="BO449" s="448"/>
      <c r="BP449" s="449"/>
      <c r="BQ449" s="449"/>
      <c r="BR449" s="449"/>
    </row>
    <row r="450" spans="3:70" ht="17" customHeight="1" thickBot="1" x14ac:dyDescent="0.25">
      <c r="F450" s="42">
        <f>COUNTIFS(F184:F231,"&lt;&gt;",F184:F231,"&lt;&gt;0")</f>
        <v>48</v>
      </c>
      <c r="G450" s="42">
        <f>COUNTIFS(G184:G231,"&lt;&gt;",G184:G231,"&lt;&gt;0")</f>
        <v>48</v>
      </c>
      <c r="W450" s="42"/>
      <c r="X450" s="42"/>
      <c r="Z450" s="42">
        <f>COUNTIFS(Z184:Z231,"&lt;&gt;",Z184:Z231,"&lt;&gt;0")</f>
        <v>0</v>
      </c>
      <c r="AP450" s="42"/>
      <c r="AQ450" s="42"/>
      <c r="AR450" s="4">
        <f>Z450/F450</f>
        <v>0</v>
      </c>
      <c r="AS450" s="42"/>
      <c r="AT450" s="422"/>
      <c r="AU450" s="66" t="s">
        <v>122</v>
      </c>
      <c r="AV450" s="431"/>
      <c r="AW450" s="58">
        <f>MAX(AW56,AW62,AW68,AW74,AW80,AW86,AW92,AW98,AW104,AW110,AW116,AW122,AW128,AW134,AW140,AW146,AW152,AW158,AW164,AW170,AW176,AW182)</f>
        <v>1</v>
      </c>
      <c r="AX450" s="450"/>
      <c r="AY450" s="451"/>
      <c r="AZ450" s="451"/>
      <c r="BA450" s="451"/>
      <c r="BB450" s="58">
        <f>MAX(BB56,BB62,BB68,BB74,BB80,BB86,BB92,BB98,BB104,BB110,BB116,BB122,BB128,BB134,BB140,BB146,BB152,BB158,BB164,BB170,BB176,BB182)</f>
        <v>1</v>
      </c>
      <c r="BC450" s="439"/>
      <c r="BD450" s="58">
        <f>MAX(BD56,BD62,BD68,BD74,BD80,BD86,BD92,BD98,BD104,BD110,BD116,BD122,BD128,BD134,BD140,BD146,BD152,BD158,BD164,BD170,BD176,BD182)</f>
        <v>1</v>
      </c>
      <c r="BE450" s="439"/>
      <c r="BF450" s="58">
        <f>MAX(BF56,BF62,BF68,BF74,BF80,BF86,BF92,BF98,BF104,BF110,BF116,BF122,BF128,BF134,BF140,BF146,BF152,BF158,BF164,BF170,BF176,BF182)</f>
        <v>1</v>
      </c>
      <c r="BG450" s="439"/>
      <c r="BH450" s="151" t="e">
        <f>MAX(BH56,BH62,BH68,BH74,BH80,BH86,BH92,BH98,BH104,BH110,BH116,BH122,BH128,BH134,BH140,BH146,BH152,BH158,BH164,BH170,BH176,BH182)</f>
        <v>#VALUE!</v>
      </c>
      <c r="BI450" s="439"/>
      <c r="BJ450" s="151" t="e">
        <f>MAX(BJ56,BJ62,BJ68,BJ74,BJ80,BJ86,BJ92,BJ98,BJ104,BJ110,BJ116,BJ122,BJ128,BJ134,BJ140,BJ146,BJ152,BJ158,BJ164,BJ170,BJ176,BJ182)</f>
        <v>#VALUE!</v>
      </c>
      <c r="BK450" s="439"/>
      <c r="BL450" s="151" t="e">
        <f>MAX(BL56,BL62,BL68,BL74,BL80,BL86,BL92,BL98,BL104,BL110,BL116,BL122,BL128,BL134,BL140,BL146,BL152,BL158,BL164,BL170,BL176,BL182)</f>
        <v>#VALUE!</v>
      </c>
      <c r="BM450" s="439"/>
      <c r="BN450" s="151" t="e">
        <f>MAX(BN56,BN62,BN68,BN74,BN80,BN86,BN92,BN98,BN104,BN110,BN116,BN122,BN128,BN134,BN140,BN146,BN152,BN158,BN164,BN170,BN176,BN182)</f>
        <v>#VALUE!</v>
      </c>
      <c r="BO450" s="450"/>
      <c r="BP450" s="451"/>
      <c r="BQ450" s="451"/>
      <c r="BR450" s="451"/>
    </row>
    <row r="451" spans="3:70" ht="17" customHeight="1" x14ac:dyDescent="0.2">
      <c r="C451" s="4" t="s">
        <v>98</v>
      </c>
      <c r="V451" s="6" t="s">
        <v>129</v>
      </c>
      <c r="W451" s="42">
        <f>GEOMEAN(W184:W231)</f>
        <v>1.5988792262840585</v>
      </c>
      <c r="X451" s="42">
        <f>GEOMEAN(X184:X231)</f>
        <v>0.83840290743118873</v>
      </c>
      <c r="Z451" s="6"/>
      <c r="AP451" s="42" t="e">
        <f>GEOMEAN(AP184:AP231)</f>
        <v>#NUM!</v>
      </c>
      <c r="AQ451" s="42" t="e">
        <f>GEOMEAN(AQ184:AQ231)</f>
        <v>#NUM!</v>
      </c>
      <c r="AR451" s="42" t="e">
        <f>GEOMEAN(AR184:AR231)</f>
        <v>#NUM!</v>
      </c>
      <c r="AS451" s="42" t="e">
        <f>GEOMEAN(AS184:AS231)</f>
        <v>#NUM!</v>
      </c>
      <c r="AT451" s="422" t="str">
        <f>C451</f>
        <v>Class A3_720p</v>
      </c>
      <c r="AU451" s="69" t="s">
        <v>120</v>
      </c>
      <c r="AV451" s="423" t="s">
        <v>123</v>
      </c>
      <c r="AW451" s="56">
        <f>AVERAGE(AW184,AW190,AW196,AW202,AW208,AW214,AW220,AW226)</f>
        <v>1</v>
      </c>
      <c r="AX451" s="27">
        <f>AVERAGE(AX184:AX231)</f>
        <v>1</v>
      </c>
      <c r="AY451" s="27">
        <f>AVERAGE(AY184:AY231)</f>
        <v>1</v>
      </c>
      <c r="AZ451" s="27">
        <f>AVERAGE(AZ184:AZ231)</f>
        <v>1</v>
      </c>
      <c r="BA451" s="27" t="e">
        <f>AVERAGE(BA184:BA231)</f>
        <v>#VALUE!</v>
      </c>
      <c r="BB451" s="56">
        <f>AVERAGE(BB184,BB190,BB196,BB202,BB208,BB214,BB220,BB226)</f>
        <v>1</v>
      </c>
      <c r="BC451" s="27">
        <f>AVERAGE(BC184:BC231)</f>
        <v>1</v>
      </c>
      <c r="BD451" s="56">
        <f>AVERAGE(BD184,BD190,BD196,BD202,BD208,BD214,BD220,BD226)</f>
        <v>1</v>
      </c>
      <c r="BE451" s="27">
        <f>AVERAGE(BE184:BE231)</f>
        <v>1</v>
      </c>
      <c r="BF451" s="56">
        <f>AVERAGE(BF184,BF190,BF196,BF202,BF208,BF214,BF220,BF226)</f>
        <v>1</v>
      </c>
      <c r="BG451" s="28">
        <f>AVERAGE(BG184:BG231)</f>
        <v>1</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56" t="e">
        <f>AVERAGE(BN184,BN190,BN196,BN202,BN208,BN214,BN220,BN226)</f>
        <v>#VALUE!</v>
      </c>
      <c r="BO451" s="27" t="e">
        <f>AVERAGE(BO184:BO231)</f>
        <v>#VALUE!</v>
      </c>
      <c r="BP451" s="27" t="e">
        <f>AVERAGE(BP184:BP231)</f>
        <v>#VALUE!</v>
      </c>
      <c r="BQ451" s="27" t="e">
        <f>AVERAGE(BQ184:BQ231)</f>
        <v>#VALUE!</v>
      </c>
      <c r="BR451" s="27" t="e">
        <f>AVERAGE(BR184:BR231)</f>
        <v>#VALUE!</v>
      </c>
    </row>
    <row r="452" spans="3:70" ht="17" customHeight="1" x14ac:dyDescent="0.2">
      <c r="V452" s="6" t="s">
        <v>130</v>
      </c>
      <c r="W452" s="42">
        <f>SUM(W184:W231)</f>
        <v>91.480100000000007</v>
      </c>
      <c r="X452" s="42">
        <f>SUM(X184:X231)</f>
        <v>55.705083333333349</v>
      </c>
      <c r="Z452" s="6"/>
      <c r="AP452" s="42">
        <f>SUM(AP184:AP231)</f>
        <v>0</v>
      </c>
      <c r="AQ452" s="42">
        <f>SUM(AQ184:AQ231)</f>
        <v>0</v>
      </c>
      <c r="AR452" s="42">
        <f>SUM(AR184:AR231)</f>
        <v>0</v>
      </c>
      <c r="AS452" s="42">
        <f>SUM(AS184:AS231)</f>
        <v>0</v>
      </c>
      <c r="AT452" s="422"/>
      <c r="AU452" s="70" t="s">
        <v>121</v>
      </c>
      <c r="AV452" s="424"/>
      <c r="AW452" s="57">
        <f>MIN(AW184,AW190,AW196,AW202,AW208,AW214,AW220,AW226)</f>
        <v>1</v>
      </c>
      <c r="AX452" s="26">
        <f>MIN(AX184:AX231)</f>
        <v>1</v>
      </c>
      <c r="AY452" s="26">
        <f>MIN(AY184:AY231)</f>
        <v>1</v>
      </c>
      <c r="AZ452" s="26">
        <f>MIN(AZ184:AZ231)</f>
        <v>1</v>
      </c>
      <c r="BA452" s="294" t="e">
        <f>MIN(BA184:BA231)</f>
        <v>#VALUE!</v>
      </c>
      <c r="BB452" s="57">
        <f>MIN(BB184,BB190,BB196,BB202,BB208,BB214,BB220,BB226)</f>
        <v>1</v>
      </c>
      <c r="BC452" s="26">
        <f>MIN(BC184:BC231)</f>
        <v>1</v>
      </c>
      <c r="BD452" s="57">
        <f>MIN(BD184,BD190,BD196,BD202,BD208,BD214,BD220,BD226)</f>
        <v>1</v>
      </c>
      <c r="BE452" s="26">
        <f>MIN(BE184:BE231)</f>
        <v>1</v>
      </c>
      <c r="BF452" s="57">
        <f>MIN(BF184,BF190,BF196,BF202,BF208,BF214,BF220,BF226)</f>
        <v>1</v>
      </c>
      <c r="BG452" s="59">
        <f>MIN(BG184:BG231)</f>
        <v>1</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150" t="e">
        <f>MIN(BN184,BN190,BN196,BN202,BN208,BN214,BN220,BN226)</f>
        <v>#VALUE!</v>
      </c>
      <c r="BO452" s="154" t="e">
        <f>MIN(BO184:BO231)</f>
        <v>#VALUE!</v>
      </c>
      <c r="BP452" s="154" t="e">
        <f>MIN(BP184:BP231)</f>
        <v>#VALUE!</v>
      </c>
      <c r="BQ452" s="154" t="e">
        <f>MIN(BQ184:BQ231)</f>
        <v>#VALUE!</v>
      </c>
      <c r="BR452" s="294" t="e">
        <f>MIN(BR184:BR231)</f>
        <v>#VALUE!</v>
      </c>
    </row>
    <row r="453" spans="3:70" ht="17" customHeight="1" thickBot="1" x14ac:dyDescent="0.25">
      <c r="V453" s="6" t="s">
        <v>122</v>
      </c>
      <c r="W453" s="42">
        <f>MAX(W184:W231)</f>
        <v>4.7949999999999999</v>
      </c>
      <c r="X453" s="42">
        <f>MAX(X184:X231)</f>
        <v>4.4081666666666663</v>
      </c>
      <c r="Z453" s="6"/>
      <c r="AP453" s="42">
        <f>MAX(AP184:AP231)</f>
        <v>0</v>
      </c>
      <c r="AQ453" s="42">
        <f>MAX(AQ184:AQ231)</f>
        <v>0</v>
      </c>
      <c r="AR453" s="42">
        <f>MAX(AR184:AR231)</f>
        <v>0</v>
      </c>
      <c r="AS453" s="42">
        <f>MAX(AS184:AS231)</f>
        <v>0</v>
      </c>
      <c r="AT453" s="422"/>
      <c r="AU453" s="70" t="s">
        <v>122</v>
      </c>
      <c r="AV453" s="425"/>
      <c r="AW453" s="58">
        <f>MAX(AW184,AW190,AW196,AW202,AW208,AW214,AW220,AW226)</f>
        <v>1</v>
      </c>
      <c r="AX453" s="60">
        <f>MAX(AX184:AX231)</f>
        <v>1</v>
      </c>
      <c r="AY453" s="60">
        <f>MAX(AY184:AY231)</f>
        <v>1</v>
      </c>
      <c r="AZ453" s="60">
        <f>MAX(AZ184:AZ231)</f>
        <v>1</v>
      </c>
      <c r="BA453" s="295" t="e">
        <f>MAX(BA184:BA231)</f>
        <v>#VALUE!</v>
      </c>
      <c r="BB453" s="58">
        <f>MAX(BB184,BB190,BB196,BB202,BB208,BB214,BB220,BB226)</f>
        <v>1</v>
      </c>
      <c r="BC453" s="60">
        <f>MAX(BC184:BC231)</f>
        <v>1</v>
      </c>
      <c r="BD453" s="58">
        <f>MAX(BD184,BD190,BD196,BD202,BD208,BD214,BD220,BD226)</f>
        <v>1</v>
      </c>
      <c r="BE453" s="60">
        <f>MAX(BE184:BE231)</f>
        <v>1</v>
      </c>
      <c r="BF453" s="58">
        <f>MAX(BF184,BF190,BF196,BF202,BF208,BF214,BF220,BF226)</f>
        <v>1</v>
      </c>
      <c r="BG453" s="61">
        <f>MAX(BG184:BG231)</f>
        <v>1</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151" t="e">
        <f>MAX(BN184,BN190,BN196,BN202,BN208,BN214,BN220,BN226)</f>
        <v>#VALUE!</v>
      </c>
      <c r="BO453" s="155" t="e">
        <f>MAX(BO184:BO231)</f>
        <v>#VALUE!</v>
      </c>
      <c r="BP453" s="155" t="e">
        <f>MAX(BP184:BP231)</f>
        <v>#VALUE!</v>
      </c>
      <c r="BQ453" s="155" t="e">
        <f>MAX(BQ184:BQ231)</f>
        <v>#VALUE!</v>
      </c>
      <c r="BR453" s="295" t="e">
        <f>MAX(BR184:BR231)</f>
        <v>#VALUE!</v>
      </c>
    </row>
    <row r="454" spans="3:70" ht="17" customHeight="1" x14ac:dyDescent="0.2">
      <c r="V454" s="6" t="s">
        <v>121</v>
      </c>
      <c r="W454" s="42">
        <f>MIN(W184:W231)</f>
        <v>0.52510000000000001</v>
      </c>
      <c r="X454" s="42">
        <f>MIN(X184:X231)</f>
        <v>0.1438888888888889</v>
      </c>
      <c r="Z454" s="6"/>
      <c r="AP454" s="42">
        <f>MIN(AP184:AP231)</f>
        <v>0</v>
      </c>
      <c r="AQ454" s="42">
        <f>MIN(AQ184:AQ231)</f>
        <v>0</v>
      </c>
      <c r="AR454" s="42">
        <f>MIN(AR184:AR231)</f>
        <v>0</v>
      </c>
      <c r="AS454" s="42">
        <f>MIN(AS184:AS231)</f>
        <v>0</v>
      </c>
      <c r="AT454" s="422"/>
      <c r="AU454" s="70" t="s">
        <v>120</v>
      </c>
      <c r="AV454" s="426" t="s">
        <v>124</v>
      </c>
      <c r="AW454" s="56">
        <f>AVERAGE(AW186,AW192,AW198,AW204,AW210,AW216,AW222,AW228)</f>
        <v>1</v>
      </c>
      <c r="AX454" s="446"/>
      <c r="AY454" s="447"/>
      <c r="AZ454" s="447"/>
      <c r="BA454" s="447"/>
      <c r="BB454" s="56">
        <f>AVERAGE(BB186,BB192,BB198,BB204,BB210,BB216,BB222,BB228)</f>
        <v>1</v>
      </c>
      <c r="BC454" s="437"/>
      <c r="BD454" s="56">
        <f>AVERAGE(BD186,BD192,BD198,BD204,BD210,BD216,BD222,BD228)</f>
        <v>1</v>
      </c>
      <c r="BE454" s="437"/>
      <c r="BF454" s="56">
        <f>AVERAGE(BF186,BF192,BF198,BF204,BF210,BF216,BF222,BF228)</f>
        <v>1</v>
      </c>
      <c r="BG454" s="437"/>
      <c r="BH454" s="56" t="e">
        <f>AVERAGE(BH186,BH192,BH198,BH204,BH210,BH216,BH222,BH228)</f>
        <v>#VALUE!</v>
      </c>
      <c r="BI454" s="437"/>
      <c r="BJ454" s="56" t="e">
        <f>AVERAGE(BJ186,BJ192,BJ198,BJ204,BJ210,BJ216,BJ222,BJ228)</f>
        <v>#VALUE!</v>
      </c>
      <c r="BK454" s="437"/>
      <c r="BL454" s="56" t="e">
        <f>AVERAGE(BL186,BL192,BL198,BL204,BL210,BL216,BL222,BL228)</f>
        <v>#VALUE!</v>
      </c>
      <c r="BM454" s="437"/>
      <c r="BN454" s="56" t="e">
        <f>AVERAGE(BN186,BN192,BN198,BN204,BN210,BN216,BN222,BN228)</f>
        <v>#VALUE!</v>
      </c>
      <c r="BO454" s="446"/>
      <c r="BP454" s="447"/>
      <c r="BQ454" s="447"/>
      <c r="BR454" s="447"/>
    </row>
    <row r="455" spans="3:70" ht="17" customHeight="1" x14ac:dyDescent="0.2">
      <c r="V455" s="6" t="s">
        <v>131</v>
      </c>
      <c r="W455" s="42"/>
      <c r="X455" s="42"/>
      <c r="Z455" s="6"/>
      <c r="AP455" s="113" t="e">
        <f>AP451/W451</f>
        <v>#NUM!</v>
      </c>
      <c r="AQ455" s="113" t="e">
        <f>AQ451/X451</f>
        <v>#NUM!</v>
      </c>
      <c r="AR455" s="42"/>
      <c r="AS455" s="42"/>
      <c r="AT455" s="422"/>
      <c r="AU455" s="70" t="s">
        <v>121</v>
      </c>
      <c r="AV455" s="427"/>
      <c r="AW455" s="57">
        <f>MIN(AW186,AW192,AW198,AW204,AW210,AW216,AW222,AW228)</f>
        <v>1</v>
      </c>
      <c r="AX455" s="448"/>
      <c r="AY455" s="449"/>
      <c r="AZ455" s="449"/>
      <c r="BA455" s="449"/>
      <c r="BB455" s="57">
        <f>MIN(BB186,BB192,BB198,BB204,BB210,BB216,BB222,BB228)</f>
        <v>1</v>
      </c>
      <c r="BC455" s="438"/>
      <c r="BD455" s="57">
        <f>MIN(BD186,BD192,BD198,BD204,BD210,BD216,BD222,BD228)</f>
        <v>1</v>
      </c>
      <c r="BE455" s="438"/>
      <c r="BF455" s="57">
        <f>MIN(BF186,BF192,BF198,BF204,BF210,BF216,BF222,BF228)</f>
        <v>1</v>
      </c>
      <c r="BG455" s="438"/>
      <c r="BH455" s="150" t="e">
        <f>MIN(BH186,BH192,BH198,BH204,BH210,BH216,BH222,BH228)</f>
        <v>#VALUE!</v>
      </c>
      <c r="BI455" s="438"/>
      <c r="BJ455" s="150" t="e">
        <f>MIN(BJ186,BJ192,BJ198,BJ204,BJ210,BJ216,BJ222,BJ228)</f>
        <v>#VALUE!</v>
      </c>
      <c r="BK455" s="438"/>
      <c r="BL455" s="150" t="e">
        <f>MIN(BL186,BL192,BL198,BL204,BL210,BL216,BL222,BL228)</f>
        <v>#VALUE!</v>
      </c>
      <c r="BM455" s="438"/>
      <c r="BN455" s="150" t="e">
        <f>MIN(BN186,BN192,BN198,BN204,BN210,BN216,BN222,BN228)</f>
        <v>#VALUE!</v>
      </c>
      <c r="BO455" s="448"/>
      <c r="BP455" s="449"/>
      <c r="BQ455" s="449"/>
      <c r="BR455" s="449"/>
    </row>
    <row r="456" spans="3:70" ht="17" customHeight="1" thickBot="1" x14ac:dyDescent="0.25">
      <c r="W456" s="42"/>
      <c r="X456" s="42"/>
      <c r="Z456" s="6"/>
      <c r="AP456" s="42"/>
      <c r="AQ456" s="42"/>
      <c r="AR456" s="42"/>
      <c r="AS456" s="42"/>
      <c r="AT456" s="422"/>
      <c r="AU456" s="70" t="s">
        <v>122</v>
      </c>
      <c r="AV456" s="428"/>
      <c r="AW456" s="58">
        <f>MAX(AW186,AW192,AW198,AW204,AW210,AW216,AW222,AW228)</f>
        <v>1</v>
      </c>
      <c r="AX456" s="448"/>
      <c r="AY456" s="449"/>
      <c r="AZ456" s="449"/>
      <c r="BA456" s="449"/>
      <c r="BB456" s="58">
        <f>MAX(BB186,BB192,BB198,BB204,BB210,BB216,BB222,BB228)</f>
        <v>1</v>
      </c>
      <c r="BC456" s="438"/>
      <c r="BD456" s="58">
        <f>MAX(BD186,BD192,BD198,BD204,BD210,BD216,BD222,BD228)</f>
        <v>1</v>
      </c>
      <c r="BE456" s="438"/>
      <c r="BF456" s="58">
        <f>MAX(BF186,BF192,BF198,BF204,BF210,BF216,BF222,BF228)</f>
        <v>1</v>
      </c>
      <c r="BG456" s="438"/>
      <c r="BH456" s="151" t="e">
        <f>MAX(BH186,BH192,BH198,BH204,BH210,BH216,BH222,BH228)</f>
        <v>#VALUE!</v>
      </c>
      <c r="BI456" s="438"/>
      <c r="BJ456" s="151" t="e">
        <f>MAX(BJ186,BJ192,BJ198,BJ204,BJ210,BJ216,BJ222,BJ228)</f>
        <v>#VALUE!</v>
      </c>
      <c r="BK456" s="438"/>
      <c r="BL456" s="151" t="e">
        <f>MAX(BL186,BL192,BL198,BL204,BL210,BL216,BL222,BL228)</f>
        <v>#VALUE!</v>
      </c>
      <c r="BM456" s="438"/>
      <c r="BN456" s="151" t="e">
        <f>MAX(BN186,BN192,BN198,BN204,BN210,BN216,BN222,BN228)</f>
        <v>#VALUE!</v>
      </c>
      <c r="BO456" s="448"/>
      <c r="BP456" s="449"/>
      <c r="BQ456" s="449"/>
      <c r="BR456" s="449"/>
    </row>
    <row r="457" spans="3:70" ht="17" customHeight="1" x14ac:dyDescent="0.2">
      <c r="W457" s="42"/>
      <c r="X457" s="42"/>
      <c r="Z457" s="6"/>
      <c r="AP457" s="42"/>
      <c r="AQ457" s="42"/>
      <c r="AR457" s="42"/>
      <c r="AS457" s="42"/>
      <c r="AT457" s="422"/>
      <c r="AU457" s="65" t="s">
        <v>120</v>
      </c>
      <c r="AV457" s="429" t="s">
        <v>125</v>
      </c>
      <c r="AW457" s="64">
        <f>AVERAGE(AW188,AW194,AW200,AW206,AW212,AW218,AW224,AW230)</f>
        <v>1</v>
      </c>
      <c r="AX457" s="448"/>
      <c r="AY457" s="449"/>
      <c r="AZ457" s="449"/>
      <c r="BA457" s="449"/>
      <c r="BB457" s="64">
        <f>AVERAGE(BB188,BB194,BB200,BB206,BB212,BB218,BB224,BB230)</f>
        <v>1</v>
      </c>
      <c r="BC457" s="438"/>
      <c r="BD457" s="64">
        <f>AVERAGE(BD188,BD194,BD200,BD206,BD212,BD218,BD224,BD230)</f>
        <v>1</v>
      </c>
      <c r="BE457" s="438"/>
      <c r="BF457" s="64">
        <f>AVERAGE(BF188,BF194,BF200,BF206,BF212,BF218,BF224,BF230)</f>
        <v>1</v>
      </c>
      <c r="BG457" s="438"/>
      <c r="BH457" s="152" t="e">
        <f>AVERAGE(BH188,BH194,BH200,BH206,BH212,BH218,BH224,BH230)</f>
        <v>#VALUE!</v>
      </c>
      <c r="BI457" s="438"/>
      <c r="BJ457" s="152" t="e">
        <f>AVERAGE(BJ188,BJ194,BJ200,BJ206,BJ212,BJ218,BJ224,BJ230)</f>
        <v>#VALUE!</v>
      </c>
      <c r="BK457" s="438"/>
      <c r="BL457" s="152" t="e">
        <f>AVERAGE(BL188,BL194,BL200,BL206,BL212,BL218,BL224,BL230)</f>
        <v>#VALUE!</v>
      </c>
      <c r="BM457" s="438"/>
      <c r="BN457" s="152" t="e">
        <f>AVERAGE(BN188,BN194,BN200,BN206,BN212,BN218,BN224,BN230)</f>
        <v>#VALUE!</v>
      </c>
      <c r="BO457" s="448"/>
      <c r="BP457" s="449"/>
      <c r="BQ457" s="449"/>
      <c r="BR457" s="449"/>
    </row>
    <row r="458" spans="3:70" ht="17" customHeight="1" x14ac:dyDescent="0.2">
      <c r="W458" s="42"/>
      <c r="X458" s="42"/>
      <c r="Z458" s="6"/>
      <c r="AP458" s="42"/>
      <c r="AQ458" s="42"/>
      <c r="AR458" s="42"/>
      <c r="AS458" s="42"/>
      <c r="AT458" s="422"/>
      <c r="AU458" s="65" t="s">
        <v>121</v>
      </c>
      <c r="AV458" s="430"/>
      <c r="AW458" s="57">
        <f>MIN(AW188,AW194,AW200,AW206,AW212,AW218,AW224,AW230)</f>
        <v>1</v>
      </c>
      <c r="AX458" s="448"/>
      <c r="AY458" s="449"/>
      <c r="AZ458" s="449"/>
      <c r="BA458" s="449"/>
      <c r="BB458" s="57">
        <f>MIN(BB188,BB194,BB200,BB206,BB212,BB218,BB224,BB230)</f>
        <v>1</v>
      </c>
      <c r="BC458" s="438"/>
      <c r="BD458" s="57">
        <f>MIN(BD188,BD194,BD200,BD206,BD212,BD218,BD224,BD230)</f>
        <v>1</v>
      </c>
      <c r="BE458" s="438"/>
      <c r="BF458" s="57">
        <f>MIN(BF188,BF194,BF200,BF206,BF212,BF218,BF224,BF230)</f>
        <v>1</v>
      </c>
      <c r="BG458" s="438"/>
      <c r="BH458" s="150" t="e">
        <f>MIN(BH188,BH194,BH200,BH206,BH212,BH218,BH224,BH230)</f>
        <v>#VALUE!</v>
      </c>
      <c r="BI458" s="438"/>
      <c r="BJ458" s="150" t="e">
        <f>MIN(BJ188,BJ194,BJ200,BJ206,BJ212,BJ218,BJ224,BJ230)</f>
        <v>#VALUE!</v>
      </c>
      <c r="BK458" s="438"/>
      <c r="BL458" s="150" t="e">
        <f>MIN(BL188,BL194,BL200,BL206,BL212,BL218,BL224,BL230)</f>
        <v>#VALUE!</v>
      </c>
      <c r="BM458" s="438"/>
      <c r="BN458" s="150" t="e">
        <f>MIN(BN188,BN194,BN200,BN206,BN212,BN218,BN224,BN230)</f>
        <v>#VALUE!</v>
      </c>
      <c r="BO458" s="448"/>
      <c r="BP458" s="449"/>
      <c r="BQ458" s="449"/>
      <c r="BR458" s="449"/>
    </row>
    <row r="459" spans="3:70" ht="17" customHeight="1" thickBot="1" x14ac:dyDescent="0.25">
      <c r="F459" s="42">
        <f>COUNTIFS(F232:F267,"&lt;&gt;",F232:F267,"&lt;&gt;0")</f>
        <v>36</v>
      </c>
      <c r="G459" s="42">
        <f>COUNTIFS(G232:G267,"&lt;&gt;",G232:G267,"&lt;&gt;0")</f>
        <v>36</v>
      </c>
      <c r="W459" s="42"/>
      <c r="X459" s="42"/>
      <c r="Z459" s="42">
        <f>COUNTIFS(Z232:Z267,"&lt;&gt;",Z232:Z267,"&lt;&gt;0")</f>
        <v>0</v>
      </c>
      <c r="AP459" s="42"/>
      <c r="AQ459" s="42"/>
      <c r="AR459" s="4">
        <f>Z459/F459</f>
        <v>0</v>
      </c>
      <c r="AS459" s="42"/>
      <c r="AT459" s="422"/>
      <c r="AU459" s="66" t="s">
        <v>122</v>
      </c>
      <c r="AV459" s="431"/>
      <c r="AW459" s="58">
        <f>MAX(AW188,AW194,AW200,AW206,AW212,AW218,AW224,AW230)</f>
        <v>1</v>
      </c>
      <c r="AX459" s="450"/>
      <c r="AY459" s="451"/>
      <c r="AZ459" s="451"/>
      <c r="BA459" s="451"/>
      <c r="BB459" s="58">
        <f>MAX(BB188,BB194,BB200,BB206,BB212,BB218,BB224,BB230)</f>
        <v>1</v>
      </c>
      <c r="BC459" s="439"/>
      <c r="BD459" s="58">
        <f>MAX(BD188,BD194,BD200,BD206,BD212,BD218,BD224,BD230)</f>
        <v>1</v>
      </c>
      <c r="BE459" s="439"/>
      <c r="BF459" s="58">
        <f>MAX(BF188,BF194,BF200,BF206,BF212,BF218,BF224,BF230)</f>
        <v>1</v>
      </c>
      <c r="BG459" s="439"/>
      <c r="BH459" s="151" t="e">
        <f>MAX(BH188,BH194,BH200,BH206,BH212,BH218,BH224,BH230)</f>
        <v>#VALUE!</v>
      </c>
      <c r="BI459" s="439"/>
      <c r="BJ459" s="151" t="e">
        <f>MAX(BJ188,BJ194,BJ200,BJ206,BJ212,BJ218,BJ224,BJ230)</f>
        <v>#VALUE!</v>
      </c>
      <c r="BK459" s="439"/>
      <c r="BL459" s="151" t="e">
        <f>MAX(BL188,BL194,BL200,BL206,BL212,BL218,BL224,BL230)</f>
        <v>#VALUE!</v>
      </c>
      <c r="BM459" s="439"/>
      <c r="BN459" s="151" t="e">
        <f>MAX(BN188,BN194,BN200,BN206,BN212,BN218,BN224,BN230)</f>
        <v>#VALUE!</v>
      </c>
      <c r="BO459" s="450"/>
      <c r="BP459" s="451"/>
      <c r="BQ459" s="451"/>
      <c r="BR459" s="451"/>
    </row>
    <row r="460" spans="3:70" ht="17" customHeight="1" x14ac:dyDescent="0.2">
      <c r="C460" s="4" t="s">
        <v>99</v>
      </c>
      <c r="V460" s="6" t="s">
        <v>129</v>
      </c>
      <c r="W460" s="42">
        <f>GEOMEAN(W232:W267)</f>
        <v>0.45666456783955611</v>
      </c>
      <c r="X460" s="42">
        <f>GEOMEAN(X232:X267)</f>
        <v>0.236095229739302</v>
      </c>
      <c r="Z460" s="6"/>
      <c r="AP460" s="42" t="e">
        <f>GEOMEAN(AP232:AP267)</f>
        <v>#NUM!</v>
      </c>
      <c r="AQ460" s="42" t="e">
        <f>GEOMEAN(AQ232:AQ267)</f>
        <v>#NUM!</v>
      </c>
      <c r="AR460" s="42" t="e">
        <f>GEOMEAN(AR232:AR267)</f>
        <v>#NUM!</v>
      </c>
      <c r="AS460" s="42" t="e">
        <f>GEOMEAN(AS232:AS267)</f>
        <v>#NUM!</v>
      </c>
      <c r="AT460" s="422" t="str">
        <f>C460</f>
        <v>Class A4_360p</v>
      </c>
      <c r="AU460" s="69" t="s">
        <v>120</v>
      </c>
      <c r="AV460" s="423" t="s">
        <v>123</v>
      </c>
      <c r="AW460" s="56">
        <f>AVERAGE(AW232,AW238,AW244,AW250,AW256,AW262)</f>
        <v>1</v>
      </c>
      <c r="AX460" s="27">
        <f>AVERAGE(AX232:AX267)</f>
        <v>1</v>
      </c>
      <c r="AY460" s="27">
        <f>AVERAGE(AY232:AY267)</f>
        <v>1</v>
      </c>
      <c r="AZ460" s="27">
        <f>AVERAGE(AZ232:AZ267)</f>
        <v>1</v>
      </c>
      <c r="BA460" s="27" t="e">
        <f>AVERAGE(BA232:BA267)</f>
        <v>#VALUE!</v>
      </c>
      <c r="BB460" s="56">
        <f>AVERAGE(BB232,BB238,BB244,BB250,BB256,BB262)</f>
        <v>1</v>
      </c>
      <c r="BC460" s="27">
        <f>AVERAGE(BC232:BC267)</f>
        <v>1</v>
      </c>
      <c r="BD460" s="56">
        <f>AVERAGE(BD232,BD238,BD244,BD250,BD256,BD262)</f>
        <v>1</v>
      </c>
      <c r="BE460" s="27">
        <f>AVERAGE(BE232:BE267)</f>
        <v>1</v>
      </c>
      <c r="BF460" s="56">
        <f>AVERAGE(BF232,BF238,BF244,BF250,BF256,BF262)</f>
        <v>1</v>
      </c>
      <c r="BG460" s="28">
        <f>AVERAGE(BG232:BG267)</f>
        <v>1</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56" t="e">
        <f>AVERAGE(BN232,BN238,BN244,BN250,BN256,BN262)</f>
        <v>#VALUE!</v>
      </c>
      <c r="BO460" s="27" t="e">
        <f>AVERAGE(BO232:BO267)</f>
        <v>#VALUE!</v>
      </c>
      <c r="BP460" s="27" t="e">
        <f>AVERAGE(BP232:BP267)</f>
        <v>#VALUE!</v>
      </c>
      <c r="BQ460" s="27" t="e">
        <f>AVERAGE(BQ232:BQ267)</f>
        <v>#VALUE!</v>
      </c>
      <c r="BR460" s="27" t="e">
        <f>AVERAGE(BR232:BR267)</f>
        <v>#VALUE!</v>
      </c>
    </row>
    <row r="461" spans="3:70" ht="17" customHeight="1" x14ac:dyDescent="0.2">
      <c r="V461" s="6" t="s">
        <v>130</v>
      </c>
      <c r="W461" s="42">
        <f>SUM(W232:W267)</f>
        <v>21.902399999999997</v>
      </c>
      <c r="X461" s="42">
        <f>SUM(X232:X267)</f>
        <v>12.902111111111111</v>
      </c>
      <c r="Z461" s="6"/>
      <c r="AP461" s="42">
        <f>SUM(AP232:AP267)</f>
        <v>0</v>
      </c>
      <c r="AQ461" s="42">
        <f>SUM(AQ232:AQ267)</f>
        <v>0</v>
      </c>
      <c r="AR461" s="42">
        <f>SUM(AR232:AR267)</f>
        <v>0</v>
      </c>
      <c r="AS461" s="42">
        <f>SUM(AS232:AS267)</f>
        <v>0</v>
      </c>
      <c r="AT461" s="422"/>
      <c r="AU461" s="70" t="s">
        <v>121</v>
      </c>
      <c r="AV461" s="424"/>
      <c r="AW461" s="57">
        <f>MIN(AW232,AW238,AW244,AW250,AW256,AW262)</f>
        <v>1</v>
      </c>
      <c r="AX461" s="26">
        <f>MIN(AX232:AX267)</f>
        <v>1</v>
      </c>
      <c r="AY461" s="26">
        <f>MIN(AY232:AY267)</f>
        <v>1</v>
      </c>
      <c r="AZ461" s="26">
        <f>MIN(AZ232:AZ267)</f>
        <v>1</v>
      </c>
      <c r="BA461" s="294" t="e">
        <f>MIN(BA232:BA267)</f>
        <v>#VALUE!</v>
      </c>
      <c r="BB461" s="57">
        <f>MIN(BB232,BB238,BB244,BB250,BB256,BB262)</f>
        <v>1</v>
      </c>
      <c r="BC461" s="26">
        <f>MIN(BC232:BC267)</f>
        <v>1</v>
      </c>
      <c r="BD461" s="57">
        <f>MIN(BD232,BD238,BD244,BD250,BD256,BD262)</f>
        <v>1</v>
      </c>
      <c r="BE461" s="26">
        <f>MIN(BE232:BE267)</f>
        <v>1</v>
      </c>
      <c r="BF461" s="57">
        <f>MIN(BF232,BF238,BF244,BF250,BF256,BF262)</f>
        <v>1</v>
      </c>
      <c r="BG461" s="59">
        <f>MIN(BG232:BG267)</f>
        <v>1</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150" t="e">
        <f>MIN(BN232,BN238,BN244,BN250,BN256,BN262)</f>
        <v>#VALUE!</v>
      </c>
      <c r="BO461" s="154" t="e">
        <f>MIN(BO232:BO267)</f>
        <v>#VALUE!</v>
      </c>
      <c r="BP461" s="154" t="e">
        <f>MIN(BP232:BP267)</f>
        <v>#VALUE!</v>
      </c>
      <c r="BQ461" s="154" t="e">
        <f>MIN(BQ232:BQ267)</f>
        <v>#VALUE!</v>
      </c>
      <c r="BR461" s="294" t="e">
        <f>MIN(BR232:BR267)</f>
        <v>#VALUE!</v>
      </c>
    </row>
    <row r="462" spans="3:70" ht="17" customHeight="1" thickBot="1" x14ac:dyDescent="0.25">
      <c r="V462" s="6" t="s">
        <v>122</v>
      </c>
      <c r="W462" s="42">
        <f>MAX(W232:W267)</f>
        <v>2.3721000000000001</v>
      </c>
      <c r="X462" s="42">
        <f>MAX(X232:X267)</f>
        <v>1.3867777777777777</v>
      </c>
      <c r="Z462" s="6"/>
      <c r="AP462" s="42">
        <f>MAX(AP232:AP267)</f>
        <v>0</v>
      </c>
      <c r="AQ462" s="42">
        <f>MAX(AQ232:AQ267)</f>
        <v>0</v>
      </c>
      <c r="AR462" s="42">
        <f>MAX(AR232:AR267)</f>
        <v>0</v>
      </c>
      <c r="AS462" s="42">
        <f>MAX(AS232:AS267)</f>
        <v>0</v>
      </c>
      <c r="AT462" s="422"/>
      <c r="AU462" s="70" t="s">
        <v>122</v>
      </c>
      <c r="AV462" s="425"/>
      <c r="AW462" s="58">
        <f>MAX(AW232,AW238,AW244,AW250,AW256,AW262)</f>
        <v>1</v>
      </c>
      <c r="AX462" s="60">
        <f>MAX(AX232:AX267)</f>
        <v>1</v>
      </c>
      <c r="AY462" s="60">
        <f>MAX(AY232:AY267)</f>
        <v>1</v>
      </c>
      <c r="AZ462" s="60">
        <f>MAX(AZ232:AZ267)</f>
        <v>1</v>
      </c>
      <c r="BA462" s="295" t="e">
        <f>MAX(BA232:BA267)</f>
        <v>#VALUE!</v>
      </c>
      <c r="BB462" s="58">
        <f>MAX(BB232,BB238,BB244,BB250,BB256,BB262)</f>
        <v>1</v>
      </c>
      <c r="BC462" s="60">
        <f>MAX(BC232:BC267)</f>
        <v>1</v>
      </c>
      <c r="BD462" s="58">
        <f>MAX(BD232,BD238,BD244,BD250,BD256,BD262)</f>
        <v>1</v>
      </c>
      <c r="BE462" s="60">
        <f>MAX(BE232:BE267)</f>
        <v>1</v>
      </c>
      <c r="BF462" s="58">
        <f>MAX(BF232,BF238,BF244,BF250,BF256,BF262)</f>
        <v>1</v>
      </c>
      <c r="BG462" s="61">
        <f>MAX(BG232:BG267)</f>
        <v>1</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151" t="e">
        <f>MAX(BN232,BN238,BN244,BN250,BN256,BN262)</f>
        <v>#VALUE!</v>
      </c>
      <c r="BO462" s="155" t="e">
        <f>MAX(BO232:BO267)</f>
        <v>#VALUE!</v>
      </c>
      <c r="BP462" s="155" t="e">
        <f>MAX(BP232:BP267)</f>
        <v>#VALUE!</v>
      </c>
      <c r="BQ462" s="155" t="e">
        <f>MAX(BQ232:BQ267)</f>
        <v>#VALUE!</v>
      </c>
      <c r="BR462" s="295" t="e">
        <f>MAX(BR232:BR267)</f>
        <v>#VALUE!</v>
      </c>
    </row>
    <row r="463" spans="3:70" ht="17" customHeight="1" x14ac:dyDescent="0.2">
      <c r="V463" s="6" t="s">
        <v>121</v>
      </c>
      <c r="W463" s="42">
        <f>MIN(W232:W267)</f>
        <v>8.6999999999999994E-2</v>
      </c>
      <c r="X463" s="42">
        <f>MIN(X232:X267)</f>
        <v>3.6500000000000005E-2</v>
      </c>
      <c r="Z463" s="6"/>
      <c r="AP463" s="42">
        <f>MIN(AP232:AP267)</f>
        <v>0</v>
      </c>
      <c r="AQ463" s="42">
        <f>MIN(AQ232:AQ267)</f>
        <v>0</v>
      </c>
      <c r="AR463" s="42">
        <f>MIN(AR232:AR267)</f>
        <v>0</v>
      </c>
      <c r="AS463" s="42">
        <f>MIN(AS232:AS267)</f>
        <v>0</v>
      </c>
      <c r="AT463" s="422"/>
      <c r="AU463" s="70" t="s">
        <v>120</v>
      </c>
      <c r="AV463" s="426" t="s">
        <v>124</v>
      </c>
      <c r="AW463" s="56">
        <f>AVERAGE(AW234,AW240,AW246,AW252,AW258,AW264)</f>
        <v>1</v>
      </c>
      <c r="AX463" s="446"/>
      <c r="AY463" s="447"/>
      <c r="AZ463" s="447"/>
      <c r="BA463" s="447"/>
      <c r="BB463" s="56">
        <f>AVERAGE(BB234,BB240,BB246,BB252,BB258,BB264)</f>
        <v>1</v>
      </c>
      <c r="BC463" s="437"/>
      <c r="BD463" s="56">
        <f>AVERAGE(BD234,BD240,BD246,BD252,BD258,BD264)</f>
        <v>1</v>
      </c>
      <c r="BE463" s="437"/>
      <c r="BF463" s="56">
        <f>AVERAGE(BF234,BF240,BF246,BF252,BF258,BF264)</f>
        <v>1</v>
      </c>
      <c r="BG463" s="437"/>
      <c r="BH463" s="56" t="e">
        <f>AVERAGE(BH234,BH240,BH246,BH252,BH258,BH264)</f>
        <v>#VALUE!</v>
      </c>
      <c r="BI463" s="437"/>
      <c r="BJ463" s="56" t="e">
        <f>AVERAGE(BJ234,BJ240,BJ246,BJ252,BJ258,BJ264)</f>
        <v>#VALUE!</v>
      </c>
      <c r="BK463" s="437"/>
      <c r="BL463" s="56" t="e">
        <f>AVERAGE(BL234,BL240,BL246,BL252,BL258,BL264)</f>
        <v>#VALUE!</v>
      </c>
      <c r="BM463" s="437"/>
      <c r="BN463" s="56" t="e">
        <f>AVERAGE(BN234,BN240,BN246,BN252,BN258,BN264)</f>
        <v>#VALUE!</v>
      </c>
      <c r="BO463" s="446"/>
      <c r="BP463" s="447"/>
      <c r="BQ463" s="447"/>
      <c r="BR463" s="447"/>
    </row>
    <row r="464" spans="3:70" ht="17" customHeight="1" x14ac:dyDescent="0.2">
      <c r="V464" s="6" t="s">
        <v>131</v>
      </c>
      <c r="W464" s="42"/>
      <c r="X464" s="42"/>
      <c r="Z464" s="6"/>
      <c r="AP464" s="113" t="e">
        <f>AP460/W460</f>
        <v>#NUM!</v>
      </c>
      <c r="AQ464" s="113" t="e">
        <f>AQ460/X460</f>
        <v>#NUM!</v>
      </c>
      <c r="AR464" s="42"/>
      <c r="AS464" s="42"/>
      <c r="AT464" s="422"/>
      <c r="AU464" s="70" t="s">
        <v>121</v>
      </c>
      <c r="AV464" s="427"/>
      <c r="AW464" s="57">
        <f>MIN(AW234,AW240,AW246,AW252,AW258,AW264)</f>
        <v>1</v>
      </c>
      <c r="AX464" s="448"/>
      <c r="AY464" s="449"/>
      <c r="AZ464" s="449"/>
      <c r="BA464" s="449"/>
      <c r="BB464" s="57">
        <f>MIN(BB234,BB240,BB246,BB252,BB258,BB264)</f>
        <v>1</v>
      </c>
      <c r="BC464" s="438"/>
      <c r="BD464" s="57">
        <f>MIN(BD234,BD240,BD246,BD252,BD258,BD264)</f>
        <v>1</v>
      </c>
      <c r="BE464" s="438"/>
      <c r="BF464" s="57">
        <f>MIN(BF234,BF240,BF246,BF252,BF258,BF264)</f>
        <v>1</v>
      </c>
      <c r="BG464" s="438"/>
      <c r="BH464" s="150" t="e">
        <f>MIN(BH234,BH240,BH246,BH252,BH258,BH264)</f>
        <v>#VALUE!</v>
      </c>
      <c r="BI464" s="438"/>
      <c r="BJ464" s="150" t="e">
        <f>MIN(BJ234,BJ240,BJ246,BJ252,BJ258,BJ264)</f>
        <v>#VALUE!</v>
      </c>
      <c r="BK464" s="438"/>
      <c r="BL464" s="150" t="e">
        <f>MIN(BL234,BL240,BL246,BL252,BL258,BL264)</f>
        <v>#VALUE!</v>
      </c>
      <c r="BM464" s="438"/>
      <c r="BN464" s="150" t="e">
        <f>MIN(BN234,BN240,BN246,BN252,BN258,BN264)</f>
        <v>#VALUE!</v>
      </c>
      <c r="BO464" s="448"/>
      <c r="BP464" s="449"/>
      <c r="BQ464" s="449"/>
      <c r="BR464" s="449"/>
    </row>
    <row r="465" spans="3:70" ht="17" customHeight="1" thickBot="1" x14ac:dyDescent="0.25">
      <c r="W465" s="42"/>
      <c r="X465" s="42"/>
      <c r="Z465" s="6"/>
      <c r="AP465" s="42"/>
      <c r="AQ465" s="42"/>
      <c r="AR465" s="42"/>
      <c r="AS465" s="42"/>
      <c r="AT465" s="422"/>
      <c r="AU465" s="70" t="s">
        <v>122</v>
      </c>
      <c r="AV465" s="428"/>
      <c r="AW465" s="58">
        <f>MAX(AW234,AW240,AW246,AW252,AW258,AW264)</f>
        <v>1</v>
      </c>
      <c r="AX465" s="448"/>
      <c r="AY465" s="449"/>
      <c r="AZ465" s="449"/>
      <c r="BA465" s="449"/>
      <c r="BB465" s="58">
        <f>MAX(BB234,BB240,BB246,BB252,BB258,BB264)</f>
        <v>1</v>
      </c>
      <c r="BC465" s="438"/>
      <c r="BD465" s="58">
        <f>MAX(BD234,BD240,BD246,BD252,BD258,BD264)</f>
        <v>1</v>
      </c>
      <c r="BE465" s="438"/>
      <c r="BF465" s="58">
        <f>MAX(BF234,BF240,BF246,BF252,BF258,BF264)</f>
        <v>1</v>
      </c>
      <c r="BG465" s="438"/>
      <c r="BH465" s="151" t="e">
        <f>MAX(BH234,BH240,BH246,BH252,BH258,BH264)</f>
        <v>#VALUE!</v>
      </c>
      <c r="BI465" s="438"/>
      <c r="BJ465" s="151" t="e">
        <f>MAX(BJ234,BJ240,BJ246,BJ252,BJ258,BJ264)</f>
        <v>#VALUE!</v>
      </c>
      <c r="BK465" s="438"/>
      <c r="BL465" s="151" t="e">
        <f>MAX(BL234,BL240,BL246,BL252,BL258,BL264)</f>
        <v>#VALUE!</v>
      </c>
      <c r="BM465" s="438"/>
      <c r="BN465" s="151" t="e">
        <f>MAX(BN234,BN240,BN246,BN252,BN258,BN264)</f>
        <v>#VALUE!</v>
      </c>
      <c r="BO465" s="448"/>
      <c r="BP465" s="449"/>
      <c r="BQ465" s="449"/>
      <c r="BR465" s="449"/>
    </row>
    <row r="466" spans="3:70" ht="17" customHeight="1" x14ac:dyDescent="0.2">
      <c r="W466" s="42"/>
      <c r="X466" s="42"/>
      <c r="Z466" s="6"/>
      <c r="AP466" s="42"/>
      <c r="AQ466" s="42"/>
      <c r="AR466" s="42"/>
      <c r="AS466" s="42"/>
      <c r="AT466" s="422"/>
      <c r="AU466" s="65" t="s">
        <v>120</v>
      </c>
      <c r="AV466" s="429" t="s">
        <v>125</v>
      </c>
      <c r="AW466" s="64">
        <f>AVERAGE(AW236,AW242,AW248,AW254,AW260,AW266)</f>
        <v>1</v>
      </c>
      <c r="AX466" s="448"/>
      <c r="AY466" s="449"/>
      <c r="AZ466" s="449"/>
      <c r="BA466" s="449"/>
      <c r="BB466" s="64">
        <f>AVERAGE(BB236,BB242,BB248,BB254,BB260,BB266)</f>
        <v>1</v>
      </c>
      <c r="BC466" s="438"/>
      <c r="BD466" s="64">
        <f>AVERAGE(BD236,BD242,BD248,BD254,BD260,BD266)</f>
        <v>1</v>
      </c>
      <c r="BE466" s="438"/>
      <c r="BF466" s="64">
        <f>AVERAGE(BF236,BF242,BF248,BF254,BF260,BF266)</f>
        <v>1</v>
      </c>
      <c r="BG466" s="438"/>
      <c r="BH466" s="152" t="e">
        <f>AVERAGE(BH236,BH242,BH248,BH254,BH260,BH266)</f>
        <v>#VALUE!</v>
      </c>
      <c r="BI466" s="438"/>
      <c r="BJ466" s="152" t="e">
        <f>AVERAGE(BJ236,BJ242,BJ248,BJ254,BJ260,BJ266)</f>
        <v>#VALUE!</v>
      </c>
      <c r="BK466" s="438"/>
      <c r="BL466" s="152" t="e">
        <f>AVERAGE(BL236,BL242,BL248,BL254,BL260,BL266)</f>
        <v>#VALUE!</v>
      </c>
      <c r="BM466" s="438"/>
      <c r="BN466" s="152" t="e">
        <f>AVERAGE(BN236,BN242,BN248,BN254,BN260,BN266)</f>
        <v>#VALUE!</v>
      </c>
      <c r="BO466" s="448"/>
      <c r="BP466" s="449"/>
      <c r="BQ466" s="449"/>
      <c r="BR466" s="449"/>
    </row>
    <row r="467" spans="3:70" ht="17" customHeight="1" x14ac:dyDescent="0.2">
      <c r="W467" s="42"/>
      <c r="X467" s="42"/>
      <c r="Z467" s="6"/>
      <c r="AP467" s="42"/>
      <c r="AQ467" s="42"/>
      <c r="AR467" s="42"/>
      <c r="AS467" s="42"/>
      <c r="AT467" s="422"/>
      <c r="AU467" s="65" t="s">
        <v>121</v>
      </c>
      <c r="AV467" s="430"/>
      <c r="AW467" s="57">
        <f>MIN(AW236,AW242,AW248,AW254,AW260,AW266)</f>
        <v>1</v>
      </c>
      <c r="AX467" s="448"/>
      <c r="AY467" s="449"/>
      <c r="AZ467" s="449"/>
      <c r="BA467" s="449"/>
      <c r="BB467" s="57">
        <f>MIN(BB236,BB242,BB248,BB254,BB260,BB266)</f>
        <v>1</v>
      </c>
      <c r="BC467" s="438"/>
      <c r="BD467" s="57">
        <f>MIN(BD236,BD242,BD248,BD254,BD260,BD266)</f>
        <v>1</v>
      </c>
      <c r="BE467" s="438"/>
      <c r="BF467" s="57">
        <f>MIN(BF236,BF242,BF248,BF254,BF260,BF266)</f>
        <v>1</v>
      </c>
      <c r="BG467" s="438"/>
      <c r="BH467" s="150" t="e">
        <f>MIN(BH236,BH242,BH248,BH254,BH260,BH266)</f>
        <v>#VALUE!</v>
      </c>
      <c r="BI467" s="438"/>
      <c r="BJ467" s="150" t="e">
        <f>MIN(BJ236,BJ242,BJ248,BJ254,BJ260,BJ266)</f>
        <v>#VALUE!</v>
      </c>
      <c r="BK467" s="438"/>
      <c r="BL467" s="150" t="e">
        <f>MIN(BL236,BL242,BL248,BL254,BL260,BL266)</f>
        <v>#VALUE!</v>
      </c>
      <c r="BM467" s="438"/>
      <c r="BN467" s="150" t="e">
        <f>MIN(BN236,BN242,BN248,BN254,BN260,BN266)</f>
        <v>#VALUE!</v>
      </c>
      <c r="BO467" s="448"/>
      <c r="BP467" s="449"/>
      <c r="BQ467" s="449"/>
      <c r="BR467" s="449"/>
    </row>
    <row r="468" spans="3:70" ht="17" customHeight="1" thickBot="1" x14ac:dyDescent="0.25">
      <c r="F468" s="42">
        <f>COUNTIFS(F268:F291,"&lt;&gt;",F268:F291,"&lt;&gt;0")</f>
        <v>24</v>
      </c>
      <c r="G468" s="42">
        <f>COUNTIFS(G268:G291,"&lt;&gt;",G268:G291,"&lt;&gt;0")</f>
        <v>24</v>
      </c>
      <c r="W468" s="42"/>
      <c r="X468" s="42"/>
      <c r="Z468" s="42">
        <f>COUNTIFS(Z268:Z291,"&lt;&gt;",Z268:Z291,"&lt;&gt;0")</f>
        <v>0</v>
      </c>
      <c r="AP468" s="42"/>
      <c r="AQ468" s="42"/>
      <c r="AR468" s="4">
        <f>Z468/F468</f>
        <v>0</v>
      </c>
      <c r="AS468" s="42"/>
      <c r="AT468" s="422"/>
      <c r="AU468" s="66" t="s">
        <v>122</v>
      </c>
      <c r="AV468" s="431"/>
      <c r="AW468" s="58">
        <f>MAX(AW236,AW242,AW248,AW254,AW260,AW266)</f>
        <v>1</v>
      </c>
      <c r="AX468" s="450"/>
      <c r="AY468" s="451"/>
      <c r="AZ468" s="451"/>
      <c r="BA468" s="451"/>
      <c r="BB468" s="58">
        <f>MAX(BB236,BB242,BB248,BB254,BB260,BB266)</f>
        <v>1</v>
      </c>
      <c r="BC468" s="439"/>
      <c r="BD468" s="58">
        <f>MAX(BD236,BD242,BD248,BD254,BD260,BD266)</f>
        <v>1</v>
      </c>
      <c r="BE468" s="439"/>
      <c r="BF468" s="58">
        <f>MAX(BF236,BF242,BF248,BF254,BF260,BF266)</f>
        <v>1</v>
      </c>
      <c r="BG468" s="439"/>
      <c r="BH468" s="151" t="e">
        <f>MAX(BH236,BH242,BH248,BH254,BH260,BH266)</f>
        <v>#VALUE!</v>
      </c>
      <c r="BI468" s="439"/>
      <c r="BJ468" s="151" t="e">
        <f>MAX(BJ236,BJ242,BJ248,BJ254,BJ260,BJ266)</f>
        <v>#VALUE!</v>
      </c>
      <c r="BK468" s="439"/>
      <c r="BL468" s="151" t="e">
        <f>MAX(BL236,BL242,BL248,BL254,BL260,BL266)</f>
        <v>#VALUE!</v>
      </c>
      <c r="BM468" s="439"/>
      <c r="BN468" s="151" t="e">
        <f>MAX(BN236,BN242,BN248,BN254,BN260,BN266)</f>
        <v>#VALUE!</v>
      </c>
      <c r="BO468" s="450"/>
      <c r="BP468" s="451"/>
      <c r="BQ468" s="451"/>
      <c r="BR468" s="451"/>
    </row>
    <row r="469" spans="3:70" ht="17" customHeight="1" x14ac:dyDescent="0.2">
      <c r="C469" s="4" t="s">
        <v>112</v>
      </c>
      <c r="V469" s="6" t="s">
        <v>129</v>
      </c>
      <c r="W469" s="42">
        <f>GEOMEAN(W268:W291)</f>
        <v>0.3671662531477628</v>
      </c>
      <c r="X469" s="42">
        <f>GEOMEAN(X268:X291)</f>
        <v>0.17921576468590475</v>
      </c>
      <c r="Z469" s="6"/>
      <c r="AP469" s="42" t="e">
        <f>GEOMEAN(AP268:AP291)</f>
        <v>#NUM!</v>
      </c>
      <c r="AQ469" s="42" t="e">
        <f>GEOMEAN(AQ268:AQ291)</f>
        <v>#NUM!</v>
      </c>
      <c r="AR469" s="42" t="e">
        <f>GEOMEAN(AR268:AR291)</f>
        <v>#NUM!</v>
      </c>
      <c r="AS469" s="42" t="e">
        <f>GEOMEAN(AS268:AS291)</f>
        <v>#NUM!</v>
      </c>
      <c r="AT469" s="422" t="str">
        <f>C469</f>
        <v>Class A5_270p</v>
      </c>
      <c r="AU469" s="69" t="s">
        <v>120</v>
      </c>
      <c r="AV469" s="423" t="s">
        <v>123</v>
      </c>
      <c r="AW469" s="56">
        <f>AVERAGE(AW268,AW274,AW280,AW286)</f>
        <v>1</v>
      </c>
      <c r="AX469" s="27">
        <f>AVERAGE(AX268:AX291)</f>
        <v>1</v>
      </c>
      <c r="AY469" s="27">
        <f>AVERAGE(AY268:AY291)</f>
        <v>1</v>
      </c>
      <c r="AZ469" s="27">
        <f>AVERAGE(AZ268:AZ291)</f>
        <v>1</v>
      </c>
      <c r="BA469" s="27" t="e">
        <f>AVERAGE(BA268:BA291)</f>
        <v>#VALUE!</v>
      </c>
      <c r="BB469" s="56">
        <f>AVERAGE(BB268,BB274,BB280,BB286)</f>
        <v>1</v>
      </c>
      <c r="BC469" s="27">
        <f>AVERAGE(BC268:BC291)</f>
        <v>1</v>
      </c>
      <c r="BD469" s="56">
        <f>AVERAGE(BD268,BD274,BD280,BD286)</f>
        <v>1</v>
      </c>
      <c r="BE469" s="27">
        <f>AVERAGE(BE268:BE291)</f>
        <v>1</v>
      </c>
      <c r="BF469" s="56">
        <f>AVERAGE(BF268,BF274,BF280,BF286)</f>
        <v>1</v>
      </c>
      <c r="BG469" s="28">
        <f>AVERAGE(BG268:BG291)</f>
        <v>1</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56" t="e">
        <f>AVERAGE(BN268,BN274,BN280,BN286)</f>
        <v>#VALUE!</v>
      </c>
      <c r="BO469" s="27" t="e">
        <f>AVERAGE(BO268:BO291)</f>
        <v>#VALUE!</v>
      </c>
      <c r="BP469" s="27" t="e">
        <f>AVERAGE(BP268:BP291)</f>
        <v>#VALUE!</v>
      </c>
      <c r="BQ469" s="27" t="e">
        <f>AVERAGE(BQ268:BQ291)</f>
        <v>#VALUE!</v>
      </c>
      <c r="BR469" s="27" t="e">
        <f>AVERAGE(BR268:BR291)</f>
        <v>#VALUE!</v>
      </c>
    </row>
    <row r="470" spans="3:70" ht="17" customHeight="1" x14ac:dyDescent="0.2">
      <c r="V470" s="6" t="s">
        <v>130</v>
      </c>
      <c r="W470" s="42">
        <f>SUM(W268:W291)</f>
        <v>11.031000000000002</v>
      </c>
      <c r="X470" s="42">
        <f>SUM(X268:X291)</f>
        <v>6.01013888888889</v>
      </c>
      <c r="Z470" s="6"/>
      <c r="AP470" s="42">
        <f>SUM(AP268:AP291)</f>
        <v>0</v>
      </c>
      <c r="AQ470" s="42">
        <f>SUM(AQ268:AQ291)</f>
        <v>0</v>
      </c>
      <c r="AR470" s="42">
        <f>SUM(AR268:AR291)</f>
        <v>0</v>
      </c>
      <c r="AS470" s="42">
        <f>SUM(AS268:AS291)</f>
        <v>0</v>
      </c>
      <c r="AT470" s="422"/>
      <c r="AU470" s="70" t="s">
        <v>121</v>
      </c>
      <c r="AV470" s="424"/>
      <c r="AW470" s="57">
        <f>MIN(AW268,AW274,AW280,AW286)</f>
        <v>1</v>
      </c>
      <c r="AX470" s="26">
        <f>MIN(AX268:AX291)</f>
        <v>1</v>
      </c>
      <c r="AY470" s="26">
        <f>MIN(AY268:AY291)</f>
        <v>1</v>
      </c>
      <c r="AZ470" s="26">
        <f>MIN(AZ268:AZ291)</f>
        <v>1</v>
      </c>
      <c r="BA470" s="294" t="e">
        <f>MIN(BA268:BA291)</f>
        <v>#VALUE!</v>
      </c>
      <c r="BB470" s="57">
        <f>MIN(BB268,BB274,BB280,BB286)</f>
        <v>1</v>
      </c>
      <c r="BC470" s="26">
        <f>MIN(BC268:BC291)</f>
        <v>1</v>
      </c>
      <c r="BD470" s="57">
        <f>MIN(BD268,BD274,BD280,BD286)</f>
        <v>1</v>
      </c>
      <c r="BE470" s="26">
        <f>MIN(BE268:BE291)</f>
        <v>1</v>
      </c>
      <c r="BF470" s="57">
        <f>MIN(BF268,BF274,BF280,BF286)</f>
        <v>1</v>
      </c>
      <c r="BG470" s="59">
        <f>MIN(BG268:BG291)</f>
        <v>1</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150" t="e">
        <f>MIN(BN268,BN274,BN280,BN286)</f>
        <v>#VALUE!</v>
      </c>
      <c r="BO470" s="154" t="e">
        <f>MIN(BO268:BO291)</f>
        <v>#VALUE!</v>
      </c>
      <c r="BP470" s="154" t="e">
        <f>MIN(BP268:BP291)</f>
        <v>#VALUE!</v>
      </c>
      <c r="BQ470" s="154" t="e">
        <f>MIN(BQ268:BQ291)</f>
        <v>#VALUE!</v>
      </c>
      <c r="BR470" s="294" t="e">
        <f>MIN(BR268:BR291)</f>
        <v>#VALUE!</v>
      </c>
    </row>
    <row r="471" spans="3:70" ht="17" customHeight="1" thickBot="1" x14ac:dyDescent="0.25">
      <c r="V471" s="6" t="s">
        <v>122</v>
      </c>
      <c r="W471" s="42">
        <f>MAX(W268:W291)</f>
        <v>1.2732000000000001</v>
      </c>
      <c r="X471" s="42">
        <f>MAX(X268:X291)</f>
        <v>0.64888888888888885</v>
      </c>
      <c r="Z471" s="6"/>
      <c r="AP471" s="42">
        <f>MAX(AP268:AP291)</f>
        <v>0</v>
      </c>
      <c r="AQ471" s="42">
        <f>MAX(AQ268:AQ291)</f>
        <v>0</v>
      </c>
      <c r="AR471" s="42">
        <f>MAX(AR268:AR291)</f>
        <v>0</v>
      </c>
      <c r="AS471" s="42">
        <f>MAX(AS268:AS291)</f>
        <v>0</v>
      </c>
      <c r="AT471" s="422"/>
      <c r="AU471" s="70" t="s">
        <v>122</v>
      </c>
      <c r="AV471" s="425"/>
      <c r="AW471" s="58">
        <f>MAX(AW268,AW274,AW280,AW286)</f>
        <v>1</v>
      </c>
      <c r="AX471" s="60">
        <f>MAX(AX268:AX291)</f>
        <v>1</v>
      </c>
      <c r="AY471" s="60">
        <f>MAX(AY268:AY291)</f>
        <v>1</v>
      </c>
      <c r="AZ471" s="60">
        <f>MAX(AZ268:AZ291)</f>
        <v>1</v>
      </c>
      <c r="BA471" s="295" t="e">
        <f>MAX(BA268:BA291)</f>
        <v>#VALUE!</v>
      </c>
      <c r="BB471" s="58">
        <f>MAX(BB268,BB274,BB280,BB286)</f>
        <v>1</v>
      </c>
      <c r="BC471" s="60">
        <f>MAX(BC268:BC291)</f>
        <v>1</v>
      </c>
      <c r="BD471" s="58">
        <f>MAX(BD268,BD274,BD280,BD286)</f>
        <v>1</v>
      </c>
      <c r="BE471" s="60">
        <f>MAX(BE268:BE291)</f>
        <v>1</v>
      </c>
      <c r="BF471" s="58">
        <f>MAX(BF268,BF274,BF280,BF286)</f>
        <v>1</v>
      </c>
      <c r="BG471" s="61">
        <f>MAX(BG268:BG291)</f>
        <v>1</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151" t="e">
        <f>MAX(BN268,BN274,BN280,BN286)</f>
        <v>#VALUE!</v>
      </c>
      <c r="BO471" s="155" t="e">
        <f>MAX(BO268:BO291)</f>
        <v>#VALUE!</v>
      </c>
      <c r="BP471" s="155" t="e">
        <f>MAX(BP268:BP291)</f>
        <v>#VALUE!</v>
      </c>
      <c r="BQ471" s="155" t="e">
        <f>MAX(BQ268:BQ291)</f>
        <v>#VALUE!</v>
      </c>
      <c r="BR471" s="295" t="e">
        <f>MAX(BR268:BR291)</f>
        <v>#VALUE!</v>
      </c>
    </row>
    <row r="472" spans="3:70" ht="17" customHeight="1" x14ac:dyDescent="0.2">
      <c r="V472" s="6" t="s">
        <v>121</v>
      </c>
      <c r="W472" s="42">
        <f>MIN(W268:W291)</f>
        <v>8.5400000000000004E-2</v>
      </c>
      <c r="X472" s="42">
        <f>MIN(X268:X291)</f>
        <v>3.2750000000000001E-2</v>
      </c>
      <c r="Z472" s="6"/>
      <c r="AP472" s="42">
        <f>MIN(AP268:AP291)</f>
        <v>0</v>
      </c>
      <c r="AQ472" s="42">
        <f>MIN(AQ268:AQ291)</f>
        <v>0</v>
      </c>
      <c r="AR472" s="42">
        <f>MIN(AR268:AR291)</f>
        <v>0</v>
      </c>
      <c r="AS472" s="42">
        <f>MIN(AS268:AS291)</f>
        <v>0</v>
      </c>
      <c r="AT472" s="422"/>
      <c r="AU472" s="70" t="s">
        <v>120</v>
      </c>
      <c r="AV472" s="426" t="s">
        <v>124</v>
      </c>
      <c r="AW472" s="56">
        <f>AVERAGE(AW270,AW276,AW282,AW288)</f>
        <v>1</v>
      </c>
      <c r="AX472" s="446"/>
      <c r="AY472" s="447"/>
      <c r="AZ472" s="447"/>
      <c r="BA472" s="447"/>
      <c r="BB472" s="56">
        <f>AVERAGE(BB270,BB276,BB282,BB288)</f>
        <v>1</v>
      </c>
      <c r="BC472" s="437"/>
      <c r="BD472" s="56">
        <f>AVERAGE(BD270,BD276,BD282,BD288)</f>
        <v>1</v>
      </c>
      <c r="BE472" s="437"/>
      <c r="BF472" s="56">
        <f>AVERAGE(BF270,BF276,BF282,BF288)</f>
        <v>1</v>
      </c>
      <c r="BG472" s="437"/>
      <c r="BH472" s="56" t="e">
        <f>AVERAGE(BH270,BH276,BH282,BH288)</f>
        <v>#VALUE!</v>
      </c>
      <c r="BI472" s="437"/>
      <c r="BJ472" s="56" t="e">
        <f>AVERAGE(BJ270,BJ276,BJ282,BJ288)</f>
        <v>#VALUE!</v>
      </c>
      <c r="BK472" s="437"/>
      <c r="BL472" s="56" t="e">
        <f>AVERAGE(BL270,BL276,BL282,BL288)</f>
        <v>#VALUE!</v>
      </c>
      <c r="BM472" s="437"/>
      <c r="BN472" s="56" t="e">
        <f>AVERAGE(BN270,BN276,BN282,BN288)</f>
        <v>#VALUE!</v>
      </c>
      <c r="BO472" s="446"/>
      <c r="BP472" s="447"/>
      <c r="BQ472" s="447"/>
      <c r="BR472" s="447"/>
    </row>
    <row r="473" spans="3:70" ht="17" customHeight="1" x14ac:dyDescent="0.2">
      <c r="V473" s="6" t="s">
        <v>131</v>
      </c>
      <c r="W473" s="42"/>
      <c r="X473" s="42"/>
      <c r="Z473" s="6"/>
      <c r="AP473" s="113" t="e">
        <f>AP469/W469</f>
        <v>#NUM!</v>
      </c>
      <c r="AQ473" s="113" t="e">
        <f>AQ469/X469</f>
        <v>#NUM!</v>
      </c>
      <c r="AR473" s="42"/>
      <c r="AS473" s="42"/>
      <c r="AT473" s="422"/>
      <c r="AU473" s="70" t="s">
        <v>121</v>
      </c>
      <c r="AV473" s="427"/>
      <c r="AW473" s="57">
        <f>MIN(AW270,AW276,AW282,AW288)</f>
        <v>1</v>
      </c>
      <c r="AX473" s="448"/>
      <c r="AY473" s="449"/>
      <c r="AZ473" s="449"/>
      <c r="BA473" s="449"/>
      <c r="BB473" s="57">
        <f>MIN(BB270,BB276,BB282,BB288)</f>
        <v>1</v>
      </c>
      <c r="BC473" s="438"/>
      <c r="BD473" s="57">
        <f>MIN(BD270,BD276,BD282,BD288)</f>
        <v>1</v>
      </c>
      <c r="BE473" s="438"/>
      <c r="BF473" s="57">
        <f>MIN(BF270,BF276,BF282,BF288)</f>
        <v>1</v>
      </c>
      <c r="BG473" s="438"/>
      <c r="BH473" s="150" t="e">
        <f>MIN(BH270,BH276,BH282,BH288)</f>
        <v>#VALUE!</v>
      </c>
      <c r="BI473" s="438"/>
      <c r="BJ473" s="150" t="e">
        <f>MIN(BJ270,BJ276,BJ282,BJ288)</f>
        <v>#VALUE!</v>
      </c>
      <c r="BK473" s="438"/>
      <c r="BL473" s="150" t="e">
        <f>MIN(BL270,BL276,BL282,BL288)</f>
        <v>#VALUE!</v>
      </c>
      <c r="BM473" s="438"/>
      <c r="BN473" s="150" t="e">
        <f>MIN(BN270,BN276,BN282,BN288)</f>
        <v>#VALUE!</v>
      </c>
      <c r="BO473" s="448"/>
      <c r="BP473" s="449"/>
      <c r="BQ473" s="449"/>
      <c r="BR473" s="449"/>
    </row>
    <row r="474" spans="3:70" ht="17" customHeight="1" thickBot="1" x14ac:dyDescent="0.25">
      <c r="W474" s="42"/>
      <c r="X474" s="42"/>
      <c r="Z474" s="6"/>
      <c r="AP474" s="42"/>
      <c r="AQ474" s="42"/>
      <c r="AR474" s="42"/>
      <c r="AS474" s="42"/>
      <c r="AT474" s="422"/>
      <c r="AU474" s="70" t="s">
        <v>122</v>
      </c>
      <c r="AV474" s="428"/>
      <c r="AW474" s="58">
        <f>MAX(AW270,AW276,AW282,AW288)</f>
        <v>1</v>
      </c>
      <c r="AX474" s="448"/>
      <c r="AY474" s="449"/>
      <c r="AZ474" s="449"/>
      <c r="BA474" s="449"/>
      <c r="BB474" s="58">
        <f>MAX(BB270,BB276,BB282,BB288)</f>
        <v>1</v>
      </c>
      <c r="BC474" s="438"/>
      <c r="BD474" s="58">
        <f>MAX(BD270,BD276,BD282,BD288)</f>
        <v>1</v>
      </c>
      <c r="BE474" s="438"/>
      <c r="BF474" s="58">
        <f>MAX(BF270,BF276,BF282,BF288)</f>
        <v>1</v>
      </c>
      <c r="BG474" s="438"/>
      <c r="BH474" s="151" t="e">
        <f>MAX(BH270,BH276,BH282,BH288)</f>
        <v>#VALUE!</v>
      </c>
      <c r="BI474" s="438"/>
      <c r="BJ474" s="151" t="e">
        <f>MAX(BJ270,BJ276,BJ282,BJ288)</f>
        <v>#VALUE!</v>
      </c>
      <c r="BK474" s="438"/>
      <c r="BL474" s="151" t="e">
        <f>MAX(BL270,BL276,BL282,BL288)</f>
        <v>#VALUE!</v>
      </c>
      <c r="BM474" s="438"/>
      <c r="BN474" s="151" t="e">
        <f>MAX(BN270,BN276,BN282,BN288)</f>
        <v>#VALUE!</v>
      </c>
      <c r="BO474" s="448"/>
      <c r="BP474" s="449"/>
      <c r="BQ474" s="449"/>
      <c r="BR474" s="449"/>
    </row>
    <row r="475" spans="3:70" ht="17" customHeight="1" x14ac:dyDescent="0.2">
      <c r="W475" s="42"/>
      <c r="X475" s="42"/>
      <c r="Z475" s="6"/>
      <c r="AP475" s="42"/>
      <c r="AQ475" s="42"/>
      <c r="AR475" s="42"/>
      <c r="AS475" s="42"/>
      <c r="AT475" s="422"/>
      <c r="AU475" s="65" t="s">
        <v>120</v>
      </c>
      <c r="AV475" s="429" t="s">
        <v>125</v>
      </c>
      <c r="AW475" s="64">
        <f>AVERAGE(AW272,AW278,AW284,AW290)</f>
        <v>1</v>
      </c>
      <c r="AX475" s="448"/>
      <c r="AY475" s="449"/>
      <c r="AZ475" s="449"/>
      <c r="BA475" s="449"/>
      <c r="BB475" s="64">
        <f>AVERAGE(BB272,BB278,BB284,BB290)</f>
        <v>1</v>
      </c>
      <c r="BC475" s="438"/>
      <c r="BD475" s="64">
        <f>AVERAGE(BD272,BD278,BD284,BD290)</f>
        <v>1</v>
      </c>
      <c r="BE475" s="438"/>
      <c r="BF475" s="64">
        <f>AVERAGE(BF272,BF278,BF284,BF290)</f>
        <v>1</v>
      </c>
      <c r="BG475" s="438"/>
      <c r="BH475" s="152" t="e">
        <f>AVERAGE(BH272,BH278,BH284,BH290)</f>
        <v>#VALUE!</v>
      </c>
      <c r="BI475" s="438"/>
      <c r="BJ475" s="152" t="e">
        <f>AVERAGE(BJ272,BJ278,BJ284,BJ290)</f>
        <v>#VALUE!</v>
      </c>
      <c r="BK475" s="438"/>
      <c r="BL475" s="152" t="e">
        <f>AVERAGE(BL272,BL278,BL284,BL290)</f>
        <v>#VALUE!</v>
      </c>
      <c r="BM475" s="438"/>
      <c r="BN475" s="152" t="e">
        <f>AVERAGE(BN272,BN278,BN284,BN290)</f>
        <v>#VALUE!</v>
      </c>
      <c r="BO475" s="448"/>
      <c r="BP475" s="449"/>
      <c r="BQ475" s="449"/>
      <c r="BR475" s="449"/>
    </row>
    <row r="476" spans="3:70" ht="17" customHeight="1" x14ac:dyDescent="0.2">
      <c r="W476" s="42"/>
      <c r="X476" s="42"/>
      <c r="Z476" s="6"/>
      <c r="AP476" s="42"/>
      <c r="AQ476" s="42"/>
      <c r="AR476" s="42"/>
      <c r="AS476" s="42"/>
      <c r="AT476" s="422"/>
      <c r="AU476" s="65" t="s">
        <v>121</v>
      </c>
      <c r="AV476" s="430"/>
      <c r="AW476" s="57">
        <f>MIN(AW272,AW278,AW284,AW290)</f>
        <v>1</v>
      </c>
      <c r="AX476" s="448"/>
      <c r="AY476" s="449"/>
      <c r="AZ476" s="449"/>
      <c r="BA476" s="449"/>
      <c r="BB476" s="57">
        <f>MIN(BB272,BB278,BB284,BB290)</f>
        <v>1</v>
      </c>
      <c r="BC476" s="438"/>
      <c r="BD476" s="57">
        <f>MIN(BD272,BD278,BD284,BD290)</f>
        <v>1</v>
      </c>
      <c r="BE476" s="438"/>
      <c r="BF476" s="57">
        <f>MIN(BF272,BF278,BF284,BF290)</f>
        <v>1</v>
      </c>
      <c r="BG476" s="438"/>
      <c r="BH476" s="150" t="e">
        <f>MIN(BH272,BH278,BH284,BH290)</f>
        <v>#VALUE!</v>
      </c>
      <c r="BI476" s="438"/>
      <c r="BJ476" s="150" t="e">
        <f>MIN(BJ272,BJ278,BJ284,BJ290)</f>
        <v>#VALUE!</v>
      </c>
      <c r="BK476" s="438"/>
      <c r="BL476" s="150" t="e">
        <f>MIN(BL272,BL278,BL284,BL290)</f>
        <v>#VALUE!</v>
      </c>
      <c r="BM476" s="438"/>
      <c r="BN476" s="150" t="e">
        <f>MIN(BN272,BN278,BN284,BN290)</f>
        <v>#VALUE!</v>
      </c>
      <c r="BO476" s="448"/>
      <c r="BP476" s="449"/>
      <c r="BQ476" s="449"/>
      <c r="BR476" s="449"/>
    </row>
    <row r="477" spans="3:70" ht="17" customHeight="1" thickBot="1" x14ac:dyDescent="0.25">
      <c r="F477" s="42">
        <f>COUNTIFS(F292:F363,"&lt;&gt;",F292:F363,"&lt;&gt;0")</f>
        <v>72</v>
      </c>
      <c r="G477" s="42">
        <f>COUNTIFS(G292:G363,"&lt;&gt;",G292:G363,"&lt;&gt;0")</f>
        <v>72</v>
      </c>
      <c r="W477" s="42"/>
      <c r="X477" s="42"/>
      <c r="Z477" s="42">
        <f>COUNTIFS(Z292:Z363,"&lt;&gt;",Z292:Z363,"&lt;&gt;0")</f>
        <v>0</v>
      </c>
      <c r="AP477" s="42"/>
      <c r="AQ477" s="42"/>
      <c r="AR477" s="4">
        <f>Z477/F477</f>
        <v>0</v>
      </c>
      <c r="AS477" s="42"/>
      <c r="AT477" s="422"/>
      <c r="AU477" s="66" t="s">
        <v>122</v>
      </c>
      <c r="AV477" s="431"/>
      <c r="AW477" s="58">
        <f>MAX(AW272,AW278,AW284,AW290)</f>
        <v>1</v>
      </c>
      <c r="AX477" s="450"/>
      <c r="AY477" s="451"/>
      <c r="AZ477" s="451"/>
      <c r="BA477" s="451"/>
      <c r="BB477" s="58">
        <f>MAX(BB272,BB278,BB284,BB290)</f>
        <v>1</v>
      </c>
      <c r="BC477" s="439"/>
      <c r="BD477" s="58">
        <f>MAX(BD272,BD278,BD284,BD290)</f>
        <v>1</v>
      </c>
      <c r="BE477" s="439"/>
      <c r="BF477" s="58">
        <f>MAX(BF272,BF278,BF284,BF290)</f>
        <v>1</v>
      </c>
      <c r="BG477" s="439"/>
      <c r="BH477" s="151" t="e">
        <f>MAX(BH272,BH278,BH284,BH290)</f>
        <v>#VALUE!</v>
      </c>
      <c r="BI477" s="439"/>
      <c r="BJ477" s="151" t="e">
        <f>MAX(BJ272,BJ278,BJ284,BJ290)</f>
        <v>#VALUE!</v>
      </c>
      <c r="BK477" s="439"/>
      <c r="BL477" s="151" t="e">
        <f>MAX(BL272,BL278,BL284,BL290)</f>
        <v>#VALUE!</v>
      </c>
      <c r="BM477" s="439"/>
      <c r="BN477" s="151" t="e">
        <f>MAX(BN272,BN278,BN284,BN290)</f>
        <v>#VALUE!</v>
      </c>
      <c r="BO477" s="450"/>
      <c r="BP477" s="451"/>
      <c r="BQ477" s="451"/>
      <c r="BR477" s="451"/>
    </row>
    <row r="478" spans="3:70" ht="17" customHeight="1" x14ac:dyDescent="0.2">
      <c r="C478" s="4" t="s">
        <v>100</v>
      </c>
      <c r="V478" s="6" t="s">
        <v>129</v>
      </c>
      <c r="W478" s="42">
        <f>GEOMEAN(W292:W363)</f>
        <v>5.5071670576879104</v>
      </c>
      <c r="X478" s="42">
        <f>GEOMEAN(X292:X363)</f>
        <v>2.5728058507235589</v>
      </c>
      <c r="Z478" s="6"/>
      <c r="AP478" s="42" t="e">
        <f>GEOMEAN(AP292:AP363)</f>
        <v>#NUM!</v>
      </c>
      <c r="AQ478" s="42" t="e">
        <f>GEOMEAN(AQ292:AQ363)</f>
        <v>#NUM!</v>
      </c>
      <c r="AR478" s="42" t="e">
        <f>GEOMEAN(AR292:AR363)</f>
        <v>#NUM!</v>
      </c>
      <c r="AS478" s="42" t="e">
        <f>GEOMEAN(AS292:AS363)</f>
        <v>#NUM!</v>
      </c>
      <c r="AT478" s="422" t="str">
        <f>C478</f>
        <v>Class B1_SYN</v>
      </c>
      <c r="AU478" s="69" t="s">
        <v>120</v>
      </c>
      <c r="AV478" s="423" t="s">
        <v>123</v>
      </c>
      <c r="AW478" s="56">
        <f>AVERAGE(AW292,AW298,AW304,AW310,AW316,AW322,AW328,AW334,AW340,AW346,AW352,AW358)</f>
        <v>1</v>
      </c>
      <c r="AX478" s="27">
        <f>AVERAGE(AX292:AX363)</f>
        <v>1</v>
      </c>
      <c r="AY478" s="27">
        <f>AVERAGE(AY292:AY363)</f>
        <v>1</v>
      </c>
      <c r="AZ478" s="27">
        <f>AVERAGE(AZ292:AZ363)</f>
        <v>1</v>
      </c>
      <c r="BA478" s="27" t="e">
        <f>AVERAGE(BA292:BA363)</f>
        <v>#VALUE!</v>
      </c>
      <c r="BB478" s="56">
        <f>AVERAGE(BB292,BB298,BB304,BB310,BB316,BB322,BB328,BB334,BB340,BB346,BB352,BB358)</f>
        <v>1</v>
      </c>
      <c r="BC478" s="27">
        <f>AVERAGE(BC292:BC363)</f>
        <v>1</v>
      </c>
      <c r="BD478" s="56">
        <f>AVERAGE(BD292,BD298,BD304,BD310,BD316,BD322,BD328,BD334,BD340,BD346,BD352,BD358)</f>
        <v>1</v>
      </c>
      <c r="BE478" s="27">
        <f>AVERAGE(BE292:BE363)</f>
        <v>1</v>
      </c>
      <c r="BF478" s="56">
        <f>AVERAGE(BF292,BF298,BF304,BF310,BF316,BF322,BF328,BF334,BF340,BF346,BF352,BF358)</f>
        <v>1</v>
      </c>
      <c r="BG478" s="28">
        <f>AVERAGE(BG292:BG363)</f>
        <v>1</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56" t="e">
        <f>AVERAGE(BN292,BN298,BN304,BN310,BN316,BN322,BN328,BN334,BN340,BN346,BN352,BN358)</f>
        <v>#VALUE!</v>
      </c>
      <c r="BO478" s="27" t="e">
        <f>AVERAGE(BO292:BO363)</f>
        <v>#VALUE!</v>
      </c>
      <c r="BP478" s="27" t="e">
        <f>AVERAGE(BP292:BP363)</f>
        <v>#VALUE!</v>
      </c>
      <c r="BQ478" s="27" t="e">
        <f>AVERAGE(BQ292:BQ363)</f>
        <v>#VALUE!</v>
      </c>
      <c r="BR478" s="27" t="e">
        <f>AVERAGE(BR292:BR363)</f>
        <v>#VALUE!</v>
      </c>
    </row>
    <row r="479" spans="3:70" ht="17" customHeight="1" x14ac:dyDescent="0.2">
      <c r="V479" s="6" t="s">
        <v>130</v>
      </c>
      <c r="W479" s="42">
        <f>SUM(W292:W363)</f>
        <v>517.37620000000004</v>
      </c>
      <c r="X479" s="42">
        <f>SUM(X292:X363)</f>
        <v>271.05744444444446</v>
      </c>
      <c r="Z479" s="6"/>
      <c r="AP479" s="42">
        <f>SUM(AP292:AP363)</f>
        <v>0</v>
      </c>
      <c r="AQ479" s="42">
        <f>SUM(AQ292:AQ363)</f>
        <v>0</v>
      </c>
      <c r="AR479" s="42">
        <f>SUM(AR292:AR363)</f>
        <v>0</v>
      </c>
      <c r="AS479" s="42">
        <f>SUM(AS292:AS363)</f>
        <v>0</v>
      </c>
      <c r="AT479" s="422"/>
      <c r="AU479" s="70" t="s">
        <v>121</v>
      </c>
      <c r="AV479" s="424"/>
      <c r="AW479" s="57">
        <f>MIN(AW292,AW298,AW304,AW310,AW316,AW322,AW328,AW334,AW340,AW346,AW352,AW358)</f>
        <v>1</v>
      </c>
      <c r="AX479" s="26">
        <f>MIN(AX292:AX363)</f>
        <v>1</v>
      </c>
      <c r="AY479" s="26">
        <f>MIN(AY292:AY363)</f>
        <v>1</v>
      </c>
      <c r="AZ479" s="26">
        <f>MIN(AZ292:AZ363)</f>
        <v>1</v>
      </c>
      <c r="BA479" s="294" t="e">
        <f>MIN(BA292:BA363)</f>
        <v>#VALUE!</v>
      </c>
      <c r="BB479" s="57">
        <f>MIN(BB292,BB298,BB304,BB310,BB316,BB322,BB328,BB334,BB340,BB346,BB352,BB358)</f>
        <v>1</v>
      </c>
      <c r="BC479" s="26">
        <f>MIN(BC292:BC363)</f>
        <v>1</v>
      </c>
      <c r="BD479" s="57">
        <f>MIN(BD292,BD298,BD304,BD310,BD316,BD322,BD328,BD334,BD340,BD346,BD352,BD358)</f>
        <v>1</v>
      </c>
      <c r="BE479" s="26">
        <f>MIN(BE292:BE363)</f>
        <v>1</v>
      </c>
      <c r="BF479" s="57">
        <f>MIN(BF292,BF298,BF304,BF310,BF316,BF322,BF328,BF334,BF340,BF346,BF352,BF358)</f>
        <v>1</v>
      </c>
      <c r="BG479" s="59">
        <f>MIN(BG292:BG363)</f>
        <v>1</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150" t="e">
        <f>MIN(BN292,BN298,BN304,BN310,BN316,BN322,BN328,BN334,BN340,BN346,BN352,BN358)</f>
        <v>#VALUE!</v>
      </c>
      <c r="BO479" s="154" t="e">
        <f>MIN(BO292:BO363)</f>
        <v>#VALUE!</v>
      </c>
      <c r="BP479" s="154" t="e">
        <f>MIN(BP292:BP363)</f>
        <v>#VALUE!</v>
      </c>
      <c r="BQ479" s="154" t="e">
        <f>MIN(BQ292:BQ363)</f>
        <v>#VALUE!</v>
      </c>
      <c r="BR479" s="294" t="e">
        <f>MIN(BR292:BR363)</f>
        <v>#VALUE!</v>
      </c>
    </row>
    <row r="480" spans="3:70" ht="17" customHeight="1" thickBot="1" x14ac:dyDescent="0.25">
      <c r="V480" s="6" t="s">
        <v>122</v>
      </c>
      <c r="W480" s="42">
        <f>MAX(W292:W363)</f>
        <v>20.402799999999999</v>
      </c>
      <c r="X480" s="42">
        <f>MAX(X292:X363)</f>
        <v>16.169055555555556</v>
      </c>
      <c r="Z480" s="6"/>
      <c r="AP480" s="42">
        <f>MAX(AP292:AP363)</f>
        <v>0</v>
      </c>
      <c r="AQ480" s="42">
        <f>MAX(AQ292:AQ363)</f>
        <v>0</v>
      </c>
      <c r="AR480" s="42">
        <f>MAX(AR292:AR363)</f>
        <v>0</v>
      </c>
      <c r="AS480" s="42">
        <f>MAX(AS292:AS363)</f>
        <v>0</v>
      </c>
      <c r="AT480" s="422"/>
      <c r="AU480" s="70" t="s">
        <v>122</v>
      </c>
      <c r="AV480" s="425"/>
      <c r="AW480" s="58">
        <f>MAX(AW292,AW298,AW304,AW310,AW316,AW322,AW328,AW334,AW340,AW346,AW352,AW358)</f>
        <v>1</v>
      </c>
      <c r="AX480" s="60">
        <f>MAX(AX292:AX363)</f>
        <v>1</v>
      </c>
      <c r="AY480" s="60">
        <f>MAX(AY292:AY363)</f>
        <v>1</v>
      </c>
      <c r="AZ480" s="60">
        <f>MAX(AZ292:AZ363)</f>
        <v>1</v>
      </c>
      <c r="BA480" s="295" t="e">
        <f>MAX(BA292:BA363)</f>
        <v>#VALUE!</v>
      </c>
      <c r="BB480" s="58">
        <f>MAX(BB292,BB298,BB304,BB310,BB316,BB322,BB328,BB334,BB340,BB346,BB352,BB358)</f>
        <v>1</v>
      </c>
      <c r="BC480" s="60">
        <f>MAX(BC292:BC363)</f>
        <v>1</v>
      </c>
      <c r="BD480" s="58">
        <f>MAX(BD292,BD298,BD304,BD310,BD316,BD322,BD328,BD334,BD340,BD346,BD352,BD358)</f>
        <v>1</v>
      </c>
      <c r="BE480" s="60">
        <f>MAX(BE292:BE363)</f>
        <v>1</v>
      </c>
      <c r="BF480" s="58">
        <f>MAX(BF292,BF298,BF304,BF310,BF316,BF322,BF328,BF334,BF340,BF346,BF352,BF358)</f>
        <v>1</v>
      </c>
      <c r="BG480" s="61">
        <f>MAX(BG292:BG363)</f>
        <v>1</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151" t="e">
        <f>MAX(BN292,BN298,BN304,BN310,BN316,BN322,BN328,BN334,BN340,BN346,BN352,BN358)</f>
        <v>#VALUE!</v>
      </c>
      <c r="BO480" s="155" t="e">
        <f>MAX(BO292:BO363)</f>
        <v>#VALUE!</v>
      </c>
      <c r="BP480" s="155" t="e">
        <f>MAX(BP292:BP363)</f>
        <v>#VALUE!</v>
      </c>
      <c r="BQ480" s="155" t="e">
        <f>MAX(BQ292:BQ363)</f>
        <v>#VALUE!</v>
      </c>
      <c r="BR480" s="295" t="e">
        <f>MAX(BR292:BR363)</f>
        <v>#VALUE!</v>
      </c>
    </row>
    <row r="481" spans="1:70" s="83" customFormat="1" ht="17" customHeight="1" x14ac:dyDescent="0.2">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1.2091000000000001</v>
      </c>
      <c r="X481" s="42">
        <f>MIN(X292:X363)</f>
        <v>0.30666666666666664</v>
      </c>
      <c r="Y481" s="4"/>
      <c r="Z481" s="6"/>
      <c r="AA481" s="4"/>
      <c r="AB481" s="4"/>
      <c r="AC481" s="4"/>
      <c r="AD481" s="4"/>
      <c r="AE481" s="4"/>
      <c r="AF481" s="4"/>
      <c r="AG481" s="4"/>
      <c r="AH481" s="4"/>
      <c r="AI481" s="4"/>
      <c r="AJ481" s="4"/>
      <c r="AK481" s="4"/>
      <c r="AL481" s="4"/>
      <c r="AM481" s="4"/>
      <c r="AN481" s="4"/>
      <c r="AO481" s="4"/>
      <c r="AP481" s="42">
        <f>MIN(AP292:AP363)</f>
        <v>0</v>
      </c>
      <c r="AQ481" s="42">
        <f>MIN(AQ292:AQ363)</f>
        <v>0</v>
      </c>
      <c r="AR481" s="42">
        <f>MIN(AR292:AR363)</f>
        <v>0</v>
      </c>
      <c r="AS481" s="42">
        <f>MIN(AS292:AS363)</f>
        <v>0</v>
      </c>
      <c r="AT481" s="422"/>
      <c r="AU481" s="70" t="s">
        <v>120</v>
      </c>
      <c r="AV481" s="426" t="s">
        <v>124</v>
      </c>
      <c r="AW481" s="56">
        <f>AVERAGE(AW294,AW300,AW306,AW312,AW318,AW324,AW330,AW336,AW342,AW348,AW354,AW360)</f>
        <v>1</v>
      </c>
      <c r="AX481" s="446"/>
      <c r="AY481" s="447"/>
      <c r="AZ481" s="447"/>
      <c r="BA481" s="447"/>
      <c r="BB481" s="56">
        <f>AVERAGE(BB294,BB300,BB306,BB312,BB318,BB324,BB330,BB336,BB342,BB348,BB354,BB360)</f>
        <v>1</v>
      </c>
      <c r="BC481" s="437"/>
      <c r="BD481" s="56">
        <f>AVERAGE(BD294,BD300,BD306,BD312,BD318,BD324,BD330,BD336,BD342,BD348,BD354,BD360)</f>
        <v>1</v>
      </c>
      <c r="BE481" s="437"/>
      <c r="BF481" s="56">
        <f>AVERAGE(BF294,BF300,BF306,BF312,BF318,BF324,BF330,BF336,BF342,BF348,BF354,BF360)</f>
        <v>1</v>
      </c>
      <c r="BG481" s="437"/>
      <c r="BH481" s="56" t="e">
        <f>AVERAGE(BH294,BH300,BH306,BH312,BH318,BH324,BH330,BH336,BH342,BH348,BH354,BH360)</f>
        <v>#VALUE!</v>
      </c>
      <c r="BI481" s="437"/>
      <c r="BJ481" s="56" t="e">
        <f>AVERAGE(BJ294,BJ300,BJ306,BJ312,BJ318,BJ324,BJ330,BJ336,BJ342,BJ348,BJ354,BJ360)</f>
        <v>#VALUE!</v>
      </c>
      <c r="BK481" s="437"/>
      <c r="BL481" s="56" t="e">
        <f>AVERAGE(BL294,BL300,BL306,BL312,BL318,BL324,BL330,BL336,BL342,BL348,BL354,BL360)</f>
        <v>#VALUE!</v>
      </c>
      <c r="BM481" s="437"/>
      <c r="BN481" s="56" t="e">
        <f>AVERAGE(BN294,BN300,BN306,BN312,BN318,BN324,BN330,BN336,BN342,BN348,BN354,BN360)</f>
        <v>#VALUE!</v>
      </c>
      <c r="BO481" s="446"/>
      <c r="BP481" s="447"/>
      <c r="BQ481" s="447"/>
      <c r="BR481" s="447"/>
    </row>
    <row r="482" spans="1:70" s="83" customFormat="1" ht="17" customHeight="1" x14ac:dyDescent="0.2">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t="e">
        <f>AP478/W478</f>
        <v>#NUM!</v>
      </c>
      <c r="AQ482" s="113" t="e">
        <f>AQ478/X478</f>
        <v>#NUM!</v>
      </c>
      <c r="AR482" s="42"/>
      <c r="AS482" s="42"/>
      <c r="AT482" s="422"/>
      <c r="AU482" s="70" t="s">
        <v>121</v>
      </c>
      <c r="AV482" s="427"/>
      <c r="AW482" s="57">
        <f>MIN(AW294,AW300,AW306,AW312,AW318,AW324,AW330,AW336,AW342,AW348,AW354,AW360)</f>
        <v>1</v>
      </c>
      <c r="AX482" s="448"/>
      <c r="AY482" s="449"/>
      <c r="AZ482" s="449"/>
      <c r="BA482" s="449"/>
      <c r="BB482" s="57">
        <f>MIN(BB294,BB300,BB306,BB312,BB318,BB324,BB330,BB336,BB342,BB348,BB354,BB360)</f>
        <v>1</v>
      </c>
      <c r="BC482" s="438"/>
      <c r="BD482" s="57">
        <f>MIN(BD294,BD300,BD306,BD312,BD318,BD324,BD330,BD336,BD342,BD348,BD354,BD360)</f>
        <v>1</v>
      </c>
      <c r="BE482" s="438"/>
      <c r="BF482" s="57">
        <f>MIN(BF294,BF300,BF306,BF312,BF318,BF324,BF330,BF336,BF342,BF348,BF354,BF360)</f>
        <v>1</v>
      </c>
      <c r="BG482" s="438"/>
      <c r="BH482" s="150" t="e">
        <f>MIN(BH294,BH300,BH306,BH312,BH318,BH324,BH330,BH336,BH342,BH348,BH354,BH360)</f>
        <v>#VALUE!</v>
      </c>
      <c r="BI482" s="438"/>
      <c r="BJ482" s="150" t="e">
        <f>MIN(BJ294,BJ300,BJ306,BJ312,BJ318,BJ324,BJ330,BJ336,BJ342,BJ348,BJ354,BJ360)</f>
        <v>#VALUE!</v>
      </c>
      <c r="BK482" s="438"/>
      <c r="BL482" s="150" t="e">
        <f>MIN(BL294,BL300,BL306,BL312,BL318,BL324,BL330,BL336,BL342,BL348,BL354,BL360)</f>
        <v>#VALUE!</v>
      </c>
      <c r="BM482" s="438"/>
      <c r="BN482" s="150" t="e">
        <f>MIN(BN294,BN300,BN306,BN312,BN318,BN324,BN330,BN336,BN342,BN348,BN354,BN360)</f>
        <v>#VALUE!</v>
      </c>
      <c r="BO482" s="448"/>
      <c r="BP482" s="449"/>
      <c r="BQ482" s="449"/>
      <c r="BR482" s="449"/>
    </row>
    <row r="483" spans="1:70" ht="17" customHeight="1" thickBot="1" x14ac:dyDescent="0.25">
      <c r="W483" s="42"/>
      <c r="X483" s="42"/>
      <c r="Z483" s="6"/>
      <c r="AP483" s="42"/>
      <c r="AQ483" s="42"/>
      <c r="AR483" s="42"/>
      <c r="AS483" s="42"/>
      <c r="AT483" s="422"/>
      <c r="AU483" s="70" t="s">
        <v>122</v>
      </c>
      <c r="AV483" s="428"/>
      <c r="AW483" s="58">
        <f>MAX(AW294,AW300,AW306,AW312,AW318,AW324,AW330,AW336,AW342,AW348,AW354,AW360)</f>
        <v>1</v>
      </c>
      <c r="AX483" s="448"/>
      <c r="AY483" s="449"/>
      <c r="AZ483" s="449"/>
      <c r="BA483" s="449"/>
      <c r="BB483" s="58">
        <f>MAX(BB294,BB300,BB306,BB312,BB318,BB324,BB330,BB336,BB342,BB348,BB354,BB360)</f>
        <v>1</v>
      </c>
      <c r="BC483" s="438"/>
      <c r="BD483" s="58">
        <f>MAX(BD294,BD300,BD306,BD312,BD318,BD324,BD330,BD336,BD342,BD348,BD354,BD360)</f>
        <v>1</v>
      </c>
      <c r="BE483" s="438"/>
      <c r="BF483" s="58">
        <f>MAX(BF294,BF300,BF306,BF312,BF318,BF324,BF330,BF336,BF342,BF348,BF354,BF360)</f>
        <v>1</v>
      </c>
      <c r="BG483" s="438"/>
      <c r="BH483" s="151" t="e">
        <f>MAX(BH294,BH300,BH306,BH312,BH318,BH324,BH330,BH336,BH342,BH348,BH354,BH360)</f>
        <v>#VALUE!</v>
      </c>
      <c r="BI483" s="438"/>
      <c r="BJ483" s="151" t="e">
        <f>MAX(BJ294,BJ300,BJ306,BJ312,BJ318,BJ324,BJ330,BJ336,BJ342,BJ348,BJ354,BJ360)</f>
        <v>#VALUE!</v>
      </c>
      <c r="BK483" s="438"/>
      <c r="BL483" s="151" t="e">
        <f>MAX(BL294,BL300,BL306,BL312,BL318,BL324,BL330,BL336,BL342,BL348,BL354,BL360)</f>
        <v>#VALUE!</v>
      </c>
      <c r="BM483" s="438"/>
      <c r="BN483" s="151" t="e">
        <f>MAX(BN294,BN300,BN306,BN312,BN318,BN324,BN330,BN336,BN342,BN348,BN354,BN360)</f>
        <v>#VALUE!</v>
      </c>
      <c r="BO483" s="448"/>
      <c r="BP483" s="449"/>
      <c r="BQ483" s="449"/>
      <c r="BR483" s="449"/>
    </row>
    <row r="484" spans="1:70" ht="17" customHeight="1" x14ac:dyDescent="0.2">
      <c r="W484" s="42"/>
      <c r="X484" s="42"/>
      <c r="Z484" s="6"/>
      <c r="AP484" s="42"/>
      <c r="AQ484" s="42"/>
      <c r="AR484" s="42"/>
      <c r="AS484" s="42"/>
      <c r="AT484" s="422"/>
      <c r="AU484" s="65" t="s">
        <v>120</v>
      </c>
      <c r="AV484" s="429" t="s">
        <v>125</v>
      </c>
      <c r="AW484" s="64">
        <f>AVERAGE(AW296,AW302,AW308,AW314,AW320,AW326,AW332,AW338,AW344,AW350,AW356,AW362)</f>
        <v>1</v>
      </c>
      <c r="AX484" s="448"/>
      <c r="AY484" s="449"/>
      <c r="AZ484" s="449"/>
      <c r="BA484" s="449"/>
      <c r="BB484" s="64">
        <f>AVERAGE(BB296,BB302,BB308,BB314,BB320,BB326,BB332,BB338,BB344,BB350,BB356,BB362)</f>
        <v>1</v>
      </c>
      <c r="BC484" s="438"/>
      <c r="BD484" s="64">
        <f>AVERAGE(BD296,BD302,BD308,BD314,BD320,BD326,BD332,BD338,BD344,BD350,BD356,BD362)</f>
        <v>1</v>
      </c>
      <c r="BE484" s="438"/>
      <c r="BF484" s="64">
        <f>AVERAGE(BF296,BF302,BF308,BF314,BF320,BF326,BF332,BF338,BF344,BF350,BF356,BF362)</f>
        <v>1</v>
      </c>
      <c r="BG484" s="438"/>
      <c r="BH484" s="152" t="e">
        <f>AVERAGE(BH296,BH302,BH308,BH314,BH320,BH326,BH332,BH338,BH344,BH350,BH356,BH362)</f>
        <v>#VALUE!</v>
      </c>
      <c r="BI484" s="438"/>
      <c r="BJ484" s="152" t="e">
        <f>AVERAGE(BJ296,BJ302,BJ308,BJ314,BJ320,BJ326,BJ332,BJ338,BJ344,BJ350,BJ356,BJ362)</f>
        <v>#VALUE!</v>
      </c>
      <c r="BK484" s="438"/>
      <c r="BL484" s="152" t="e">
        <f>AVERAGE(BL296,BL302,BL308,BL314,BL320,BL326,BL332,BL338,BL344,BL350,BL356,BL362)</f>
        <v>#VALUE!</v>
      </c>
      <c r="BM484" s="438"/>
      <c r="BN484" s="152" t="e">
        <f>AVERAGE(BN296,BN302,BN308,BN314,BN320,BN326,BN332,BN338,BN344,BN350,BN356,BN362)</f>
        <v>#VALUE!</v>
      </c>
      <c r="BO484" s="448"/>
      <c r="BP484" s="449"/>
      <c r="BQ484" s="449"/>
      <c r="BR484" s="449"/>
    </row>
    <row r="485" spans="1:70" ht="17" customHeight="1" x14ac:dyDescent="0.2">
      <c r="W485" s="42"/>
      <c r="X485" s="42"/>
      <c r="Z485" s="6"/>
      <c r="AP485" s="42"/>
      <c r="AQ485" s="42"/>
      <c r="AR485" s="42"/>
      <c r="AS485" s="42"/>
      <c r="AT485" s="422"/>
      <c r="AU485" s="65" t="s">
        <v>121</v>
      </c>
      <c r="AV485" s="430"/>
      <c r="AW485" s="57">
        <f>MIN(AW296,AW302,AW308,AW314,AW320,AW326,AW332,AW338,AW344,AW350,AW356,AW362)</f>
        <v>1</v>
      </c>
      <c r="AX485" s="448"/>
      <c r="AY485" s="449"/>
      <c r="AZ485" s="449"/>
      <c r="BA485" s="449"/>
      <c r="BB485" s="57">
        <f>MIN(BB296,BB302,BB308,BB314,BB320,BB326,BB332,BB338,BB344,BB350,BB356,BB362)</f>
        <v>1</v>
      </c>
      <c r="BC485" s="438"/>
      <c r="BD485" s="57">
        <f>MIN(BD296,BD302,BD308,BD314,BD320,BD326,BD332,BD338,BD344,BD350,BD356,BD362)</f>
        <v>1</v>
      </c>
      <c r="BE485" s="438"/>
      <c r="BF485" s="57">
        <f>MIN(BF296,BF302,BF308,BF314,BF320,BF326,BF332,BF338,BF344,BF350,BF356,BF362)</f>
        <v>1</v>
      </c>
      <c r="BG485" s="438"/>
      <c r="BH485" s="150" t="e">
        <f>MIN(BH296,BH302,BH308,BH314,BH320,BH326,BH332,BH338,BH344,BH350,BH356,BH362)</f>
        <v>#VALUE!</v>
      </c>
      <c r="BI485" s="438"/>
      <c r="BJ485" s="150" t="e">
        <f>MIN(BJ296,BJ302,BJ308,BJ314,BJ320,BJ326,BJ332,BJ338,BJ344,BJ350,BJ356,BJ362)</f>
        <v>#VALUE!</v>
      </c>
      <c r="BK485" s="438"/>
      <c r="BL485" s="150" t="e">
        <f>MIN(BL296,BL302,BL308,BL314,BL320,BL326,BL332,BL338,BL344,BL350,BL356,BL362)</f>
        <v>#VALUE!</v>
      </c>
      <c r="BM485" s="438"/>
      <c r="BN485" s="150" t="e">
        <f>MIN(BN296,BN302,BN308,BN314,BN320,BN326,BN332,BN338,BN344,BN350,BN356,BN362)</f>
        <v>#VALUE!</v>
      </c>
      <c r="BO485" s="448"/>
      <c r="BP485" s="449"/>
      <c r="BQ485" s="449"/>
      <c r="BR485" s="449"/>
    </row>
    <row r="486" spans="1:70" ht="17" customHeight="1" thickBot="1" x14ac:dyDescent="0.25">
      <c r="F486" s="42">
        <f>COUNTIFS(F364:F387,"&lt;&gt;",F364:F387,"&lt;&gt;0")</f>
        <v>24</v>
      </c>
      <c r="G486" s="42">
        <f>COUNTIFS(G364:G387,"&lt;&gt;",G364:G387,"&lt;&gt;0")</f>
        <v>0</v>
      </c>
      <c r="W486" s="42"/>
      <c r="X486" s="42"/>
      <c r="Z486" s="42">
        <f>COUNTIFS(Z364:Z387,"&lt;&gt;",Z364:Z387,"&lt;&gt;0")</f>
        <v>0</v>
      </c>
      <c r="AP486" s="42"/>
      <c r="AQ486" s="42"/>
      <c r="AR486" s="4">
        <f>Z486/F486</f>
        <v>0</v>
      </c>
      <c r="AS486" s="42"/>
      <c r="AT486" s="422"/>
      <c r="AU486" s="66" t="s">
        <v>122</v>
      </c>
      <c r="AV486" s="431"/>
      <c r="AW486" s="58">
        <f>MAX(AW296,AW302,AW308,AW314,AW320,AW326,AW332,AW338,AW344,AW350,AW356,AW362)</f>
        <v>1</v>
      </c>
      <c r="AX486" s="450"/>
      <c r="AY486" s="451"/>
      <c r="AZ486" s="451"/>
      <c r="BA486" s="451"/>
      <c r="BB486" s="58">
        <f>MAX(BB296,BB302,BB308,BB314,BB320,BB326,BB332,BB338,BB344,BB350,BB356,BB362)</f>
        <v>1</v>
      </c>
      <c r="BC486" s="439"/>
      <c r="BD486" s="58">
        <f>MAX(BD296,BD302,BD308,BD314,BD320,BD326,BD332,BD338,BD344,BD350,BD356,BD362)</f>
        <v>1</v>
      </c>
      <c r="BE486" s="439"/>
      <c r="BF486" s="58">
        <f>MAX(BF296,BF302,BF308,BF314,BF320,BF326,BF332,BF338,BF344,BF350,BF356,BF362)</f>
        <v>1</v>
      </c>
      <c r="BG486" s="439"/>
      <c r="BH486" s="151" t="e">
        <f>MAX(BH296,BH302,BH308,BH314,BH320,BH326,BH332,BH338,BH344,BH350,BH356,BH362)</f>
        <v>#VALUE!</v>
      </c>
      <c r="BI486" s="439"/>
      <c r="BJ486" s="151" t="e">
        <f>MAX(BJ296,BJ302,BJ308,BJ314,BJ320,BJ326,BJ332,BJ338,BJ344,BJ350,BJ356,BJ362)</f>
        <v>#VALUE!</v>
      </c>
      <c r="BK486" s="439"/>
      <c r="BL486" s="151" t="e">
        <f>MAX(BL296,BL302,BL308,BL314,BL320,BL326,BL332,BL338,BL344,BL350,BL356,BL362)</f>
        <v>#VALUE!</v>
      </c>
      <c r="BM486" s="439"/>
      <c r="BN486" s="151" t="e">
        <f>MAX(BN296,BN302,BN308,BN314,BN320,BN326,BN332,BN338,BN344,BN350,BN356,BN362)</f>
        <v>#VALUE!</v>
      </c>
      <c r="BO486" s="450"/>
      <c r="BP486" s="451"/>
      <c r="BQ486" s="451"/>
      <c r="BR486" s="451"/>
    </row>
    <row r="487" spans="1:70" ht="17" customHeight="1" x14ac:dyDescent="0.2">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2" t="str">
        <f>C487</f>
        <v>Class HDR1_4K</v>
      </c>
      <c r="AU487" s="69" t="s">
        <v>120</v>
      </c>
      <c r="AV487" s="423"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56" t="e">
        <f>AVERAGE(BN364,BN370,BN376,BN382)</f>
        <v>#VALUE!</v>
      </c>
      <c r="BO487" s="27" t="e">
        <f>AVERAGE(BO364:BO387)</f>
        <v>#VALUE!</v>
      </c>
      <c r="BP487" s="27" t="e">
        <f>AVERAGE(BP364:BP387)</f>
        <v>#VALUE!</v>
      </c>
      <c r="BQ487" s="27" t="e">
        <f>AVERAGE(BQ364:BQ387)</f>
        <v>#VALUE!</v>
      </c>
      <c r="BR487" s="27" t="e">
        <f>AVERAGE(BR364:BR387)</f>
        <v>#VALUE!</v>
      </c>
    </row>
    <row r="488" spans="1:70" ht="17" customHeight="1" x14ac:dyDescent="0.2">
      <c r="V488" s="6" t="s">
        <v>130</v>
      </c>
      <c r="W488" s="42">
        <f>SUM(W364:W387)</f>
        <v>0</v>
      </c>
      <c r="X488" s="42">
        <f>SUM(X364:X387)</f>
        <v>0</v>
      </c>
      <c r="Z488" s="6"/>
      <c r="AP488" s="42">
        <f>SUM(AP364:AP387)</f>
        <v>0</v>
      </c>
      <c r="AQ488" s="42">
        <f>SUM(AQ364:AQ387)</f>
        <v>0</v>
      </c>
      <c r="AR488" s="42" t="e">
        <f>SUM(AR364:AR387)</f>
        <v>#DIV/0!</v>
      </c>
      <c r="AS488" s="42" t="e">
        <f>SUM(AS364:AS387)</f>
        <v>#DIV/0!</v>
      </c>
      <c r="AT488" s="422"/>
      <c r="AU488" s="70" t="s">
        <v>121</v>
      </c>
      <c r="AV488" s="424"/>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59"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150" t="e">
        <f>MIN(BN364,BN370,BN376,BN382)</f>
        <v>#VALUE!</v>
      </c>
      <c r="BO488" s="154" t="e">
        <f>MIN(BO364:BO387)</f>
        <v>#VALUE!</v>
      </c>
      <c r="BP488" s="154" t="e">
        <f>MIN(BP364:BP387)</f>
        <v>#VALUE!</v>
      </c>
      <c r="BQ488" s="154" t="e">
        <f>MIN(BQ364:BQ387)</f>
        <v>#VALUE!</v>
      </c>
      <c r="BR488" s="294" t="e">
        <f>MIN(BR364:BR387)</f>
        <v>#VALUE!</v>
      </c>
    </row>
    <row r="489" spans="1:70" ht="17" customHeight="1" thickBot="1" x14ac:dyDescent="0.25">
      <c r="V489" s="6" t="s">
        <v>122</v>
      </c>
      <c r="W489" s="42">
        <f>MAX(W364:W387)</f>
        <v>0</v>
      </c>
      <c r="X489" s="42">
        <f>MAX(X364:X387)</f>
        <v>0</v>
      </c>
      <c r="Z489" s="6"/>
      <c r="AP489" s="42">
        <f>MAX(AP364:AP387)</f>
        <v>0</v>
      </c>
      <c r="AQ489" s="42">
        <f>MAX(AQ364:AQ387)</f>
        <v>0</v>
      </c>
      <c r="AR489" s="42" t="e">
        <f>MAX(AR364:AR387)</f>
        <v>#DIV/0!</v>
      </c>
      <c r="AS489" s="42" t="e">
        <f>MAX(AS364:AS387)</f>
        <v>#DIV/0!</v>
      </c>
      <c r="AT489" s="422"/>
      <c r="AU489" s="70" t="s">
        <v>122</v>
      </c>
      <c r="AV489" s="425"/>
      <c r="AW489" s="58" t="e">
        <f>MAX(AW364,AW370,AW376,AW382)</f>
        <v>#VALUE!</v>
      </c>
      <c r="AX489" s="60" t="e">
        <f>MAX(AX364:AX387)</f>
        <v>#VALUE!</v>
      </c>
      <c r="AY489" s="60" t="e">
        <f>MAX(AY364:AY387)</f>
        <v>#VALUE!</v>
      </c>
      <c r="AZ489" s="60" t="e">
        <f>MAX(AZ364:AZ387)</f>
        <v>#VALUE!</v>
      </c>
      <c r="BA489" s="295" t="e">
        <f>MAX(BA364:BA387)</f>
        <v>#VALUE!</v>
      </c>
      <c r="BB489" s="58" t="e">
        <f>MAX(BB364,BB370,BB376,BB382)</f>
        <v>#VALUE!</v>
      </c>
      <c r="BC489" s="60" t="e">
        <f>MAX(BC364:BC387)</f>
        <v>#VALUE!</v>
      </c>
      <c r="BD489" s="58" t="e">
        <f>MAX(BD364,BD370,BD376,BD382)</f>
        <v>#VALUE!</v>
      </c>
      <c r="BE489" s="60" t="e">
        <f>MAX(BE364:BE387)</f>
        <v>#VALUE!</v>
      </c>
      <c r="BF489" s="58" t="e">
        <f>MAX(BF364,BF370,BF376,BF382)</f>
        <v>#VALUE!</v>
      </c>
      <c r="BG489" s="6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151" t="e">
        <f>MAX(BN364,BN370,BN376,BN382)</f>
        <v>#VALUE!</v>
      </c>
      <c r="BO489" s="155" t="e">
        <f>MAX(BO364:BO387)</f>
        <v>#VALUE!</v>
      </c>
      <c r="BP489" s="155" t="e">
        <f>MAX(BP364:BP387)</f>
        <v>#VALUE!</v>
      </c>
      <c r="BQ489" s="155" t="e">
        <f>MAX(BQ364:BQ387)</f>
        <v>#VALUE!</v>
      </c>
      <c r="BR489" s="295" t="e">
        <f>MAX(BR364:BR387)</f>
        <v>#VALUE!</v>
      </c>
    </row>
    <row r="490" spans="1:70" ht="17" customHeight="1" x14ac:dyDescent="0.2">
      <c r="V490" s="6" t="s">
        <v>121</v>
      </c>
      <c r="W490" s="42">
        <f>MIN(W364:W387)</f>
        <v>0</v>
      </c>
      <c r="X490" s="42">
        <f>MIN(X364:X387)</f>
        <v>0</v>
      </c>
      <c r="Z490" s="6"/>
      <c r="AP490" s="42">
        <f>MIN(AP364:AP387)</f>
        <v>0</v>
      </c>
      <c r="AQ490" s="42">
        <f>MIN(AQ364:AQ387)</f>
        <v>0</v>
      </c>
      <c r="AR490" s="42" t="e">
        <f>MIN(AR364:AR387)</f>
        <v>#DIV/0!</v>
      </c>
      <c r="AS490" s="42" t="e">
        <f>MIN(AS364:AS387)</f>
        <v>#DIV/0!</v>
      </c>
      <c r="AT490" s="422"/>
      <c r="AU490" s="70" t="s">
        <v>120</v>
      </c>
      <c r="AV490" s="426" t="s">
        <v>124</v>
      </c>
      <c r="AW490" s="56" t="e">
        <f>AVERAGE(AW366,AW372,AW378,AW384)</f>
        <v>#VALUE!</v>
      </c>
      <c r="AX490" s="446"/>
      <c r="AY490" s="447"/>
      <c r="AZ490" s="447"/>
      <c r="BA490" s="447"/>
      <c r="BB490" s="56" t="e">
        <f>AVERAGE(BB366,BB372,BB378,BB384)</f>
        <v>#VALUE!</v>
      </c>
      <c r="BC490" s="437"/>
      <c r="BD490" s="56" t="e">
        <f>AVERAGE(BD366,BD372,BD378,BD384)</f>
        <v>#VALUE!</v>
      </c>
      <c r="BE490" s="437"/>
      <c r="BF490" s="56" t="e">
        <f>AVERAGE(BF366,BF372,BF378,BF384)</f>
        <v>#VALUE!</v>
      </c>
      <c r="BG490" s="437"/>
      <c r="BH490" s="56" t="e">
        <f>AVERAGE(BH366,BH372,BH378,BH384)</f>
        <v>#VALUE!</v>
      </c>
      <c r="BI490" s="437"/>
      <c r="BJ490" s="56" t="e">
        <f>AVERAGE(BJ366,BJ372,BJ378,BJ384)</f>
        <v>#VALUE!</v>
      </c>
      <c r="BK490" s="437"/>
      <c r="BL490" s="56" t="e">
        <f>AVERAGE(BL366,BL372,BL378,BL384)</f>
        <v>#VALUE!</v>
      </c>
      <c r="BM490" s="437"/>
      <c r="BN490" s="56" t="e">
        <f>AVERAGE(BN366,BN372,BN378,BN384)</f>
        <v>#VALUE!</v>
      </c>
      <c r="BO490" s="446"/>
      <c r="BP490" s="447"/>
      <c r="BQ490" s="447"/>
      <c r="BR490" s="447"/>
    </row>
    <row r="491" spans="1:70" ht="17" customHeight="1" x14ac:dyDescent="0.2">
      <c r="V491" s="6" t="s">
        <v>131</v>
      </c>
      <c r="W491" s="42"/>
      <c r="X491" s="42"/>
      <c r="Z491" s="6"/>
      <c r="AP491" s="113" t="e">
        <f>AP487/W487</f>
        <v>#NUM!</v>
      </c>
      <c r="AQ491" s="113" t="e">
        <f>AQ487/X487</f>
        <v>#NUM!</v>
      </c>
      <c r="AR491" s="42"/>
      <c r="AS491" s="42"/>
      <c r="AT491" s="422"/>
      <c r="AU491" s="70" t="s">
        <v>121</v>
      </c>
      <c r="AV491" s="427"/>
      <c r="AW491" s="57" t="e">
        <f>MIN(AW366,AW372,AW378,AW384)</f>
        <v>#VALUE!</v>
      </c>
      <c r="AX491" s="448"/>
      <c r="AY491" s="449"/>
      <c r="AZ491" s="449"/>
      <c r="BA491" s="449"/>
      <c r="BB491" s="57" t="e">
        <f>MIN(BB366,BB372,BB378,BB384)</f>
        <v>#VALUE!</v>
      </c>
      <c r="BC491" s="438"/>
      <c r="BD491" s="57" t="e">
        <f>MIN(BD366,BD372,BD378,BD384)</f>
        <v>#VALUE!</v>
      </c>
      <c r="BE491" s="438"/>
      <c r="BF491" s="57" t="e">
        <f>MIN(BF366,BF372,BF378,BF384)</f>
        <v>#VALUE!</v>
      </c>
      <c r="BG491" s="438"/>
      <c r="BH491" s="150" t="e">
        <f>MIN(BH366,BH372,BH378,BH384)</f>
        <v>#VALUE!</v>
      </c>
      <c r="BI491" s="438"/>
      <c r="BJ491" s="150" t="e">
        <f>MIN(BJ366,BJ372,BJ378,BJ384)</f>
        <v>#VALUE!</v>
      </c>
      <c r="BK491" s="438"/>
      <c r="BL491" s="150" t="e">
        <f>MIN(BL366,BL372,BL378,BL384)</f>
        <v>#VALUE!</v>
      </c>
      <c r="BM491" s="438"/>
      <c r="BN491" s="150" t="e">
        <f>MIN(BN366,BN372,BN378,BN384)</f>
        <v>#VALUE!</v>
      </c>
      <c r="BO491" s="448"/>
      <c r="BP491" s="449"/>
      <c r="BQ491" s="449"/>
      <c r="BR491" s="449"/>
    </row>
    <row r="492" spans="1:70" s="83" customFormat="1" ht="17" customHeight="1" thickBot="1" x14ac:dyDescent="0.25">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2"/>
      <c r="AU492" s="70" t="s">
        <v>122</v>
      </c>
      <c r="AV492" s="428"/>
      <c r="AW492" s="58" t="e">
        <f>MAX(AW366,AW372,AW378,AW384)</f>
        <v>#VALUE!</v>
      </c>
      <c r="AX492" s="448"/>
      <c r="AY492" s="449"/>
      <c r="AZ492" s="449"/>
      <c r="BA492" s="449"/>
      <c r="BB492" s="58" t="e">
        <f>MAX(BB366,BB372,BB378,BB384)</f>
        <v>#VALUE!</v>
      </c>
      <c r="BC492" s="438"/>
      <c r="BD492" s="58" t="e">
        <f>MAX(BD366,BD372,BD378,BD384)</f>
        <v>#VALUE!</v>
      </c>
      <c r="BE492" s="438"/>
      <c r="BF492" s="58" t="e">
        <f>MAX(BF366,BF372,BF378,BF384)</f>
        <v>#VALUE!</v>
      </c>
      <c r="BG492" s="438"/>
      <c r="BH492" s="151" t="e">
        <f>MAX(BH366,BH372,BH378,BH384)</f>
        <v>#VALUE!</v>
      </c>
      <c r="BI492" s="438"/>
      <c r="BJ492" s="151" t="e">
        <f>MAX(BJ366,BJ372,BJ378,BJ384)</f>
        <v>#VALUE!</v>
      </c>
      <c r="BK492" s="438"/>
      <c r="BL492" s="151" t="e">
        <f>MAX(BL366,BL372,BL378,BL384)</f>
        <v>#VALUE!</v>
      </c>
      <c r="BM492" s="438"/>
      <c r="BN492" s="151" t="e">
        <f>MAX(BN366,BN372,BN378,BN384)</f>
        <v>#VALUE!</v>
      </c>
      <c r="BO492" s="448"/>
      <c r="BP492" s="449"/>
      <c r="BQ492" s="449"/>
      <c r="BR492" s="449"/>
    </row>
    <row r="493" spans="1:70" s="83" customFormat="1" ht="17" customHeight="1" x14ac:dyDescent="0.2">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2"/>
      <c r="AU493" s="65" t="s">
        <v>120</v>
      </c>
      <c r="AV493" s="429" t="s">
        <v>125</v>
      </c>
      <c r="AW493" s="64" t="e">
        <f>AVERAGE(AW368,AW374,AW380,AW386)</f>
        <v>#VALUE!</v>
      </c>
      <c r="AX493" s="448"/>
      <c r="AY493" s="449"/>
      <c r="AZ493" s="449"/>
      <c r="BA493" s="449"/>
      <c r="BB493" s="64" t="e">
        <f>AVERAGE(BB368,BB374,BB380,BB386)</f>
        <v>#VALUE!</v>
      </c>
      <c r="BC493" s="438"/>
      <c r="BD493" s="64" t="e">
        <f>AVERAGE(BD368,BD374,BD380,BD386)</f>
        <v>#VALUE!</v>
      </c>
      <c r="BE493" s="438"/>
      <c r="BF493" s="64" t="e">
        <f>AVERAGE(BF368,BF374,BF380,BF386)</f>
        <v>#VALUE!</v>
      </c>
      <c r="BG493" s="438"/>
      <c r="BH493" s="152" t="e">
        <f>AVERAGE(BH368,BH374,BH380,BH386)</f>
        <v>#VALUE!</v>
      </c>
      <c r="BI493" s="438"/>
      <c r="BJ493" s="152" t="e">
        <f>AVERAGE(BJ368,BJ374,BJ380,BJ386)</f>
        <v>#VALUE!</v>
      </c>
      <c r="BK493" s="438"/>
      <c r="BL493" s="152" t="e">
        <f>AVERAGE(BL368,BL374,BL380,BL386)</f>
        <v>#VALUE!</v>
      </c>
      <c r="BM493" s="438"/>
      <c r="BN493" s="152" t="e">
        <f>AVERAGE(BN368,BN374,BN380,BN386)</f>
        <v>#VALUE!</v>
      </c>
      <c r="BO493" s="448"/>
      <c r="BP493" s="449"/>
      <c r="BQ493" s="449"/>
      <c r="BR493" s="449"/>
    </row>
    <row r="494" spans="1:70" ht="17" customHeight="1" x14ac:dyDescent="0.2">
      <c r="W494" s="42"/>
      <c r="X494" s="42"/>
      <c r="Z494" s="6"/>
      <c r="AP494" s="42"/>
      <c r="AQ494" s="42"/>
      <c r="AR494" s="42"/>
      <c r="AS494" s="42"/>
      <c r="AT494" s="422"/>
      <c r="AU494" s="65" t="s">
        <v>121</v>
      </c>
      <c r="AV494" s="430"/>
      <c r="AW494" s="57" t="e">
        <f>MIN(AW368,AW374,AW380,AW386)</f>
        <v>#VALUE!</v>
      </c>
      <c r="AX494" s="448"/>
      <c r="AY494" s="449"/>
      <c r="AZ494" s="449"/>
      <c r="BA494" s="449"/>
      <c r="BB494" s="57" t="e">
        <f>MIN(BB368,BB374,BB380,BB386)</f>
        <v>#VALUE!</v>
      </c>
      <c r="BC494" s="438"/>
      <c r="BD494" s="57" t="e">
        <f>MIN(BD368,BD374,BD380,BD386)</f>
        <v>#VALUE!</v>
      </c>
      <c r="BE494" s="438"/>
      <c r="BF494" s="57" t="e">
        <f>MIN(BF368,BF374,BF380,BF386)</f>
        <v>#VALUE!</v>
      </c>
      <c r="BG494" s="438"/>
      <c r="BH494" s="150" t="e">
        <f>MIN(BH368,BH374,BH380,BH386)</f>
        <v>#VALUE!</v>
      </c>
      <c r="BI494" s="438"/>
      <c r="BJ494" s="150" t="e">
        <f>MIN(BJ368,BJ374,BJ380,BJ386)</f>
        <v>#VALUE!</v>
      </c>
      <c r="BK494" s="438"/>
      <c r="BL494" s="150" t="e">
        <f>MIN(BL368,BL374,BL380,BL386)</f>
        <v>#VALUE!</v>
      </c>
      <c r="BM494" s="438"/>
      <c r="BN494" s="150" t="e">
        <f>MIN(BN368,BN374,BN380,BN386)</f>
        <v>#VALUE!</v>
      </c>
      <c r="BO494" s="448"/>
      <c r="BP494" s="449"/>
      <c r="BQ494" s="449"/>
      <c r="BR494" s="449"/>
    </row>
    <row r="495" spans="1:70" ht="17" customHeight="1" thickBot="1" x14ac:dyDescent="0.25">
      <c r="F495" s="42">
        <f>COUNTIFS(F388:F429,"&lt;&gt;",F388:F429,"&lt;&gt;0")</f>
        <v>42</v>
      </c>
      <c r="G495" s="42">
        <f>COUNTIFS(G388:G429,"&lt;&gt;",G388:G429,"&lt;&gt;0")</f>
        <v>0</v>
      </c>
      <c r="W495" s="42"/>
      <c r="X495" s="42"/>
      <c r="Z495" s="42">
        <f>COUNTIFS(Z388:Z429,"&lt;&gt;",Z388:Z429,"&lt;&gt;0")</f>
        <v>0</v>
      </c>
      <c r="AP495" s="42"/>
      <c r="AQ495" s="42"/>
      <c r="AR495" s="4">
        <f>Z495/F495</f>
        <v>0</v>
      </c>
      <c r="AS495" s="42"/>
      <c r="AT495" s="422"/>
      <c r="AU495" s="66" t="s">
        <v>122</v>
      </c>
      <c r="AV495" s="431"/>
      <c r="AW495" s="58" t="e">
        <f>MAX(AW368,AW374,AW380,AW386)</f>
        <v>#VALUE!</v>
      </c>
      <c r="AX495" s="450"/>
      <c r="AY495" s="451"/>
      <c r="AZ495" s="451"/>
      <c r="BA495" s="451"/>
      <c r="BB495" s="58" t="e">
        <f>MAX(BB368,BB374,BB380,BB386)</f>
        <v>#VALUE!</v>
      </c>
      <c r="BC495" s="439"/>
      <c r="BD495" s="58" t="e">
        <f>MAX(BD368,BD374,BD380,BD386)</f>
        <v>#VALUE!</v>
      </c>
      <c r="BE495" s="439"/>
      <c r="BF495" s="58" t="e">
        <f>MAX(BF368,BF374,BF380,BF386)</f>
        <v>#VALUE!</v>
      </c>
      <c r="BG495" s="439"/>
      <c r="BH495" s="151" t="e">
        <f>MAX(BH368,BH374,BH380,BH386)</f>
        <v>#VALUE!</v>
      </c>
      <c r="BI495" s="439"/>
      <c r="BJ495" s="151" t="e">
        <f>MAX(BJ368,BJ374,BJ380,BJ386)</f>
        <v>#VALUE!</v>
      </c>
      <c r="BK495" s="439"/>
      <c r="BL495" s="151" t="e">
        <f>MAX(BL368,BL374,BL380,BL386)</f>
        <v>#VALUE!</v>
      </c>
      <c r="BM495" s="439"/>
      <c r="BN495" s="151" t="e">
        <f>MAX(BN368,BN374,BN380,BN386)</f>
        <v>#VALUE!</v>
      </c>
      <c r="BO495" s="450"/>
      <c r="BP495" s="451"/>
      <c r="BQ495" s="451"/>
      <c r="BR495" s="451"/>
    </row>
    <row r="496" spans="1:70" ht="17" customHeight="1" x14ac:dyDescent="0.2">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2" t="str">
        <f>C496</f>
        <v>Class HDR2_2K</v>
      </c>
      <c r="AU496" s="69" t="s">
        <v>120</v>
      </c>
      <c r="AV496" s="423"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56" t="e">
        <f>AVERAGE(BN388,BN394,BN400,BN406,BN412,BN418,BN424)</f>
        <v>#VALUE!</v>
      </c>
      <c r="BO496" s="27" t="e">
        <f>AVERAGE(BO388:BO429)</f>
        <v>#VALUE!</v>
      </c>
      <c r="BP496" s="27" t="e">
        <f>AVERAGE(BP388:BP429)</f>
        <v>#VALUE!</v>
      </c>
      <c r="BQ496" s="27" t="e">
        <f>AVERAGE(BQ388:BQ429)</f>
        <v>#VALUE!</v>
      </c>
      <c r="BR496" s="27" t="e">
        <f>AVERAGE(BR388:BR429)</f>
        <v>#VALUE!</v>
      </c>
    </row>
    <row r="497" spans="1:70" ht="17" customHeight="1" x14ac:dyDescent="0.2">
      <c r="V497" s="6" t="s">
        <v>130</v>
      </c>
      <c r="W497" s="42">
        <f>SUM(W388:W429)</f>
        <v>0</v>
      </c>
      <c r="X497" s="42">
        <f>SUM(X388:X429)</f>
        <v>0</v>
      </c>
      <c r="Z497" s="6"/>
      <c r="AP497" s="42">
        <f>SUM(AP388:AP429)</f>
        <v>0</v>
      </c>
      <c r="AQ497" s="42">
        <f>SUM(AQ388:AQ429)</f>
        <v>0</v>
      </c>
      <c r="AR497" s="42" t="e">
        <f>SUM(AR388:AR429)</f>
        <v>#DIV/0!</v>
      </c>
      <c r="AS497" s="42" t="e">
        <f>SUM(AS388:AS429)</f>
        <v>#DIV/0!</v>
      </c>
      <c r="AT497" s="422"/>
      <c r="AU497" s="70" t="s">
        <v>121</v>
      </c>
      <c r="AV497" s="424"/>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59"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150" t="e">
        <f>MIN(BN388,BN394,BN400,BN406,BN412,BN418,BN424)</f>
        <v>#VALUE!</v>
      </c>
      <c r="BO497" s="154" t="e">
        <f>MIN(BO388:BO429)</f>
        <v>#VALUE!</v>
      </c>
      <c r="BP497" s="154" t="e">
        <f>MIN(BP388:BP429)</f>
        <v>#VALUE!</v>
      </c>
      <c r="BQ497" s="154" t="e">
        <f>MIN(BQ388:BQ429)</f>
        <v>#VALUE!</v>
      </c>
      <c r="BR497" s="294" t="e">
        <f>MIN(BR388:BR429)</f>
        <v>#VALUE!</v>
      </c>
    </row>
    <row r="498" spans="1:70" ht="17" customHeight="1" thickBot="1" x14ac:dyDescent="0.25">
      <c r="V498" s="6" t="s">
        <v>122</v>
      </c>
      <c r="W498" s="42">
        <f>MAX(W388:W429)</f>
        <v>0</v>
      </c>
      <c r="X498" s="42">
        <f>MAX(X388:X429)</f>
        <v>0</v>
      </c>
      <c r="Z498" s="6"/>
      <c r="AP498" s="42">
        <f>MAX(AP388:AP429)</f>
        <v>0</v>
      </c>
      <c r="AQ498" s="42">
        <f>MAX(AQ388:AQ429)</f>
        <v>0</v>
      </c>
      <c r="AR498" s="42" t="e">
        <f>MAX(AR388:AR429)</f>
        <v>#DIV/0!</v>
      </c>
      <c r="AS498" s="42" t="e">
        <f>MAX(AS388:AS429)</f>
        <v>#DIV/0!</v>
      </c>
      <c r="AT498" s="422"/>
      <c r="AU498" s="70" t="s">
        <v>122</v>
      </c>
      <c r="AV498" s="425"/>
      <c r="AW498" s="58" t="e">
        <f>MAX(AW388,AW394,AW400,AW406,AW412,AW418,AW424)</f>
        <v>#VALUE!</v>
      </c>
      <c r="AX498" s="60" t="e">
        <f>MAX(AX388:AX429)</f>
        <v>#VALUE!</v>
      </c>
      <c r="AY498" s="60" t="e">
        <f>MAX(AY388:AY429)</f>
        <v>#VALUE!</v>
      </c>
      <c r="AZ498" s="60" t="e">
        <f>MAX(AZ388:AZ429)</f>
        <v>#VALUE!</v>
      </c>
      <c r="BA498" s="295" t="e">
        <f>MAX(BA388:BA429)</f>
        <v>#VALUE!</v>
      </c>
      <c r="BB498" s="58" t="e">
        <f>MAX(BB388,BB394,BB400,BB406,BB412,BB418,BB424)</f>
        <v>#VALUE!</v>
      </c>
      <c r="BC498" s="60" t="e">
        <f>MAX(BC388:BC429)</f>
        <v>#VALUE!</v>
      </c>
      <c r="BD498" s="58" t="e">
        <f>MAX(BD388,BD394,BD400,BD406,BD412,BD418,BD424)</f>
        <v>#VALUE!</v>
      </c>
      <c r="BE498" s="60" t="e">
        <f>MAX(BE388:BE429)</f>
        <v>#VALUE!</v>
      </c>
      <c r="BF498" s="58" t="e">
        <f>MAX(BF388,BF394,BF400,BF406,BF412,BF418,BF424)</f>
        <v>#VALUE!</v>
      </c>
      <c r="BG498" s="6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151" t="e">
        <f>MAX(BN388,BN394,BN400,BN406,BN412,BN418,BN424)</f>
        <v>#VALUE!</v>
      </c>
      <c r="BO498" s="155" t="e">
        <f>MAX(BO388:BO429)</f>
        <v>#VALUE!</v>
      </c>
      <c r="BP498" s="155" t="e">
        <f>MAX(BP388:BP429)</f>
        <v>#VALUE!</v>
      </c>
      <c r="BQ498" s="155" t="e">
        <f>MAX(BQ388:BQ429)</f>
        <v>#VALUE!</v>
      </c>
      <c r="BR498" s="295" t="e">
        <f>MAX(BR388:BR429)</f>
        <v>#VALUE!</v>
      </c>
    </row>
    <row r="499" spans="1:70" ht="17" customHeight="1" x14ac:dyDescent="0.2">
      <c r="V499" s="6" t="s">
        <v>121</v>
      </c>
      <c r="W499" s="42">
        <f>MIN(W388:W429)</f>
        <v>0</v>
      </c>
      <c r="X499" s="42">
        <f>MIN(X388:X429)</f>
        <v>0</v>
      </c>
      <c r="Z499" s="6"/>
      <c r="AP499" s="42">
        <f>MIN(AP388:AP429)</f>
        <v>0</v>
      </c>
      <c r="AQ499" s="42">
        <f>MIN(AQ388:AQ429)</f>
        <v>0</v>
      </c>
      <c r="AR499" s="42" t="e">
        <f>MIN(AR388:AR429)</f>
        <v>#DIV/0!</v>
      </c>
      <c r="AS499" s="42" t="e">
        <f>MIN(AS388:AS429)</f>
        <v>#DIV/0!</v>
      </c>
      <c r="AT499" s="422"/>
      <c r="AU499" s="70" t="s">
        <v>120</v>
      </c>
      <c r="AV499" s="426" t="s">
        <v>124</v>
      </c>
      <c r="AW499" s="56" t="e">
        <f>AVERAGE(AW390,AW396,AW402,AW408,AW414,AW420,AW426)</f>
        <v>#VALUE!</v>
      </c>
      <c r="AX499" s="446"/>
      <c r="AY499" s="447"/>
      <c r="AZ499" s="447"/>
      <c r="BA499" s="447"/>
      <c r="BB499" s="56" t="e">
        <f>AVERAGE(BB390,BB396,BB402,BB408,BB414,BB420,BB426)</f>
        <v>#VALUE!</v>
      </c>
      <c r="BC499" s="437"/>
      <c r="BD499" s="56" t="e">
        <f>AVERAGE(BD390,BD396,BD402,BD408,BD414,BD420,BD426)</f>
        <v>#VALUE!</v>
      </c>
      <c r="BE499" s="437"/>
      <c r="BF499" s="56" t="e">
        <f>AVERAGE(BF390,BF396,BF402,BF408,BF414,BF420,BF426)</f>
        <v>#VALUE!</v>
      </c>
      <c r="BG499" s="437"/>
      <c r="BH499" s="56" t="e">
        <f>AVERAGE(BH390,BH396,BH402,BH408,BH414,BH420,BH426)</f>
        <v>#VALUE!</v>
      </c>
      <c r="BI499" s="437"/>
      <c r="BJ499" s="56" t="e">
        <f>AVERAGE(BJ390,BJ396,BJ402,BJ408,BJ414,BJ420,BJ426)</f>
        <v>#VALUE!</v>
      </c>
      <c r="BK499" s="437"/>
      <c r="BL499" s="56" t="e">
        <f>AVERAGE(BL390,BL396,BL402,BL408,BL414,BL420,BL426)</f>
        <v>#VALUE!</v>
      </c>
      <c r="BM499" s="437"/>
      <c r="BN499" s="56" t="e">
        <f>AVERAGE(BN390,BN396,BN402,BN408,BN414,BN420,BN426)</f>
        <v>#VALUE!</v>
      </c>
      <c r="BO499" s="446"/>
      <c r="BP499" s="447"/>
      <c r="BQ499" s="447"/>
      <c r="BR499" s="447"/>
    </row>
    <row r="500" spans="1:70" ht="17" customHeight="1" x14ac:dyDescent="0.2">
      <c r="V500" s="6" t="s">
        <v>131</v>
      </c>
      <c r="W500" s="42"/>
      <c r="X500" s="42"/>
      <c r="Z500" s="6"/>
      <c r="AP500" s="113" t="e">
        <f>AP496/W496</f>
        <v>#NUM!</v>
      </c>
      <c r="AQ500" s="113" t="e">
        <f>AQ496/X496</f>
        <v>#NUM!</v>
      </c>
      <c r="AR500" s="42"/>
      <c r="AS500" s="42"/>
      <c r="AT500" s="422"/>
      <c r="AU500" s="70" t="s">
        <v>121</v>
      </c>
      <c r="AV500" s="427"/>
      <c r="AW500" s="57" t="e">
        <f>MIN(AW390,AW396,AW402,AW408,AW414,AW420,AW426)</f>
        <v>#VALUE!</v>
      </c>
      <c r="AX500" s="448"/>
      <c r="AY500" s="449"/>
      <c r="AZ500" s="449"/>
      <c r="BA500" s="449"/>
      <c r="BB500" s="57" t="e">
        <f>MIN(BB390,BB396,BB402,BB408,BB414,BB420,BB426)</f>
        <v>#VALUE!</v>
      </c>
      <c r="BC500" s="438"/>
      <c r="BD500" s="57" t="e">
        <f>MIN(BD390,BD396,BD402,BD408,BD414,BD420,BD426)</f>
        <v>#VALUE!</v>
      </c>
      <c r="BE500" s="438"/>
      <c r="BF500" s="57" t="e">
        <f>MIN(BF390,BF396,BF402,BF408,BF414,BF420,BF426)</f>
        <v>#VALUE!</v>
      </c>
      <c r="BG500" s="438"/>
      <c r="BH500" s="150" t="e">
        <f>MIN(BH390,BH396,BH402,BH408,BH414,BH420,BH426)</f>
        <v>#VALUE!</v>
      </c>
      <c r="BI500" s="438"/>
      <c r="BJ500" s="150" t="e">
        <f>MIN(BJ390,BJ396,BJ402,BJ408,BJ414,BJ420,BJ426)</f>
        <v>#VALUE!</v>
      </c>
      <c r="BK500" s="438"/>
      <c r="BL500" s="150" t="e">
        <f>MIN(BL390,BL396,BL402,BL408,BL414,BL420,BL426)</f>
        <v>#VALUE!</v>
      </c>
      <c r="BM500" s="438"/>
      <c r="BN500" s="150" t="e">
        <f>MIN(BN390,BN396,BN402,BN408,BN414,BN420,BN426)</f>
        <v>#VALUE!</v>
      </c>
      <c r="BO500" s="448"/>
      <c r="BP500" s="449"/>
      <c r="BQ500" s="449"/>
      <c r="BR500" s="449"/>
    </row>
    <row r="501" spans="1:70" ht="17" customHeight="1" thickBot="1" x14ac:dyDescent="0.25">
      <c r="W501" s="42"/>
      <c r="X501" s="42"/>
      <c r="Z501" s="6"/>
      <c r="AP501" s="42"/>
      <c r="AQ501" s="42"/>
      <c r="AR501" s="42"/>
      <c r="AS501" s="42"/>
      <c r="AT501" s="422"/>
      <c r="AU501" s="70" t="s">
        <v>122</v>
      </c>
      <c r="AV501" s="428"/>
      <c r="AW501" s="58" t="e">
        <f>MAX(AW390,AW396,AW402,AW408,AW414,AW420,AW426)</f>
        <v>#VALUE!</v>
      </c>
      <c r="AX501" s="448"/>
      <c r="AY501" s="449"/>
      <c r="AZ501" s="449"/>
      <c r="BA501" s="449"/>
      <c r="BB501" s="58" t="e">
        <f>MAX(BB390,BB396,BB402,BB408,BB414,BB420,BB426)</f>
        <v>#VALUE!</v>
      </c>
      <c r="BC501" s="438"/>
      <c r="BD501" s="58" t="e">
        <f>MAX(BD390,BD396,BD402,BD408,BD414,BD420,BD426)</f>
        <v>#VALUE!</v>
      </c>
      <c r="BE501" s="438"/>
      <c r="BF501" s="58" t="e">
        <f>MAX(BF390,BF396,BF402,BF408,BF414,BF420,BF426)</f>
        <v>#VALUE!</v>
      </c>
      <c r="BG501" s="438"/>
      <c r="BH501" s="151" t="e">
        <f>MAX(BH390,BH396,BH402,BH408,BH414,BH420,BH426)</f>
        <v>#VALUE!</v>
      </c>
      <c r="BI501" s="438"/>
      <c r="BJ501" s="151" t="e">
        <f>MAX(BJ390,BJ396,BJ402,BJ408,BJ414,BJ420,BJ426)</f>
        <v>#VALUE!</v>
      </c>
      <c r="BK501" s="438"/>
      <c r="BL501" s="151" t="e">
        <f>MAX(BL390,BL396,BL402,BL408,BL414,BL420,BL426)</f>
        <v>#VALUE!</v>
      </c>
      <c r="BM501" s="438"/>
      <c r="BN501" s="151" t="e">
        <f>MAX(BN390,BN396,BN402,BN408,BN414,BN420,BN426)</f>
        <v>#VALUE!</v>
      </c>
      <c r="BO501" s="448"/>
      <c r="BP501" s="449"/>
      <c r="BQ501" s="449"/>
      <c r="BR501" s="449"/>
    </row>
    <row r="502" spans="1:70" ht="17" customHeight="1" x14ac:dyDescent="0.2">
      <c r="W502" s="42"/>
      <c r="X502" s="42"/>
      <c r="Z502" s="6"/>
      <c r="AP502" s="42"/>
      <c r="AQ502" s="42"/>
      <c r="AR502" s="42"/>
      <c r="AS502" s="42"/>
      <c r="AT502" s="422"/>
      <c r="AU502" s="65" t="s">
        <v>120</v>
      </c>
      <c r="AV502" s="429" t="s">
        <v>125</v>
      </c>
      <c r="AW502" s="64" t="e">
        <f>AVERAGE(AW392,AW398,AW404,AW410,AW416,AW422,AW428)</f>
        <v>#VALUE!</v>
      </c>
      <c r="AX502" s="448"/>
      <c r="AY502" s="449"/>
      <c r="AZ502" s="449"/>
      <c r="BA502" s="449"/>
      <c r="BB502" s="64" t="e">
        <f>AVERAGE(BB392,BB398,BB404,BB410,BB416,BB422,BB428)</f>
        <v>#VALUE!</v>
      </c>
      <c r="BC502" s="438"/>
      <c r="BD502" s="64" t="e">
        <f>AVERAGE(BD392,BD398,BD404,BD410,BD416,BD422,BD428)</f>
        <v>#VALUE!</v>
      </c>
      <c r="BE502" s="438"/>
      <c r="BF502" s="64" t="e">
        <f>AVERAGE(BF392,BF398,BF404,BF410,BF416,BF422,BF428)</f>
        <v>#VALUE!</v>
      </c>
      <c r="BG502" s="438"/>
      <c r="BH502" s="152" t="e">
        <f>AVERAGE(BH392,BH398,BH404,BH410,BH416,BH422,BH428)</f>
        <v>#VALUE!</v>
      </c>
      <c r="BI502" s="438"/>
      <c r="BJ502" s="152" t="e">
        <f>AVERAGE(BJ392,BJ398,BJ404,BJ410,BJ416,BJ422,BJ428)</f>
        <v>#VALUE!</v>
      </c>
      <c r="BK502" s="438"/>
      <c r="BL502" s="152" t="e">
        <f>AVERAGE(BL392,BL398,BL404,BL410,BL416,BL422,BL428)</f>
        <v>#VALUE!</v>
      </c>
      <c r="BM502" s="438"/>
      <c r="BN502" s="152" t="e">
        <f>AVERAGE(BN392,BN398,BN404,BN410,BN416,BN422,BN428)</f>
        <v>#VALUE!</v>
      </c>
      <c r="BO502" s="448"/>
      <c r="BP502" s="449"/>
      <c r="BQ502" s="449"/>
      <c r="BR502" s="449"/>
    </row>
    <row r="503" spans="1:70" ht="17" customHeight="1" x14ac:dyDescent="0.2">
      <c r="W503" s="42"/>
      <c r="X503" s="42"/>
      <c r="Z503" s="6"/>
      <c r="AP503" s="42"/>
      <c r="AQ503" s="42"/>
      <c r="AR503" s="42"/>
      <c r="AS503" s="42"/>
      <c r="AT503" s="422"/>
      <c r="AU503" s="65" t="s">
        <v>121</v>
      </c>
      <c r="AV503" s="430"/>
      <c r="AW503" s="57" t="e">
        <f>MIN(AW392,AW398,AW404,AW410,AW416,AW422,AW428)</f>
        <v>#VALUE!</v>
      </c>
      <c r="AX503" s="448"/>
      <c r="AY503" s="449"/>
      <c r="AZ503" s="449"/>
      <c r="BA503" s="449"/>
      <c r="BB503" s="57" t="e">
        <f>MIN(BB392,BB398,BB404,BB410,BB416,BB422,BB428)</f>
        <v>#VALUE!</v>
      </c>
      <c r="BC503" s="438"/>
      <c r="BD503" s="57" t="e">
        <f>MIN(BD392,BD398,BD404,BD410,BD416,BD422,BD428)</f>
        <v>#VALUE!</v>
      </c>
      <c r="BE503" s="438"/>
      <c r="BF503" s="57" t="e">
        <f>MIN(BF392,BF398,BF404,BF410,BF416,BF422,BF428)</f>
        <v>#VALUE!</v>
      </c>
      <c r="BG503" s="438"/>
      <c r="BH503" s="150" t="e">
        <f>MIN(BH392,BH398,BH404,BH410,BH416,BH422,BH428)</f>
        <v>#VALUE!</v>
      </c>
      <c r="BI503" s="438"/>
      <c r="BJ503" s="150" t="e">
        <f>MIN(BJ392,BJ398,BJ404,BJ410,BJ416,BJ422,BJ428)</f>
        <v>#VALUE!</v>
      </c>
      <c r="BK503" s="438"/>
      <c r="BL503" s="150" t="e">
        <f>MIN(BL392,BL398,BL404,BL410,BL416,BL422,BL428)</f>
        <v>#VALUE!</v>
      </c>
      <c r="BM503" s="438"/>
      <c r="BN503" s="150" t="e">
        <f>MIN(BN392,BN398,BN404,BN410,BN416,BN422,BN428)</f>
        <v>#VALUE!</v>
      </c>
      <c r="BO503" s="448"/>
      <c r="BP503" s="449"/>
      <c r="BQ503" s="449"/>
      <c r="BR503" s="449"/>
    </row>
    <row r="504" spans="1:70" ht="17" customHeight="1" thickBot="1" x14ac:dyDescent="0.25">
      <c r="F504" s="72"/>
      <c r="G504" s="72"/>
      <c r="H504" s="198"/>
      <c r="I504" s="198"/>
      <c r="J504" s="198"/>
      <c r="K504" s="299"/>
      <c r="L504" s="198"/>
      <c r="M504" s="198"/>
      <c r="N504" s="198"/>
      <c r="O504" s="198"/>
      <c r="P504" s="198"/>
      <c r="Q504" s="198"/>
      <c r="R504" s="198"/>
      <c r="S504" s="198"/>
      <c r="T504" s="198"/>
      <c r="U504" s="299"/>
      <c r="V504" s="198"/>
      <c r="W504" s="186"/>
      <c r="X504" s="186"/>
      <c r="Y504" s="15"/>
      <c r="Z504" s="198"/>
      <c r="AP504" s="42"/>
      <c r="AQ504" s="42"/>
      <c r="AR504" s="42"/>
      <c r="AS504" s="42"/>
      <c r="AT504" s="436"/>
      <c r="AU504" s="66" t="s">
        <v>122</v>
      </c>
      <c r="AV504" s="431"/>
      <c r="AW504" s="58" t="e">
        <f>MAX(AW392,AW398,AW404,AW410,AW416,AW422,AW428)</f>
        <v>#VALUE!</v>
      </c>
      <c r="AX504" s="450"/>
      <c r="AY504" s="451"/>
      <c r="AZ504" s="451"/>
      <c r="BA504" s="451"/>
      <c r="BB504" s="58" t="e">
        <f>MAX(BB392,BB398,BB404,BB410,BB416,BB422,BB428)</f>
        <v>#VALUE!</v>
      </c>
      <c r="BC504" s="439"/>
      <c r="BD504" s="58" t="e">
        <f>MAX(BD392,BD398,BD404,BD410,BD416,BD422,BD428)</f>
        <v>#VALUE!</v>
      </c>
      <c r="BE504" s="439"/>
      <c r="BF504" s="58" t="e">
        <f>MAX(BF392,BF398,BF404,BF410,BF416,BF422,BF428)</f>
        <v>#VALUE!</v>
      </c>
      <c r="BG504" s="439"/>
      <c r="BH504" s="151" t="e">
        <f>MAX(BH392,BH398,BH404,BH410,BH416,BH422,BH428)</f>
        <v>#VALUE!</v>
      </c>
      <c r="BI504" s="439"/>
      <c r="BJ504" s="151" t="e">
        <f>MAX(BJ392,BJ398,BJ404,BJ410,BJ416,BJ422,BJ428)</f>
        <v>#VALUE!</v>
      </c>
      <c r="BK504" s="439"/>
      <c r="BL504" s="151" t="e">
        <f>MAX(BL392,BL398,BL404,BL410,BL416,BL422,BL428)</f>
        <v>#VALUE!</v>
      </c>
      <c r="BM504" s="439"/>
      <c r="BN504" s="151" t="e">
        <f>MAX(BN392,BN398,BN404,BN410,BN416,BN422,BN428)</f>
        <v>#VALUE!</v>
      </c>
      <c r="BO504" s="450"/>
      <c r="BP504" s="451"/>
      <c r="BQ504" s="451"/>
      <c r="BR504" s="451"/>
    </row>
    <row r="505" spans="1:70" ht="17" customHeight="1" x14ac:dyDescent="0.2">
      <c r="A505" s="83"/>
      <c r="B505" s="83"/>
      <c r="C505" s="83"/>
      <c r="D505" s="84"/>
      <c r="E505" s="83"/>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75"/>
      <c r="AB505" s="75"/>
      <c r="AC505" s="75"/>
      <c r="AD505" s="75"/>
      <c r="AE505" s="75"/>
      <c r="AF505" s="75"/>
      <c r="AG505" s="75"/>
      <c r="AH505" s="75"/>
      <c r="AI505" s="75"/>
      <c r="AJ505" s="75"/>
      <c r="AK505" s="75"/>
      <c r="AL505" s="75"/>
      <c r="AM505" s="75"/>
      <c r="AN505" s="75"/>
      <c r="AO505" s="75"/>
      <c r="AP505" s="91"/>
      <c r="AQ505" s="91"/>
      <c r="AR505" s="91"/>
      <c r="AS505" s="91"/>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25">
      <c r="A506" s="97"/>
      <c r="B506" s="97"/>
      <c r="C506" s="97"/>
      <c r="D506" s="98"/>
      <c r="E506" s="97"/>
      <c r="F506" s="42">
        <f>COUNTIFS(F4:F429,"&lt;&gt;",F4:F429,"&lt;&gt;0")</f>
        <v>378</v>
      </c>
      <c r="G506" s="42">
        <f>COUNTIFS(G4:G429,"&lt;&gt;",G4:G429,"&lt;&gt;0")</f>
        <v>312</v>
      </c>
      <c r="H506" s="72"/>
      <c r="I506" s="72"/>
      <c r="J506" s="72"/>
      <c r="K506" s="72"/>
      <c r="L506" s="72"/>
      <c r="M506" s="72"/>
      <c r="N506" s="72"/>
      <c r="O506" s="72"/>
      <c r="P506" s="72"/>
      <c r="Q506" s="72"/>
      <c r="R506" s="72"/>
      <c r="S506" s="72"/>
      <c r="T506" s="72"/>
      <c r="U506" s="72"/>
      <c r="V506" s="72"/>
      <c r="W506" s="91"/>
      <c r="X506" s="91"/>
      <c r="Y506" s="75"/>
      <c r="Z506" s="42">
        <f>COUNTIFS(Z4:Z429,"&lt;&gt;",Z4:Z429,"&lt;&gt;0")</f>
        <v>0</v>
      </c>
      <c r="AA506" s="97"/>
      <c r="AB506" s="97"/>
      <c r="AC506" s="97"/>
      <c r="AD506" s="97"/>
      <c r="AE506" s="97"/>
      <c r="AF506" s="97"/>
      <c r="AG506" s="97"/>
      <c r="AH506" s="97"/>
      <c r="AI506" s="97"/>
      <c r="AJ506" s="97"/>
      <c r="AK506" s="97"/>
      <c r="AL506" s="97"/>
      <c r="AM506" s="97"/>
      <c r="AN506" s="97"/>
      <c r="AO506" s="97"/>
      <c r="AP506" s="99"/>
      <c r="AQ506" s="99"/>
      <c r="AR506" s="189">
        <f>Z506/F506</f>
        <v>0</v>
      </c>
      <c r="AS506" s="99"/>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2">
      <c r="C507" s="4" t="s">
        <v>128</v>
      </c>
      <c r="V507" s="6" t="s">
        <v>129</v>
      </c>
      <c r="W507" s="42" t="e">
        <f>GEOMEAN(W4:W429)</f>
        <v>#NUM!</v>
      </c>
      <c r="X507" s="42" t="e">
        <f>GEOMEAN(X4:X429)</f>
        <v>#NUM!</v>
      </c>
      <c r="AP507" s="42" t="e">
        <f>GEOMEAN(AP4:AP429)</f>
        <v>#NUM!</v>
      </c>
      <c r="AQ507" s="42" t="e">
        <f>GEOMEAN(AQ4:AQ429)</f>
        <v>#NUM!</v>
      </c>
      <c r="AR507" s="186" t="e">
        <f>GEOMEAN(AR4:AR429)</f>
        <v>#DIV/0!</v>
      </c>
      <c r="AS507" s="42" t="e">
        <f>GEOMEAN(AS4:AS429)</f>
        <v>#DIV/0!</v>
      </c>
      <c r="AT507" s="441" t="str">
        <f>C507</f>
        <v>Overall</v>
      </c>
      <c r="AU507" s="69" t="s">
        <v>120</v>
      </c>
      <c r="AV507" s="423"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56"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27" t="e">
        <f>AVERAGE(BO4:BO429)</f>
        <v>#VALUE!</v>
      </c>
      <c r="BP507" s="27" t="e">
        <f>AVERAGE(BP4:BP429)</f>
        <v>#VALUE!</v>
      </c>
      <c r="BQ507" s="27" t="e">
        <f>AVERAGE(BQ4:BQ429)</f>
        <v>#VALUE!</v>
      </c>
      <c r="BR507" s="27" t="e">
        <f>AVERAGE(BR4:BR429)</f>
        <v>#VALUE!</v>
      </c>
    </row>
    <row r="508" spans="1:70" ht="17" customHeight="1" x14ac:dyDescent="0.2">
      <c r="V508" s="6" t="s">
        <v>130</v>
      </c>
      <c r="W508" s="42">
        <f>SUM(W4:W429)</f>
        <v>1878.0450000000023</v>
      </c>
      <c r="X508" s="42">
        <f>SUM(X4:X429)</f>
        <v>1003.4005555555557</v>
      </c>
      <c r="Z508" s="6"/>
      <c r="AP508" s="42">
        <f>SUM(AP4:AP429)</f>
        <v>0</v>
      </c>
      <c r="AQ508" s="42">
        <f>SUM(AQ4:AQ429)</f>
        <v>0</v>
      </c>
      <c r="AR508" s="186"/>
      <c r="AS508" s="42"/>
      <c r="AT508" s="442"/>
      <c r="AU508" s="70" t="s">
        <v>121</v>
      </c>
      <c r="AV508" s="424"/>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150"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154" t="e">
        <f>MIN(BO4:BO429)</f>
        <v>#VALUE!</v>
      </c>
      <c r="BP508" s="154" t="e">
        <f>MIN(BP4:BP429)</f>
        <v>#VALUE!</v>
      </c>
      <c r="BQ508" s="154" t="e">
        <f>MIN(BQ4:BQ429)</f>
        <v>#VALUE!</v>
      </c>
      <c r="BR508" s="294" t="e">
        <f>MIN(BR4:BR429)</f>
        <v>#VALUE!</v>
      </c>
    </row>
    <row r="509" spans="1:70" ht="17" customHeight="1" thickBot="1" x14ac:dyDescent="0.25">
      <c r="V509" s="6" t="s">
        <v>122</v>
      </c>
      <c r="W509" s="42">
        <f>MAX(W4:W429)</f>
        <v>30.3751</v>
      </c>
      <c r="X509" s="42">
        <f>MAX(X4:X429)</f>
        <v>28.209277777777775</v>
      </c>
      <c r="Z509" s="6"/>
      <c r="AP509" s="42">
        <f>MAX(AP4:AP429)</f>
        <v>0</v>
      </c>
      <c r="AQ509" s="42">
        <f>MAX(AQ4:AQ429)</f>
        <v>0</v>
      </c>
      <c r="AR509" s="186"/>
      <c r="AS509" s="42"/>
      <c r="AT509" s="442"/>
      <c r="AU509" s="70" t="s">
        <v>122</v>
      </c>
      <c r="AV509" s="425"/>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60" t="e">
        <f>MAX(AX4:AX429)</f>
        <v>#VALUE!</v>
      </c>
      <c r="AY509" s="60" t="e">
        <f>MAX(AY4:AY429)</f>
        <v>#VALUE!</v>
      </c>
      <c r="AZ509" s="60"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60"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60"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60"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151"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155" t="e">
        <f>MAX(BO4:BO429)</f>
        <v>#VALUE!</v>
      </c>
      <c r="BP509" s="155" t="e">
        <f>MAX(BP4:BP429)</f>
        <v>#VALUE!</v>
      </c>
      <c r="BQ509" s="155" t="e">
        <f>MAX(BQ4:BQ429)</f>
        <v>#VALUE!</v>
      </c>
      <c r="BR509" s="295" t="e">
        <f>MAX(BR4:BR429)</f>
        <v>#VALUE!</v>
      </c>
    </row>
    <row r="510" spans="1:70" ht="17" customHeight="1" x14ac:dyDescent="0.2">
      <c r="V510" s="6" t="s">
        <v>121</v>
      </c>
      <c r="W510" s="42">
        <f>MIN(W4:W429)</f>
        <v>0</v>
      </c>
      <c r="X510" s="42">
        <f>MIN(X4:X429)</f>
        <v>0</v>
      </c>
      <c r="Z510" s="6"/>
      <c r="AP510" s="42">
        <f>MIN(AP4:AP429)</f>
        <v>0</v>
      </c>
      <c r="AQ510" s="42">
        <f>MIN(AQ4:AQ429)</f>
        <v>0</v>
      </c>
      <c r="AR510" s="186"/>
      <c r="AS510" s="42"/>
      <c r="AT510" s="442"/>
      <c r="AU510" s="70" t="s">
        <v>120</v>
      </c>
      <c r="AV510" s="426"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446"/>
      <c r="AY510" s="447"/>
      <c r="AZ510" s="447"/>
      <c r="BA510" s="44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437"/>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437"/>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437"/>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437"/>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437"/>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437"/>
      <c r="BN510" s="56"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446"/>
      <c r="BP510" s="447"/>
      <c r="BQ510" s="447"/>
      <c r="BR510" s="447"/>
    </row>
    <row r="511" spans="1:70" ht="17" customHeight="1" x14ac:dyDescent="0.2">
      <c r="V511" s="6" t="s">
        <v>131</v>
      </c>
      <c r="W511" s="42"/>
      <c r="X511" s="42"/>
      <c r="Z511" s="6"/>
      <c r="AP511" s="113" t="e">
        <f>AP507/W507</f>
        <v>#NUM!</v>
      </c>
      <c r="AQ511" s="113" t="e">
        <f>AQ507/X507</f>
        <v>#NUM!</v>
      </c>
      <c r="AR511" s="186"/>
      <c r="AS511" s="42"/>
      <c r="AT511" s="442"/>
      <c r="AU511" s="70" t="s">
        <v>121</v>
      </c>
      <c r="AV511" s="427"/>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448"/>
      <c r="AY511" s="449"/>
      <c r="AZ511" s="449"/>
      <c r="BA511" s="44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438"/>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438"/>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438"/>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438"/>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438"/>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438"/>
      <c r="BN511" s="150"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448"/>
      <c r="BP511" s="449"/>
      <c r="BQ511" s="449"/>
      <c r="BR511" s="449"/>
    </row>
    <row r="512" spans="1:70" ht="17" customHeight="1" thickBot="1" x14ac:dyDescent="0.25">
      <c r="F512" s="156"/>
      <c r="G512" s="156"/>
      <c r="W512" s="42"/>
      <c r="X512" s="42"/>
      <c r="Z512" s="156"/>
      <c r="AP512" s="42"/>
      <c r="AQ512" s="42"/>
      <c r="AR512" s="186"/>
      <c r="AS512" s="42"/>
      <c r="AT512" s="442"/>
      <c r="AU512" s="70" t="s">
        <v>122</v>
      </c>
      <c r="AV512" s="428"/>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448"/>
      <c r="AY512" s="449"/>
      <c r="AZ512" s="449"/>
      <c r="BA512" s="44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438"/>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438"/>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438"/>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438"/>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438"/>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438"/>
      <c r="BN512" s="151"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448"/>
      <c r="BP512" s="449"/>
      <c r="BQ512" s="449"/>
      <c r="BR512" s="449"/>
    </row>
    <row r="513" spans="1:70" ht="17" customHeight="1" x14ac:dyDescent="0.2">
      <c r="F513" s="156"/>
      <c r="G513" s="156"/>
      <c r="W513" s="42"/>
      <c r="X513" s="42"/>
      <c r="Z513" s="156"/>
      <c r="AP513" s="42"/>
      <c r="AQ513" s="42"/>
      <c r="AR513" s="186"/>
      <c r="AS513" s="42"/>
      <c r="AT513" s="442"/>
      <c r="AU513" s="65" t="s">
        <v>120</v>
      </c>
      <c r="AV513" s="429"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448"/>
      <c r="AY513" s="449"/>
      <c r="AZ513" s="449"/>
      <c r="BA513" s="44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438"/>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438"/>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438"/>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438"/>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438"/>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438"/>
      <c r="BN513" s="152"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448"/>
      <c r="BP513" s="449"/>
      <c r="BQ513" s="449"/>
      <c r="BR513" s="449"/>
    </row>
    <row r="514" spans="1:70" ht="17" customHeight="1" x14ac:dyDescent="0.2">
      <c r="F514" s="156"/>
      <c r="G514" s="156"/>
      <c r="W514" s="42"/>
      <c r="X514" s="42"/>
      <c r="Z514" s="156"/>
      <c r="AP514" s="42"/>
      <c r="AQ514" s="42"/>
      <c r="AR514" s="186"/>
      <c r="AS514" s="42"/>
      <c r="AT514" s="442"/>
      <c r="AU514" s="65" t="s">
        <v>121</v>
      </c>
      <c r="AV514" s="430"/>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448"/>
      <c r="AY514" s="449"/>
      <c r="AZ514" s="449"/>
      <c r="BA514" s="44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438"/>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438"/>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438"/>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438"/>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438"/>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438"/>
      <c r="BN514" s="150"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448"/>
      <c r="BP514" s="449"/>
      <c r="BQ514" s="449"/>
      <c r="BR514" s="449"/>
    </row>
    <row r="515" spans="1:70" ht="17" customHeight="1" thickBot="1" x14ac:dyDescent="0.25">
      <c r="F515" s="156"/>
      <c r="G515" s="156"/>
      <c r="W515" s="42"/>
      <c r="X515" s="42"/>
      <c r="Z515" s="15"/>
      <c r="AP515" s="42"/>
      <c r="AQ515" s="42"/>
      <c r="AR515" s="186"/>
      <c r="AS515" s="42"/>
      <c r="AT515" s="443"/>
      <c r="AU515" s="66" t="s">
        <v>122</v>
      </c>
      <c r="AV515" s="431"/>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450"/>
      <c r="AY515" s="451"/>
      <c r="AZ515" s="451"/>
      <c r="BA515" s="45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439"/>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439"/>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439"/>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439"/>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439"/>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439"/>
      <c r="BN515" s="151"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450"/>
      <c r="BP515" s="451"/>
      <c r="BQ515" s="451"/>
      <c r="BR515" s="451"/>
    </row>
    <row r="516" spans="1:70" ht="17" customHeight="1" x14ac:dyDescent="0.2">
      <c r="A516" s="83"/>
      <c r="B516" s="83"/>
      <c r="C516" s="83"/>
      <c r="D516" s="84"/>
      <c r="E516" s="83"/>
      <c r="F516" s="187"/>
      <c r="G516" s="187"/>
      <c r="H516" s="84"/>
      <c r="I516" s="84"/>
      <c r="J516" s="84"/>
      <c r="K516" s="84"/>
      <c r="L516" s="84"/>
      <c r="M516" s="84"/>
      <c r="N516" s="84"/>
      <c r="O516" s="84"/>
      <c r="P516" s="84"/>
      <c r="Q516" s="84"/>
      <c r="R516" s="84"/>
      <c r="S516" s="84"/>
      <c r="T516" s="84"/>
      <c r="U516" s="84"/>
      <c r="V516" s="84"/>
      <c r="W516" s="85"/>
      <c r="X516" s="85"/>
      <c r="Y516" s="83"/>
      <c r="Z516" s="188"/>
      <c r="AA516" s="83"/>
      <c r="AB516" s="83"/>
      <c r="AC516" s="83"/>
      <c r="AD516" s="83"/>
      <c r="AE516" s="83"/>
      <c r="AF516" s="83"/>
      <c r="AG516" s="83"/>
      <c r="AH516" s="83"/>
      <c r="AI516" s="83"/>
      <c r="AJ516" s="83"/>
      <c r="AK516" s="83"/>
      <c r="AL516" s="83"/>
      <c r="AM516" s="83"/>
      <c r="AN516" s="83"/>
      <c r="AO516" s="83"/>
      <c r="AP516" s="85"/>
      <c r="AQ516" s="85"/>
      <c r="AR516" s="190"/>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25">
      <c r="A517" s="105"/>
      <c r="B517" s="105"/>
      <c r="C517" s="105"/>
      <c r="D517" s="106"/>
      <c r="E517" s="105"/>
      <c r="F517" s="106"/>
      <c r="G517" s="106"/>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25">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AV1:BR1"/>
    <mergeCell ref="BO436:BR441"/>
    <mergeCell ref="BO445:BR450"/>
    <mergeCell ref="BO454:BR459"/>
    <mergeCell ref="BO463:BR468"/>
    <mergeCell ref="BO472:BR477"/>
    <mergeCell ref="BO481:BR486"/>
    <mergeCell ref="BO490:BR495"/>
    <mergeCell ref="BO499:BR504"/>
    <mergeCell ref="BO510:BR515"/>
    <mergeCell ref="AX510:BA515"/>
    <mergeCell ref="AX499:BA504"/>
    <mergeCell ref="AX490:BA495"/>
    <mergeCell ref="AX481:BA486"/>
    <mergeCell ref="AX472:BA477"/>
    <mergeCell ref="AX463:BA468"/>
    <mergeCell ref="AX454:BA459"/>
    <mergeCell ref="AX445:BA450"/>
    <mergeCell ref="AX436:BA441"/>
    <mergeCell ref="BR328:BR333"/>
    <mergeCell ref="BR334:BR339"/>
    <mergeCell ref="BR340:BR345"/>
    <mergeCell ref="BR346:BR351"/>
    <mergeCell ref="BR352:BR357"/>
    <mergeCell ref="BR358:BR363"/>
    <mergeCell ref="BR364:BR369"/>
    <mergeCell ref="BR370:BR375"/>
    <mergeCell ref="BR376:BR381"/>
    <mergeCell ref="BR382:BR387"/>
    <mergeCell ref="BR388:BR393"/>
    <mergeCell ref="BR394:BR399"/>
    <mergeCell ref="BR400:BR405"/>
    <mergeCell ref="BR412:BR417"/>
    <mergeCell ref="BR418:BR423"/>
    <mergeCell ref="BR424:BR429"/>
    <mergeCell ref="BR226:BR231"/>
    <mergeCell ref="BR232:BR237"/>
    <mergeCell ref="BR238:BR243"/>
    <mergeCell ref="BR244:BR249"/>
    <mergeCell ref="BR250:BR255"/>
    <mergeCell ref="BR256:BR261"/>
    <mergeCell ref="BR262:BR267"/>
    <mergeCell ref="BR268:BR273"/>
    <mergeCell ref="BR274:BR279"/>
    <mergeCell ref="BR280:BR285"/>
    <mergeCell ref="BR286:BR291"/>
    <mergeCell ref="BR292:BR297"/>
    <mergeCell ref="BR298:BR303"/>
    <mergeCell ref="BR304:BR309"/>
    <mergeCell ref="BR310:BR315"/>
    <mergeCell ref="BR316:BR321"/>
    <mergeCell ref="BR322:BR327"/>
    <mergeCell ref="BR130:BR135"/>
    <mergeCell ref="BR136:BR141"/>
    <mergeCell ref="BR142:BR147"/>
    <mergeCell ref="BR148:BR153"/>
    <mergeCell ref="BR154:BR159"/>
    <mergeCell ref="BR160:BR165"/>
    <mergeCell ref="BR166:BR171"/>
    <mergeCell ref="BR172:BR177"/>
    <mergeCell ref="BR178:BR183"/>
    <mergeCell ref="BR184:BR189"/>
    <mergeCell ref="BR190:BR195"/>
    <mergeCell ref="BR196:BR201"/>
    <mergeCell ref="BR202:BR207"/>
    <mergeCell ref="BR208:BR213"/>
    <mergeCell ref="BR214:BR219"/>
    <mergeCell ref="BR220:BR225"/>
    <mergeCell ref="BR406:BR411"/>
    <mergeCell ref="BA370:BA375"/>
    <mergeCell ref="BA376:BA381"/>
    <mergeCell ref="BA382:BA387"/>
    <mergeCell ref="BA388:BA393"/>
    <mergeCell ref="BA394:BA399"/>
    <mergeCell ref="BA400:BA405"/>
    <mergeCell ref="BA406:BA411"/>
    <mergeCell ref="BA412:BA417"/>
    <mergeCell ref="BA418:BA423"/>
    <mergeCell ref="BA424:BA429"/>
    <mergeCell ref="AV2:BA2"/>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A232:BA237"/>
    <mergeCell ref="BA238:BA243"/>
    <mergeCell ref="BA244:BA249"/>
    <mergeCell ref="BA250:BA255"/>
    <mergeCell ref="BA256:BA261"/>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64:BA369"/>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BH382:BH383"/>
    <mergeCell ref="BI382:BI387"/>
    <mergeCell ref="BH384:BH385"/>
    <mergeCell ref="BH386:BH387"/>
    <mergeCell ref="BH404:BH405"/>
    <mergeCell ref="BH406:BH407"/>
    <mergeCell ref="BI510:BI515"/>
    <mergeCell ref="BH418:BH419"/>
    <mergeCell ref="BI418:BI423"/>
    <mergeCell ref="BH420:BH421"/>
    <mergeCell ref="BH422:BH423"/>
    <mergeCell ref="BH424:BH425"/>
    <mergeCell ref="BI424:BI429"/>
    <mergeCell ref="BH426:BH427"/>
    <mergeCell ref="BH428:BH429"/>
    <mergeCell ref="BH431:BI431"/>
    <mergeCell ref="BI436:BI441"/>
    <mergeCell ref="BI445:BI450"/>
    <mergeCell ref="BI454:BI459"/>
    <mergeCell ref="BI463:BI468"/>
    <mergeCell ref="BI472:BI477"/>
    <mergeCell ref="BI481:BI486"/>
    <mergeCell ref="BI490:BI495"/>
    <mergeCell ref="BI499:BI504"/>
    <mergeCell ref="BI406:BI411"/>
    <mergeCell ref="BH408:BH409"/>
    <mergeCell ref="BH410:BH411"/>
    <mergeCell ref="BH412:BH413"/>
    <mergeCell ref="BI412:BI417"/>
    <mergeCell ref="BH414:BH415"/>
    <mergeCell ref="BH416:BH417"/>
    <mergeCell ref="BH356:BH357"/>
    <mergeCell ref="BH358:BH359"/>
    <mergeCell ref="BI358:BI363"/>
    <mergeCell ref="BH360:BH361"/>
    <mergeCell ref="BH362:BH363"/>
    <mergeCell ref="BH364:BH365"/>
    <mergeCell ref="BI364:BI369"/>
    <mergeCell ref="BH366:BH367"/>
    <mergeCell ref="BH368:BH369"/>
    <mergeCell ref="BH370:BH371"/>
    <mergeCell ref="BI370:BI375"/>
    <mergeCell ref="BH372:BH373"/>
    <mergeCell ref="BH374:BH375"/>
    <mergeCell ref="BH376:BH377"/>
    <mergeCell ref="BI376:BI381"/>
    <mergeCell ref="BH378:BH379"/>
    <mergeCell ref="BH380:BH381"/>
    <mergeCell ref="BH316:BH317"/>
    <mergeCell ref="BI316:BI321"/>
    <mergeCell ref="BH318:BH319"/>
    <mergeCell ref="BH320:BH321"/>
    <mergeCell ref="BH322:BH323"/>
    <mergeCell ref="BI322:BI327"/>
    <mergeCell ref="BH324:BH325"/>
    <mergeCell ref="BH326:BH327"/>
    <mergeCell ref="BH388:BH389"/>
    <mergeCell ref="BI388:BI393"/>
    <mergeCell ref="BH390:BH391"/>
    <mergeCell ref="BH392:BH393"/>
    <mergeCell ref="BH394:BH395"/>
    <mergeCell ref="BH328:BH329"/>
    <mergeCell ref="BI328:BI333"/>
    <mergeCell ref="BH330:BH331"/>
    <mergeCell ref="BH332:BH333"/>
    <mergeCell ref="BH334:BH335"/>
    <mergeCell ref="BI334:BI339"/>
    <mergeCell ref="BH336:BH337"/>
    <mergeCell ref="BH338:BH339"/>
    <mergeCell ref="BH340:BH341"/>
    <mergeCell ref="BI340:BI345"/>
    <mergeCell ref="BH342:BH343"/>
    <mergeCell ref="BH344:BH345"/>
    <mergeCell ref="BH346:BH347"/>
    <mergeCell ref="BI346:BI351"/>
    <mergeCell ref="BH348:BH349"/>
    <mergeCell ref="BH350:BH351"/>
    <mergeCell ref="BH352:BH353"/>
    <mergeCell ref="BI352:BI357"/>
    <mergeCell ref="BH354:BH35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310:BH311"/>
    <mergeCell ref="BI310:BI315"/>
    <mergeCell ref="BH312:BH313"/>
    <mergeCell ref="BH314:BH31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80:BH281"/>
    <mergeCell ref="BI280:BI285"/>
    <mergeCell ref="BH282:BH283"/>
    <mergeCell ref="BH284:BH28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250:BH251"/>
    <mergeCell ref="BI250:BI255"/>
    <mergeCell ref="BH252:BH253"/>
    <mergeCell ref="BH254:BH255"/>
    <mergeCell ref="BH166:BH167"/>
    <mergeCell ref="BI166:BI171"/>
    <mergeCell ref="BH168:BH169"/>
    <mergeCell ref="BH170:BH171"/>
    <mergeCell ref="BH172:BH173"/>
    <mergeCell ref="BI172:BI177"/>
    <mergeCell ref="BH174:BH175"/>
    <mergeCell ref="BH176:BH177"/>
    <mergeCell ref="BI184:BI189"/>
    <mergeCell ref="BH186:BH187"/>
    <mergeCell ref="BH188:BH189"/>
    <mergeCell ref="BH190:BH191"/>
    <mergeCell ref="BI190:BI195"/>
    <mergeCell ref="BH192:BH193"/>
    <mergeCell ref="BH194:BH195"/>
    <mergeCell ref="BH196:BH197"/>
    <mergeCell ref="BI196:BI201"/>
    <mergeCell ref="BH198:BH199"/>
    <mergeCell ref="BH200:BH201"/>
    <mergeCell ref="BH124:BH125"/>
    <mergeCell ref="BI124:BI129"/>
    <mergeCell ref="BH126:BH127"/>
    <mergeCell ref="BH128:BH129"/>
    <mergeCell ref="BH130:BH131"/>
    <mergeCell ref="BI130:BI135"/>
    <mergeCell ref="BH132:BH133"/>
    <mergeCell ref="BH134:BH13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94:BH95"/>
    <mergeCell ref="BI94:BI99"/>
    <mergeCell ref="BH96:BH97"/>
    <mergeCell ref="BH98:BH99"/>
    <mergeCell ref="BH100:BH101"/>
    <mergeCell ref="BI100:BI105"/>
    <mergeCell ref="BH102:BH103"/>
    <mergeCell ref="BH104:BH10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64:BH65"/>
    <mergeCell ref="BI64:BI69"/>
    <mergeCell ref="BH66:BH67"/>
    <mergeCell ref="BH68:BH69"/>
    <mergeCell ref="BH70:BH71"/>
    <mergeCell ref="BI70:BI75"/>
    <mergeCell ref="BH72:BH73"/>
    <mergeCell ref="BH74:BH75"/>
    <mergeCell ref="BH76:BH77"/>
    <mergeCell ref="BI76:BI81"/>
    <mergeCell ref="BH78:BH79"/>
    <mergeCell ref="BH80:BH81"/>
    <mergeCell ref="BH82:BH83"/>
    <mergeCell ref="BI82:BI87"/>
    <mergeCell ref="BH84:BH85"/>
    <mergeCell ref="BH86:BH87"/>
    <mergeCell ref="BH88:BH89"/>
    <mergeCell ref="BI88:BI93"/>
    <mergeCell ref="BH90:BH91"/>
    <mergeCell ref="BH92:BH93"/>
    <mergeCell ref="BH34:BH35"/>
    <mergeCell ref="BI34:BI39"/>
    <mergeCell ref="BH36:BH37"/>
    <mergeCell ref="BH38:BH39"/>
    <mergeCell ref="BH40:BH41"/>
    <mergeCell ref="BI40:BI45"/>
    <mergeCell ref="BH42:BH43"/>
    <mergeCell ref="BH44:BH45"/>
    <mergeCell ref="BH46:BH47"/>
    <mergeCell ref="BI46:BI51"/>
    <mergeCell ref="BH48:BH49"/>
    <mergeCell ref="BH50:BH51"/>
    <mergeCell ref="BH52:BH53"/>
    <mergeCell ref="BI52:BI57"/>
    <mergeCell ref="BH54:BH55"/>
    <mergeCell ref="BH56:BH57"/>
    <mergeCell ref="BH58:BH59"/>
    <mergeCell ref="BI58:BI63"/>
    <mergeCell ref="BH60:BH61"/>
    <mergeCell ref="BH62:BH63"/>
    <mergeCell ref="BK481:BK486"/>
    <mergeCell ref="BM481:BM486"/>
    <mergeCell ref="BK490:BK495"/>
    <mergeCell ref="BM490:BM495"/>
    <mergeCell ref="BK499:BK504"/>
    <mergeCell ref="BM499:BM504"/>
    <mergeCell ref="BK510:BK515"/>
    <mergeCell ref="BM510:BM515"/>
    <mergeCell ref="BH2:BI2"/>
    <mergeCell ref="BH4:BH5"/>
    <mergeCell ref="BI4:BI9"/>
    <mergeCell ref="BH6:BH7"/>
    <mergeCell ref="BH8:BH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28:BH29"/>
    <mergeCell ref="BI28:BI33"/>
    <mergeCell ref="BH30:BH31"/>
    <mergeCell ref="BJ388:BJ389"/>
    <mergeCell ref="BK388:BK393"/>
    <mergeCell ref="BL388:BL389"/>
    <mergeCell ref="BM388:BM393"/>
    <mergeCell ref="BQ424:BQ429"/>
    <mergeCell ref="BJ426:BJ427"/>
    <mergeCell ref="BL426:BL427"/>
    <mergeCell ref="BN426:BN427"/>
    <mergeCell ref="BJ428:BJ429"/>
    <mergeCell ref="BL428:BL429"/>
    <mergeCell ref="BN428:BN429"/>
    <mergeCell ref="BJ431:BK431"/>
    <mergeCell ref="BL431:BM431"/>
    <mergeCell ref="BN431:BQ431"/>
    <mergeCell ref="BK436:BK441"/>
    <mergeCell ref="BM436:BM441"/>
    <mergeCell ref="BK445:BK450"/>
    <mergeCell ref="BM445:BM450"/>
    <mergeCell ref="BK454:BK459"/>
    <mergeCell ref="BM454:BM459"/>
    <mergeCell ref="BP424:BP429"/>
    <mergeCell ref="BQ412:BQ417"/>
    <mergeCell ref="BJ414:BJ415"/>
    <mergeCell ref="BL414:BL415"/>
    <mergeCell ref="BN414:BN415"/>
    <mergeCell ref="BJ416:BJ417"/>
    <mergeCell ref="BL416:BL417"/>
    <mergeCell ref="BN416:BN417"/>
    <mergeCell ref="BJ418:BJ419"/>
    <mergeCell ref="BK418:BK423"/>
    <mergeCell ref="BL418:BL419"/>
    <mergeCell ref="BM418:BM423"/>
    <mergeCell ref="BN418:BN419"/>
    <mergeCell ref="BO418:BO423"/>
    <mergeCell ref="BP418:BP423"/>
    <mergeCell ref="BQ418:BQ423"/>
    <mergeCell ref="BJ420:BJ421"/>
    <mergeCell ref="BL420:BL421"/>
    <mergeCell ref="BN420:BN421"/>
    <mergeCell ref="BJ422:BJ423"/>
    <mergeCell ref="BL422:BL423"/>
    <mergeCell ref="BN422:BN423"/>
    <mergeCell ref="BQ400:BQ405"/>
    <mergeCell ref="BJ402:BJ403"/>
    <mergeCell ref="BL402:BL403"/>
    <mergeCell ref="BN402:BN403"/>
    <mergeCell ref="BJ404:BJ405"/>
    <mergeCell ref="BL404:BL405"/>
    <mergeCell ref="BN404:BN405"/>
    <mergeCell ref="BJ406:BJ407"/>
    <mergeCell ref="BK406:BK411"/>
    <mergeCell ref="BL406:BL407"/>
    <mergeCell ref="BM406:BM411"/>
    <mergeCell ref="BN406:BN407"/>
    <mergeCell ref="BO406:BO411"/>
    <mergeCell ref="BP406:BP411"/>
    <mergeCell ref="BQ406:BQ411"/>
    <mergeCell ref="BJ408:BJ409"/>
    <mergeCell ref="BL408:BL409"/>
    <mergeCell ref="BN408:BN409"/>
    <mergeCell ref="BJ410:BJ411"/>
    <mergeCell ref="BL410:BL411"/>
    <mergeCell ref="BN410:BN411"/>
    <mergeCell ref="BP400:BP405"/>
    <mergeCell ref="BN388:BN389"/>
    <mergeCell ref="BO388:BO393"/>
    <mergeCell ref="BP388:BP393"/>
    <mergeCell ref="BQ388:BQ393"/>
    <mergeCell ref="BJ390:BJ391"/>
    <mergeCell ref="BL390:BL391"/>
    <mergeCell ref="BN390:BN391"/>
    <mergeCell ref="BJ392:BJ393"/>
    <mergeCell ref="BL392:BL393"/>
    <mergeCell ref="BN392:BN393"/>
    <mergeCell ref="BJ394:BJ395"/>
    <mergeCell ref="BK394:BK399"/>
    <mergeCell ref="BL394:BL395"/>
    <mergeCell ref="BM394:BM399"/>
    <mergeCell ref="BN394:BN395"/>
    <mergeCell ref="BO394:BO399"/>
    <mergeCell ref="BP394:BP399"/>
    <mergeCell ref="BQ394:BQ399"/>
    <mergeCell ref="BJ396:BJ397"/>
    <mergeCell ref="BL396:BL397"/>
    <mergeCell ref="BN396:BN397"/>
    <mergeCell ref="BJ398:BJ399"/>
    <mergeCell ref="BL398:BL399"/>
    <mergeCell ref="BN398:BN399"/>
    <mergeCell ref="BN374:BN375"/>
    <mergeCell ref="BJ376:BJ377"/>
    <mergeCell ref="BK376:BK381"/>
    <mergeCell ref="BL376:BL377"/>
    <mergeCell ref="BM376:BM381"/>
    <mergeCell ref="BN376:BN377"/>
    <mergeCell ref="BO376:BO381"/>
    <mergeCell ref="BP376:BP381"/>
    <mergeCell ref="BQ376:BQ381"/>
    <mergeCell ref="BJ378:BJ379"/>
    <mergeCell ref="BL378:BL379"/>
    <mergeCell ref="BN378:BN379"/>
    <mergeCell ref="BJ380:BJ381"/>
    <mergeCell ref="BL380:BL381"/>
    <mergeCell ref="BN380:BN381"/>
    <mergeCell ref="BJ382:BJ383"/>
    <mergeCell ref="BK382:BK387"/>
    <mergeCell ref="BL382:BL383"/>
    <mergeCell ref="BM382:BM387"/>
    <mergeCell ref="BN382:BN383"/>
    <mergeCell ref="BO382:BO387"/>
    <mergeCell ref="BP382:BP387"/>
    <mergeCell ref="BQ382:BQ387"/>
    <mergeCell ref="BJ384:BJ385"/>
    <mergeCell ref="BL384:BL385"/>
    <mergeCell ref="BN384:BN385"/>
    <mergeCell ref="BJ386:BJ387"/>
    <mergeCell ref="BL386:BL387"/>
    <mergeCell ref="BN386:BN387"/>
    <mergeCell ref="BQ358:BQ363"/>
    <mergeCell ref="BJ360:BJ361"/>
    <mergeCell ref="BL360:BL361"/>
    <mergeCell ref="BN360:BN361"/>
    <mergeCell ref="BJ362:BJ363"/>
    <mergeCell ref="BL362:BL363"/>
    <mergeCell ref="BN362:BN363"/>
    <mergeCell ref="BJ364:BJ365"/>
    <mergeCell ref="BK364:BK369"/>
    <mergeCell ref="BL364:BL365"/>
    <mergeCell ref="BM364:BM369"/>
    <mergeCell ref="BN364:BN365"/>
    <mergeCell ref="BO364:BO369"/>
    <mergeCell ref="BP364:BP369"/>
    <mergeCell ref="BQ364:BQ369"/>
    <mergeCell ref="BJ366:BJ367"/>
    <mergeCell ref="BL366:BL367"/>
    <mergeCell ref="BN366:BN367"/>
    <mergeCell ref="BJ368:BJ369"/>
    <mergeCell ref="BL368:BL369"/>
    <mergeCell ref="BN368:BN369"/>
    <mergeCell ref="BP358:BP363"/>
    <mergeCell ref="BQ346:BQ351"/>
    <mergeCell ref="BJ348:BJ349"/>
    <mergeCell ref="BL348:BL349"/>
    <mergeCell ref="BN348:BN349"/>
    <mergeCell ref="BJ350:BJ351"/>
    <mergeCell ref="BL350:BL351"/>
    <mergeCell ref="BN350:BN351"/>
    <mergeCell ref="BJ352:BJ353"/>
    <mergeCell ref="BK352:BK357"/>
    <mergeCell ref="BL352:BL353"/>
    <mergeCell ref="BM352:BM357"/>
    <mergeCell ref="BN352:BN353"/>
    <mergeCell ref="BO352:BO357"/>
    <mergeCell ref="BP352:BP357"/>
    <mergeCell ref="BQ352:BQ357"/>
    <mergeCell ref="BJ354:BJ355"/>
    <mergeCell ref="BL354:BL355"/>
    <mergeCell ref="BN354:BN355"/>
    <mergeCell ref="BJ356:BJ357"/>
    <mergeCell ref="BL356:BL357"/>
    <mergeCell ref="BN356:BN357"/>
    <mergeCell ref="BJ346:BJ347"/>
    <mergeCell ref="BK346:BK351"/>
    <mergeCell ref="BL346:BL347"/>
    <mergeCell ref="BM346:BM351"/>
    <mergeCell ref="BN346:BN347"/>
    <mergeCell ref="BO346:BO351"/>
    <mergeCell ref="BP346:BP351"/>
    <mergeCell ref="BJ336:BJ337"/>
    <mergeCell ref="BL336:BL337"/>
    <mergeCell ref="BN336:BN337"/>
    <mergeCell ref="BJ338:BJ339"/>
    <mergeCell ref="BL338:BL339"/>
    <mergeCell ref="BN338:BN339"/>
    <mergeCell ref="BJ340:BJ341"/>
    <mergeCell ref="BK340:BK345"/>
    <mergeCell ref="BL340:BL341"/>
    <mergeCell ref="BM340:BM345"/>
    <mergeCell ref="BN340:BN341"/>
    <mergeCell ref="BO340:BO345"/>
    <mergeCell ref="BP340:BP345"/>
    <mergeCell ref="BQ340:BQ345"/>
    <mergeCell ref="BJ342:BJ343"/>
    <mergeCell ref="BL342:BL343"/>
    <mergeCell ref="BN342:BN343"/>
    <mergeCell ref="BJ344:BJ345"/>
    <mergeCell ref="BL344:BL345"/>
    <mergeCell ref="BN344:BN345"/>
    <mergeCell ref="BQ322:BQ327"/>
    <mergeCell ref="BJ324:BJ325"/>
    <mergeCell ref="BL324:BL325"/>
    <mergeCell ref="BN324:BN325"/>
    <mergeCell ref="BJ326:BJ327"/>
    <mergeCell ref="BL326:BL327"/>
    <mergeCell ref="BN326:BN327"/>
    <mergeCell ref="BJ328:BJ329"/>
    <mergeCell ref="BK328:BK333"/>
    <mergeCell ref="BL328:BL329"/>
    <mergeCell ref="BM328:BM333"/>
    <mergeCell ref="BN328:BN329"/>
    <mergeCell ref="BO328:BO333"/>
    <mergeCell ref="BP328:BP333"/>
    <mergeCell ref="BQ328:BQ333"/>
    <mergeCell ref="BJ330:BJ331"/>
    <mergeCell ref="BL330:BL331"/>
    <mergeCell ref="BN330:BN331"/>
    <mergeCell ref="BJ332:BJ333"/>
    <mergeCell ref="BL332:BL333"/>
    <mergeCell ref="BN332:BN333"/>
    <mergeCell ref="BJ322:BJ323"/>
    <mergeCell ref="BK322:BK327"/>
    <mergeCell ref="BL322:BL323"/>
    <mergeCell ref="BM322:BM327"/>
    <mergeCell ref="BN322:BN323"/>
    <mergeCell ref="BO322:BO327"/>
    <mergeCell ref="BP322:BP327"/>
    <mergeCell ref="BQ310:BQ315"/>
    <mergeCell ref="BJ312:BJ313"/>
    <mergeCell ref="BL312:BL313"/>
    <mergeCell ref="BN312:BN313"/>
    <mergeCell ref="BJ314:BJ315"/>
    <mergeCell ref="BL314:BL315"/>
    <mergeCell ref="BN314:BN315"/>
    <mergeCell ref="BJ316:BJ317"/>
    <mergeCell ref="BK316:BK321"/>
    <mergeCell ref="BL316:BL317"/>
    <mergeCell ref="BM316:BM321"/>
    <mergeCell ref="BN316:BN317"/>
    <mergeCell ref="BO316:BO321"/>
    <mergeCell ref="BP316:BP321"/>
    <mergeCell ref="BQ316:BQ321"/>
    <mergeCell ref="BJ318:BJ319"/>
    <mergeCell ref="BL318:BL319"/>
    <mergeCell ref="BN318:BN319"/>
    <mergeCell ref="BJ320:BJ321"/>
    <mergeCell ref="BL320:BL321"/>
    <mergeCell ref="BN320:BN321"/>
    <mergeCell ref="BJ310:BJ311"/>
    <mergeCell ref="BK310:BK315"/>
    <mergeCell ref="BL310:BL311"/>
    <mergeCell ref="BM310:BM315"/>
    <mergeCell ref="BN310:BN311"/>
    <mergeCell ref="BO310:BO315"/>
    <mergeCell ref="BP310:BP315"/>
    <mergeCell ref="BJ298:BJ299"/>
    <mergeCell ref="BK298:BK303"/>
    <mergeCell ref="BL298:BL299"/>
    <mergeCell ref="BM298:BM303"/>
    <mergeCell ref="BN298:BN299"/>
    <mergeCell ref="BO298:BO303"/>
    <mergeCell ref="BP298:BP303"/>
    <mergeCell ref="BQ298:BQ303"/>
    <mergeCell ref="BJ300:BJ301"/>
    <mergeCell ref="BL300:BL301"/>
    <mergeCell ref="BN300:BN301"/>
    <mergeCell ref="BJ302:BJ303"/>
    <mergeCell ref="BL302:BL303"/>
    <mergeCell ref="BN302:BN303"/>
    <mergeCell ref="BJ304:BJ305"/>
    <mergeCell ref="BK304:BK309"/>
    <mergeCell ref="BL304:BL305"/>
    <mergeCell ref="BM304:BM309"/>
    <mergeCell ref="BN304:BN305"/>
    <mergeCell ref="BO304:BO309"/>
    <mergeCell ref="BP304:BP309"/>
    <mergeCell ref="BQ304:BQ309"/>
    <mergeCell ref="BJ306:BJ307"/>
    <mergeCell ref="BL306:BL307"/>
    <mergeCell ref="BN306:BN307"/>
    <mergeCell ref="BJ308:BJ309"/>
    <mergeCell ref="BL308:BL309"/>
    <mergeCell ref="BN308:BN309"/>
    <mergeCell ref="BJ286:BJ287"/>
    <mergeCell ref="BK286:BK291"/>
    <mergeCell ref="BL286:BL287"/>
    <mergeCell ref="BM286:BM291"/>
    <mergeCell ref="BN286:BN287"/>
    <mergeCell ref="BO286:BO291"/>
    <mergeCell ref="BP286:BP291"/>
    <mergeCell ref="BQ286:BQ291"/>
    <mergeCell ref="BJ288:BJ289"/>
    <mergeCell ref="BL288:BL289"/>
    <mergeCell ref="BN288:BN289"/>
    <mergeCell ref="BJ290:BJ291"/>
    <mergeCell ref="BL290:BL291"/>
    <mergeCell ref="BN290:BN291"/>
    <mergeCell ref="BJ292:BJ293"/>
    <mergeCell ref="BK292:BK297"/>
    <mergeCell ref="BL292:BL293"/>
    <mergeCell ref="BM292:BM297"/>
    <mergeCell ref="BN292:BN293"/>
    <mergeCell ref="BO292:BO297"/>
    <mergeCell ref="BP292:BP297"/>
    <mergeCell ref="BQ292:BQ297"/>
    <mergeCell ref="BJ294:BJ295"/>
    <mergeCell ref="BL294:BL295"/>
    <mergeCell ref="BN294:BN295"/>
    <mergeCell ref="BJ296:BJ297"/>
    <mergeCell ref="BL296:BL297"/>
    <mergeCell ref="BN296:BN297"/>
    <mergeCell ref="BJ274:BJ275"/>
    <mergeCell ref="BK274:BK279"/>
    <mergeCell ref="BL274:BL275"/>
    <mergeCell ref="BM274:BM279"/>
    <mergeCell ref="BN274:BN275"/>
    <mergeCell ref="BO274:BO279"/>
    <mergeCell ref="BP274:BP279"/>
    <mergeCell ref="BQ274:BQ279"/>
    <mergeCell ref="BJ276:BJ277"/>
    <mergeCell ref="BL276:BL277"/>
    <mergeCell ref="BN276:BN277"/>
    <mergeCell ref="BJ278:BJ279"/>
    <mergeCell ref="BL278:BL279"/>
    <mergeCell ref="BN278:BN279"/>
    <mergeCell ref="BJ280:BJ281"/>
    <mergeCell ref="BK280:BK285"/>
    <mergeCell ref="BL280:BL281"/>
    <mergeCell ref="BM280:BM285"/>
    <mergeCell ref="BN280:BN281"/>
    <mergeCell ref="BO280:BO285"/>
    <mergeCell ref="BP280:BP285"/>
    <mergeCell ref="BQ280:BQ285"/>
    <mergeCell ref="BJ282:BJ283"/>
    <mergeCell ref="BL282:BL283"/>
    <mergeCell ref="BN282:BN283"/>
    <mergeCell ref="BJ284:BJ285"/>
    <mergeCell ref="BL284:BL285"/>
    <mergeCell ref="BN284:BN285"/>
    <mergeCell ref="BJ262:BJ263"/>
    <mergeCell ref="BK262:BK267"/>
    <mergeCell ref="BL262:BL263"/>
    <mergeCell ref="BM262:BM267"/>
    <mergeCell ref="BN262:BN263"/>
    <mergeCell ref="BO262:BO267"/>
    <mergeCell ref="BP262:BP267"/>
    <mergeCell ref="BQ262:BQ267"/>
    <mergeCell ref="BJ264:BJ265"/>
    <mergeCell ref="BL264:BL265"/>
    <mergeCell ref="BN264:BN265"/>
    <mergeCell ref="BJ266:BJ267"/>
    <mergeCell ref="BL266:BL267"/>
    <mergeCell ref="BN266:BN267"/>
    <mergeCell ref="BJ268:BJ269"/>
    <mergeCell ref="BK268:BK273"/>
    <mergeCell ref="BL268:BL269"/>
    <mergeCell ref="BM268:BM273"/>
    <mergeCell ref="BN268:BN269"/>
    <mergeCell ref="BO268:BO273"/>
    <mergeCell ref="BP268:BP273"/>
    <mergeCell ref="BQ268:BQ273"/>
    <mergeCell ref="BJ270:BJ271"/>
    <mergeCell ref="BL270:BL271"/>
    <mergeCell ref="BN270:BN271"/>
    <mergeCell ref="BJ272:BJ273"/>
    <mergeCell ref="BL272:BL273"/>
    <mergeCell ref="BN272:BN273"/>
    <mergeCell ref="BJ250:BJ251"/>
    <mergeCell ref="BK250:BK255"/>
    <mergeCell ref="BL250:BL251"/>
    <mergeCell ref="BM250:BM255"/>
    <mergeCell ref="BN250:BN251"/>
    <mergeCell ref="BO250:BO255"/>
    <mergeCell ref="BP250:BP255"/>
    <mergeCell ref="BQ250:BQ255"/>
    <mergeCell ref="BJ252:BJ253"/>
    <mergeCell ref="BL252:BL253"/>
    <mergeCell ref="BN252:BN253"/>
    <mergeCell ref="BJ254:BJ255"/>
    <mergeCell ref="BL254:BL255"/>
    <mergeCell ref="BN254:BN255"/>
    <mergeCell ref="BJ256:BJ257"/>
    <mergeCell ref="BK256:BK261"/>
    <mergeCell ref="BL256:BL257"/>
    <mergeCell ref="BM256:BM261"/>
    <mergeCell ref="BN256:BN257"/>
    <mergeCell ref="BO256:BO261"/>
    <mergeCell ref="BP256:BP261"/>
    <mergeCell ref="BQ256:BQ261"/>
    <mergeCell ref="BJ258:BJ259"/>
    <mergeCell ref="BL258:BL259"/>
    <mergeCell ref="BN258:BN259"/>
    <mergeCell ref="BJ260:BJ261"/>
    <mergeCell ref="BL260:BL261"/>
    <mergeCell ref="BN260:BN261"/>
    <mergeCell ref="BJ238:BJ239"/>
    <mergeCell ref="BK238:BK243"/>
    <mergeCell ref="BL238:BL239"/>
    <mergeCell ref="BM238:BM243"/>
    <mergeCell ref="BN238:BN239"/>
    <mergeCell ref="BO238:BO243"/>
    <mergeCell ref="BP238:BP243"/>
    <mergeCell ref="BQ238:BQ243"/>
    <mergeCell ref="BJ240:BJ241"/>
    <mergeCell ref="BL240:BL241"/>
    <mergeCell ref="BN240:BN241"/>
    <mergeCell ref="BJ242:BJ243"/>
    <mergeCell ref="BL242:BL243"/>
    <mergeCell ref="BN242:BN243"/>
    <mergeCell ref="BJ244:BJ245"/>
    <mergeCell ref="BK244:BK249"/>
    <mergeCell ref="BL244:BL245"/>
    <mergeCell ref="BM244:BM249"/>
    <mergeCell ref="BN244:BN245"/>
    <mergeCell ref="BO244:BO249"/>
    <mergeCell ref="BP244:BP249"/>
    <mergeCell ref="BQ244:BQ249"/>
    <mergeCell ref="BJ246:BJ247"/>
    <mergeCell ref="BL246:BL247"/>
    <mergeCell ref="BN246:BN247"/>
    <mergeCell ref="BJ248:BJ249"/>
    <mergeCell ref="BL248:BL249"/>
    <mergeCell ref="BN248:BN249"/>
    <mergeCell ref="BJ228:BJ229"/>
    <mergeCell ref="BL228:BL229"/>
    <mergeCell ref="BN228:BN229"/>
    <mergeCell ref="BJ230:BJ231"/>
    <mergeCell ref="BL230:BL231"/>
    <mergeCell ref="BN230:BN231"/>
    <mergeCell ref="BJ232:BJ233"/>
    <mergeCell ref="BK232:BK237"/>
    <mergeCell ref="BL232:BL233"/>
    <mergeCell ref="BM232:BM237"/>
    <mergeCell ref="BN232:BN233"/>
    <mergeCell ref="BO232:BO237"/>
    <mergeCell ref="BP232:BP237"/>
    <mergeCell ref="BQ232:BQ237"/>
    <mergeCell ref="BJ234:BJ235"/>
    <mergeCell ref="BL234:BL235"/>
    <mergeCell ref="BN234:BN235"/>
    <mergeCell ref="BJ236:BJ237"/>
    <mergeCell ref="BL236:BL237"/>
    <mergeCell ref="BN236:BN237"/>
    <mergeCell ref="BP226:BP231"/>
    <mergeCell ref="BQ226:BQ231"/>
    <mergeCell ref="BJ226:BJ227"/>
    <mergeCell ref="BK226:BK231"/>
    <mergeCell ref="BL226:BL227"/>
    <mergeCell ref="BM226:BM231"/>
    <mergeCell ref="BN226:BN227"/>
    <mergeCell ref="BO226:BO231"/>
    <mergeCell ref="BO202:BO207"/>
    <mergeCell ref="BP202:BP207"/>
    <mergeCell ref="BQ202:BQ207"/>
    <mergeCell ref="BJ204:BJ205"/>
    <mergeCell ref="BL204:BL205"/>
    <mergeCell ref="BN204:BN205"/>
    <mergeCell ref="BJ206:BJ207"/>
    <mergeCell ref="BL206:BL207"/>
    <mergeCell ref="BN206:BN207"/>
    <mergeCell ref="BN212:BN213"/>
    <mergeCell ref="BJ214:BJ215"/>
    <mergeCell ref="BK214:BK219"/>
    <mergeCell ref="BL214:BL215"/>
    <mergeCell ref="BM214:BM219"/>
    <mergeCell ref="BN214:BN215"/>
    <mergeCell ref="BO214:BO219"/>
    <mergeCell ref="BP214:BP219"/>
    <mergeCell ref="BQ214:BQ219"/>
    <mergeCell ref="BJ216:BJ217"/>
    <mergeCell ref="BL216:BL217"/>
    <mergeCell ref="BN216:BN217"/>
    <mergeCell ref="BJ218:BJ219"/>
    <mergeCell ref="BL218:BL219"/>
    <mergeCell ref="BN218:BN219"/>
    <mergeCell ref="BJ208:BJ209"/>
    <mergeCell ref="BK208:BK213"/>
    <mergeCell ref="BL208:BL209"/>
    <mergeCell ref="BN208:BN209"/>
    <mergeCell ref="BO208:BO213"/>
    <mergeCell ref="BP208:BP213"/>
    <mergeCell ref="BQ208:BQ213"/>
    <mergeCell ref="BQ178:BQ183"/>
    <mergeCell ref="BJ180:BJ181"/>
    <mergeCell ref="BL180:BL181"/>
    <mergeCell ref="BN180:BN181"/>
    <mergeCell ref="BJ182:BJ183"/>
    <mergeCell ref="BL182:BL183"/>
    <mergeCell ref="BN182:BN183"/>
    <mergeCell ref="BK196:BK201"/>
    <mergeCell ref="BL196:BL197"/>
    <mergeCell ref="BM196:BM201"/>
    <mergeCell ref="BN196:BN197"/>
    <mergeCell ref="BO196:BO201"/>
    <mergeCell ref="BP196:BP201"/>
    <mergeCell ref="BQ196:BQ201"/>
    <mergeCell ref="BJ198:BJ199"/>
    <mergeCell ref="BL198:BL199"/>
    <mergeCell ref="BN198:BN199"/>
    <mergeCell ref="BJ200:BJ201"/>
    <mergeCell ref="BL200:BL201"/>
    <mergeCell ref="BN200:BN201"/>
    <mergeCell ref="BJ184:BJ185"/>
    <mergeCell ref="BK184:BK189"/>
    <mergeCell ref="BL184:BL185"/>
    <mergeCell ref="BM184:BM189"/>
    <mergeCell ref="BN184:BN185"/>
    <mergeCell ref="BO184:BO189"/>
    <mergeCell ref="BQ184:BQ189"/>
    <mergeCell ref="BJ186:BJ187"/>
    <mergeCell ref="BL186:BL187"/>
    <mergeCell ref="BN186:BN187"/>
    <mergeCell ref="BJ188:BJ189"/>
    <mergeCell ref="BL188:BL189"/>
    <mergeCell ref="BJ172:BJ173"/>
    <mergeCell ref="BK172:BK177"/>
    <mergeCell ref="BL172:BL173"/>
    <mergeCell ref="BM172:BM177"/>
    <mergeCell ref="BN172:BN173"/>
    <mergeCell ref="BO172:BO177"/>
    <mergeCell ref="BP172:BP177"/>
    <mergeCell ref="BQ172:BQ177"/>
    <mergeCell ref="BJ174:BJ175"/>
    <mergeCell ref="BL174:BL175"/>
    <mergeCell ref="BN174:BN175"/>
    <mergeCell ref="BJ176:BJ177"/>
    <mergeCell ref="BL176:BL177"/>
    <mergeCell ref="BN176:BN177"/>
    <mergeCell ref="BJ166:BJ167"/>
    <mergeCell ref="BK166:BK171"/>
    <mergeCell ref="BL166:BL167"/>
    <mergeCell ref="BM166:BM171"/>
    <mergeCell ref="BN166:BN167"/>
    <mergeCell ref="BO166:BO171"/>
    <mergeCell ref="BP166:BP171"/>
    <mergeCell ref="BQ166:BQ171"/>
    <mergeCell ref="BJ168:BJ169"/>
    <mergeCell ref="BL168:BL169"/>
    <mergeCell ref="BN168:BN169"/>
    <mergeCell ref="BJ170:BJ171"/>
    <mergeCell ref="BL170:BL171"/>
    <mergeCell ref="BN170:BN171"/>
    <mergeCell ref="BJ130:BJ131"/>
    <mergeCell ref="BK130:BK135"/>
    <mergeCell ref="BL130:BL131"/>
    <mergeCell ref="BM130:BM135"/>
    <mergeCell ref="BN130:BN131"/>
    <mergeCell ref="BO130:BO135"/>
    <mergeCell ref="BP130:BP135"/>
    <mergeCell ref="BQ130:BQ135"/>
    <mergeCell ref="BJ132:BJ133"/>
    <mergeCell ref="BL132:BL133"/>
    <mergeCell ref="BN132:BN133"/>
    <mergeCell ref="BJ134:BJ135"/>
    <mergeCell ref="BL134:BL135"/>
    <mergeCell ref="BN134:BN135"/>
    <mergeCell ref="BK148:BK153"/>
    <mergeCell ref="BL148:BL149"/>
    <mergeCell ref="BM148:BM153"/>
    <mergeCell ref="BN148:BN149"/>
    <mergeCell ref="BO148:BO153"/>
    <mergeCell ref="BP148:BP153"/>
    <mergeCell ref="BQ148:BQ153"/>
    <mergeCell ref="BJ150:BJ151"/>
    <mergeCell ref="BL150:BL151"/>
    <mergeCell ref="BN150:BN151"/>
    <mergeCell ref="BJ152:BJ153"/>
    <mergeCell ref="BL152:BL153"/>
    <mergeCell ref="BN152:BN153"/>
    <mergeCell ref="BJ142:BJ143"/>
    <mergeCell ref="BK142:BK147"/>
    <mergeCell ref="BL142:BL143"/>
    <mergeCell ref="BM142:BM147"/>
    <mergeCell ref="BN142:BN143"/>
    <mergeCell ref="BN106:BN107"/>
    <mergeCell ref="BO106:BO111"/>
    <mergeCell ref="BP106:BP111"/>
    <mergeCell ref="BQ106:BQ111"/>
    <mergeCell ref="BJ108:BJ109"/>
    <mergeCell ref="BL108:BL109"/>
    <mergeCell ref="BN108:BN109"/>
    <mergeCell ref="BJ110:BJ111"/>
    <mergeCell ref="BL110:BL111"/>
    <mergeCell ref="BN110:BN111"/>
    <mergeCell ref="BL122:BL123"/>
    <mergeCell ref="BN122:BN123"/>
    <mergeCell ref="BJ124:BJ125"/>
    <mergeCell ref="BK124:BK129"/>
    <mergeCell ref="BL124:BL125"/>
    <mergeCell ref="BM124:BM129"/>
    <mergeCell ref="BN124:BN125"/>
    <mergeCell ref="BO124:BO129"/>
    <mergeCell ref="BP124:BP129"/>
    <mergeCell ref="BQ124:BQ129"/>
    <mergeCell ref="BJ126:BJ127"/>
    <mergeCell ref="BL126:BL127"/>
    <mergeCell ref="BN126:BN127"/>
    <mergeCell ref="BJ128:BJ129"/>
    <mergeCell ref="BL128:BL129"/>
    <mergeCell ref="BN128:BN129"/>
    <mergeCell ref="BJ118:BJ119"/>
    <mergeCell ref="BK118:BK123"/>
    <mergeCell ref="BL118:BL119"/>
    <mergeCell ref="BM118:BM123"/>
    <mergeCell ref="BN118:BN119"/>
    <mergeCell ref="BO118:BO123"/>
    <mergeCell ref="BJ76:BJ77"/>
    <mergeCell ref="BK76:BK81"/>
    <mergeCell ref="BL76:BL77"/>
    <mergeCell ref="BM76:BM81"/>
    <mergeCell ref="BN76:BN77"/>
    <mergeCell ref="BO76:BO81"/>
    <mergeCell ref="BP76:BP81"/>
    <mergeCell ref="BQ76:BQ81"/>
    <mergeCell ref="BJ78:BJ79"/>
    <mergeCell ref="BL78:BL79"/>
    <mergeCell ref="BN78:BN79"/>
    <mergeCell ref="BJ80:BJ81"/>
    <mergeCell ref="BL80:BL81"/>
    <mergeCell ref="BN80:BN81"/>
    <mergeCell ref="BJ82:BJ83"/>
    <mergeCell ref="BK82:BK87"/>
    <mergeCell ref="BL82:BL83"/>
    <mergeCell ref="BM82:BM87"/>
    <mergeCell ref="BN82:BN83"/>
    <mergeCell ref="BO82:BO87"/>
    <mergeCell ref="BP82:BP87"/>
    <mergeCell ref="BQ82:BQ87"/>
    <mergeCell ref="BJ84:BJ85"/>
    <mergeCell ref="BL84:BL85"/>
    <mergeCell ref="BN84:BN85"/>
    <mergeCell ref="BJ86:BJ87"/>
    <mergeCell ref="BL86:BL87"/>
    <mergeCell ref="BN86:BN87"/>
    <mergeCell ref="BJ52:BJ53"/>
    <mergeCell ref="BK52:BK57"/>
    <mergeCell ref="BL52:BL53"/>
    <mergeCell ref="BM52:BM57"/>
    <mergeCell ref="BN52:BN53"/>
    <mergeCell ref="BO52:BO57"/>
    <mergeCell ref="BP52:BP57"/>
    <mergeCell ref="BQ52:BQ57"/>
    <mergeCell ref="BJ54:BJ55"/>
    <mergeCell ref="BL54:BL55"/>
    <mergeCell ref="BN54:BN55"/>
    <mergeCell ref="BJ56:BJ57"/>
    <mergeCell ref="BL56:BL57"/>
    <mergeCell ref="BN56:BN57"/>
    <mergeCell ref="BJ58:BJ59"/>
    <mergeCell ref="BK58:BK63"/>
    <mergeCell ref="BL58:BL59"/>
    <mergeCell ref="BM58:BM63"/>
    <mergeCell ref="BN58:BN59"/>
    <mergeCell ref="BO58:BO63"/>
    <mergeCell ref="BP58:BP63"/>
    <mergeCell ref="BQ58:BQ63"/>
    <mergeCell ref="BJ60:BJ61"/>
    <mergeCell ref="BL60:BL61"/>
    <mergeCell ref="BN60:BN61"/>
    <mergeCell ref="BJ62:BJ63"/>
    <mergeCell ref="BL62:BL63"/>
    <mergeCell ref="BN62:BN63"/>
    <mergeCell ref="BJ34:BJ35"/>
    <mergeCell ref="BK34:BK39"/>
    <mergeCell ref="BL34:BL35"/>
    <mergeCell ref="BM34:BM39"/>
    <mergeCell ref="BN34:BN35"/>
    <mergeCell ref="BO34:BO39"/>
    <mergeCell ref="BP34:BP39"/>
    <mergeCell ref="BQ34:BQ39"/>
    <mergeCell ref="BJ36:BJ37"/>
    <mergeCell ref="BL36:BL37"/>
    <mergeCell ref="BN36:BN37"/>
    <mergeCell ref="BJ38:BJ39"/>
    <mergeCell ref="BL38:BL39"/>
    <mergeCell ref="BN38:BN39"/>
    <mergeCell ref="BK22:BK27"/>
    <mergeCell ref="BL22:BL23"/>
    <mergeCell ref="BJ22:BJ23"/>
    <mergeCell ref="BM22:BM27"/>
    <mergeCell ref="BN22:BN23"/>
    <mergeCell ref="BO22:BO27"/>
    <mergeCell ref="BP22:BP27"/>
    <mergeCell ref="BQ22:BQ27"/>
    <mergeCell ref="BJ24:BJ25"/>
    <mergeCell ref="BL24:BL25"/>
    <mergeCell ref="BN24:BN25"/>
    <mergeCell ref="BJ26:BJ27"/>
    <mergeCell ref="BL26:BL27"/>
    <mergeCell ref="BN26:BN27"/>
    <mergeCell ref="BJ28:BJ29"/>
    <mergeCell ref="BK28:BK33"/>
    <mergeCell ref="BO28:BO33"/>
    <mergeCell ref="BP28:BP33"/>
    <mergeCell ref="BO10:BO15"/>
    <mergeCell ref="BP10:BP15"/>
    <mergeCell ref="BQ10:BQ15"/>
    <mergeCell ref="BJ12:BJ13"/>
    <mergeCell ref="BL12:BL13"/>
    <mergeCell ref="BN12:BN13"/>
    <mergeCell ref="BJ14:BJ15"/>
    <mergeCell ref="BL14:BL15"/>
    <mergeCell ref="BN14:BN15"/>
    <mergeCell ref="BJ16:BJ17"/>
    <mergeCell ref="BK16:BK21"/>
    <mergeCell ref="BL16:BL17"/>
    <mergeCell ref="BM16:BM21"/>
    <mergeCell ref="BN16:BN17"/>
    <mergeCell ref="BO16:BO21"/>
    <mergeCell ref="BP16:BP21"/>
    <mergeCell ref="BQ16:BQ21"/>
    <mergeCell ref="BJ18:BJ19"/>
    <mergeCell ref="BL18:BL19"/>
    <mergeCell ref="BN18:BN19"/>
    <mergeCell ref="BJ20:BJ21"/>
    <mergeCell ref="BL20:BL21"/>
    <mergeCell ref="BN20:BN21"/>
    <mergeCell ref="BJ10:BJ11"/>
    <mergeCell ref="BJ2:BK2"/>
    <mergeCell ref="BL2:BM2"/>
    <mergeCell ref="BJ4:BJ5"/>
    <mergeCell ref="BK4:BK9"/>
    <mergeCell ref="BL4:BL5"/>
    <mergeCell ref="BM4:BM9"/>
    <mergeCell ref="BN4:BN5"/>
    <mergeCell ref="BO4:BO9"/>
    <mergeCell ref="BP4:BP9"/>
    <mergeCell ref="BQ4:BQ9"/>
    <mergeCell ref="BJ6:BJ7"/>
    <mergeCell ref="BL6:BL7"/>
    <mergeCell ref="BN6:BN7"/>
    <mergeCell ref="BJ8:BJ9"/>
    <mergeCell ref="BL8:BL9"/>
    <mergeCell ref="BN8:BN9"/>
    <mergeCell ref="AZ4:AZ9"/>
    <mergeCell ref="BB8:BB9"/>
    <mergeCell ref="BN2:BR2"/>
    <mergeCell ref="BG334:BG339"/>
    <mergeCell ref="AV288:AV289"/>
    <mergeCell ref="AW288:AW289"/>
    <mergeCell ref="BB288:BB289"/>
    <mergeCell ref="BD288:BD289"/>
    <mergeCell ref="BF288:BF289"/>
    <mergeCell ref="AV290:AV291"/>
    <mergeCell ref="AW290:AW291"/>
    <mergeCell ref="BB290:BB291"/>
    <mergeCell ref="BD290:BD291"/>
    <mergeCell ref="BF290:BF291"/>
    <mergeCell ref="BF292:BF293"/>
    <mergeCell ref="BG292:BG297"/>
    <mergeCell ref="BF294:BF295"/>
    <mergeCell ref="BF296:BF297"/>
    <mergeCell ref="BC316:BC321"/>
    <mergeCell ref="BE316:BE321"/>
    <mergeCell ref="BG316:BG321"/>
    <mergeCell ref="BC298:BC303"/>
    <mergeCell ref="BE298:BE303"/>
    <mergeCell ref="BG298:BG303"/>
    <mergeCell ref="AY298:AY303"/>
    <mergeCell ref="AZ298:AZ303"/>
    <mergeCell ref="BB298:BB299"/>
    <mergeCell ref="BD298:BD299"/>
    <mergeCell ref="BF298:BF299"/>
    <mergeCell ref="AV300:AV301"/>
    <mergeCell ref="AW300:AW301"/>
    <mergeCell ref="BB300:BB301"/>
    <mergeCell ref="BD300:BD301"/>
    <mergeCell ref="BF300:BF301"/>
    <mergeCell ref="AV302:AV303"/>
    <mergeCell ref="BB286:BB287"/>
    <mergeCell ref="BC286:BC291"/>
    <mergeCell ref="BD286:BD287"/>
    <mergeCell ref="BE286:BE291"/>
    <mergeCell ref="BF286:BF287"/>
    <mergeCell ref="BG286:BG291"/>
    <mergeCell ref="BF284:BF285"/>
    <mergeCell ref="B286:B291"/>
    <mergeCell ref="C286:C291"/>
    <mergeCell ref="D286:D291"/>
    <mergeCell ref="E286:E291"/>
    <mergeCell ref="AV286:AV287"/>
    <mergeCell ref="AW286:AW287"/>
    <mergeCell ref="AX286:AX291"/>
    <mergeCell ref="AY286:AY291"/>
    <mergeCell ref="AZ286:AZ291"/>
    <mergeCell ref="BE280:BE285"/>
    <mergeCell ref="BF280:BF281"/>
    <mergeCell ref="BG280:BG285"/>
    <mergeCell ref="AV282:AV283"/>
    <mergeCell ref="AW282:AW283"/>
    <mergeCell ref="BB282:BB283"/>
    <mergeCell ref="BD282:BD283"/>
    <mergeCell ref="BF282:BF283"/>
    <mergeCell ref="AV284:AV285"/>
    <mergeCell ref="AW284:AW285"/>
    <mergeCell ref="AX280:AX285"/>
    <mergeCell ref="AY280:AY285"/>
    <mergeCell ref="AZ280:AZ285"/>
    <mergeCell ref="BB280:BB281"/>
    <mergeCell ref="BC280:BC285"/>
    <mergeCell ref="BD280:BD281"/>
    <mergeCell ref="BB284:BB285"/>
    <mergeCell ref="BD284:BD285"/>
    <mergeCell ref="B280:B285"/>
    <mergeCell ref="C280:C285"/>
    <mergeCell ref="D280:D285"/>
    <mergeCell ref="E280:E285"/>
    <mergeCell ref="AV280:AV281"/>
    <mergeCell ref="AW280:AW281"/>
    <mergeCell ref="AV276:AV277"/>
    <mergeCell ref="AW276:AW277"/>
    <mergeCell ref="BB276:BB277"/>
    <mergeCell ref="BD276:BD277"/>
    <mergeCell ref="BF276:BF277"/>
    <mergeCell ref="AV278:AV279"/>
    <mergeCell ref="AW278:AW279"/>
    <mergeCell ref="BB278:BB279"/>
    <mergeCell ref="BD278:BD279"/>
    <mergeCell ref="BF278:BF279"/>
    <mergeCell ref="BB274:BB275"/>
    <mergeCell ref="BC274:BC279"/>
    <mergeCell ref="BD274:BD275"/>
    <mergeCell ref="BE274:BE279"/>
    <mergeCell ref="BF274:BF275"/>
    <mergeCell ref="BG274:BG279"/>
    <mergeCell ref="BF272:BF273"/>
    <mergeCell ref="B274:B279"/>
    <mergeCell ref="C274:C279"/>
    <mergeCell ref="D274:D279"/>
    <mergeCell ref="E274:E279"/>
    <mergeCell ref="AV274:AV275"/>
    <mergeCell ref="AW274:AW275"/>
    <mergeCell ref="AX274:AX279"/>
    <mergeCell ref="AY274:AY279"/>
    <mergeCell ref="AZ274:AZ279"/>
    <mergeCell ref="BE268:BE273"/>
    <mergeCell ref="BF268:BF269"/>
    <mergeCell ref="BG268:BG273"/>
    <mergeCell ref="AV270:AV271"/>
    <mergeCell ref="AW270:AW271"/>
    <mergeCell ref="BB270:BB271"/>
    <mergeCell ref="BD270:BD271"/>
    <mergeCell ref="BF270:BF271"/>
    <mergeCell ref="AV272:AV273"/>
    <mergeCell ref="AW272:AW273"/>
    <mergeCell ref="AX268:AX273"/>
    <mergeCell ref="AY268:AY273"/>
    <mergeCell ref="AZ268:AZ273"/>
    <mergeCell ref="BB268:BB269"/>
    <mergeCell ref="BC268:BC273"/>
    <mergeCell ref="BD268:BD269"/>
    <mergeCell ref="BB272:BB273"/>
    <mergeCell ref="BD272:BD273"/>
    <mergeCell ref="B268:B273"/>
    <mergeCell ref="C268:C273"/>
    <mergeCell ref="D268:D273"/>
    <mergeCell ref="E268:E273"/>
    <mergeCell ref="AV268:AV269"/>
    <mergeCell ref="AW268:AW269"/>
    <mergeCell ref="AV264:AV265"/>
    <mergeCell ref="AW264:AW265"/>
    <mergeCell ref="BB264:BB265"/>
    <mergeCell ref="BD264:BD265"/>
    <mergeCell ref="BF264:BF265"/>
    <mergeCell ref="AV266:AV267"/>
    <mergeCell ref="AW266:AW267"/>
    <mergeCell ref="BB266:BB267"/>
    <mergeCell ref="BD266:BD267"/>
    <mergeCell ref="BF266:BF267"/>
    <mergeCell ref="BB262:BB263"/>
    <mergeCell ref="BC262:BC267"/>
    <mergeCell ref="BD262:BD263"/>
    <mergeCell ref="BE262:BE267"/>
    <mergeCell ref="BF262:BF263"/>
    <mergeCell ref="BG262:BG267"/>
    <mergeCell ref="BF260:BF261"/>
    <mergeCell ref="B262:B267"/>
    <mergeCell ref="C262:C267"/>
    <mergeCell ref="D262:D267"/>
    <mergeCell ref="E262:E267"/>
    <mergeCell ref="AV262:AV263"/>
    <mergeCell ref="AW262:AW263"/>
    <mergeCell ref="AX262:AX267"/>
    <mergeCell ref="AY262:AY267"/>
    <mergeCell ref="AZ262:AZ267"/>
    <mergeCell ref="BE256:BE261"/>
    <mergeCell ref="BF256:BF257"/>
    <mergeCell ref="BG256:BG261"/>
    <mergeCell ref="AV258:AV259"/>
    <mergeCell ref="AW258:AW259"/>
    <mergeCell ref="BB258:BB259"/>
    <mergeCell ref="BD258:BD259"/>
    <mergeCell ref="BF258:BF259"/>
    <mergeCell ref="AV260:AV261"/>
    <mergeCell ref="AW260:AW261"/>
    <mergeCell ref="AX256:AX261"/>
    <mergeCell ref="AY256:AY261"/>
    <mergeCell ref="AZ256:AZ261"/>
    <mergeCell ref="BB256:BB257"/>
    <mergeCell ref="BC256:BC261"/>
    <mergeCell ref="BD256:BD257"/>
    <mergeCell ref="BB260:BB261"/>
    <mergeCell ref="BD260:BD261"/>
    <mergeCell ref="B256:B261"/>
    <mergeCell ref="C256:C261"/>
    <mergeCell ref="D256:D261"/>
    <mergeCell ref="E256:E261"/>
    <mergeCell ref="AV256:AV257"/>
    <mergeCell ref="AW256:AW257"/>
    <mergeCell ref="AV252:AV253"/>
    <mergeCell ref="AW252:AW253"/>
    <mergeCell ref="BB252:BB253"/>
    <mergeCell ref="BD252:BD253"/>
    <mergeCell ref="BF252:BF253"/>
    <mergeCell ref="AV254:AV255"/>
    <mergeCell ref="AW254:AW255"/>
    <mergeCell ref="BB254:BB255"/>
    <mergeCell ref="BD254:BD255"/>
    <mergeCell ref="BF254:BF255"/>
    <mergeCell ref="AW232:AW233"/>
    <mergeCell ref="BB250:BB251"/>
    <mergeCell ref="BC250:BC255"/>
    <mergeCell ref="BD250:BD251"/>
    <mergeCell ref="BE250:BE255"/>
    <mergeCell ref="BF250:BF251"/>
    <mergeCell ref="BC232:BC237"/>
    <mergeCell ref="BB236:BB237"/>
    <mergeCell ref="BD236:BD237"/>
    <mergeCell ref="BG250:BG255"/>
    <mergeCell ref="BF248:BF249"/>
    <mergeCell ref="B250:B255"/>
    <mergeCell ref="C250:C255"/>
    <mergeCell ref="D250:D255"/>
    <mergeCell ref="E250:E255"/>
    <mergeCell ref="AV250:AV251"/>
    <mergeCell ref="AW250:AW251"/>
    <mergeCell ref="AX250:AX255"/>
    <mergeCell ref="AY250:AY255"/>
    <mergeCell ref="AZ250:AZ255"/>
    <mergeCell ref="BE244:BE249"/>
    <mergeCell ref="BF244:BF245"/>
    <mergeCell ref="BG244:BG249"/>
    <mergeCell ref="AV246:AV247"/>
    <mergeCell ref="AW246:AW247"/>
    <mergeCell ref="BB246:BB247"/>
    <mergeCell ref="BD246:BD247"/>
    <mergeCell ref="BF246:BF247"/>
    <mergeCell ref="AV248:AV249"/>
    <mergeCell ref="AW248:AW249"/>
    <mergeCell ref="AX244:AX249"/>
    <mergeCell ref="AY244:AY249"/>
    <mergeCell ref="BB248:BB249"/>
    <mergeCell ref="BD248:BD249"/>
    <mergeCell ref="B244:B249"/>
    <mergeCell ref="C244:C249"/>
    <mergeCell ref="D244:D249"/>
    <mergeCell ref="E244:E249"/>
    <mergeCell ref="AV244:AV245"/>
    <mergeCell ref="AW244:AW245"/>
    <mergeCell ref="AV240:AV241"/>
    <mergeCell ref="AW240:AW241"/>
    <mergeCell ref="BB240:BB241"/>
    <mergeCell ref="BD240:BD241"/>
    <mergeCell ref="BF240:BF241"/>
    <mergeCell ref="AV242:AV243"/>
    <mergeCell ref="AW242:AW243"/>
    <mergeCell ref="BB242:BB243"/>
    <mergeCell ref="BD242:BD243"/>
    <mergeCell ref="BF242:BF243"/>
    <mergeCell ref="BC238:BC243"/>
    <mergeCell ref="BD238:BD239"/>
    <mergeCell ref="BE238:BE243"/>
    <mergeCell ref="BF238:BF239"/>
    <mergeCell ref="AZ244:AZ249"/>
    <mergeCell ref="BB244:BB245"/>
    <mergeCell ref="BC244:BC249"/>
    <mergeCell ref="BD244:BD245"/>
    <mergeCell ref="BG238:BG243"/>
    <mergeCell ref="BF236:BF237"/>
    <mergeCell ref="B238:B243"/>
    <mergeCell ref="C238:C243"/>
    <mergeCell ref="D238:D243"/>
    <mergeCell ref="E238:E243"/>
    <mergeCell ref="AV238:AV239"/>
    <mergeCell ref="AW238:AW239"/>
    <mergeCell ref="AX238:AX243"/>
    <mergeCell ref="AY238:AY243"/>
    <mergeCell ref="AZ238:AZ243"/>
    <mergeCell ref="BE232:BE237"/>
    <mergeCell ref="BF232:BF233"/>
    <mergeCell ref="BG232:BG237"/>
    <mergeCell ref="AV234:AV235"/>
    <mergeCell ref="AW234:AW235"/>
    <mergeCell ref="BB234:BB235"/>
    <mergeCell ref="BD234:BD235"/>
    <mergeCell ref="BF234:BF235"/>
    <mergeCell ref="AV236:AV237"/>
    <mergeCell ref="AW236:AW237"/>
    <mergeCell ref="AX232:AX237"/>
    <mergeCell ref="AY232:AY237"/>
    <mergeCell ref="AZ232:AZ237"/>
    <mergeCell ref="BB232:BB233"/>
    <mergeCell ref="B232:B237"/>
    <mergeCell ref="C232:C237"/>
    <mergeCell ref="D232:D237"/>
    <mergeCell ref="E232:E237"/>
    <mergeCell ref="BD232:BD233"/>
    <mergeCell ref="BB238:BB239"/>
    <mergeCell ref="AV232:AV233"/>
    <mergeCell ref="BG226:BG231"/>
    <mergeCell ref="AV228:AV229"/>
    <mergeCell ref="AW228:AW229"/>
    <mergeCell ref="BB228:BB229"/>
    <mergeCell ref="BD228:BD229"/>
    <mergeCell ref="BF228:BF229"/>
    <mergeCell ref="AV230:AV231"/>
    <mergeCell ref="AW230:AW231"/>
    <mergeCell ref="BB230:BB231"/>
    <mergeCell ref="BD230:BD231"/>
    <mergeCell ref="AZ226:AZ231"/>
    <mergeCell ref="BB226:BB227"/>
    <mergeCell ref="BC226:BC231"/>
    <mergeCell ref="BD226:BD227"/>
    <mergeCell ref="BE226:BE231"/>
    <mergeCell ref="BF226:BF227"/>
    <mergeCell ref="BF230:BF231"/>
    <mergeCell ref="BA226:BA231"/>
    <mergeCell ref="BH214:BH215"/>
    <mergeCell ref="BI214:BI219"/>
    <mergeCell ref="BH216:BH217"/>
    <mergeCell ref="BH218:BH219"/>
    <mergeCell ref="BH220:BH221"/>
    <mergeCell ref="BI220:BI225"/>
    <mergeCell ref="BH222:BH223"/>
    <mergeCell ref="BH224:BH225"/>
    <mergeCell ref="BA214:BA219"/>
    <mergeCell ref="BA220:BA225"/>
    <mergeCell ref="B226:B231"/>
    <mergeCell ref="C226:C231"/>
    <mergeCell ref="D226:D231"/>
    <mergeCell ref="E226:E231"/>
    <mergeCell ref="AV226:AV227"/>
    <mergeCell ref="AW226:AW227"/>
    <mergeCell ref="AX226:AX231"/>
    <mergeCell ref="AY226:AY231"/>
    <mergeCell ref="BE220:BE225"/>
    <mergeCell ref="BF220:BF221"/>
    <mergeCell ref="BG220:BG225"/>
    <mergeCell ref="AV222:AV223"/>
    <mergeCell ref="AW222:AW223"/>
    <mergeCell ref="BB222:BB223"/>
    <mergeCell ref="BD222:BD223"/>
    <mergeCell ref="BF222:BF223"/>
    <mergeCell ref="AV224:AV225"/>
    <mergeCell ref="AW224:AW225"/>
    <mergeCell ref="AX220:AX225"/>
    <mergeCell ref="AY220:AY225"/>
    <mergeCell ref="AZ220:AZ225"/>
    <mergeCell ref="BB220:BB221"/>
    <mergeCell ref="BJ220:BJ221"/>
    <mergeCell ref="BK220:BK225"/>
    <mergeCell ref="BL220:BL221"/>
    <mergeCell ref="BM220:BM225"/>
    <mergeCell ref="BN220:BN221"/>
    <mergeCell ref="BC220:BC225"/>
    <mergeCell ref="BD220:BD221"/>
    <mergeCell ref="BB224:BB225"/>
    <mergeCell ref="BD224:BD225"/>
    <mergeCell ref="AV220:AV221"/>
    <mergeCell ref="BO220:BO225"/>
    <mergeCell ref="BP220:BP225"/>
    <mergeCell ref="BQ220:BQ225"/>
    <mergeCell ref="BJ222:BJ223"/>
    <mergeCell ref="BL222:BL223"/>
    <mergeCell ref="BN222:BN223"/>
    <mergeCell ref="BJ224:BJ225"/>
    <mergeCell ref="BL224:BL225"/>
    <mergeCell ref="BN224:BN225"/>
    <mergeCell ref="BF224:BF225"/>
    <mergeCell ref="AW220:AW221"/>
    <mergeCell ref="B220:B225"/>
    <mergeCell ref="C220:C225"/>
    <mergeCell ref="D220:D225"/>
    <mergeCell ref="E220:E225"/>
    <mergeCell ref="BF216:BF217"/>
    <mergeCell ref="AV218:AV219"/>
    <mergeCell ref="AW218:AW219"/>
    <mergeCell ref="BB218:BB219"/>
    <mergeCell ref="BD218:BD219"/>
    <mergeCell ref="BF218:BF219"/>
    <mergeCell ref="BB214:BB215"/>
    <mergeCell ref="BC214:BC219"/>
    <mergeCell ref="BD214:BD215"/>
    <mergeCell ref="BE214:BE219"/>
    <mergeCell ref="BF214:BF215"/>
    <mergeCell ref="B214:B219"/>
    <mergeCell ref="C214:C219"/>
    <mergeCell ref="D214:D219"/>
    <mergeCell ref="E214:E219"/>
    <mergeCell ref="AV214:AV215"/>
    <mergeCell ref="AW214:AW215"/>
    <mergeCell ref="AX214:AX219"/>
    <mergeCell ref="AY214:AY219"/>
    <mergeCell ref="AZ214:AZ219"/>
    <mergeCell ref="AV210:AV211"/>
    <mergeCell ref="AW210:AW211"/>
    <mergeCell ref="BB210:BB211"/>
    <mergeCell ref="BD210:BD211"/>
    <mergeCell ref="BF210:BF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B216:BB217"/>
    <mergeCell ref="BD216:BD217"/>
    <mergeCell ref="BG214:BG219"/>
    <mergeCell ref="BM208:BM213"/>
    <mergeCell ref="AY208:AY213"/>
    <mergeCell ref="AZ208:AZ213"/>
    <mergeCell ref="BB208:BB209"/>
    <mergeCell ref="BC208:BC213"/>
    <mergeCell ref="BD208:BD209"/>
    <mergeCell ref="BB212:BB213"/>
    <mergeCell ref="BD212:BD213"/>
    <mergeCell ref="BJ202:BJ203"/>
    <mergeCell ref="BK202:BK207"/>
    <mergeCell ref="BL202:BL203"/>
    <mergeCell ref="BM202:BM207"/>
    <mergeCell ref="BA202:BA207"/>
    <mergeCell ref="BJ210:BJ211"/>
    <mergeCell ref="BL210:BL211"/>
    <mergeCell ref="BN210:BN211"/>
    <mergeCell ref="BJ212:BJ213"/>
    <mergeCell ref="BL212:BL213"/>
    <mergeCell ref="BF212:BF213"/>
    <mergeCell ref="BN202:BN203"/>
    <mergeCell ref="BH202:BH203"/>
    <mergeCell ref="BI202:BI207"/>
    <mergeCell ref="BH204:BH205"/>
    <mergeCell ref="BH206:BH207"/>
    <mergeCell ref="BH208:BH209"/>
    <mergeCell ref="BI208:BI213"/>
    <mergeCell ref="BH210:BH211"/>
    <mergeCell ref="BH212:BH213"/>
    <mergeCell ref="BE208:BE213"/>
    <mergeCell ref="BF208:BF209"/>
    <mergeCell ref="BG208:BG213"/>
    <mergeCell ref="AY196:AY201"/>
    <mergeCell ref="AZ196:AZ201"/>
    <mergeCell ref="BB196:BB197"/>
    <mergeCell ref="BC196:BC201"/>
    <mergeCell ref="BD196:BD197"/>
    <mergeCell ref="BB200:BB201"/>
    <mergeCell ref="BD200:BD201"/>
    <mergeCell ref="B196:B201"/>
    <mergeCell ref="C196:C201"/>
    <mergeCell ref="D196:D201"/>
    <mergeCell ref="E196:E201"/>
    <mergeCell ref="AV196:AV197"/>
    <mergeCell ref="BG202:BG207"/>
    <mergeCell ref="AV204:AV205"/>
    <mergeCell ref="AW204:AW205"/>
    <mergeCell ref="BB204:BB205"/>
    <mergeCell ref="BD204:BD205"/>
    <mergeCell ref="BF204:BF205"/>
    <mergeCell ref="AV206:AV207"/>
    <mergeCell ref="AW206:AW207"/>
    <mergeCell ref="BB206:BB207"/>
    <mergeCell ref="BD206:BD207"/>
    <mergeCell ref="AZ202:AZ207"/>
    <mergeCell ref="BB202:BB203"/>
    <mergeCell ref="BC202:BC207"/>
    <mergeCell ref="BD202:BD203"/>
    <mergeCell ref="BE202:BE207"/>
    <mergeCell ref="BF202:BF203"/>
    <mergeCell ref="BF206:BF207"/>
    <mergeCell ref="BJ190:BJ191"/>
    <mergeCell ref="BK190:BK195"/>
    <mergeCell ref="BL190:BL191"/>
    <mergeCell ref="BM190:BM195"/>
    <mergeCell ref="BN190:BN191"/>
    <mergeCell ref="BO190:BO195"/>
    <mergeCell ref="BP190:BP195"/>
    <mergeCell ref="BQ190:BQ195"/>
    <mergeCell ref="BJ192:BJ193"/>
    <mergeCell ref="BL192:BL193"/>
    <mergeCell ref="BN192:BN193"/>
    <mergeCell ref="BJ194:BJ195"/>
    <mergeCell ref="BL194:BL195"/>
    <mergeCell ref="BN194:BN195"/>
    <mergeCell ref="BJ196:BJ197"/>
    <mergeCell ref="BF200:BF201"/>
    <mergeCell ref="B202:B207"/>
    <mergeCell ref="C202:C207"/>
    <mergeCell ref="D202:D207"/>
    <mergeCell ref="E202:E207"/>
    <mergeCell ref="AV202:AV203"/>
    <mergeCell ref="AW202:AW203"/>
    <mergeCell ref="AX202:AX207"/>
    <mergeCell ref="AY202:AY207"/>
    <mergeCell ref="BE196:BE201"/>
    <mergeCell ref="BF196:BF197"/>
    <mergeCell ref="BG196:BG201"/>
    <mergeCell ref="AV198:AV199"/>
    <mergeCell ref="AW198:AW199"/>
    <mergeCell ref="BB198:BB199"/>
    <mergeCell ref="BD198:BD199"/>
    <mergeCell ref="BF198:BF199"/>
    <mergeCell ref="AV180:AV181"/>
    <mergeCell ref="AW180:AW181"/>
    <mergeCell ref="BB180:BB181"/>
    <mergeCell ref="BD180:BD181"/>
    <mergeCell ref="BF180:BF181"/>
    <mergeCell ref="B184:B189"/>
    <mergeCell ref="C184:C189"/>
    <mergeCell ref="D184:D189"/>
    <mergeCell ref="E184:E189"/>
    <mergeCell ref="AV184:AV185"/>
    <mergeCell ref="AW196:AW197"/>
    <mergeCell ref="AV192:AV193"/>
    <mergeCell ref="AW192:AW193"/>
    <mergeCell ref="BB192:BB193"/>
    <mergeCell ref="BD192:BD193"/>
    <mergeCell ref="BF192:BF193"/>
    <mergeCell ref="AV194:AV195"/>
    <mergeCell ref="AW194:AW195"/>
    <mergeCell ref="BB194:BB195"/>
    <mergeCell ref="BD194:BD195"/>
    <mergeCell ref="BF194:BF195"/>
    <mergeCell ref="BB190:BB191"/>
    <mergeCell ref="BC190:BC195"/>
    <mergeCell ref="BD190:BD191"/>
    <mergeCell ref="BE190:BE195"/>
    <mergeCell ref="BF190:BF191"/>
    <mergeCell ref="BA184:BA189"/>
    <mergeCell ref="BA190:BA195"/>
    <mergeCell ref="BA196:BA201"/>
    <mergeCell ref="AV200:AV201"/>
    <mergeCell ref="AW200:AW201"/>
    <mergeCell ref="AX196:AX201"/>
    <mergeCell ref="B190:B195"/>
    <mergeCell ref="C190:C195"/>
    <mergeCell ref="D190:D195"/>
    <mergeCell ref="E190:E195"/>
    <mergeCell ref="AV190:AV191"/>
    <mergeCell ref="AW190:AW191"/>
    <mergeCell ref="AX190:AX195"/>
    <mergeCell ref="AY190:AY195"/>
    <mergeCell ref="AZ190:AZ195"/>
    <mergeCell ref="BE184:BE189"/>
    <mergeCell ref="BF184:BF185"/>
    <mergeCell ref="BG184:BG189"/>
    <mergeCell ref="AV186:AV187"/>
    <mergeCell ref="AW186:AW187"/>
    <mergeCell ref="BB186:BB187"/>
    <mergeCell ref="BD186:BD187"/>
    <mergeCell ref="BF186:BF187"/>
    <mergeCell ref="AV188:AV189"/>
    <mergeCell ref="AW188:AW189"/>
    <mergeCell ref="AX184:AX189"/>
    <mergeCell ref="AY184:AY189"/>
    <mergeCell ref="AZ184:AZ189"/>
    <mergeCell ref="BB184:BB185"/>
    <mergeCell ref="AW184:AW185"/>
    <mergeCell ref="BG190:BG195"/>
    <mergeCell ref="BD178:BD179"/>
    <mergeCell ref="BE178:BE183"/>
    <mergeCell ref="BF178:BF179"/>
    <mergeCell ref="BP184:BP189"/>
    <mergeCell ref="BC184:BC189"/>
    <mergeCell ref="BD184:BD185"/>
    <mergeCell ref="BB188:BB189"/>
    <mergeCell ref="BD188:BD189"/>
    <mergeCell ref="BK178:BK183"/>
    <mergeCell ref="BL178:BL179"/>
    <mergeCell ref="BM178:BM183"/>
    <mergeCell ref="BN178:BN179"/>
    <mergeCell ref="BO178:BO183"/>
    <mergeCell ref="BP178:BP183"/>
    <mergeCell ref="BH178:BH179"/>
    <mergeCell ref="BI178:BI183"/>
    <mergeCell ref="BH180:BH181"/>
    <mergeCell ref="BH182:BH183"/>
    <mergeCell ref="BH184:BH185"/>
    <mergeCell ref="BG178:BG183"/>
    <mergeCell ref="BN188:BN189"/>
    <mergeCell ref="BF188:BF189"/>
    <mergeCell ref="BJ178:BJ179"/>
    <mergeCell ref="BG172:BG177"/>
    <mergeCell ref="AV174:AV175"/>
    <mergeCell ref="AW174:AW175"/>
    <mergeCell ref="BB174:BB175"/>
    <mergeCell ref="BD174:BD175"/>
    <mergeCell ref="BF174:BF175"/>
    <mergeCell ref="AV176:AV177"/>
    <mergeCell ref="BD172:BD173"/>
    <mergeCell ref="BB176:BB177"/>
    <mergeCell ref="BD176:BD177"/>
    <mergeCell ref="B172:B177"/>
    <mergeCell ref="C172:C177"/>
    <mergeCell ref="D172:D177"/>
    <mergeCell ref="E172:E177"/>
    <mergeCell ref="AV172:AV173"/>
    <mergeCell ref="AW172:AW173"/>
    <mergeCell ref="AW176:AW177"/>
    <mergeCell ref="AX172:AX177"/>
    <mergeCell ref="AY172:AY177"/>
    <mergeCell ref="AZ172:AZ177"/>
    <mergeCell ref="BB172:BB173"/>
    <mergeCell ref="BC172:BC177"/>
    <mergeCell ref="BD168:BD169"/>
    <mergeCell ref="BF168:BF169"/>
    <mergeCell ref="AV170:AV171"/>
    <mergeCell ref="AW170:AW171"/>
    <mergeCell ref="BB170:BB171"/>
    <mergeCell ref="BD170:BD171"/>
    <mergeCell ref="AZ166:AZ171"/>
    <mergeCell ref="BB166:BB167"/>
    <mergeCell ref="BC166:BC171"/>
    <mergeCell ref="BD166:BD167"/>
    <mergeCell ref="BE166:BE171"/>
    <mergeCell ref="BF166:BF167"/>
    <mergeCell ref="BF170:BF171"/>
    <mergeCell ref="BF176:BF177"/>
    <mergeCell ref="B178:B183"/>
    <mergeCell ref="C178:C183"/>
    <mergeCell ref="D178:D183"/>
    <mergeCell ref="E178:E183"/>
    <mergeCell ref="AV178:AV179"/>
    <mergeCell ref="AW178:AW179"/>
    <mergeCell ref="AX178:AX183"/>
    <mergeCell ref="AY178:AY183"/>
    <mergeCell ref="AZ178:AZ183"/>
    <mergeCell ref="BE172:BE177"/>
    <mergeCell ref="BF172:BF173"/>
    <mergeCell ref="AV182:AV183"/>
    <mergeCell ref="AW182:AW183"/>
    <mergeCell ref="BB182:BB183"/>
    <mergeCell ref="BD182:BD183"/>
    <mergeCell ref="BF182:BF183"/>
    <mergeCell ref="BB178:BB179"/>
    <mergeCell ref="BC178:BC183"/>
    <mergeCell ref="B166:B171"/>
    <mergeCell ref="C166:C171"/>
    <mergeCell ref="D166:D171"/>
    <mergeCell ref="E166:E171"/>
    <mergeCell ref="AV166:AV167"/>
    <mergeCell ref="AW166:AW167"/>
    <mergeCell ref="AX166:AX171"/>
    <mergeCell ref="AY166:AY171"/>
    <mergeCell ref="BE160:BE165"/>
    <mergeCell ref="BF160:BF161"/>
    <mergeCell ref="BG160:BG165"/>
    <mergeCell ref="AV162:AV163"/>
    <mergeCell ref="AW162:AW163"/>
    <mergeCell ref="BB162:BB163"/>
    <mergeCell ref="BD162:BD163"/>
    <mergeCell ref="BF162:BF163"/>
    <mergeCell ref="AV164:AV165"/>
    <mergeCell ref="AW164:AW165"/>
    <mergeCell ref="AX160:AX165"/>
    <mergeCell ref="AY160:AY165"/>
    <mergeCell ref="AZ160:AZ165"/>
    <mergeCell ref="BB160:BB161"/>
    <mergeCell ref="B160:B165"/>
    <mergeCell ref="C160:C165"/>
    <mergeCell ref="D160:D165"/>
    <mergeCell ref="E160:E165"/>
    <mergeCell ref="AV160:AV161"/>
    <mergeCell ref="AW160:AW161"/>
    <mergeCell ref="BG166:BG171"/>
    <mergeCell ref="AV168:AV169"/>
    <mergeCell ref="AW168:AW169"/>
    <mergeCell ref="BB168:BB169"/>
    <mergeCell ref="BK160:BK165"/>
    <mergeCell ref="BL160:BL161"/>
    <mergeCell ref="BM160:BM165"/>
    <mergeCell ref="BN160:BN161"/>
    <mergeCell ref="BO160:BO165"/>
    <mergeCell ref="BC160:BC165"/>
    <mergeCell ref="BD160:BD161"/>
    <mergeCell ref="BB164:BB165"/>
    <mergeCell ref="BD164:BD165"/>
    <mergeCell ref="BK154:BK159"/>
    <mergeCell ref="BL154:BL155"/>
    <mergeCell ref="BM154:BM159"/>
    <mergeCell ref="BN154:BN155"/>
    <mergeCell ref="BO154:BO159"/>
    <mergeCell ref="BP160:BP165"/>
    <mergeCell ref="BQ160:BQ165"/>
    <mergeCell ref="BJ162:BJ163"/>
    <mergeCell ref="BL162:BL163"/>
    <mergeCell ref="BN162:BN163"/>
    <mergeCell ref="BJ164:BJ165"/>
    <mergeCell ref="BL164:BL165"/>
    <mergeCell ref="BN164:BN165"/>
    <mergeCell ref="BF164:BF165"/>
    <mergeCell ref="BJ154:BJ155"/>
    <mergeCell ref="BP154:BP159"/>
    <mergeCell ref="BQ154:BQ159"/>
    <mergeCell ref="BJ156:BJ157"/>
    <mergeCell ref="BL156:BL157"/>
    <mergeCell ref="BN156:BN157"/>
    <mergeCell ref="BJ158:BJ159"/>
    <mergeCell ref="BL158:BL159"/>
    <mergeCell ref="BN158:BN159"/>
    <mergeCell ref="AV156:AV157"/>
    <mergeCell ref="AW156:AW157"/>
    <mergeCell ref="BB156:BB157"/>
    <mergeCell ref="BD156:BD157"/>
    <mergeCell ref="BF156:BF157"/>
    <mergeCell ref="AV158:AV159"/>
    <mergeCell ref="AW158:AW159"/>
    <mergeCell ref="BB158:BB159"/>
    <mergeCell ref="BD158:BD159"/>
    <mergeCell ref="BF158:BF159"/>
    <mergeCell ref="BB154:BB155"/>
    <mergeCell ref="BC154:BC159"/>
    <mergeCell ref="BD154:BD155"/>
    <mergeCell ref="BE154:BE159"/>
    <mergeCell ref="BF154:BF155"/>
    <mergeCell ref="BG154:BG159"/>
    <mergeCell ref="BJ160:BJ161"/>
    <mergeCell ref="BH154:BH155"/>
    <mergeCell ref="BI154:BI159"/>
    <mergeCell ref="BH156:BH157"/>
    <mergeCell ref="BH158:BH159"/>
    <mergeCell ref="BH160:BH161"/>
    <mergeCell ref="BI160:BI165"/>
    <mergeCell ref="BH162:BH163"/>
    <mergeCell ref="BH164:BH165"/>
    <mergeCell ref="BO142:BO147"/>
    <mergeCell ref="BP142:BP147"/>
    <mergeCell ref="BQ142:BQ147"/>
    <mergeCell ref="BJ144:BJ145"/>
    <mergeCell ref="BL144:BL145"/>
    <mergeCell ref="BN144:BN145"/>
    <mergeCell ref="BJ146:BJ147"/>
    <mergeCell ref="BL146:BL147"/>
    <mergeCell ref="BN146:BN147"/>
    <mergeCell ref="BJ148:BJ149"/>
    <mergeCell ref="BF152:BF153"/>
    <mergeCell ref="B154:B159"/>
    <mergeCell ref="C154:C159"/>
    <mergeCell ref="D154:D159"/>
    <mergeCell ref="E154:E159"/>
    <mergeCell ref="AV154:AV155"/>
    <mergeCell ref="AW154:AW155"/>
    <mergeCell ref="AX154:AX159"/>
    <mergeCell ref="AY154:AY159"/>
    <mergeCell ref="AZ154:AZ159"/>
    <mergeCell ref="BE148:BE153"/>
    <mergeCell ref="BF148:BF149"/>
    <mergeCell ref="BG148:BG153"/>
    <mergeCell ref="AV150:AV151"/>
    <mergeCell ref="AW150:AW151"/>
    <mergeCell ref="BB150:BB151"/>
    <mergeCell ref="BD150:BD151"/>
    <mergeCell ref="BF150:BF151"/>
    <mergeCell ref="AV152:AV153"/>
    <mergeCell ref="AW152:AW153"/>
    <mergeCell ref="AX148:AX153"/>
    <mergeCell ref="AY148:AY153"/>
    <mergeCell ref="B136:B141"/>
    <mergeCell ref="C136:C141"/>
    <mergeCell ref="D136:D141"/>
    <mergeCell ref="AV148:AV149"/>
    <mergeCell ref="AW148:AW149"/>
    <mergeCell ref="AV144:AV145"/>
    <mergeCell ref="AW144:AW145"/>
    <mergeCell ref="BB144:BB145"/>
    <mergeCell ref="BD144:BD145"/>
    <mergeCell ref="BF144:BF145"/>
    <mergeCell ref="AV146:AV147"/>
    <mergeCell ref="AW146:AW147"/>
    <mergeCell ref="BB146:BB147"/>
    <mergeCell ref="BD146:BD147"/>
    <mergeCell ref="BF146:BF147"/>
    <mergeCell ref="BB142:BB143"/>
    <mergeCell ref="BC142:BC147"/>
    <mergeCell ref="BD142:BD143"/>
    <mergeCell ref="BE142:BE147"/>
    <mergeCell ref="BF142:BF143"/>
    <mergeCell ref="AZ148:AZ153"/>
    <mergeCell ref="BB148:BB149"/>
    <mergeCell ref="BC148:BC153"/>
    <mergeCell ref="BD148:BD149"/>
    <mergeCell ref="BB152:BB153"/>
    <mergeCell ref="BD152:BD153"/>
    <mergeCell ref="B148:B153"/>
    <mergeCell ref="C148:C153"/>
    <mergeCell ref="D148:D153"/>
    <mergeCell ref="E148:E153"/>
    <mergeCell ref="BJ136:BJ137"/>
    <mergeCell ref="BK136:BK141"/>
    <mergeCell ref="BL136:BL137"/>
    <mergeCell ref="BM136:BM141"/>
    <mergeCell ref="BN136:BN137"/>
    <mergeCell ref="BO136:BO141"/>
    <mergeCell ref="BP136:BP141"/>
    <mergeCell ref="BQ136:BQ141"/>
    <mergeCell ref="BJ138:BJ139"/>
    <mergeCell ref="BL138:BL139"/>
    <mergeCell ref="BN138:BN139"/>
    <mergeCell ref="BJ140:BJ141"/>
    <mergeCell ref="BL140:BL141"/>
    <mergeCell ref="BN140:BN141"/>
    <mergeCell ref="BG142:BG147"/>
    <mergeCell ref="BF140:BF141"/>
    <mergeCell ref="B142:B147"/>
    <mergeCell ref="C142:C147"/>
    <mergeCell ref="D142:D147"/>
    <mergeCell ref="E142:E147"/>
    <mergeCell ref="AV142:AV143"/>
    <mergeCell ref="AW142:AW143"/>
    <mergeCell ref="AX142:AX147"/>
    <mergeCell ref="AY142:AY147"/>
    <mergeCell ref="AZ142:AZ147"/>
    <mergeCell ref="BE136:BE141"/>
    <mergeCell ref="BF136:BF137"/>
    <mergeCell ref="BG136:BG141"/>
    <mergeCell ref="AV138:AV139"/>
    <mergeCell ref="AW138:AW139"/>
    <mergeCell ref="BB138:BB139"/>
    <mergeCell ref="BD138:BD139"/>
    <mergeCell ref="B124:B129"/>
    <mergeCell ref="C124:C129"/>
    <mergeCell ref="D124:D129"/>
    <mergeCell ref="E136:E141"/>
    <mergeCell ref="AV136:AV137"/>
    <mergeCell ref="AW136:AW137"/>
    <mergeCell ref="AV132:AV133"/>
    <mergeCell ref="AW132:AW133"/>
    <mergeCell ref="BB132:BB133"/>
    <mergeCell ref="BD132:BD133"/>
    <mergeCell ref="BF132:BF133"/>
    <mergeCell ref="AV134:AV135"/>
    <mergeCell ref="AW134:AW135"/>
    <mergeCell ref="BB134:BB135"/>
    <mergeCell ref="BD134:BD135"/>
    <mergeCell ref="BF134:BF135"/>
    <mergeCell ref="BB130:BB131"/>
    <mergeCell ref="BC130:BC135"/>
    <mergeCell ref="BD130:BD131"/>
    <mergeCell ref="BE130:BE135"/>
    <mergeCell ref="BF130:BF131"/>
    <mergeCell ref="BF138:BF139"/>
    <mergeCell ref="AV140:AV141"/>
    <mergeCell ref="AW140:AW141"/>
    <mergeCell ref="AX136:AX141"/>
    <mergeCell ref="AY136:AY141"/>
    <mergeCell ref="AZ136:AZ141"/>
    <mergeCell ref="BB136:BB137"/>
    <mergeCell ref="BC136:BC141"/>
    <mergeCell ref="BD136:BD137"/>
    <mergeCell ref="BB140:BB141"/>
    <mergeCell ref="BD140:BD141"/>
    <mergeCell ref="BP118:BP123"/>
    <mergeCell ref="BQ118:BQ123"/>
    <mergeCell ref="BJ120:BJ121"/>
    <mergeCell ref="BL120:BL121"/>
    <mergeCell ref="BN120:BN121"/>
    <mergeCell ref="BJ122:BJ123"/>
    <mergeCell ref="BG130:BG135"/>
    <mergeCell ref="BF128:BF129"/>
    <mergeCell ref="B130:B135"/>
    <mergeCell ref="C130:C135"/>
    <mergeCell ref="D130:D135"/>
    <mergeCell ref="E130:E135"/>
    <mergeCell ref="AV130:AV131"/>
    <mergeCell ref="AW130:AW131"/>
    <mergeCell ref="AX130:AX135"/>
    <mergeCell ref="AY130:AY135"/>
    <mergeCell ref="AZ130:AZ135"/>
    <mergeCell ref="BE124:BE129"/>
    <mergeCell ref="BF124:BF125"/>
    <mergeCell ref="BG124:BG129"/>
    <mergeCell ref="AV126:AV127"/>
    <mergeCell ref="AW126:AW127"/>
    <mergeCell ref="BB126:BB127"/>
    <mergeCell ref="BD126:BD127"/>
    <mergeCell ref="BF126:BF127"/>
    <mergeCell ref="AV128:AV129"/>
    <mergeCell ref="E124:E129"/>
    <mergeCell ref="AV124:AV125"/>
    <mergeCell ref="AW124:AW125"/>
    <mergeCell ref="BG118:BG123"/>
    <mergeCell ref="AV120:AV121"/>
    <mergeCell ref="AW120:AW121"/>
    <mergeCell ref="BB120:BB121"/>
    <mergeCell ref="BD120:BD121"/>
    <mergeCell ref="BF120:BF121"/>
    <mergeCell ref="AV122:AV123"/>
    <mergeCell ref="AW122:AW123"/>
    <mergeCell ref="BB122:BB123"/>
    <mergeCell ref="BD122:BD123"/>
    <mergeCell ref="AZ118:AZ123"/>
    <mergeCell ref="BB118:BB119"/>
    <mergeCell ref="BC118:BC123"/>
    <mergeCell ref="BD118:BD119"/>
    <mergeCell ref="BE118:BE123"/>
    <mergeCell ref="BF118:BF119"/>
    <mergeCell ref="BF122:BF123"/>
    <mergeCell ref="AW128:AW129"/>
    <mergeCell ref="AX124:AX129"/>
    <mergeCell ref="AY124:AY129"/>
    <mergeCell ref="AZ124:AZ129"/>
    <mergeCell ref="BB124:BB125"/>
    <mergeCell ref="BC124:BC129"/>
    <mergeCell ref="BD124:BD125"/>
    <mergeCell ref="BB128:BB129"/>
    <mergeCell ref="BD128:BD129"/>
    <mergeCell ref="BF116:BF117"/>
    <mergeCell ref="B118:B123"/>
    <mergeCell ref="C118:C123"/>
    <mergeCell ref="D118:D123"/>
    <mergeCell ref="E118:E123"/>
    <mergeCell ref="AV118:AV119"/>
    <mergeCell ref="AW118:AW119"/>
    <mergeCell ref="AX118:AX123"/>
    <mergeCell ref="AY118:AY123"/>
    <mergeCell ref="BE112:BE117"/>
    <mergeCell ref="BF112:BF113"/>
    <mergeCell ref="BG112:BG117"/>
    <mergeCell ref="AV114:AV115"/>
    <mergeCell ref="AW114:AW115"/>
    <mergeCell ref="BB114:BB115"/>
    <mergeCell ref="BD114:BD115"/>
    <mergeCell ref="BF114:BF115"/>
    <mergeCell ref="AV116:AV117"/>
    <mergeCell ref="AW116:AW117"/>
    <mergeCell ref="AX112:AX117"/>
    <mergeCell ref="AY112:AY117"/>
    <mergeCell ref="AZ112:AZ117"/>
    <mergeCell ref="BB112:BB113"/>
    <mergeCell ref="BC112:BC117"/>
    <mergeCell ref="BD112:BD113"/>
    <mergeCell ref="BB116:BB117"/>
    <mergeCell ref="BD116:BD117"/>
    <mergeCell ref="B112:B117"/>
    <mergeCell ref="C112:C117"/>
    <mergeCell ref="D112:D117"/>
    <mergeCell ref="E112:E117"/>
    <mergeCell ref="AV112:AV113"/>
    <mergeCell ref="BK100:BK105"/>
    <mergeCell ref="BL100:BL101"/>
    <mergeCell ref="BM100:BM105"/>
    <mergeCell ref="BN100:BN101"/>
    <mergeCell ref="BO100:BO105"/>
    <mergeCell ref="BP100:BP105"/>
    <mergeCell ref="BQ100:BQ105"/>
    <mergeCell ref="BJ102:BJ103"/>
    <mergeCell ref="BL102:BL103"/>
    <mergeCell ref="BN102:BN103"/>
    <mergeCell ref="BJ104:BJ105"/>
    <mergeCell ref="BL104:BL105"/>
    <mergeCell ref="BN104:BN105"/>
    <mergeCell ref="BJ106:BJ107"/>
    <mergeCell ref="BG106:BG111"/>
    <mergeCell ref="BJ112:BJ113"/>
    <mergeCell ref="BK112:BK117"/>
    <mergeCell ref="BL112:BL113"/>
    <mergeCell ref="BM112:BM117"/>
    <mergeCell ref="BN112:BN113"/>
    <mergeCell ref="BO112:BO117"/>
    <mergeCell ref="BP112:BP117"/>
    <mergeCell ref="BQ112:BQ117"/>
    <mergeCell ref="BJ114:BJ115"/>
    <mergeCell ref="BL114:BL115"/>
    <mergeCell ref="BN114:BN115"/>
    <mergeCell ref="BJ116:BJ117"/>
    <mergeCell ref="BL116:BL117"/>
    <mergeCell ref="BN116:BN117"/>
    <mergeCell ref="BK106:BK111"/>
    <mergeCell ref="BL106:BL107"/>
    <mergeCell ref="BM106:BM111"/>
    <mergeCell ref="BF102:BF103"/>
    <mergeCell ref="AV104:AV105"/>
    <mergeCell ref="AW104:AW105"/>
    <mergeCell ref="AX100:AX105"/>
    <mergeCell ref="AY100:AY105"/>
    <mergeCell ref="AZ100:AZ105"/>
    <mergeCell ref="BB100:BB101"/>
    <mergeCell ref="BC100:BC105"/>
    <mergeCell ref="BD100:BD101"/>
    <mergeCell ref="BB104:BB105"/>
    <mergeCell ref="BD104:BD105"/>
    <mergeCell ref="B100:B105"/>
    <mergeCell ref="C100:C105"/>
    <mergeCell ref="D100:D105"/>
    <mergeCell ref="E100:E105"/>
    <mergeCell ref="AW112:AW113"/>
    <mergeCell ref="AV108:AV109"/>
    <mergeCell ref="AW108:AW109"/>
    <mergeCell ref="BB108:BB109"/>
    <mergeCell ref="BD108:BD109"/>
    <mergeCell ref="BF108:BF109"/>
    <mergeCell ref="AV110:AV111"/>
    <mergeCell ref="AW110:AW111"/>
    <mergeCell ref="BB110:BB111"/>
    <mergeCell ref="BD110:BD111"/>
    <mergeCell ref="BF110:BF111"/>
    <mergeCell ref="BB106:BB107"/>
    <mergeCell ref="BC106:BC111"/>
    <mergeCell ref="BD106:BD107"/>
    <mergeCell ref="BE106:BE111"/>
    <mergeCell ref="BF106:BF107"/>
    <mergeCell ref="BJ94:BJ95"/>
    <mergeCell ref="BK94:BK99"/>
    <mergeCell ref="BL94:BL95"/>
    <mergeCell ref="BM94:BM99"/>
    <mergeCell ref="BN94:BN95"/>
    <mergeCell ref="BO94:BO99"/>
    <mergeCell ref="BP94:BP99"/>
    <mergeCell ref="BQ94:BQ99"/>
    <mergeCell ref="BJ96:BJ97"/>
    <mergeCell ref="BL96:BL97"/>
    <mergeCell ref="BN96:BN97"/>
    <mergeCell ref="BJ98:BJ99"/>
    <mergeCell ref="BL98:BL99"/>
    <mergeCell ref="BN98:BN99"/>
    <mergeCell ref="BJ100:BJ101"/>
    <mergeCell ref="BF104:BF105"/>
    <mergeCell ref="B106:B111"/>
    <mergeCell ref="C106:C111"/>
    <mergeCell ref="D106:D111"/>
    <mergeCell ref="E106:E111"/>
    <mergeCell ref="AV106:AV107"/>
    <mergeCell ref="AW106:AW107"/>
    <mergeCell ref="AX106:AX111"/>
    <mergeCell ref="AY106:AY111"/>
    <mergeCell ref="AZ106:AZ111"/>
    <mergeCell ref="BE100:BE105"/>
    <mergeCell ref="BF100:BF101"/>
    <mergeCell ref="BG100:BG105"/>
    <mergeCell ref="AV102:AV103"/>
    <mergeCell ref="AW102:AW103"/>
    <mergeCell ref="BB102:BB103"/>
    <mergeCell ref="BD102:BD103"/>
    <mergeCell ref="B88:B93"/>
    <mergeCell ref="C88:C93"/>
    <mergeCell ref="D88:D93"/>
    <mergeCell ref="AV100:AV101"/>
    <mergeCell ref="AW100:AW101"/>
    <mergeCell ref="AV96:AV97"/>
    <mergeCell ref="AW96:AW97"/>
    <mergeCell ref="BB96:BB97"/>
    <mergeCell ref="BD96:BD97"/>
    <mergeCell ref="BF96:BF97"/>
    <mergeCell ref="AV98:AV99"/>
    <mergeCell ref="AW98:AW99"/>
    <mergeCell ref="BB98:BB99"/>
    <mergeCell ref="BD98:BD99"/>
    <mergeCell ref="BF98:BF99"/>
    <mergeCell ref="BB94:BB95"/>
    <mergeCell ref="BC94:BC99"/>
    <mergeCell ref="BD94:BD95"/>
    <mergeCell ref="BE94:BE99"/>
    <mergeCell ref="BF94:BF95"/>
    <mergeCell ref="BJ88:BJ89"/>
    <mergeCell ref="BK88:BK93"/>
    <mergeCell ref="BL88:BL89"/>
    <mergeCell ref="BM88:BM93"/>
    <mergeCell ref="BN88:BN89"/>
    <mergeCell ref="BO88:BO93"/>
    <mergeCell ref="BP88:BP93"/>
    <mergeCell ref="BQ88:BQ93"/>
    <mergeCell ref="BJ90:BJ91"/>
    <mergeCell ref="BL90:BL91"/>
    <mergeCell ref="BN90:BN91"/>
    <mergeCell ref="BJ92:BJ93"/>
    <mergeCell ref="BL92:BL93"/>
    <mergeCell ref="BN92:BN93"/>
    <mergeCell ref="BG94:BG99"/>
    <mergeCell ref="BF92:BF93"/>
    <mergeCell ref="B94:B99"/>
    <mergeCell ref="C94:C99"/>
    <mergeCell ref="D94:D99"/>
    <mergeCell ref="E94:E99"/>
    <mergeCell ref="AV94:AV95"/>
    <mergeCell ref="AW94:AW95"/>
    <mergeCell ref="AX94:AX99"/>
    <mergeCell ref="AY94:AY99"/>
    <mergeCell ref="AZ94:AZ99"/>
    <mergeCell ref="BE88:BE93"/>
    <mergeCell ref="BF88:BF89"/>
    <mergeCell ref="BG88:BG93"/>
    <mergeCell ref="AV90:AV91"/>
    <mergeCell ref="AW90:AW91"/>
    <mergeCell ref="BB90:BB91"/>
    <mergeCell ref="BD90:BD91"/>
    <mergeCell ref="B76:B81"/>
    <mergeCell ref="C76:C81"/>
    <mergeCell ref="D76:D81"/>
    <mergeCell ref="E88:E93"/>
    <mergeCell ref="AV88:AV89"/>
    <mergeCell ref="AW88:AW89"/>
    <mergeCell ref="AV84:AV85"/>
    <mergeCell ref="AW84:AW85"/>
    <mergeCell ref="BB84:BB85"/>
    <mergeCell ref="BD84:BD85"/>
    <mergeCell ref="BF84:BF85"/>
    <mergeCell ref="AV86:AV87"/>
    <mergeCell ref="AW86:AW87"/>
    <mergeCell ref="BB86:BB87"/>
    <mergeCell ref="BD86:BD87"/>
    <mergeCell ref="BF86:BF87"/>
    <mergeCell ref="BB82:BB83"/>
    <mergeCell ref="BC82:BC87"/>
    <mergeCell ref="BD82:BD83"/>
    <mergeCell ref="BE82:BE87"/>
    <mergeCell ref="BF82:BF83"/>
    <mergeCell ref="BF90:BF91"/>
    <mergeCell ref="AV92:AV93"/>
    <mergeCell ref="AW92:AW93"/>
    <mergeCell ref="AX88:AX93"/>
    <mergeCell ref="AY88:AY93"/>
    <mergeCell ref="AZ88:AZ93"/>
    <mergeCell ref="BB88:BB89"/>
    <mergeCell ref="BC88:BC93"/>
    <mergeCell ref="BD88:BD89"/>
    <mergeCell ref="BB92:BB93"/>
    <mergeCell ref="BD92:BD93"/>
    <mergeCell ref="BJ70:BJ71"/>
    <mergeCell ref="BK70:BK75"/>
    <mergeCell ref="BL70:BL71"/>
    <mergeCell ref="BM70:BM75"/>
    <mergeCell ref="BN70:BN71"/>
    <mergeCell ref="BO70:BO75"/>
    <mergeCell ref="BP70:BP75"/>
    <mergeCell ref="BQ70:BQ75"/>
    <mergeCell ref="BJ72:BJ73"/>
    <mergeCell ref="BL72:BL73"/>
    <mergeCell ref="BN72:BN73"/>
    <mergeCell ref="BJ74:BJ75"/>
    <mergeCell ref="BL74:BL75"/>
    <mergeCell ref="BN74:BN75"/>
    <mergeCell ref="BG82:BG87"/>
    <mergeCell ref="BF80:BF81"/>
    <mergeCell ref="B82:B87"/>
    <mergeCell ref="C82:C87"/>
    <mergeCell ref="D82:D87"/>
    <mergeCell ref="E82:E87"/>
    <mergeCell ref="AV82:AV83"/>
    <mergeCell ref="AW82:AW83"/>
    <mergeCell ref="AX82:AX87"/>
    <mergeCell ref="AY82:AY87"/>
    <mergeCell ref="AZ82:AZ87"/>
    <mergeCell ref="BE76:BE81"/>
    <mergeCell ref="BF76:BF77"/>
    <mergeCell ref="BG76:BG81"/>
    <mergeCell ref="AV78:AV79"/>
    <mergeCell ref="AW78:AW79"/>
    <mergeCell ref="BB78:BB79"/>
    <mergeCell ref="BD78:BD79"/>
    <mergeCell ref="B64:B69"/>
    <mergeCell ref="C64:C69"/>
    <mergeCell ref="D64:D69"/>
    <mergeCell ref="E76:E81"/>
    <mergeCell ref="AV76:AV77"/>
    <mergeCell ref="AW76:AW77"/>
    <mergeCell ref="AV72:AV73"/>
    <mergeCell ref="AW72:AW73"/>
    <mergeCell ref="BB72:BB73"/>
    <mergeCell ref="BD72:BD73"/>
    <mergeCell ref="BF72:BF73"/>
    <mergeCell ref="AV74:AV75"/>
    <mergeCell ref="AW74:AW75"/>
    <mergeCell ref="BB74:BB75"/>
    <mergeCell ref="BD74:BD75"/>
    <mergeCell ref="BF74:BF75"/>
    <mergeCell ref="BB70:BB71"/>
    <mergeCell ref="BC70:BC75"/>
    <mergeCell ref="BD70:BD71"/>
    <mergeCell ref="BE70:BE75"/>
    <mergeCell ref="BF70:BF71"/>
    <mergeCell ref="BF78:BF79"/>
    <mergeCell ref="AV80:AV81"/>
    <mergeCell ref="AW80:AW81"/>
    <mergeCell ref="AX76:AX81"/>
    <mergeCell ref="AY76:AY81"/>
    <mergeCell ref="AZ76:AZ81"/>
    <mergeCell ref="BB76:BB77"/>
    <mergeCell ref="BC76:BC81"/>
    <mergeCell ref="BD76:BD77"/>
    <mergeCell ref="BB80:BB81"/>
    <mergeCell ref="BD80:BD81"/>
    <mergeCell ref="BJ64:BJ65"/>
    <mergeCell ref="BK64:BK69"/>
    <mergeCell ref="BL64:BL65"/>
    <mergeCell ref="BM64:BM69"/>
    <mergeCell ref="BN64:BN65"/>
    <mergeCell ref="BO64:BO69"/>
    <mergeCell ref="BP64:BP69"/>
    <mergeCell ref="BQ64:BQ69"/>
    <mergeCell ref="BJ66:BJ67"/>
    <mergeCell ref="BL66:BL67"/>
    <mergeCell ref="BN66:BN67"/>
    <mergeCell ref="BJ68:BJ69"/>
    <mergeCell ref="BL68:BL69"/>
    <mergeCell ref="BN68:BN69"/>
    <mergeCell ref="BG70:BG75"/>
    <mergeCell ref="BF68:BF69"/>
    <mergeCell ref="B70:B75"/>
    <mergeCell ref="C70:C75"/>
    <mergeCell ref="D70:D75"/>
    <mergeCell ref="E70:E75"/>
    <mergeCell ref="AV70:AV71"/>
    <mergeCell ref="AW70:AW71"/>
    <mergeCell ref="AX70:AX75"/>
    <mergeCell ref="AY70:AY75"/>
    <mergeCell ref="AZ70:AZ75"/>
    <mergeCell ref="BE64:BE69"/>
    <mergeCell ref="BF64:BF65"/>
    <mergeCell ref="BG64:BG69"/>
    <mergeCell ref="AV66:AV67"/>
    <mergeCell ref="AW66:AW67"/>
    <mergeCell ref="BB66:BB67"/>
    <mergeCell ref="BD66:BD67"/>
    <mergeCell ref="B52:B57"/>
    <mergeCell ref="C52:C57"/>
    <mergeCell ref="D52:D57"/>
    <mergeCell ref="E64:E69"/>
    <mergeCell ref="AV64:AV65"/>
    <mergeCell ref="AW64:AW65"/>
    <mergeCell ref="AV60:AV61"/>
    <mergeCell ref="AW60:AW61"/>
    <mergeCell ref="BB60:BB61"/>
    <mergeCell ref="BD60:BD61"/>
    <mergeCell ref="BF60:BF61"/>
    <mergeCell ref="AV62:AV63"/>
    <mergeCell ref="AW62:AW63"/>
    <mergeCell ref="BB62:BB63"/>
    <mergeCell ref="BD62:BD63"/>
    <mergeCell ref="BF62:BF63"/>
    <mergeCell ref="BB58:BB59"/>
    <mergeCell ref="BC58:BC63"/>
    <mergeCell ref="BD58:BD59"/>
    <mergeCell ref="BE58:BE63"/>
    <mergeCell ref="BF58:BF59"/>
    <mergeCell ref="BF66:BF67"/>
    <mergeCell ref="AV68:AV69"/>
    <mergeCell ref="AW68:AW69"/>
    <mergeCell ref="AX64:AX69"/>
    <mergeCell ref="AY64:AY69"/>
    <mergeCell ref="AZ64:AZ69"/>
    <mergeCell ref="BB64:BB65"/>
    <mergeCell ref="BC64:BC69"/>
    <mergeCell ref="BD64:BD65"/>
    <mergeCell ref="BB68:BB69"/>
    <mergeCell ref="BD68:BD69"/>
    <mergeCell ref="BJ46:BJ47"/>
    <mergeCell ref="BK46:BK51"/>
    <mergeCell ref="BL46:BL47"/>
    <mergeCell ref="BM46:BM51"/>
    <mergeCell ref="BN46:BN47"/>
    <mergeCell ref="BO46:BO51"/>
    <mergeCell ref="BP46:BP51"/>
    <mergeCell ref="BQ46:BQ51"/>
    <mergeCell ref="BJ48:BJ49"/>
    <mergeCell ref="BL48:BL49"/>
    <mergeCell ref="BN48:BN49"/>
    <mergeCell ref="BJ50:BJ51"/>
    <mergeCell ref="BL50:BL51"/>
    <mergeCell ref="BN50:BN51"/>
    <mergeCell ref="BG58:BG63"/>
    <mergeCell ref="BF56:BF57"/>
    <mergeCell ref="B58:B63"/>
    <mergeCell ref="C58:C63"/>
    <mergeCell ref="D58:D63"/>
    <mergeCell ref="E58:E63"/>
    <mergeCell ref="AV58:AV59"/>
    <mergeCell ref="AW58:AW59"/>
    <mergeCell ref="AX58:AX63"/>
    <mergeCell ref="AY58:AY63"/>
    <mergeCell ref="AZ58:AZ63"/>
    <mergeCell ref="BE52:BE57"/>
    <mergeCell ref="BF52:BF53"/>
    <mergeCell ref="BG52:BG57"/>
    <mergeCell ref="AV54:AV55"/>
    <mergeCell ref="AW54:AW55"/>
    <mergeCell ref="BB54:BB55"/>
    <mergeCell ref="BD54:BD55"/>
    <mergeCell ref="B40:B45"/>
    <mergeCell ref="C40:C45"/>
    <mergeCell ref="D40:D45"/>
    <mergeCell ref="E52:E57"/>
    <mergeCell ref="AV52:AV53"/>
    <mergeCell ref="AW52:AW53"/>
    <mergeCell ref="AV48:AV49"/>
    <mergeCell ref="AW48:AW49"/>
    <mergeCell ref="BB48:BB49"/>
    <mergeCell ref="BD48:BD49"/>
    <mergeCell ref="BF48:BF49"/>
    <mergeCell ref="AV50:AV51"/>
    <mergeCell ref="AW50:AW51"/>
    <mergeCell ref="BB50:BB51"/>
    <mergeCell ref="BD50:BD51"/>
    <mergeCell ref="BF50:BF51"/>
    <mergeCell ref="BB46:BB47"/>
    <mergeCell ref="BC46:BC51"/>
    <mergeCell ref="BD46:BD47"/>
    <mergeCell ref="BE46:BE51"/>
    <mergeCell ref="BF46:BF47"/>
    <mergeCell ref="BF54:BF55"/>
    <mergeCell ref="AV56:AV57"/>
    <mergeCell ref="AW56:AW57"/>
    <mergeCell ref="AX52:AX57"/>
    <mergeCell ref="AY52:AY57"/>
    <mergeCell ref="AZ52:AZ57"/>
    <mergeCell ref="BB52:BB53"/>
    <mergeCell ref="BC52:BC57"/>
    <mergeCell ref="BD52:BD53"/>
    <mergeCell ref="BB56:BB57"/>
    <mergeCell ref="BD56:BD57"/>
    <mergeCell ref="BJ40:BJ41"/>
    <mergeCell ref="BK40:BK45"/>
    <mergeCell ref="BL40:BL41"/>
    <mergeCell ref="BM40:BM45"/>
    <mergeCell ref="BN40:BN41"/>
    <mergeCell ref="BO40:BO45"/>
    <mergeCell ref="BP40:BP45"/>
    <mergeCell ref="BQ40:BQ45"/>
    <mergeCell ref="BJ42:BJ43"/>
    <mergeCell ref="BL42:BL43"/>
    <mergeCell ref="BN42:BN43"/>
    <mergeCell ref="BJ44:BJ45"/>
    <mergeCell ref="BL44:BL45"/>
    <mergeCell ref="BN44:BN45"/>
    <mergeCell ref="BG46:BG51"/>
    <mergeCell ref="BF44:BF45"/>
    <mergeCell ref="B46:B51"/>
    <mergeCell ref="C46:C51"/>
    <mergeCell ref="D46:D51"/>
    <mergeCell ref="E46:E51"/>
    <mergeCell ref="AV46:AV47"/>
    <mergeCell ref="AW46:AW47"/>
    <mergeCell ref="AX46:AX51"/>
    <mergeCell ref="AY46:AY51"/>
    <mergeCell ref="AZ46:AZ51"/>
    <mergeCell ref="BE40:BE45"/>
    <mergeCell ref="BF40:BF41"/>
    <mergeCell ref="BG40:BG45"/>
    <mergeCell ref="AV42:AV43"/>
    <mergeCell ref="AW42:AW43"/>
    <mergeCell ref="BB42:BB43"/>
    <mergeCell ref="BD42:BD43"/>
    <mergeCell ref="E40:E45"/>
    <mergeCell ref="AV40:AV41"/>
    <mergeCell ref="AW40:AW41"/>
    <mergeCell ref="AV36:AV37"/>
    <mergeCell ref="AW36:AW37"/>
    <mergeCell ref="BB36:BB37"/>
    <mergeCell ref="BD36:BD37"/>
    <mergeCell ref="BF36:BF37"/>
    <mergeCell ref="AV38:AV39"/>
    <mergeCell ref="AW38:AW39"/>
    <mergeCell ref="BB38:BB39"/>
    <mergeCell ref="BD38:BD39"/>
    <mergeCell ref="BF38:BF39"/>
    <mergeCell ref="BB34:BB35"/>
    <mergeCell ref="BC34:BC39"/>
    <mergeCell ref="BD34:BD35"/>
    <mergeCell ref="BE34:BE39"/>
    <mergeCell ref="BF34:BF35"/>
    <mergeCell ref="BF42:BF43"/>
    <mergeCell ref="AV44:AV45"/>
    <mergeCell ref="AW44:AW45"/>
    <mergeCell ref="AX40:AX45"/>
    <mergeCell ref="AY40:AY45"/>
    <mergeCell ref="AZ40:AZ45"/>
    <mergeCell ref="BB40:BB41"/>
    <mergeCell ref="BC40:BC45"/>
    <mergeCell ref="BD40:BD41"/>
    <mergeCell ref="BB44:BB45"/>
    <mergeCell ref="BD44:BD45"/>
    <mergeCell ref="BG34:BG39"/>
    <mergeCell ref="BF32:BF33"/>
    <mergeCell ref="B34:B39"/>
    <mergeCell ref="C34:C39"/>
    <mergeCell ref="D34:D39"/>
    <mergeCell ref="E34:E39"/>
    <mergeCell ref="AV34:AV35"/>
    <mergeCell ref="AW34:AW35"/>
    <mergeCell ref="AX34:AX39"/>
    <mergeCell ref="AY34:AY39"/>
    <mergeCell ref="AZ34:AZ39"/>
    <mergeCell ref="BE28:BE33"/>
    <mergeCell ref="BF28:BF29"/>
    <mergeCell ref="BG28:BG33"/>
    <mergeCell ref="AV30:AV31"/>
    <mergeCell ref="AW30:AW31"/>
    <mergeCell ref="BB30:BB31"/>
    <mergeCell ref="BD30:BD31"/>
    <mergeCell ref="BF30:BF31"/>
    <mergeCell ref="AV32:AV33"/>
    <mergeCell ref="AW32:AW33"/>
    <mergeCell ref="B28:B33"/>
    <mergeCell ref="C28:C33"/>
    <mergeCell ref="D28:D33"/>
    <mergeCell ref="AX28:AX33"/>
    <mergeCell ref="AY28:AY33"/>
    <mergeCell ref="AZ28:AZ33"/>
    <mergeCell ref="BB28:BB29"/>
    <mergeCell ref="BC28:BC33"/>
    <mergeCell ref="BD28:BD29"/>
    <mergeCell ref="BB32:BB33"/>
    <mergeCell ref="BD32:BD33"/>
    <mergeCell ref="BQ28:BQ33"/>
    <mergeCell ref="BJ30:BJ31"/>
    <mergeCell ref="BL30:BL31"/>
    <mergeCell ref="BN30:BN31"/>
    <mergeCell ref="BJ32:BJ33"/>
    <mergeCell ref="BG16:BG21"/>
    <mergeCell ref="AV18:AV19"/>
    <mergeCell ref="AW18:AW19"/>
    <mergeCell ref="BB18:BB19"/>
    <mergeCell ref="BD18:BD19"/>
    <mergeCell ref="BF18:BF19"/>
    <mergeCell ref="AV16:AV17"/>
    <mergeCell ref="AW16:AW17"/>
    <mergeCell ref="AX16:AX21"/>
    <mergeCell ref="AY16:AY21"/>
    <mergeCell ref="AZ16:AZ21"/>
    <mergeCell ref="BB16:BB17"/>
    <mergeCell ref="AV20:AV21"/>
    <mergeCell ref="AW20:AW21"/>
    <mergeCell ref="BB20:BB21"/>
    <mergeCell ref="BL32:BL33"/>
    <mergeCell ref="BN32:BN33"/>
    <mergeCell ref="BH32:BH33"/>
    <mergeCell ref="BG22:BG27"/>
    <mergeCell ref="AV24:AV25"/>
    <mergeCell ref="AW24:AW25"/>
    <mergeCell ref="BB24:BB25"/>
    <mergeCell ref="BD24:BD25"/>
    <mergeCell ref="BF24:BF25"/>
    <mergeCell ref="AV26:AV27"/>
    <mergeCell ref="AW26:AW27"/>
    <mergeCell ref="BB26:BB27"/>
    <mergeCell ref="BD26:BD27"/>
    <mergeCell ref="AZ22:AZ27"/>
    <mergeCell ref="BB22:BB23"/>
    <mergeCell ref="BC22:BC27"/>
    <mergeCell ref="AV12:AV13"/>
    <mergeCell ref="BL28:BL29"/>
    <mergeCell ref="BM28:BM33"/>
    <mergeCell ref="BN28:BN29"/>
    <mergeCell ref="BK10:BK15"/>
    <mergeCell ref="BL10:BL11"/>
    <mergeCell ref="BM10:BM15"/>
    <mergeCell ref="BN10:BN11"/>
    <mergeCell ref="BE16:BE21"/>
    <mergeCell ref="BF16:BF17"/>
    <mergeCell ref="BD22:BD23"/>
    <mergeCell ref="BE22:BE27"/>
    <mergeCell ref="BF22:BF23"/>
    <mergeCell ref="BF26:BF27"/>
    <mergeCell ref="BF12:BF13"/>
    <mergeCell ref="AV14:AV15"/>
    <mergeCell ref="AW14:AW15"/>
    <mergeCell ref="BB14:BB15"/>
    <mergeCell ref="BD14:BD15"/>
    <mergeCell ref="AZ10:AZ15"/>
    <mergeCell ref="BB10:BB11"/>
    <mergeCell ref="BC10:BC15"/>
    <mergeCell ref="BD10:BD11"/>
    <mergeCell ref="BE10:BE15"/>
    <mergeCell ref="AW12:AW13"/>
    <mergeCell ref="BB12:BB13"/>
    <mergeCell ref="BD12:BD13"/>
    <mergeCell ref="E28:E33"/>
    <mergeCell ref="AV28:AV29"/>
    <mergeCell ref="AW28:AW29"/>
    <mergeCell ref="G1:X1"/>
    <mergeCell ref="Z1:AQ1"/>
    <mergeCell ref="BB2:BC2"/>
    <mergeCell ref="BD2:BE2"/>
    <mergeCell ref="A4:A51"/>
    <mergeCell ref="A52:A183"/>
    <mergeCell ref="BD8:BD9"/>
    <mergeCell ref="BF8:BF9"/>
    <mergeCell ref="B10:B15"/>
    <mergeCell ref="C10:C15"/>
    <mergeCell ref="D10:D15"/>
    <mergeCell ref="E10:E15"/>
    <mergeCell ref="AV10:AV11"/>
    <mergeCell ref="AW10:AW11"/>
    <mergeCell ref="AX10:AX15"/>
    <mergeCell ref="AY10:AY15"/>
    <mergeCell ref="BD4:BD5"/>
    <mergeCell ref="BE4:BE9"/>
    <mergeCell ref="BF4:BF5"/>
    <mergeCell ref="AV6:AV7"/>
    <mergeCell ref="AW6:AW7"/>
    <mergeCell ref="BB6:BB7"/>
    <mergeCell ref="BD6:BD7"/>
    <mergeCell ref="BF6:BF7"/>
    <mergeCell ref="AV8:AV9"/>
    <mergeCell ref="AW4:AW5"/>
    <mergeCell ref="AX4:AX9"/>
    <mergeCell ref="AY4:AY9"/>
    <mergeCell ref="BF2:BG2"/>
    <mergeCell ref="A184:A231"/>
    <mergeCell ref="A232:A267"/>
    <mergeCell ref="A268:A291"/>
    <mergeCell ref="B4:B9"/>
    <mergeCell ref="C4:C9"/>
    <mergeCell ref="D4:D9"/>
    <mergeCell ref="E4:E9"/>
    <mergeCell ref="AV4:AV5"/>
    <mergeCell ref="B16:B21"/>
    <mergeCell ref="C16:C21"/>
    <mergeCell ref="D16:D21"/>
    <mergeCell ref="E16:E21"/>
    <mergeCell ref="AV3:AW3"/>
    <mergeCell ref="BG4:BG9"/>
    <mergeCell ref="BB4:BB5"/>
    <mergeCell ref="BC4:BC9"/>
    <mergeCell ref="AW8:AW9"/>
    <mergeCell ref="BG10:BG15"/>
    <mergeCell ref="BF10:BF11"/>
    <mergeCell ref="BF14:BF15"/>
    <mergeCell ref="BD20:BD21"/>
    <mergeCell ref="BF20:BF21"/>
    <mergeCell ref="B22:B27"/>
    <mergeCell ref="C22:C27"/>
    <mergeCell ref="D22:D27"/>
    <mergeCell ref="E22:E27"/>
    <mergeCell ref="AV22:AV23"/>
    <mergeCell ref="AW22:AW23"/>
    <mergeCell ref="AX22:AX27"/>
    <mergeCell ref="AY22:AY27"/>
    <mergeCell ref="BC16:BC21"/>
    <mergeCell ref="BD16:BD17"/>
    <mergeCell ref="A292:A363"/>
    <mergeCell ref="B292:B297"/>
    <mergeCell ref="C292:C297"/>
    <mergeCell ref="D292:D297"/>
    <mergeCell ref="E292:E297"/>
    <mergeCell ref="AV292:AV293"/>
    <mergeCell ref="AW292:AW293"/>
    <mergeCell ref="AX292:AX297"/>
    <mergeCell ref="AY292:AY297"/>
    <mergeCell ref="AZ292:AZ297"/>
    <mergeCell ref="BB292:BB293"/>
    <mergeCell ref="BC292:BC297"/>
    <mergeCell ref="BD292:BD293"/>
    <mergeCell ref="BE292:BE297"/>
    <mergeCell ref="AV294:AV295"/>
    <mergeCell ref="AW294:AW295"/>
    <mergeCell ref="BB294:BB295"/>
    <mergeCell ref="BD294:BD295"/>
    <mergeCell ref="AV296:AV297"/>
    <mergeCell ref="AW296:AW297"/>
    <mergeCell ref="BB296:BB297"/>
    <mergeCell ref="BD296:BD297"/>
    <mergeCell ref="B298:B303"/>
    <mergeCell ref="C298:C303"/>
    <mergeCell ref="D298:D303"/>
    <mergeCell ref="E298:E303"/>
    <mergeCell ref="AV298:AV299"/>
    <mergeCell ref="AW298:AW299"/>
    <mergeCell ref="AX298:AX303"/>
    <mergeCell ref="AW302:AW303"/>
    <mergeCell ref="BB302:BB303"/>
    <mergeCell ref="BD302:BD303"/>
    <mergeCell ref="BF302:BF303"/>
    <mergeCell ref="B304:B309"/>
    <mergeCell ref="C304:C309"/>
    <mergeCell ref="D304:D309"/>
    <mergeCell ref="E304:E309"/>
    <mergeCell ref="AV304:AV305"/>
    <mergeCell ref="AW304:AW305"/>
    <mergeCell ref="AX304:AX309"/>
    <mergeCell ref="AY304:AY309"/>
    <mergeCell ref="AZ304:AZ309"/>
    <mergeCell ref="BB304:BB305"/>
    <mergeCell ref="BC304:BC309"/>
    <mergeCell ref="BD304:BD305"/>
    <mergeCell ref="BE304:BE309"/>
    <mergeCell ref="BF304:BF305"/>
    <mergeCell ref="BG304:BG309"/>
    <mergeCell ref="AV306:AV307"/>
    <mergeCell ref="AW306:AW307"/>
    <mergeCell ref="BB306:BB307"/>
    <mergeCell ref="BD306:BD307"/>
    <mergeCell ref="BF306:BF307"/>
    <mergeCell ref="AV308:AV309"/>
    <mergeCell ref="AW308:AW309"/>
    <mergeCell ref="BB308:BB309"/>
    <mergeCell ref="BD308:BD309"/>
    <mergeCell ref="BF308:BF309"/>
    <mergeCell ref="B310:B315"/>
    <mergeCell ref="C310:C315"/>
    <mergeCell ref="D310:D315"/>
    <mergeCell ref="E310:E315"/>
    <mergeCell ref="AV310:AV311"/>
    <mergeCell ref="AW310:AW311"/>
    <mergeCell ref="AX310:AX315"/>
    <mergeCell ref="AY310:AY315"/>
    <mergeCell ref="AZ310:AZ315"/>
    <mergeCell ref="BB310:BB311"/>
    <mergeCell ref="BC310:BC315"/>
    <mergeCell ref="BD310:BD311"/>
    <mergeCell ref="BE310:BE315"/>
    <mergeCell ref="BF310:BF311"/>
    <mergeCell ref="BG310:BG315"/>
    <mergeCell ref="AV312:AV313"/>
    <mergeCell ref="AW312:AW313"/>
    <mergeCell ref="BB312:BB313"/>
    <mergeCell ref="BD312:BD313"/>
    <mergeCell ref="BF312:BF313"/>
    <mergeCell ref="AV314:AV315"/>
    <mergeCell ref="AW314:AW315"/>
    <mergeCell ref="BB314:BB315"/>
    <mergeCell ref="BD314:BD315"/>
    <mergeCell ref="BF314:BF315"/>
    <mergeCell ref="B316:B321"/>
    <mergeCell ref="C316:C321"/>
    <mergeCell ref="D316:D321"/>
    <mergeCell ref="E316:E321"/>
    <mergeCell ref="AV316:AV317"/>
    <mergeCell ref="AW316:AW317"/>
    <mergeCell ref="AX316:AX321"/>
    <mergeCell ref="AY316:AY321"/>
    <mergeCell ref="AZ316:AZ321"/>
    <mergeCell ref="BB316:BB317"/>
    <mergeCell ref="BD316:BD317"/>
    <mergeCell ref="BF316:BF317"/>
    <mergeCell ref="AV318:AV319"/>
    <mergeCell ref="AW318:AW319"/>
    <mergeCell ref="BB318:BB319"/>
    <mergeCell ref="BD318:BD319"/>
    <mergeCell ref="BF318:BF319"/>
    <mergeCell ref="AV320:AV321"/>
    <mergeCell ref="AW320:AW321"/>
    <mergeCell ref="BB320:BB321"/>
    <mergeCell ref="BD320:BD321"/>
    <mergeCell ref="BF320:BF321"/>
    <mergeCell ref="BF332:BF333"/>
    <mergeCell ref="B322:B327"/>
    <mergeCell ref="C322:C327"/>
    <mergeCell ref="D322:D327"/>
    <mergeCell ref="E322:E327"/>
    <mergeCell ref="AV322:AV323"/>
    <mergeCell ref="AW322:AW323"/>
    <mergeCell ref="AX322:AX327"/>
    <mergeCell ref="AY322:AY327"/>
    <mergeCell ref="AZ322:AZ327"/>
    <mergeCell ref="BB322:BB323"/>
    <mergeCell ref="BC322:BC327"/>
    <mergeCell ref="BD322:BD323"/>
    <mergeCell ref="BE322:BE327"/>
    <mergeCell ref="BF322:BF323"/>
    <mergeCell ref="BG322:BG327"/>
    <mergeCell ref="AV324:AV325"/>
    <mergeCell ref="AW324:AW325"/>
    <mergeCell ref="BB324:BB325"/>
    <mergeCell ref="BD324:BD325"/>
    <mergeCell ref="BF324:BF325"/>
    <mergeCell ref="AV326:AV327"/>
    <mergeCell ref="AW326:AW327"/>
    <mergeCell ref="BB326:BB327"/>
    <mergeCell ref="BD326:BD327"/>
    <mergeCell ref="BF326:BF327"/>
    <mergeCell ref="BA328:BA333"/>
    <mergeCell ref="BJ334:BJ335"/>
    <mergeCell ref="BK334:BK339"/>
    <mergeCell ref="BL334:BL335"/>
    <mergeCell ref="BM334:BM339"/>
    <mergeCell ref="BN334:BN335"/>
    <mergeCell ref="BO334:BO339"/>
    <mergeCell ref="BP334:BP339"/>
    <mergeCell ref="BQ334:BQ339"/>
    <mergeCell ref="B328:B333"/>
    <mergeCell ref="C328:C333"/>
    <mergeCell ref="D328:D333"/>
    <mergeCell ref="E328:E333"/>
    <mergeCell ref="AV328:AV329"/>
    <mergeCell ref="AW328:AW329"/>
    <mergeCell ref="AX328:AX333"/>
    <mergeCell ref="AY328:AY333"/>
    <mergeCell ref="AZ328:AZ333"/>
    <mergeCell ref="BB328:BB329"/>
    <mergeCell ref="BC328:BC333"/>
    <mergeCell ref="BD328:BD329"/>
    <mergeCell ref="BE328:BE333"/>
    <mergeCell ref="BF328:BF329"/>
    <mergeCell ref="BG328:BG333"/>
    <mergeCell ref="AV330:AV331"/>
    <mergeCell ref="AW330:AW331"/>
    <mergeCell ref="BB330:BB331"/>
    <mergeCell ref="BD330:BD331"/>
    <mergeCell ref="BF330:BF331"/>
    <mergeCell ref="AV332:AV333"/>
    <mergeCell ref="AW332:AW333"/>
    <mergeCell ref="BB332:BB333"/>
    <mergeCell ref="BD332:BD333"/>
    <mergeCell ref="B334:B339"/>
    <mergeCell ref="C334:C339"/>
    <mergeCell ref="D334:D339"/>
    <mergeCell ref="E334:E339"/>
    <mergeCell ref="AV334:AV335"/>
    <mergeCell ref="AW334:AW335"/>
    <mergeCell ref="AX334:AX339"/>
    <mergeCell ref="AY334:AY339"/>
    <mergeCell ref="AZ334:AZ339"/>
    <mergeCell ref="BB334:BB335"/>
    <mergeCell ref="BD334:BD335"/>
    <mergeCell ref="BF334:BF335"/>
    <mergeCell ref="AV336:AV337"/>
    <mergeCell ref="AW336:AW337"/>
    <mergeCell ref="BB336:BB337"/>
    <mergeCell ref="BD336:BD337"/>
    <mergeCell ref="BF336:BF337"/>
    <mergeCell ref="AV338:AV339"/>
    <mergeCell ref="AW338:AW339"/>
    <mergeCell ref="BB338:BB339"/>
    <mergeCell ref="BD338:BD339"/>
    <mergeCell ref="BF338:BF339"/>
    <mergeCell ref="BC334:BC339"/>
    <mergeCell ref="BE334:BE339"/>
    <mergeCell ref="BA334:BA339"/>
    <mergeCell ref="B340:B345"/>
    <mergeCell ref="C340:C345"/>
    <mergeCell ref="D340:D345"/>
    <mergeCell ref="E340:E345"/>
    <mergeCell ref="AV340:AV341"/>
    <mergeCell ref="AW340:AW341"/>
    <mergeCell ref="AX340:AX345"/>
    <mergeCell ref="AY340:AY345"/>
    <mergeCell ref="AZ340:AZ345"/>
    <mergeCell ref="BB340:BB341"/>
    <mergeCell ref="BC340:BC345"/>
    <mergeCell ref="BD340:BD341"/>
    <mergeCell ref="BE340:BE345"/>
    <mergeCell ref="BF340:BF341"/>
    <mergeCell ref="BG340:BG345"/>
    <mergeCell ref="AV342:AV343"/>
    <mergeCell ref="AW342:AW343"/>
    <mergeCell ref="BB342:BB343"/>
    <mergeCell ref="BD342:BD343"/>
    <mergeCell ref="BF342:BF343"/>
    <mergeCell ref="AV344:AV345"/>
    <mergeCell ref="AW344:AW345"/>
    <mergeCell ref="BB344:BB345"/>
    <mergeCell ref="BD344:BD345"/>
    <mergeCell ref="BF344:BF345"/>
    <mergeCell ref="BA340:BA345"/>
    <mergeCell ref="B346:B351"/>
    <mergeCell ref="C346:C351"/>
    <mergeCell ref="D346:D351"/>
    <mergeCell ref="E346:E351"/>
    <mergeCell ref="AV346:AV347"/>
    <mergeCell ref="AW346:AW347"/>
    <mergeCell ref="AX346:AX351"/>
    <mergeCell ref="AY346:AY351"/>
    <mergeCell ref="AZ346:AZ351"/>
    <mergeCell ref="BB346:BB347"/>
    <mergeCell ref="BC346:BC351"/>
    <mergeCell ref="BD346:BD347"/>
    <mergeCell ref="BE346:BE351"/>
    <mergeCell ref="BF346:BF347"/>
    <mergeCell ref="BG346:BG351"/>
    <mergeCell ref="AV348:AV349"/>
    <mergeCell ref="AW348:AW349"/>
    <mergeCell ref="BB348:BB349"/>
    <mergeCell ref="BD348:BD349"/>
    <mergeCell ref="BF348:BF349"/>
    <mergeCell ref="AV350:AV351"/>
    <mergeCell ref="AW350:AW351"/>
    <mergeCell ref="BB350:BB351"/>
    <mergeCell ref="BD350:BD351"/>
    <mergeCell ref="BF350:BF351"/>
    <mergeCell ref="BA346:BA351"/>
    <mergeCell ref="B352:B357"/>
    <mergeCell ref="C352:C357"/>
    <mergeCell ref="D352:D357"/>
    <mergeCell ref="E352:E357"/>
    <mergeCell ref="AV352:AV353"/>
    <mergeCell ref="AW352:AW353"/>
    <mergeCell ref="AX352:AX357"/>
    <mergeCell ref="AY352:AY357"/>
    <mergeCell ref="AZ352:AZ357"/>
    <mergeCell ref="BB352:BB353"/>
    <mergeCell ref="BC352:BC357"/>
    <mergeCell ref="BD352:BD353"/>
    <mergeCell ref="BE352:BE357"/>
    <mergeCell ref="BF352:BF353"/>
    <mergeCell ref="BG352:BG357"/>
    <mergeCell ref="AV354:AV355"/>
    <mergeCell ref="AW354:AW355"/>
    <mergeCell ref="BB354:BB355"/>
    <mergeCell ref="BD354:BD355"/>
    <mergeCell ref="BF354:BF355"/>
    <mergeCell ref="AV356:AV357"/>
    <mergeCell ref="AW356:AW357"/>
    <mergeCell ref="BB356:BB357"/>
    <mergeCell ref="BD356:BD357"/>
    <mergeCell ref="BF356:BF357"/>
    <mergeCell ref="BA352:BA357"/>
    <mergeCell ref="BG358:BG363"/>
    <mergeCell ref="AV360:AV361"/>
    <mergeCell ref="AW360:AW361"/>
    <mergeCell ref="BB360:BB361"/>
    <mergeCell ref="BD360:BD361"/>
    <mergeCell ref="BF360:BF361"/>
    <mergeCell ref="AV362:AV363"/>
    <mergeCell ref="AW362:AW363"/>
    <mergeCell ref="BB362:BB363"/>
    <mergeCell ref="BD362:BD363"/>
    <mergeCell ref="BF362:BF363"/>
    <mergeCell ref="BJ358:BJ359"/>
    <mergeCell ref="BK358:BK363"/>
    <mergeCell ref="BL358:BL359"/>
    <mergeCell ref="BM358:BM363"/>
    <mergeCell ref="BN358:BN359"/>
    <mergeCell ref="BO358:BO363"/>
    <mergeCell ref="BA358:BA363"/>
    <mergeCell ref="BD366:BD367"/>
    <mergeCell ref="BF366:BF367"/>
    <mergeCell ref="AV368:AV369"/>
    <mergeCell ref="AW368:AW369"/>
    <mergeCell ref="BB368:BB369"/>
    <mergeCell ref="BD368:BD369"/>
    <mergeCell ref="BF368:BF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B358:BB359"/>
    <mergeCell ref="BC358:BC363"/>
    <mergeCell ref="BD358:BD359"/>
    <mergeCell ref="BE358:BE363"/>
    <mergeCell ref="BF358:BF359"/>
    <mergeCell ref="AX370:AX375"/>
    <mergeCell ref="AY370:AY375"/>
    <mergeCell ref="AZ370:AZ375"/>
    <mergeCell ref="BB370:BB371"/>
    <mergeCell ref="BC370:BC375"/>
    <mergeCell ref="BJ370:BJ371"/>
    <mergeCell ref="BK370:BK375"/>
    <mergeCell ref="BL370:BL371"/>
    <mergeCell ref="BM370:BM375"/>
    <mergeCell ref="BN370:BN371"/>
    <mergeCell ref="BO370:BO375"/>
    <mergeCell ref="BP370:BP375"/>
    <mergeCell ref="BQ370:BQ375"/>
    <mergeCell ref="BJ372:BJ373"/>
    <mergeCell ref="BL372:BL373"/>
    <mergeCell ref="BN372:BN373"/>
    <mergeCell ref="BJ374:BJ375"/>
    <mergeCell ref="BL374:BL375"/>
    <mergeCell ref="A364:A387"/>
    <mergeCell ref="B364:B369"/>
    <mergeCell ref="C364:C369"/>
    <mergeCell ref="D364:D369"/>
    <mergeCell ref="E364:E369"/>
    <mergeCell ref="AV364:AV365"/>
    <mergeCell ref="AW364:AW365"/>
    <mergeCell ref="AX364:AX369"/>
    <mergeCell ref="AY364:AY369"/>
    <mergeCell ref="AZ364:AZ369"/>
    <mergeCell ref="BB364:BB365"/>
    <mergeCell ref="BC364:BC369"/>
    <mergeCell ref="BD364:BD365"/>
    <mergeCell ref="BE364:BE369"/>
    <mergeCell ref="BF364:BF365"/>
    <mergeCell ref="BG364:BG369"/>
    <mergeCell ref="AV366:AV367"/>
    <mergeCell ref="AW366:AW367"/>
    <mergeCell ref="BB366:BB367"/>
    <mergeCell ref="BD370:BD371"/>
    <mergeCell ref="BE370:BE375"/>
    <mergeCell ref="BF370:BF371"/>
    <mergeCell ref="BG370:BG375"/>
    <mergeCell ref="AV372:AV373"/>
    <mergeCell ref="AW372:AW373"/>
    <mergeCell ref="BB372:BB373"/>
    <mergeCell ref="BD372:BD373"/>
    <mergeCell ref="BF372:BF373"/>
    <mergeCell ref="AV374:AV375"/>
    <mergeCell ref="AW374:AW375"/>
    <mergeCell ref="BB374:BB375"/>
    <mergeCell ref="BD374:BD375"/>
    <mergeCell ref="BF374:BF375"/>
    <mergeCell ref="B376:B381"/>
    <mergeCell ref="C376:C381"/>
    <mergeCell ref="D376:D381"/>
    <mergeCell ref="E376:E381"/>
    <mergeCell ref="AV376:AV377"/>
    <mergeCell ref="AW376:AW377"/>
    <mergeCell ref="AX376:AX381"/>
    <mergeCell ref="AY376:AY381"/>
    <mergeCell ref="AZ376:AZ381"/>
    <mergeCell ref="BB376:BB377"/>
    <mergeCell ref="BC376:BC381"/>
    <mergeCell ref="BD376:BD377"/>
    <mergeCell ref="BE376:BE381"/>
    <mergeCell ref="BF376:BF377"/>
    <mergeCell ref="BG376:BG381"/>
    <mergeCell ref="AV378:AV379"/>
    <mergeCell ref="AW378:AW379"/>
    <mergeCell ref="BB378:BB379"/>
    <mergeCell ref="BD378:BD379"/>
    <mergeCell ref="BF378:BF379"/>
    <mergeCell ref="AV380:AV381"/>
    <mergeCell ref="AW380:AW381"/>
    <mergeCell ref="BB380:BB381"/>
    <mergeCell ref="BD380:BD381"/>
    <mergeCell ref="BF380:BF381"/>
    <mergeCell ref="B382:B387"/>
    <mergeCell ref="C382:C387"/>
    <mergeCell ref="D382:D387"/>
    <mergeCell ref="E382:E387"/>
    <mergeCell ref="AV382:AV383"/>
    <mergeCell ref="AW382:AW383"/>
    <mergeCell ref="AX382:AX387"/>
    <mergeCell ref="AY382:AY387"/>
    <mergeCell ref="AZ382:AZ387"/>
    <mergeCell ref="BB382:BB383"/>
    <mergeCell ref="BC382:BC387"/>
    <mergeCell ref="BD382:BD383"/>
    <mergeCell ref="BE382:BE387"/>
    <mergeCell ref="BF382:BF383"/>
    <mergeCell ref="BG382:BG387"/>
    <mergeCell ref="AV384:AV385"/>
    <mergeCell ref="AW384:AW385"/>
    <mergeCell ref="BB384:BB385"/>
    <mergeCell ref="BD384:BD385"/>
    <mergeCell ref="BF384:BF385"/>
    <mergeCell ref="AV386:AV387"/>
    <mergeCell ref="AW386:AW387"/>
    <mergeCell ref="BB386:BB387"/>
    <mergeCell ref="BD386:BD387"/>
    <mergeCell ref="BF386:BF387"/>
    <mergeCell ref="A388:A429"/>
    <mergeCell ref="B388:B393"/>
    <mergeCell ref="C388:C393"/>
    <mergeCell ref="D388:D393"/>
    <mergeCell ref="E388:E393"/>
    <mergeCell ref="AV388:AV389"/>
    <mergeCell ref="AW388:AW389"/>
    <mergeCell ref="AX388:AX393"/>
    <mergeCell ref="AY388:AY393"/>
    <mergeCell ref="AZ388:AZ393"/>
    <mergeCell ref="BB388:BB389"/>
    <mergeCell ref="BC388:BC393"/>
    <mergeCell ref="BD388:BD389"/>
    <mergeCell ref="BE388:BE393"/>
    <mergeCell ref="BF388:BF389"/>
    <mergeCell ref="BG388:BG393"/>
    <mergeCell ref="AV390:AV391"/>
    <mergeCell ref="AW390:AW391"/>
    <mergeCell ref="BB390:BB391"/>
    <mergeCell ref="BD390:BD391"/>
    <mergeCell ref="BF390:BF391"/>
    <mergeCell ref="AV392:AV393"/>
    <mergeCell ref="AW392:AW393"/>
    <mergeCell ref="BB392:BB393"/>
    <mergeCell ref="BD392:BD393"/>
    <mergeCell ref="BF392:BF393"/>
    <mergeCell ref="B394:B399"/>
    <mergeCell ref="C394:C399"/>
    <mergeCell ref="D394:D399"/>
    <mergeCell ref="E394:E399"/>
    <mergeCell ref="AV394:AV395"/>
    <mergeCell ref="AW394:AW395"/>
    <mergeCell ref="BJ400:BJ401"/>
    <mergeCell ref="BK400:BK405"/>
    <mergeCell ref="BL400:BL401"/>
    <mergeCell ref="BM400:BM405"/>
    <mergeCell ref="BN400:BN401"/>
    <mergeCell ref="BO400:BO405"/>
    <mergeCell ref="AX394:AX399"/>
    <mergeCell ref="AY394:AY399"/>
    <mergeCell ref="AZ394:AZ399"/>
    <mergeCell ref="BB394:BB395"/>
    <mergeCell ref="BC394:BC399"/>
    <mergeCell ref="BD394:BD395"/>
    <mergeCell ref="BE394:BE399"/>
    <mergeCell ref="BF394:BF395"/>
    <mergeCell ref="BG394:BG399"/>
    <mergeCell ref="AV396:AV397"/>
    <mergeCell ref="AW396:AW397"/>
    <mergeCell ref="BB396:BB397"/>
    <mergeCell ref="BD396:BD397"/>
    <mergeCell ref="BF396:BF397"/>
    <mergeCell ref="AV398:AV399"/>
    <mergeCell ref="AW398:AW399"/>
    <mergeCell ref="BB398:BB399"/>
    <mergeCell ref="BD398:BD399"/>
    <mergeCell ref="BF398:BF399"/>
    <mergeCell ref="BI394:BI399"/>
    <mergeCell ref="BH396:BH397"/>
    <mergeCell ref="BH398:BH399"/>
    <mergeCell ref="BH400:BH401"/>
    <mergeCell ref="BI400:BI405"/>
    <mergeCell ref="BH402:BH403"/>
    <mergeCell ref="B400:B405"/>
    <mergeCell ref="C400:C405"/>
    <mergeCell ref="D400:D405"/>
    <mergeCell ref="E400:E405"/>
    <mergeCell ref="AV400:AV401"/>
    <mergeCell ref="AW400:AW401"/>
    <mergeCell ref="AX400:AX405"/>
    <mergeCell ref="AY400:AY405"/>
    <mergeCell ref="AZ400:AZ405"/>
    <mergeCell ref="BB400:BB401"/>
    <mergeCell ref="BC400:BC405"/>
    <mergeCell ref="BD400:BD401"/>
    <mergeCell ref="BE400:BE405"/>
    <mergeCell ref="BF400:BF401"/>
    <mergeCell ref="BG400:BG405"/>
    <mergeCell ref="AV402:AV403"/>
    <mergeCell ref="AW402:AW403"/>
    <mergeCell ref="BB402:BB403"/>
    <mergeCell ref="BD402:BD403"/>
    <mergeCell ref="BF402:BF403"/>
    <mergeCell ref="AV404:AV405"/>
    <mergeCell ref="AW404:AW405"/>
    <mergeCell ref="BB404:BB405"/>
    <mergeCell ref="BD404:BD405"/>
    <mergeCell ref="BF404:BF405"/>
    <mergeCell ref="BJ412:BJ413"/>
    <mergeCell ref="BK412:BK417"/>
    <mergeCell ref="BL412:BL413"/>
    <mergeCell ref="BM412:BM417"/>
    <mergeCell ref="BN412:BN413"/>
    <mergeCell ref="BO412:BO417"/>
    <mergeCell ref="BP412:BP417"/>
    <mergeCell ref="B406:B411"/>
    <mergeCell ref="C406:C411"/>
    <mergeCell ref="D406:D411"/>
    <mergeCell ref="E406:E411"/>
    <mergeCell ref="AV406:AV407"/>
    <mergeCell ref="AW406:AW407"/>
    <mergeCell ref="AX406:AX411"/>
    <mergeCell ref="AY406:AY411"/>
    <mergeCell ref="AZ406:AZ411"/>
    <mergeCell ref="BB406:BB407"/>
    <mergeCell ref="BC406:BC411"/>
    <mergeCell ref="BD406:BD407"/>
    <mergeCell ref="BE406:BE411"/>
    <mergeCell ref="BF406:BF407"/>
    <mergeCell ref="BG406:BG411"/>
    <mergeCell ref="AV408:AV409"/>
    <mergeCell ref="AW408:AW409"/>
    <mergeCell ref="BB408:BB409"/>
    <mergeCell ref="BD408:BD409"/>
    <mergeCell ref="BF408:BF409"/>
    <mergeCell ref="AV410:AV411"/>
    <mergeCell ref="AW410:AW411"/>
    <mergeCell ref="BJ424:BJ425"/>
    <mergeCell ref="BK424:BK429"/>
    <mergeCell ref="BL424:BL425"/>
    <mergeCell ref="BM424:BM429"/>
    <mergeCell ref="BN424:BN425"/>
    <mergeCell ref="BO424:BO429"/>
    <mergeCell ref="BB410:BB411"/>
    <mergeCell ref="BD410:BD411"/>
    <mergeCell ref="BF410:BF411"/>
    <mergeCell ref="B412:B417"/>
    <mergeCell ref="C412:C417"/>
    <mergeCell ref="D412:D417"/>
    <mergeCell ref="E412:E417"/>
    <mergeCell ref="AV412:AV413"/>
    <mergeCell ref="AW412:AW413"/>
    <mergeCell ref="AX412:AX417"/>
    <mergeCell ref="AY412:AY417"/>
    <mergeCell ref="AZ412:AZ417"/>
    <mergeCell ref="BB412:BB413"/>
    <mergeCell ref="BC412:BC417"/>
    <mergeCell ref="BD412:BD413"/>
    <mergeCell ref="BE412:BE417"/>
    <mergeCell ref="BF412:BF413"/>
    <mergeCell ref="BG418:BG423"/>
    <mergeCell ref="AV420:AV421"/>
    <mergeCell ref="AW420:AW421"/>
    <mergeCell ref="BB420:BB421"/>
    <mergeCell ref="BD420:BD421"/>
    <mergeCell ref="BF420:BF421"/>
    <mergeCell ref="AV422:AV423"/>
    <mergeCell ref="AW422:AW423"/>
    <mergeCell ref="BB422:BB423"/>
    <mergeCell ref="BD422:BD423"/>
    <mergeCell ref="BF422:BF423"/>
    <mergeCell ref="BG412:BG417"/>
    <mergeCell ref="AV414:AV415"/>
    <mergeCell ref="AW414:AW415"/>
    <mergeCell ref="BB414:BB415"/>
    <mergeCell ref="BD414:BD415"/>
    <mergeCell ref="BF414:BF415"/>
    <mergeCell ref="AV416:AV417"/>
    <mergeCell ref="AW416:AW417"/>
    <mergeCell ref="BB416:BB417"/>
    <mergeCell ref="BD416:BD417"/>
    <mergeCell ref="BF416:BF417"/>
    <mergeCell ref="BB428:BB429"/>
    <mergeCell ref="BD428:BD429"/>
    <mergeCell ref="BF428:BF429"/>
    <mergeCell ref="B418:B423"/>
    <mergeCell ref="C418:C423"/>
    <mergeCell ref="D418:D423"/>
    <mergeCell ref="E418:E423"/>
    <mergeCell ref="AV418:AV419"/>
    <mergeCell ref="AW418:AW419"/>
    <mergeCell ref="AX418:AX423"/>
    <mergeCell ref="AY418:AY423"/>
    <mergeCell ref="AZ418:AZ423"/>
    <mergeCell ref="BB418:BB419"/>
    <mergeCell ref="BC418:BC423"/>
    <mergeCell ref="BD418:BD419"/>
    <mergeCell ref="BE418:BE423"/>
    <mergeCell ref="BF418:BF419"/>
    <mergeCell ref="BE445:BE450"/>
    <mergeCell ref="BG445:BG450"/>
    <mergeCell ref="AV448:AV450"/>
    <mergeCell ref="AT451:AT459"/>
    <mergeCell ref="AV451:AV453"/>
    <mergeCell ref="AV454:AV456"/>
    <mergeCell ref="BC454:BC459"/>
    <mergeCell ref="BE454:BE459"/>
    <mergeCell ref="BG454:BG459"/>
    <mergeCell ref="AV457:AV459"/>
    <mergeCell ref="B424:B429"/>
    <mergeCell ref="C424:C429"/>
    <mergeCell ref="D424:D429"/>
    <mergeCell ref="E424:E429"/>
    <mergeCell ref="AV424:AV425"/>
    <mergeCell ref="AW424:AW425"/>
    <mergeCell ref="AX424:AX429"/>
    <mergeCell ref="AY424:AY429"/>
    <mergeCell ref="AZ424:AZ429"/>
    <mergeCell ref="BB424:BB425"/>
    <mergeCell ref="BC424:BC429"/>
    <mergeCell ref="BD424:BD425"/>
    <mergeCell ref="BE424:BE429"/>
    <mergeCell ref="BF424:BF425"/>
    <mergeCell ref="BG424:BG429"/>
    <mergeCell ref="AV426:AV427"/>
    <mergeCell ref="AW426:AW427"/>
    <mergeCell ref="BB426:BB427"/>
    <mergeCell ref="BD426:BD427"/>
    <mergeCell ref="BF426:BF427"/>
    <mergeCell ref="AV428:AV429"/>
    <mergeCell ref="AW428:AW429"/>
    <mergeCell ref="BE490:BE495"/>
    <mergeCell ref="BG490:BG495"/>
    <mergeCell ref="AV493:AV495"/>
    <mergeCell ref="AT496:AT504"/>
    <mergeCell ref="AV496:AV498"/>
    <mergeCell ref="AV499:AV501"/>
    <mergeCell ref="BC499:BC504"/>
    <mergeCell ref="BE499:BE504"/>
    <mergeCell ref="BG499:BG504"/>
    <mergeCell ref="AV502:AV504"/>
    <mergeCell ref="BK463:BK468"/>
    <mergeCell ref="BM463:BM468"/>
    <mergeCell ref="BK472:BK477"/>
    <mergeCell ref="BM472:BM477"/>
    <mergeCell ref="W431:X431"/>
    <mergeCell ref="AP431:AQ431"/>
    <mergeCell ref="AW431:AZ431"/>
    <mergeCell ref="BB431:BC431"/>
    <mergeCell ref="BD431:BE431"/>
    <mergeCell ref="BF431:BG431"/>
    <mergeCell ref="AV432:AW432"/>
    <mergeCell ref="AT433:AT441"/>
    <mergeCell ref="AV433:AV435"/>
    <mergeCell ref="AV436:AV438"/>
    <mergeCell ref="BC436:BC441"/>
    <mergeCell ref="BE436:BE441"/>
    <mergeCell ref="BG436:BG441"/>
    <mergeCell ref="AV439:AV441"/>
    <mergeCell ref="AT442:AT450"/>
    <mergeCell ref="AV442:AV444"/>
    <mergeCell ref="AV445:AV447"/>
    <mergeCell ref="BC445:BC450"/>
    <mergeCell ref="AT460:AT468"/>
    <mergeCell ref="AV460:AV462"/>
    <mergeCell ref="AV463:AV465"/>
    <mergeCell ref="BC463:BC468"/>
    <mergeCell ref="BE463:BE468"/>
    <mergeCell ref="BG463:BG468"/>
    <mergeCell ref="AV466:AV468"/>
    <mergeCell ref="AT469:AT477"/>
    <mergeCell ref="AV469:AV471"/>
    <mergeCell ref="AV472:AV474"/>
    <mergeCell ref="BC472:BC477"/>
    <mergeCell ref="BE472:BE477"/>
    <mergeCell ref="BG472:BG477"/>
    <mergeCell ref="AV475:AV477"/>
    <mergeCell ref="AT507:AT515"/>
    <mergeCell ref="AV507:AV509"/>
    <mergeCell ref="AV510:AV512"/>
    <mergeCell ref="BC510:BC515"/>
    <mergeCell ref="BE510:BE515"/>
    <mergeCell ref="BG510:BG515"/>
    <mergeCell ref="AV513:AV515"/>
    <mergeCell ref="AT478:AT486"/>
    <mergeCell ref="AV478:AV480"/>
    <mergeCell ref="AV481:AV483"/>
    <mergeCell ref="BC481:BC486"/>
    <mergeCell ref="BE481:BE486"/>
    <mergeCell ref="BG481:BG486"/>
    <mergeCell ref="AV484:AV486"/>
    <mergeCell ref="AT487:AT495"/>
    <mergeCell ref="AV487:AV489"/>
    <mergeCell ref="AV490:AV492"/>
    <mergeCell ref="BC490:BC495"/>
  </mergeCells>
  <conditionalFormatting sqref="AX4:AZ4">
    <cfRule type="cellIs" dxfId="1585" priority="831" stopIfTrue="1" operator="greaterThan">
      <formula>0.03</formula>
    </cfRule>
    <cfRule type="cellIs" dxfId="1584" priority="832" stopIfTrue="1" operator="lessThan">
      <formula>-0.03</formula>
    </cfRule>
  </conditionalFormatting>
  <conditionalFormatting sqref="AX518:AZ518">
    <cfRule type="cellIs" dxfId="1583" priority="833" stopIfTrue="1" operator="greaterThan">
      <formula>0.03</formula>
    </cfRule>
    <cfRule type="cellIs" dxfId="1582" priority="834" stopIfTrue="1" operator="lessThan">
      <formula>-0.03</formula>
    </cfRule>
  </conditionalFormatting>
  <conditionalFormatting sqref="AX433:AZ435">
    <cfRule type="cellIs" dxfId="1581" priority="835" stopIfTrue="1" operator="greaterThan">
      <formula>0.03</formula>
    </cfRule>
    <cfRule type="cellIs" dxfId="1580" priority="836" stopIfTrue="1" operator="lessThan">
      <formula>-0.03</formula>
    </cfRule>
  </conditionalFormatting>
  <conditionalFormatting sqref="AW433:AW435">
    <cfRule type="cellIs" dxfId="1579" priority="829" stopIfTrue="1" operator="greaterThan">
      <formula>0.03</formula>
    </cfRule>
    <cfRule type="cellIs" dxfId="1578" priority="830" stopIfTrue="1" operator="lessThan">
      <formula>-0.03</formula>
    </cfRule>
  </conditionalFormatting>
  <conditionalFormatting sqref="BB518">
    <cfRule type="cellIs" dxfId="1577" priority="811" stopIfTrue="1" operator="greaterThan">
      <formula>0.03</formula>
    </cfRule>
    <cfRule type="cellIs" dxfId="1576" priority="812" stopIfTrue="1" operator="lessThan">
      <formula>-0.03</formula>
    </cfRule>
  </conditionalFormatting>
  <conditionalFormatting sqref="AW518">
    <cfRule type="cellIs" dxfId="1575" priority="827" stopIfTrue="1" operator="greaterThan">
      <formula>0.03</formula>
    </cfRule>
    <cfRule type="cellIs" dxfId="1574" priority="828" stopIfTrue="1" operator="lessThan">
      <formula>-0.03</formula>
    </cfRule>
  </conditionalFormatting>
  <conditionalFormatting sqref="AW4 AW6 AW8">
    <cfRule type="cellIs" dxfId="1571" priority="825" stopIfTrue="1" operator="greaterThan">
      <formula>0.03</formula>
    </cfRule>
    <cfRule type="cellIs" dxfId="1570" priority="826"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1569" priority="785" stopIfTrue="1" operator="greaterThan">
      <formula>0.03</formula>
    </cfRule>
    <cfRule type="cellIs" dxfId="1568" priority="786" stopIfTrue="1" operator="lessThan">
      <formula>-0.03</formula>
    </cfRule>
  </conditionalFormatting>
  <conditionalFormatting sqref="BG518">
    <cfRule type="cellIs" dxfId="1567" priority="821" stopIfTrue="1" operator="greaterThan">
      <formula>0.03</formula>
    </cfRule>
    <cfRule type="cellIs" dxfId="1566" priority="822" stopIfTrue="1" operator="lessThan">
      <formula>-0.03</formula>
    </cfRule>
  </conditionalFormatting>
  <conditionalFormatting sqref="BE433:BI435">
    <cfRule type="cellIs" dxfId="1563" priority="769" stopIfTrue="1" operator="greaterThan">
      <formula>0.03</formula>
    </cfRule>
    <cfRule type="cellIs" dxfId="1562" priority="770" stopIfTrue="1" operator="lessThan">
      <formula>-0.03</formula>
    </cfRule>
  </conditionalFormatting>
  <conditionalFormatting sqref="BG4">
    <cfRule type="cellIs" dxfId="1561" priority="819" stopIfTrue="1" operator="greaterThan">
      <formula>0.03</formula>
    </cfRule>
    <cfRule type="cellIs" dxfId="1560" priority="820" stopIfTrue="1" operator="lessThan">
      <formula>-0.03</formula>
    </cfRule>
  </conditionalFormatting>
  <conditionalFormatting sqref="BC4">
    <cfRule type="cellIs" dxfId="1559" priority="813" stopIfTrue="1" operator="greaterThan">
      <formula>0.03</formula>
    </cfRule>
    <cfRule type="cellIs" dxfId="1558" priority="814" stopIfTrue="1" operator="lessThan">
      <formula>-0.03</formula>
    </cfRule>
  </conditionalFormatting>
  <conditionalFormatting sqref="AW460:AW468">
    <cfRule type="cellIs" dxfId="1557" priority="755" stopIfTrue="1" operator="greaterThan">
      <formula>0.03</formula>
    </cfRule>
    <cfRule type="cellIs" dxfId="1556" priority="756" stopIfTrue="1" operator="lessThan">
      <formula>-0.03</formula>
    </cfRule>
  </conditionalFormatting>
  <conditionalFormatting sqref="AX469:AZ471">
    <cfRule type="cellIs" dxfId="1555" priority="753" stopIfTrue="1" operator="greaterThan">
      <formula>0.03</formula>
    </cfRule>
    <cfRule type="cellIs" dxfId="1554" priority="754" stopIfTrue="1" operator="lessThan">
      <formula>-0.03</formula>
    </cfRule>
  </conditionalFormatting>
  <conditionalFormatting sqref="BG433:BG435">
    <cfRule type="cellIs" dxfId="1553" priority="767" stopIfTrue="1" operator="greaterThan">
      <formula>0.03</formula>
    </cfRule>
    <cfRule type="cellIs" dxfId="1552" priority="768" stopIfTrue="1" operator="lessThan">
      <formula>-0.03</formula>
    </cfRule>
  </conditionalFormatting>
  <conditionalFormatting sqref="AW442">
    <cfRule type="cellIs" dxfId="1549" priority="737" stopIfTrue="1" operator="greaterThan">
      <formula>0.03</formula>
    </cfRule>
    <cfRule type="cellIs" dxfId="1548" priority="738" stopIfTrue="1" operator="lessThan">
      <formula>-0.03</formula>
    </cfRule>
  </conditionalFormatting>
  <conditionalFormatting sqref="BC518">
    <cfRule type="cellIs" dxfId="1547" priority="815" stopIfTrue="1" operator="greaterThan">
      <formula>0.03</formula>
    </cfRule>
    <cfRule type="cellIs" dxfId="1546" priority="816" stopIfTrue="1" operator="lessThan">
      <formula>-0.03</formula>
    </cfRule>
  </conditionalFormatting>
  <conditionalFormatting sqref="AX478:AZ480">
    <cfRule type="cellIs" dxfId="1545" priority="749" stopIfTrue="1" operator="greaterThan">
      <formula>0.03</formula>
    </cfRule>
    <cfRule type="cellIs" dxfId="1544" priority="750" stopIfTrue="1" operator="lessThan">
      <formula>-0.03</formula>
    </cfRule>
  </conditionalFormatting>
  <conditionalFormatting sqref="BG454">
    <cfRule type="cellIs" dxfId="1543" priority="723" stopIfTrue="1" operator="greaterThan">
      <formula>0.03</formula>
    </cfRule>
    <cfRule type="cellIs" dxfId="1542" priority="724" stopIfTrue="1" operator="lessThan">
      <formula>-0.03</formula>
    </cfRule>
  </conditionalFormatting>
  <conditionalFormatting sqref="BB4 BB6 BB8">
    <cfRule type="cellIs" dxfId="1541" priority="809" stopIfTrue="1" operator="greaterThan">
      <formula>0.03</formula>
    </cfRule>
    <cfRule type="cellIs" dxfId="1540" priority="810" stopIfTrue="1" operator="lessThan">
      <formula>-0.03</formula>
    </cfRule>
  </conditionalFormatting>
  <conditionalFormatting sqref="BF4 BF6 BF8">
    <cfRule type="cellIs" dxfId="1539" priority="805" stopIfTrue="1" operator="greaterThan">
      <formula>0.03</formula>
    </cfRule>
    <cfRule type="cellIs" dxfId="1538" priority="80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1537" priority="787" stopIfTrue="1" operator="greaterThan">
      <formula>0.03</formula>
    </cfRule>
    <cfRule type="cellIs" dxfId="1536" priority="788" stopIfTrue="1" operator="lessThan">
      <formula>-0.03</formula>
    </cfRule>
  </conditionalFormatting>
  <conditionalFormatting sqref="BC454">
    <cfRule type="cellIs" dxfId="1535" priority="727" stopIfTrue="1" operator="greaterThan">
      <formula>0.03</formula>
    </cfRule>
    <cfRule type="cellIs" dxfId="1534" priority="728" stopIfTrue="1" operator="lessThan">
      <formula>-0.03</formula>
    </cfRule>
  </conditionalFormatting>
  <conditionalFormatting sqref="BF518">
    <cfRule type="cellIs" dxfId="1533" priority="807" stopIfTrue="1" operator="greaterThan">
      <formula>0.03</formula>
    </cfRule>
    <cfRule type="cellIs" dxfId="1532" priority="808" stopIfTrue="1" operator="lessThan">
      <formula>-0.03</formula>
    </cfRule>
  </conditionalFormatting>
  <conditionalFormatting sqref="AW469:AW477">
    <cfRule type="cellIs" dxfId="1531" priority="751" stopIfTrue="1" operator="greaterThan">
      <formula>0.03</formula>
    </cfRule>
    <cfRule type="cellIs" dxfId="1530" priority="752" stopIfTrue="1" operator="lessThan">
      <formula>-0.03</formula>
    </cfRule>
  </conditionalFormatting>
  <conditionalFormatting sqref="BD4 BD6 BD8">
    <cfRule type="cellIs" dxfId="1529" priority="801" stopIfTrue="1" operator="greaterThan">
      <formula>0.03</formula>
    </cfRule>
    <cfRule type="cellIs" dxfId="1528" priority="802" stopIfTrue="1" operator="lessThan">
      <formula>-0.03</formula>
    </cfRule>
  </conditionalFormatting>
  <conditionalFormatting sqref="BC463">
    <cfRule type="cellIs" dxfId="1527" priority="719" stopIfTrue="1" operator="greaterThan">
      <formula>0.03</formula>
    </cfRule>
    <cfRule type="cellIs" dxfId="1526" priority="720" stopIfTrue="1" operator="lessThan">
      <formula>-0.03</formula>
    </cfRule>
  </conditionalFormatting>
  <conditionalFormatting sqref="BD518">
    <cfRule type="cellIs" dxfId="1525" priority="803" stopIfTrue="1" operator="greaterThan">
      <formula>0.03</formula>
    </cfRule>
    <cfRule type="cellIs" dxfId="1524" priority="804" stopIfTrue="1" operator="lessThan">
      <formula>-0.03</formula>
    </cfRule>
  </conditionalFormatting>
  <conditionalFormatting sqref="BC445">
    <cfRule type="cellIs" dxfId="1523" priority="733" stopIfTrue="1" operator="greaterThan">
      <formula>0.03</formula>
    </cfRule>
    <cfRule type="cellIs" dxfId="1522" priority="73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1521" priority="793" stopIfTrue="1" operator="greaterThan">
      <formula>0.03</formula>
    </cfRule>
    <cfRule type="cellIs" dxfId="1520" priority="794" stopIfTrue="1" operator="lessThan">
      <formula>-0.03</formula>
    </cfRule>
  </conditionalFormatting>
  <conditionalFormatting sqref="BE4:BI4">
    <cfRule type="cellIs" dxfId="1519" priority="795" stopIfTrue="1" operator="greaterThan">
      <formula>0.03</formula>
    </cfRule>
    <cfRule type="cellIs" dxfId="1518" priority="796" stopIfTrue="1" operator="lessThan">
      <formula>-0.03</formula>
    </cfRule>
  </conditionalFormatting>
  <conditionalFormatting sqref="BE518:BI518">
    <cfRule type="cellIs" dxfId="1517" priority="797" stopIfTrue="1" operator="greaterThan">
      <formula>0.03</formula>
    </cfRule>
    <cfRule type="cellIs" dxfId="1516" priority="798" stopIfTrue="1" operator="lessThan">
      <formula>-0.03</formula>
    </cfRule>
  </conditionalFormatting>
  <conditionalFormatting sqref="BB433:BB435">
    <cfRule type="cellIs" dxfId="1515" priority="777" stopIfTrue="1" operator="greaterThan">
      <formula>0.03</formula>
    </cfRule>
    <cfRule type="cellIs" dxfId="1514" priority="778" stopIfTrue="1" operator="lessThan">
      <formula>-0.03</formula>
    </cfRule>
  </conditionalFormatting>
  <conditionalFormatting sqref="BE445:BI445">
    <cfRule type="cellIs" dxfId="1513" priority="731" stopIfTrue="1" operator="greaterThan">
      <formula>0.03</formula>
    </cfRule>
    <cfRule type="cellIs" dxfId="1512" priority="732"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1511" priority="791" stopIfTrue="1" operator="greaterThan">
      <formula>0.03</formula>
    </cfRule>
    <cfRule type="cellIs" dxfId="1510" priority="792" stopIfTrue="1" operator="lessThan">
      <formula>-0.03</formula>
    </cfRule>
  </conditionalFormatting>
  <conditionalFormatting sqref="BF443:BF450">
    <cfRule type="cellIs" dxfId="1509" priority="667" stopIfTrue="1" operator="greaterThan">
      <formula>0.03</formula>
    </cfRule>
    <cfRule type="cellIs" dxfId="1508" priority="668"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1507" priority="789" stopIfTrue="1" operator="greaterThan">
      <formula>0.03</formula>
    </cfRule>
    <cfRule type="cellIs" dxfId="1506" priority="790"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1505" priority="779" stopIfTrue="1" operator="greaterThan">
      <formula>0.03</formula>
    </cfRule>
    <cfRule type="cellIs" dxfId="1504" priority="780"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1503" priority="783" stopIfTrue="1" operator="greaterThan">
      <formula>0.03</formula>
    </cfRule>
    <cfRule type="cellIs" dxfId="1502" priority="78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1501" priority="781" stopIfTrue="1" operator="greaterThan">
      <formula>0.03</formula>
    </cfRule>
    <cfRule type="cellIs" dxfId="1500" priority="782" stopIfTrue="1" operator="lessThan">
      <formula>-0.03</formula>
    </cfRule>
  </conditionalFormatting>
  <conditionalFormatting sqref="BD433:BD435">
    <cfRule type="cellIs" dxfId="1499" priority="775" stopIfTrue="1" operator="greaterThan">
      <formula>0.03</formula>
    </cfRule>
    <cfRule type="cellIs" dxfId="1498" priority="776" stopIfTrue="1" operator="lessThan">
      <formula>-0.03</formula>
    </cfRule>
  </conditionalFormatting>
  <conditionalFormatting sqref="BF433:BF435">
    <cfRule type="cellIs" dxfId="1497" priority="773" stopIfTrue="1" operator="greaterThan">
      <formula>0.03</formula>
    </cfRule>
    <cfRule type="cellIs" dxfId="1496" priority="774" stopIfTrue="1" operator="lessThan">
      <formula>-0.03</formula>
    </cfRule>
  </conditionalFormatting>
  <conditionalFormatting sqref="BC433:BC435">
    <cfRule type="cellIs" dxfId="1495" priority="771" stopIfTrue="1" operator="greaterThan">
      <formula>0.03</formula>
    </cfRule>
    <cfRule type="cellIs" dxfId="1494" priority="772" stopIfTrue="1" operator="lessThan">
      <formula>-0.03</formula>
    </cfRule>
  </conditionalFormatting>
  <conditionalFormatting sqref="BC472">
    <cfRule type="cellIs" dxfId="1493" priority="711" stopIfTrue="1" operator="greaterThan">
      <formula>0.03</formula>
    </cfRule>
    <cfRule type="cellIs" dxfId="1492" priority="712" stopIfTrue="1" operator="lessThan">
      <formula>-0.03</formula>
    </cfRule>
  </conditionalFormatting>
  <conditionalFormatting sqref="BG499">
    <cfRule type="cellIs" dxfId="1491" priority="683" stopIfTrue="1" operator="greaterThan">
      <formula>0.03</formula>
    </cfRule>
    <cfRule type="cellIs" dxfId="1490" priority="684" stopIfTrue="1" operator="lessThan">
      <formula>-0.03</formula>
    </cfRule>
  </conditionalFormatting>
  <conditionalFormatting sqref="BB451:BB459">
    <cfRule type="cellIs" dxfId="1489" priority="651" stopIfTrue="1" operator="greaterThan">
      <formula>0.03</formula>
    </cfRule>
    <cfRule type="cellIs" dxfId="1488" priority="652" stopIfTrue="1" operator="lessThan">
      <formula>-0.03</formula>
    </cfRule>
  </conditionalFormatting>
  <conditionalFormatting sqref="AX442:AZ444">
    <cfRule type="cellIs" dxfId="1487" priority="765" stopIfTrue="1" operator="greaterThan">
      <formula>0.03</formula>
    </cfRule>
    <cfRule type="cellIs" dxfId="1486" priority="766" stopIfTrue="1" operator="lessThan">
      <formula>-0.03</formula>
    </cfRule>
  </conditionalFormatting>
  <conditionalFormatting sqref="AW443:AW450">
    <cfRule type="cellIs" dxfId="1485" priority="763" stopIfTrue="1" operator="greaterThan">
      <formula>0.03</formula>
    </cfRule>
    <cfRule type="cellIs" dxfId="1484" priority="764" stopIfTrue="1" operator="lessThan">
      <formula>-0.03</formula>
    </cfRule>
  </conditionalFormatting>
  <conditionalFormatting sqref="AW478:AW486">
    <cfRule type="cellIs" dxfId="1483" priority="747" stopIfTrue="1" operator="greaterThan">
      <formula>0.03</formula>
    </cfRule>
    <cfRule type="cellIs" dxfId="1482" priority="748" stopIfTrue="1" operator="lessThan">
      <formula>-0.03</formula>
    </cfRule>
  </conditionalFormatting>
  <conditionalFormatting sqref="BG481">
    <cfRule type="cellIs" dxfId="1481" priority="699" stopIfTrue="1" operator="greaterThan">
      <formula>0.03</formula>
    </cfRule>
    <cfRule type="cellIs" dxfId="1480" priority="700" stopIfTrue="1" operator="lessThan">
      <formula>-0.03</formula>
    </cfRule>
  </conditionalFormatting>
  <conditionalFormatting sqref="AX460:AZ462">
    <cfRule type="cellIs" dxfId="1479" priority="757" stopIfTrue="1" operator="greaterThan">
      <formula>0.03</formula>
    </cfRule>
    <cfRule type="cellIs" dxfId="1478" priority="758" stopIfTrue="1" operator="lessThan">
      <formula>-0.03</formula>
    </cfRule>
  </conditionalFormatting>
  <conditionalFormatting sqref="AX451:AZ453">
    <cfRule type="cellIs" dxfId="1477" priority="761" stopIfTrue="1" operator="greaterThan">
      <formula>0.03</formula>
    </cfRule>
    <cfRule type="cellIs" dxfId="1476" priority="762" stopIfTrue="1" operator="lessThan">
      <formula>-0.03</formula>
    </cfRule>
  </conditionalFormatting>
  <conditionalFormatting sqref="AW451:AW459">
    <cfRule type="cellIs" dxfId="1475" priority="759" stopIfTrue="1" operator="greaterThan">
      <formula>0.03</formula>
    </cfRule>
    <cfRule type="cellIs" dxfId="1474" priority="760" stopIfTrue="1" operator="lessThan">
      <formula>-0.03</formula>
    </cfRule>
  </conditionalFormatting>
  <conditionalFormatting sqref="AX487:AZ489">
    <cfRule type="cellIs" dxfId="1473" priority="745" stopIfTrue="1" operator="greaterThan">
      <formula>0.03</formula>
    </cfRule>
    <cfRule type="cellIs" dxfId="1472" priority="746" stopIfTrue="1" operator="lessThan">
      <formula>-0.03</formula>
    </cfRule>
  </conditionalFormatting>
  <conditionalFormatting sqref="AW487:AW495">
    <cfRule type="cellIs" dxfId="1471" priority="743" stopIfTrue="1" operator="greaterThan">
      <formula>0.03</formula>
    </cfRule>
    <cfRule type="cellIs" dxfId="1470" priority="744" stopIfTrue="1" operator="lessThan">
      <formula>-0.03</formula>
    </cfRule>
  </conditionalFormatting>
  <conditionalFormatting sqref="AW496:AW506 AW516:AW517">
    <cfRule type="cellIs" dxfId="1469" priority="739" stopIfTrue="1" operator="greaterThan">
      <formula>0.03</formula>
    </cfRule>
    <cfRule type="cellIs" dxfId="1468" priority="740" stopIfTrue="1" operator="lessThan">
      <formula>-0.03</formula>
    </cfRule>
  </conditionalFormatting>
  <conditionalFormatting sqref="AX496:AZ498">
    <cfRule type="cellIs" dxfId="1467" priority="741" stopIfTrue="1" operator="greaterThan">
      <formula>0.03</formula>
    </cfRule>
    <cfRule type="cellIs" dxfId="1466" priority="742" stopIfTrue="1" operator="lessThan">
      <formula>-0.03</formula>
    </cfRule>
  </conditionalFormatting>
  <conditionalFormatting sqref="BE454:BI454">
    <cfRule type="cellIs" dxfId="1465" priority="725" stopIfTrue="1" operator="greaterThan">
      <formula>0.03</formula>
    </cfRule>
    <cfRule type="cellIs" dxfId="1464" priority="726" stopIfTrue="1" operator="lessThan">
      <formula>-0.03</formula>
    </cfRule>
  </conditionalFormatting>
  <conditionalFormatting sqref="BE490:BI490">
    <cfRule type="cellIs" dxfId="1463" priority="693" stopIfTrue="1" operator="greaterThan">
      <formula>0.03</formula>
    </cfRule>
    <cfRule type="cellIs" dxfId="1462" priority="694" stopIfTrue="1" operator="lessThan">
      <formula>-0.03</formula>
    </cfRule>
  </conditionalFormatting>
  <conditionalFormatting sqref="BB442">
    <cfRule type="cellIs" dxfId="1461" priority="679" stopIfTrue="1" operator="greaterThan">
      <formula>0.03</formula>
    </cfRule>
    <cfRule type="cellIs" dxfId="1460" priority="680" stopIfTrue="1" operator="lessThan">
      <formula>-0.03</formula>
    </cfRule>
  </conditionalFormatting>
  <conditionalFormatting sqref="BG445">
    <cfRule type="cellIs" dxfId="1459" priority="669" stopIfTrue="1" operator="greaterThan">
      <formula>0.03</formula>
    </cfRule>
    <cfRule type="cellIs" dxfId="1458" priority="670" stopIfTrue="1" operator="lessThan">
      <formula>-0.03</formula>
    </cfRule>
  </conditionalFormatting>
  <conditionalFormatting sqref="BD442">
    <cfRule type="cellIs" dxfId="1457" priority="673" stopIfTrue="1" operator="greaterThan">
      <formula>0.03</formula>
    </cfRule>
    <cfRule type="cellIs" dxfId="1456" priority="674" stopIfTrue="1" operator="lessThan">
      <formula>-0.03</formula>
    </cfRule>
  </conditionalFormatting>
  <conditionalFormatting sqref="BC481">
    <cfRule type="cellIs" dxfId="1455" priority="703" stopIfTrue="1" operator="greaterThan">
      <formula>0.03</formula>
    </cfRule>
    <cfRule type="cellIs" dxfId="1454" priority="704" stopIfTrue="1" operator="lessThan">
      <formula>-0.03</formula>
    </cfRule>
  </conditionalFormatting>
  <conditionalFormatting sqref="BG451:BG453">
    <cfRule type="cellIs" dxfId="1453" priority="653" stopIfTrue="1" operator="greaterThan">
      <formula>0.03</formula>
    </cfRule>
    <cfRule type="cellIs" dxfId="1452" priority="654" stopIfTrue="1" operator="lessThan">
      <formula>-0.03</formula>
    </cfRule>
  </conditionalFormatting>
  <conditionalFormatting sqref="BF442">
    <cfRule type="cellIs" dxfId="1451" priority="665" stopIfTrue="1" operator="greaterThan">
      <formula>0.03</formula>
    </cfRule>
    <cfRule type="cellIs" dxfId="1450" priority="666" stopIfTrue="1" operator="lessThan">
      <formula>-0.03</formula>
    </cfRule>
  </conditionalFormatting>
  <conditionalFormatting sqref="BE472:BI472">
    <cfRule type="cellIs" dxfId="1449" priority="709" stopIfTrue="1" operator="greaterThan">
      <formula>0.03</formula>
    </cfRule>
    <cfRule type="cellIs" dxfId="1448" priority="710" stopIfTrue="1" operator="lessThan">
      <formula>-0.03</formula>
    </cfRule>
  </conditionalFormatting>
  <conditionalFormatting sqref="BG472">
    <cfRule type="cellIs" dxfId="1447" priority="707" stopIfTrue="1" operator="greaterThan">
      <formula>0.03</formula>
    </cfRule>
    <cfRule type="cellIs" dxfId="1446" priority="708" stopIfTrue="1" operator="lessThan">
      <formula>-0.03</formula>
    </cfRule>
  </conditionalFormatting>
  <conditionalFormatting sqref="BE463:BI463">
    <cfRule type="cellIs" dxfId="1445" priority="717" stopIfTrue="1" operator="greaterThan">
      <formula>0.03</formula>
    </cfRule>
    <cfRule type="cellIs" dxfId="1444" priority="718" stopIfTrue="1" operator="lessThan">
      <formula>-0.03</formula>
    </cfRule>
  </conditionalFormatting>
  <conditionalFormatting sqref="BG463">
    <cfRule type="cellIs" dxfId="1443" priority="715" stopIfTrue="1" operator="greaterThan">
      <formula>0.03</formula>
    </cfRule>
    <cfRule type="cellIs" dxfId="1442" priority="716" stopIfTrue="1" operator="lessThan">
      <formula>-0.03</formula>
    </cfRule>
  </conditionalFormatting>
  <conditionalFormatting sqref="BG490">
    <cfRule type="cellIs" dxfId="1441" priority="691" stopIfTrue="1" operator="greaterThan">
      <formula>0.03</formula>
    </cfRule>
    <cfRule type="cellIs" dxfId="1440" priority="692" stopIfTrue="1" operator="lessThan">
      <formula>-0.03</formula>
    </cfRule>
  </conditionalFormatting>
  <conditionalFormatting sqref="BE451:BI453">
    <cfRule type="cellIs" dxfId="1439" priority="655" stopIfTrue="1" operator="greaterThan">
      <formula>0.03</formula>
    </cfRule>
    <cfRule type="cellIs" dxfId="1438" priority="656" stopIfTrue="1" operator="lessThan">
      <formula>-0.03</formula>
    </cfRule>
  </conditionalFormatting>
  <conditionalFormatting sqref="BE481:BI481">
    <cfRule type="cellIs" dxfId="1437" priority="701" stopIfTrue="1" operator="greaterThan">
      <formula>0.03</formula>
    </cfRule>
    <cfRule type="cellIs" dxfId="1436" priority="702" stopIfTrue="1" operator="lessThan">
      <formula>-0.03</formula>
    </cfRule>
  </conditionalFormatting>
  <conditionalFormatting sqref="BC490">
    <cfRule type="cellIs" dxfId="1435" priority="695" stopIfTrue="1" operator="greaterThan">
      <formula>0.03</formula>
    </cfRule>
    <cfRule type="cellIs" dxfId="1434" priority="696" stopIfTrue="1" operator="lessThan">
      <formula>-0.03</formula>
    </cfRule>
  </conditionalFormatting>
  <conditionalFormatting sqref="BC499">
    <cfRule type="cellIs" dxfId="1433" priority="687" stopIfTrue="1" operator="greaterThan">
      <formula>0.03</formula>
    </cfRule>
    <cfRule type="cellIs" dxfId="1432" priority="688" stopIfTrue="1" operator="lessThan">
      <formula>-0.03</formula>
    </cfRule>
  </conditionalFormatting>
  <conditionalFormatting sqref="BE499:BI499">
    <cfRule type="cellIs" dxfId="1431" priority="685" stopIfTrue="1" operator="greaterThan">
      <formula>0.03</formula>
    </cfRule>
    <cfRule type="cellIs" dxfId="1430" priority="686" stopIfTrue="1" operator="lessThan">
      <formula>-0.03</formula>
    </cfRule>
  </conditionalFormatting>
  <conditionalFormatting sqref="BB443:BB450">
    <cfRule type="cellIs" dxfId="1429" priority="681" stopIfTrue="1" operator="greaterThan">
      <formula>0.03</formula>
    </cfRule>
    <cfRule type="cellIs" dxfId="1428" priority="682" stopIfTrue="1" operator="lessThan">
      <formula>-0.03</formula>
    </cfRule>
  </conditionalFormatting>
  <conditionalFormatting sqref="BC442:BC444">
    <cfRule type="cellIs" dxfId="1427" priority="677" stopIfTrue="1" operator="greaterThan">
      <formula>0.03</formula>
    </cfRule>
    <cfRule type="cellIs" dxfId="1426" priority="678" stopIfTrue="1" operator="lessThan">
      <formula>-0.03</formula>
    </cfRule>
  </conditionalFormatting>
  <conditionalFormatting sqref="BD443:BD450">
    <cfRule type="cellIs" dxfId="1425" priority="675" stopIfTrue="1" operator="greaterThan">
      <formula>0.03</formula>
    </cfRule>
    <cfRule type="cellIs" dxfId="1424" priority="676" stopIfTrue="1" operator="lessThan">
      <formula>-0.03</formula>
    </cfRule>
  </conditionalFormatting>
  <conditionalFormatting sqref="BE442:BI444">
    <cfRule type="cellIs" dxfId="1423" priority="671" stopIfTrue="1" operator="greaterThan">
      <formula>0.03</formula>
    </cfRule>
    <cfRule type="cellIs" dxfId="1422" priority="672" stopIfTrue="1" operator="lessThan">
      <formula>-0.03</formula>
    </cfRule>
  </conditionalFormatting>
  <conditionalFormatting sqref="BG442:BG444">
    <cfRule type="cellIs" dxfId="1421" priority="663" stopIfTrue="1" operator="greaterThan">
      <formula>0.03</formula>
    </cfRule>
    <cfRule type="cellIs" dxfId="1420" priority="664" stopIfTrue="1" operator="lessThan">
      <formula>-0.03</formula>
    </cfRule>
  </conditionalFormatting>
  <conditionalFormatting sqref="BD451:BD459">
    <cfRule type="cellIs" dxfId="1419" priority="661" stopIfTrue="1" operator="greaterThan">
      <formula>0.03</formula>
    </cfRule>
    <cfRule type="cellIs" dxfId="1418" priority="662" stopIfTrue="1" operator="lessThan">
      <formula>-0.03</formula>
    </cfRule>
  </conditionalFormatting>
  <conditionalFormatting sqref="BF451:BF459">
    <cfRule type="cellIs" dxfId="1417" priority="659" stopIfTrue="1" operator="greaterThan">
      <formula>0.03</formula>
    </cfRule>
    <cfRule type="cellIs" dxfId="1416" priority="660" stopIfTrue="1" operator="lessThan">
      <formula>-0.03</formula>
    </cfRule>
  </conditionalFormatting>
  <conditionalFormatting sqref="BC451:BC453">
    <cfRule type="cellIs" dxfId="1415" priority="657" stopIfTrue="1" operator="greaterThan">
      <formula>0.03</formula>
    </cfRule>
    <cfRule type="cellIs" dxfId="1414" priority="658" stopIfTrue="1" operator="lessThan">
      <formula>-0.03</formula>
    </cfRule>
  </conditionalFormatting>
  <conditionalFormatting sqref="BB460:BB468">
    <cfRule type="cellIs" dxfId="1413" priority="649" stopIfTrue="1" operator="greaterThan">
      <formula>0.03</formula>
    </cfRule>
    <cfRule type="cellIs" dxfId="1412" priority="650" stopIfTrue="1" operator="lessThan">
      <formula>-0.03</formula>
    </cfRule>
  </conditionalFormatting>
  <conditionalFormatting sqref="BD460:BD468">
    <cfRule type="cellIs" dxfId="1411" priority="647" stopIfTrue="1" operator="greaterThan">
      <formula>0.03</formula>
    </cfRule>
    <cfRule type="cellIs" dxfId="1410" priority="648" stopIfTrue="1" operator="lessThan">
      <formula>-0.03</formula>
    </cfRule>
  </conditionalFormatting>
  <conditionalFormatting sqref="BF460:BF468">
    <cfRule type="cellIs" dxfId="1409" priority="645" stopIfTrue="1" operator="greaterThan">
      <formula>0.03</formula>
    </cfRule>
    <cfRule type="cellIs" dxfId="1408" priority="646" stopIfTrue="1" operator="lessThan">
      <formula>-0.03</formula>
    </cfRule>
  </conditionalFormatting>
  <conditionalFormatting sqref="BC460:BC462">
    <cfRule type="cellIs" dxfId="1407" priority="643" stopIfTrue="1" operator="greaterThan">
      <formula>0.03</formula>
    </cfRule>
    <cfRule type="cellIs" dxfId="1406" priority="644" stopIfTrue="1" operator="lessThan">
      <formula>-0.03</formula>
    </cfRule>
  </conditionalFormatting>
  <conditionalFormatting sqref="BE460:BI462">
    <cfRule type="cellIs" dxfId="1405" priority="641" stopIfTrue="1" operator="greaterThan">
      <formula>0.03</formula>
    </cfRule>
    <cfRule type="cellIs" dxfId="1404" priority="642" stopIfTrue="1" operator="lessThan">
      <formula>-0.03</formula>
    </cfRule>
  </conditionalFormatting>
  <conditionalFormatting sqref="BG460:BG462">
    <cfRule type="cellIs" dxfId="1403" priority="639" stopIfTrue="1" operator="greaterThan">
      <formula>0.03</formula>
    </cfRule>
    <cfRule type="cellIs" dxfId="1402" priority="640" stopIfTrue="1" operator="lessThan">
      <formula>-0.03</formula>
    </cfRule>
  </conditionalFormatting>
  <conditionalFormatting sqref="BB469:BB477">
    <cfRule type="cellIs" dxfId="1401" priority="637" stopIfTrue="1" operator="greaterThan">
      <formula>0.03</formula>
    </cfRule>
    <cfRule type="cellIs" dxfId="1400" priority="638" stopIfTrue="1" operator="lessThan">
      <formula>-0.03</formula>
    </cfRule>
  </conditionalFormatting>
  <conditionalFormatting sqref="BD469:BD477">
    <cfRule type="cellIs" dxfId="1399" priority="635" stopIfTrue="1" operator="greaterThan">
      <formula>0.03</formula>
    </cfRule>
    <cfRule type="cellIs" dxfId="1398" priority="636" stopIfTrue="1" operator="lessThan">
      <formula>-0.03</formula>
    </cfRule>
  </conditionalFormatting>
  <conditionalFormatting sqref="BF469:BF477">
    <cfRule type="cellIs" dxfId="1397" priority="633" stopIfTrue="1" operator="greaterThan">
      <formula>0.03</formula>
    </cfRule>
    <cfRule type="cellIs" dxfId="1396" priority="634" stopIfTrue="1" operator="lessThan">
      <formula>-0.03</formula>
    </cfRule>
  </conditionalFormatting>
  <conditionalFormatting sqref="BC469:BC471">
    <cfRule type="cellIs" dxfId="1395" priority="631" stopIfTrue="1" operator="greaterThan">
      <formula>0.03</formula>
    </cfRule>
    <cfRule type="cellIs" dxfId="1394" priority="632" stopIfTrue="1" operator="lessThan">
      <formula>-0.03</formula>
    </cfRule>
  </conditionalFormatting>
  <conditionalFormatting sqref="BE469:BI471">
    <cfRule type="cellIs" dxfId="1393" priority="629" stopIfTrue="1" operator="greaterThan">
      <formula>0.03</formula>
    </cfRule>
    <cfRule type="cellIs" dxfId="1392" priority="630" stopIfTrue="1" operator="lessThan">
      <formula>-0.03</formula>
    </cfRule>
  </conditionalFormatting>
  <conditionalFormatting sqref="BG469:BG471">
    <cfRule type="cellIs" dxfId="1391" priority="627" stopIfTrue="1" operator="greaterThan">
      <formula>0.03</formula>
    </cfRule>
    <cfRule type="cellIs" dxfId="1390" priority="628" stopIfTrue="1" operator="lessThan">
      <formula>-0.03</formula>
    </cfRule>
  </conditionalFormatting>
  <conditionalFormatting sqref="BC478:BC480">
    <cfRule type="cellIs" dxfId="1389" priority="625" stopIfTrue="1" operator="greaterThan">
      <formula>0.03</formula>
    </cfRule>
    <cfRule type="cellIs" dxfId="1388" priority="626" stopIfTrue="1" operator="lessThan">
      <formula>-0.03</formula>
    </cfRule>
  </conditionalFormatting>
  <conditionalFormatting sqref="BE478:BI480">
    <cfRule type="cellIs" dxfId="1387" priority="623" stopIfTrue="1" operator="greaterThan">
      <formula>0.03</formula>
    </cfRule>
    <cfRule type="cellIs" dxfId="1386" priority="624" stopIfTrue="1" operator="lessThan">
      <formula>-0.03</formula>
    </cfRule>
  </conditionalFormatting>
  <conditionalFormatting sqref="BG478:BG480">
    <cfRule type="cellIs" dxfId="1385" priority="621" stopIfTrue="1" operator="greaterThan">
      <formula>0.03</formula>
    </cfRule>
    <cfRule type="cellIs" dxfId="1384" priority="622" stopIfTrue="1" operator="lessThan">
      <formula>-0.03</formula>
    </cfRule>
  </conditionalFormatting>
  <conditionalFormatting sqref="BB478:BB486">
    <cfRule type="cellIs" dxfId="1383" priority="619" stopIfTrue="1" operator="greaterThan">
      <formula>0.03</formula>
    </cfRule>
    <cfRule type="cellIs" dxfId="1382" priority="620" stopIfTrue="1" operator="lessThan">
      <formula>-0.03</formula>
    </cfRule>
  </conditionalFormatting>
  <conditionalFormatting sqref="BD478:BD486">
    <cfRule type="cellIs" dxfId="1381" priority="617" stopIfTrue="1" operator="greaterThan">
      <formula>0.03</formula>
    </cfRule>
    <cfRule type="cellIs" dxfId="1380" priority="618" stopIfTrue="1" operator="lessThan">
      <formula>-0.03</formula>
    </cfRule>
  </conditionalFormatting>
  <conditionalFormatting sqref="BF478:BF486">
    <cfRule type="cellIs" dxfId="1379" priority="615" stopIfTrue="1" operator="greaterThan">
      <formula>0.03</formula>
    </cfRule>
    <cfRule type="cellIs" dxfId="1378" priority="616" stopIfTrue="1" operator="lessThan">
      <formula>-0.03</formula>
    </cfRule>
  </conditionalFormatting>
  <conditionalFormatting sqref="BC487:BC489">
    <cfRule type="cellIs" dxfId="1377" priority="613" stopIfTrue="1" operator="greaterThan">
      <formula>0.03</formula>
    </cfRule>
    <cfRule type="cellIs" dxfId="1376" priority="614" stopIfTrue="1" operator="lessThan">
      <formula>-0.03</formula>
    </cfRule>
  </conditionalFormatting>
  <conditionalFormatting sqref="BE487:BI489">
    <cfRule type="cellIs" dxfId="1375" priority="611" stopIfTrue="1" operator="greaterThan">
      <formula>0.03</formula>
    </cfRule>
    <cfRule type="cellIs" dxfId="1374" priority="612" stopIfTrue="1" operator="lessThan">
      <formula>-0.03</formula>
    </cfRule>
  </conditionalFormatting>
  <conditionalFormatting sqref="BG487:BG489">
    <cfRule type="cellIs" dxfId="1373" priority="609" stopIfTrue="1" operator="greaterThan">
      <formula>0.03</formula>
    </cfRule>
    <cfRule type="cellIs" dxfId="1372" priority="610" stopIfTrue="1" operator="lessThan">
      <formula>-0.03</formula>
    </cfRule>
  </conditionalFormatting>
  <conditionalFormatting sqref="BB487:BB495">
    <cfRule type="cellIs" dxfId="1371" priority="607" stopIfTrue="1" operator="greaterThan">
      <formula>0.03</formula>
    </cfRule>
    <cfRule type="cellIs" dxfId="1370" priority="608" stopIfTrue="1" operator="lessThan">
      <formula>-0.03</formula>
    </cfRule>
  </conditionalFormatting>
  <conditionalFormatting sqref="BD487:BD495">
    <cfRule type="cellIs" dxfId="1369" priority="605" stopIfTrue="1" operator="greaterThan">
      <formula>0.03</formula>
    </cfRule>
    <cfRule type="cellIs" dxfId="1368" priority="606" stopIfTrue="1" operator="lessThan">
      <formula>-0.03</formula>
    </cfRule>
  </conditionalFormatting>
  <conditionalFormatting sqref="BF487:BF495">
    <cfRule type="cellIs" dxfId="1367" priority="603" stopIfTrue="1" operator="greaterThan">
      <formula>0.03</formula>
    </cfRule>
    <cfRule type="cellIs" dxfId="1366" priority="604" stopIfTrue="1" operator="lessThan">
      <formula>-0.03</formula>
    </cfRule>
  </conditionalFormatting>
  <conditionalFormatting sqref="BC496:BC498">
    <cfRule type="cellIs" dxfId="1365" priority="601" stopIfTrue="1" operator="greaterThan">
      <formula>0.03</formula>
    </cfRule>
    <cfRule type="cellIs" dxfId="1364" priority="602" stopIfTrue="1" operator="lessThan">
      <formula>-0.03</formula>
    </cfRule>
  </conditionalFormatting>
  <conditionalFormatting sqref="BE496:BI498">
    <cfRule type="cellIs" dxfId="1363" priority="599" stopIfTrue="1" operator="greaterThan">
      <formula>0.03</formula>
    </cfRule>
    <cfRule type="cellIs" dxfId="1362" priority="600" stopIfTrue="1" operator="lessThan">
      <formula>-0.03</formula>
    </cfRule>
  </conditionalFormatting>
  <conditionalFormatting sqref="BG496:BG498">
    <cfRule type="cellIs" dxfId="1361" priority="597" stopIfTrue="1" operator="greaterThan">
      <formula>0.03</formula>
    </cfRule>
    <cfRule type="cellIs" dxfId="1360" priority="598" stopIfTrue="1" operator="lessThan">
      <formula>-0.03</formula>
    </cfRule>
  </conditionalFormatting>
  <conditionalFormatting sqref="BB496:BB506 BB516:BB517">
    <cfRule type="cellIs" dxfId="1359" priority="595" stopIfTrue="1" operator="greaterThan">
      <formula>0.03</formula>
    </cfRule>
    <cfRule type="cellIs" dxfId="1358" priority="596" stopIfTrue="1" operator="lessThan">
      <formula>-0.03</formula>
    </cfRule>
  </conditionalFormatting>
  <conditionalFormatting sqref="BD496:BD506 BD516:BD517">
    <cfRule type="cellIs" dxfId="1357" priority="593" stopIfTrue="1" operator="greaterThan">
      <formula>0.03</formula>
    </cfRule>
    <cfRule type="cellIs" dxfId="1356" priority="594" stopIfTrue="1" operator="lessThan">
      <formula>-0.03</formula>
    </cfRule>
  </conditionalFormatting>
  <conditionalFormatting sqref="BF496:BF506 BF516:BF517">
    <cfRule type="cellIs" dxfId="1355" priority="591" stopIfTrue="1" operator="greaterThan">
      <formula>0.03</formula>
    </cfRule>
    <cfRule type="cellIs" dxfId="1354" priority="592" stopIfTrue="1" operator="lessThan">
      <formula>-0.03</formula>
    </cfRule>
  </conditionalFormatting>
  <conditionalFormatting sqref="BG510">
    <cfRule type="cellIs" dxfId="1353" priority="581" stopIfTrue="1" operator="greaterThan">
      <formula>0.03</formula>
    </cfRule>
    <cfRule type="cellIs" dxfId="1352" priority="582" stopIfTrue="1" operator="lessThan">
      <formula>-0.03</formula>
    </cfRule>
  </conditionalFormatting>
  <conditionalFormatting sqref="AX507:AZ509">
    <cfRule type="cellIs" dxfId="1351" priority="589" stopIfTrue="1" operator="greaterThan">
      <formula>0.03</formula>
    </cfRule>
    <cfRule type="cellIs" dxfId="1350" priority="590" stopIfTrue="1" operator="lessThan">
      <formula>-0.03</formula>
    </cfRule>
  </conditionalFormatting>
  <conditionalFormatting sqref="BD507:BD515">
    <cfRule type="cellIs" dxfId="1349" priority="569" stopIfTrue="1" operator="greaterThan">
      <formula>0.03</formula>
    </cfRule>
    <cfRule type="cellIs" dxfId="1348" priority="570" stopIfTrue="1" operator="lessThan">
      <formula>-0.03</formula>
    </cfRule>
  </conditionalFormatting>
  <conditionalFormatting sqref="BC510">
    <cfRule type="cellIs" dxfId="1347" priority="585" stopIfTrue="1" operator="greaterThan">
      <formula>0.03</formula>
    </cfRule>
    <cfRule type="cellIs" dxfId="1346" priority="586" stopIfTrue="1" operator="lessThan">
      <formula>-0.03</formula>
    </cfRule>
  </conditionalFormatting>
  <conditionalFormatting sqref="BE510:BI510">
    <cfRule type="cellIs" dxfId="1345" priority="583" stopIfTrue="1" operator="greaterThan">
      <formula>0.03</formula>
    </cfRule>
    <cfRule type="cellIs" dxfId="1344" priority="584" stopIfTrue="1" operator="lessThan">
      <formula>-0.03</formula>
    </cfRule>
  </conditionalFormatting>
  <conditionalFormatting sqref="AW507:AW515">
    <cfRule type="cellIs" dxfId="1343" priority="579" stopIfTrue="1" operator="greaterThan">
      <formula>0.03</formula>
    </cfRule>
    <cfRule type="cellIs" dxfId="1342" priority="580" stopIfTrue="1" operator="lessThan">
      <formula>-0.03</formula>
    </cfRule>
  </conditionalFormatting>
  <conditionalFormatting sqref="BC507:BC509">
    <cfRule type="cellIs" dxfId="1341" priority="577" stopIfTrue="1" operator="greaterThan">
      <formula>0.03</formula>
    </cfRule>
    <cfRule type="cellIs" dxfId="1340" priority="578" stopIfTrue="1" operator="lessThan">
      <formula>-0.03</formula>
    </cfRule>
  </conditionalFormatting>
  <conditionalFormatting sqref="BE507:BI509">
    <cfRule type="cellIs" dxfId="1339" priority="575" stopIfTrue="1" operator="greaterThan">
      <formula>0.03</formula>
    </cfRule>
    <cfRule type="cellIs" dxfId="1338" priority="576" stopIfTrue="1" operator="lessThan">
      <formula>-0.03</formula>
    </cfRule>
  </conditionalFormatting>
  <conditionalFormatting sqref="BG507:BG509">
    <cfRule type="cellIs" dxfId="1337" priority="573" stopIfTrue="1" operator="greaterThan">
      <formula>0.03</formula>
    </cfRule>
    <cfRule type="cellIs" dxfId="1336" priority="574" stopIfTrue="1" operator="lessThan">
      <formula>-0.03</formula>
    </cfRule>
  </conditionalFormatting>
  <conditionalFormatting sqref="BB507:BB515">
    <cfRule type="cellIs" dxfId="1335" priority="571" stopIfTrue="1" operator="greaterThan">
      <formula>0.03</formula>
    </cfRule>
    <cfRule type="cellIs" dxfId="1334" priority="572" stopIfTrue="1" operator="lessThan">
      <formula>-0.03</formula>
    </cfRule>
  </conditionalFormatting>
  <conditionalFormatting sqref="BF507:BF515">
    <cfRule type="cellIs" dxfId="1333" priority="567" stopIfTrue="1" operator="greaterThan">
      <formula>0.03</formula>
    </cfRule>
    <cfRule type="cellIs" dxfId="1332" priority="568" stopIfTrue="1" operator="lessThan">
      <formula>-0.03</formula>
    </cfRule>
  </conditionalFormatting>
  <conditionalFormatting sqref="BB166 BB168 BB170">
    <cfRule type="cellIs" dxfId="1331" priority="557" stopIfTrue="1" operator="greaterThan">
      <formula>0.03</formula>
    </cfRule>
    <cfRule type="cellIs" dxfId="1330" priority="558" stopIfTrue="1" operator="lessThan">
      <formula>-0.03</formula>
    </cfRule>
  </conditionalFormatting>
  <conditionalFormatting sqref="BC166">
    <cfRule type="cellIs" dxfId="1329" priority="559" stopIfTrue="1" operator="greaterThan">
      <formula>0.03</formula>
    </cfRule>
    <cfRule type="cellIs" dxfId="1328" priority="560" stopIfTrue="1" operator="lessThan">
      <formula>-0.03</formula>
    </cfRule>
  </conditionalFormatting>
  <conditionalFormatting sqref="AX166:AZ166">
    <cfRule type="cellIs" dxfId="1327" priority="565" stopIfTrue="1" operator="greaterThan">
      <formula>0.03</formula>
    </cfRule>
    <cfRule type="cellIs" dxfId="1326" priority="566" stopIfTrue="1" operator="lessThan">
      <formula>-0.03</formula>
    </cfRule>
  </conditionalFormatting>
  <conditionalFormatting sqref="AW166 AW168 AW170">
    <cfRule type="cellIs" dxfId="1325" priority="563" stopIfTrue="1" operator="greaterThan">
      <formula>0.03</formula>
    </cfRule>
    <cfRule type="cellIs" dxfId="1324" priority="564" stopIfTrue="1" operator="lessThan">
      <formula>-0.03</formula>
    </cfRule>
  </conditionalFormatting>
  <conditionalFormatting sqref="BG166">
    <cfRule type="cellIs" dxfId="1323" priority="561" stopIfTrue="1" operator="greaterThan">
      <formula>0.03</formula>
    </cfRule>
    <cfRule type="cellIs" dxfId="1322" priority="562" stopIfTrue="1" operator="lessThan">
      <formula>-0.03</formula>
    </cfRule>
  </conditionalFormatting>
  <conditionalFormatting sqref="BE166:BI166">
    <cfRule type="cellIs" dxfId="1321" priority="551" stopIfTrue="1" operator="greaterThan">
      <formula>0.03</formula>
    </cfRule>
    <cfRule type="cellIs" dxfId="1320" priority="552" stopIfTrue="1" operator="lessThan">
      <formula>-0.03</formula>
    </cfRule>
  </conditionalFormatting>
  <conditionalFormatting sqref="BF166 BF168 BF170">
    <cfRule type="cellIs" dxfId="1319" priority="555" stopIfTrue="1" operator="greaterThan">
      <formula>0.03</formula>
    </cfRule>
    <cfRule type="cellIs" dxfId="1318" priority="556" stopIfTrue="1" operator="lessThan">
      <formula>-0.03</formula>
    </cfRule>
  </conditionalFormatting>
  <conditionalFormatting sqref="BD166 BD168 BD170">
    <cfRule type="cellIs" dxfId="1317" priority="553" stopIfTrue="1" operator="greaterThan">
      <formula>0.03</formula>
    </cfRule>
    <cfRule type="cellIs" dxfId="1316" priority="554" stopIfTrue="1" operator="lessThan">
      <formula>-0.03</formula>
    </cfRule>
  </conditionalFormatting>
  <conditionalFormatting sqref="BB172 BB174 BB176">
    <cfRule type="cellIs" dxfId="1315" priority="541" stopIfTrue="1" operator="greaterThan">
      <formula>0.03</formula>
    </cfRule>
    <cfRule type="cellIs" dxfId="1314" priority="542" stopIfTrue="1" operator="lessThan">
      <formula>-0.03</formula>
    </cfRule>
  </conditionalFormatting>
  <conditionalFormatting sqref="BC172">
    <cfRule type="cellIs" dxfId="1313" priority="543" stopIfTrue="1" operator="greaterThan">
      <formula>0.03</formula>
    </cfRule>
    <cfRule type="cellIs" dxfId="1312" priority="544" stopIfTrue="1" operator="lessThan">
      <formula>-0.03</formula>
    </cfRule>
  </conditionalFormatting>
  <conditionalFormatting sqref="AX172:AZ172">
    <cfRule type="cellIs" dxfId="1311" priority="549" stopIfTrue="1" operator="greaterThan">
      <formula>0.03</formula>
    </cfRule>
    <cfRule type="cellIs" dxfId="1310" priority="550" stopIfTrue="1" operator="lessThan">
      <formula>-0.03</formula>
    </cfRule>
  </conditionalFormatting>
  <conditionalFormatting sqref="AW172 AW174 AW176">
    <cfRule type="cellIs" dxfId="1309" priority="547" stopIfTrue="1" operator="greaterThan">
      <formula>0.03</formula>
    </cfRule>
    <cfRule type="cellIs" dxfId="1308" priority="548" stopIfTrue="1" operator="lessThan">
      <formula>-0.03</formula>
    </cfRule>
  </conditionalFormatting>
  <conditionalFormatting sqref="BG172">
    <cfRule type="cellIs" dxfId="1307" priority="545" stopIfTrue="1" operator="greaterThan">
      <formula>0.03</formula>
    </cfRule>
    <cfRule type="cellIs" dxfId="1306" priority="546" stopIfTrue="1" operator="lessThan">
      <formula>-0.03</formula>
    </cfRule>
  </conditionalFormatting>
  <conditionalFormatting sqref="BE172:BI172">
    <cfRule type="cellIs" dxfId="1305" priority="535" stopIfTrue="1" operator="greaterThan">
      <formula>0.03</formula>
    </cfRule>
    <cfRule type="cellIs" dxfId="1304" priority="536" stopIfTrue="1" operator="lessThan">
      <formula>-0.03</formula>
    </cfRule>
  </conditionalFormatting>
  <conditionalFormatting sqref="BF172 BF174 BF176">
    <cfRule type="cellIs" dxfId="1303" priority="539" stopIfTrue="1" operator="greaterThan">
      <formula>0.03</formula>
    </cfRule>
    <cfRule type="cellIs" dxfId="1302" priority="540" stopIfTrue="1" operator="lessThan">
      <formula>-0.03</formula>
    </cfRule>
  </conditionalFormatting>
  <conditionalFormatting sqref="BD172 BD174 BD176">
    <cfRule type="cellIs" dxfId="1301" priority="537" stopIfTrue="1" operator="greaterThan">
      <formula>0.03</formula>
    </cfRule>
    <cfRule type="cellIs" dxfId="1300" priority="538" stopIfTrue="1" operator="lessThan">
      <formula>-0.03</formula>
    </cfRule>
  </conditionalFormatting>
  <conditionalFormatting sqref="BB178 BB180 BB182">
    <cfRule type="cellIs" dxfId="1299" priority="525" stopIfTrue="1" operator="greaterThan">
      <formula>0.03</formula>
    </cfRule>
    <cfRule type="cellIs" dxfId="1298" priority="526" stopIfTrue="1" operator="lessThan">
      <formula>-0.03</formula>
    </cfRule>
  </conditionalFormatting>
  <conditionalFormatting sqref="BC178">
    <cfRule type="cellIs" dxfId="1297" priority="527" stopIfTrue="1" operator="greaterThan">
      <formula>0.03</formula>
    </cfRule>
    <cfRule type="cellIs" dxfId="1296" priority="528" stopIfTrue="1" operator="lessThan">
      <formula>-0.03</formula>
    </cfRule>
  </conditionalFormatting>
  <conditionalFormatting sqref="AX178:AZ178">
    <cfRule type="cellIs" dxfId="1295" priority="533" stopIfTrue="1" operator="greaterThan">
      <formula>0.03</formula>
    </cfRule>
    <cfRule type="cellIs" dxfId="1294" priority="534" stopIfTrue="1" operator="lessThan">
      <formula>-0.03</formula>
    </cfRule>
  </conditionalFormatting>
  <conditionalFormatting sqref="AW178 AW180 AW182">
    <cfRule type="cellIs" dxfId="1293" priority="531" stopIfTrue="1" operator="greaterThan">
      <formula>0.03</formula>
    </cfRule>
    <cfRule type="cellIs" dxfId="1292" priority="532" stopIfTrue="1" operator="lessThan">
      <formula>-0.03</formula>
    </cfRule>
  </conditionalFormatting>
  <conditionalFormatting sqref="BG178">
    <cfRule type="cellIs" dxfId="1291" priority="529" stopIfTrue="1" operator="greaterThan">
      <formula>0.03</formula>
    </cfRule>
    <cfRule type="cellIs" dxfId="1290" priority="530" stopIfTrue="1" operator="lessThan">
      <formula>-0.03</formula>
    </cfRule>
  </conditionalFormatting>
  <conditionalFormatting sqref="BE178:BI178">
    <cfRule type="cellIs" dxfId="1289" priority="519" stopIfTrue="1" operator="greaterThan">
      <formula>0.03</formula>
    </cfRule>
    <cfRule type="cellIs" dxfId="1288" priority="520" stopIfTrue="1" operator="lessThan">
      <formula>-0.03</formula>
    </cfRule>
  </conditionalFormatting>
  <conditionalFormatting sqref="BF178 BF180 BF182">
    <cfRule type="cellIs" dxfId="1287" priority="523" stopIfTrue="1" operator="greaterThan">
      <formula>0.03</formula>
    </cfRule>
    <cfRule type="cellIs" dxfId="1286" priority="524" stopIfTrue="1" operator="lessThan">
      <formula>-0.03</formula>
    </cfRule>
  </conditionalFormatting>
  <conditionalFormatting sqref="BD178 BD180 BD182">
    <cfRule type="cellIs" dxfId="1285" priority="521" stopIfTrue="1" operator="greaterThan">
      <formula>0.03</formula>
    </cfRule>
    <cfRule type="cellIs" dxfId="1284" priority="522" stopIfTrue="1" operator="lessThan">
      <formula>-0.03</formula>
    </cfRule>
  </conditionalFormatting>
  <conditionalFormatting sqref="BB358 BB360 BB362">
    <cfRule type="cellIs" dxfId="1283" priority="509" stopIfTrue="1" operator="greaterThan">
      <formula>0.03</formula>
    </cfRule>
    <cfRule type="cellIs" dxfId="1282" priority="510" stopIfTrue="1" operator="lessThan">
      <formula>-0.03</formula>
    </cfRule>
  </conditionalFormatting>
  <conditionalFormatting sqref="BC358">
    <cfRule type="cellIs" dxfId="1281" priority="511" stopIfTrue="1" operator="greaterThan">
      <formula>0.03</formula>
    </cfRule>
    <cfRule type="cellIs" dxfId="1280" priority="512" stopIfTrue="1" operator="lessThan">
      <formula>-0.03</formula>
    </cfRule>
  </conditionalFormatting>
  <conditionalFormatting sqref="AX358:AZ358">
    <cfRule type="cellIs" dxfId="1279" priority="517" stopIfTrue="1" operator="greaterThan">
      <formula>0.03</formula>
    </cfRule>
    <cfRule type="cellIs" dxfId="1278" priority="518" stopIfTrue="1" operator="lessThan">
      <formula>-0.03</formula>
    </cfRule>
  </conditionalFormatting>
  <conditionalFormatting sqref="AW358 AW360 AW362">
    <cfRule type="cellIs" dxfId="1277" priority="515" stopIfTrue="1" operator="greaterThan">
      <formula>0.03</formula>
    </cfRule>
    <cfRule type="cellIs" dxfId="1276" priority="516" stopIfTrue="1" operator="lessThan">
      <formula>-0.03</formula>
    </cfRule>
  </conditionalFormatting>
  <conditionalFormatting sqref="BG358">
    <cfRule type="cellIs" dxfId="1275" priority="513" stopIfTrue="1" operator="greaterThan">
      <formula>0.03</formula>
    </cfRule>
    <cfRule type="cellIs" dxfId="1274" priority="514" stopIfTrue="1" operator="lessThan">
      <formula>-0.03</formula>
    </cfRule>
  </conditionalFormatting>
  <conditionalFormatting sqref="BE358:BI358">
    <cfRule type="cellIs" dxfId="1273" priority="503" stopIfTrue="1" operator="greaterThan">
      <formula>0.03</formula>
    </cfRule>
    <cfRule type="cellIs" dxfId="1272" priority="504" stopIfTrue="1" operator="lessThan">
      <formula>-0.03</formula>
    </cfRule>
  </conditionalFormatting>
  <conditionalFormatting sqref="BF358 BF360 BF362">
    <cfRule type="cellIs" dxfId="1271" priority="507" stopIfTrue="1" operator="greaterThan">
      <formula>0.03</formula>
    </cfRule>
    <cfRule type="cellIs" dxfId="1270" priority="508" stopIfTrue="1" operator="lessThan">
      <formula>-0.03</formula>
    </cfRule>
  </conditionalFormatting>
  <conditionalFormatting sqref="BD358 BD360 BD362">
    <cfRule type="cellIs" dxfId="1269" priority="505" stopIfTrue="1" operator="greaterThan">
      <formula>0.03</formula>
    </cfRule>
    <cfRule type="cellIs" dxfId="1268" priority="506" stopIfTrue="1" operator="lessThan">
      <formula>-0.03</formula>
    </cfRule>
  </conditionalFormatting>
  <conditionalFormatting sqref="BM433:BM435">
    <cfRule type="cellIs" dxfId="1265" priority="485" stopIfTrue="1" operator="greaterThan">
      <formula>0.03</formula>
    </cfRule>
    <cfRule type="cellIs" dxfId="1264" priority="486" stopIfTrue="1" operator="lessThan">
      <formula>-0.03</formula>
    </cfRule>
  </conditionalFormatting>
  <conditionalFormatting sqref="BL4 BL6 BL8">
    <cfRule type="cellIs" dxfId="1263" priority="499" stopIfTrue="1" operator="greaterThan">
      <formula>0.03</formula>
    </cfRule>
    <cfRule type="cellIs" dxfId="1262" priority="500" stopIfTrue="1" operator="lessThan">
      <formula>-0.03</formula>
    </cfRule>
  </conditionalFormatting>
  <conditionalFormatting sqref="BL518">
    <cfRule type="cellIs" dxfId="1261" priority="501" stopIfTrue="1" operator="greaterThan">
      <formula>0.03</formula>
    </cfRule>
    <cfRule type="cellIs" dxfId="1260" priority="502" stopIfTrue="1" operator="lessThan">
      <formula>-0.03</formula>
    </cfRule>
  </conditionalFormatting>
  <conditionalFormatting sqref="BM4">
    <cfRule type="cellIs" dxfId="1259" priority="493" stopIfTrue="1" operator="greaterThan">
      <formula>0.03</formula>
    </cfRule>
    <cfRule type="cellIs" dxfId="1258" priority="494" stopIfTrue="1" operator="lessThan">
      <formula>-0.03</formula>
    </cfRule>
  </conditionalFormatting>
  <conditionalFormatting sqref="BM518">
    <cfRule type="cellIs" dxfId="1257" priority="495" stopIfTrue="1" operator="greaterThan">
      <formula>0.03</formula>
    </cfRule>
    <cfRule type="cellIs" dxfId="1256" priority="496"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1255" priority="489" stopIfTrue="1" operator="greaterThan">
      <formula>0.03</formula>
    </cfRule>
    <cfRule type="cellIs" dxfId="1254" priority="490"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1253" priority="491" stopIfTrue="1" operator="greaterThan">
      <formula>0.03</formula>
    </cfRule>
    <cfRule type="cellIs" dxfId="1252" priority="492" stopIfTrue="1" operator="lessThan">
      <formula>-0.03</formula>
    </cfRule>
  </conditionalFormatting>
  <conditionalFormatting sqref="BL433:BL435">
    <cfRule type="cellIs" dxfId="1251" priority="487" stopIfTrue="1" operator="greaterThan">
      <formula>0.03</formula>
    </cfRule>
    <cfRule type="cellIs" dxfId="1250" priority="488" stopIfTrue="1" operator="lessThan">
      <formula>-0.03</formula>
    </cfRule>
  </conditionalFormatting>
  <conditionalFormatting sqref="BM445">
    <cfRule type="cellIs" dxfId="1249" priority="483" stopIfTrue="1" operator="greaterThan">
      <formula>0.03</formula>
    </cfRule>
    <cfRule type="cellIs" dxfId="1248" priority="484" stopIfTrue="1" operator="lessThan">
      <formula>-0.03</formula>
    </cfRule>
  </conditionalFormatting>
  <conditionalFormatting sqref="BM454">
    <cfRule type="cellIs" dxfId="1247" priority="481" stopIfTrue="1" operator="greaterThan">
      <formula>0.03</formula>
    </cfRule>
    <cfRule type="cellIs" dxfId="1246" priority="482" stopIfTrue="1" operator="lessThan">
      <formula>-0.03</formula>
    </cfRule>
  </conditionalFormatting>
  <conditionalFormatting sqref="BM490">
    <cfRule type="cellIs" dxfId="1245" priority="473" stopIfTrue="1" operator="greaterThan">
      <formula>0.03</formula>
    </cfRule>
    <cfRule type="cellIs" dxfId="1244" priority="474" stopIfTrue="1" operator="lessThan">
      <formula>-0.03</formula>
    </cfRule>
  </conditionalFormatting>
  <conditionalFormatting sqref="BM472">
    <cfRule type="cellIs" dxfId="1243" priority="477" stopIfTrue="1" operator="greaterThan">
      <formula>0.03</formula>
    </cfRule>
    <cfRule type="cellIs" dxfId="1242" priority="478" stopIfTrue="1" operator="lessThan">
      <formula>-0.03</formula>
    </cfRule>
  </conditionalFormatting>
  <conditionalFormatting sqref="BM463">
    <cfRule type="cellIs" dxfId="1241" priority="479" stopIfTrue="1" operator="greaterThan">
      <formula>0.03</formula>
    </cfRule>
    <cfRule type="cellIs" dxfId="1240" priority="480" stopIfTrue="1" operator="lessThan">
      <formula>-0.03</formula>
    </cfRule>
  </conditionalFormatting>
  <conditionalFormatting sqref="BM451:BM453">
    <cfRule type="cellIs" dxfId="1239" priority="461" stopIfTrue="1" operator="greaterThan">
      <formula>0.03</formula>
    </cfRule>
    <cfRule type="cellIs" dxfId="1238" priority="462" stopIfTrue="1" operator="lessThan">
      <formula>-0.03</formula>
    </cfRule>
  </conditionalFormatting>
  <conditionalFormatting sqref="BM481">
    <cfRule type="cellIs" dxfId="1237" priority="475" stopIfTrue="1" operator="greaterThan">
      <formula>0.03</formula>
    </cfRule>
    <cfRule type="cellIs" dxfId="1236" priority="476" stopIfTrue="1" operator="lessThan">
      <formula>-0.03</formula>
    </cfRule>
  </conditionalFormatting>
  <conditionalFormatting sqref="BM499">
    <cfRule type="cellIs" dxfId="1235" priority="471" stopIfTrue="1" operator="greaterThan">
      <formula>0.03</formula>
    </cfRule>
    <cfRule type="cellIs" dxfId="1234" priority="472" stopIfTrue="1" operator="lessThan">
      <formula>-0.03</formula>
    </cfRule>
  </conditionalFormatting>
  <conditionalFormatting sqref="BL442">
    <cfRule type="cellIs" dxfId="1233" priority="467" stopIfTrue="1" operator="greaterThan">
      <formula>0.03</formula>
    </cfRule>
    <cfRule type="cellIs" dxfId="1232" priority="468" stopIfTrue="1" operator="lessThan">
      <formula>-0.03</formula>
    </cfRule>
  </conditionalFormatting>
  <conditionalFormatting sqref="BL443:BL450">
    <cfRule type="cellIs" dxfId="1231" priority="469" stopIfTrue="1" operator="greaterThan">
      <formula>0.03</formula>
    </cfRule>
    <cfRule type="cellIs" dxfId="1230" priority="470" stopIfTrue="1" operator="lessThan">
      <formula>-0.03</formula>
    </cfRule>
  </conditionalFormatting>
  <conditionalFormatting sqref="BM442:BM444">
    <cfRule type="cellIs" dxfId="1229" priority="465" stopIfTrue="1" operator="greaterThan">
      <formula>0.03</formula>
    </cfRule>
    <cfRule type="cellIs" dxfId="1228" priority="466" stopIfTrue="1" operator="lessThan">
      <formula>-0.03</formula>
    </cfRule>
  </conditionalFormatting>
  <conditionalFormatting sqref="BL451:BL459">
    <cfRule type="cellIs" dxfId="1227" priority="463" stopIfTrue="1" operator="greaterThan">
      <formula>0.03</formula>
    </cfRule>
    <cfRule type="cellIs" dxfId="1226" priority="464" stopIfTrue="1" operator="lessThan">
      <formula>-0.03</formula>
    </cfRule>
  </conditionalFormatting>
  <conditionalFormatting sqref="BL460:BL468">
    <cfRule type="cellIs" dxfId="1225" priority="459" stopIfTrue="1" operator="greaterThan">
      <formula>0.03</formula>
    </cfRule>
    <cfRule type="cellIs" dxfId="1224" priority="460" stopIfTrue="1" operator="lessThan">
      <formula>-0.03</formula>
    </cfRule>
  </conditionalFormatting>
  <conditionalFormatting sqref="BM460:BM462">
    <cfRule type="cellIs" dxfId="1223" priority="457" stopIfTrue="1" operator="greaterThan">
      <formula>0.03</formula>
    </cfRule>
    <cfRule type="cellIs" dxfId="1222" priority="458" stopIfTrue="1" operator="lessThan">
      <formula>-0.03</formula>
    </cfRule>
  </conditionalFormatting>
  <conditionalFormatting sqref="BL469:BL477">
    <cfRule type="cellIs" dxfId="1221" priority="455" stopIfTrue="1" operator="greaterThan">
      <formula>0.03</formula>
    </cfRule>
    <cfRule type="cellIs" dxfId="1220" priority="456" stopIfTrue="1" operator="lessThan">
      <formula>-0.03</formula>
    </cfRule>
  </conditionalFormatting>
  <conditionalFormatting sqref="BM469:BM471">
    <cfRule type="cellIs" dxfId="1219" priority="453" stopIfTrue="1" operator="greaterThan">
      <formula>0.03</formula>
    </cfRule>
    <cfRule type="cellIs" dxfId="1218" priority="454" stopIfTrue="1" operator="lessThan">
      <formula>-0.03</formula>
    </cfRule>
  </conditionalFormatting>
  <conditionalFormatting sqref="BM478:BM480">
    <cfRule type="cellIs" dxfId="1217" priority="451" stopIfTrue="1" operator="greaterThan">
      <formula>0.03</formula>
    </cfRule>
    <cfRule type="cellIs" dxfId="1216" priority="452" stopIfTrue="1" operator="lessThan">
      <formula>-0.03</formula>
    </cfRule>
  </conditionalFormatting>
  <conditionalFormatting sqref="BL478:BL486">
    <cfRule type="cellIs" dxfId="1215" priority="449" stopIfTrue="1" operator="greaterThan">
      <formula>0.03</formula>
    </cfRule>
    <cfRule type="cellIs" dxfId="1214" priority="450" stopIfTrue="1" operator="lessThan">
      <formula>-0.03</formula>
    </cfRule>
  </conditionalFormatting>
  <conditionalFormatting sqref="BM487:BM489">
    <cfRule type="cellIs" dxfId="1213" priority="447" stopIfTrue="1" operator="greaterThan">
      <formula>0.03</formula>
    </cfRule>
    <cfRule type="cellIs" dxfId="1212" priority="448" stopIfTrue="1" operator="lessThan">
      <formula>-0.03</formula>
    </cfRule>
  </conditionalFormatting>
  <conditionalFormatting sqref="BL487:BL495">
    <cfRule type="cellIs" dxfId="1211" priority="445" stopIfTrue="1" operator="greaterThan">
      <formula>0.03</formula>
    </cfRule>
    <cfRule type="cellIs" dxfId="1210" priority="446" stopIfTrue="1" operator="lessThan">
      <formula>-0.03</formula>
    </cfRule>
  </conditionalFormatting>
  <conditionalFormatting sqref="BM496:BM498">
    <cfRule type="cellIs" dxfId="1209" priority="443" stopIfTrue="1" operator="greaterThan">
      <formula>0.03</formula>
    </cfRule>
    <cfRule type="cellIs" dxfId="1208" priority="444" stopIfTrue="1" operator="lessThan">
      <formula>-0.03</formula>
    </cfRule>
  </conditionalFormatting>
  <conditionalFormatting sqref="BL496:BL506 BL516:BL517">
    <cfRule type="cellIs" dxfId="1207" priority="441" stopIfTrue="1" operator="greaterThan">
      <formula>0.03</formula>
    </cfRule>
    <cfRule type="cellIs" dxfId="1206" priority="442" stopIfTrue="1" operator="lessThan">
      <formula>-0.03</formula>
    </cfRule>
  </conditionalFormatting>
  <conditionalFormatting sqref="BM510">
    <cfRule type="cellIs" dxfId="1205" priority="439" stopIfTrue="1" operator="greaterThan">
      <formula>0.03</formula>
    </cfRule>
    <cfRule type="cellIs" dxfId="1204" priority="440" stopIfTrue="1" operator="lessThan">
      <formula>-0.03</formula>
    </cfRule>
  </conditionalFormatting>
  <conditionalFormatting sqref="BM507:BM509">
    <cfRule type="cellIs" dxfId="1203" priority="437" stopIfTrue="1" operator="greaterThan">
      <formula>0.03</formula>
    </cfRule>
    <cfRule type="cellIs" dxfId="1202" priority="438" stopIfTrue="1" operator="lessThan">
      <formula>-0.03</formula>
    </cfRule>
  </conditionalFormatting>
  <conditionalFormatting sqref="BL507:BL515">
    <cfRule type="cellIs" dxfId="1201" priority="435" stopIfTrue="1" operator="greaterThan">
      <formula>0.03</formula>
    </cfRule>
    <cfRule type="cellIs" dxfId="1200" priority="436" stopIfTrue="1" operator="lessThan">
      <formula>-0.03</formula>
    </cfRule>
  </conditionalFormatting>
  <conditionalFormatting sqref="BM166">
    <cfRule type="cellIs" dxfId="1199" priority="431" stopIfTrue="1" operator="greaterThan">
      <formula>0.03</formula>
    </cfRule>
    <cfRule type="cellIs" dxfId="1198" priority="432" stopIfTrue="1" operator="lessThan">
      <formula>-0.03</formula>
    </cfRule>
  </conditionalFormatting>
  <conditionalFormatting sqref="BL166 BL168 BL170">
    <cfRule type="cellIs" dxfId="1197" priority="433" stopIfTrue="1" operator="greaterThan">
      <formula>0.03</formula>
    </cfRule>
    <cfRule type="cellIs" dxfId="1196" priority="434" stopIfTrue="1" operator="lessThan">
      <formula>-0.03</formula>
    </cfRule>
  </conditionalFormatting>
  <conditionalFormatting sqref="BM172">
    <cfRule type="cellIs" dxfId="1195" priority="427" stopIfTrue="1" operator="greaterThan">
      <formula>0.03</formula>
    </cfRule>
    <cfRule type="cellIs" dxfId="1194" priority="428" stopIfTrue="1" operator="lessThan">
      <formula>-0.03</formula>
    </cfRule>
  </conditionalFormatting>
  <conditionalFormatting sqref="BL172 BL174 BL176">
    <cfRule type="cellIs" dxfId="1193" priority="429" stopIfTrue="1" operator="greaterThan">
      <formula>0.03</formula>
    </cfRule>
    <cfRule type="cellIs" dxfId="1192" priority="430" stopIfTrue="1" operator="lessThan">
      <formula>-0.03</formula>
    </cfRule>
  </conditionalFormatting>
  <conditionalFormatting sqref="BM178">
    <cfRule type="cellIs" dxfId="1191" priority="423" stopIfTrue="1" operator="greaterThan">
      <formula>0.03</formula>
    </cfRule>
    <cfRule type="cellIs" dxfId="1190" priority="424" stopIfTrue="1" operator="lessThan">
      <formula>-0.03</formula>
    </cfRule>
  </conditionalFormatting>
  <conditionalFormatting sqref="BL178 BL180 BL182">
    <cfRule type="cellIs" dxfId="1189" priority="425" stopIfTrue="1" operator="greaterThan">
      <formula>0.03</formula>
    </cfRule>
    <cfRule type="cellIs" dxfId="1188" priority="426" stopIfTrue="1" operator="lessThan">
      <formula>-0.03</formula>
    </cfRule>
  </conditionalFormatting>
  <conditionalFormatting sqref="BM358">
    <cfRule type="cellIs" dxfId="1187" priority="419" stopIfTrue="1" operator="greaterThan">
      <formula>0.03</formula>
    </cfRule>
    <cfRule type="cellIs" dxfId="1186" priority="420" stopIfTrue="1" operator="lessThan">
      <formula>-0.03</formula>
    </cfRule>
  </conditionalFormatting>
  <conditionalFormatting sqref="BL358 BL360 BL362">
    <cfRule type="cellIs" dxfId="1185" priority="421" stopIfTrue="1" operator="greaterThan">
      <formula>0.03</formula>
    </cfRule>
    <cfRule type="cellIs" dxfId="1184" priority="422" stopIfTrue="1" operator="lessThan">
      <formula>-0.03</formula>
    </cfRule>
  </conditionalFormatting>
  <conditionalFormatting sqref="BK433:BK435">
    <cfRule type="cellIs" dxfId="1181" priority="401" stopIfTrue="1" operator="greaterThan">
      <formula>0.03</formula>
    </cfRule>
    <cfRule type="cellIs" dxfId="1180" priority="402" stopIfTrue="1" operator="lessThan">
      <formula>-0.03</formula>
    </cfRule>
  </conditionalFormatting>
  <conditionalFormatting sqref="BJ4 BJ6 BJ8">
    <cfRule type="cellIs" dxfId="1179" priority="415" stopIfTrue="1" operator="greaterThan">
      <formula>0.03</formula>
    </cfRule>
    <cfRule type="cellIs" dxfId="1178" priority="416" stopIfTrue="1" operator="lessThan">
      <formula>-0.03</formula>
    </cfRule>
  </conditionalFormatting>
  <conditionalFormatting sqref="BJ518">
    <cfRule type="cellIs" dxfId="1177" priority="417" stopIfTrue="1" operator="greaterThan">
      <formula>0.03</formula>
    </cfRule>
    <cfRule type="cellIs" dxfId="1176" priority="418" stopIfTrue="1" operator="lessThan">
      <formula>-0.03</formula>
    </cfRule>
  </conditionalFormatting>
  <conditionalFormatting sqref="BK4">
    <cfRule type="cellIs" dxfId="1175" priority="409" stopIfTrue="1" operator="greaterThan">
      <formula>0.03</formula>
    </cfRule>
    <cfRule type="cellIs" dxfId="1174" priority="410" stopIfTrue="1" operator="lessThan">
      <formula>-0.03</formula>
    </cfRule>
  </conditionalFormatting>
  <conditionalFormatting sqref="BK518">
    <cfRule type="cellIs" dxfId="1173" priority="411" stopIfTrue="1" operator="greaterThan">
      <formula>0.03</formula>
    </cfRule>
    <cfRule type="cellIs" dxfId="1172" priority="412"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1171" priority="405" stopIfTrue="1" operator="greaterThan">
      <formula>0.03</formula>
    </cfRule>
    <cfRule type="cellIs" dxfId="1170" priority="406"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1169" priority="407" stopIfTrue="1" operator="greaterThan">
      <formula>0.03</formula>
    </cfRule>
    <cfRule type="cellIs" dxfId="1168" priority="408" stopIfTrue="1" operator="lessThan">
      <formula>-0.03</formula>
    </cfRule>
  </conditionalFormatting>
  <conditionalFormatting sqref="BJ433:BJ435">
    <cfRule type="cellIs" dxfId="1167" priority="403" stopIfTrue="1" operator="greaterThan">
      <formula>0.03</formula>
    </cfRule>
    <cfRule type="cellIs" dxfId="1166" priority="404" stopIfTrue="1" operator="lessThan">
      <formula>-0.03</formula>
    </cfRule>
  </conditionalFormatting>
  <conditionalFormatting sqref="BK445">
    <cfRule type="cellIs" dxfId="1165" priority="399" stopIfTrue="1" operator="greaterThan">
      <formula>0.03</formula>
    </cfRule>
    <cfRule type="cellIs" dxfId="1164" priority="400" stopIfTrue="1" operator="lessThan">
      <formula>-0.03</formula>
    </cfRule>
  </conditionalFormatting>
  <conditionalFormatting sqref="BK454">
    <cfRule type="cellIs" dxfId="1163" priority="397" stopIfTrue="1" operator="greaterThan">
      <formula>0.03</formula>
    </cfRule>
    <cfRule type="cellIs" dxfId="1162" priority="398" stopIfTrue="1" operator="lessThan">
      <formula>-0.03</formula>
    </cfRule>
  </conditionalFormatting>
  <conditionalFormatting sqref="BK490">
    <cfRule type="cellIs" dxfId="1161" priority="389" stopIfTrue="1" operator="greaterThan">
      <formula>0.03</formula>
    </cfRule>
    <cfRule type="cellIs" dxfId="1160" priority="390" stopIfTrue="1" operator="lessThan">
      <formula>-0.03</formula>
    </cfRule>
  </conditionalFormatting>
  <conditionalFormatting sqref="BK472">
    <cfRule type="cellIs" dxfId="1159" priority="393" stopIfTrue="1" operator="greaterThan">
      <formula>0.03</formula>
    </cfRule>
    <cfRule type="cellIs" dxfId="1158" priority="394" stopIfTrue="1" operator="lessThan">
      <formula>-0.03</formula>
    </cfRule>
  </conditionalFormatting>
  <conditionalFormatting sqref="BK463">
    <cfRule type="cellIs" dxfId="1157" priority="395" stopIfTrue="1" operator="greaterThan">
      <formula>0.03</formula>
    </cfRule>
    <cfRule type="cellIs" dxfId="1156" priority="396" stopIfTrue="1" operator="lessThan">
      <formula>-0.03</formula>
    </cfRule>
  </conditionalFormatting>
  <conditionalFormatting sqref="BK451:BK453">
    <cfRule type="cellIs" dxfId="1155" priority="377" stopIfTrue="1" operator="greaterThan">
      <formula>0.03</formula>
    </cfRule>
    <cfRule type="cellIs" dxfId="1154" priority="378" stopIfTrue="1" operator="lessThan">
      <formula>-0.03</formula>
    </cfRule>
  </conditionalFormatting>
  <conditionalFormatting sqref="BK481">
    <cfRule type="cellIs" dxfId="1153" priority="391" stopIfTrue="1" operator="greaterThan">
      <formula>0.03</formula>
    </cfRule>
    <cfRule type="cellIs" dxfId="1152" priority="392" stopIfTrue="1" operator="lessThan">
      <formula>-0.03</formula>
    </cfRule>
  </conditionalFormatting>
  <conditionalFormatting sqref="BK499">
    <cfRule type="cellIs" dxfId="1151" priority="387" stopIfTrue="1" operator="greaterThan">
      <formula>0.03</formula>
    </cfRule>
    <cfRule type="cellIs" dxfId="1150" priority="388" stopIfTrue="1" operator="lessThan">
      <formula>-0.03</formula>
    </cfRule>
  </conditionalFormatting>
  <conditionalFormatting sqref="BJ442">
    <cfRule type="cellIs" dxfId="1149" priority="383" stopIfTrue="1" operator="greaterThan">
      <formula>0.03</formula>
    </cfRule>
    <cfRule type="cellIs" dxfId="1148" priority="384" stopIfTrue="1" operator="lessThan">
      <formula>-0.03</formula>
    </cfRule>
  </conditionalFormatting>
  <conditionalFormatting sqref="BJ443:BJ450">
    <cfRule type="cellIs" dxfId="1147" priority="385" stopIfTrue="1" operator="greaterThan">
      <formula>0.03</formula>
    </cfRule>
    <cfRule type="cellIs" dxfId="1146" priority="386" stopIfTrue="1" operator="lessThan">
      <formula>-0.03</formula>
    </cfRule>
  </conditionalFormatting>
  <conditionalFormatting sqref="BK442:BK444">
    <cfRule type="cellIs" dxfId="1145" priority="381" stopIfTrue="1" operator="greaterThan">
      <formula>0.03</formula>
    </cfRule>
    <cfRule type="cellIs" dxfId="1144" priority="382" stopIfTrue="1" operator="lessThan">
      <formula>-0.03</formula>
    </cfRule>
  </conditionalFormatting>
  <conditionalFormatting sqref="BJ451:BJ459">
    <cfRule type="cellIs" dxfId="1143" priority="379" stopIfTrue="1" operator="greaterThan">
      <formula>0.03</formula>
    </cfRule>
    <cfRule type="cellIs" dxfId="1142" priority="380" stopIfTrue="1" operator="lessThan">
      <formula>-0.03</formula>
    </cfRule>
  </conditionalFormatting>
  <conditionalFormatting sqref="BJ460:BJ468">
    <cfRule type="cellIs" dxfId="1141" priority="375" stopIfTrue="1" operator="greaterThan">
      <formula>0.03</formula>
    </cfRule>
    <cfRule type="cellIs" dxfId="1140" priority="376" stopIfTrue="1" operator="lessThan">
      <formula>-0.03</formula>
    </cfRule>
  </conditionalFormatting>
  <conditionalFormatting sqref="BK460:BK462">
    <cfRule type="cellIs" dxfId="1139" priority="373" stopIfTrue="1" operator="greaterThan">
      <formula>0.03</formula>
    </cfRule>
    <cfRule type="cellIs" dxfId="1138" priority="374" stopIfTrue="1" operator="lessThan">
      <formula>-0.03</formula>
    </cfRule>
  </conditionalFormatting>
  <conditionalFormatting sqref="BJ469:BJ477">
    <cfRule type="cellIs" dxfId="1137" priority="371" stopIfTrue="1" operator="greaterThan">
      <formula>0.03</formula>
    </cfRule>
    <cfRule type="cellIs" dxfId="1136" priority="372" stopIfTrue="1" operator="lessThan">
      <formula>-0.03</formula>
    </cfRule>
  </conditionalFormatting>
  <conditionalFormatting sqref="BK469:BK471">
    <cfRule type="cellIs" dxfId="1135" priority="369" stopIfTrue="1" operator="greaterThan">
      <formula>0.03</formula>
    </cfRule>
    <cfRule type="cellIs" dxfId="1134" priority="370" stopIfTrue="1" operator="lessThan">
      <formula>-0.03</formula>
    </cfRule>
  </conditionalFormatting>
  <conditionalFormatting sqref="BK478:BK480">
    <cfRule type="cellIs" dxfId="1133" priority="367" stopIfTrue="1" operator="greaterThan">
      <formula>0.03</formula>
    </cfRule>
    <cfRule type="cellIs" dxfId="1132" priority="368" stopIfTrue="1" operator="lessThan">
      <formula>-0.03</formula>
    </cfRule>
  </conditionalFormatting>
  <conditionalFormatting sqref="BJ478:BJ486">
    <cfRule type="cellIs" dxfId="1131" priority="365" stopIfTrue="1" operator="greaterThan">
      <formula>0.03</formula>
    </cfRule>
    <cfRule type="cellIs" dxfId="1130" priority="366" stopIfTrue="1" operator="lessThan">
      <formula>-0.03</formula>
    </cfRule>
  </conditionalFormatting>
  <conditionalFormatting sqref="BK487:BK489">
    <cfRule type="cellIs" dxfId="1129" priority="363" stopIfTrue="1" operator="greaterThan">
      <formula>0.03</formula>
    </cfRule>
    <cfRule type="cellIs" dxfId="1128" priority="364" stopIfTrue="1" operator="lessThan">
      <formula>-0.03</formula>
    </cfRule>
  </conditionalFormatting>
  <conditionalFormatting sqref="BJ487:BJ495">
    <cfRule type="cellIs" dxfId="1127" priority="361" stopIfTrue="1" operator="greaterThan">
      <formula>0.03</formula>
    </cfRule>
    <cfRule type="cellIs" dxfId="1126" priority="362" stopIfTrue="1" operator="lessThan">
      <formula>-0.03</formula>
    </cfRule>
  </conditionalFormatting>
  <conditionalFormatting sqref="BK496:BK498">
    <cfRule type="cellIs" dxfId="1125" priority="359" stopIfTrue="1" operator="greaterThan">
      <formula>0.03</formula>
    </cfRule>
    <cfRule type="cellIs" dxfId="1124" priority="360" stopIfTrue="1" operator="lessThan">
      <formula>-0.03</formula>
    </cfRule>
  </conditionalFormatting>
  <conditionalFormatting sqref="BJ496:BJ506 BJ516:BJ517">
    <cfRule type="cellIs" dxfId="1123" priority="357" stopIfTrue="1" operator="greaterThan">
      <formula>0.03</formula>
    </cfRule>
    <cfRule type="cellIs" dxfId="1122" priority="358" stopIfTrue="1" operator="lessThan">
      <formula>-0.03</formula>
    </cfRule>
  </conditionalFormatting>
  <conditionalFormatting sqref="BK510">
    <cfRule type="cellIs" dxfId="1121" priority="355" stopIfTrue="1" operator="greaterThan">
      <formula>0.03</formula>
    </cfRule>
    <cfRule type="cellIs" dxfId="1120" priority="356" stopIfTrue="1" operator="lessThan">
      <formula>-0.03</formula>
    </cfRule>
  </conditionalFormatting>
  <conditionalFormatting sqref="BK507:BK509">
    <cfRule type="cellIs" dxfId="1119" priority="353" stopIfTrue="1" operator="greaterThan">
      <formula>0.03</formula>
    </cfRule>
    <cfRule type="cellIs" dxfId="1118" priority="354" stopIfTrue="1" operator="lessThan">
      <formula>-0.03</formula>
    </cfRule>
  </conditionalFormatting>
  <conditionalFormatting sqref="BJ507:BJ515">
    <cfRule type="cellIs" dxfId="1117" priority="351" stopIfTrue="1" operator="greaterThan">
      <formula>0.03</formula>
    </cfRule>
    <cfRule type="cellIs" dxfId="1116" priority="352" stopIfTrue="1" operator="lessThan">
      <formula>-0.03</formula>
    </cfRule>
  </conditionalFormatting>
  <conditionalFormatting sqref="BK166">
    <cfRule type="cellIs" dxfId="1115" priority="347" stopIfTrue="1" operator="greaterThan">
      <formula>0.03</formula>
    </cfRule>
    <cfRule type="cellIs" dxfId="1114" priority="348" stopIfTrue="1" operator="lessThan">
      <formula>-0.03</formula>
    </cfRule>
  </conditionalFormatting>
  <conditionalFormatting sqref="BJ166 BJ168 BJ170">
    <cfRule type="cellIs" dxfId="1113" priority="349" stopIfTrue="1" operator="greaterThan">
      <formula>0.03</formula>
    </cfRule>
    <cfRule type="cellIs" dxfId="1112" priority="350" stopIfTrue="1" operator="lessThan">
      <formula>-0.03</formula>
    </cfRule>
  </conditionalFormatting>
  <conditionalFormatting sqref="BK172">
    <cfRule type="cellIs" dxfId="1111" priority="343" stopIfTrue="1" operator="greaterThan">
      <formula>0.03</formula>
    </cfRule>
    <cfRule type="cellIs" dxfId="1110" priority="344" stopIfTrue="1" operator="lessThan">
      <formula>-0.03</formula>
    </cfRule>
  </conditionalFormatting>
  <conditionalFormatting sqref="BJ172 BJ174 BJ176">
    <cfRule type="cellIs" dxfId="1109" priority="345" stopIfTrue="1" operator="greaterThan">
      <formula>0.03</formula>
    </cfRule>
    <cfRule type="cellIs" dxfId="1108" priority="346" stopIfTrue="1" operator="lessThan">
      <formula>-0.03</formula>
    </cfRule>
  </conditionalFormatting>
  <conditionalFormatting sqref="BK178">
    <cfRule type="cellIs" dxfId="1107" priority="339" stopIfTrue="1" operator="greaterThan">
      <formula>0.03</formula>
    </cfRule>
    <cfRule type="cellIs" dxfId="1106" priority="340" stopIfTrue="1" operator="lessThan">
      <formula>-0.03</formula>
    </cfRule>
  </conditionalFormatting>
  <conditionalFormatting sqref="BJ178 BJ180 BJ182">
    <cfRule type="cellIs" dxfId="1105" priority="341" stopIfTrue="1" operator="greaterThan">
      <formula>0.03</formula>
    </cfRule>
    <cfRule type="cellIs" dxfId="1104" priority="342" stopIfTrue="1" operator="lessThan">
      <formula>-0.03</formula>
    </cfRule>
  </conditionalFormatting>
  <conditionalFormatting sqref="BK358">
    <cfRule type="cellIs" dxfId="1103" priority="335" stopIfTrue="1" operator="greaterThan">
      <formula>0.03</formula>
    </cfRule>
    <cfRule type="cellIs" dxfId="1102" priority="336" stopIfTrue="1" operator="lessThan">
      <formula>-0.03</formula>
    </cfRule>
  </conditionalFormatting>
  <conditionalFormatting sqref="BJ358 BJ360 BJ362">
    <cfRule type="cellIs" dxfId="1101" priority="337" stopIfTrue="1" operator="greaterThan">
      <formula>0.03</formula>
    </cfRule>
    <cfRule type="cellIs" dxfId="1100" priority="338" stopIfTrue="1" operator="lessThan">
      <formula>-0.03</formula>
    </cfRule>
  </conditionalFormatting>
  <conditionalFormatting sqref="BN460:BN468">
    <cfRule type="cellIs" dxfId="1099" priority="307" stopIfTrue="1" operator="greaterThan">
      <formula>0.03</formula>
    </cfRule>
    <cfRule type="cellIs" dxfId="1098" priority="308" stopIfTrue="1" operator="lessThan">
      <formula>-0.03</formula>
    </cfRule>
  </conditionalFormatting>
  <conditionalFormatting sqref="BN487:BN495">
    <cfRule type="cellIs" dxfId="1097" priority="295" stopIfTrue="1" operator="greaterThan">
      <formula>0.03</formula>
    </cfRule>
    <cfRule type="cellIs" dxfId="1096" priority="296" stopIfTrue="1" operator="lessThan">
      <formula>-0.03</formula>
    </cfRule>
  </conditionalFormatting>
  <conditionalFormatting sqref="BO460:BQ462">
    <cfRule type="cellIs" dxfId="1095" priority="309" stopIfTrue="1" operator="greaterThan">
      <formula>0.03</formula>
    </cfRule>
    <cfRule type="cellIs" dxfId="1094" priority="310" stopIfTrue="1" operator="lessThan">
      <formula>-0.03</formula>
    </cfRule>
  </conditionalFormatting>
  <conditionalFormatting sqref="BN451:BN459">
    <cfRule type="cellIs" dxfId="1093" priority="311" stopIfTrue="1" operator="greaterThan">
      <formula>0.03</formula>
    </cfRule>
    <cfRule type="cellIs" dxfId="1092" priority="312" stopIfTrue="1" operator="lessThan">
      <formula>-0.03</formula>
    </cfRule>
  </conditionalFormatting>
  <conditionalFormatting sqref="BN469:BN477">
    <cfRule type="cellIs" dxfId="1091" priority="303" stopIfTrue="1" operator="greaterThan">
      <formula>0.03</formula>
    </cfRule>
    <cfRule type="cellIs" dxfId="1090" priority="304" stopIfTrue="1" operator="lessThan">
      <formula>-0.03</formula>
    </cfRule>
  </conditionalFormatting>
  <conditionalFormatting sqref="BO469:BQ471">
    <cfRule type="cellIs" dxfId="1089" priority="305" stopIfTrue="1" operator="greaterThan">
      <formula>0.03</formula>
    </cfRule>
    <cfRule type="cellIs" dxfId="1088" priority="306" stopIfTrue="1" operator="lessThan">
      <formula>-0.03</formula>
    </cfRule>
  </conditionalFormatting>
  <conditionalFormatting sqref="BN478:BN486">
    <cfRule type="cellIs" dxfId="1087" priority="299" stopIfTrue="1" operator="greaterThan">
      <formula>0.03</formula>
    </cfRule>
    <cfRule type="cellIs" dxfId="1086" priority="300" stopIfTrue="1" operator="lessThan">
      <formula>-0.03</formula>
    </cfRule>
  </conditionalFormatting>
  <conditionalFormatting sqref="BO478:BQ480">
    <cfRule type="cellIs" dxfId="1085" priority="301" stopIfTrue="1" operator="greaterThan">
      <formula>0.03</formula>
    </cfRule>
    <cfRule type="cellIs" dxfId="1084" priority="302" stopIfTrue="1" operator="lessThan">
      <formula>-0.03</formula>
    </cfRule>
  </conditionalFormatting>
  <conditionalFormatting sqref="BO487:BQ489">
    <cfRule type="cellIs" dxfId="1083" priority="297" stopIfTrue="1" operator="greaterThan">
      <formula>0.03</formula>
    </cfRule>
    <cfRule type="cellIs" dxfId="1082" priority="298" stopIfTrue="1" operator="lessThan">
      <formula>-0.03</formula>
    </cfRule>
  </conditionalFormatting>
  <conditionalFormatting sqref="BO496:BQ498">
    <cfRule type="cellIs" dxfId="1081" priority="293" stopIfTrue="1" operator="greaterThan">
      <formula>0.03</formula>
    </cfRule>
    <cfRule type="cellIs" dxfId="1080" priority="294" stopIfTrue="1" operator="lessThan">
      <formula>-0.03</formula>
    </cfRule>
  </conditionalFormatting>
  <conditionalFormatting sqref="BN496:BN506 BN516:BN517">
    <cfRule type="cellIs" dxfId="1079" priority="291" stopIfTrue="1" operator="greaterThan">
      <formula>0.03</formula>
    </cfRule>
    <cfRule type="cellIs" dxfId="1078" priority="292" stopIfTrue="1" operator="lessThan">
      <formula>-0.03</formula>
    </cfRule>
  </conditionalFormatting>
  <conditionalFormatting sqref="BN358 BN360 BN362">
    <cfRule type="cellIs" dxfId="1077" priority="253" stopIfTrue="1" operator="greaterThan">
      <formula>0.03</formula>
    </cfRule>
    <cfRule type="cellIs" dxfId="1076" priority="254" stopIfTrue="1" operator="lessThan">
      <formula>-0.03</formula>
    </cfRule>
  </conditionalFormatting>
  <conditionalFormatting sqref="BN442">
    <cfRule type="cellIs" dxfId="1075" priority="289" stopIfTrue="1" operator="greaterThan">
      <formula>0.03</formula>
    </cfRule>
    <cfRule type="cellIs" dxfId="1074" priority="290" stopIfTrue="1" operator="lessThan">
      <formula>-0.03</formula>
    </cfRule>
  </conditionalFormatting>
  <conditionalFormatting sqref="BP4">
    <cfRule type="cellIs" dxfId="1073" priority="251" stopIfTrue="1" operator="greaterThan">
      <formula>0.03</formula>
    </cfRule>
    <cfRule type="cellIs" dxfId="1072" priority="252" stopIfTrue="1" operator="lessThan">
      <formula>-0.03</formula>
    </cfRule>
  </conditionalFormatting>
  <conditionalFormatting sqref="BO507:BQ509">
    <cfRule type="cellIs" dxfId="1071" priority="273" stopIfTrue="1" operator="greaterThan">
      <formula>0.03</formula>
    </cfRule>
    <cfRule type="cellIs" dxfId="1070" priority="274" stopIfTrue="1" operator="lessThan">
      <formula>-0.03</formula>
    </cfRule>
  </conditionalFormatting>
  <conditionalFormatting sqref="BN507:BN515">
    <cfRule type="cellIs" dxfId="1069" priority="269" stopIfTrue="1" operator="greaterThan">
      <formula>0.03</formula>
    </cfRule>
    <cfRule type="cellIs" dxfId="1068" priority="270" stopIfTrue="1" operator="lessThan">
      <formula>-0.03</formula>
    </cfRule>
  </conditionalFormatting>
  <conditionalFormatting sqref="BO166">
    <cfRule type="cellIs" dxfId="1067" priority="267" stopIfTrue="1" operator="greaterThan">
      <formula>0.03</formula>
    </cfRule>
    <cfRule type="cellIs" dxfId="1066" priority="268" stopIfTrue="1" operator="lessThan">
      <formula>-0.03</formula>
    </cfRule>
  </conditionalFormatting>
  <conditionalFormatting sqref="BN166 BN168 BN170">
    <cfRule type="cellIs" dxfId="1065" priority="265" stopIfTrue="1" operator="greaterThan">
      <formula>0.03</formula>
    </cfRule>
    <cfRule type="cellIs" dxfId="1064" priority="266" stopIfTrue="1" operator="lessThan">
      <formula>-0.03</formula>
    </cfRule>
  </conditionalFormatting>
  <conditionalFormatting sqref="BO172">
    <cfRule type="cellIs" dxfId="1063" priority="263" stopIfTrue="1" operator="greaterThan">
      <formula>0.03</formula>
    </cfRule>
    <cfRule type="cellIs" dxfId="1062" priority="264" stopIfTrue="1" operator="lessThan">
      <formula>-0.03</formula>
    </cfRule>
  </conditionalFormatting>
  <conditionalFormatting sqref="BN172 BN174 BN176">
    <cfRule type="cellIs" dxfId="1061" priority="261" stopIfTrue="1" operator="greaterThan">
      <formula>0.03</formula>
    </cfRule>
    <cfRule type="cellIs" dxfId="1060" priority="262" stopIfTrue="1" operator="lessThan">
      <formula>-0.03</formula>
    </cfRule>
  </conditionalFormatting>
  <conditionalFormatting sqref="BO178">
    <cfRule type="cellIs" dxfId="1059" priority="259" stopIfTrue="1" operator="greaterThan">
      <formula>0.03</formula>
    </cfRule>
    <cfRule type="cellIs" dxfId="1058" priority="260" stopIfTrue="1" operator="lessThan">
      <formula>-0.03</formula>
    </cfRule>
  </conditionalFormatting>
  <conditionalFormatting sqref="BN178 BN180 BN182">
    <cfRule type="cellIs" dxfId="1057" priority="257" stopIfTrue="1" operator="greaterThan">
      <formula>0.03</formula>
    </cfRule>
    <cfRule type="cellIs" dxfId="1056" priority="258" stopIfTrue="1" operator="lessThan">
      <formula>-0.03</formula>
    </cfRule>
  </conditionalFormatting>
  <conditionalFormatting sqref="BO358">
    <cfRule type="cellIs" dxfId="1055" priority="255" stopIfTrue="1" operator="greaterThan">
      <formula>0.03</formula>
    </cfRule>
    <cfRule type="cellIs" dxfId="1054" priority="256"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1053" priority="249" stopIfTrue="1" operator="greaterThan">
      <formula>0.03</formula>
    </cfRule>
    <cfRule type="cellIs" dxfId="1052" priority="250" stopIfTrue="1" operator="lessThan">
      <formula>-0.03</formula>
    </cfRule>
  </conditionalFormatting>
  <conditionalFormatting sqref="BP166">
    <cfRule type="cellIs" dxfId="1051" priority="247" stopIfTrue="1" operator="greaterThan">
      <formula>0.03</formula>
    </cfRule>
    <cfRule type="cellIs" dxfId="1050" priority="248" stopIfTrue="1" operator="lessThan">
      <formula>-0.03</formula>
    </cfRule>
  </conditionalFormatting>
  <conditionalFormatting sqref="BP172">
    <cfRule type="cellIs" dxfId="1049" priority="245" stopIfTrue="1" operator="greaterThan">
      <formula>0.03</formula>
    </cfRule>
    <cfRule type="cellIs" dxfId="1048" priority="246" stopIfTrue="1" operator="lessThan">
      <formula>-0.03</formula>
    </cfRule>
  </conditionalFormatting>
  <conditionalFormatting sqref="BP358">
    <cfRule type="cellIs" dxfId="1047" priority="241" stopIfTrue="1" operator="greaterThan">
      <formula>0.03</formula>
    </cfRule>
    <cfRule type="cellIs" dxfId="1046" priority="242" stopIfTrue="1" operator="lessThan">
      <formula>-0.03</formula>
    </cfRule>
  </conditionalFormatting>
  <conditionalFormatting sqref="BP178">
    <cfRule type="cellIs" dxfId="1045" priority="243" stopIfTrue="1" operator="greaterThan">
      <formula>0.03</formula>
    </cfRule>
    <cfRule type="cellIs" dxfId="1044" priority="244"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1043" priority="237" stopIfTrue="1" operator="greaterThan">
      <formula>0.03</formula>
    </cfRule>
    <cfRule type="cellIs" dxfId="1042" priority="238" stopIfTrue="1" operator="lessThan">
      <formula>-0.03</formula>
    </cfRule>
  </conditionalFormatting>
  <conditionalFormatting sqref="BQ4">
    <cfRule type="cellIs" dxfId="1041" priority="239" stopIfTrue="1" operator="greaterThan">
      <formula>0.03</formula>
    </cfRule>
    <cfRule type="cellIs" dxfId="1040" priority="240" stopIfTrue="1" operator="lessThan">
      <formula>-0.03</formula>
    </cfRule>
  </conditionalFormatting>
  <conditionalFormatting sqref="BQ172">
    <cfRule type="cellIs" dxfId="1039" priority="233" stopIfTrue="1" operator="greaterThan">
      <formula>0.03</formula>
    </cfRule>
    <cfRule type="cellIs" dxfId="1038" priority="234" stopIfTrue="1" operator="lessThan">
      <formula>-0.03</formula>
    </cfRule>
  </conditionalFormatting>
  <conditionalFormatting sqref="BQ166">
    <cfRule type="cellIs" dxfId="1037" priority="235" stopIfTrue="1" operator="greaterThan">
      <formula>0.03</formula>
    </cfRule>
    <cfRule type="cellIs" dxfId="1036" priority="236" stopIfTrue="1" operator="lessThan">
      <formula>-0.03</formula>
    </cfRule>
  </conditionalFormatting>
  <conditionalFormatting sqref="BQ358">
    <cfRule type="cellIs" dxfId="1035" priority="229" stopIfTrue="1" operator="greaterThan">
      <formula>0.03</formula>
    </cfRule>
    <cfRule type="cellIs" dxfId="1034" priority="230" stopIfTrue="1" operator="lessThan">
      <formula>-0.03</formula>
    </cfRule>
  </conditionalFormatting>
  <conditionalFormatting sqref="BQ178">
    <cfRule type="cellIs" dxfId="1033" priority="231" stopIfTrue="1" operator="greaterThan">
      <formula>0.03</formula>
    </cfRule>
    <cfRule type="cellIs" dxfId="1032" priority="232" stopIfTrue="1" operator="lessThan">
      <formula>-0.03</formula>
    </cfRule>
  </conditionalFormatting>
  <conditionalFormatting sqref="BO4">
    <cfRule type="cellIs" dxfId="1031" priority="329" stopIfTrue="1" operator="greaterThan">
      <formula>0.03</formula>
    </cfRule>
    <cfRule type="cellIs" dxfId="1030" priority="330" stopIfTrue="1" operator="lessThan">
      <formula>-0.03</formula>
    </cfRule>
  </conditionalFormatting>
  <conditionalFormatting sqref="BO518:BQ518">
    <cfRule type="cellIs" dxfId="1029" priority="331" stopIfTrue="1" operator="greaterThan">
      <formula>0.03</formula>
    </cfRule>
    <cfRule type="cellIs" dxfId="1028" priority="332" stopIfTrue="1" operator="lessThan">
      <formula>-0.03</formula>
    </cfRule>
  </conditionalFormatting>
  <conditionalFormatting sqref="BO433:BQ435">
    <cfRule type="cellIs" dxfId="1027" priority="333" stopIfTrue="1" operator="greaterThan">
      <formula>0.03</formula>
    </cfRule>
    <cfRule type="cellIs" dxfId="1026" priority="334" stopIfTrue="1" operator="lessThan">
      <formula>-0.03</formula>
    </cfRule>
  </conditionalFormatting>
  <conditionalFormatting sqref="BN433:BN435">
    <cfRule type="cellIs" dxfId="1025" priority="327" stopIfTrue="1" operator="greaterThan">
      <formula>0.03</formula>
    </cfRule>
    <cfRule type="cellIs" dxfId="1024" priority="328" stopIfTrue="1" operator="lessThan">
      <formula>-0.03</formula>
    </cfRule>
  </conditionalFormatting>
  <conditionalFormatting sqref="BN518">
    <cfRule type="cellIs" dxfId="1023" priority="325" stopIfTrue="1" operator="greaterThan">
      <formula>0.03</formula>
    </cfRule>
    <cfRule type="cellIs" dxfId="1022" priority="326" stopIfTrue="1" operator="lessThan">
      <formula>-0.03</formula>
    </cfRule>
  </conditionalFormatting>
  <conditionalFormatting sqref="BN4 BN6 BN8">
    <cfRule type="cellIs" dxfId="1021" priority="323" stopIfTrue="1" operator="greaterThan">
      <formula>0.03</formula>
    </cfRule>
    <cfRule type="cellIs" dxfId="1020" priority="32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1019" priority="321" stopIfTrue="1" operator="greaterThan">
      <formula>0.03</formula>
    </cfRule>
    <cfRule type="cellIs" dxfId="1018" priority="322"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1017" priority="319" stopIfTrue="1" operator="greaterThan">
      <formula>0.03</formula>
    </cfRule>
    <cfRule type="cellIs" dxfId="1016" priority="320" stopIfTrue="1" operator="lessThan">
      <formula>-0.03</formula>
    </cfRule>
  </conditionalFormatting>
  <conditionalFormatting sqref="BO442:BQ444">
    <cfRule type="cellIs" dxfId="1015" priority="317" stopIfTrue="1" operator="greaterThan">
      <formula>0.03</formula>
    </cfRule>
    <cfRule type="cellIs" dxfId="1014" priority="318" stopIfTrue="1" operator="lessThan">
      <formula>-0.03</formula>
    </cfRule>
  </conditionalFormatting>
  <conditionalFormatting sqref="BN443:BN450">
    <cfRule type="cellIs" dxfId="1013" priority="315" stopIfTrue="1" operator="greaterThan">
      <formula>0.03</formula>
    </cfRule>
    <cfRule type="cellIs" dxfId="1012" priority="316" stopIfTrue="1" operator="lessThan">
      <formula>-0.03</formula>
    </cfRule>
  </conditionalFormatting>
  <conditionalFormatting sqref="BO451:BQ453">
    <cfRule type="cellIs" dxfId="1011" priority="313" stopIfTrue="1" operator="greaterThan">
      <formula>0.03</formula>
    </cfRule>
    <cfRule type="cellIs" dxfId="1010" priority="314" stopIfTrue="1" operator="lessThan">
      <formula>-0.03</formula>
    </cfRule>
  </conditionalFormatting>
  <conditionalFormatting sqref="BI4">
    <cfRule type="cellIs" dxfId="1009" priority="223" stopIfTrue="1" operator="greaterThan">
      <formula>0.03</formula>
    </cfRule>
    <cfRule type="cellIs" dxfId="1008" priority="224" stopIfTrue="1" operator="lessThan">
      <formula>-0.03</formula>
    </cfRule>
  </conditionalFormatting>
  <conditionalFormatting sqref="BH518">
    <cfRule type="cellIs" dxfId="1007" priority="221" stopIfTrue="1" operator="greaterThan">
      <formula>0.03</formula>
    </cfRule>
    <cfRule type="cellIs" dxfId="1006" priority="222" stopIfTrue="1" operator="lessThan">
      <formula>-0.03</formula>
    </cfRule>
  </conditionalFormatting>
  <conditionalFormatting sqref="BI472">
    <cfRule type="cellIs" dxfId="1005" priority="205" stopIfTrue="1" operator="greaterThan">
      <formula>0.03</formula>
    </cfRule>
    <cfRule type="cellIs" dxfId="1004" priority="206"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1003" priority="217" stopIfTrue="1" operator="greaterThan">
      <formula>0.03</formula>
    </cfRule>
    <cfRule type="cellIs" dxfId="1002" priority="218" stopIfTrue="1" operator="lessThan">
      <formula>-0.03</formula>
    </cfRule>
  </conditionalFormatting>
  <conditionalFormatting sqref="BH4 BH6 BH8">
    <cfRule type="cellIs" dxfId="1001" priority="219" stopIfTrue="1" operator="greaterThan">
      <formula>0.03</formula>
    </cfRule>
    <cfRule type="cellIs" dxfId="1000" priority="220" stopIfTrue="1" operator="lessThan">
      <formula>-0.03</formula>
    </cfRule>
  </conditionalFormatting>
  <conditionalFormatting sqref="BI481">
    <cfRule type="cellIs" dxfId="999" priority="203" stopIfTrue="1" operator="greaterThan">
      <formula>0.03</formula>
    </cfRule>
    <cfRule type="cellIs" dxfId="998" priority="204"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997" priority="215" stopIfTrue="1" operator="greaterThan">
      <formula>0.03</formula>
    </cfRule>
    <cfRule type="cellIs" dxfId="996" priority="216" stopIfTrue="1" operator="lessThan">
      <formula>-0.03</formula>
    </cfRule>
  </conditionalFormatting>
  <conditionalFormatting sqref="BI518">
    <cfRule type="cellIs" dxfId="995" priority="225" stopIfTrue="1" operator="greaterThan">
      <formula>0.03</formula>
    </cfRule>
    <cfRule type="cellIs" dxfId="994" priority="226" stopIfTrue="1" operator="lessThan">
      <formula>-0.03</formula>
    </cfRule>
  </conditionalFormatting>
  <conditionalFormatting sqref="BH433:BH435">
    <cfRule type="cellIs" dxfId="991" priority="213" stopIfTrue="1" operator="greaterThan">
      <formula>0.03</formula>
    </cfRule>
    <cfRule type="cellIs" dxfId="990" priority="214" stopIfTrue="1" operator="lessThan">
      <formula>-0.03</formula>
    </cfRule>
  </conditionalFormatting>
  <conditionalFormatting sqref="BI433:BI435">
    <cfRule type="cellIs" dxfId="989" priority="211" stopIfTrue="1" operator="greaterThan">
      <formula>0.03</formula>
    </cfRule>
    <cfRule type="cellIs" dxfId="988" priority="212" stopIfTrue="1" operator="lessThan">
      <formula>-0.03</formula>
    </cfRule>
  </conditionalFormatting>
  <conditionalFormatting sqref="BI463">
    <cfRule type="cellIs" dxfId="987" priority="207" stopIfTrue="1" operator="greaterThan">
      <formula>0.03</formula>
    </cfRule>
    <cfRule type="cellIs" dxfId="986" priority="208" stopIfTrue="1" operator="lessThan">
      <formula>-0.03</formula>
    </cfRule>
  </conditionalFormatting>
  <conditionalFormatting sqref="BI454">
    <cfRule type="cellIs" dxfId="985" priority="209" stopIfTrue="1" operator="greaterThan">
      <formula>0.03</formula>
    </cfRule>
    <cfRule type="cellIs" dxfId="984" priority="210" stopIfTrue="1" operator="lessThan">
      <formula>-0.03</formula>
    </cfRule>
  </conditionalFormatting>
  <conditionalFormatting sqref="BI490">
    <cfRule type="cellIs" dxfId="983" priority="201" stopIfTrue="1" operator="greaterThan">
      <formula>0.03</formula>
    </cfRule>
    <cfRule type="cellIs" dxfId="982" priority="202" stopIfTrue="1" operator="lessThan">
      <formula>-0.03</formula>
    </cfRule>
  </conditionalFormatting>
  <conditionalFormatting sqref="BI442:BI444">
    <cfRule type="cellIs" dxfId="981" priority="191" stopIfTrue="1" operator="greaterThan">
      <formula>0.03</formula>
    </cfRule>
    <cfRule type="cellIs" dxfId="980" priority="192" stopIfTrue="1" operator="lessThan">
      <formula>-0.03</formula>
    </cfRule>
  </conditionalFormatting>
  <conditionalFormatting sqref="BI499">
    <cfRule type="cellIs" dxfId="979" priority="199" stopIfTrue="1" operator="greaterThan">
      <formula>0.03</formula>
    </cfRule>
    <cfRule type="cellIs" dxfId="978" priority="200" stopIfTrue="1" operator="lessThan">
      <formula>-0.03</formula>
    </cfRule>
  </conditionalFormatting>
  <conditionalFormatting sqref="BH442">
    <cfRule type="cellIs" dxfId="977" priority="193" stopIfTrue="1" operator="greaterThan">
      <formula>0.03</formula>
    </cfRule>
    <cfRule type="cellIs" dxfId="976" priority="194" stopIfTrue="1" operator="lessThan">
      <formula>-0.03</formula>
    </cfRule>
  </conditionalFormatting>
  <conditionalFormatting sqref="BI445">
    <cfRule type="cellIs" dxfId="975" priority="197" stopIfTrue="1" operator="greaterThan">
      <formula>0.03</formula>
    </cfRule>
    <cfRule type="cellIs" dxfId="974" priority="198" stopIfTrue="1" operator="lessThan">
      <formula>-0.03</formula>
    </cfRule>
  </conditionalFormatting>
  <conditionalFormatting sqref="BH443:BH450">
    <cfRule type="cellIs" dxfId="973" priority="195" stopIfTrue="1" operator="greaterThan">
      <formula>0.03</formula>
    </cfRule>
    <cfRule type="cellIs" dxfId="972" priority="196" stopIfTrue="1" operator="lessThan">
      <formula>-0.03</formula>
    </cfRule>
  </conditionalFormatting>
  <conditionalFormatting sqref="BH451:BH459">
    <cfRule type="cellIs" dxfId="971" priority="189" stopIfTrue="1" operator="greaterThan">
      <formula>0.03</formula>
    </cfRule>
    <cfRule type="cellIs" dxfId="970" priority="190" stopIfTrue="1" operator="lessThan">
      <formula>-0.03</formula>
    </cfRule>
  </conditionalFormatting>
  <conditionalFormatting sqref="BI451:BI453">
    <cfRule type="cellIs" dxfId="969" priority="187" stopIfTrue="1" operator="greaterThan">
      <formula>0.03</formula>
    </cfRule>
    <cfRule type="cellIs" dxfId="968" priority="188" stopIfTrue="1" operator="lessThan">
      <formula>-0.03</formula>
    </cfRule>
  </conditionalFormatting>
  <conditionalFormatting sqref="BH460:BH468">
    <cfRule type="cellIs" dxfId="967" priority="185" stopIfTrue="1" operator="greaterThan">
      <formula>0.03</formula>
    </cfRule>
    <cfRule type="cellIs" dxfId="966" priority="186" stopIfTrue="1" operator="lessThan">
      <formula>-0.03</formula>
    </cfRule>
  </conditionalFormatting>
  <conditionalFormatting sqref="BI460:BI462">
    <cfRule type="cellIs" dxfId="965" priority="183" stopIfTrue="1" operator="greaterThan">
      <formula>0.03</formula>
    </cfRule>
    <cfRule type="cellIs" dxfId="964" priority="184" stopIfTrue="1" operator="lessThan">
      <formula>-0.03</formula>
    </cfRule>
  </conditionalFormatting>
  <conditionalFormatting sqref="BH469:BH477">
    <cfRule type="cellIs" dxfId="963" priority="181" stopIfTrue="1" operator="greaterThan">
      <formula>0.03</formula>
    </cfRule>
    <cfRule type="cellIs" dxfId="962" priority="182" stopIfTrue="1" operator="lessThan">
      <formula>-0.03</formula>
    </cfRule>
  </conditionalFormatting>
  <conditionalFormatting sqref="BI469:BI471">
    <cfRule type="cellIs" dxfId="961" priority="179" stopIfTrue="1" operator="greaterThan">
      <formula>0.03</formula>
    </cfRule>
    <cfRule type="cellIs" dxfId="960" priority="180" stopIfTrue="1" operator="lessThan">
      <formula>-0.03</formula>
    </cfRule>
  </conditionalFormatting>
  <conditionalFormatting sqref="BI478:BI480">
    <cfRule type="cellIs" dxfId="959" priority="177" stopIfTrue="1" operator="greaterThan">
      <formula>0.03</formula>
    </cfRule>
    <cfRule type="cellIs" dxfId="958" priority="178" stopIfTrue="1" operator="lessThan">
      <formula>-0.03</formula>
    </cfRule>
  </conditionalFormatting>
  <conditionalFormatting sqref="BH478:BH486">
    <cfRule type="cellIs" dxfId="957" priority="175" stopIfTrue="1" operator="greaterThan">
      <formula>0.03</formula>
    </cfRule>
    <cfRule type="cellIs" dxfId="956" priority="176" stopIfTrue="1" operator="lessThan">
      <formula>-0.03</formula>
    </cfRule>
  </conditionalFormatting>
  <conditionalFormatting sqref="BI487:BI489">
    <cfRule type="cellIs" dxfId="955" priority="173" stopIfTrue="1" operator="greaterThan">
      <formula>0.03</formula>
    </cfRule>
    <cfRule type="cellIs" dxfId="954" priority="174" stopIfTrue="1" operator="lessThan">
      <formula>-0.03</formula>
    </cfRule>
  </conditionalFormatting>
  <conditionalFormatting sqref="BH487:BH495">
    <cfRule type="cellIs" dxfId="953" priority="171" stopIfTrue="1" operator="greaterThan">
      <formula>0.03</formula>
    </cfRule>
    <cfRule type="cellIs" dxfId="952" priority="172" stopIfTrue="1" operator="lessThan">
      <formula>-0.03</formula>
    </cfRule>
  </conditionalFormatting>
  <conditionalFormatting sqref="BI496:BI498">
    <cfRule type="cellIs" dxfId="951" priority="169" stopIfTrue="1" operator="greaterThan">
      <formula>0.03</formula>
    </cfRule>
    <cfRule type="cellIs" dxfId="950" priority="170" stopIfTrue="1" operator="lessThan">
      <formula>-0.03</formula>
    </cfRule>
  </conditionalFormatting>
  <conditionalFormatting sqref="BH496:BH506 BH516:BH517">
    <cfRule type="cellIs" dxfId="949" priority="167" stopIfTrue="1" operator="greaterThan">
      <formula>0.03</formula>
    </cfRule>
    <cfRule type="cellIs" dxfId="948" priority="168" stopIfTrue="1" operator="lessThan">
      <formula>-0.03</formula>
    </cfRule>
  </conditionalFormatting>
  <conditionalFormatting sqref="BI510">
    <cfRule type="cellIs" dxfId="947" priority="165" stopIfTrue="1" operator="greaterThan">
      <formula>0.03</formula>
    </cfRule>
    <cfRule type="cellIs" dxfId="946" priority="166" stopIfTrue="1" operator="lessThan">
      <formula>-0.03</formula>
    </cfRule>
  </conditionalFormatting>
  <conditionalFormatting sqref="BI507:BI509">
    <cfRule type="cellIs" dxfId="945" priority="163" stopIfTrue="1" operator="greaterThan">
      <formula>0.03</formula>
    </cfRule>
    <cfRule type="cellIs" dxfId="944" priority="164" stopIfTrue="1" operator="lessThan">
      <formula>-0.03</formula>
    </cfRule>
  </conditionalFormatting>
  <conditionalFormatting sqref="BH507:BH515">
    <cfRule type="cellIs" dxfId="943" priority="161" stopIfTrue="1" operator="greaterThan">
      <formula>0.03</formula>
    </cfRule>
    <cfRule type="cellIs" dxfId="942" priority="162" stopIfTrue="1" operator="lessThan">
      <formula>-0.03</formula>
    </cfRule>
  </conditionalFormatting>
  <conditionalFormatting sqref="BI166">
    <cfRule type="cellIs" dxfId="941" priority="159" stopIfTrue="1" operator="greaterThan">
      <formula>0.03</formula>
    </cfRule>
    <cfRule type="cellIs" dxfId="940" priority="160" stopIfTrue="1" operator="lessThan">
      <formula>-0.03</formula>
    </cfRule>
  </conditionalFormatting>
  <conditionalFormatting sqref="BH166 BH168 BH170">
    <cfRule type="cellIs" dxfId="939" priority="157" stopIfTrue="1" operator="greaterThan">
      <formula>0.03</formula>
    </cfRule>
    <cfRule type="cellIs" dxfId="938" priority="158" stopIfTrue="1" operator="lessThan">
      <formula>-0.03</formula>
    </cfRule>
  </conditionalFormatting>
  <conditionalFormatting sqref="BI172">
    <cfRule type="cellIs" dxfId="937" priority="155" stopIfTrue="1" operator="greaterThan">
      <formula>0.03</formula>
    </cfRule>
    <cfRule type="cellIs" dxfId="936" priority="156" stopIfTrue="1" operator="lessThan">
      <formula>-0.03</formula>
    </cfRule>
  </conditionalFormatting>
  <conditionalFormatting sqref="BH172 BH174 BH176">
    <cfRule type="cellIs" dxfId="935" priority="153" stopIfTrue="1" operator="greaterThan">
      <formula>0.03</formula>
    </cfRule>
    <cfRule type="cellIs" dxfId="934" priority="154" stopIfTrue="1" operator="lessThan">
      <formula>-0.03</formula>
    </cfRule>
  </conditionalFormatting>
  <conditionalFormatting sqref="BI178">
    <cfRule type="cellIs" dxfId="933" priority="151" stopIfTrue="1" operator="greaterThan">
      <formula>0.03</formula>
    </cfRule>
    <cfRule type="cellIs" dxfId="932" priority="152" stopIfTrue="1" operator="lessThan">
      <formula>-0.03</formula>
    </cfRule>
  </conditionalFormatting>
  <conditionalFormatting sqref="BH178 BH180 BH182">
    <cfRule type="cellIs" dxfId="931" priority="149" stopIfTrue="1" operator="greaterThan">
      <formula>0.03</formula>
    </cfRule>
    <cfRule type="cellIs" dxfId="930" priority="150" stopIfTrue="1" operator="lessThan">
      <formula>-0.03</formula>
    </cfRule>
  </conditionalFormatting>
  <conditionalFormatting sqref="BI358">
    <cfRule type="cellIs" dxfId="929" priority="147" stopIfTrue="1" operator="greaterThan">
      <formula>0.03</formula>
    </cfRule>
    <cfRule type="cellIs" dxfId="928" priority="148" stopIfTrue="1" operator="lessThan">
      <formula>-0.03</formula>
    </cfRule>
  </conditionalFormatting>
  <conditionalFormatting sqref="BH358 BH360 BH362">
    <cfRule type="cellIs" dxfId="927" priority="145" stopIfTrue="1" operator="greaterThan">
      <formula>0.03</formula>
    </cfRule>
    <cfRule type="cellIs" dxfId="926" priority="146" stopIfTrue="1" operator="lessThan">
      <formula>-0.03</formula>
    </cfRule>
  </conditionalFormatting>
  <conditionalFormatting sqref="BA4">
    <cfRule type="cellIs" dxfId="925" priority="139" stopIfTrue="1" operator="greaterThan">
      <formula>0.03</formula>
    </cfRule>
    <cfRule type="cellIs" dxfId="924" priority="140" stopIfTrue="1" operator="lessThan">
      <formula>-0.03</formula>
    </cfRule>
  </conditionalFormatting>
  <conditionalFormatting sqref="BA518">
    <cfRule type="cellIs" dxfId="923" priority="141" stopIfTrue="1" operator="greaterThan">
      <formula>0.03</formula>
    </cfRule>
    <cfRule type="cellIs" dxfId="922" priority="142" stopIfTrue="1" operator="lessThan">
      <formula>-0.03</formula>
    </cfRule>
  </conditionalFormatting>
  <conditionalFormatting sqref="BA433:BA435">
    <cfRule type="cellIs" dxfId="921" priority="143" stopIfTrue="1" operator="greaterThan">
      <formula>0.03</formula>
    </cfRule>
    <cfRule type="cellIs" dxfId="920" priority="144" stopIfTrue="1" operator="lessThan">
      <formula>-0.03</formula>
    </cfRule>
  </conditionalFormatting>
  <conditionalFormatting sqref="BA469:BA471">
    <cfRule type="cellIs" dxfId="919" priority="129" stopIfTrue="1" operator="greaterThan">
      <formula>0.03</formula>
    </cfRule>
    <cfRule type="cellIs" dxfId="918" priority="130" stopIfTrue="1" operator="lessThan">
      <formula>-0.03</formula>
    </cfRule>
  </conditionalFormatting>
  <conditionalFormatting sqref="BA478:BA480">
    <cfRule type="cellIs" dxfId="917" priority="127" stopIfTrue="1" operator="greaterThan">
      <formula>0.03</formula>
    </cfRule>
    <cfRule type="cellIs" dxfId="916" priority="128"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915" priority="137" stopIfTrue="1" operator="greaterThan">
      <formula>0.03</formula>
    </cfRule>
    <cfRule type="cellIs" dxfId="914" priority="138" stopIfTrue="1" operator="lessThan">
      <formula>-0.03</formula>
    </cfRule>
  </conditionalFormatting>
  <conditionalFormatting sqref="BA442:BA444">
    <cfRule type="cellIs" dxfId="913" priority="135" stopIfTrue="1" operator="greaterThan">
      <formula>0.03</formula>
    </cfRule>
    <cfRule type="cellIs" dxfId="912" priority="136" stopIfTrue="1" operator="lessThan">
      <formula>-0.03</formula>
    </cfRule>
  </conditionalFormatting>
  <conditionalFormatting sqref="BA460:BA462">
    <cfRule type="cellIs" dxfId="911" priority="131" stopIfTrue="1" operator="greaterThan">
      <formula>0.03</formula>
    </cfRule>
    <cfRule type="cellIs" dxfId="910" priority="132" stopIfTrue="1" operator="lessThan">
      <formula>-0.03</formula>
    </cfRule>
  </conditionalFormatting>
  <conditionalFormatting sqref="BA451:BA453">
    <cfRule type="cellIs" dxfId="909" priority="133" stopIfTrue="1" operator="greaterThan">
      <formula>0.03</formula>
    </cfRule>
    <cfRule type="cellIs" dxfId="908" priority="134" stopIfTrue="1" operator="lessThan">
      <formula>-0.03</formula>
    </cfRule>
  </conditionalFormatting>
  <conditionalFormatting sqref="BA487:BA489">
    <cfRule type="cellIs" dxfId="907" priority="125" stopIfTrue="1" operator="greaterThan">
      <formula>0.03</formula>
    </cfRule>
    <cfRule type="cellIs" dxfId="906" priority="126" stopIfTrue="1" operator="lessThan">
      <formula>-0.03</formula>
    </cfRule>
  </conditionalFormatting>
  <conditionalFormatting sqref="BA496:BA498">
    <cfRule type="cellIs" dxfId="905" priority="123" stopIfTrue="1" operator="greaterThan">
      <formula>0.03</formula>
    </cfRule>
    <cfRule type="cellIs" dxfId="904" priority="124" stopIfTrue="1" operator="lessThan">
      <formula>-0.03</formula>
    </cfRule>
  </conditionalFormatting>
  <conditionalFormatting sqref="BA507:BA509">
    <cfRule type="cellIs" dxfId="903" priority="121" stopIfTrue="1" operator="greaterThan">
      <formula>0.03</formula>
    </cfRule>
    <cfRule type="cellIs" dxfId="902" priority="122" stopIfTrue="1" operator="lessThan">
      <formula>-0.03</formula>
    </cfRule>
  </conditionalFormatting>
  <conditionalFormatting sqref="BA166">
    <cfRule type="cellIs" dxfId="901" priority="119" stopIfTrue="1" operator="greaterThan">
      <formula>0.03</formula>
    </cfRule>
    <cfRule type="cellIs" dxfId="900" priority="120" stopIfTrue="1" operator="lessThan">
      <formula>-0.03</formula>
    </cfRule>
  </conditionalFormatting>
  <conditionalFormatting sqref="BA172">
    <cfRule type="cellIs" dxfId="899" priority="117" stopIfTrue="1" operator="greaterThan">
      <formula>0.03</formula>
    </cfRule>
    <cfRule type="cellIs" dxfId="898" priority="118" stopIfTrue="1" operator="lessThan">
      <formula>-0.03</formula>
    </cfRule>
  </conditionalFormatting>
  <conditionalFormatting sqref="BA178">
    <cfRule type="cellIs" dxfId="897" priority="115" stopIfTrue="1" operator="greaterThan">
      <formula>0.03</formula>
    </cfRule>
    <cfRule type="cellIs" dxfId="896" priority="116" stopIfTrue="1" operator="lessThan">
      <formula>-0.03</formula>
    </cfRule>
  </conditionalFormatting>
  <conditionalFormatting sqref="BA358">
    <cfRule type="cellIs" dxfId="895" priority="113" stopIfTrue="1" operator="greaterThan">
      <formula>0.03</formula>
    </cfRule>
    <cfRule type="cellIs" dxfId="894" priority="114" stopIfTrue="1" operator="lessThan">
      <formula>-0.03</formula>
    </cfRule>
  </conditionalFormatting>
  <conditionalFormatting sqref="BR460:BR462">
    <cfRule type="cellIs" dxfId="893" priority="103" stopIfTrue="1" operator="greaterThan">
      <formula>0.03</formula>
    </cfRule>
    <cfRule type="cellIs" dxfId="892" priority="104" stopIfTrue="1" operator="lessThan">
      <formula>-0.03</formula>
    </cfRule>
  </conditionalFormatting>
  <conditionalFormatting sqref="BR469:BR471">
    <cfRule type="cellIs" dxfId="891" priority="101" stopIfTrue="1" operator="greaterThan">
      <formula>0.03</formula>
    </cfRule>
    <cfRule type="cellIs" dxfId="890" priority="102" stopIfTrue="1" operator="lessThan">
      <formula>-0.03</formula>
    </cfRule>
  </conditionalFormatting>
  <conditionalFormatting sqref="BR478:BR480">
    <cfRule type="cellIs" dxfId="889" priority="99" stopIfTrue="1" operator="greaterThan">
      <formula>0.03</formula>
    </cfRule>
    <cfRule type="cellIs" dxfId="888" priority="100" stopIfTrue="1" operator="lessThan">
      <formula>-0.03</formula>
    </cfRule>
  </conditionalFormatting>
  <conditionalFormatting sqref="BR487:BR489">
    <cfRule type="cellIs" dxfId="887" priority="97" stopIfTrue="1" operator="greaterThan">
      <formula>0.03</formula>
    </cfRule>
    <cfRule type="cellIs" dxfId="886" priority="98" stopIfTrue="1" operator="lessThan">
      <formula>-0.03</formula>
    </cfRule>
  </conditionalFormatting>
  <conditionalFormatting sqref="BR496:BR498">
    <cfRule type="cellIs" dxfId="885" priority="95" stopIfTrue="1" operator="greaterThan">
      <formula>0.03</formula>
    </cfRule>
    <cfRule type="cellIs" dxfId="884" priority="96" stopIfTrue="1" operator="lessThan">
      <formula>-0.03</formula>
    </cfRule>
  </conditionalFormatting>
  <conditionalFormatting sqref="BR507:BR509">
    <cfRule type="cellIs" dxfId="883" priority="93" stopIfTrue="1" operator="greaterThan">
      <formula>0.03</formula>
    </cfRule>
    <cfRule type="cellIs" dxfId="882" priority="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881" priority="89" stopIfTrue="1" operator="greaterThan">
      <formula>0.03</formula>
    </cfRule>
    <cfRule type="cellIs" dxfId="880" priority="90" stopIfTrue="1" operator="lessThan">
      <formula>-0.03</formula>
    </cfRule>
  </conditionalFormatting>
  <conditionalFormatting sqref="BR4">
    <cfRule type="cellIs" dxfId="879" priority="91" stopIfTrue="1" operator="greaterThan">
      <formula>0.03</formula>
    </cfRule>
    <cfRule type="cellIs" dxfId="878" priority="92" stopIfTrue="1" operator="lessThan">
      <formula>-0.03</formula>
    </cfRule>
  </conditionalFormatting>
  <conditionalFormatting sqref="BR172">
    <cfRule type="cellIs" dxfId="877" priority="85" stopIfTrue="1" operator="greaterThan">
      <formula>0.03</formula>
    </cfRule>
    <cfRule type="cellIs" dxfId="876" priority="86" stopIfTrue="1" operator="lessThan">
      <formula>-0.03</formula>
    </cfRule>
  </conditionalFormatting>
  <conditionalFormatting sqref="BR166">
    <cfRule type="cellIs" dxfId="875" priority="87" stopIfTrue="1" operator="greaterThan">
      <formula>0.03</formula>
    </cfRule>
    <cfRule type="cellIs" dxfId="874" priority="88" stopIfTrue="1" operator="lessThan">
      <formula>-0.03</formula>
    </cfRule>
  </conditionalFormatting>
  <conditionalFormatting sqref="BR358">
    <cfRule type="cellIs" dxfId="873" priority="81" stopIfTrue="1" operator="greaterThan">
      <formula>0.03</formula>
    </cfRule>
    <cfRule type="cellIs" dxfId="872" priority="82" stopIfTrue="1" operator="lessThan">
      <formula>-0.03</formula>
    </cfRule>
  </conditionalFormatting>
  <conditionalFormatting sqref="BR178">
    <cfRule type="cellIs" dxfId="871" priority="83" stopIfTrue="1" operator="greaterThan">
      <formula>0.03</formula>
    </cfRule>
    <cfRule type="cellIs" dxfId="870" priority="84" stopIfTrue="1" operator="lessThan">
      <formula>-0.03</formula>
    </cfRule>
  </conditionalFormatting>
  <conditionalFormatting sqref="BR518">
    <cfRule type="cellIs" dxfId="869" priority="109" stopIfTrue="1" operator="greaterThan">
      <formula>0.03</formula>
    </cfRule>
    <cfRule type="cellIs" dxfId="868" priority="110" stopIfTrue="1" operator="lessThan">
      <formula>-0.03</formula>
    </cfRule>
  </conditionalFormatting>
  <conditionalFormatting sqref="BR433:BR435">
    <cfRule type="cellIs" dxfId="867" priority="111" stopIfTrue="1" operator="greaterThan">
      <formula>0.03</formula>
    </cfRule>
    <cfRule type="cellIs" dxfId="866" priority="112" stopIfTrue="1" operator="lessThan">
      <formula>-0.03</formula>
    </cfRule>
  </conditionalFormatting>
  <conditionalFormatting sqref="BR442:BR444">
    <cfRule type="cellIs" dxfId="865" priority="107" stopIfTrue="1" operator="greaterThan">
      <formula>0.03</formula>
    </cfRule>
    <cfRule type="cellIs" dxfId="864" priority="108" stopIfTrue="1" operator="lessThan">
      <formula>-0.03</formula>
    </cfRule>
  </conditionalFormatting>
  <conditionalFormatting sqref="BR451:BR453">
    <cfRule type="cellIs" dxfId="863" priority="105" stopIfTrue="1" operator="greaterThan">
      <formula>0.03</formula>
    </cfRule>
    <cfRule type="cellIs" dxfId="862" priority="106" stopIfTrue="1" operator="lessThan">
      <formula>-0.03</formula>
    </cfRule>
  </conditionalFormatting>
  <conditionalFormatting sqref="BO445">
    <cfRule type="cellIs" dxfId="861" priority="79" stopIfTrue="1" operator="greaterThan">
      <formula>0.03</formula>
    </cfRule>
    <cfRule type="cellIs" dxfId="860" priority="80" stopIfTrue="1" operator="lessThan">
      <formula>-0.03</formula>
    </cfRule>
  </conditionalFormatting>
  <conditionalFormatting sqref="BO454">
    <cfRule type="cellIs" dxfId="859" priority="77" stopIfTrue="1" operator="greaterThan">
      <formula>0.03</formula>
    </cfRule>
    <cfRule type="cellIs" dxfId="858" priority="78" stopIfTrue="1" operator="lessThan">
      <formula>-0.03</formula>
    </cfRule>
  </conditionalFormatting>
  <conditionalFormatting sqref="BO463">
    <cfRule type="cellIs" dxfId="857" priority="75" stopIfTrue="1" operator="greaterThan">
      <formula>0.03</formula>
    </cfRule>
    <cfRule type="cellIs" dxfId="856" priority="76" stopIfTrue="1" operator="lessThan">
      <formula>-0.03</formula>
    </cfRule>
  </conditionalFormatting>
  <conditionalFormatting sqref="BO472">
    <cfRule type="cellIs" dxfId="855" priority="73" stopIfTrue="1" operator="greaterThan">
      <formula>0.03</formula>
    </cfRule>
    <cfRule type="cellIs" dxfId="854" priority="74" stopIfTrue="1" operator="lessThan">
      <formula>-0.03</formula>
    </cfRule>
  </conditionalFormatting>
  <conditionalFormatting sqref="BO481">
    <cfRule type="cellIs" dxfId="853" priority="71" stopIfTrue="1" operator="greaterThan">
      <formula>0.03</formula>
    </cfRule>
    <cfRule type="cellIs" dxfId="852" priority="72" stopIfTrue="1" operator="lessThan">
      <formula>-0.03</formula>
    </cfRule>
  </conditionalFormatting>
  <conditionalFormatting sqref="BO490">
    <cfRule type="cellIs" dxfId="851" priority="69" stopIfTrue="1" operator="greaterThan">
      <formula>0.03</formula>
    </cfRule>
    <cfRule type="cellIs" dxfId="850" priority="70" stopIfTrue="1" operator="lessThan">
      <formula>-0.03</formula>
    </cfRule>
  </conditionalFormatting>
  <conditionalFormatting sqref="BO499">
    <cfRule type="cellIs" dxfId="849" priority="67" stopIfTrue="1" operator="greaterThan">
      <formula>0.03</formula>
    </cfRule>
    <cfRule type="cellIs" dxfId="848" priority="68" stopIfTrue="1" operator="lessThan">
      <formula>-0.03</formula>
    </cfRule>
  </conditionalFormatting>
  <conditionalFormatting sqref="BO510">
    <cfRule type="cellIs" dxfId="847" priority="65" stopIfTrue="1" operator="greaterThan">
      <formula>0.03</formula>
    </cfRule>
    <cfRule type="cellIs" dxfId="846" priority="66" stopIfTrue="1" operator="lessThan">
      <formula>-0.03</formula>
    </cfRule>
  </conditionalFormatting>
  <conditionalFormatting sqref="AX510">
    <cfRule type="cellIs" dxfId="845" priority="63" stopIfTrue="1" operator="greaterThan">
      <formula>0.03</formula>
    </cfRule>
    <cfRule type="cellIs" dxfId="844" priority="64" stopIfTrue="1" operator="lessThan">
      <formula>-0.03</formula>
    </cfRule>
  </conditionalFormatting>
  <conditionalFormatting sqref="AX499">
    <cfRule type="cellIs" dxfId="843" priority="61" stopIfTrue="1" operator="greaterThan">
      <formula>0.03</formula>
    </cfRule>
    <cfRule type="cellIs" dxfId="842" priority="62" stopIfTrue="1" operator="lessThan">
      <formula>-0.03</formula>
    </cfRule>
  </conditionalFormatting>
  <conditionalFormatting sqref="AX490">
    <cfRule type="cellIs" dxfId="841" priority="59" stopIfTrue="1" operator="greaterThan">
      <formula>0.03</formula>
    </cfRule>
    <cfRule type="cellIs" dxfId="840" priority="60" stopIfTrue="1" operator="lessThan">
      <formula>-0.03</formula>
    </cfRule>
  </conditionalFormatting>
  <conditionalFormatting sqref="AX481">
    <cfRule type="cellIs" dxfId="839" priority="57" stopIfTrue="1" operator="greaterThan">
      <formula>0.03</formula>
    </cfRule>
    <cfRule type="cellIs" dxfId="838" priority="58" stopIfTrue="1" operator="lessThan">
      <formula>-0.03</formula>
    </cfRule>
  </conditionalFormatting>
  <conditionalFormatting sqref="AX472">
    <cfRule type="cellIs" dxfId="837" priority="55" stopIfTrue="1" operator="greaterThan">
      <formula>0.03</formula>
    </cfRule>
    <cfRule type="cellIs" dxfId="836" priority="56" stopIfTrue="1" operator="lessThan">
      <formula>-0.03</formula>
    </cfRule>
  </conditionalFormatting>
  <conditionalFormatting sqref="AX463">
    <cfRule type="cellIs" dxfId="835" priority="53" stopIfTrue="1" operator="greaterThan">
      <formula>0.03</formula>
    </cfRule>
    <cfRule type="cellIs" dxfId="834" priority="54" stopIfTrue="1" operator="lessThan">
      <formula>-0.03</formula>
    </cfRule>
  </conditionalFormatting>
  <conditionalFormatting sqref="AX454">
    <cfRule type="cellIs" dxfId="833" priority="51" stopIfTrue="1" operator="greaterThan">
      <formula>0.03</formula>
    </cfRule>
    <cfRule type="cellIs" dxfId="832" priority="52" stopIfTrue="1" operator="lessThan">
      <formula>-0.03</formula>
    </cfRule>
  </conditionalFormatting>
  <conditionalFormatting sqref="AX445">
    <cfRule type="cellIs" dxfId="831" priority="49" stopIfTrue="1" operator="greaterThan">
      <formula>0.03</formula>
    </cfRule>
    <cfRule type="cellIs" dxfId="830" priority="50" stopIfTrue="1" operator="lessThan">
      <formula>-0.03</formula>
    </cfRule>
  </conditionalFormatting>
  <conditionalFormatting sqref="AW436:AW441">
    <cfRule type="cellIs" dxfId="45" priority="45" stopIfTrue="1" operator="greaterThan">
      <formula>0.03</formula>
    </cfRule>
    <cfRule type="cellIs" dxfId="44" priority="46" stopIfTrue="1" operator="lessThan">
      <formula>-0.03</formula>
    </cfRule>
  </conditionalFormatting>
  <conditionalFormatting sqref="BE436:BI436">
    <cfRule type="cellIs" dxfId="43" priority="39" stopIfTrue="1" operator="greaterThan">
      <formula>0.03</formula>
    </cfRule>
    <cfRule type="cellIs" dxfId="42" priority="40" stopIfTrue="1" operator="lessThan">
      <formula>-0.03</formula>
    </cfRule>
  </conditionalFormatting>
  <conditionalFormatting sqref="BG436">
    <cfRule type="cellIs" dxfId="41" priority="43" stopIfTrue="1" operator="greaterThan">
      <formula>0.03</formula>
    </cfRule>
    <cfRule type="cellIs" dxfId="40" priority="44" stopIfTrue="1" operator="lessThan">
      <formula>-0.03</formula>
    </cfRule>
  </conditionalFormatting>
  <conditionalFormatting sqref="BC436">
    <cfRule type="cellIs" dxfId="39" priority="41" stopIfTrue="1" operator="greaterThan">
      <formula>0.03</formula>
    </cfRule>
    <cfRule type="cellIs" dxfId="38" priority="42" stopIfTrue="1" operator="lessThan">
      <formula>-0.03</formula>
    </cfRule>
  </conditionalFormatting>
  <conditionalFormatting sqref="BB436:BB438">
    <cfRule type="cellIs" dxfId="37" priority="37" stopIfTrue="1" operator="greaterThan">
      <formula>0.03</formula>
    </cfRule>
    <cfRule type="cellIs" dxfId="36" priority="38" stopIfTrue="1" operator="lessThan">
      <formula>-0.03</formula>
    </cfRule>
  </conditionalFormatting>
  <conditionalFormatting sqref="BD436:BD438">
    <cfRule type="cellIs" dxfId="35" priority="35" stopIfTrue="1" operator="greaterThan">
      <formula>0.03</formula>
    </cfRule>
    <cfRule type="cellIs" dxfId="34" priority="36" stopIfTrue="1" operator="lessThan">
      <formula>-0.03</formula>
    </cfRule>
  </conditionalFormatting>
  <conditionalFormatting sqref="BF436:BF438">
    <cfRule type="cellIs" dxfId="33" priority="33" stopIfTrue="1" operator="greaterThan">
      <formula>0.03</formula>
    </cfRule>
    <cfRule type="cellIs" dxfId="32" priority="34" stopIfTrue="1" operator="lessThan">
      <formula>-0.03</formula>
    </cfRule>
  </conditionalFormatting>
  <conditionalFormatting sqref="BM436">
    <cfRule type="cellIs" dxfId="31" priority="31" stopIfTrue="1" operator="greaterThan">
      <formula>0.03</formula>
    </cfRule>
    <cfRule type="cellIs" dxfId="30" priority="32" stopIfTrue="1" operator="lessThan">
      <formula>-0.03</formula>
    </cfRule>
  </conditionalFormatting>
  <conditionalFormatting sqref="BL436:BL438">
    <cfRule type="cellIs" dxfId="29" priority="29" stopIfTrue="1" operator="greaterThan">
      <formula>0.03</formula>
    </cfRule>
    <cfRule type="cellIs" dxfId="28" priority="30" stopIfTrue="1" operator="lessThan">
      <formula>-0.03</formula>
    </cfRule>
  </conditionalFormatting>
  <conditionalFormatting sqref="BK436">
    <cfRule type="cellIs" dxfId="27" priority="27" stopIfTrue="1" operator="greaterThan">
      <formula>0.03</formula>
    </cfRule>
    <cfRule type="cellIs" dxfId="26" priority="28" stopIfTrue="1" operator="lessThan">
      <formula>-0.03</formula>
    </cfRule>
  </conditionalFormatting>
  <conditionalFormatting sqref="BJ436:BJ438">
    <cfRule type="cellIs" dxfId="25" priority="25" stopIfTrue="1" operator="greaterThan">
      <formula>0.03</formula>
    </cfRule>
    <cfRule type="cellIs" dxfId="24" priority="26" stopIfTrue="1" operator="lessThan">
      <formula>-0.03</formula>
    </cfRule>
  </conditionalFormatting>
  <conditionalFormatting sqref="BO436">
    <cfRule type="cellIs" dxfId="23" priority="23" stopIfTrue="1" operator="greaterThan">
      <formula>0.03</formula>
    </cfRule>
    <cfRule type="cellIs" dxfId="22" priority="24" stopIfTrue="1" operator="lessThan">
      <formula>-0.03</formula>
    </cfRule>
  </conditionalFormatting>
  <conditionalFormatting sqref="BN436:BN438">
    <cfRule type="cellIs" dxfId="21" priority="21" stopIfTrue="1" operator="greaterThan">
      <formula>0.03</formula>
    </cfRule>
    <cfRule type="cellIs" dxfId="20" priority="22" stopIfTrue="1" operator="lessThan">
      <formula>-0.03</formula>
    </cfRule>
  </conditionalFormatting>
  <conditionalFormatting sqref="BI436">
    <cfRule type="cellIs" dxfId="19" priority="19" stopIfTrue="1" operator="greaterThan">
      <formula>0.03</formula>
    </cfRule>
    <cfRule type="cellIs" dxfId="18" priority="20" stopIfTrue="1" operator="lessThan">
      <formula>-0.03</formula>
    </cfRule>
  </conditionalFormatting>
  <conditionalFormatting sqref="BH436:BH438">
    <cfRule type="cellIs" dxfId="17" priority="17" stopIfTrue="1" operator="greaterThan">
      <formula>0.03</formula>
    </cfRule>
    <cfRule type="cellIs" dxfId="16" priority="18" stopIfTrue="1" operator="lessThan">
      <formula>-0.03</formula>
    </cfRule>
  </conditionalFormatting>
  <conditionalFormatting sqref="AX436">
    <cfRule type="cellIs" dxfId="15" priority="15" stopIfTrue="1" operator="greaterThan">
      <formula>0.03</formula>
    </cfRule>
    <cfRule type="cellIs" dxfId="14" priority="16" stopIfTrue="1" operator="lessThan">
      <formula>-0.03</formula>
    </cfRule>
  </conditionalFormatting>
  <conditionalFormatting sqref="BB439:BB441">
    <cfRule type="cellIs" dxfId="13" priority="13" stopIfTrue="1" operator="greaterThan">
      <formula>0.03</formula>
    </cfRule>
    <cfRule type="cellIs" dxfId="12" priority="14" stopIfTrue="1" operator="lessThan">
      <formula>-0.03</formula>
    </cfRule>
  </conditionalFormatting>
  <conditionalFormatting sqref="BD439:BD441">
    <cfRule type="cellIs" dxfId="11" priority="11" stopIfTrue="1" operator="greaterThan">
      <formula>0.03</formula>
    </cfRule>
    <cfRule type="cellIs" dxfId="10" priority="12" stopIfTrue="1" operator="lessThan">
      <formula>-0.03</formula>
    </cfRule>
  </conditionalFormatting>
  <conditionalFormatting sqref="BF439:BF441">
    <cfRule type="cellIs" dxfId="9" priority="9" stopIfTrue="1" operator="greaterThan">
      <formula>0.03</formula>
    </cfRule>
    <cfRule type="cellIs" dxfId="8" priority="10" stopIfTrue="1" operator="lessThan">
      <formula>-0.03</formula>
    </cfRule>
  </conditionalFormatting>
  <conditionalFormatting sqref="BH439:BH441">
    <cfRule type="cellIs" dxfId="7" priority="7" stopIfTrue="1" operator="greaterThan">
      <formula>0.03</formula>
    </cfRule>
    <cfRule type="cellIs" dxfId="6" priority="8" stopIfTrue="1" operator="lessThan">
      <formula>-0.03</formula>
    </cfRule>
  </conditionalFormatting>
  <conditionalFormatting sqref="BJ439:BJ441">
    <cfRule type="cellIs" dxfId="5" priority="5" stopIfTrue="1" operator="greaterThan">
      <formula>0.03</formula>
    </cfRule>
    <cfRule type="cellIs" dxfId="4" priority="6" stopIfTrue="1" operator="lessThan">
      <formula>-0.03</formula>
    </cfRule>
  </conditionalFormatting>
  <conditionalFormatting sqref="BL439:BL441">
    <cfRule type="cellIs" dxfId="3" priority="3" stopIfTrue="1" operator="greaterThan">
      <formula>0.03</formula>
    </cfRule>
    <cfRule type="cellIs" dxfId="2" priority="4" stopIfTrue="1" operator="lessThan">
      <formula>-0.03</formula>
    </cfRule>
  </conditionalFormatting>
  <conditionalFormatting sqref="BN439:BN441">
    <cfRule type="cellIs" dxfId="1" priority="1" stopIfTrue="1" operator="greaterThan">
      <formula>0.03</formula>
    </cfRule>
    <cfRule type="cellIs" dxfId="0" priority="2"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J1212"/>
  <sheetViews>
    <sheetView topLeftCell="A400" workbookViewId="0">
      <selection activeCell="N440" sqref="N440"/>
    </sheetView>
  </sheetViews>
  <sheetFormatPr baseColWidth="10" defaultColWidth="8.83203125" defaultRowHeight="16" x14ac:dyDescent="0.2"/>
  <cols>
    <col min="1" max="1" width="35.1640625" bestFit="1" customWidth="1"/>
    <col min="2" max="2" width="12.1640625" bestFit="1" customWidth="1"/>
    <col min="3" max="8" width="8.1640625" bestFit="1" customWidth="1"/>
    <col min="9" max="9" width="9.1640625" bestFit="1" customWidth="1"/>
    <col min="10" max="10" width="8.1640625" bestFit="1" customWidth="1"/>
  </cols>
  <sheetData>
    <row r="1" spans="1:10" x14ac:dyDescent="0.2">
      <c r="A1" t="s">
        <v>463</v>
      </c>
      <c r="B1">
        <v>126936.512</v>
      </c>
      <c r="C1">
        <v>43.172600000000003</v>
      </c>
      <c r="D1">
        <v>48.688099999999999</v>
      </c>
      <c r="E1">
        <v>48.286200000000001</v>
      </c>
      <c r="F1">
        <v>30.883199999999999</v>
      </c>
      <c r="G1">
        <v>21.1372</v>
      </c>
      <c r="H1">
        <v>99.843299999999999</v>
      </c>
      <c r="I1">
        <v>6936.4</v>
      </c>
      <c r="J1">
        <v>8.8163999999999998</v>
      </c>
    </row>
    <row r="2" spans="1:10" x14ac:dyDescent="0.2">
      <c r="A2" t="s">
        <v>464</v>
      </c>
      <c r="B2">
        <v>70494.911999999997</v>
      </c>
      <c r="C2">
        <v>41.838000000000001</v>
      </c>
      <c r="D2">
        <v>46.931699999999999</v>
      </c>
      <c r="E2">
        <v>46.3474</v>
      </c>
      <c r="F2">
        <v>27.967199999999998</v>
      </c>
      <c r="G2">
        <v>19.601500000000001</v>
      </c>
      <c r="H2">
        <v>99.7667</v>
      </c>
      <c r="I2">
        <v>4566.3</v>
      </c>
      <c r="J2">
        <v>8.0545000000000009</v>
      </c>
    </row>
    <row r="3" spans="1:10" x14ac:dyDescent="0.2">
      <c r="A3" t="s">
        <v>465</v>
      </c>
      <c r="B3">
        <v>41585.567999999999</v>
      </c>
      <c r="C3">
        <v>40.3553</v>
      </c>
      <c r="D3">
        <v>44.985799999999998</v>
      </c>
      <c r="E3">
        <v>44.275500000000001</v>
      </c>
      <c r="F3">
        <v>25.000599999999999</v>
      </c>
      <c r="G3">
        <v>18.172599999999999</v>
      </c>
      <c r="H3">
        <v>95.470500000000001</v>
      </c>
      <c r="I3">
        <v>4195</v>
      </c>
      <c r="J3">
        <v>6.7331000000000003</v>
      </c>
    </row>
    <row r="4" spans="1:10" x14ac:dyDescent="0.2">
      <c r="A4" t="s">
        <v>466</v>
      </c>
      <c r="B4">
        <v>24546.592000000001</v>
      </c>
      <c r="C4">
        <v>38.412799999999997</v>
      </c>
      <c r="D4">
        <v>42.935899999999997</v>
      </c>
      <c r="E4">
        <v>42.176099999999998</v>
      </c>
      <c r="F4">
        <v>21.788</v>
      </c>
      <c r="G4">
        <v>16.429500000000001</v>
      </c>
      <c r="H4">
        <v>86.444400000000002</v>
      </c>
      <c r="I4">
        <v>3085.5</v>
      </c>
      <c r="J4">
        <v>5.9602000000000004</v>
      </c>
    </row>
    <row r="5" spans="1:10" x14ac:dyDescent="0.2">
      <c r="A5" t="s">
        <v>467</v>
      </c>
      <c r="B5">
        <v>14415.023999999999</v>
      </c>
      <c r="C5">
        <v>36.1098</v>
      </c>
      <c r="D5">
        <v>40.837699999999998</v>
      </c>
      <c r="E5">
        <v>40.169600000000003</v>
      </c>
      <c r="F5">
        <v>18.545400000000001</v>
      </c>
      <c r="G5">
        <v>14.4504</v>
      </c>
      <c r="H5">
        <v>72.861900000000006</v>
      </c>
      <c r="I5">
        <v>2423.1999999999998</v>
      </c>
      <c r="J5">
        <v>5.2083000000000004</v>
      </c>
    </row>
    <row r="6" spans="1:10" x14ac:dyDescent="0.2">
      <c r="A6" t="s">
        <v>468</v>
      </c>
      <c r="B6">
        <v>4950.3680000000004</v>
      </c>
      <c r="C6">
        <v>31.747699999999998</v>
      </c>
      <c r="D6">
        <v>37.191899999999997</v>
      </c>
      <c r="E6">
        <v>36.984699999999997</v>
      </c>
      <c r="F6">
        <v>13.3056</v>
      </c>
      <c r="G6">
        <v>10.9694</v>
      </c>
      <c r="H6">
        <v>41.756300000000003</v>
      </c>
      <c r="I6">
        <v>1786.5</v>
      </c>
      <c r="J6">
        <v>5.0225</v>
      </c>
    </row>
    <row r="7" spans="1:10" x14ac:dyDescent="0.2">
      <c r="A7" t="s">
        <v>469</v>
      </c>
      <c r="B7">
        <v>44938.144</v>
      </c>
      <c r="C7">
        <v>43.1541</v>
      </c>
      <c r="D7">
        <v>49.060400000000001</v>
      </c>
      <c r="E7">
        <v>52.413499999999999</v>
      </c>
      <c r="F7">
        <v>30.451599999999999</v>
      </c>
      <c r="G7">
        <v>20.532800000000002</v>
      </c>
      <c r="H7">
        <v>97.691599999999994</v>
      </c>
      <c r="I7">
        <v>6782.2</v>
      </c>
      <c r="J7">
        <v>6.1586999999999996</v>
      </c>
    </row>
    <row r="8" spans="1:10" x14ac:dyDescent="0.2">
      <c r="A8" t="s">
        <v>470</v>
      </c>
      <c r="B8">
        <v>25629.616000000002</v>
      </c>
      <c r="C8">
        <v>42.6556</v>
      </c>
      <c r="D8">
        <v>48.248399999999997</v>
      </c>
      <c r="E8">
        <v>51.416400000000003</v>
      </c>
      <c r="F8">
        <v>27.8109</v>
      </c>
      <c r="G8">
        <v>19.781099999999999</v>
      </c>
      <c r="H8">
        <v>94.027799999999999</v>
      </c>
      <c r="I8">
        <v>3888.8</v>
      </c>
      <c r="J8">
        <v>5.97</v>
      </c>
    </row>
    <row r="9" spans="1:10" x14ac:dyDescent="0.2">
      <c r="A9" t="s">
        <v>471</v>
      </c>
      <c r="B9">
        <v>15040.335999999999</v>
      </c>
      <c r="C9">
        <v>41.923200000000001</v>
      </c>
      <c r="D9">
        <v>47.168999999999997</v>
      </c>
      <c r="E9">
        <v>50.046100000000003</v>
      </c>
      <c r="F9">
        <v>24.700399999999998</v>
      </c>
      <c r="G9">
        <v>18.754799999999999</v>
      </c>
      <c r="H9">
        <v>87.641900000000007</v>
      </c>
      <c r="I9">
        <v>3171.7</v>
      </c>
      <c r="J9">
        <v>5.0895999999999999</v>
      </c>
    </row>
    <row r="10" spans="1:10" x14ac:dyDescent="0.2">
      <c r="A10" t="s">
        <v>472</v>
      </c>
      <c r="B10">
        <v>8824.16</v>
      </c>
      <c r="C10">
        <v>40.785699999999999</v>
      </c>
      <c r="D10">
        <v>45.814999999999998</v>
      </c>
      <c r="E10">
        <v>48.344900000000003</v>
      </c>
      <c r="F10">
        <v>21.235900000000001</v>
      </c>
      <c r="G10">
        <v>17.317699999999999</v>
      </c>
      <c r="H10">
        <v>76.791600000000003</v>
      </c>
      <c r="I10">
        <v>2327.6</v>
      </c>
      <c r="J10">
        <v>5.7324999999999999</v>
      </c>
    </row>
    <row r="11" spans="1:10" x14ac:dyDescent="0.2">
      <c r="A11" t="s">
        <v>473</v>
      </c>
      <c r="B11">
        <v>5364.8159999999998</v>
      </c>
      <c r="C11">
        <v>39.196899999999999</v>
      </c>
      <c r="D11">
        <v>44.2378</v>
      </c>
      <c r="E11">
        <v>46.4129</v>
      </c>
      <c r="F11">
        <v>17.8</v>
      </c>
      <c r="G11">
        <v>15.578200000000001</v>
      </c>
      <c r="H11">
        <v>61.8005</v>
      </c>
      <c r="I11">
        <v>1876.1</v>
      </c>
      <c r="J11">
        <v>4.4816000000000003</v>
      </c>
    </row>
    <row r="12" spans="1:10" x14ac:dyDescent="0.2">
      <c r="A12" t="s">
        <v>474</v>
      </c>
      <c r="B12">
        <v>2172.7359999999999</v>
      </c>
      <c r="C12">
        <v>35.813200000000002</v>
      </c>
      <c r="D12">
        <v>40.2712</v>
      </c>
      <c r="E12">
        <v>41.453699999999998</v>
      </c>
      <c r="F12">
        <v>12.978999999999999</v>
      </c>
      <c r="G12">
        <v>12.5581</v>
      </c>
      <c r="H12">
        <v>34.381300000000003</v>
      </c>
      <c r="I12">
        <v>1372.2</v>
      </c>
      <c r="J12">
        <v>3.4477000000000002</v>
      </c>
    </row>
    <row r="13" spans="1:10" x14ac:dyDescent="0.2">
      <c r="A13" t="s">
        <v>475</v>
      </c>
      <c r="B13">
        <v>136003.584</v>
      </c>
      <c r="C13">
        <v>44.424199999999999</v>
      </c>
      <c r="D13">
        <v>49.212299999999999</v>
      </c>
      <c r="E13">
        <v>49.5443</v>
      </c>
      <c r="F13">
        <v>33.303400000000003</v>
      </c>
      <c r="G13">
        <v>23.138300000000001</v>
      </c>
      <c r="H13">
        <v>99.778700000000001</v>
      </c>
      <c r="I13">
        <v>7420.8</v>
      </c>
      <c r="J13">
        <v>8.6469000000000005</v>
      </c>
    </row>
    <row r="14" spans="1:10" x14ac:dyDescent="0.2">
      <c r="A14" t="s">
        <v>476</v>
      </c>
      <c r="B14">
        <v>85941.119999999995</v>
      </c>
      <c r="C14">
        <v>42.825000000000003</v>
      </c>
      <c r="D14">
        <v>46.990900000000003</v>
      </c>
      <c r="E14">
        <v>47.494399999999999</v>
      </c>
      <c r="F14">
        <v>29.2224</v>
      </c>
      <c r="G14">
        <v>21.022200000000002</v>
      </c>
      <c r="H14">
        <v>99.6614</v>
      </c>
      <c r="I14">
        <v>5330.9</v>
      </c>
      <c r="J14">
        <v>7.8791000000000002</v>
      </c>
    </row>
    <row r="15" spans="1:10" x14ac:dyDescent="0.2">
      <c r="A15" t="s">
        <v>477</v>
      </c>
      <c r="B15">
        <v>51925.023999999998</v>
      </c>
      <c r="C15">
        <v>40.685899999999997</v>
      </c>
      <c r="D15">
        <v>44.612299999999998</v>
      </c>
      <c r="E15">
        <v>45.225900000000003</v>
      </c>
      <c r="F15">
        <v>24.746099999999998</v>
      </c>
      <c r="G15">
        <v>18.41</v>
      </c>
      <c r="H15">
        <v>99.087699999999998</v>
      </c>
      <c r="I15">
        <v>5018.1000000000004</v>
      </c>
      <c r="J15">
        <v>7.1139000000000001</v>
      </c>
    </row>
    <row r="16" spans="1:10" x14ac:dyDescent="0.2">
      <c r="A16" t="s">
        <v>478</v>
      </c>
      <c r="B16">
        <v>30623.056</v>
      </c>
      <c r="C16">
        <v>38.134900000000002</v>
      </c>
      <c r="D16">
        <v>42.4544</v>
      </c>
      <c r="E16">
        <v>42.998399999999997</v>
      </c>
      <c r="F16">
        <v>20.328800000000001</v>
      </c>
      <c r="G16">
        <v>15.568</v>
      </c>
      <c r="H16">
        <v>85.837400000000002</v>
      </c>
      <c r="I16">
        <v>3691.8</v>
      </c>
      <c r="J16">
        <v>6.2823000000000002</v>
      </c>
    </row>
    <row r="17" spans="1:10" x14ac:dyDescent="0.2">
      <c r="A17" t="s">
        <v>479</v>
      </c>
      <c r="B17">
        <v>17956.768</v>
      </c>
      <c r="C17">
        <v>35.419600000000003</v>
      </c>
      <c r="D17">
        <v>40.384900000000002</v>
      </c>
      <c r="E17">
        <v>40.8095</v>
      </c>
      <c r="F17">
        <v>16.303699999999999</v>
      </c>
      <c r="G17">
        <v>12.8124</v>
      </c>
      <c r="H17">
        <v>67.075999999999993</v>
      </c>
      <c r="I17">
        <v>2921.1</v>
      </c>
      <c r="J17">
        <v>6.2748999999999997</v>
      </c>
    </row>
    <row r="18" spans="1:10" x14ac:dyDescent="0.2">
      <c r="A18" t="s">
        <v>480</v>
      </c>
      <c r="B18">
        <v>5972.0320000000002</v>
      </c>
      <c r="C18">
        <v>30.947500000000002</v>
      </c>
      <c r="D18">
        <v>36.652799999999999</v>
      </c>
      <c r="E18">
        <v>36.712899999999998</v>
      </c>
      <c r="F18">
        <v>10.5717</v>
      </c>
      <c r="G18">
        <v>8.8057999999999996</v>
      </c>
      <c r="H18">
        <v>35.255800000000001</v>
      </c>
      <c r="I18">
        <v>2058.5</v>
      </c>
      <c r="J18">
        <v>4.4714999999999998</v>
      </c>
    </row>
    <row r="19" spans="1:10" x14ac:dyDescent="0.2">
      <c r="A19" t="s">
        <v>481</v>
      </c>
      <c r="B19">
        <v>66702.231</v>
      </c>
      <c r="C19">
        <v>46.6813</v>
      </c>
      <c r="D19">
        <v>50.848500000000001</v>
      </c>
      <c r="E19">
        <v>50.504399999999997</v>
      </c>
      <c r="F19">
        <v>31.769200000000001</v>
      </c>
      <c r="G19">
        <v>24.305199999999999</v>
      </c>
      <c r="H19">
        <v>99.856099999999998</v>
      </c>
      <c r="I19">
        <v>5173</v>
      </c>
      <c r="J19">
        <v>8.6262000000000008</v>
      </c>
    </row>
    <row r="20" spans="1:10" x14ac:dyDescent="0.2">
      <c r="A20" t="s">
        <v>482</v>
      </c>
      <c r="B20">
        <v>39975.872100000001</v>
      </c>
      <c r="C20">
        <v>44.1006</v>
      </c>
      <c r="D20">
        <v>48.522399999999998</v>
      </c>
      <c r="E20">
        <v>48.0959</v>
      </c>
      <c r="F20">
        <v>27.918600000000001</v>
      </c>
      <c r="G20">
        <v>21.694900000000001</v>
      </c>
      <c r="H20">
        <v>99.784800000000004</v>
      </c>
      <c r="I20">
        <v>4218.3999999999996</v>
      </c>
      <c r="J20">
        <v>9.0431000000000008</v>
      </c>
    </row>
    <row r="21" spans="1:10" x14ac:dyDescent="0.2">
      <c r="A21" t="s">
        <v>483</v>
      </c>
      <c r="B21">
        <v>22619.605800000001</v>
      </c>
      <c r="C21">
        <v>41.5563</v>
      </c>
      <c r="D21">
        <v>45.995899999999999</v>
      </c>
      <c r="E21">
        <v>45.510399999999997</v>
      </c>
      <c r="F21">
        <v>24.3413</v>
      </c>
      <c r="G21">
        <v>19.508500000000002</v>
      </c>
      <c r="H21">
        <v>99.330399999999997</v>
      </c>
      <c r="I21">
        <v>4174.5</v>
      </c>
      <c r="J21">
        <v>7.0605000000000002</v>
      </c>
    </row>
    <row r="22" spans="1:10" x14ac:dyDescent="0.2">
      <c r="A22" t="s">
        <v>484</v>
      </c>
      <c r="B22">
        <v>13238.2045</v>
      </c>
      <c r="C22">
        <v>39.137500000000003</v>
      </c>
      <c r="D22">
        <v>43.3932</v>
      </c>
      <c r="E22">
        <v>42.853200000000001</v>
      </c>
      <c r="F22">
        <v>21.200500000000002</v>
      </c>
      <c r="G22">
        <v>17.501100000000001</v>
      </c>
      <c r="H22">
        <v>93.771600000000007</v>
      </c>
      <c r="I22">
        <v>3174.2</v>
      </c>
      <c r="J22">
        <v>5.8890000000000002</v>
      </c>
    </row>
    <row r="23" spans="1:10" x14ac:dyDescent="0.2">
      <c r="A23" t="s">
        <v>485</v>
      </c>
      <c r="B23">
        <v>7959.4885000000004</v>
      </c>
      <c r="C23">
        <v>36.660400000000003</v>
      </c>
      <c r="D23">
        <v>40.853299999999997</v>
      </c>
      <c r="E23">
        <v>40.262700000000002</v>
      </c>
      <c r="F23">
        <v>18.2013</v>
      </c>
      <c r="G23">
        <v>15.4343</v>
      </c>
      <c r="H23">
        <v>81.120500000000007</v>
      </c>
      <c r="I23">
        <v>2562.1</v>
      </c>
      <c r="J23">
        <v>5.8164999999999996</v>
      </c>
    </row>
    <row r="24" spans="1:10" x14ac:dyDescent="0.2">
      <c r="A24" t="s">
        <v>486</v>
      </c>
      <c r="B24">
        <v>2837.5275999999999</v>
      </c>
      <c r="C24">
        <v>32.080399999999997</v>
      </c>
      <c r="D24">
        <v>35.848300000000002</v>
      </c>
      <c r="E24">
        <v>35.111600000000003</v>
      </c>
      <c r="F24">
        <v>13.062799999999999</v>
      </c>
      <c r="G24">
        <v>11.7126</v>
      </c>
      <c r="H24">
        <v>49.037399999999998</v>
      </c>
      <c r="I24">
        <v>1814.5</v>
      </c>
      <c r="J24">
        <v>4.2074999999999996</v>
      </c>
    </row>
    <row r="25" spans="1:10" x14ac:dyDescent="0.2">
      <c r="A25" t="s">
        <v>487</v>
      </c>
      <c r="B25">
        <v>150803.264</v>
      </c>
      <c r="C25">
        <v>47.681100000000001</v>
      </c>
      <c r="D25">
        <v>44.612200000000001</v>
      </c>
      <c r="E25">
        <v>48.299500000000002</v>
      </c>
      <c r="F25">
        <v>30.364699999999999</v>
      </c>
      <c r="G25">
        <v>23.409199999999998</v>
      </c>
      <c r="H25">
        <v>98.088499999999996</v>
      </c>
      <c r="I25">
        <v>7141.9</v>
      </c>
      <c r="J25">
        <v>9.4459999999999997</v>
      </c>
    </row>
    <row r="26" spans="1:10" x14ac:dyDescent="0.2">
      <c r="A26" t="s">
        <v>488</v>
      </c>
      <c r="B26">
        <v>89875.423999999999</v>
      </c>
      <c r="C26">
        <v>44.825200000000002</v>
      </c>
      <c r="D26">
        <v>42.054699999999997</v>
      </c>
      <c r="E26">
        <v>46.209400000000002</v>
      </c>
      <c r="F26">
        <v>26.269500000000001</v>
      </c>
      <c r="G26">
        <v>20.372299999999999</v>
      </c>
      <c r="H26">
        <v>92.764399999999995</v>
      </c>
      <c r="I26">
        <v>5431.3</v>
      </c>
      <c r="J26">
        <v>9.2100000000000009</v>
      </c>
    </row>
    <row r="27" spans="1:10" x14ac:dyDescent="0.2">
      <c r="A27" t="s">
        <v>489</v>
      </c>
      <c r="B27">
        <v>47827.839999999997</v>
      </c>
      <c r="C27">
        <v>41.715299999999999</v>
      </c>
      <c r="D27">
        <v>39.613900000000001</v>
      </c>
      <c r="E27">
        <v>44.3767</v>
      </c>
      <c r="F27">
        <v>21.8416</v>
      </c>
      <c r="G27">
        <v>17.1462</v>
      </c>
      <c r="H27">
        <v>81.867599999999996</v>
      </c>
      <c r="I27">
        <v>5236.3999999999996</v>
      </c>
      <c r="J27">
        <v>8.1527999999999992</v>
      </c>
    </row>
    <row r="28" spans="1:10" x14ac:dyDescent="0.2">
      <c r="A28" t="s">
        <v>490</v>
      </c>
      <c r="B28">
        <v>24162.48</v>
      </c>
      <c r="C28">
        <v>38.708599999999997</v>
      </c>
      <c r="D28">
        <v>37.700600000000001</v>
      </c>
      <c r="E28">
        <v>43.007599999999996</v>
      </c>
      <c r="F28">
        <v>17.458200000000001</v>
      </c>
      <c r="G28">
        <v>14.0207</v>
      </c>
      <c r="H28">
        <v>64.819800000000001</v>
      </c>
      <c r="I28">
        <v>3889.8</v>
      </c>
      <c r="J28">
        <v>6.7412999999999998</v>
      </c>
    </row>
    <row r="29" spans="1:10" x14ac:dyDescent="0.2">
      <c r="A29" t="s">
        <v>491</v>
      </c>
      <c r="B29">
        <v>11776.128000000001</v>
      </c>
      <c r="C29">
        <v>35.9758</v>
      </c>
      <c r="D29">
        <v>36.414099999999998</v>
      </c>
      <c r="E29">
        <v>41.794600000000003</v>
      </c>
      <c r="F29">
        <v>13.457599999999999</v>
      </c>
      <c r="G29">
        <v>11.2537</v>
      </c>
      <c r="H29">
        <v>44.248699999999999</v>
      </c>
      <c r="I29">
        <v>2965</v>
      </c>
      <c r="J29">
        <v>5.6898</v>
      </c>
    </row>
    <row r="30" spans="1:10" x14ac:dyDescent="0.2">
      <c r="A30" t="s">
        <v>492</v>
      </c>
      <c r="B30">
        <v>1977.1679999999999</v>
      </c>
      <c r="C30">
        <v>31.8902</v>
      </c>
      <c r="D30">
        <v>34.723399999999998</v>
      </c>
      <c r="E30">
        <v>39.666600000000003</v>
      </c>
      <c r="F30">
        <v>8.0876000000000001</v>
      </c>
      <c r="G30">
        <v>7.6056999999999997</v>
      </c>
      <c r="H30">
        <v>15.073</v>
      </c>
      <c r="I30">
        <v>1704.1</v>
      </c>
      <c r="J30">
        <v>3.911</v>
      </c>
    </row>
    <row r="31" spans="1:10" x14ac:dyDescent="0.2">
      <c r="A31" t="s">
        <v>493</v>
      </c>
      <c r="B31">
        <v>44431.1564</v>
      </c>
      <c r="C31">
        <v>46.027999999999999</v>
      </c>
      <c r="D31">
        <v>48.287599999999998</v>
      </c>
      <c r="E31">
        <v>45.993400000000001</v>
      </c>
      <c r="F31">
        <v>29.343299999999999</v>
      </c>
      <c r="G31">
        <v>23.687999999999999</v>
      </c>
      <c r="H31">
        <v>99.824299999999994</v>
      </c>
      <c r="I31">
        <v>5085.2</v>
      </c>
      <c r="J31">
        <v>7.6486999999999998</v>
      </c>
    </row>
    <row r="32" spans="1:10" x14ac:dyDescent="0.2">
      <c r="A32" t="s">
        <v>494</v>
      </c>
      <c r="B32">
        <v>26763.5936</v>
      </c>
      <c r="C32">
        <v>44.564300000000003</v>
      </c>
      <c r="D32">
        <v>46.662500000000001</v>
      </c>
      <c r="E32">
        <v>44.637900000000002</v>
      </c>
      <c r="F32">
        <v>27.6751</v>
      </c>
      <c r="G32">
        <v>22.404499999999999</v>
      </c>
      <c r="H32">
        <v>99.751000000000005</v>
      </c>
      <c r="I32">
        <v>3557.4</v>
      </c>
      <c r="J32">
        <v>6.7374999999999998</v>
      </c>
    </row>
    <row r="33" spans="1:10" x14ac:dyDescent="0.2">
      <c r="A33" t="s">
        <v>495</v>
      </c>
      <c r="B33">
        <v>15546.7657</v>
      </c>
      <c r="C33">
        <v>42.577199999999998</v>
      </c>
      <c r="D33">
        <v>44.803899999999999</v>
      </c>
      <c r="E33">
        <v>43.293199999999999</v>
      </c>
      <c r="F33">
        <v>25.308800000000002</v>
      </c>
      <c r="G33">
        <v>20.642700000000001</v>
      </c>
      <c r="H33">
        <v>95.610600000000005</v>
      </c>
      <c r="I33">
        <v>3272.7</v>
      </c>
      <c r="J33">
        <v>6.3818999999999999</v>
      </c>
    </row>
    <row r="34" spans="1:10" x14ac:dyDescent="0.2">
      <c r="A34" t="s">
        <v>496</v>
      </c>
      <c r="B34">
        <v>8973.6733000000004</v>
      </c>
      <c r="C34">
        <v>40.180799999999998</v>
      </c>
      <c r="D34">
        <v>42.794499999999999</v>
      </c>
      <c r="E34">
        <v>41.802300000000002</v>
      </c>
      <c r="F34">
        <v>22.534700000000001</v>
      </c>
      <c r="G34">
        <v>18.539899999999999</v>
      </c>
      <c r="H34">
        <v>86.177499999999995</v>
      </c>
      <c r="I34">
        <v>2467.6999999999998</v>
      </c>
      <c r="J34">
        <v>5.4173999999999998</v>
      </c>
    </row>
    <row r="35" spans="1:10" x14ac:dyDescent="0.2">
      <c r="A35" t="s">
        <v>497</v>
      </c>
      <c r="B35">
        <v>5161.8888999999999</v>
      </c>
      <c r="C35">
        <v>37.635899999999999</v>
      </c>
      <c r="D35">
        <v>40.721400000000003</v>
      </c>
      <c r="E35">
        <v>40.210700000000003</v>
      </c>
      <c r="F35">
        <v>19.622199999999999</v>
      </c>
      <c r="G35">
        <v>16.291</v>
      </c>
      <c r="H35">
        <v>71.937100000000001</v>
      </c>
      <c r="I35">
        <v>1985.4</v>
      </c>
      <c r="J35">
        <v>5.5035999999999996</v>
      </c>
    </row>
    <row r="36" spans="1:10" x14ac:dyDescent="0.2">
      <c r="A36" t="s">
        <v>498</v>
      </c>
      <c r="B36">
        <v>1703.4467999999999</v>
      </c>
      <c r="C36">
        <v>33.189599999999999</v>
      </c>
      <c r="D36">
        <v>36.792200000000001</v>
      </c>
      <c r="E36">
        <v>36.957299999999996</v>
      </c>
      <c r="F36">
        <v>14.633100000000001</v>
      </c>
      <c r="G36">
        <v>12.4796</v>
      </c>
      <c r="H36">
        <v>38.593299999999999</v>
      </c>
      <c r="I36">
        <v>1480.3</v>
      </c>
      <c r="J36">
        <v>4.0039999999999996</v>
      </c>
    </row>
    <row r="37" spans="1:10" x14ac:dyDescent="0.2">
      <c r="A37" t="s">
        <v>499</v>
      </c>
      <c r="B37">
        <v>108017.792</v>
      </c>
      <c r="C37">
        <v>41.330599999999997</v>
      </c>
      <c r="D37">
        <v>49.858899999999998</v>
      </c>
      <c r="E37">
        <v>48.514200000000002</v>
      </c>
      <c r="F37">
        <v>30.7059</v>
      </c>
      <c r="G37">
        <v>19.8108</v>
      </c>
      <c r="H37">
        <v>99.7316</v>
      </c>
      <c r="I37">
        <v>9898</v>
      </c>
      <c r="J37">
        <v>7.6764999999999999</v>
      </c>
    </row>
    <row r="38" spans="1:10" x14ac:dyDescent="0.2">
      <c r="A38" t="s">
        <v>500</v>
      </c>
      <c r="B38">
        <v>46524.976000000002</v>
      </c>
      <c r="C38">
        <v>40.3215</v>
      </c>
      <c r="D38">
        <v>49.002600000000001</v>
      </c>
      <c r="E38">
        <v>47.2746</v>
      </c>
      <c r="F38">
        <v>27.1204</v>
      </c>
      <c r="G38">
        <v>18.089099999999998</v>
      </c>
      <c r="H38">
        <v>97.442999999999998</v>
      </c>
      <c r="I38">
        <v>5540.5</v>
      </c>
      <c r="J38">
        <v>6.6406999999999998</v>
      </c>
    </row>
    <row r="39" spans="1:10" x14ac:dyDescent="0.2">
      <c r="A39" t="s">
        <v>501</v>
      </c>
      <c r="B39">
        <v>26664.175999999999</v>
      </c>
      <c r="C39">
        <v>39.531399999999998</v>
      </c>
      <c r="D39">
        <v>47.785499999999999</v>
      </c>
      <c r="E39">
        <v>45.698700000000002</v>
      </c>
      <c r="F39">
        <v>23.904800000000002</v>
      </c>
      <c r="G39">
        <v>16.9437</v>
      </c>
      <c r="H39">
        <v>91.273899999999998</v>
      </c>
      <c r="I39">
        <v>4398.6000000000004</v>
      </c>
      <c r="J39">
        <v>6.0673000000000004</v>
      </c>
    </row>
    <row r="40" spans="1:10" x14ac:dyDescent="0.2">
      <c r="A40" t="s">
        <v>502</v>
      </c>
      <c r="B40">
        <v>15743.152</v>
      </c>
      <c r="C40">
        <v>38.399299999999997</v>
      </c>
      <c r="D40">
        <v>46.272199999999998</v>
      </c>
      <c r="E40">
        <v>43.818600000000004</v>
      </c>
      <c r="F40">
        <v>20.584099999999999</v>
      </c>
      <c r="G40">
        <v>15.5665</v>
      </c>
      <c r="H40">
        <v>80.718299999999999</v>
      </c>
      <c r="I40">
        <v>3117.5</v>
      </c>
      <c r="J40">
        <v>6.4541000000000004</v>
      </c>
    </row>
    <row r="41" spans="1:10" x14ac:dyDescent="0.2">
      <c r="A41" t="s">
        <v>503</v>
      </c>
      <c r="B41">
        <v>9544.3520000000008</v>
      </c>
      <c r="C41">
        <v>36.856099999999998</v>
      </c>
      <c r="D41">
        <v>44.382300000000001</v>
      </c>
      <c r="E41">
        <v>41.778599999999997</v>
      </c>
      <c r="F41">
        <v>17.416899999999998</v>
      </c>
      <c r="G41">
        <v>13.979799999999999</v>
      </c>
      <c r="H41">
        <v>65.781099999999995</v>
      </c>
      <c r="I41">
        <v>2352.6999999999998</v>
      </c>
      <c r="J41">
        <v>4.8334999999999999</v>
      </c>
    </row>
    <row r="42" spans="1:10" x14ac:dyDescent="0.2">
      <c r="A42" t="s">
        <v>504</v>
      </c>
      <c r="B42">
        <v>3645.0079999999998</v>
      </c>
      <c r="C42">
        <v>33.422800000000002</v>
      </c>
      <c r="D42">
        <v>39.880699999999997</v>
      </c>
      <c r="E42">
        <v>37.408700000000003</v>
      </c>
      <c r="F42">
        <v>12.6454</v>
      </c>
      <c r="G42">
        <v>11.0966</v>
      </c>
      <c r="H42">
        <v>37.859400000000001</v>
      </c>
      <c r="I42">
        <v>1711.5</v>
      </c>
      <c r="J42">
        <v>4.3529999999999998</v>
      </c>
    </row>
    <row r="43" spans="1:10" x14ac:dyDescent="0.2">
      <c r="A43" t="s">
        <v>505</v>
      </c>
      <c r="B43">
        <v>180437.53599999999</v>
      </c>
      <c r="C43">
        <v>44.114699999999999</v>
      </c>
      <c r="D43">
        <v>48.335599999999999</v>
      </c>
      <c r="E43">
        <v>50.293100000000003</v>
      </c>
      <c r="F43">
        <v>31.901800000000001</v>
      </c>
      <c r="G43">
        <v>23.784600000000001</v>
      </c>
      <c r="H43">
        <v>96.116100000000003</v>
      </c>
      <c r="I43">
        <v>6980.1</v>
      </c>
      <c r="J43">
        <v>10.2357</v>
      </c>
    </row>
    <row r="44" spans="1:10" x14ac:dyDescent="0.2">
      <c r="A44" t="s">
        <v>506</v>
      </c>
      <c r="B44">
        <v>108814.32</v>
      </c>
      <c r="C44">
        <v>41.879300000000001</v>
      </c>
      <c r="D44">
        <v>46.150599999999997</v>
      </c>
      <c r="E44">
        <v>48.420900000000003</v>
      </c>
      <c r="F44">
        <v>28.9512</v>
      </c>
      <c r="G44">
        <v>21.114699999999999</v>
      </c>
      <c r="H44">
        <v>93.1982</v>
      </c>
      <c r="I44">
        <v>5167.1000000000004</v>
      </c>
      <c r="J44">
        <v>8.4344999999999999</v>
      </c>
    </row>
    <row r="45" spans="1:10" x14ac:dyDescent="0.2">
      <c r="A45" t="s">
        <v>507</v>
      </c>
      <c r="B45">
        <v>61198.944000000003</v>
      </c>
      <c r="C45">
        <v>39.317500000000003</v>
      </c>
      <c r="D45">
        <v>44.014099999999999</v>
      </c>
      <c r="E45">
        <v>46.2973</v>
      </c>
      <c r="F45">
        <v>25.132000000000001</v>
      </c>
      <c r="G45">
        <v>18.064900000000002</v>
      </c>
      <c r="H45">
        <v>87.091899999999995</v>
      </c>
      <c r="I45">
        <v>5046.6000000000004</v>
      </c>
      <c r="J45">
        <v>7.5094000000000003</v>
      </c>
    </row>
    <row r="46" spans="1:10" x14ac:dyDescent="0.2">
      <c r="A46" t="s">
        <v>508</v>
      </c>
      <c r="B46">
        <v>33006.671999999999</v>
      </c>
      <c r="C46">
        <v>36.707299999999996</v>
      </c>
      <c r="D46">
        <v>41.903399999999998</v>
      </c>
      <c r="E46">
        <v>44.078699999999998</v>
      </c>
      <c r="F46">
        <v>21.0029</v>
      </c>
      <c r="G46">
        <v>15.067399999999999</v>
      </c>
      <c r="H46">
        <v>75.865899999999996</v>
      </c>
      <c r="I46">
        <v>3670.3</v>
      </c>
      <c r="J46">
        <v>6.5800999999999998</v>
      </c>
    </row>
    <row r="47" spans="1:10" x14ac:dyDescent="0.2">
      <c r="A47" t="s">
        <v>509</v>
      </c>
      <c r="B47">
        <v>17386.527999999998</v>
      </c>
      <c r="C47">
        <v>34.210500000000003</v>
      </c>
      <c r="D47">
        <v>39.929200000000002</v>
      </c>
      <c r="E47">
        <v>42.0563</v>
      </c>
      <c r="F47">
        <v>16.979500000000002</v>
      </c>
      <c r="G47">
        <v>12.391</v>
      </c>
      <c r="H47">
        <v>59.421100000000003</v>
      </c>
      <c r="I47">
        <v>2799.2</v>
      </c>
      <c r="J47">
        <v>6.0067000000000004</v>
      </c>
    </row>
    <row r="48" spans="1:10" x14ac:dyDescent="0.2">
      <c r="A48" t="s">
        <v>510</v>
      </c>
      <c r="B48">
        <v>4868.2240000000002</v>
      </c>
      <c r="C48">
        <v>30.2958</v>
      </c>
      <c r="D48">
        <v>37.308100000000003</v>
      </c>
      <c r="E48">
        <v>38.788899999999998</v>
      </c>
      <c r="F48">
        <v>11.284599999999999</v>
      </c>
      <c r="G48">
        <v>8.8573000000000004</v>
      </c>
      <c r="H48">
        <v>29.206399999999999</v>
      </c>
      <c r="I48">
        <v>1878.1</v>
      </c>
      <c r="J48">
        <v>4.3277000000000001</v>
      </c>
    </row>
    <row r="49" spans="1:10" x14ac:dyDescent="0.2">
      <c r="A49" t="s">
        <v>511</v>
      </c>
      <c r="B49">
        <v>116338.2813</v>
      </c>
      <c r="C49">
        <v>41.704700000000003</v>
      </c>
      <c r="D49">
        <v>43.884900000000002</v>
      </c>
      <c r="E49">
        <v>43.748800000000003</v>
      </c>
      <c r="F49">
        <v>27.3933</v>
      </c>
      <c r="G49">
        <v>22.8477</v>
      </c>
      <c r="H49">
        <v>98.242599999999996</v>
      </c>
      <c r="I49">
        <v>5095.8</v>
      </c>
      <c r="J49">
        <v>3.8380999999999998</v>
      </c>
    </row>
    <row r="50" spans="1:10" x14ac:dyDescent="0.2">
      <c r="A50" t="s">
        <v>512</v>
      </c>
      <c r="B50">
        <v>68147.112699999998</v>
      </c>
      <c r="C50">
        <v>38.642899999999997</v>
      </c>
      <c r="D50">
        <v>42.244300000000003</v>
      </c>
      <c r="E50">
        <v>42.358800000000002</v>
      </c>
      <c r="F50">
        <v>23.028600000000001</v>
      </c>
      <c r="G50">
        <v>19.166</v>
      </c>
      <c r="H50">
        <v>94.465299999999999</v>
      </c>
      <c r="I50">
        <v>3700.1</v>
      </c>
      <c r="J50">
        <v>3.3285999999999998</v>
      </c>
    </row>
    <row r="51" spans="1:10" x14ac:dyDescent="0.2">
      <c r="A51" t="s">
        <v>513</v>
      </c>
      <c r="B51">
        <v>35534.589800000002</v>
      </c>
      <c r="C51">
        <v>35.595599999999997</v>
      </c>
      <c r="D51">
        <v>40.652299999999997</v>
      </c>
      <c r="E51">
        <v>41.072800000000001</v>
      </c>
      <c r="F51">
        <v>18.407399999999999</v>
      </c>
      <c r="G51">
        <v>15.5578</v>
      </c>
      <c r="H51">
        <v>86.401600000000002</v>
      </c>
      <c r="I51">
        <v>3390.5</v>
      </c>
      <c r="J51">
        <v>2.5203000000000002</v>
      </c>
    </row>
    <row r="52" spans="1:10" x14ac:dyDescent="0.2">
      <c r="A52" t="s">
        <v>514</v>
      </c>
      <c r="B52">
        <v>17675.426899999999</v>
      </c>
      <c r="C52">
        <v>32.896599999999999</v>
      </c>
      <c r="D52">
        <v>39.212600000000002</v>
      </c>
      <c r="E52">
        <v>39.7348</v>
      </c>
      <c r="F52">
        <v>14.229100000000001</v>
      </c>
      <c r="G52">
        <v>12.415699999999999</v>
      </c>
      <c r="H52">
        <v>71.474199999999996</v>
      </c>
      <c r="I52">
        <v>2088.1</v>
      </c>
      <c r="J52">
        <v>2.1673</v>
      </c>
    </row>
    <row r="53" spans="1:10" x14ac:dyDescent="0.2">
      <c r="A53" t="s">
        <v>515</v>
      </c>
      <c r="B53">
        <v>8596.1152999999995</v>
      </c>
      <c r="C53">
        <v>30.579499999999999</v>
      </c>
      <c r="D53">
        <v>37.396700000000003</v>
      </c>
      <c r="E53">
        <v>37.856400000000001</v>
      </c>
      <c r="F53">
        <v>10.665900000000001</v>
      </c>
      <c r="G53">
        <v>9.7428000000000008</v>
      </c>
      <c r="H53">
        <v>50.663200000000003</v>
      </c>
      <c r="I53">
        <v>1368.8</v>
      </c>
      <c r="J53">
        <v>1.7518</v>
      </c>
    </row>
    <row r="54" spans="1:10" x14ac:dyDescent="0.2">
      <c r="A54" t="s">
        <v>516</v>
      </c>
      <c r="B54">
        <v>2046.943</v>
      </c>
      <c r="C54">
        <v>27.1722</v>
      </c>
      <c r="D54">
        <v>35.155000000000001</v>
      </c>
      <c r="E54">
        <v>35.627600000000001</v>
      </c>
      <c r="F54">
        <v>6.1864999999999997</v>
      </c>
      <c r="G54">
        <v>6.2945000000000002</v>
      </c>
      <c r="H54">
        <v>17.6068</v>
      </c>
      <c r="I54">
        <v>739.5</v>
      </c>
      <c r="J54">
        <v>1.0992</v>
      </c>
    </row>
    <row r="55" spans="1:10" x14ac:dyDescent="0.2">
      <c r="A55" t="s">
        <v>517</v>
      </c>
      <c r="B55">
        <v>162003.96189999999</v>
      </c>
      <c r="C55">
        <v>42.129399999999997</v>
      </c>
      <c r="D55">
        <v>43.594700000000003</v>
      </c>
      <c r="E55">
        <v>44.172400000000003</v>
      </c>
      <c r="F55">
        <v>30.842600000000001</v>
      </c>
      <c r="G55">
        <v>26.769100000000002</v>
      </c>
      <c r="H55">
        <v>99.832599999999999</v>
      </c>
      <c r="I55">
        <v>4573.7</v>
      </c>
      <c r="J55">
        <v>4.5128000000000004</v>
      </c>
    </row>
    <row r="56" spans="1:10" x14ac:dyDescent="0.2">
      <c r="A56" t="s">
        <v>518</v>
      </c>
      <c r="B56">
        <v>106675.58560000001</v>
      </c>
      <c r="C56">
        <v>38.627200000000002</v>
      </c>
      <c r="D56">
        <v>41.779499999999999</v>
      </c>
      <c r="E56">
        <v>41.945799999999998</v>
      </c>
      <c r="F56">
        <v>27.186499999999999</v>
      </c>
      <c r="G56">
        <v>23.0715</v>
      </c>
      <c r="H56">
        <v>98.994399999999999</v>
      </c>
      <c r="I56">
        <v>3873.8</v>
      </c>
      <c r="J56">
        <v>3.9180000000000001</v>
      </c>
    </row>
    <row r="57" spans="1:10" x14ac:dyDescent="0.2">
      <c r="A57" t="s">
        <v>519</v>
      </c>
      <c r="B57">
        <v>63957.242700000003</v>
      </c>
      <c r="C57">
        <v>34.929600000000001</v>
      </c>
      <c r="D57">
        <v>40.222299999999997</v>
      </c>
      <c r="E57">
        <v>40.014400000000002</v>
      </c>
      <c r="F57">
        <v>22.7636</v>
      </c>
      <c r="G57">
        <v>19.0017</v>
      </c>
      <c r="H57">
        <v>93.213999999999999</v>
      </c>
      <c r="I57">
        <v>4381.3999999999996</v>
      </c>
      <c r="J57">
        <v>3.1347999999999998</v>
      </c>
    </row>
    <row r="58" spans="1:10" x14ac:dyDescent="0.2">
      <c r="A58" t="s">
        <v>520</v>
      </c>
      <c r="B58">
        <v>36419.576000000001</v>
      </c>
      <c r="C58">
        <v>31.497399999999999</v>
      </c>
      <c r="D58">
        <v>38.428100000000001</v>
      </c>
      <c r="E58">
        <v>38.240499999999997</v>
      </c>
      <c r="F58">
        <v>18.159400000000002</v>
      </c>
      <c r="G58">
        <v>15.1333</v>
      </c>
      <c r="H58">
        <v>81.89</v>
      </c>
      <c r="I58">
        <v>3170</v>
      </c>
      <c r="J58">
        <v>2.7071999999999998</v>
      </c>
    </row>
    <row r="59" spans="1:10" x14ac:dyDescent="0.2">
      <c r="A59" t="s">
        <v>521</v>
      </c>
      <c r="B59">
        <v>19886.717400000001</v>
      </c>
      <c r="C59">
        <v>28.4438</v>
      </c>
      <c r="D59">
        <v>35.628799999999998</v>
      </c>
      <c r="E59">
        <v>36.243000000000002</v>
      </c>
      <c r="F59">
        <v>13.7844</v>
      </c>
      <c r="G59">
        <v>11.677</v>
      </c>
      <c r="H59">
        <v>63.9465</v>
      </c>
      <c r="I59">
        <v>2167.5</v>
      </c>
      <c r="J59">
        <v>2.1886999999999999</v>
      </c>
    </row>
    <row r="60" spans="1:10" x14ac:dyDescent="0.2">
      <c r="A60" t="s">
        <v>522</v>
      </c>
      <c r="B60">
        <v>5251.6230999999998</v>
      </c>
      <c r="C60">
        <v>24.014199999999999</v>
      </c>
      <c r="D60">
        <v>32.148400000000002</v>
      </c>
      <c r="E60">
        <v>32.579500000000003</v>
      </c>
      <c r="F60">
        <v>7.8146000000000004</v>
      </c>
      <c r="G60">
        <v>7.1056999999999997</v>
      </c>
      <c r="H60">
        <v>24.275099999999998</v>
      </c>
      <c r="I60">
        <v>1152.5</v>
      </c>
      <c r="J60">
        <v>1.5391999999999999</v>
      </c>
    </row>
    <row r="61" spans="1:10" x14ac:dyDescent="0.2">
      <c r="A61" t="s">
        <v>523</v>
      </c>
      <c r="B61">
        <v>169692.02669999999</v>
      </c>
      <c r="C61">
        <v>40.169699999999999</v>
      </c>
      <c r="D61">
        <v>41.049399999999999</v>
      </c>
      <c r="E61">
        <v>41.412799999999997</v>
      </c>
      <c r="F61">
        <v>26.879799999999999</v>
      </c>
      <c r="G61">
        <v>22.521799999999999</v>
      </c>
      <c r="H61">
        <v>99.841899999999995</v>
      </c>
      <c r="I61">
        <v>4431.6000000000004</v>
      </c>
      <c r="J61">
        <v>5.0803000000000003</v>
      </c>
    </row>
    <row r="62" spans="1:10" x14ac:dyDescent="0.2">
      <c r="A62" t="s">
        <v>524</v>
      </c>
      <c r="B62">
        <v>109645.4933</v>
      </c>
      <c r="C62">
        <v>37.275300000000001</v>
      </c>
      <c r="D62">
        <v>38.814700000000002</v>
      </c>
      <c r="E62">
        <v>39.144799999999996</v>
      </c>
      <c r="F62">
        <v>23.657499999999999</v>
      </c>
      <c r="G62">
        <v>19.806999999999999</v>
      </c>
      <c r="H62">
        <v>99.763400000000004</v>
      </c>
      <c r="I62">
        <v>3632.9</v>
      </c>
      <c r="J62">
        <v>4.5381999999999998</v>
      </c>
    </row>
    <row r="63" spans="1:10" x14ac:dyDescent="0.2">
      <c r="A63" t="s">
        <v>525</v>
      </c>
      <c r="B63">
        <v>63729.333299999998</v>
      </c>
      <c r="C63">
        <v>34.0518</v>
      </c>
      <c r="D63">
        <v>36.746099999999998</v>
      </c>
      <c r="E63">
        <v>36.959299999999999</v>
      </c>
      <c r="F63">
        <v>20.029</v>
      </c>
      <c r="G63">
        <v>16.7639</v>
      </c>
      <c r="H63">
        <v>95.646199999999993</v>
      </c>
      <c r="I63">
        <v>4220.2</v>
      </c>
      <c r="J63">
        <v>3.7355</v>
      </c>
    </row>
    <row r="64" spans="1:10" x14ac:dyDescent="0.2">
      <c r="A64" t="s">
        <v>526</v>
      </c>
      <c r="B64">
        <v>35313.813300000002</v>
      </c>
      <c r="C64">
        <v>30.9193</v>
      </c>
      <c r="D64">
        <v>34.782400000000003</v>
      </c>
      <c r="E64">
        <v>35.060600000000001</v>
      </c>
      <c r="F64">
        <v>16.0764</v>
      </c>
      <c r="G64">
        <v>13.670299999999999</v>
      </c>
      <c r="H64">
        <v>84.583399999999997</v>
      </c>
      <c r="I64">
        <v>2823.1</v>
      </c>
      <c r="J64">
        <v>2.9876999999999998</v>
      </c>
    </row>
    <row r="65" spans="1:10" x14ac:dyDescent="0.2">
      <c r="A65" t="s">
        <v>527</v>
      </c>
      <c r="B65">
        <v>18651.7333</v>
      </c>
      <c r="C65">
        <v>28.0808</v>
      </c>
      <c r="D65">
        <v>32.757399999999997</v>
      </c>
      <c r="E65">
        <v>33.289000000000001</v>
      </c>
      <c r="F65">
        <v>12.6523</v>
      </c>
      <c r="G65">
        <v>11.042899999999999</v>
      </c>
      <c r="H65">
        <v>67.286799999999999</v>
      </c>
      <c r="I65">
        <v>1827.4</v>
      </c>
      <c r="J65">
        <v>2.5990000000000002</v>
      </c>
    </row>
    <row r="66" spans="1:10" x14ac:dyDescent="0.2">
      <c r="A66" t="s">
        <v>528</v>
      </c>
      <c r="B66">
        <v>4353.88</v>
      </c>
      <c r="C66">
        <v>23.713799999999999</v>
      </c>
      <c r="D66">
        <v>30.1403</v>
      </c>
      <c r="E66">
        <v>30.454699999999999</v>
      </c>
      <c r="F66">
        <v>8.0114000000000001</v>
      </c>
      <c r="G66">
        <v>7.2842000000000002</v>
      </c>
      <c r="H66">
        <v>27.618099999999998</v>
      </c>
      <c r="I66">
        <v>863.4</v>
      </c>
      <c r="J66">
        <v>1.3332999999999999</v>
      </c>
    </row>
    <row r="67" spans="1:10" x14ac:dyDescent="0.2">
      <c r="A67" t="s">
        <v>529</v>
      </c>
      <c r="B67">
        <v>32385.1185</v>
      </c>
      <c r="C67">
        <v>40.195</v>
      </c>
      <c r="D67">
        <v>42.678699999999999</v>
      </c>
      <c r="E67">
        <v>47.198300000000003</v>
      </c>
      <c r="F67">
        <v>22.553699999999999</v>
      </c>
      <c r="G67">
        <v>18.742799999999999</v>
      </c>
      <c r="H67">
        <v>91.628600000000006</v>
      </c>
      <c r="I67">
        <v>4909.8999999999996</v>
      </c>
      <c r="J67">
        <v>2.8485</v>
      </c>
    </row>
    <row r="68" spans="1:10" x14ac:dyDescent="0.2">
      <c r="A68" t="s">
        <v>530</v>
      </c>
      <c r="B68">
        <v>5105.6093000000001</v>
      </c>
      <c r="C68">
        <v>37.6995</v>
      </c>
      <c r="D68">
        <v>40.972799999999999</v>
      </c>
      <c r="E68">
        <v>46.082000000000001</v>
      </c>
      <c r="F68">
        <v>18.162299999999998</v>
      </c>
      <c r="G68">
        <v>15.019</v>
      </c>
      <c r="H68">
        <v>84.974599999999995</v>
      </c>
      <c r="I68">
        <v>2634.8</v>
      </c>
      <c r="J68">
        <v>1.4218</v>
      </c>
    </row>
    <row r="69" spans="1:10" x14ac:dyDescent="0.2">
      <c r="A69" t="s">
        <v>531</v>
      </c>
      <c r="B69">
        <v>1595.6428000000001</v>
      </c>
      <c r="C69">
        <v>37.2502</v>
      </c>
      <c r="D69">
        <v>40.168399999999998</v>
      </c>
      <c r="E69">
        <v>45.553600000000003</v>
      </c>
      <c r="F69">
        <v>16.656700000000001</v>
      </c>
      <c r="G69">
        <v>14.2095</v>
      </c>
      <c r="H69">
        <v>78.517899999999997</v>
      </c>
      <c r="I69">
        <v>1569.6</v>
      </c>
      <c r="J69">
        <v>1.2557</v>
      </c>
    </row>
    <row r="70" spans="1:10" x14ac:dyDescent="0.2">
      <c r="A70" t="s">
        <v>532</v>
      </c>
      <c r="B70">
        <v>912.85419999999999</v>
      </c>
      <c r="C70">
        <v>36.8902</v>
      </c>
      <c r="D70">
        <v>39.838799999999999</v>
      </c>
      <c r="E70">
        <v>44.9786</v>
      </c>
      <c r="F70">
        <v>15.6463</v>
      </c>
      <c r="G70">
        <v>13.7136</v>
      </c>
      <c r="H70">
        <v>69.398200000000003</v>
      </c>
      <c r="I70">
        <v>920.2</v>
      </c>
      <c r="J70">
        <v>1.2467999999999999</v>
      </c>
    </row>
    <row r="71" spans="1:10" x14ac:dyDescent="0.2">
      <c r="A71" t="s">
        <v>533</v>
      </c>
      <c r="B71">
        <v>551.2722</v>
      </c>
      <c r="C71">
        <v>36.2851</v>
      </c>
      <c r="D71">
        <v>39.426200000000001</v>
      </c>
      <c r="E71">
        <v>44.087299999999999</v>
      </c>
      <c r="F71">
        <v>14.3233</v>
      </c>
      <c r="G71">
        <v>12.9922</v>
      </c>
      <c r="H71">
        <v>56.784700000000001</v>
      </c>
      <c r="I71">
        <v>612.70000000000005</v>
      </c>
      <c r="J71">
        <v>0.95960000000000001</v>
      </c>
    </row>
    <row r="72" spans="1:10" x14ac:dyDescent="0.2">
      <c r="A72" t="s">
        <v>534</v>
      </c>
      <c r="B72">
        <v>209.2226</v>
      </c>
      <c r="C72">
        <v>34.378300000000003</v>
      </c>
      <c r="D72">
        <v>37.919899999999998</v>
      </c>
      <c r="E72">
        <v>41.073500000000003</v>
      </c>
      <c r="F72">
        <v>11.544</v>
      </c>
      <c r="G72">
        <v>11.1394</v>
      </c>
      <c r="H72">
        <v>31.593599999999999</v>
      </c>
      <c r="I72">
        <v>370.4</v>
      </c>
      <c r="J72">
        <v>0.83550000000000002</v>
      </c>
    </row>
    <row r="73" spans="1:10" x14ac:dyDescent="0.2">
      <c r="A73" t="s">
        <v>535</v>
      </c>
      <c r="B73">
        <v>67169.755000000005</v>
      </c>
      <c r="C73">
        <v>40.959200000000003</v>
      </c>
      <c r="D73">
        <v>44.774799999999999</v>
      </c>
      <c r="E73">
        <v>45.567</v>
      </c>
      <c r="F73">
        <v>24.7577</v>
      </c>
      <c r="G73">
        <v>20.6004</v>
      </c>
      <c r="H73">
        <v>99.8035</v>
      </c>
      <c r="I73">
        <v>4356.7</v>
      </c>
      <c r="J73">
        <v>3.0366</v>
      </c>
    </row>
    <row r="74" spans="1:10" x14ac:dyDescent="0.2">
      <c r="A74" t="s">
        <v>536</v>
      </c>
      <c r="B74">
        <v>35382.310299999997</v>
      </c>
      <c r="C74">
        <v>39.092799999999997</v>
      </c>
      <c r="D74">
        <v>43.356000000000002</v>
      </c>
      <c r="E74">
        <v>44.3842</v>
      </c>
      <c r="F74">
        <v>21.101600000000001</v>
      </c>
      <c r="G74">
        <v>17.9939</v>
      </c>
      <c r="H74">
        <v>98.519199999999998</v>
      </c>
      <c r="I74">
        <v>2668.1</v>
      </c>
      <c r="J74">
        <v>2.5933999999999999</v>
      </c>
    </row>
    <row r="75" spans="1:10" x14ac:dyDescent="0.2">
      <c r="A75" t="s">
        <v>537</v>
      </c>
      <c r="B75">
        <v>18762.530699999999</v>
      </c>
      <c r="C75">
        <v>37.1813</v>
      </c>
      <c r="D75">
        <v>41.941800000000001</v>
      </c>
      <c r="E75">
        <v>42.988599999999998</v>
      </c>
      <c r="F75">
        <v>17.425799999999999</v>
      </c>
      <c r="G75">
        <v>15.483599999999999</v>
      </c>
      <c r="H75">
        <v>91.404700000000005</v>
      </c>
      <c r="I75">
        <v>2123.3000000000002</v>
      </c>
      <c r="J75">
        <v>1.9064000000000001</v>
      </c>
    </row>
    <row r="76" spans="1:10" x14ac:dyDescent="0.2">
      <c r="A76" t="s">
        <v>538</v>
      </c>
      <c r="B76">
        <v>9724.1700999999994</v>
      </c>
      <c r="C76">
        <v>35.118299999999998</v>
      </c>
      <c r="D76">
        <v>40.522599999999997</v>
      </c>
      <c r="E76">
        <v>41.418799999999997</v>
      </c>
      <c r="F76">
        <v>13.9825</v>
      </c>
      <c r="G76">
        <v>12.984400000000001</v>
      </c>
      <c r="H76">
        <v>78.328699999999998</v>
      </c>
      <c r="I76">
        <v>1358.9</v>
      </c>
      <c r="J76">
        <v>1.6086</v>
      </c>
    </row>
    <row r="77" spans="1:10" x14ac:dyDescent="0.2">
      <c r="A77" t="s">
        <v>539</v>
      </c>
      <c r="B77">
        <v>4932.1989000000003</v>
      </c>
      <c r="C77">
        <v>33.036900000000003</v>
      </c>
      <c r="D77">
        <v>39.161999999999999</v>
      </c>
      <c r="E77">
        <v>39.696100000000001</v>
      </c>
      <c r="F77">
        <v>11.036199999999999</v>
      </c>
      <c r="G77">
        <v>10.6975</v>
      </c>
      <c r="H77">
        <v>60.722700000000003</v>
      </c>
      <c r="I77">
        <v>952.7</v>
      </c>
      <c r="J77">
        <v>1.363</v>
      </c>
    </row>
    <row r="78" spans="1:10" x14ac:dyDescent="0.2">
      <c r="A78" t="s">
        <v>540</v>
      </c>
      <c r="B78">
        <v>1308.4821999999999</v>
      </c>
      <c r="C78">
        <v>29.7073</v>
      </c>
      <c r="D78">
        <v>36.497500000000002</v>
      </c>
      <c r="E78">
        <v>36.554099999999998</v>
      </c>
      <c r="F78">
        <v>7.4215999999999998</v>
      </c>
      <c r="G78">
        <v>7.6764999999999999</v>
      </c>
      <c r="H78">
        <v>32.586799999999997</v>
      </c>
      <c r="I78">
        <v>556.70000000000005</v>
      </c>
      <c r="J78">
        <v>1.1523000000000001</v>
      </c>
    </row>
    <row r="79" spans="1:10" x14ac:dyDescent="0.2">
      <c r="A79" t="s">
        <v>541</v>
      </c>
      <c r="B79">
        <v>21440.825700000001</v>
      </c>
      <c r="C79">
        <v>42.8048</v>
      </c>
      <c r="D79">
        <v>46.464100000000002</v>
      </c>
      <c r="E79">
        <v>52.145200000000003</v>
      </c>
      <c r="F79">
        <v>24.7029</v>
      </c>
      <c r="G79">
        <v>21.296700000000001</v>
      </c>
      <c r="H79">
        <v>95.563999999999993</v>
      </c>
      <c r="I79">
        <v>2121.3000000000002</v>
      </c>
      <c r="J79">
        <v>1.9410000000000001</v>
      </c>
    </row>
    <row r="80" spans="1:10" x14ac:dyDescent="0.2">
      <c r="A80" t="s">
        <v>542</v>
      </c>
      <c r="B80">
        <v>12079.492399999999</v>
      </c>
      <c r="C80">
        <v>41.787199999999999</v>
      </c>
      <c r="D80">
        <v>45.841999999999999</v>
      </c>
      <c r="E80">
        <v>50.748699999999999</v>
      </c>
      <c r="F80">
        <v>22.380800000000001</v>
      </c>
      <c r="G80">
        <v>19.895900000000001</v>
      </c>
      <c r="H80">
        <v>92.843199999999996</v>
      </c>
      <c r="I80">
        <v>1225.7</v>
      </c>
      <c r="J80">
        <v>1.595</v>
      </c>
    </row>
    <row r="81" spans="1:10" x14ac:dyDescent="0.2">
      <c r="A81" t="s">
        <v>543</v>
      </c>
      <c r="B81">
        <v>6599.7936</v>
      </c>
      <c r="C81">
        <v>40.465400000000002</v>
      </c>
      <c r="D81">
        <v>44.929499999999997</v>
      </c>
      <c r="E81">
        <v>48.890099999999997</v>
      </c>
      <c r="F81">
        <v>19.6877</v>
      </c>
      <c r="G81">
        <v>18.163699999999999</v>
      </c>
      <c r="H81">
        <v>87.505099999999999</v>
      </c>
      <c r="I81">
        <v>1015.1</v>
      </c>
      <c r="J81">
        <v>1.4056999999999999</v>
      </c>
    </row>
    <row r="82" spans="1:10" x14ac:dyDescent="0.2">
      <c r="A82" t="s">
        <v>544</v>
      </c>
      <c r="B82">
        <v>3648.5237999999999</v>
      </c>
      <c r="C82">
        <v>38.891500000000001</v>
      </c>
      <c r="D82">
        <v>43.6646</v>
      </c>
      <c r="E82">
        <v>46.615400000000001</v>
      </c>
      <c r="F82">
        <v>16.943300000000001</v>
      </c>
      <c r="G82">
        <v>16.247699999999998</v>
      </c>
      <c r="H82">
        <v>77.797700000000006</v>
      </c>
      <c r="I82">
        <v>712.6</v>
      </c>
      <c r="J82">
        <v>1.2948</v>
      </c>
    </row>
    <row r="83" spans="1:10" x14ac:dyDescent="0.2">
      <c r="A83" t="s">
        <v>545</v>
      </c>
      <c r="B83">
        <v>2050.1558</v>
      </c>
      <c r="C83">
        <v>37.068800000000003</v>
      </c>
      <c r="D83">
        <v>42.073099999999997</v>
      </c>
      <c r="E83">
        <v>44.197499999999998</v>
      </c>
      <c r="F83">
        <v>14.418100000000001</v>
      </c>
      <c r="G83">
        <v>14.3066</v>
      </c>
      <c r="H83">
        <v>63.740600000000001</v>
      </c>
      <c r="I83">
        <v>554.20000000000005</v>
      </c>
      <c r="J83">
        <v>1.2592000000000001</v>
      </c>
    </row>
    <row r="84" spans="1:10" x14ac:dyDescent="0.2">
      <c r="A84" t="s">
        <v>546</v>
      </c>
      <c r="B84">
        <v>720.76649999999995</v>
      </c>
      <c r="C84">
        <v>33.483400000000003</v>
      </c>
      <c r="D84">
        <v>38.978499999999997</v>
      </c>
      <c r="E84">
        <v>40.366700000000002</v>
      </c>
      <c r="F84">
        <v>10.8347</v>
      </c>
      <c r="G84">
        <v>11.1958</v>
      </c>
      <c r="H84">
        <v>34.478999999999999</v>
      </c>
      <c r="I84">
        <v>379.1</v>
      </c>
      <c r="J84">
        <v>0.85780000000000001</v>
      </c>
    </row>
    <row r="85" spans="1:10" x14ac:dyDescent="0.2">
      <c r="A85" t="s">
        <v>547</v>
      </c>
      <c r="B85">
        <v>68956.703999999998</v>
      </c>
      <c r="C85">
        <v>43.239899999999999</v>
      </c>
      <c r="D85">
        <v>44.885599999999997</v>
      </c>
      <c r="E85">
        <v>45.450600000000001</v>
      </c>
      <c r="F85">
        <v>28.043199999999999</v>
      </c>
      <c r="G85">
        <v>25.639299999999999</v>
      </c>
      <c r="H85">
        <v>99.842699999999994</v>
      </c>
      <c r="I85">
        <v>2273.6</v>
      </c>
      <c r="J85">
        <v>4.8678999999999997</v>
      </c>
    </row>
    <row r="86" spans="1:10" x14ac:dyDescent="0.2">
      <c r="A86" t="s">
        <v>548</v>
      </c>
      <c r="B86">
        <v>49565.567999999999</v>
      </c>
      <c r="C86">
        <v>40.047899999999998</v>
      </c>
      <c r="D86">
        <v>42.488300000000002</v>
      </c>
      <c r="E86">
        <v>43.328200000000002</v>
      </c>
      <c r="F86">
        <v>25.047799999999999</v>
      </c>
      <c r="G86">
        <v>23.1006</v>
      </c>
      <c r="H86">
        <v>99.768199999999993</v>
      </c>
      <c r="I86">
        <v>2041.2</v>
      </c>
      <c r="J86">
        <v>3.9596</v>
      </c>
    </row>
    <row r="87" spans="1:10" x14ac:dyDescent="0.2">
      <c r="A87" t="s">
        <v>549</v>
      </c>
      <c r="B87">
        <v>31597.919999999998</v>
      </c>
      <c r="C87">
        <v>36.250100000000003</v>
      </c>
      <c r="D87">
        <v>39.895400000000002</v>
      </c>
      <c r="E87">
        <v>41.142200000000003</v>
      </c>
      <c r="F87">
        <v>21.64</v>
      </c>
      <c r="G87">
        <v>20.0533</v>
      </c>
      <c r="H87">
        <v>99.601900000000001</v>
      </c>
      <c r="I87">
        <v>2777.3</v>
      </c>
      <c r="J87">
        <v>3.3723999999999998</v>
      </c>
    </row>
    <row r="88" spans="1:10" x14ac:dyDescent="0.2">
      <c r="A88" t="s">
        <v>550</v>
      </c>
      <c r="B88">
        <v>18863.952000000001</v>
      </c>
      <c r="C88">
        <v>32.485399999999998</v>
      </c>
      <c r="D88">
        <v>37.410899999999998</v>
      </c>
      <c r="E88">
        <v>39.043900000000001</v>
      </c>
      <c r="F88">
        <v>18.1631</v>
      </c>
      <c r="G88">
        <v>16.842199999999998</v>
      </c>
      <c r="H88">
        <v>96.748500000000007</v>
      </c>
      <c r="I88">
        <v>2040.8</v>
      </c>
      <c r="J88">
        <v>2.7290999999999999</v>
      </c>
    </row>
    <row r="89" spans="1:10" x14ac:dyDescent="0.2">
      <c r="A89" t="s">
        <v>551</v>
      </c>
      <c r="B89">
        <v>10219.608</v>
      </c>
      <c r="C89">
        <v>28.978200000000001</v>
      </c>
      <c r="D89">
        <v>34.941800000000001</v>
      </c>
      <c r="E89">
        <v>36.739699999999999</v>
      </c>
      <c r="F89">
        <v>14.708299999999999</v>
      </c>
      <c r="G89">
        <v>13.6137</v>
      </c>
      <c r="H89">
        <v>80.845100000000002</v>
      </c>
      <c r="I89">
        <v>1468.2</v>
      </c>
      <c r="J89">
        <v>2.3258999999999999</v>
      </c>
    </row>
    <row r="90" spans="1:10" x14ac:dyDescent="0.2">
      <c r="A90" t="s">
        <v>552</v>
      </c>
      <c r="B90">
        <v>2323.5920000000001</v>
      </c>
      <c r="C90">
        <v>24.0731</v>
      </c>
      <c r="D90">
        <v>31.3764</v>
      </c>
      <c r="E90">
        <v>33.370699999999999</v>
      </c>
      <c r="F90">
        <v>8.9544999999999995</v>
      </c>
      <c r="G90">
        <v>8.4746000000000006</v>
      </c>
      <c r="H90">
        <v>41.950600000000001</v>
      </c>
      <c r="I90">
        <v>761.5</v>
      </c>
      <c r="J90">
        <v>1.3293999999999999</v>
      </c>
    </row>
    <row r="91" spans="1:10" x14ac:dyDescent="0.2">
      <c r="A91" t="s">
        <v>553</v>
      </c>
      <c r="B91">
        <v>61183.544000000002</v>
      </c>
      <c r="C91">
        <v>43.027999999999999</v>
      </c>
      <c r="D91">
        <v>46.2378</v>
      </c>
      <c r="E91">
        <v>45.968000000000004</v>
      </c>
      <c r="F91">
        <v>28.323399999999999</v>
      </c>
      <c r="G91">
        <v>25.438700000000001</v>
      </c>
      <c r="H91">
        <v>99.490499999999997</v>
      </c>
      <c r="I91">
        <v>2439.3000000000002</v>
      </c>
      <c r="J91">
        <v>4.7121000000000004</v>
      </c>
    </row>
    <row r="92" spans="1:10" x14ac:dyDescent="0.2">
      <c r="A92" t="s">
        <v>554</v>
      </c>
      <c r="B92">
        <v>42445.248</v>
      </c>
      <c r="C92">
        <v>39.916600000000003</v>
      </c>
      <c r="D92">
        <v>44.152700000000003</v>
      </c>
      <c r="E92">
        <v>43.823399999999999</v>
      </c>
      <c r="F92">
        <v>24.7559</v>
      </c>
      <c r="G92">
        <v>22.424700000000001</v>
      </c>
      <c r="H92">
        <v>99.242800000000003</v>
      </c>
      <c r="I92">
        <v>2206.5</v>
      </c>
      <c r="J92">
        <v>4.0388999999999999</v>
      </c>
    </row>
    <row r="93" spans="1:10" x14ac:dyDescent="0.2">
      <c r="A93" t="s">
        <v>555</v>
      </c>
      <c r="B93">
        <v>26197.360000000001</v>
      </c>
      <c r="C93">
        <v>36.389600000000002</v>
      </c>
      <c r="D93">
        <v>41.927</v>
      </c>
      <c r="E93">
        <v>41.470599999999997</v>
      </c>
      <c r="F93">
        <v>20.740300000000001</v>
      </c>
      <c r="G93">
        <v>18.9572</v>
      </c>
      <c r="H93">
        <v>98.654799999999994</v>
      </c>
      <c r="I93">
        <v>2650.2</v>
      </c>
      <c r="J93">
        <v>3.6158000000000001</v>
      </c>
    </row>
    <row r="94" spans="1:10" x14ac:dyDescent="0.2">
      <c r="A94" t="s">
        <v>556</v>
      </c>
      <c r="B94">
        <v>15179.672</v>
      </c>
      <c r="C94">
        <v>32.960500000000003</v>
      </c>
      <c r="D94">
        <v>39.573300000000003</v>
      </c>
      <c r="E94">
        <v>38.9497</v>
      </c>
      <c r="F94">
        <v>16.795300000000001</v>
      </c>
      <c r="G94">
        <v>15.5184</v>
      </c>
      <c r="H94">
        <v>97.083200000000005</v>
      </c>
      <c r="I94">
        <v>1893.5</v>
      </c>
      <c r="J94">
        <v>2.7349000000000001</v>
      </c>
    </row>
    <row r="95" spans="1:10" x14ac:dyDescent="0.2">
      <c r="A95" t="s">
        <v>557</v>
      </c>
      <c r="B95">
        <v>8207.6959999999999</v>
      </c>
      <c r="C95">
        <v>29.771100000000001</v>
      </c>
      <c r="D95">
        <v>37.225900000000003</v>
      </c>
      <c r="E95">
        <v>36.458599999999997</v>
      </c>
      <c r="F95">
        <v>13.105399999999999</v>
      </c>
      <c r="G95">
        <v>12.2736</v>
      </c>
      <c r="H95">
        <v>84.333600000000004</v>
      </c>
      <c r="I95">
        <v>1337.6</v>
      </c>
      <c r="J95">
        <v>2.1755</v>
      </c>
    </row>
    <row r="96" spans="1:10" x14ac:dyDescent="0.2">
      <c r="A96" t="s">
        <v>558</v>
      </c>
      <c r="B96">
        <v>1977.0239999999999</v>
      </c>
      <c r="C96">
        <v>25.069600000000001</v>
      </c>
      <c r="D96">
        <v>34.194400000000002</v>
      </c>
      <c r="E96">
        <v>33.359699999999997</v>
      </c>
      <c r="F96">
        <v>7.6989000000000001</v>
      </c>
      <c r="G96">
        <v>7.5159000000000002</v>
      </c>
      <c r="H96">
        <v>48.206600000000002</v>
      </c>
      <c r="I96">
        <v>660.9</v>
      </c>
      <c r="J96">
        <v>1.266</v>
      </c>
    </row>
    <row r="97" spans="1:10" x14ac:dyDescent="0.2">
      <c r="A97" t="s">
        <v>559</v>
      </c>
      <c r="B97">
        <v>111658.36</v>
      </c>
      <c r="C97">
        <v>39.494</v>
      </c>
      <c r="D97">
        <v>39.702300000000001</v>
      </c>
      <c r="E97">
        <v>41.617699999999999</v>
      </c>
      <c r="F97">
        <v>24.2883</v>
      </c>
      <c r="G97">
        <v>20.378699999999998</v>
      </c>
      <c r="H97">
        <v>97.436499999999995</v>
      </c>
      <c r="I97">
        <v>4708.7</v>
      </c>
      <c r="J97">
        <v>4.1711</v>
      </c>
    </row>
    <row r="98" spans="1:10" x14ac:dyDescent="0.2">
      <c r="A98" t="s">
        <v>560</v>
      </c>
      <c r="B98">
        <v>49706.239999999998</v>
      </c>
      <c r="C98">
        <v>36.679400000000001</v>
      </c>
      <c r="D98">
        <v>38.758899999999997</v>
      </c>
      <c r="E98">
        <v>40.462299999999999</v>
      </c>
      <c r="F98">
        <v>21.248999999999999</v>
      </c>
      <c r="G98">
        <v>17.169899999999998</v>
      </c>
      <c r="H98">
        <v>94.569100000000006</v>
      </c>
      <c r="I98">
        <v>3137.4</v>
      </c>
      <c r="J98">
        <v>2.7414000000000001</v>
      </c>
    </row>
    <row r="99" spans="1:10" x14ac:dyDescent="0.2">
      <c r="A99" t="s">
        <v>561</v>
      </c>
      <c r="B99">
        <v>26229.813300000002</v>
      </c>
      <c r="C99">
        <v>34.909999999999997</v>
      </c>
      <c r="D99">
        <v>38.096299999999999</v>
      </c>
      <c r="E99">
        <v>39.173400000000001</v>
      </c>
      <c r="F99">
        <v>19.359300000000001</v>
      </c>
      <c r="G99">
        <v>15.8104</v>
      </c>
      <c r="H99">
        <v>88.506699999999995</v>
      </c>
      <c r="I99">
        <v>2451.4</v>
      </c>
      <c r="J99">
        <v>2.3108</v>
      </c>
    </row>
    <row r="100" spans="1:10" x14ac:dyDescent="0.2">
      <c r="A100" t="s">
        <v>562</v>
      </c>
      <c r="B100">
        <v>14053.56</v>
      </c>
      <c r="C100">
        <v>32.909100000000002</v>
      </c>
      <c r="D100">
        <v>37.284700000000001</v>
      </c>
      <c r="E100">
        <v>37.892800000000001</v>
      </c>
      <c r="F100">
        <v>16.753699999999998</v>
      </c>
      <c r="G100">
        <v>14.012600000000001</v>
      </c>
      <c r="H100">
        <v>76.917000000000002</v>
      </c>
      <c r="I100">
        <v>1495.3</v>
      </c>
      <c r="J100">
        <v>1.9662999999999999</v>
      </c>
    </row>
    <row r="101" spans="1:10" x14ac:dyDescent="0.2">
      <c r="A101" t="s">
        <v>563</v>
      </c>
      <c r="B101">
        <v>7079.92</v>
      </c>
      <c r="C101">
        <v>30.693999999999999</v>
      </c>
      <c r="D101">
        <v>36.240699999999997</v>
      </c>
      <c r="E101">
        <v>36.583500000000001</v>
      </c>
      <c r="F101">
        <v>13.613099999999999</v>
      </c>
      <c r="G101">
        <v>11.7622</v>
      </c>
      <c r="H101">
        <v>58.277999999999999</v>
      </c>
      <c r="I101">
        <v>976.6</v>
      </c>
      <c r="J101">
        <v>1.5088999999999999</v>
      </c>
    </row>
    <row r="102" spans="1:10" x14ac:dyDescent="0.2">
      <c r="A102" t="s">
        <v>564</v>
      </c>
      <c r="B102">
        <v>1502.0266999999999</v>
      </c>
      <c r="C102">
        <v>27.026599999999998</v>
      </c>
      <c r="D102">
        <v>34.894599999999997</v>
      </c>
      <c r="E102">
        <v>34.841200000000001</v>
      </c>
      <c r="F102">
        <v>8.1874000000000002</v>
      </c>
      <c r="G102">
        <v>7.6694000000000004</v>
      </c>
      <c r="H102">
        <v>16.677</v>
      </c>
      <c r="I102">
        <v>467.5</v>
      </c>
      <c r="J102">
        <v>0.97350000000000003</v>
      </c>
    </row>
    <row r="103" spans="1:10" x14ac:dyDescent="0.2">
      <c r="A103" t="s">
        <v>565</v>
      </c>
      <c r="B103">
        <v>12570.22</v>
      </c>
      <c r="C103">
        <v>43.056199999999997</v>
      </c>
      <c r="D103">
        <v>46.5105</v>
      </c>
      <c r="E103">
        <v>48.616599999999998</v>
      </c>
      <c r="F103">
        <v>25.8599</v>
      </c>
      <c r="G103">
        <v>21.9495</v>
      </c>
      <c r="H103">
        <v>99.774100000000004</v>
      </c>
      <c r="I103">
        <v>1617.6</v>
      </c>
      <c r="J103">
        <v>2.1741999999999999</v>
      </c>
    </row>
    <row r="104" spans="1:10" x14ac:dyDescent="0.2">
      <c r="A104" t="s">
        <v>566</v>
      </c>
      <c r="B104">
        <v>7738.9666999999999</v>
      </c>
      <c r="C104">
        <v>41.9133</v>
      </c>
      <c r="D104">
        <v>45.084800000000001</v>
      </c>
      <c r="E104">
        <v>47.027700000000003</v>
      </c>
      <c r="F104">
        <v>23.6175</v>
      </c>
      <c r="G104">
        <v>20.585899999999999</v>
      </c>
      <c r="H104">
        <v>99.689800000000005</v>
      </c>
      <c r="I104">
        <v>1034.3</v>
      </c>
      <c r="J104">
        <v>1.8655999999999999</v>
      </c>
    </row>
    <row r="105" spans="1:10" x14ac:dyDescent="0.2">
      <c r="A105" t="s">
        <v>567</v>
      </c>
      <c r="B105">
        <v>4573.6000000000004</v>
      </c>
      <c r="C105">
        <v>40.343400000000003</v>
      </c>
      <c r="D105">
        <v>43.385399999999997</v>
      </c>
      <c r="E105">
        <v>45.111499999999999</v>
      </c>
      <c r="F105">
        <v>20.904599999999999</v>
      </c>
      <c r="G105">
        <v>18.8535</v>
      </c>
      <c r="H105">
        <v>96.458100000000002</v>
      </c>
      <c r="I105">
        <v>908.2</v>
      </c>
      <c r="J105">
        <v>1.6771</v>
      </c>
    </row>
    <row r="106" spans="1:10" x14ac:dyDescent="0.2">
      <c r="A106" t="s">
        <v>568</v>
      </c>
      <c r="B106">
        <v>2719.3067000000001</v>
      </c>
      <c r="C106">
        <v>38.346800000000002</v>
      </c>
      <c r="D106">
        <v>41.755299999999998</v>
      </c>
      <c r="E106">
        <v>43.131900000000002</v>
      </c>
      <c r="F106">
        <v>18.084399999999999</v>
      </c>
      <c r="G106">
        <v>16.8489</v>
      </c>
      <c r="H106">
        <v>86.099800000000002</v>
      </c>
      <c r="I106">
        <v>618.70000000000005</v>
      </c>
      <c r="J106">
        <v>1.4678</v>
      </c>
    </row>
    <row r="107" spans="1:10" x14ac:dyDescent="0.2">
      <c r="A107" t="s">
        <v>569</v>
      </c>
      <c r="B107">
        <v>1619.6067</v>
      </c>
      <c r="C107">
        <v>36.000399999999999</v>
      </c>
      <c r="D107">
        <v>40.082900000000002</v>
      </c>
      <c r="E107">
        <v>41.105800000000002</v>
      </c>
      <c r="F107">
        <v>15.1594</v>
      </c>
      <c r="G107">
        <v>14.5966</v>
      </c>
      <c r="H107">
        <v>70.013000000000005</v>
      </c>
      <c r="I107">
        <v>465.4</v>
      </c>
      <c r="J107">
        <v>1.3814</v>
      </c>
    </row>
    <row r="108" spans="1:10" x14ac:dyDescent="0.2">
      <c r="A108" t="s">
        <v>570</v>
      </c>
      <c r="B108">
        <v>571.02</v>
      </c>
      <c r="C108">
        <v>31.6294</v>
      </c>
      <c r="D108">
        <v>36.854199999999999</v>
      </c>
      <c r="E108">
        <v>37.151400000000002</v>
      </c>
      <c r="F108">
        <v>10.3506</v>
      </c>
      <c r="G108">
        <v>10.628500000000001</v>
      </c>
      <c r="H108">
        <v>35.216799999999999</v>
      </c>
      <c r="I108">
        <v>312.89999999999998</v>
      </c>
      <c r="J108">
        <v>0.9284</v>
      </c>
    </row>
    <row r="109" spans="1:10" x14ac:dyDescent="0.2">
      <c r="A109" t="s">
        <v>571</v>
      </c>
      <c r="B109">
        <v>26698.5867</v>
      </c>
      <c r="C109">
        <v>47.444200000000002</v>
      </c>
      <c r="D109">
        <v>49.379199999999997</v>
      </c>
      <c r="E109">
        <v>50.573399999999999</v>
      </c>
      <c r="F109">
        <v>25.092199999999998</v>
      </c>
      <c r="G109">
        <v>23.8413</v>
      </c>
      <c r="H109">
        <v>99.658600000000007</v>
      </c>
      <c r="I109">
        <v>1305.4000000000001</v>
      </c>
      <c r="J109">
        <v>2.0156000000000001</v>
      </c>
    </row>
    <row r="110" spans="1:10" x14ac:dyDescent="0.2">
      <c r="A110" t="s">
        <v>572</v>
      </c>
      <c r="B110">
        <v>17490.7477</v>
      </c>
      <c r="C110">
        <v>45.238399999999999</v>
      </c>
      <c r="D110">
        <v>47.448900000000002</v>
      </c>
      <c r="E110">
        <v>48.488799999999998</v>
      </c>
      <c r="F110">
        <v>23.374199999999998</v>
      </c>
      <c r="G110">
        <v>22.3094</v>
      </c>
      <c r="H110">
        <v>98.982799999999997</v>
      </c>
      <c r="I110">
        <v>1002.5</v>
      </c>
      <c r="J110">
        <v>1.7970999999999999</v>
      </c>
    </row>
    <row r="111" spans="1:10" x14ac:dyDescent="0.2">
      <c r="A111" t="s">
        <v>573</v>
      </c>
      <c r="B111">
        <v>10628.4969</v>
      </c>
      <c r="C111">
        <v>42.527999999999999</v>
      </c>
      <c r="D111">
        <v>45.299599999999998</v>
      </c>
      <c r="E111">
        <v>46.144199999999998</v>
      </c>
      <c r="F111">
        <v>20.938099999999999</v>
      </c>
      <c r="G111">
        <v>20.189699999999998</v>
      </c>
      <c r="H111">
        <v>95.163499999999999</v>
      </c>
      <c r="I111">
        <v>996.7</v>
      </c>
      <c r="J111">
        <v>1.603</v>
      </c>
    </row>
    <row r="112" spans="1:10" x14ac:dyDescent="0.2">
      <c r="A112" t="s">
        <v>574</v>
      </c>
      <c r="B112">
        <v>6292.9647000000004</v>
      </c>
      <c r="C112">
        <v>39.618899999999996</v>
      </c>
      <c r="D112">
        <v>43.277200000000001</v>
      </c>
      <c r="E112">
        <v>43.771700000000003</v>
      </c>
      <c r="F112">
        <v>18.119299999999999</v>
      </c>
      <c r="G112">
        <v>17.753399999999999</v>
      </c>
      <c r="H112">
        <v>86.029899999999998</v>
      </c>
      <c r="I112">
        <v>759.6</v>
      </c>
      <c r="J112">
        <v>1.6347</v>
      </c>
    </row>
    <row r="113" spans="1:10" x14ac:dyDescent="0.2">
      <c r="A113" t="s">
        <v>575</v>
      </c>
      <c r="B113">
        <v>3682.7136</v>
      </c>
      <c r="C113">
        <v>36.759</v>
      </c>
      <c r="D113">
        <v>41.298200000000001</v>
      </c>
      <c r="E113">
        <v>41.395099999999999</v>
      </c>
      <c r="F113">
        <v>15.3878</v>
      </c>
      <c r="G113">
        <v>15.3606</v>
      </c>
      <c r="H113">
        <v>71.425799999999995</v>
      </c>
      <c r="I113">
        <v>595.79999999999995</v>
      </c>
      <c r="J113">
        <v>1.2632000000000001</v>
      </c>
    </row>
    <row r="114" spans="1:10" x14ac:dyDescent="0.2">
      <c r="A114" t="s">
        <v>576</v>
      </c>
      <c r="B114">
        <v>1272.0387000000001</v>
      </c>
      <c r="C114">
        <v>31.989899999999999</v>
      </c>
      <c r="D114">
        <v>38.203899999999997</v>
      </c>
      <c r="E114">
        <v>36.792700000000004</v>
      </c>
      <c r="F114">
        <v>11.213200000000001</v>
      </c>
      <c r="G114">
        <v>11.5527</v>
      </c>
      <c r="H114">
        <v>36.7256</v>
      </c>
      <c r="I114">
        <v>429.8</v>
      </c>
      <c r="J114">
        <v>0.94289999999999996</v>
      </c>
    </row>
    <row r="115" spans="1:10" x14ac:dyDescent="0.2">
      <c r="A115" t="s">
        <v>577</v>
      </c>
      <c r="B115">
        <v>30632.286700000001</v>
      </c>
      <c r="C115">
        <v>41.889699999999998</v>
      </c>
      <c r="D115">
        <v>44.702599999999997</v>
      </c>
      <c r="E115">
        <v>46.615200000000002</v>
      </c>
      <c r="F115">
        <v>27.831499999999998</v>
      </c>
      <c r="G115">
        <v>23.018899999999999</v>
      </c>
      <c r="H115">
        <v>99.768199999999993</v>
      </c>
      <c r="I115">
        <v>2977.1</v>
      </c>
      <c r="J115">
        <v>3.2884000000000002</v>
      </c>
    </row>
    <row r="116" spans="1:10" x14ac:dyDescent="0.2">
      <c r="A116" t="s">
        <v>578</v>
      </c>
      <c r="B116">
        <v>18600.013299999999</v>
      </c>
      <c r="C116">
        <v>39.877299999999998</v>
      </c>
      <c r="D116">
        <v>42.562399999999997</v>
      </c>
      <c r="E116">
        <v>44.369399999999999</v>
      </c>
      <c r="F116">
        <v>24.076899999999998</v>
      </c>
      <c r="G116">
        <v>20.438400000000001</v>
      </c>
      <c r="H116">
        <v>99.6447</v>
      </c>
      <c r="I116">
        <v>2165</v>
      </c>
      <c r="J116">
        <v>2.6861999999999999</v>
      </c>
    </row>
    <row r="117" spans="1:10" x14ac:dyDescent="0.2">
      <c r="A117" t="s">
        <v>579</v>
      </c>
      <c r="B117">
        <v>10540.22</v>
      </c>
      <c r="C117">
        <v>37.480499999999999</v>
      </c>
      <c r="D117">
        <v>40.704500000000003</v>
      </c>
      <c r="E117">
        <v>42.531399999999998</v>
      </c>
      <c r="F117">
        <v>19.910699999999999</v>
      </c>
      <c r="G117">
        <v>17.485700000000001</v>
      </c>
      <c r="H117">
        <v>98.836799999999997</v>
      </c>
      <c r="I117">
        <v>1888.6</v>
      </c>
      <c r="J117">
        <v>2.1305999999999998</v>
      </c>
    </row>
    <row r="118" spans="1:10" x14ac:dyDescent="0.2">
      <c r="A118" t="s">
        <v>580</v>
      </c>
      <c r="B118">
        <v>5877.5132999999996</v>
      </c>
      <c r="C118">
        <v>34.902500000000003</v>
      </c>
      <c r="D118">
        <v>39.007199999999997</v>
      </c>
      <c r="E118">
        <v>41.277299999999997</v>
      </c>
      <c r="F118">
        <v>15.9077</v>
      </c>
      <c r="G118">
        <v>14.451000000000001</v>
      </c>
      <c r="H118">
        <v>84.527900000000002</v>
      </c>
      <c r="I118">
        <v>1203.0999999999999</v>
      </c>
      <c r="J118">
        <v>2.0198999999999998</v>
      </c>
    </row>
    <row r="119" spans="1:10" x14ac:dyDescent="0.2">
      <c r="A119" t="s">
        <v>581</v>
      </c>
      <c r="B119">
        <v>3237.7532999999999</v>
      </c>
      <c r="C119">
        <v>32.313800000000001</v>
      </c>
      <c r="D119">
        <v>37.4666</v>
      </c>
      <c r="E119">
        <v>40.302100000000003</v>
      </c>
      <c r="F119">
        <v>12.241</v>
      </c>
      <c r="G119">
        <v>11.545400000000001</v>
      </c>
      <c r="H119">
        <v>63.8889</v>
      </c>
      <c r="I119">
        <v>802.3</v>
      </c>
      <c r="J119">
        <v>1.7664</v>
      </c>
    </row>
    <row r="120" spans="1:10" x14ac:dyDescent="0.2">
      <c r="A120" t="s">
        <v>582</v>
      </c>
      <c r="B120">
        <v>940.24670000000003</v>
      </c>
      <c r="C120">
        <v>28.1008</v>
      </c>
      <c r="D120">
        <v>35.669499999999999</v>
      </c>
      <c r="E120">
        <v>39.049399999999999</v>
      </c>
      <c r="F120">
        <v>7.0921000000000003</v>
      </c>
      <c r="G120">
        <v>7.2870999999999997</v>
      </c>
      <c r="H120">
        <v>29.456900000000001</v>
      </c>
      <c r="I120">
        <v>430.1</v>
      </c>
      <c r="J120">
        <v>1.0329999999999999</v>
      </c>
    </row>
    <row r="121" spans="1:10" x14ac:dyDescent="0.2">
      <c r="A121" t="s">
        <v>583</v>
      </c>
      <c r="B121">
        <v>63841.566500000001</v>
      </c>
      <c r="C121">
        <v>43.971899999999998</v>
      </c>
      <c r="D121">
        <v>45.63</v>
      </c>
      <c r="E121">
        <v>46.6021</v>
      </c>
      <c r="F121">
        <v>28.779399999999999</v>
      </c>
      <c r="G121">
        <v>26.020199999999999</v>
      </c>
      <c r="H121">
        <v>99.841700000000003</v>
      </c>
      <c r="I121">
        <v>2381.4</v>
      </c>
      <c r="J121">
        <v>3.6078000000000001</v>
      </c>
    </row>
    <row r="122" spans="1:10" x14ac:dyDescent="0.2">
      <c r="A122" t="s">
        <v>584</v>
      </c>
      <c r="B122">
        <v>40712.0072</v>
      </c>
      <c r="C122">
        <v>39.822400000000002</v>
      </c>
      <c r="D122">
        <v>42.9178</v>
      </c>
      <c r="E122">
        <v>44.021900000000002</v>
      </c>
      <c r="F122">
        <v>23.329699999999999</v>
      </c>
      <c r="G122">
        <v>20.779699999999998</v>
      </c>
      <c r="H122">
        <v>98.038499999999999</v>
      </c>
      <c r="I122">
        <v>2241.5</v>
      </c>
      <c r="J122">
        <v>3.3851</v>
      </c>
    </row>
    <row r="123" spans="1:10" x14ac:dyDescent="0.2">
      <c r="A123" t="s">
        <v>585</v>
      </c>
      <c r="B123">
        <v>23139.053800000002</v>
      </c>
      <c r="C123">
        <v>36.3202</v>
      </c>
      <c r="D123">
        <v>40.216500000000003</v>
      </c>
      <c r="E123">
        <v>41.482500000000002</v>
      </c>
      <c r="F123">
        <v>19.017900000000001</v>
      </c>
      <c r="G123">
        <v>17.320799999999998</v>
      </c>
      <c r="H123">
        <v>92.3596</v>
      </c>
      <c r="I123">
        <v>2548.6</v>
      </c>
      <c r="J123">
        <v>2.9535999999999998</v>
      </c>
    </row>
    <row r="124" spans="1:10" x14ac:dyDescent="0.2">
      <c r="A124" t="s">
        <v>586</v>
      </c>
      <c r="B124">
        <v>13469.133400000001</v>
      </c>
      <c r="C124">
        <v>33.393799999999999</v>
      </c>
      <c r="D124">
        <v>37.837899999999998</v>
      </c>
      <c r="E124">
        <v>39.497</v>
      </c>
      <c r="F124">
        <v>15.4811</v>
      </c>
      <c r="G124">
        <v>14.507300000000001</v>
      </c>
      <c r="H124">
        <v>81.4572</v>
      </c>
      <c r="I124">
        <v>1772.2</v>
      </c>
      <c r="J124">
        <v>2.4026000000000001</v>
      </c>
    </row>
    <row r="125" spans="1:10" x14ac:dyDescent="0.2">
      <c r="A125" t="s">
        <v>587</v>
      </c>
      <c r="B125">
        <v>7765.9623000000001</v>
      </c>
      <c r="C125">
        <v>30.550599999999999</v>
      </c>
      <c r="D125">
        <v>35.6646</v>
      </c>
      <c r="E125">
        <v>37.473199999999999</v>
      </c>
      <c r="F125">
        <v>12.8847</v>
      </c>
      <c r="G125">
        <v>12.219099999999999</v>
      </c>
      <c r="H125">
        <v>65.780100000000004</v>
      </c>
      <c r="I125">
        <v>1270.4000000000001</v>
      </c>
      <c r="J125">
        <v>2.3018000000000001</v>
      </c>
    </row>
    <row r="126" spans="1:10" x14ac:dyDescent="0.2">
      <c r="A126" t="s">
        <v>588</v>
      </c>
      <c r="B126">
        <v>2241.0767000000001</v>
      </c>
      <c r="C126">
        <v>25.6341</v>
      </c>
      <c r="D126">
        <v>32.535299999999999</v>
      </c>
      <c r="E126">
        <v>34.442399999999999</v>
      </c>
      <c r="F126">
        <v>7.9928999999999997</v>
      </c>
      <c r="G126">
        <v>7.8699000000000003</v>
      </c>
      <c r="H126">
        <v>30.883400000000002</v>
      </c>
      <c r="I126">
        <v>673.7</v>
      </c>
      <c r="J126">
        <v>1.3002</v>
      </c>
    </row>
    <row r="127" spans="1:10" x14ac:dyDescent="0.2">
      <c r="A127" t="s">
        <v>589</v>
      </c>
      <c r="B127">
        <v>4723.88</v>
      </c>
      <c r="C127">
        <v>49.747100000000003</v>
      </c>
      <c r="D127">
        <v>56.393300000000004</v>
      </c>
      <c r="E127">
        <v>56.795999999999999</v>
      </c>
      <c r="F127">
        <v>27.768000000000001</v>
      </c>
      <c r="G127">
        <v>26.310500000000001</v>
      </c>
      <c r="H127">
        <v>99.765000000000001</v>
      </c>
      <c r="I127">
        <v>1193.5999999999999</v>
      </c>
      <c r="J127">
        <v>1.3378000000000001</v>
      </c>
    </row>
    <row r="128" spans="1:10" x14ac:dyDescent="0.2">
      <c r="A128" t="s">
        <v>590</v>
      </c>
      <c r="B128">
        <v>2904.0239999999999</v>
      </c>
      <c r="C128">
        <v>48.059600000000003</v>
      </c>
      <c r="D128">
        <v>54.313899999999997</v>
      </c>
      <c r="E128">
        <v>54.8386</v>
      </c>
      <c r="F128">
        <v>25.1798</v>
      </c>
      <c r="G128">
        <v>24.347100000000001</v>
      </c>
      <c r="H128">
        <v>99.429199999999994</v>
      </c>
      <c r="I128">
        <v>922.6</v>
      </c>
      <c r="J128">
        <v>1.2690999999999999</v>
      </c>
    </row>
    <row r="129" spans="1:10" x14ac:dyDescent="0.2">
      <c r="A129" t="s">
        <v>591</v>
      </c>
      <c r="B129">
        <v>1684.68</v>
      </c>
      <c r="C129">
        <v>46.003799999999998</v>
      </c>
      <c r="D129">
        <v>51.958199999999998</v>
      </c>
      <c r="E129">
        <v>52.624899999999997</v>
      </c>
      <c r="F129">
        <v>22.304099999999998</v>
      </c>
      <c r="G129">
        <v>22.048100000000002</v>
      </c>
      <c r="H129">
        <v>95.294200000000004</v>
      </c>
      <c r="I129">
        <v>791.8</v>
      </c>
      <c r="J129">
        <v>1.1315</v>
      </c>
    </row>
    <row r="130" spans="1:10" x14ac:dyDescent="0.2">
      <c r="A130" t="s">
        <v>592</v>
      </c>
      <c r="B130">
        <v>992.88800000000003</v>
      </c>
      <c r="C130">
        <v>43.7149</v>
      </c>
      <c r="D130">
        <v>49.459299999999999</v>
      </c>
      <c r="E130">
        <v>50.268900000000002</v>
      </c>
      <c r="F130">
        <v>19.445699999999999</v>
      </c>
      <c r="G130">
        <v>19.650700000000001</v>
      </c>
      <c r="H130">
        <v>86.024900000000002</v>
      </c>
      <c r="I130">
        <v>623.6</v>
      </c>
      <c r="J130">
        <v>1.1024</v>
      </c>
    </row>
    <row r="131" spans="1:10" x14ac:dyDescent="0.2">
      <c r="A131" t="s">
        <v>593</v>
      </c>
      <c r="B131">
        <v>606.76</v>
      </c>
      <c r="C131">
        <v>41.252099999999999</v>
      </c>
      <c r="D131">
        <v>46.786799999999999</v>
      </c>
      <c r="E131">
        <v>47.624099999999999</v>
      </c>
      <c r="F131">
        <v>16.808599999999998</v>
      </c>
      <c r="G131">
        <v>17.332899999999999</v>
      </c>
      <c r="H131">
        <v>72.453400000000002</v>
      </c>
      <c r="I131">
        <v>514.6</v>
      </c>
      <c r="J131">
        <v>1.0435000000000001</v>
      </c>
    </row>
    <row r="132" spans="1:10" x14ac:dyDescent="0.2">
      <c r="A132" t="s">
        <v>594</v>
      </c>
      <c r="B132">
        <v>249.36799999999999</v>
      </c>
      <c r="C132">
        <v>36.909300000000002</v>
      </c>
      <c r="D132">
        <v>40.992400000000004</v>
      </c>
      <c r="E132">
        <v>42.1462</v>
      </c>
      <c r="F132">
        <v>13.059799999999999</v>
      </c>
      <c r="G132">
        <v>13.7775</v>
      </c>
      <c r="H132">
        <v>44.317700000000002</v>
      </c>
      <c r="I132">
        <v>370.9</v>
      </c>
      <c r="J132">
        <v>0.88739999999999997</v>
      </c>
    </row>
    <row r="133" spans="1:10" x14ac:dyDescent="0.2">
      <c r="A133" t="s">
        <v>595</v>
      </c>
      <c r="B133">
        <v>68966.372600000002</v>
      </c>
      <c r="C133">
        <v>41.572200000000002</v>
      </c>
      <c r="D133">
        <v>45.923000000000002</v>
      </c>
      <c r="E133">
        <v>43.468699999999998</v>
      </c>
      <c r="F133">
        <v>27.3017</v>
      </c>
      <c r="G133">
        <v>23.6219</v>
      </c>
      <c r="H133">
        <v>99.822000000000003</v>
      </c>
      <c r="I133">
        <v>3875.5</v>
      </c>
      <c r="J133">
        <v>4.6616</v>
      </c>
    </row>
    <row r="134" spans="1:10" x14ac:dyDescent="0.2">
      <c r="A134" t="s">
        <v>596</v>
      </c>
      <c r="B134">
        <v>42192.764999999999</v>
      </c>
      <c r="C134">
        <v>38.253999999999998</v>
      </c>
      <c r="D134">
        <v>44.609699999999997</v>
      </c>
      <c r="E134">
        <v>41.788499999999999</v>
      </c>
      <c r="F134">
        <v>23.346499999999999</v>
      </c>
      <c r="G134">
        <v>20.094899999999999</v>
      </c>
      <c r="H134">
        <v>99.721400000000003</v>
      </c>
      <c r="I134">
        <v>3077.1</v>
      </c>
      <c r="J134">
        <v>3.9268999999999998</v>
      </c>
    </row>
    <row r="135" spans="1:10" x14ac:dyDescent="0.2">
      <c r="A135" t="s">
        <v>597</v>
      </c>
      <c r="B135">
        <v>22412.676899999999</v>
      </c>
      <c r="C135">
        <v>34.924399999999999</v>
      </c>
      <c r="D135">
        <v>43.078499999999998</v>
      </c>
      <c r="E135">
        <v>40.182200000000002</v>
      </c>
      <c r="F135">
        <v>19.067900000000002</v>
      </c>
      <c r="G135">
        <v>16.364799999999999</v>
      </c>
      <c r="H135">
        <v>99.476399999999998</v>
      </c>
      <c r="I135">
        <v>3080.4</v>
      </c>
      <c r="J135">
        <v>3.0564</v>
      </c>
    </row>
    <row r="136" spans="1:10" x14ac:dyDescent="0.2">
      <c r="A136" t="s">
        <v>598</v>
      </c>
      <c r="B136">
        <v>10963.3457</v>
      </c>
      <c r="C136">
        <v>32.015799999999999</v>
      </c>
      <c r="D136">
        <v>41.4206</v>
      </c>
      <c r="E136">
        <v>38.915599999999998</v>
      </c>
      <c r="F136">
        <v>15.0298</v>
      </c>
      <c r="G136">
        <v>13.010199999999999</v>
      </c>
      <c r="H136">
        <v>86.971299999999999</v>
      </c>
      <c r="I136">
        <v>2074.1</v>
      </c>
      <c r="J136">
        <v>2.4319999999999999</v>
      </c>
    </row>
    <row r="137" spans="1:10" x14ac:dyDescent="0.2">
      <c r="A137" t="s">
        <v>599</v>
      </c>
      <c r="B137">
        <v>5124.7102000000004</v>
      </c>
      <c r="C137">
        <v>29.597100000000001</v>
      </c>
      <c r="D137">
        <v>39.943199999999997</v>
      </c>
      <c r="E137">
        <v>38.0501</v>
      </c>
      <c r="F137">
        <v>11.5541</v>
      </c>
      <c r="G137">
        <v>10.2729</v>
      </c>
      <c r="H137">
        <v>68.045500000000004</v>
      </c>
      <c r="I137">
        <v>1418.3</v>
      </c>
      <c r="J137">
        <v>1.9152</v>
      </c>
    </row>
    <row r="138" spans="1:10" x14ac:dyDescent="0.2">
      <c r="A138" t="s">
        <v>600</v>
      </c>
      <c r="B138">
        <v>1232.8859</v>
      </c>
      <c r="C138">
        <v>26.250800000000002</v>
      </c>
      <c r="D138">
        <v>37.784100000000002</v>
      </c>
      <c r="E138">
        <v>37.165500000000002</v>
      </c>
      <c r="F138">
        <v>7.3383000000000003</v>
      </c>
      <c r="G138">
        <v>7.0290999999999997</v>
      </c>
      <c r="H138">
        <v>31.751999999999999</v>
      </c>
      <c r="I138">
        <v>756.7</v>
      </c>
      <c r="J138">
        <v>1.0904</v>
      </c>
    </row>
    <row r="139" spans="1:10" x14ac:dyDescent="0.2">
      <c r="A139" t="s">
        <v>601</v>
      </c>
      <c r="B139">
        <v>136520.18400000001</v>
      </c>
      <c r="C139">
        <v>40.907200000000003</v>
      </c>
      <c r="D139">
        <v>43.021299999999997</v>
      </c>
      <c r="E139">
        <v>44.994100000000003</v>
      </c>
      <c r="F139">
        <v>29.169799999999999</v>
      </c>
      <c r="G139">
        <v>26.4239</v>
      </c>
      <c r="H139">
        <v>99.843800000000002</v>
      </c>
      <c r="I139">
        <v>3764.2</v>
      </c>
      <c r="J139">
        <v>6.5381999999999998</v>
      </c>
    </row>
    <row r="140" spans="1:10" x14ac:dyDescent="0.2">
      <c r="A140" t="s">
        <v>602</v>
      </c>
      <c r="B140">
        <v>100114.32799999999</v>
      </c>
      <c r="C140">
        <v>37.204300000000003</v>
      </c>
      <c r="D140">
        <v>40.406100000000002</v>
      </c>
      <c r="E140">
        <v>43.26</v>
      </c>
      <c r="F140">
        <v>25.661100000000001</v>
      </c>
      <c r="G140">
        <v>23.154800000000002</v>
      </c>
      <c r="H140">
        <v>99.770799999999994</v>
      </c>
      <c r="I140">
        <v>3461.3</v>
      </c>
      <c r="J140">
        <v>5.4810999999999996</v>
      </c>
    </row>
    <row r="141" spans="1:10" x14ac:dyDescent="0.2">
      <c r="A141" t="s">
        <v>603</v>
      </c>
      <c r="B141">
        <v>64284.192000000003</v>
      </c>
      <c r="C141">
        <v>32.973700000000001</v>
      </c>
      <c r="D141">
        <v>37.715200000000003</v>
      </c>
      <c r="E141">
        <v>41.525700000000001</v>
      </c>
      <c r="F141">
        <v>21.2957</v>
      </c>
      <c r="G141">
        <v>19.172699999999999</v>
      </c>
      <c r="H141">
        <v>99.482900000000001</v>
      </c>
      <c r="I141">
        <v>5362.4</v>
      </c>
      <c r="J141">
        <v>4.2690999999999999</v>
      </c>
    </row>
    <row r="142" spans="1:10" x14ac:dyDescent="0.2">
      <c r="A142" t="s">
        <v>604</v>
      </c>
      <c r="B142">
        <v>37170.703999999998</v>
      </c>
      <c r="C142">
        <v>28.9312</v>
      </c>
      <c r="D142">
        <v>35.381</v>
      </c>
      <c r="E142">
        <v>39.673000000000002</v>
      </c>
      <c r="F142">
        <v>16.845500000000001</v>
      </c>
      <c r="G142">
        <v>15.126200000000001</v>
      </c>
      <c r="H142">
        <v>97.331199999999995</v>
      </c>
      <c r="I142">
        <v>3746.9</v>
      </c>
      <c r="J142">
        <v>3.6757</v>
      </c>
    </row>
    <row r="143" spans="1:10" x14ac:dyDescent="0.2">
      <c r="A143" t="s">
        <v>605</v>
      </c>
      <c r="B143">
        <v>18379.288</v>
      </c>
      <c r="C143">
        <v>25.267900000000001</v>
      </c>
      <c r="D143">
        <v>33.438099999999999</v>
      </c>
      <c r="E143">
        <v>37.392600000000002</v>
      </c>
      <c r="F143">
        <v>12.609500000000001</v>
      </c>
      <c r="G143">
        <v>11.153499999999999</v>
      </c>
      <c r="H143">
        <v>80.019599999999997</v>
      </c>
      <c r="I143">
        <v>2482.9</v>
      </c>
      <c r="J143">
        <v>3.0310000000000001</v>
      </c>
    </row>
    <row r="144" spans="1:10" x14ac:dyDescent="0.2">
      <c r="A144" t="s">
        <v>606</v>
      </c>
      <c r="B144">
        <v>1898.7439999999999</v>
      </c>
      <c r="C144">
        <v>20.8645</v>
      </c>
      <c r="D144">
        <v>31.407399999999999</v>
      </c>
      <c r="E144">
        <v>35.767200000000003</v>
      </c>
      <c r="F144">
        <v>5.5433000000000003</v>
      </c>
      <c r="G144">
        <v>4.8029000000000002</v>
      </c>
      <c r="H144">
        <v>42.6357</v>
      </c>
      <c r="I144">
        <v>1038.2</v>
      </c>
      <c r="J144">
        <v>1.2082999999999999</v>
      </c>
    </row>
    <row r="145" spans="1:10" x14ac:dyDescent="0.2">
      <c r="A145" t="s">
        <v>607</v>
      </c>
      <c r="B145">
        <v>81741.728400000007</v>
      </c>
      <c r="C145">
        <v>42.618899999999996</v>
      </c>
      <c r="D145">
        <v>45.873899999999999</v>
      </c>
      <c r="E145">
        <v>48.044499999999999</v>
      </c>
      <c r="F145">
        <v>28.6494</v>
      </c>
      <c r="G145">
        <v>24.2178</v>
      </c>
      <c r="H145">
        <v>99.860900000000001</v>
      </c>
      <c r="I145">
        <v>2437.9</v>
      </c>
      <c r="J145">
        <v>3.6252</v>
      </c>
    </row>
    <row r="146" spans="1:10" x14ac:dyDescent="0.2">
      <c r="A146" t="s">
        <v>608</v>
      </c>
      <c r="B146">
        <v>50986.530400000003</v>
      </c>
      <c r="C146">
        <v>40.078699999999998</v>
      </c>
      <c r="D146">
        <v>43.469299999999997</v>
      </c>
      <c r="E146">
        <v>46.389299999999999</v>
      </c>
      <c r="F146">
        <v>25.993200000000002</v>
      </c>
      <c r="G146">
        <v>21.9252</v>
      </c>
      <c r="H146">
        <v>99.808099999999996</v>
      </c>
      <c r="I146">
        <v>1894.3</v>
      </c>
      <c r="J146">
        <v>2.8401000000000001</v>
      </c>
    </row>
    <row r="147" spans="1:10" x14ac:dyDescent="0.2">
      <c r="A147" t="s">
        <v>609</v>
      </c>
      <c r="B147">
        <v>29551.554899999999</v>
      </c>
      <c r="C147">
        <v>37.369300000000003</v>
      </c>
      <c r="D147">
        <v>41.037300000000002</v>
      </c>
      <c r="E147">
        <v>44.427900000000001</v>
      </c>
      <c r="F147">
        <v>23.1494</v>
      </c>
      <c r="G147">
        <v>19.651299999999999</v>
      </c>
      <c r="H147">
        <v>99.700199999999995</v>
      </c>
      <c r="I147">
        <v>2136.1</v>
      </c>
      <c r="J147">
        <v>2.4003999999999999</v>
      </c>
    </row>
    <row r="148" spans="1:10" x14ac:dyDescent="0.2">
      <c r="A148" t="s">
        <v>610</v>
      </c>
      <c r="B148">
        <v>17556.8416</v>
      </c>
      <c r="C148">
        <v>34.662300000000002</v>
      </c>
      <c r="D148">
        <v>39.207099999999997</v>
      </c>
      <c r="E148">
        <v>42.075699999999998</v>
      </c>
      <c r="F148">
        <v>20.581099999999999</v>
      </c>
      <c r="G148">
        <v>17.758500000000002</v>
      </c>
      <c r="H148">
        <v>99.472399999999993</v>
      </c>
      <c r="I148">
        <v>1610.1</v>
      </c>
      <c r="J148">
        <v>2.1871</v>
      </c>
    </row>
    <row r="149" spans="1:10" x14ac:dyDescent="0.2">
      <c r="A149" t="s">
        <v>611</v>
      </c>
      <c r="B149">
        <v>10964.9601</v>
      </c>
      <c r="C149">
        <v>31.939</v>
      </c>
      <c r="D149">
        <v>37.664400000000001</v>
      </c>
      <c r="E149">
        <v>40.007899999999999</v>
      </c>
      <c r="F149">
        <v>17.856400000000001</v>
      </c>
      <c r="G149">
        <v>15.845499999999999</v>
      </c>
      <c r="H149">
        <v>98.485100000000003</v>
      </c>
      <c r="I149">
        <v>1201.3</v>
      </c>
      <c r="J149">
        <v>1.8147</v>
      </c>
    </row>
    <row r="150" spans="1:10" x14ac:dyDescent="0.2">
      <c r="A150" t="s">
        <v>612</v>
      </c>
      <c r="B150">
        <v>4330.2574000000004</v>
      </c>
      <c r="C150">
        <v>26.7684</v>
      </c>
      <c r="D150">
        <v>33.720799999999997</v>
      </c>
      <c r="E150">
        <v>34.617400000000004</v>
      </c>
      <c r="F150">
        <v>12.354100000000001</v>
      </c>
      <c r="G150">
        <v>11.560700000000001</v>
      </c>
      <c r="H150">
        <v>66.648899999999998</v>
      </c>
      <c r="I150">
        <v>833.9</v>
      </c>
      <c r="J150">
        <v>1.3482000000000001</v>
      </c>
    </row>
    <row r="151" spans="1:10" x14ac:dyDescent="0.2">
      <c r="A151" t="s">
        <v>613</v>
      </c>
      <c r="B151">
        <v>24483.739799999999</v>
      </c>
      <c r="C151">
        <v>45.461399999999998</v>
      </c>
      <c r="D151">
        <v>47.8337</v>
      </c>
      <c r="E151">
        <v>49.003700000000002</v>
      </c>
      <c r="F151">
        <v>28.4468</v>
      </c>
      <c r="G151">
        <v>26.003900000000002</v>
      </c>
      <c r="H151">
        <v>99.023499999999999</v>
      </c>
      <c r="I151">
        <v>1554.6</v>
      </c>
      <c r="J151">
        <v>2.629</v>
      </c>
    </row>
    <row r="152" spans="1:10" x14ac:dyDescent="0.2">
      <c r="A152" t="s">
        <v>614</v>
      </c>
      <c r="B152">
        <v>16806.824400000001</v>
      </c>
      <c r="C152">
        <v>43.166899999999998</v>
      </c>
      <c r="D152">
        <v>45.743400000000001</v>
      </c>
      <c r="E152">
        <v>47.276400000000002</v>
      </c>
      <c r="F152">
        <v>25.648599999999998</v>
      </c>
      <c r="G152">
        <v>23.770399999999999</v>
      </c>
      <c r="H152">
        <v>97.630399999999995</v>
      </c>
      <c r="I152">
        <v>1279.2</v>
      </c>
      <c r="J152">
        <v>2.1312000000000002</v>
      </c>
    </row>
    <row r="153" spans="1:10" x14ac:dyDescent="0.2">
      <c r="A153" t="s">
        <v>615</v>
      </c>
      <c r="B153">
        <v>10682.203100000001</v>
      </c>
      <c r="C153">
        <v>40.293799999999997</v>
      </c>
      <c r="D153">
        <v>42.993000000000002</v>
      </c>
      <c r="E153">
        <v>45.047400000000003</v>
      </c>
      <c r="F153">
        <v>22.245999999999999</v>
      </c>
      <c r="G153">
        <v>20.927099999999999</v>
      </c>
      <c r="H153">
        <v>92.8446</v>
      </c>
      <c r="I153">
        <v>1338.6</v>
      </c>
      <c r="J153">
        <v>2.0284</v>
      </c>
    </row>
    <row r="154" spans="1:10" x14ac:dyDescent="0.2">
      <c r="A154" t="s">
        <v>616</v>
      </c>
      <c r="B154">
        <v>6593.4480000000003</v>
      </c>
      <c r="C154">
        <v>37.206200000000003</v>
      </c>
      <c r="D154">
        <v>40.175600000000003</v>
      </c>
      <c r="E154">
        <v>42.829300000000003</v>
      </c>
      <c r="F154">
        <v>18.675899999999999</v>
      </c>
      <c r="G154">
        <v>17.880800000000001</v>
      </c>
      <c r="H154">
        <v>83.255899999999997</v>
      </c>
      <c r="I154">
        <v>960.7</v>
      </c>
      <c r="J154">
        <v>1.8902000000000001</v>
      </c>
    </row>
    <row r="155" spans="1:10" x14ac:dyDescent="0.2">
      <c r="A155" t="s">
        <v>617</v>
      </c>
      <c r="B155">
        <v>3945.9540999999999</v>
      </c>
      <c r="C155">
        <v>34.101399999999998</v>
      </c>
      <c r="D155">
        <v>37.408200000000001</v>
      </c>
      <c r="E155">
        <v>40.602499999999999</v>
      </c>
      <c r="F155">
        <v>15.248799999999999</v>
      </c>
      <c r="G155">
        <v>14.8864</v>
      </c>
      <c r="H155">
        <v>68.088200000000001</v>
      </c>
      <c r="I155">
        <v>727.9</v>
      </c>
      <c r="J155">
        <v>1.5343</v>
      </c>
    </row>
    <row r="156" spans="1:10" x14ac:dyDescent="0.2">
      <c r="A156" t="s">
        <v>618</v>
      </c>
      <c r="B156">
        <v>1325.1855</v>
      </c>
      <c r="C156">
        <v>28.974</v>
      </c>
      <c r="D156">
        <v>33.212400000000002</v>
      </c>
      <c r="E156">
        <v>37.2288</v>
      </c>
      <c r="F156">
        <v>9.9779999999999998</v>
      </c>
      <c r="G156">
        <v>10.172800000000001</v>
      </c>
      <c r="H156">
        <v>31.098400000000002</v>
      </c>
      <c r="I156">
        <v>434.6</v>
      </c>
      <c r="J156">
        <v>1.0145999999999999</v>
      </c>
    </row>
    <row r="157" spans="1:10" x14ac:dyDescent="0.2">
      <c r="A157" t="s">
        <v>619</v>
      </c>
      <c r="B157">
        <v>22926.634399999999</v>
      </c>
      <c r="C157">
        <v>47.735300000000002</v>
      </c>
      <c r="D157">
        <v>49.751800000000003</v>
      </c>
      <c r="E157">
        <v>49.7333</v>
      </c>
      <c r="F157">
        <v>27.873799999999999</v>
      </c>
      <c r="G157">
        <v>26.276900000000001</v>
      </c>
      <c r="H157">
        <v>99.803899999999999</v>
      </c>
      <c r="I157">
        <v>1235.9000000000001</v>
      </c>
      <c r="J157">
        <v>1.8604000000000001</v>
      </c>
    </row>
    <row r="158" spans="1:10" x14ac:dyDescent="0.2">
      <c r="A158" t="s">
        <v>620</v>
      </c>
      <c r="B158">
        <v>14666.694600000001</v>
      </c>
      <c r="C158">
        <v>45.798999999999999</v>
      </c>
      <c r="D158">
        <v>47.92</v>
      </c>
      <c r="E158">
        <v>47.909599999999998</v>
      </c>
      <c r="F158">
        <v>25.136099999999999</v>
      </c>
      <c r="G158">
        <v>24.190999999999999</v>
      </c>
      <c r="H158">
        <v>99.717399999999998</v>
      </c>
      <c r="I158">
        <v>934.8</v>
      </c>
      <c r="J158">
        <v>1.8181</v>
      </c>
    </row>
    <row r="159" spans="1:10" x14ac:dyDescent="0.2">
      <c r="A159" t="s">
        <v>621</v>
      </c>
      <c r="B159">
        <v>9129.2615999999998</v>
      </c>
      <c r="C159">
        <v>43.573700000000002</v>
      </c>
      <c r="D159">
        <v>45.817300000000003</v>
      </c>
      <c r="E159">
        <v>45.789000000000001</v>
      </c>
      <c r="F159">
        <v>22.203600000000002</v>
      </c>
      <c r="G159">
        <v>21.873999999999999</v>
      </c>
      <c r="H159">
        <v>97.632300000000001</v>
      </c>
      <c r="I159">
        <v>831.7</v>
      </c>
      <c r="J159">
        <v>1.6217999999999999</v>
      </c>
    </row>
    <row r="160" spans="1:10" x14ac:dyDescent="0.2">
      <c r="A160" t="s">
        <v>622</v>
      </c>
      <c r="B160">
        <v>5754.4638000000004</v>
      </c>
      <c r="C160">
        <v>41.010599999999997</v>
      </c>
      <c r="D160">
        <v>43.6098</v>
      </c>
      <c r="E160">
        <v>43.526499999999999</v>
      </c>
      <c r="F160">
        <v>19.194299999999998</v>
      </c>
      <c r="G160">
        <v>19.378299999999999</v>
      </c>
      <c r="H160">
        <v>88.239900000000006</v>
      </c>
      <c r="I160">
        <v>609.6</v>
      </c>
      <c r="J160">
        <v>1.5375000000000001</v>
      </c>
    </row>
    <row r="161" spans="1:10" x14ac:dyDescent="0.2">
      <c r="A161" t="s">
        <v>623</v>
      </c>
      <c r="B161">
        <v>3682.7775000000001</v>
      </c>
      <c r="C161">
        <v>38.187800000000003</v>
      </c>
      <c r="D161">
        <v>41.2898</v>
      </c>
      <c r="E161">
        <v>41.128500000000003</v>
      </c>
      <c r="F161">
        <v>16.227599999999999</v>
      </c>
      <c r="G161">
        <v>16.777000000000001</v>
      </c>
      <c r="H161">
        <v>74.011899999999997</v>
      </c>
      <c r="I161">
        <v>482.6</v>
      </c>
      <c r="J161">
        <v>1.4001999999999999</v>
      </c>
    </row>
    <row r="162" spans="1:10" x14ac:dyDescent="0.2">
      <c r="A162" t="s">
        <v>624</v>
      </c>
      <c r="B162">
        <v>1535.3112000000001</v>
      </c>
      <c r="C162">
        <v>33.014099999999999</v>
      </c>
      <c r="D162">
        <v>36.542200000000001</v>
      </c>
      <c r="E162">
        <v>36.346800000000002</v>
      </c>
      <c r="F162">
        <v>11.510199999999999</v>
      </c>
      <c r="G162">
        <v>12.368600000000001</v>
      </c>
      <c r="H162">
        <v>42.634700000000002</v>
      </c>
      <c r="I162">
        <v>334.3</v>
      </c>
      <c r="J162">
        <v>1.1176999999999999</v>
      </c>
    </row>
    <row r="163" spans="1:10" x14ac:dyDescent="0.2">
      <c r="A163" t="s">
        <v>625</v>
      </c>
      <c r="B163">
        <v>83420.2</v>
      </c>
      <c r="C163">
        <v>40.960500000000003</v>
      </c>
      <c r="D163">
        <v>44.066099999999999</v>
      </c>
      <c r="E163">
        <v>44.081000000000003</v>
      </c>
      <c r="F163">
        <v>27.5611</v>
      </c>
      <c r="G163">
        <v>24.0961</v>
      </c>
      <c r="H163">
        <v>99.830100000000002</v>
      </c>
      <c r="I163">
        <v>3709.4</v>
      </c>
      <c r="J163">
        <v>5.0881999999999996</v>
      </c>
    </row>
    <row r="164" spans="1:10" x14ac:dyDescent="0.2">
      <c r="A164" t="s">
        <v>626</v>
      </c>
      <c r="B164">
        <v>51156.944000000003</v>
      </c>
      <c r="C164">
        <v>37.620600000000003</v>
      </c>
      <c r="D164">
        <v>41.351300000000002</v>
      </c>
      <c r="E164">
        <v>41.941600000000001</v>
      </c>
      <c r="F164">
        <v>24.3565</v>
      </c>
      <c r="G164">
        <v>20.744299999999999</v>
      </c>
      <c r="H164">
        <v>99.748500000000007</v>
      </c>
      <c r="I164">
        <v>3341.5</v>
      </c>
      <c r="J164">
        <v>4.2927</v>
      </c>
    </row>
    <row r="165" spans="1:10" x14ac:dyDescent="0.2">
      <c r="A165" t="s">
        <v>627</v>
      </c>
      <c r="B165">
        <v>26091.48</v>
      </c>
      <c r="C165">
        <v>34.245699999999999</v>
      </c>
      <c r="D165">
        <v>38.6937</v>
      </c>
      <c r="E165">
        <v>40.2273</v>
      </c>
      <c r="F165">
        <v>20.257999999999999</v>
      </c>
      <c r="G165">
        <v>16.977599999999999</v>
      </c>
      <c r="H165">
        <v>98.999899999999997</v>
      </c>
      <c r="I165">
        <v>3584.7</v>
      </c>
      <c r="J165">
        <v>2.9910999999999999</v>
      </c>
    </row>
    <row r="166" spans="1:10" x14ac:dyDescent="0.2">
      <c r="A166" t="s">
        <v>628</v>
      </c>
      <c r="B166">
        <v>13261.008</v>
      </c>
      <c r="C166">
        <v>31.561599999999999</v>
      </c>
      <c r="D166">
        <v>36.316299999999998</v>
      </c>
      <c r="E166">
        <v>38.757199999999997</v>
      </c>
      <c r="F166">
        <v>17.0059</v>
      </c>
      <c r="G166">
        <v>14.297800000000001</v>
      </c>
      <c r="H166">
        <v>90.255099999999999</v>
      </c>
      <c r="I166">
        <v>2310.4</v>
      </c>
      <c r="J166">
        <v>2.5022000000000002</v>
      </c>
    </row>
    <row r="167" spans="1:10" x14ac:dyDescent="0.2">
      <c r="A167" t="s">
        <v>629</v>
      </c>
      <c r="B167">
        <v>6934.24</v>
      </c>
      <c r="C167">
        <v>29.153400000000001</v>
      </c>
      <c r="D167">
        <v>34.177399999999999</v>
      </c>
      <c r="E167">
        <v>37.4039</v>
      </c>
      <c r="F167">
        <v>14.0764</v>
      </c>
      <c r="G167">
        <v>11.997400000000001</v>
      </c>
      <c r="H167">
        <v>73.013599999999997</v>
      </c>
      <c r="I167">
        <v>1470.6</v>
      </c>
      <c r="J167">
        <v>1.8748</v>
      </c>
    </row>
    <row r="168" spans="1:10" x14ac:dyDescent="0.2">
      <c r="A168" t="s">
        <v>630</v>
      </c>
      <c r="B168">
        <v>1963.9359999999999</v>
      </c>
      <c r="C168">
        <v>25.334700000000002</v>
      </c>
      <c r="D168">
        <v>31.015599999999999</v>
      </c>
      <c r="E168">
        <v>35.429499999999997</v>
      </c>
      <c r="F168">
        <v>9.0962999999999994</v>
      </c>
      <c r="G168">
        <v>8.1526999999999994</v>
      </c>
      <c r="H168">
        <v>35.279200000000003</v>
      </c>
      <c r="I168">
        <v>671</v>
      </c>
      <c r="J168">
        <v>1.1223000000000001</v>
      </c>
    </row>
    <row r="169" spans="1:10" x14ac:dyDescent="0.2">
      <c r="A169" t="s">
        <v>631</v>
      </c>
      <c r="B169">
        <v>14077.736000000001</v>
      </c>
      <c r="C169">
        <v>46.829300000000003</v>
      </c>
      <c r="D169">
        <v>50.788200000000003</v>
      </c>
      <c r="E169">
        <v>50.707299999999996</v>
      </c>
      <c r="F169">
        <v>26.6158</v>
      </c>
      <c r="G169">
        <v>25.021000000000001</v>
      </c>
      <c r="H169">
        <v>99.839600000000004</v>
      </c>
      <c r="I169">
        <v>1425.6</v>
      </c>
      <c r="J169">
        <v>2.2951000000000001</v>
      </c>
    </row>
    <row r="170" spans="1:10" x14ac:dyDescent="0.2">
      <c r="A170" t="s">
        <v>632</v>
      </c>
      <c r="B170">
        <v>9475.1440000000002</v>
      </c>
      <c r="C170">
        <v>44.751199999999997</v>
      </c>
      <c r="D170">
        <v>49.021799999999999</v>
      </c>
      <c r="E170">
        <v>48.997399999999999</v>
      </c>
      <c r="F170">
        <v>24.036000000000001</v>
      </c>
      <c r="G170">
        <v>22.952000000000002</v>
      </c>
      <c r="H170">
        <v>99.555199999999999</v>
      </c>
      <c r="I170">
        <v>1135</v>
      </c>
      <c r="J170">
        <v>2.2608999999999999</v>
      </c>
    </row>
    <row r="171" spans="1:10" x14ac:dyDescent="0.2">
      <c r="A171" t="s">
        <v>633</v>
      </c>
      <c r="B171">
        <v>5944.4</v>
      </c>
      <c r="C171">
        <v>42.123699999999999</v>
      </c>
      <c r="D171">
        <v>46.8247</v>
      </c>
      <c r="E171">
        <v>46.893000000000001</v>
      </c>
      <c r="F171">
        <v>20.981000000000002</v>
      </c>
      <c r="G171">
        <v>20.392800000000001</v>
      </c>
      <c r="H171">
        <v>96.552000000000007</v>
      </c>
      <c r="I171">
        <v>1093.9000000000001</v>
      </c>
      <c r="J171">
        <v>1.8846000000000001</v>
      </c>
    </row>
    <row r="172" spans="1:10" x14ac:dyDescent="0.2">
      <c r="A172" t="s">
        <v>634</v>
      </c>
      <c r="B172">
        <v>3657.0320000000002</v>
      </c>
      <c r="C172">
        <v>39.247900000000001</v>
      </c>
      <c r="D172">
        <v>44.314300000000003</v>
      </c>
      <c r="E172">
        <v>44.4955</v>
      </c>
      <c r="F172">
        <v>17.811199999999999</v>
      </c>
      <c r="G172">
        <v>17.6601</v>
      </c>
      <c r="H172">
        <v>88.313400000000001</v>
      </c>
      <c r="I172">
        <v>844.6</v>
      </c>
      <c r="J172">
        <v>1.7423</v>
      </c>
    </row>
    <row r="173" spans="1:10" x14ac:dyDescent="0.2">
      <c r="A173" t="s">
        <v>635</v>
      </c>
      <c r="B173">
        <v>2209.6959999999999</v>
      </c>
      <c r="C173">
        <v>36.343000000000004</v>
      </c>
      <c r="D173">
        <v>41.684399999999997</v>
      </c>
      <c r="E173">
        <v>41.934800000000003</v>
      </c>
      <c r="F173">
        <v>14.7958</v>
      </c>
      <c r="G173">
        <v>14.9976</v>
      </c>
      <c r="H173">
        <v>75.879800000000003</v>
      </c>
      <c r="I173">
        <v>667.9</v>
      </c>
      <c r="J173">
        <v>1.347</v>
      </c>
    </row>
    <row r="174" spans="1:10" x14ac:dyDescent="0.2">
      <c r="A174" t="s">
        <v>636</v>
      </c>
      <c r="B174">
        <v>818.83199999999999</v>
      </c>
      <c r="C174">
        <v>31.3369</v>
      </c>
      <c r="D174">
        <v>37.158200000000001</v>
      </c>
      <c r="E174">
        <v>37.6023</v>
      </c>
      <c r="F174">
        <v>10.5063</v>
      </c>
      <c r="G174">
        <v>11.0717</v>
      </c>
      <c r="H174">
        <v>45.508400000000002</v>
      </c>
      <c r="I174">
        <v>450.2</v>
      </c>
      <c r="J174">
        <v>1.0853999999999999</v>
      </c>
    </row>
    <row r="175" spans="1:10" x14ac:dyDescent="0.2">
      <c r="A175" t="s">
        <v>637</v>
      </c>
      <c r="B175">
        <v>46023.983999999997</v>
      </c>
      <c r="C175">
        <v>43.343400000000003</v>
      </c>
      <c r="D175">
        <v>44.7258</v>
      </c>
      <c r="E175">
        <v>46.6297</v>
      </c>
      <c r="F175">
        <v>29.324200000000001</v>
      </c>
      <c r="G175">
        <v>25.990500000000001</v>
      </c>
      <c r="H175">
        <v>99.838200000000001</v>
      </c>
      <c r="I175">
        <v>2146.9</v>
      </c>
      <c r="J175">
        <v>4.0357000000000003</v>
      </c>
    </row>
    <row r="176" spans="1:10" x14ac:dyDescent="0.2">
      <c r="A176" t="s">
        <v>638</v>
      </c>
      <c r="B176">
        <v>30992.511999999999</v>
      </c>
      <c r="C176">
        <v>40.594000000000001</v>
      </c>
      <c r="D176">
        <v>42.559600000000003</v>
      </c>
      <c r="E176">
        <v>44.506300000000003</v>
      </c>
      <c r="F176">
        <v>25.977799999999998</v>
      </c>
      <c r="G176">
        <v>23.1114</v>
      </c>
      <c r="H176">
        <v>99.756699999999995</v>
      </c>
      <c r="I176">
        <v>1830.8</v>
      </c>
      <c r="J176">
        <v>3.3559000000000001</v>
      </c>
    </row>
    <row r="177" spans="1:10" x14ac:dyDescent="0.2">
      <c r="A177" t="s">
        <v>639</v>
      </c>
      <c r="B177">
        <v>19161.84</v>
      </c>
      <c r="C177">
        <v>37.440300000000001</v>
      </c>
      <c r="D177">
        <v>40.182000000000002</v>
      </c>
      <c r="E177">
        <v>42.069800000000001</v>
      </c>
      <c r="F177">
        <v>22.171299999999999</v>
      </c>
      <c r="G177">
        <v>19.8095</v>
      </c>
      <c r="H177">
        <v>98.085899999999995</v>
      </c>
      <c r="I177">
        <v>2026</v>
      </c>
      <c r="J177">
        <v>2.8774000000000002</v>
      </c>
    </row>
    <row r="178" spans="1:10" x14ac:dyDescent="0.2">
      <c r="A178" t="s">
        <v>640</v>
      </c>
      <c r="B178">
        <v>11475.472</v>
      </c>
      <c r="C178">
        <v>34.2575</v>
      </c>
      <c r="D178">
        <v>37.722799999999999</v>
      </c>
      <c r="E178">
        <v>39.5974</v>
      </c>
      <c r="F178">
        <v>18.354700000000001</v>
      </c>
      <c r="G178">
        <v>16.506</v>
      </c>
      <c r="H178">
        <v>89.195899999999995</v>
      </c>
      <c r="I178">
        <v>1451.3</v>
      </c>
      <c r="J178">
        <v>2.3195000000000001</v>
      </c>
    </row>
    <row r="179" spans="1:10" x14ac:dyDescent="0.2">
      <c r="A179" t="s">
        <v>641</v>
      </c>
      <c r="B179">
        <v>6633.2640000000001</v>
      </c>
      <c r="C179">
        <v>31.1937</v>
      </c>
      <c r="D179">
        <v>35.1235</v>
      </c>
      <c r="E179">
        <v>37.2821</v>
      </c>
      <c r="F179">
        <v>14.673</v>
      </c>
      <c r="G179">
        <v>13.3316</v>
      </c>
      <c r="H179">
        <v>73.460499999999996</v>
      </c>
      <c r="I179">
        <v>1055.5999999999999</v>
      </c>
      <c r="J179">
        <v>1.9963</v>
      </c>
    </row>
    <row r="180" spans="1:10" x14ac:dyDescent="0.2">
      <c r="A180" t="s">
        <v>642</v>
      </c>
      <c r="B180">
        <v>1943.192</v>
      </c>
      <c r="C180">
        <v>26.337499999999999</v>
      </c>
      <c r="D180">
        <v>30.748100000000001</v>
      </c>
      <c r="E180">
        <v>33.187800000000003</v>
      </c>
      <c r="F180">
        <v>8.8569999999999993</v>
      </c>
      <c r="G180">
        <v>8.4634999999999998</v>
      </c>
      <c r="H180">
        <v>35.805</v>
      </c>
      <c r="I180">
        <v>589.9</v>
      </c>
      <c r="J180">
        <v>1.3046</v>
      </c>
    </row>
    <row r="181" spans="1:10" x14ac:dyDescent="0.2">
      <c r="A181" t="s">
        <v>643</v>
      </c>
      <c r="B181">
        <v>32214.295999999998</v>
      </c>
      <c r="C181">
        <v>41.778599999999997</v>
      </c>
      <c r="D181">
        <v>47.568100000000001</v>
      </c>
      <c r="E181">
        <v>46.888800000000003</v>
      </c>
      <c r="F181">
        <v>25.685300000000002</v>
      </c>
      <c r="G181">
        <v>24.863700000000001</v>
      </c>
      <c r="H181">
        <v>96.430599999999998</v>
      </c>
      <c r="I181">
        <v>1339.5</v>
      </c>
      <c r="J181">
        <v>1.87</v>
      </c>
    </row>
    <row r="182" spans="1:10" x14ac:dyDescent="0.2">
      <c r="A182" t="s">
        <v>644</v>
      </c>
      <c r="B182">
        <v>22352.2</v>
      </c>
      <c r="C182">
        <v>38.613</v>
      </c>
      <c r="D182">
        <v>45.71</v>
      </c>
      <c r="E182">
        <v>45.0017</v>
      </c>
      <c r="F182">
        <v>22.4832</v>
      </c>
      <c r="G182">
        <v>21.929400000000001</v>
      </c>
      <c r="H182">
        <v>93.869100000000003</v>
      </c>
      <c r="I182">
        <v>1180.9000000000001</v>
      </c>
      <c r="J182">
        <v>1.4946999999999999</v>
      </c>
    </row>
    <row r="183" spans="1:10" x14ac:dyDescent="0.2">
      <c r="A183" t="s">
        <v>645</v>
      </c>
      <c r="B183">
        <v>13640.88</v>
      </c>
      <c r="C183">
        <v>34.980899999999998</v>
      </c>
      <c r="D183">
        <v>43.483899999999998</v>
      </c>
      <c r="E183">
        <v>42.954099999999997</v>
      </c>
      <c r="F183">
        <v>18.576499999999999</v>
      </c>
      <c r="G183">
        <v>18.324200000000001</v>
      </c>
      <c r="H183">
        <v>88.605000000000004</v>
      </c>
      <c r="I183">
        <v>1276.3</v>
      </c>
      <c r="J183">
        <v>1.3032999999999999</v>
      </c>
    </row>
    <row r="184" spans="1:10" x14ac:dyDescent="0.2">
      <c r="A184" t="s">
        <v>646</v>
      </c>
      <c r="B184">
        <v>7521.7439999999997</v>
      </c>
      <c r="C184">
        <v>31.4541</v>
      </c>
      <c r="D184">
        <v>40.908099999999997</v>
      </c>
      <c r="E184">
        <v>40.697400000000002</v>
      </c>
      <c r="F184">
        <v>14.698700000000001</v>
      </c>
      <c r="G184">
        <v>14.691800000000001</v>
      </c>
      <c r="H184">
        <v>78.250100000000003</v>
      </c>
      <c r="I184">
        <v>909.9</v>
      </c>
      <c r="J184">
        <v>1.0161</v>
      </c>
    </row>
    <row r="185" spans="1:10" x14ac:dyDescent="0.2">
      <c r="A185" t="s">
        <v>647</v>
      </c>
      <c r="B185">
        <v>3676.136</v>
      </c>
      <c r="C185">
        <v>28.3537</v>
      </c>
      <c r="D185">
        <v>38.361600000000003</v>
      </c>
      <c r="E185">
        <v>38.480800000000002</v>
      </c>
      <c r="F185">
        <v>10.9872</v>
      </c>
      <c r="G185">
        <v>11.273400000000001</v>
      </c>
      <c r="H185">
        <v>62.243299999999998</v>
      </c>
      <c r="I185">
        <v>618.20000000000005</v>
      </c>
      <c r="J185">
        <v>0.84440000000000004</v>
      </c>
    </row>
    <row r="186" spans="1:10" x14ac:dyDescent="0.2">
      <c r="A186" t="s">
        <v>648</v>
      </c>
      <c r="B186">
        <v>780.28800000000001</v>
      </c>
      <c r="C186">
        <v>24.462299999999999</v>
      </c>
      <c r="D186">
        <v>35.532200000000003</v>
      </c>
      <c r="E186">
        <v>36.032299999999999</v>
      </c>
      <c r="F186">
        <v>6.2763</v>
      </c>
      <c r="G186">
        <v>6.94</v>
      </c>
      <c r="H186">
        <v>30.015799999999999</v>
      </c>
      <c r="I186">
        <v>287.3</v>
      </c>
      <c r="J186">
        <v>0.46089999999999998</v>
      </c>
    </row>
    <row r="187" spans="1:10" x14ac:dyDescent="0.2">
      <c r="A187" t="s">
        <v>649</v>
      </c>
      <c r="B187">
        <v>59227.752999999997</v>
      </c>
      <c r="C187">
        <v>41.842199999999998</v>
      </c>
      <c r="D187">
        <v>44.924900000000001</v>
      </c>
      <c r="E187">
        <v>43.785800000000002</v>
      </c>
      <c r="F187">
        <v>24.741099999999999</v>
      </c>
      <c r="G187">
        <v>23.603300000000001</v>
      </c>
      <c r="H187">
        <v>99.231700000000004</v>
      </c>
      <c r="I187">
        <v>1629.6</v>
      </c>
      <c r="J187">
        <v>1.8837999999999999</v>
      </c>
    </row>
    <row r="188" spans="1:10" x14ac:dyDescent="0.2">
      <c r="A188" t="s">
        <v>650</v>
      </c>
      <c r="B188">
        <v>37023.675300000003</v>
      </c>
      <c r="C188">
        <v>38.604100000000003</v>
      </c>
      <c r="D188">
        <v>42.898000000000003</v>
      </c>
      <c r="E188">
        <v>42.371899999999997</v>
      </c>
      <c r="F188">
        <v>21.291399999999999</v>
      </c>
      <c r="G188">
        <v>20.586300000000001</v>
      </c>
      <c r="H188">
        <v>97.386200000000002</v>
      </c>
      <c r="I188">
        <v>1305.8</v>
      </c>
      <c r="J188">
        <v>1.4831000000000001</v>
      </c>
    </row>
    <row r="189" spans="1:10" x14ac:dyDescent="0.2">
      <c r="A189" t="s">
        <v>651</v>
      </c>
      <c r="B189">
        <v>20853.477599999998</v>
      </c>
      <c r="C189">
        <v>35.325600000000001</v>
      </c>
      <c r="D189">
        <v>40.859200000000001</v>
      </c>
      <c r="E189">
        <v>40.997300000000003</v>
      </c>
      <c r="F189">
        <v>18.861599999999999</v>
      </c>
      <c r="G189">
        <v>18.303100000000001</v>
      </c>
      <c r="H189">
        <v>92.778499999999994</v>
      </c>
      <c r="I189">
        <v>1289.5999999999999</v>
      </c>
      <c r="J189">
        <v>1.2141</v>
      </c>
    </row>
    <row r="190" spans="1:10" x14ac:dyDescent="0.2">
      <c r="A190" t="s">
        <v>652</v>
      </c>
      <c r="B190">
        <v>10872.300800000001</v>
      </c>
      <c r="C190">
        <v>32.274099999999997</v>
      </c>
      <c r="D190">
        <v>38.747300000000003</v>
      </c>
      <c r="E190">
        <v>39.4377</v>
      </c>
      <c r="F190">
        <v>16.3614</v>
      </c>
      <c r="G190">
        <v>15.8977</v>
      </c>
      <c r="H190">
        <v>84.191999999999993</v>
      </c>
      <c r="I190">
        <v>915.4</v>
      </c>
      <c r="J190">
        <v>1.034</v>
      </c>
    </row>
    <row r="191" spans="1:10" x14ac:dyDescent="0.2">
      <c r="A191" t="s">
        <v>653</v>
      </c>
      <c r="B191">
        <v>5410.5360000000001</v>
      </c>
      <c r="C191">
        <v>29.6417</v>
      </c>
      <c r="D191">
        <v>36.692</v>
      </c>
      <c r="E191">
        <v>37.843499999999999</v>
      </c>
      <c r="F191">
        <v>13.4154</v>
      </c>
      <c r="G191">
        <v>13.3041</v>
      </c>
      <c r="H191">
        <v>70.090100000000007</v>
      </c>
      <c r="I191">
        <v>631.79999999999995</v>
      </c>
      <c r="J191">
        <v>0.8236</v>
      </c>
    </row>
    <row r="192" spans="1:10" x14ac:dyDescent="0.2">
      <c r="A192" t="s">
        <v>654</v>
      </c>
      <c r="B192">
        <v>1457.1333999999999</v>
      </c>
      <c r="C192">
        <v>25.894300000000001</v>
      </c>
      <c r="D192">
        <v>33.798900000000003</v>
      </c>
      <c r="E192">
        <v>35.636699999999998</v>
      </c>
      <c r="F192">
        <v>8.6906999999999996</v>
      </c>
      <c r="G192">
        <v>9.2027000000000001</v>
      </c>
      <c r="H192">
        <v>35.134500000000003</v>
      </c>
      <c r="I192">
        <v>348.7</v>
      </c>
      <c r="J192">
        <v>0.48149999999999998</v>
      </c>
    </row>
    <row r="193" spans="1:10" x14ac:dyDescent="0.2">
      <c r="A193" t="s">
        <v>655</v>
      </c>
      <c r="B193">
        <v>15919.072</v>
      </c>
      <c r="C193">
        <v>43.650399999999998</v>
      </c>
      <c r="D193">
        <v>48.162199999999999</v>
      </c>
      <c r="E193">
        <v>48.735500000000002</v>
      </c>
      <c r="F193">
        <v>22.573</v>
      </c>
      <c r="G193">
        <v>22.194900000000001</v>
      </c>
      <c r="H193">
        <v>96.603700000000003</v>
      </c>
      <c r="I193">
        <v>668</v>
      </c>
      <c r="J193">
        <v>0.98950000000000005</v>
      </c>
    </row>
    <row r="194" spans="1:10" x14ac:dyDescent="0.2">
      <c r="A194" t="s">
        <v>656</v>
      </c>
      <c r="B194">
        <v>10063.376</v>
      </c>
      <c r="C194">
        <v>42.011400000000002</v>
      </c>
      <c r="D194">
        <v>46.904400000000003</v>
      </c>
      <c r="E194">
        <v>47.505400000000002</v>
      </c>
      <c r="F194">
        <v>20.928899999999999</v>
      </c>
      <c r="G194">
        <v>20.8002</v>
      </c>
      <c r="H194">
        <v>94.992099999999994</v>
      </c>
      <c r="I194">
        <v>465.5</v>
      </c>
      <c r="J194">
        <v>0.8478</v>
      </c>
    </row>
    <row r="195" spans="1:10" x14ac:dyDescent="0.2">
      <c r="A195" t="s">
        <v>657</v>
      </c>
      <c r="B195">
        <v>5986.7359999999999</v>
      </c>
      <c r="C195">
        <v>40.009799999999998</v>
      </c>
      <c r="D195">
        <v>45.130299999999998</v>
      </c>
      <c r="E195">
        <v>45.7239</v>
      </c>
      <c r="F195">
        <v>19.075800000000001</v>
      </c>
      <c r="G195">
        <v>19.150500000000001</v>
      </c>
      <c r="H195">
        <v>91.310699999999997</v>
      </c>
      <c r="I195">
        <v>414.7</v>
      </c>
      <c r="J195">
        <v>0.69130000000000003</v>
      </c>
    </row>
    <row r="196" spans="1:10" x14ac:dyDescent="0.2">
      <c r="A196" t="s">
        <v>658</v>
      </c>
      <c r="B196">
        <v>3564.1120000000001</v>
      </c>
      <c r="C196">
        <v>37.713900000000002</v>
      </c>
      <c r="D196">
        <v>42.937800000000003</v>
      </c>
      <c r="E196">
        <v>43.734099999999998</v>
      </c>
      <c r="F196">
        <v>17.055700000000002</v>
      </c>
      <c r="G196">
        <v>17.243099999999998</v>
      </c>
      <c r="H196">
        <v>84.430700000000002</v>
      </c>
      <c r="I196">
        <v>297.60000000000002</v>
      </c>
      <c r="J196">
        <v>0.62639999999999996</v>
      </c>
    </row>
    <row r="197" spans="1:10" x14ac:dyDescent="0.2">
      <c r="A197" t="s">
        <v>659</v>
      </c>
      <c r="B197">
        <v>2069.8719999999998</v>
      </c>
      <c r="C197">
        <v>35.113300000000002</v>
      </c>
      <c r="D197">
        <v>40.951900000000002</v>
      </c>
      <c r="E197">
        <v>41.539900000000003</v>
      </c>
      <c r="F197">
        <v>14.686199999999999</v>
      </c>
      <c r="G197">
        <v>15.0101</v>
      </c>
      <c r="H197">
        <v>72.997</v>
      </c>
      <c r="I197">
        <v>221.3</v>
      </c>
      <c r="J197">
        <v>0.54090000000000005</v>
      </c>
    </row>
    <row r="198" spans="1:10" x14ac:dyDescent="0.2">
      <c r="A198" t="s">
        <v>660</v>
      </c>
      <c r="B198">
        <v>800.928</v>
      </c>
      <c r="C198">
        <v>30.759</v>
      </c>
      <c r="D198">
        <v>36.763300000000001</v>
      </c>
      <c r="E198">
        <v>36.883600000000001</v>
      </c>
      <c r="F198">
        <v>11.448</v>
      </c>
      <c r="G198">
        <v>11.9513</v>
      </c>
      <c r="H198">
        <v>42.417400000000001</v>
      </c>
      <c r="I198">
        <v>150.6</v>
      </c>
      <c r="J198">
        <v>0.54500000000000004</v>
      </c>
    </row>
    <row r="199" spans="1:10" x14ac:dyDescent="0.2">
      <c r="A199" t="s">
        <v>661</v>
      </c>
      <c r="B199">
        <v>18324.335999999999</v>
      </c>
      <c r="C199">
        <v>44.126600000000003</v>
      </c>
      <c r="D199">
        <v>47.581499999999998</v>
      </c>
      <c r="E199">
        <v>48.411999999999999</v>
      </c>
      <c r="F199">
        <v>23.4328</v>
      </c>
      <c r="G199">
        <v>22.975200000000001</v>
      </c>
      <c r="H199">
        <v>96.766300000000001</v>
      </c>
      <c r="I199">
        <v>655.5</v>
      </c>
      <c r="J199">
        <v>1.0078</v>
      </c>
    </row>
    <row r="200" spans="1:10" x14ac:dyDescent="0.2">
      <c r="A200" t="s">
        <v>662</v>
      </c>
      <c r="B200">
        <v>12288.448</v>
      </c>
      <c r="C200">
        <v>42.341299999999997</v>
      </c>
      <c r="D200">
        <v>46.088900000000002</v>
      </c>
      <c r="E200">
        <v>47.065899999999999</v>
      </c>
      <c r="F200">
        <v>21.691800000000001</v>
      </c>
      <c r="G200">
        <v>21.532800000000002</v>
      </c>
      <c r="H200">
        <v>95.051199999999994</v>
      </c>
      <c r="I200">
        <v>480</v>
      </c>
      <c r="J200">
        <v>0.83289999999999997</v>
      </c>
    </row>
    <row r="201" spans="1:10" x14ac:dyDescent="0.2">
      <c r="A201" t="s">
        <v>663</v>
      </c>
      <c r="B201">
        <v>7659.6</v>
      </c>
      <c r="C201">
        <v>39.999899999999997</v>
      </c>
      <c r="D201">
        <v>44.213799999999999</v>
      </c>
      <c r="E201">
        <v>45.267299999999999</v>
      </c>
      <c r="F201">
        <v>19.325399999999998</v>
      </c>
      <c r="G201">
        <v>19.555399999999999</v>
      </c>
      <c r="H201">
        <v>91.192999999999998</v>
      </c>
      <c r="I201">
        <v>451.6</v>
      </c>
      <c r="J201">
        <v>0.73470000000000002</v>
      </c>
    </row>
    <row r="202" spans="1:10" x14ac:dyDescent="0.2">
      <c r="A202" t="s">
        <v>664</v>
      </c>
      <c r="B202">
        <v>4713.2160000000003</v>
      </c>
      <c r="C202">
        <v>37.3352</v>
      </c>
      <c r="D202">
        <v>42.111800000000002</v>
      </c>
      <c r="E202">
        <v>43.131599999999999</v>
      </c>
      <c r="F202">
        <v>16.729500000000002</v>
      </c>
      <c r="G202">
        <v>17.2804</v>
      </c>
      <c r="H202">
        <v>83.756</v>
      </c>
      <c r="I202">
        <v>333.9</v>
      </c>
      <c r="J202">
        <v>0.69440000000000002</v>
      </c>
    </row>
    <row r="203" spans="1:10" x14ac:dyDescent="0.2">
      <c r="A203" t="s">
        <v>665</v>
      </c>
      <c r="B203">
        <v>2886.88</v>
      </c>
      <c r="C203">
        <v>34.515700000000002</v>
      </c>
      <c r="D203">
        <v>40.045699999999997</v>
      </c>
      <c r="E203">
        <v>40.777500000000003</v>
      </c>
      <c r="F203">
        <v>14.23</v>
      </c>
      <c r="G203">
        <v>14.958500000000001</v>
      </c>
      <c r="H203">
        <v>72.043199999999999</v>
      </c>
      <c r="I203">
        <v>263.39999999999998</v>
      </c>
      <c r="J203">
        <v>0.58789999999999998</v>
      </c>
    </row>
    <row r="204" spans="1:10" x14ac:dyDescent="0.2">
      <c r="A204" t="s">
        <v>666</v>
      </c>
      <c r="B204">
        <v>1084.288</v>
      </c>
      <c r="C204">
        <v>29.55</v>
      </c>
      <c r="D204">
        <v>35.6509</v>
      </c>
      <c r="E204">
        <v>36.391800000000003</v>
      </c>
      <c r="F204">
        <v>10.3154</v>
      </c>
      <c r="G204">
        <v>11.103199999999999</v>
      </c>
      <c r="H204">
        <v>43.433500000000002</v>
      </c>
      <c r="I204">
        <v>176.9</v>
      </c>
      <c r="J204">
        <v>0.43859999999999999</v>
      </c>
    </row>
    <row r="205" spans="1:10" x14ac:dyDescent="0.2">
      <c r="A205" t="s">
        <v>667</v>
      </c>
      <c r="B205">
        <v>31258.758000000002</v>
      </c>
      <c r="C205">
        <v>44.223999999999997</v>
      </c>
      <c r="D205">
        <v>45.536799999999999</v>
      </c>
      <c r="E205">
        <v>45.340299999999999</v>
      </c>
      <c r="F205">
        <v>25.88</v>
      </c>
      <c r="G205">
        <v>25.0595</v>
      </c>
      <c r="H205">
        <v>99.825900000000004</v>
      </c>
      <c r="I205">
        <v>1459</v>
      </c>
      <c r="J205">
        <v>1.4116</v>
      </c>
    </row>
    <row r="206" spans="1:10" x14ac:dyDescent="0.2">
      <c r="A206" t="s">
        <v>668</v>
      </c>
      <c r="B206">
        <v>19308.000700000001</v>
      </c>
      <c r="C206">
        <v>41.286099999999998</v>
      </c>
      <c r="D206">
        <v>43.283799999999999</v>
      </c>
      <c r="E206">
        <v>43.532899999999998</v>
      </c>
      <c r="F206">
        <v>22.565999999999999</v>
      </c>
      <c r="G206">
        <v>22.011700000000001</v>
      </c>
      <c r="H206">
        <v>99.719399999999993</v>
      </c>
      <c r="I206">
        <v>1134.2</v>
      </c>
      <c r="J206">
        <v>1.1060000000000001</v>
      </c>
    </row>
    <row r="207" spans="1:10" x14ac:dyDescent="0.2">
      <c r="A207" t="s">
        <v>669</v>
      </c>
      <c r="B207">
        <v>10965.056</v>
      </c>
      <c r="C207">
        <v>38.279299999999999</v>
      </c>
      <c r="D207">
        <v>40.903199999999998</v>
      </c>
      <c r="E207">
        <v>41.737299999999998</v>
      </c>
      <c r="F207">
        <v>18.9937</v>
      </c>
      <c r="G207">
        <v>18.820900000000002</v>
      </c>
      <c r="H207">
        <v>94.936800000000005</v>
      </c>
      <c r="I207">
        <v>1062.0999999999999</v>
      </c>
      <c r="J207">
        <v>0.94479999999999997</v>
      </c>
    </row>
    <row r="208" spans="1:10" x14ac:dyDescent="0.2">
      <c r="A208" t="s">
        <v>670</v>
      </c>
      <c r="B208">
        <v>6221.4522999999999</v>
      </c>
      <c r="C208">
        <v>35.456299999999999</v>
      </c>
      <c r="D208">
        <v>38.563699999999997</v>
      </c>
      <c r="E208">
        <v>39.9895</v>
      </c>
      <c r="F208">
        <v>15.839</v>
      </c>
      <c r="G208">
        <v>16.046199999999999</v>
      </c>
      <c r="H208">
        <v>84.210499999999996</v>
      </c>
      <c r="I208">
        <v>744.9</v>
      </c>
      <c r="J208">
        <v>0.73060000000000003</v>
      </c>
    </row>
    <row r="209" spans="1:10" x14ac:dyDescent="0.2">
      <c r="A209" t="s">
        <v>671</v>
      </c>
      <c r="B209">
        <v>3441.2273</v>
      </c>
      <c r="C209">
        <v>32.700200000000002</v>
      </c>
      <c r="D209">
        <v>36.4148</v>
      </c>
      <c r="E209">
        <v>38.261299999999999</v>
      </c>
      <c r="F209">
        <v>12.786099999999999</v>
      </c>
      <c r="G209">
        <v>13.316000000000001</v>
      </c>
      <c r="H209">
        <v>67.229699999999994</v>
      </c>
      <c r="I209">
        <v>554.79999999999995</v>
      </c>
      <c r="J209">
        <v>0.60509999999999997</v>
      </c>
    </row>
    <row r="210" spans="1:10" x14ac:dyDescent="0.2">
      <c r="A210" t="s">
        <v>672</v>
      </c>
      <c r="B210">
        <v>1039.8231000000001</v>
      </c>
      <c r="C210">
        <v>28.391500000000001</v>
      </c>
      <c r="D210">
        <v>32.791899999999998</v>
      </c>
      <c r="E210">
        <v>35.194099999999999</v>
      </c>
      <c r="F210">
        <v>8.2616999999999994</v>
      </c>
      <c r="G210">
        <v>9.125</v>
      </c>
      <c r="H210">
        <v>28.157499999999999</v>
      </c>
      <c r="I210">
        <v>327.2</v>
      </c>
      <c r="J210">
        <v>0.43980000000000002</v>
      </c>
    </row>
    <row r="211" spans="1:10" x14ac:dyDescent="0.2">
      <c r="A211" t="s">
        <v>673</v>
      </c>
      <c r="B211">
        <v>18453.295999999998</v>
      </c>
      <c r="C211">
        <v>44.0657</v>
      </c>
      <c r="D211">
        <v>48.650700000000001</v>
      </c>
      <c r="E211">
        <v>48.430300000000003</v>
      </c>
      <c r="F211">
        <v>23.8447</v>
      </c>
      <c r="G211">
        <v>23.476199999999999</v>
      </c>
      <c r="H211">
        <v>96.884399999999999</v>
      </c>
      <c r="I211">
        <v>640.1</v>
      </c>
      <c r="J211">
        <v>1.0130999999999999</v>
      </c>
    </row>
    <row r="212" spans="1:10" x14ac:dyDescent="0.2">
      <c r="A212" t="s">
        <v>674</v>
      </c>
      <c r="B212">
        <v>12335.216</v>
      </c>
      <c r="C212">
        <v>42.250399999999999</v>
      </c>
      <c r="D212">
        <v>47.5443</v>
      </c>
      <c r="E212">
        <v>46.8399</v>
      </c>
      <c r="F212">
        <v>22.013200000000001</v>
      </c>
      <c r="G212">
        <v>21.988800000000001</v>
      </c>
      <c r="H212">
        <v>94.5261</v>
      </c>
      <c r="I212">
        <v>493.6</v>
      </c>
      <c r="J212">
        <v>0.82699999999999996</v>
      </c>
    </row>
    <row r="213" spans="1:10" x14ac:dyDescent="0.2">
      <c r="A213" t="s">
        <v>675</v>
      </c>
      <c r="B213">
        <v>7786.6239999999998</v>
      </c>
      <c r="C213">
        <v>39.807600000000001</v>
      </c>
      <c r="D213">
        <v>46.136800000000001</v>
      </c>
      <c r="E213">
        <v>44.714199999999998</v>
      </c>
      <c r="F213">
        <v>19.628</v>
      </c>
      <c r="G213">
        <v>19.919</v>
      </c>
      <c r="H213">
        <v>89.391800000000003</v>
      </c>
      <c r="I213">
        <v>468.3</v>
      </c>
      <c r="J213">
        <v>0.69820000000000004</v>
      </c>
    </row>
    <row r="214" spans="1:10" x14ac:dyDescent="0.2">
      <c r="A214" t="s">
        <v>676</v>
      </c>
      <c r="B214">
        <v>4765.5200000000004</v>
      </c>
      <c r="C214">
        <v>36.867800000000003</v>
      </c>
      <c r="D214">
        <v>44.350499999999997</v>
      </c>
      <c r="E214">
        <v>42.376100000000001</v>
      </c>
      <c r="F214">
        <v>16.8673</v>
      </c>
      <c r="G214">
        <v>17.3674</v>
      </c>
      <c r="H214">
        <v>79.704300000000003</v>
      </c>
      <c r="I214">
        <v>344.6</v>
      </c>
      <c r="J214">
        <v>0.63100000000000001</v>
      </c>
    </row>
    <row r="215" spans="1:10" x14ac:dyDescent="0.2">
      <c r="A215" t="s">
        <v>677</v>
      </c>
      <c r="B215">
        <v>2748.672</v>
      </c>
      <c r="C215">
        <v>33.689700000000002</v>
      </c>
      <c r="D215">
        <v>42.478099999999998</v>
      </c>
      <c r="E215">
        <v>40.26</v>
      </c>
      <c r="F215">
        <v>13.5878</v>
      </c>
      <c r="G215">
        <v>14.2616</v>
      </c>
      <c r="H215">
        <v>63.954799999999999</v>
      </c>
      <c r="I215">
        <v>269.3</v>
      </c>
      <c r="J215">
        <v>0.54669999999999996</v>
      </c>
    </row>
    <row r="216" spans="1:10" x14ac:dyDescent="0.2">
      <c r="A216" t="s">
        <v>678</v>
      </c>
      <c r="B216">
        <v>758.49599999999998</v>
      </c>
      <c r="C216">
        <v>28.590199999999999</v>
      </c>
      <c r="D216">
        <v>39.619599999999998</v>
      </c>
      <c r="E216">
        <v>37.844799999999999</v>
      </c>
      <c r="F216">
        <v>8.4362999999999992</v>
      </c>
      <c r="G216">
        <v>9.0884999999999998</v>
      </c>
      <c r="H216">
        <v>25.666499999999999</v>
      </c>
      <c r="I216">
        <v>164.5</v>
      </c>
      <c r="J216">
        <v>0.38940000000000002</v>
      </c>
    </row>
    <row r="217" spans="1:10" x14ac:dyDescent="0.2">
      <c r="A217" t="s">
        <v>679</v>
      </c>
      <c r="B217">
        <v>17632.191999999999</v>
      </c>
      <c r="C217">
        <v>43.948700000000002</v>
      </c>
      <c r="D217">
        <v>48.9054</v>
      </c>
      <c r="E217">
        <v>49.0916</v>
      </c>
      <c r="F217">
        <v>23.508500000000002</v>
      </c>
      <c r="G217">
        <v>22.928999999999998</v>
      </c>
      <c r="H217">
        <v>97.596199999999996</v>
      </c>
      <c r="I217">
        <v>680.1</v>
      </c>
      <c r="J217">
        <v>1.0654999999999999</v>
      </c>
    </row>
    <row r="218" spans="1:10" x14ac:dyDescent="0.2">
      <c r="A218" t="s">
        <v>680</v>
      </c>
      <c r="B218">
        <v>11026.031999999999</v>
      </c>
      <c r="C218">
        <v>41.981999999999999</v>
      </c>
      <c r="D218">
        <v>47.658099999999997</v>
      </c>
      <c r="E218">
        <v>47.811</v>
      </c>
      <c r="F218">
        <v>20.884699999999999</v>
      </c>
      <c r="G218">
        <v>20.736799999999999</v>
      </c>
      <c r="H218">
        <v>95.631799999999998</v>
      </c>
      <c r="I218">
        <v>483.7</v>
      </c>
      <c r="J218">
        <v>0.84789999999999999</v>
      </c>
    </row>
    <row r="219" spans="1:10" x14ac:dyDescent="0.2">
      <c r="A219" t="s">
        <v>681</v>
      </c>
      <c r="B219">
        <v>6419.1360000000004</v>
      </c>
      <c r="C219">
        <v>39.695999999999998</v>
      </c>
      <c r="D219">
        <v>45.8476</v>
      </c>
      <c r="E219">
        <v>45.974499999999999</v>
      </c>
      <c r="F219">
        <v>17.906700000000001</v>
      </c>
      <c r="G219">
        <v>18.2498</v>
      </c>
      <c r="H219">
        <v>91.177000000000007</v>
      </c>
      <c r="I219">
        <v>428</v>
      </c>
      <c r="J219">
        <v>0.72770000000000001</v>
      </c>
    </row>
    <row r="220" spans="1:10" x14ac:dyDescent="0.2">
      <c r="A220" t="s">
        <v>682</v>
      </c>
      <c r="B220">
        <v>3723.1840000000002</v>
      </c>
      <c r="C220">
        <v>37.292000000000002</v>
      </c>
      <c r="D220">
        <v>43.794600000000003</v>
      </c>
      <c r="E220">
        <v>43.737400000000001</v>
      </c>
      <c r="F220">
        <v>15.246</v>
      </c>
      <c r="G220">
        <v>15.9354</v>
      </c>
      <c r="H220">
        <v>82.883899999999997</v>
      </c>
      <c r="I220">
        <v>295.3</v>
      </c>
      <c r="J220">
        <v>0.64229999999999998</v>
      </c>
    </row>
    <row r="221" spans="1:10" x14ac:dyDescent="0.2">
      <c r="A221" t="s">
        <v>683</v>
      </c>
      <c r="B221">
        <v>2213.2959999999998</v>
      </c>
      <c r="C221">
        <v>34.860199999999999</v>
      </c>
      <c r="D221">
        <v>41.581400000000002</v>
      </c>
      <c r="E221">
        <v>41.358699999999999</v>
      </c>
      <c r="F221">
        <v>13.2684</v>
      </c>
      <c r="G221">
        <v>14.100099999999999</v>
      </c>
      <c r="H221">
        <v>71.0732</v>
      </c>
      <c r="I221">
        <v>224.1</v>
      </c>
      <c r="J221">
        <v>0.60370000000000001</v>
      </c>
    </row>
    <row r="222" spans="1:10" x14ac:dyDescent="0.2">
      <c r="A222" t="s">
        <v>684</v>
      </c>
      <c r="B222">
        <v>811.26400000000001</v>
      </c>
      <c r="C222">
        <v>30.303100000000001</v>
      </c>
      <c r="D222">
        <v>37.911999999999999</v>
      </c>
      <c r="E222">
        <v>37.390500000000003</v>
      </c>
      <c r="F222">
        <v>9.8809000000000005</v>
      </c>
      <c r="G222">
        <v>10.832000000000001</v>
      </c>
      <c r="H222">
        <v>41.368400000000001</v>
      </c>
      <c r="I222">
        <v>159.30000000000001</v>
      </c>
      <c r="J222">
        <v>0.49769999999999998</v>
      </c>
    </row>
    <row r="223" spans="1:10" x14ac:dyDescent="0.2">
      <c r="A223" t="s">
        <v>685</v>
      </c>
      <c r="B223">
        <v>19820.080000000002</v>
      </c>
      <c r="C223">
        <v>43.326700000000002</v>
      </c>
      <c r="D223">
        <v>48.633600000000001</v>
      </c>
      <c r="E223">
        <v>50.366100000000003</v>
      </c>
      <c r="F223">
        <v>27.349</v>
      </c>
      <c r="G223">
        <v>26.185500000000001</v>
      </c>
      <c r="H223">
        <v>99.87</v>
      </c>
      <c r="I223">
        <v>904</v>
      </c>
      <c r="J223">
        <v>1.4325000000000001</v>
      </c>
    </row>
    <row r="224" spans="1:10" x14ac:dyDescent="0.2">
      <c r="A224" t="s">
        <v>686</v>
      </c>
      <c r="B224">
        <v>13892.608</v>
      </c>
      <c r="C224">
        <v>40.533700000000003</v>
      </c>
      <c r="D224">
        <v>47.139299999999999</v>
      </c>
      <c r="E224">
        <v>48.725200000000001</v>
      </c>
      <c r="F224">
        <v>24.285599999999999</v>
      </c>
      <c r="G224">
        <v>23.554200000000002</v>
      </c>
      <c r="H224">
        <v>99.812399999999997</v>
      </c>
      <c r="I224">
        <v>756.8</v>
      </c>
      <c r="J224">
        <v>1.3612</v>
      </c>
    </row>
    <row r="225" spans="1:10" x14ac:dyDescent="0.2">
      <c r="A225" t="s">
        <v>687</v>
      </c>
      <c r="B225">
        <v>8880.5840000000007</v>
      </c>
      <c r="C225">
        <v>37.256</v>
      </c>
      <c r="D225">
        <v>45.353099999999998</v>
      </c>
      <c r="E225">
        <v>46.826799999999999</v>
      </c>
      <c r="F225">
        <v>20.494299999999999</v>
      </c>
      <c r="G225">
        <v>20.2319</v>
      </c>
      <c r="H225">
        <v>99.662800000000004</v>
      </c>
      <c r="I225">
        <v>820.3</v>
      </c>
      <c r="J225">
        <v>1.0212000000000001</v>
      </c>
    </row>
    <row r="226" spans="1:10" x14ac:dyDescent="0.2">
      <c r="A226" t="s">
        <v>688</v>
      </c>
      <c r="B226">
        <v>5435.1279999999997</v>
      </c>
      <c r="C226">
        <v>33.9696</v>
      </c>
      <c r="D226">
        <v>42.857199999999999</v>
      </c>
      <c r="E226">
        <v>44.704999999999998</v>
      </c>
      <c r="F226">
        <v>16.609400000000001</v>
      </c>
      <c r="G226">
        <v>16.7713</v>
      </c>
      <c r="H226">
        <v>93.365499999999997</v>
      </c>
      <c r="I226">
        <v>606.1</v>
      </c>
      <c r="J226">
        <v>0.93020000000000003</v>
      </c>
    </row>
    <row r="227" spans="1:10" x14ac:dyDescent="0.2">
      <c r="A227" t="s">
        <v>689</v>
      </c>
      <c r="B227">
        <v>3209.4319999999998</v>
      </c>
      <c r="C227">
        <v>30.860499999999998</v>
      </c>
      <c r="D227">
        <v>40.232199999999999</v>
      </c>
      <c r="E227">
        <v>42.7532</v>
      </c>
      <c r="F227">
        <v>12.914099999999999</v>
      </c>
      <c r="G227">
        <v>13.4239</v>
      </c>
      <c r="H227">
        <v>80.209699999999998</v>
      </c>
      <c r="I227">
        <v>454.3</v>
      </c>
      <c r="J227">
        <v>0.78439999999999999</v>
      </c>
    </row>
    <row r="228" spans="1:10" x14ac:dyDescent="0.2">
      <c r="A228" t="s">
        <v>690</v>
      </c>
      <c r="B228">
        <v>1120.912</v>
      </c>
      <c r="C228">
        <v>26.086500000000001</v>
      </c>
      <c r="D228">
        <v>36.301699999999997</v>
      </c>
      <c r="E228">
        <v>39.871600000000001</v>
      </c>
      <c r="F228">
        <v>7.7923</v>
      </c>
      <c r="G228">
        <v>8.6437000000000008</v>
      </c>
      <c r="H228">
        <v>51.222099999999998</v>
      </c>
      <c r="I228">
        <v>279.2</v>
      </c>
      <c r="J228">
        <v>0.54259999999999997</v>
      </c>
    </row>
    <row r="229" spans="1:10" x14ac:dyDescent="0.2">
      <c r="A229" t="s">
        <v>691</v>
      </c>
      <c r="B229">
        <v>7092.9533000000001</v>
      </c>
      <c r="C229">
        <v>43.757599999999996</v>
      </c>
      <c r="D229">
        <v>43.497199999999999</v>
      </c>
      <c r="E229">
        <v>43.981499999999997</v>
      </c>
      <c r="F229">
        <v>19.819299999999998</v>
      </c>
      <c r="G229">
        <v>26.934200000000001</v>
      </c>
      <c r="H229">
        <v>98.631200000000007</v>
      </c>
      <c r="I229">
        <v>388.3</v>
      </c>
      <c r="J229">
        <v>0.4662</v>
      </c>
    </row>
    <row r="230" spans="1:10" x14ac:dyDescent="0.2">
      <c r="A230" t="s">
        <v>692</v>
      </c>
      <c r="B230">
        <v>4978.5066999999999</v>
      </c>
      <c r="C230">
        <v>40.4026</v>
      </c>
      <c r="D230">
        <v>39.9818</v>
      </c>
      <c r="E230">
        <v>40.932699999999997</v>
      </c>
      <c r="F230">
        <v>17.828399999999998</v>
      </c>
      <c r="G230">
        <v>24.703399999999998</v>
      </c>
      <c r="H230">
        <v>97.929199999999994</v>
      </c>
      <c r="I230">
        <v>381.5</v>
      </c>
      <c r="J230">
        <v>0.38129999999999997</v>
      </c>
    </row>
    <row r="231" spans="1:10" x14ac:dyDescent="0.2">
      <c r="A231" t="s">
        <v>693</v>
      </c>
      <c r="B231">
        <v>3059.5533</v>
      </c>
      <c r="C231">
        <v>36.478299999999997</v>
      </c>
      <c r="D231">
        <v>36.492800000000003</v>
      </c>
      <c r="E231">
        <v>38.394799999999996</v>
      </c>
      <c r="F231">
        <v>15.2127</v>
      </c>
      <c r="G231">
        <v>21.7026</v>
      </c>
      <c r="H231">
        <v>95.176100000000005</v>
      </c>
      <c r="I231">
        <v>336.3</v>
      </c>
      <c r="J231">
        <v>0.31209999999999999</v>
      </c>
    </row>
    <row r="232" spans="1:10" x14ac:dyDescent="0.2">
      <c r="A232" t="s">
        <v>694</v>
      </c>
      <c r="B232">
        <v>1781.9332999999999</v>
      </c>
      <c r="C232">
        <v>32.562100000000001</v>
      </c>
      <c r="D232">
        <v>34.546900000000001</v>
      </c>
      <c r="E232">
        <v>37.246200000000002</v>
      </c>
      <c r="F232">
        <v>12.5198</v>
      </c>
      <c r="G232">
        <v>18.4679</v>
      </c>
      <c r="H232">
        <v>85.765100000000004</v>
      </c>
      <c r="I232">
        <v>246.3</v>
      </c>
      <c r="J232">
        <v>0.24460000000000001</v>
      </c>
    </row>
    <row r="233" spans="1:10" x14ac:dyDescent="0.2">
      <c r="A233" t="s">
        <v>695</v>
      </c>
      <c r="B233">
        <v>970.48</v>
      </c>
      <c r="C233">
        <v>28.979600000000001</v>
      </c>
      <c r="D233">
        <v>32.960500000000003</v>
      </c>
      <c r="E233">
        <v>35.692100000000003</v>
      </c>
      <c r="F233">
        <v>9.9930000000000003</v>
      </c>
      <c r="G233">
        <v>15.175000000000001</v>
      </c>
      <c r="H233">
        <v>69.841499999999996</v>
      </c>
      <c r="I233">
        <v>170.2</v>
      </c>
      <c r="J233">
        <v>0.21990000000000001</v>
      </c>
    </row>
    <row r="234" spans="1:10" x14ac:dyDescent="0.2">
      <c r="A234" t="s">
        <v>696</v>
      </c>
      <c r="B234">
        <v>230.7867</v>
      </c>
      <c r="C234">
        <v>23.964400000000001</v>
      </c>
      <c r="D234">
        <v>30.761199999999999</v>
      </c>
      <c r="E234">
        <v>33.656199999999998</v>
      </c>
      <c r="F234">
        <v>6.6708999999999996</v>
      </c>
      <c r="G234">
        <v>9.891</v>
      </c>
      <c r="H234">
        <v>26.331299999999999</v>
      </c>
      <c r="I234">
        <v>79.599999999999994</v>
      </c>
      <c r="J234">
        <v>0.1258</v>
      </c>
    </row>
    <row r="235" spans="1:10" x14ac:dyDescent="0.2">
      <c r="A235" t="s">
        <v>697</v>
      </c>
      <c r="B235">
        <v>9253.8649000000005</v>
      </c>
      <c r="C235">
        <v>41.407200000000003</v>
      </c>
      <c r="D235">
        <v>44.648099999999999</v>
      </c>
      <c r="E235">
        <v>48.7941</v>
      </c>
      <c r="F235">
        <v>15.7219</v>
      </c>
      <c r="G235">
        <v>23.079000000000001</v>
      </c>
      <c r="H235">
        <v>99.789100000000005</v>
      </c>
      <c r="I235">
        <v>569.5</v>
      </c>
      <c r="J235">
        <v>0.55269999999999997</v>
      </c>
    </row>
    <row r="236" spans="1:10" x14ac:dyDescent="0.2">
      <c r="A236" t="s">
        <v>698</v>
      </c>
      <c r="B236">
        <v>6339.5661</v>
      </c>
      <c r="C236">
        <v>38.031799999999997</v>
      </c>
      <c r="D236">
        <v>42.747199999999999</v>
      </c>
      <c r="E236">
        <v>47.744999999999997</v>
      </c>
      <c r="F236">
        <v>13.2117</v>
      </c>
      <c r="G236">
        <v>20.132400000000001</v>
      </c>
      <c r="H236">
        <v>99.668499999999995</v>
      </c>
      <c r="I236">
        <v>467</v>
      </c>
      <c r="J236">
        <v>0.46029999999999999</v>
      </c>
    </row>
    <row r="237" spans="1:10" x14ac:dyDescent="0.2">
      <c r="A237" t="s">
        <v>699</v>
      </c>
      <c r="B237">
        <v>3612.6797000000001</v>
      </c>
      <c r="C237">
        <v>34.177399999999999</v>
      </c>
      <c r="D237">
        <v>40.724699999999999</v>
      </c>
      <c r="E237">
        <v>46.443800000000003</v>
      </c>
      <c r="F237">
        <v>10.4046</v>
      </c>
      <c r="G237">
        <v>16.841100000000001</v>
      </c>
      <c r="H237">
        <v>97.843299999999999</v>
      </c>
      <c r="I237">
        <v>328.2</v>
      </c>
      <c r="J237">
        <v>0.3695</v>
      </c>
    </row>
    <row r="238" spans="1:10" x14ac:dyDescent="0.2">
      <c r="A238" t="s">
        <v>700</v>
      </c>
      <c r="B238">
        <v>1689.9883</v>
      </c>
      <c r="C238">
        <v>30.615500000000001</v>
      </c>
      <c r="D238">
        <v>38.848999999999997</v>
      </c>
      <c r="E238">
        <v>45.3688</v>
      </c>
      <c r="F238">
        <v>7.8357000000000001</v>
      </c>
      <c r="G238">
        <v>13.6753</v>
      </c>
      <c r="H238">
        <v>82.693899999999999</v>
      </c>
      <c r="I238">
        <v>228.4</v>
      </c>
      <c r="J238">
        <v>0.27310000000000001</v>
      </c>
    </row>
    <row r="239" spans="1:10" x14ac:dyDescent="0.2">
      <c r="A239" t="s">
        <v>701</v>
      </c>
      <c r="B239">
        <v>629.24210000000005</v>
      </c>
      <c r="C239">
        <v>27.817599999999999</v>
      </c>
      <c r="D239">
        <v>37.4955</v>
      </c>
      <c r="E239">
        <v>44.242699999999999</v>
      </c>
      <c r="F239">
        <v>5.8582999999999998</v>
      </c>
      <c r="G239">
        <v>10.8017</v>
      </c>
      <c r="H239">
        <v>60.252400000000002</v>
      </c>
      <c r="I239">
        <v>141.1</v>
      </c>
      <c r="J239">
        <v>0.17419999999999999</v>
      </c>
    </row>
    <row r="240" spans="1:10" x14ac:dyDescent="0.2">
      <c r="A240" t="s">
        <v>702</v>
      </c>
      <c r="B240">
        <v>121.2306</v>
      </c>
      <c r="C240">
        <v>25.2607</v>
      </c>
      <c r="D240">
        <v>35.712800000000001</v>
      </c>
      <c r="E240">
        <v>41.235799999999998</v>
      </c>
      <c r="F240">
        <v>4.4108000000000001</v>
      </c>
      <c r="G240">
        <v>7.2946</v>
      </c>
      <c r="H240">
        <v>18.506</v>
      </c>
      <c r="I240">
        <v>52.9</v>
      </c>
      <c r="J240">
        <v>0.1061</v>
      </c>
    </row>
    <row r="241" spans="1:10" x14ac:dyDescent="0.2">
      <c r="A241" t="s">
        <v>703</v>
      </c>
      <c r="B241">
        <v>12366.7968</v>
      </c>
      <c r="C241">
        <v>42.0886</v>
      </c>
      <c r="D241">
        <v>45.180700000000002</v>
      </c>
      <c r="E241">
        <v>46.152299999999997</v>
      </c>
      <c r="F241">
        <v>18.758500000000002</v>
      </c>
      <c r="G241">
        <v>26.322600000000001</v>
      </c>
      <c r="H241">
        <v>96.205699999999993</v>
      </c>
      <c r="I241">
        <v>621.20000000000005</v>
      </c>
      <c r="J241">
        <v>0.59860000000000002</v>
      </c>
    </row>
    <row r="242" spans="1:10" x14ac:dyDescent="0.2">
      <c r="A242" t="s">
        <v>704</v>
      </c>
      <c r="B242">
        <v>9265.7808999999997</v>
      </c>
      <c r="C242">
        <v>38.280700000000003</v>
      </c>
      <c r="D242">
        <v>43.396799999999999</v>
      </c>
      <c r="E242">
        <v>44.601599999999998</v>
      </c>
      <c r="F242">
        <v>15.8437</v>
      </c>
      <c r="G242">
        <v>23.4221</v>
      </c>
      <c r="H242">
        <v>94.328599999999994</v>
      </c>
      <c r="I242">
        <v>583.5</v>
      </c>
      <c r="J242">
        <v>0.49819999999999998</v>
      </c>
    </row>
    <row r="243" spans="1:10" x14ac:dyDescent="0.2">
      <c r="A243" t="s">
        <v>705</v>
      </c>
      <c r="B243">
        <v>6164.5972000000002</v>
      </c>
      <c r="C243">
        <v>33.907600000000002</v>
      </c>
      <c r="D243">
        <v>41.631700000000002</v>
      </c>
      <c r="E243">
        <v>43.224400000000003</v>
      </c>
      <c r="F243">
        <v>12.5251</v>
      </c>
      <c r="G243">
        <v>19.7029</v>
      </c>
      <c r="H243">
        <v>89.090599999999995</v>
      </c>
      <c r="I243">
        <v>506.6</v>
      </c>
      <c r="J243">
        <v>0.37790000000000001</v>
      </c>
    </row>
    <row r="244" spans="1:10" x14ac:dyDescent="0.2">
      <c r="A244" t="s">
        <v>706</v>
      </c>
      <c r="B244">
        <v>3623.6208000000001</v>
      </c>
      <c r="C244">
        <v>29.7073</v>
      </c>
      <c r="D244">
        <v>39.514099999999999</v>
      </c>
      <c r="E244">
        <v>41.449399999999997</v>
      </c>
      <c r="F244">
        <v>9.7352000000000007</v>
      </c>
      <c r="G244">
        <v>16.200800000000001</v>
      </c>
      <c r="H244">
        <v>78.754000000000005</v>
      </c>
      <c r="I244">
        <v>384.6</v>
      </c>
      <c r="J244">
        <v>0.31909999999999999</v>
      </c>
    </row>
    <row r="245" spans="1:10" x14ac:dyDescent="0.2">
      <c r="A245" t="s">
        <v>707</v>
      </c>
      <c r="B245">
        <v>1805.4087999999999</v>
      </c>
      <c r="C245">
        <v>26.018599999999999</v>
      </c>
      <c r="D245">
        <v>36.311700000000002</v>
      </c>
      <c r="E245">
        <v>40.218000000000004</v>
      </c>
      <c r="F245">
        <v>7.5439999999999996</v>
      </c>
      <c r="G245">
        <v>13.201499999999999</v>
      </c>
      <c r="H245">
        <v>61.666400000000003</v>
      </c>
      <c r="I245">
        <v>276.39999999999998</v>
      </c>
      <c r="J245">
        <v>0.26250000000000001</v>
      </c>
    </row>
    <row r="246" spans="1:10" x14ac:dyDescent="0.2">
      <c r="A246" t="s">
        <v>708</v>
      </c>
      <c r="B246">
        <v>327.92770000000002</v>
      </c>
      <c r="C246">
        <v>21.531300000000002</v>
      </c>
      <c r="D246">
        <v>36.444099999999999</v>
      </c>
      <c r="E246">
        <v>38.775599999999997</v>
      </c>
      <c r="F246">
        <v>4.6576000000000004</v>
      </c>
      <c r="G246">
        <v>8.5973000000000006</v>
      </c>
      <c r="H246">
        <v>18.258800000000001</v>
      </c>
      <c r="I246">
        <v>131.69999999999999</v>
      </c>
      <c r="J246">
        <v>0.13300000000000001</v>
      </c>
    </row>
    <row r="247" spans="1:10" x14ac:dyDescent="0.2">
      <c r="A247" t="s">
        <v>709</v>
      </c>
      <c r="B247">
        <v>2077.2966000000001</v>
      </c>
      <c r="C247">
        <v>45.4739</v>
      </c>
      <c r="D247">
        <v>47.854199999999999</v>
      </c>
      <c r="E247">
        <v>49.384</v>
      </c>
      <c r="F247">
        <v>18.008199999999999</v>
      </c>
      <c r="G247">
        <v>24.581099999999999</v>
      </c>
      <c r="H247">
        <v>99.682400000000001</v>
      </c>
      <c r="I247">
        <v>182.2</v>
      </c>
      <c r="J247">
        <v>0.23069999999999999</v>
      </c>
    </row>
    <row r="248" spans="1:10" x14ac:dyDescent="0.2">
      <c r="A248" t="s">
        <v>710</v>
      </c>
      <c r="B248">
        <v>1377.8927000000001</v>
      </c>
      <c r="C248">
        <v>43.292299999999997</v>
      </c>
      <c r="D248">
        <v>46.0702</v>
      </c>
      <c r="E248">
        <v>47.971299999999999</v>
      </c>
      <c r="F248">
        <v>16.949000000000002</v>
      </c>
      <c r="G248">
        <v>22.792100000000001</v>
      </c>
      <c r="H248">
        <v>98.792299999999997</v>
      </c>
      <c r="I248">
        <v>136.5</v>
      </c>
      <c r="J248">
        <v>0.25729999999999997</v>
      </c>
    </row>
    <row r="249" spans="1:10" x14ac:dyDescent="0.2">
      <c r="A249" t="s">
        <v>711</v>
      </c>
      <c r="B249">
        <v>806.92830000000004</v>
      </c>
      <c r="C249">
        <v>40.491599999999998</v>
      </c>
      <c r="D249">
        <v>43.927999999999997</v>
      </c>
      <c r="E249">
        <v>46.311300000000003</v>
      </c>
      <c r="F249">
        <v>15.516400000000001</v>
      </c>
      <c r="G249">
        <v>20.557500000000001</v>
      </c>
      <c r="H249">
        <v>95.675200000000004</v>
      </c>
      <c r="I249">
        <v>96.6</v>
      </c>
      <c r="J249">
        <v>0.1943</v>
      </c>
    </row>
    <row r="250" spans="1:10" x14ac:dyDescent="0.2">
      <c r="A250" t="s">
        <v>712</v>
      </c>
      <c r="B250">
        <v>471.7278</v>
      </c>
      <c r="C250">
        <v>37.7515</v>
      </c>
      <c r="D250">
        <v>41.977800000000002</v>
      </c>
      <c r="E250">
        <v>44.332099999999997</v>
      </c>
      <c r="F250">
        <v>14.1051</v>
      </c>
      <c r="G250">
        <v>18.116900000000001</v>
      </c>
      <c r="H250">
        <v>85.415899999999993</v>
      </c>
      <c r="I250">
        <v>70.5</v>
      </c>
      <c r="J250">
        <v>0.17150000000000001</v>
      </c>
    </row>
    <row r="251" spans="1:10" x14ac:dyDescent="0.2">
      <c r="A251" t="s">
        <v>713</v>
      </c>
      <c r="B251">
        <v>288.04770000000002</v>
      </c>
      <c r="C251">
        <v>35.132399999999997</v>
      </c>
      <c r="D251">
        <v>40.043799999999997</v>
      </c>
      <c r="E251">
        <v>42.163200000000003</v>
      </c>
      <c r="F251">
        <v>12.6675</v>
      </c>
      <c r="G251">
        <v>15.6004</v>
      </c>
      <c r="H251">
        <v>70.329099999999997</v>
      </c>
      <c r="I251">
        <v>53.5</v>
      </c>
      <c r="J251">
        <v>0.16650000000000001</v>
      </c>
    </row>
    <row r="252" spans="1:10" x14ac:dyDescent="0.2">
      <c r="A252" t="s">
        <v>714</v>
      </c>
      <c r="B252">
        <v>112.12779999999999</v>
      </c>
      <c r="C252">
        <v>30.238600000000002</v>
      </c>
      <c r="D252">
        <v>36.479799999999997</v>
      </c>
      <c r="E252">
        <v>38.308300000000003</v>
      </c>
      <c r="F252">
        <v>9.9692000000000007</v>
      </c>
      <c r="G252">
        <v>11.178900000000001</v>
      </c>
      <c r="H252">
        <v>33.380699999999997</v>
      </c>
      <c r="I252">
        <v>36.200000000000003</v>
      </c>
      <c r="J252">
        <v>0.108</v>
      </c>
    </row>
    <row r="253" spans="1:10" x14ac:dyDescent="0.2">
      <c r="A253" t="s">
        <v>715</v>
      </c>
      <c r="B253">
        <v>19424.2363</v>
      </c>
      <c r="C253">
        <v>40.674700000000001</v>
      </c>
      <c r="D253">
        <v>43.332999999999998</v>
      </c>
      <c r="E253">
        <v>43.481999999999999</v>
      </c>
      <c r="F253">
        <v>15.426</v>
      </c>
      <c r="G253">
        <v>24.197600000000001</v>
      </c>
      <c r="H253">
        <v>98.980999999999995</v>
      </c>
      <c r="I253">
        <v>557.79999999999995</v>
      </c>
      <c r="J253">
        <v>0.56520000000000004</v>
      </c>
    </row>
    <row r="254" spans="1:10" x14ac:dyDescent="0.2">
      <c r="A254" t="s">
        <v>716</v>
      </c>
      <c r="B254">
        <v>12827.335800000001</v>
      </c>
      <c r="C254">
        <v>37.631100000000004</v>
      </c>
      <c r="D254">
        <v>41.264099999999999</v>
      </c>
      <c r="E254">
        <v>41.601300000000002</v>
      </c>
      <c r="F254">
        <v>13.1691</v>
      </c>
      <c r="G254">
        <v>21.299800000000001</v>
      </c>
      <c r="H254">
        <v>96.033299999999997</v>
      </c>
      <c r="I254">
        <v>456.9</v>
      </c>
      <c r="J254">
        <v>0.4834</v>
      </c>
    </row>
    <row r="255" spans="1:10" x14ac:dyDescent="0.2">
      <c r="A255" t="s">
        <v>717</v>
      </c>
      <c r="B255">
        <v>7476.4840000000004</v>
      </c>
      <c r="C255">
        <v>34.225299999999997</v>
      </c>
      <c r="D255">
        <v>39.393300000000004</v>
      </c>
      <c r="E255">
        <v>39.726399999999998</v>
      </c>
      <c r="F255">
        <v>10.7028</v>
      </c>
      <c r="G255">
        <v>18.107500000000002</v>
      </c>
      <c r="H255">
        <v>89.632000000000005</v>
      </c>
      <c r="I255">
        <v>317.89999999999998</v>
      </c>
      <c r="J255">
        <v>0.36270000000000002</v>
      </c>
    </row>
    <row r="256" spans="1:10" x14ac:dyDescent="0.2">
      <c r="A256" t="s">
        <v>718</v>
      </c>
      <c r="B256">
        <v>3959.4126000000001</v>
      </c>
      <c r="C256">
        <v>30.942699999999999</v>
      </c>
      <c r="D256">
        <v>37.712499999999999</v>
      </c>
      <c r="E256">
        <v>37.750599999999999</v>
      </c>
      <c r="F256">
        <v>8.2712000000000003</v>
      </c>
      <c r="G256">
        <v>14.751899999999999</v>
      </c>
      <c r="H256">
        <v>77.354200000000006</v>
      </c>
      <c r="I256">
        <v>222.5</v>
      </c>
      <c r="J256">
        <v>0.28710000000000002</v>
      </c>
    </row>
    <row r="257" spans="1:10" x14ac:dyDescent="0.2">
      <c r="A257" t="s">
        <v>719</v>
      </c>
      <c r="B257">
        <v>1864.1659999999999</v>
      </c>
      <c r="C257">
        <v>28.014099999999999</v>
      </c>
      <c r="D257">
        <v>36.041600000000003</v>
      </c>
      <c r="E257">
        <v>35.830800000000004</v>
      </c>
      <c r="F257">
        <v>6.1243999999999996</v>
      </c>
      <c r="G257">
        <v>11.408899999999999</v>
      </c>
      <c r="H257">
        <v>57.540399999999998</v>
      </c>
      <c r="I257">
        <v>148.5</v>
      </c>
      <c r="J257">
        <v>0.22170000000000001</v>
      </c>
    </row>
    <row r="258" spans="1:10" x14ac:dyDescent="0.2">
      <c r="A258" t="s">
        <v>720</v>
      </c>
      <c r="B258">
        <v>342.74489999999997</v>
      </c>
      <c r="C258">
        <v>24.187000000000001</v>
      </c>
      <c r="D258">
        <v>34.303400000000003</v>
      </c>
      <c r="E258">
        <v>33.922800000000002</v>
      </c>
      <c r="F258">
        <v>3.6791</v>
      </c>
      <c r="G258">
        <v>6.5530999999999997</v>
      </c>
      <c r="H258">
        <v>15.7182</v>
      </c>
      <c r="I258">
        <v>63.8</v>
      </c>
      <c r="J258">
        <v>0.12809999999999999</v>
      </c>
    </row>
    <row r="259" spans="1:10" x14ac:dyDescent="0.2">
      <c r="A259" t="s">
        <v>721</v>
      </c>
      <c r="B259">
        <v>8312.1355000000003</v>
      </c>
      <c r="C259">
        <v>40.040900000000001</v>
      </c>
      <c r="D259">
        <v>46.2119</v>
      </c>
      <c r="E259">
        <v>46.5441</v>
      </c>
      <c r="F259">
        <v>12.992699999999999</v>
      </c>
      <c r="G259">
        <v>21.191199999999998</v>
      </c>
      <c r="H259">
        <v>96.801699999999997</v>
      </c>
      <c r="I259">
        <v>574</v>
      </c>
      <c r="J259">
        <v>0.54630000000000001</v>
      </c>
    </row>
    <row r="260" spans="1:10" x14ac:dyDescent="0.2">
      <c r="A260" t="s">
        <v>722</v>
      </c>
      <c r="B260">
        <v>4561.1143000000002</v>
      </c>
      <c r="C260">
        <v>36.8078</v>
      </c>
      <c r="D260">
        <v>44.573799999999999</v>
      </c>
      <c r="E260">
        <v>44.903500000000001</v>
      </c>
      <c r="F260">
        <v>9.7722999999999995</v>
      </c>
      <c r="G260">
        <v>17.115100000000002</v>
      </c>
      <c r="H260">
        <v>94.102099999999993</v>
      </c>
      <c r="I260">
        <v>411.7</v>
      </c>
      <c r="J260">
        <v>0.42159999999999997</v>
      </c>
    </row>
    <row r="261" spans="1:10" x14ac:dyDescent="0.2">
      <c r="A261" t="s">
        <v>723</v>
      </c>
      <c r="B261">
        <v>2121.1088</v>
      </c>
      <c r="C261">
        <v>34.034599999999998</v>
      </c>
      <c r="D261">
        <v>43.015999999999998</v>
      </c>
      <c r="E261">
        <v>42.847200000000001</v>
      </c>
      <c r="F261">
        <v>7.3010000000000002</v>
      </c>
      <c r="G261">
        <v>13.283899999999999</v>
      </c>
      <c r="H261">
        <v>86.980599999999995</v>
      </c>
      <c r="I261">
        <v>263.5</v>
      </c>
      <c r="J261">
        <v>0.2777</v>
      </c>
    </row>
    <row r="262" spans="1:10" x14ac:dyDescent="0.2">
      <c r="A262" t="s">
        <v>724</v>
      </c>
      <c r="B262">
        <v>1006.8641</v>
      </c>
      <c r="C262">
        <v>31.899100000000001</v>
      </c>
      <c r="D262">
        <v>41.184199999999997</v>
      </c>
      <c r="E262">
        <v>40.668500000000002</v>
      </c>
      <c r="F262">
        <v>6.0151000000000003</v>
      </c>
      <c r="G262">
        <v>10.5275</v>
      </c>
      <c r="H262">
        <v>73.034400000000005</v>
      </c>
      <c r="I262">
        <v>155.30000000000001</v>
      </c>
      <c r="J262">
        <v>0.42070000000000002</v>
      </c>
    </row>
    <row r="263" spans="1:10" x14ac:dyDescent="0.2">
      <c r="A263" t="s">
        <v>725</v>
      </c>
      <c r="B263">
        <v>510.3931</v>
      </c>
      <c r="C263">
        <v>30.098500000000001</v>
      </c>
      <c r="D263">
        <v>38.932899999999997</v>
      </c>
      <c r="E263">
        <v>38.384099999999997</v>
      </c>
      <c r="F263">
        <v>5.4630000000000001</v>
      </c>
      <c r="G263">
        <v>9.2589000000000006</v>
      </c>
      <c r="H263">
        <v>58.367800000000003</v>
      </c>
      <c r="I263">
        <v>104.6</v>
      </c>
      <c r="J263">
        <v>0.18010000000000001</v>
      </c>
    </row>
    <row r="264" spans="1:10" x14ac:dyDescent="0.2">
      <c r="A264" t="s">
        <v>726</v>
      </c>
      <c r="B264">
        <v>143.5763</v>
      </c>
      <c r="C264">
        <v>26.8123</v>
      </c>
      <c r="D264">
        <v>36.052799999999998</v>
      </c>
      <c r="E264">
        <v>35.1541</v>
      </c>
      <c r="F264">
        <v>4.6501999999999999</v>
      </c>
      <c r="G264">
        <v>7.5004</v>
      </c>
      <c r="H264">
        <v>31.622800000000002</v>
      </c>
      <c r="I264">
        <v>52.6</v>
      </c>
      <c r="J264">
        <v>0.1139</v>
      </c>
    </row>
    <row r="265" spans="1:10" x14ac:dyDescent="0.2">
      <c r="A265" t="s">
        <v>727</v>
      </c>
      <c r="B265">
        <v>8949.1200000000008</v>
      </c>
      <c r="C265">
        <v>42.637799999999999</v>
      </c>
      <c r="D265">
        <v>44.723799999999997</v>
      </c>
      <c r="E265">
        <v>45.683900000000001</v>
      </c>
      <c r="F265">
        <v>18.930199999999999</v>
      </c>
      <c r="G265">
        <v>27.227699999999999</v>
      </c>
      <c r="H265">
        <v>96.216999999999999</v>
      </c>
      <c r="I265">
        <v>225.1</v>
      </c>
      <c r="J265">
        <v>0.31419999999999998</v>
      </c>
    </row>
    <row r="266" spans="1:10" x14ac:dyDescent="0.2">
      <c r="A266" t="s">
        <v>728</v>
      </c>
      <c r="B266">
        <v>6440.768</v>
      </c>
      <c r="C266">
        <v>39.480899999999998</v>
      </c>
      <c r="D266">
        <v>42.7515</v>
      </c>
      <c r="E266">
        <v>43.667700000000004</v>
      </c>
      <c r="F266">
        <v>16.695399999999999</v>
      </c>
      <c r="G266">
        <v>24.598400000000002</v>
      </c>
      <c r="H266">
        <v>94.558400000000006</v>
      </c>
      <c r="I266">
        <v>203.9</v>
      </c>
      <c r="J266">
        <v>0.24060000000000001</v>
      </c>
    </row>
    <row r="267" spans="1:10" x14ac:dyDescent="0.2">
      <c r="A267" t="s">
        <v>729</v>
      </c>
      <c r="B267">
        <v>4129.0720000000001</v>
      </c>
      <c r="C267">
        <v>35.716299999999997</v>
      </c>
      <c r="D267">
        <v>40.535899999999998</v>
      </c>
      <c r="E267">
        <v>41.294199999999996</v>
      </c>
      <c r="F267">
        <v>13.790699999999999</v>
      </c>
      <c r="G267">
        <v>21.220300000000002</v>
      </c>
      <c r="H267">
        <v>90.328699999999998</v>
      </c>
      <c r="I267">
        <v>158.19999999999999</v>
      </c>
      <c r="J267">
        <v>0.2172</v>
      </c>
    </row>
    <row r="268" spans="1:10" x14ac:dyDescent="0.2">
      <c r="A268" t="s">
        <v>730</v>
      </c>
      <c r="B268">
        <v>2438.3679999999999</v>
      </c>
      <c r="C268">
        <v>32.0212</v>
      </c>
      <c r="D268">
        <v>38.063600000000001</v>
      </c>
      <c r="E268">
        <v>38.805500000000002</v>
      </c>
      <c r="F268">
        <v>10.862500000000001</v>
      </c>
      <c r="G268">
        <v>17.490100000000002</v>
      </c>
      <c r="H268">
        <v>81.889799999999994</v>
      </c>
      <c r="I268">
        <v>122.5</v>
      </c>
      <c r="J268">
        <v>0.18379999999999999</v>
      </c>
    </row>
    <row r="269" spans="1:10" x14ac:dyDescent="0.2">
      <c r="A269" t="s">
        <v>731</v>
      </c>
      <c r="B269">
        <v>1308.56</v>
      </c>
      <c r="C269">
        <v>28.633099999999999</v>
      </c>
      <c r="D269">
        <v>35.646000000000001</v>
      </c>
      <c r="E269">
        <v>36.422899999999998</v>
      </c>
      <c r="F269">
        <v>8.2055000000000007</v>
      </c>
      <c r="G269">
        <v>13.974600000000001</v>
      </c>
      <c r="H269">
        <v>68.385199999999998</v>
      </c>
      <c r="I269">
        <v>85.6</v>
      </c>
      <c r="J269">
        <v>0.14449999999999999</v>
      </c>
    </row>
    <row r="270" spans="1:10" x14ac:dyDescent="0.2">
      <c r="A270" t="s">
        <v>732</v>
      </c>
      <c r="B270">
        <v>326.68799999999999</v>
      </c>
      <c r="C270">
        <v>24.081</v>
      </c>
      <c r="D270">
        <v>32.602699999999999</v>
      </c>
      <c r="E270">
        <v>33.009399999999999</v>
      </c>
      <c r="F270">
        <v>4.9638999999999998</v>
      </c>
      <c r="G270">
        <v>8.7688000000000006</v>
      </c>
      <c r="H270">
        <v>33.605499999999999</v>
      </c>
      <c r="I270">
        <v>43.2</v>
      </c>
      <c r="J270">
        <v>9.2600000000000002E-2</v>
      </c>
    </row>
    <row r="271" spans="1:10" x14ac:dyDescent="0.2">
      <c r="A271" t="s">
        <v>733</v>
      </c>
      <c r="B271">
        <v>11161.2</v>
      </c>
      <c r="C271">
        <v>41.724299999999999</v>
      </c>
      <c r="D271">
        <v>42.587299999999999</v>
      </c>
      <c r="E271">
        <v>43.423299999999998</v>
      </c>
      <c r="F271">
        <v>17.082899999999999</v>
      </c>
      <c r="G271">
        <v>23.714099999999998</v>
      </c>
      <c r="H271">
        <v>99.831699999999998</v>
      </c>
      <c r="I271">
        <v>329.6</v>
      </c>
      <c r="J271">
        <v>0.33100000000000002</v>
      </c>
    </row>
    <row r="272" spans="1:10" x14ac:dyDescent="0.2">
      <c r="A272" t="s">
        <v>734</v>
      </c>
      <c r="B272">
        <v>7818.1067000000003</v>
      </c>
      <c r="C272">
        <v>38.125399999999999</v>
      </c>
      <c r="D272">
        <v>39.607799999999997</v>
      </c>
      <c r="E272">
        <v>41.488700000000001</v>
      </c>
      <c r="F272">
        <v>14.4491</v>
      </c>
      <c r="G272">
        <v>21.010899999999999</v>
      </c>
      <c r="H272">
        <v>99.747200000000007</v>
      </c>
      <c r="I272">
        <v>315.2</v>
      </c>
      <c r="J272">
        <v>0.29370000000000002</v>
      </c>
    </row>
    <row r="273" spans="1:10" x14ac:dyDescent="0.2">
      <c r="A273" t="s">
        <v>735</v>
      </c>
      <c r="B273">
        <v>4752.9732999999997</v>
      </c>
      <c r="C273">
        <v>33.987200000000001</v>
      </c>
      <c r="D273">
        <v>36.9878</v>
      </c>
      <c r="E273">
        <v>39.950800000000001</v>
      </c>
      <c r="F273">
        <v>11.489100000000001</v>
      </c>
      <c r="G273">
        <v>17.8386</v>
      </c>
      <c r="H273">
        <v>95.147400000000005</v>
      </c>
      <c r="I273">
        <v>243.3</v>
      </c>
      <c r="J273">
        <v>0.2278</v>
      </c>
    </row>
    <row r="274" spans="1:10" x14ac:dyDescent="0.2">
      <c r="A274" t="s">
        <v>736</v>
      </c>
      <c r="B274">
        <v>2527.3200000000002</v>
      </c>
      <c r="C274">
        <v>30.051400000000001</v>
      </c>
      <c r="D274">
        <v>35.320700000000002</v>
      </c>
      <c r="E274">
        <v>38.632599999999996</v>
      </c>
      <c r="F274">
        <v>8.8056000000000001</v>
      </c>
      <c r="G274">
        <v>14.686299999999999</v>
      </c>
      <c r="H274">
        <v>82.559799999999996</v>
      </c>
      <c r="I274">
        <v>164.6</v>
      </c>
      <c r="J274">
        <v>0.17749999999999999</v>
      </c>
    </row>
    <row r="275" spans="1:10" x14ac:dyDescent="0.2">
      <c r="A275" t="s">
        <v>737</v>
      </c>
      <c r="B275">
        <v>1077.9467</v>
      </c>
      <c r="C275">
        <v>26.721</v>
      </c>
      <c r="D275">
        <v>33.716500000000003</v>
      </c>
      <c r="E275">
        <v>37.1755</v>
      </c>
      <c r="F275">
        <v>6.5035999999999996</v>
      </c>
      <c r="G275">
        <v>11.598100000000001</v>
      </c>
      <c r="H275">
        <v>61.863399999999999</v>
      </c>
      <c r="I275">
        <v>108.3</v>
      </c>
      <c r="J275">
        <v>0.1318</v>
      </c>
    </row>
    <row r="276" spans="1:10" x14ac:dyDescent="0.2">
      <c r="A276" t="s">
        <v>738</v>
      </c>
      <c r="B276">
        <v>185.41329999999999</v>
      </c>
      <c r="C276">
        <v>23.393699999999999</v>
      </c>
      <c r="D276">
        <v>30.816199999999998</v>
      </c>
      <c r="E276">
        <v>35.317300000000003</v>
      </c>
      <c r="F276">
        <v>4.3749000000000002</v>
      </c>
      <c r="G276">
        <v>7.548</v>
      </c>
      <c r="H276">
        <v>19.018799999999999</v>
      </c>
      <c r="I276">
        <v>41</v>
      </c>
      <c r="J276">
        <v>7.7200000000000005E-2</v>
      </c>
    </row>
    <row r="277" spans="1:10" x14ac:dyDescent="0.2">
      <c r="A277" t="s">
        <v>739</v>
      </c>
      <c r="B277">
        <v>8968.8621999999996</v>
      </c>
      <c r="C277">
        <v>41.0246</v>
      </c>
      <c r="D277">
        <v>47.851599999999998</v>
      </c>
      <c r="E277">
        <v>45.916800000000002</v>
      </c>
      <c r="F277">
        <v>15.4908</v>
      </c>
      <c r="G277">
        <v>22.801300000000001</v>
      </c>
      <c r="H277">
        <v>95.951899999999995</v>
      </c>
      <c r="I277">
        <v>322</v>
      </c>
      <c r="J277">
        <v>0.25569999999999998</v>
      </c>
    </row>
    <row r="278" spans="1:10" x14ac:dyDescent="0.2">
      <c r="A278" t="s">
        <v>740</v>
      </c>
      <c r="B278">
        <v>5359.5950000000003</v>
      </c>
      <c r="C278">
        <v>37.703899999999997</v>
      </c>
      <c r="D278">
        <v>46.004399999999997</v>
      </c>
      <c r="E278">
        <v>43.859400000000001</v>
      </c>
      <c r="F278">
        <v>12.592599999999999</v>
      </c>
      <c r="G278">
        <v>19.259499999999999</v>
      </c>
      <c r="H278">
        <v>92.441100000000006</v>
      </c>
      <c r="I278">
        <v>238.5</v>
      </c>
      <c r="J278">
        <v>0.20499999999999999</v>
      </c>
    </row>
    <row r="279" spans="1:10" x14ac:dyDescent="0.2">
      <c r="A279" t="s">
        <v>741</v>
      </c>
      <c r="B279">
        <v>2876.4326999999998</v>
      </c>
      <c r="C279">
        <v>34.602499999999999</v>
      </c>
      <c r="D279">
        <v>44.078699999999998</v>
      </c>
      <c r="E279">
        <v>41.908499999999997</v>
      </c>
      <c r="F279">
        <v>10.2798</v>
      </c>
      <c r="G279">
        <v>16.174700000000001</v>
      </c>
      <c r="H279">
        <v>85.445899999999995</v>
      </c>
      <c r="I279">
        <v>164.5</v>
      </c>
      <c r="J279">
        <v>0.17979999999999999</v>
      </c>
    </row>
    <row r="280" spans="1:10" x14ac:dyDescent="0.2">
      <c r="A280" t="s">
        <v>742</v>
      </c>
      <c r="B280">
        <v>1484.8336999999999</v>
      </c>
      <c r="C280">
        <v>31.817499999999999</v>
      </c>
      <c r="D280">
        <v>42.030500000000004</v>
      </c>
      <c r="E280">
        <v>39.9054</v>
      </c>
      <c r="F280">
        <v>8.3805999999999994</v>
      </c>
      <c r="G280">
        <v>13.713900000000001</v>
      </c>
      <c r="H280">
        <v>73.086799999999997</v>
      </c>
      <c r="I280">
        <v>115</v>
      </c>
      <c r="J280">
        <v>0.1492</v>
      </c>
    </row>
    <row r="281" spans="1:10" x14ac:dyDescent="0.2">
      <c r="A281" t="s">
        <v>743</v>
      </c>
      <c r="B281">
        <v>730.50080000000003</v>
      </c>
      <c r="C281">
        <v>29.303999999999998</v>
      </c>
      <c r="D281">
        <v>40.044699999999999</v>
      </c>
      <c r="E281">
        <v>37.886499999999998</v>
      </c>
      <c r="F281">
        <v>6.6487999999999996</v>
      </c>
      <c r="G281">
        <v>11.4054</v>
      </c>
      <c r="H281">
        <v>55.6434</v>
      </c>
      <c r="I281">
        <v>82.1</v>
      </c>
      <c r="J281">
        <v>0.12559999999999999</v>
      </c>
    </row>
    <row r="282" spans="1:10" x14ac:dyDescent="0.2">
      <c r="A282" t="s">
        <v>744</v>
      </c>
      <c r="B282">
        <v>170.26159999999999</v>
      </c>
      <c r="C282">
        <v>25.665099999999999</v>
      </c>
      <c r="D282">
        <v>38.003900000000002</v>
      </c>
      <c r="E282">
        <v>34.560600000000001</v>
      </c>
      <c r="F282">
        <v>4.0643000000000002</v>
      </c>
      <c r="G282">
        <v>7.6957000000000004</v>
      </c>
      <c r="H282">
        <v>21.0565</v>
      </c>
      <c r="I282">
        <v>44.8</v>
      </c>
      <c r="J282">
        <v>7.8700000000000006E-2</v>
      </c>
    </row>
    <row r="283" spans="1:10" x14ac:dyDescent="0.2">
      <c r="A283" t="s">
        <v>745</v>
      </c>
      <c r="B283">
        <v>3043.0659000000001</v>
      </c>
      <c r="C283">
        <v>42.636899999999997</v>
      </c>
      <c r="D283">
        <v>51.298099999999998</v>
      </c>
      <c r="E283">
        <v>51.200499999999998</v>
      </c>
      <c r="F283">
        <v>16.408999999999999</v>
      </c>
      <c r="G283">
        <v>23.488800000000001</v>
      </c>
      <c r="H283">
        <v>97.5732</v>
      </c>
      <c r="I283">
        <v>186.1</v>
      </c>
      <c r="J283">
        <v>0.2364</v>
      </c>
    </row>
    <row r="284" spans="1:10" x14ac:dyDescent="0.2">
      <c r="A284" t="s">
        <v>746</v>
      </c>
      <c r="B284">
        <v>1972.5535</v>
      </c>
      <c r="C284">
        <v>39.432000000000002</v>
      </c>
      <c r="D284">
        <v>49.506300000000003</v>
      </c>
      <c r="E284">
        <v>49.043900000000001</v>
      </c>
      <c r="F284">
        <v>13.9322</v>
      </c>
      <c r="G284">
        <v>20.5701</v>
      </c>
      <c r="H284">
        <v>94.614099999999993</v>
      </c>
      <c r="I284">
        <v>147.4</v>
      </c>
      <c r="J284">
        <v>0.19239999999999999</v>
      </c>
    </row>
    <row r="285" spans="1:10" x14ac:dyDescent="0.2">
      <c r="A285" t="s">
        <v>747</v>
      </c>
      <c r="B285">
        <v>1013.3297</v>
      </c>
      <c r="C285">
        <v>35.782600000000002</v>
      </c>
      <c r="D285">
        <v>47.778100000000002</v>
      </c>
      <c r="E285">
        <v>47.698700000000002</v>
      </c>
      <c r="F285">
        <v>10.946199999999999</v>
      </c>
      <c r="G285">
        <v>17.1327</v>
      </c>
      <c r="H285">
        <v>88.277000000000001</v>
      </c>
      <c r="I285">
        <v>101.2</v>
      </c>
      <c r="J285">
        <v>0.14910000000000001</v>
      </c>
    </row>
    <row r="286" spans="1:10" x14ac:dyDescent="0.2">
      <c r="A286" t="s">
        <v>748</v>
      </c>
      <c r="B286">
        <v>390.32929999999999</v>
      </c>
      <c r="C286">
        <v>32.652000000000001</v>
      </c>
      <c r="D286">
        <v>46.042999999999999</v>
      </c>
      <c r="E286">
        <v>45.580199999999998</v>
      </c>
      <c r="F286">
        <v>8.0919000000000008</v>
      </c>
      <c r="G286">
        <v>13.288500000000001</v>
      </c>
      <c r="H286">
        <v>77.533199999999994</v>
      </c>
      <c r="I286">
        <v>67.2</v>
      </c>
      <c r="J286">
        <v>0.1129</v>
      </c>
    </row>
    <row r="287" spans="1:10" x14ac:dyDescent="0.2">
      <c r="A287" t="s">
        <v>749</v>
      </c>
      <c r="B287">
        <v>160.11170000000001</v>
      </c>
      <c r="C287">
        <v>30.868300000000001</v>
      </c>
      <c r="D287">
        <v>43.914900000000003</v>
      </c>
      <c r="E287">
        <v>43.510300000000001</v>
      </c>
      <c r="F287">
        <v>6.8112000000000004</v>
      </c>
      <c r="G287">
        <v>10.767899999999999</v>
      </c>
      <c r="H287">
        <v>61.188800000000001</v>
      </c>
      <c r="I287">
        <v>39.1</v>
      </c>
      <c r="J287">
        <v>0.29620000000000002</v>
      </c>
    </row>
    <row r="288" spans="1:10" x14ac:dyDescent="0.2">
      <c r="A288" t="s">
        <v>750</v>
      </c>
      <c r="B288">
        <v>57.630299999999998</v>
      </c>
      <c r="C288">
        <v>28.33</v>
      </c>
      <c r="D288">
        <v>38.866199999999999</v>
      </c>
      <c r="E288">
        <v>40.024500000000003</v>
      </c>
      <c r="F288">
        <v>5.8537999999999997</v>
      </c>
      <c r="G288">
        <v>8.4589999999999996</v>
      </c>
      <c r="H288">
        <v>23.523</v>
      </c>
      <c r="I288">
        <v>21.4</v>
      </c>
      <c r="J288">
        <v>6.93E-2</v>
      </c>
    </row>
    <row r="289" spans="1:10" x14ac:dyDescent="0.2">
      <c r="A289" t="s">
        <v>751</v>
      </c>
      <c r="B289">
        <v>90223.695999999996</v>
      </c>
      <c r="C289">
        <v>43.071599999999997</v>
      </c>
      <c r="D289">
        <v>44.654200000000003</v>
      </c>
      <c r="E289">
        <v>45.2408</v>
      </c>
      <c r="F289">
        <v>25.869299999999999</v>
      </c>
      <c r="G289">
        <v>23.0153</v>
      </c>
      <c r="H289">
        <v>99.828699999999998</v>
      </c>
      <c r="I289">
        <v>2375.8000000000002</v>
      </c>
      <c r="J289">
        <v>4.5453000000000001</v>
      </c>
    </row>
    <row r="290" spans="1:10" x14ac:dyDescent="0.2">
      <c r="A290" t="s">
        <v>752</v>
      </c>
      <c r="B290">
        <v>58627.631999999998</v>
      </c>
      <c r="C290">
        <v>40.360599999999998</v>
      </c>
      <c r="D290">
        <v>42.4983</v>
      </c>
      <c r="E290">
        <v>42.879300000000001</v>
      </c>
      <c r="F290">
        <v>22.4161</v>
      </c>
      <c r="G290">
        <v>20.184899999999999</v>
      </c>
      <c r="H290">
        <v>99.299899999999994</v>
      </c>
      <c r="I290">
        <v>1885.5</v>
      </c>
      <c r="J290">
        <v>3.6677</v>
      </c>
    </row>
    <row r="291" spans="1:10" x14ac:dyDescent="0.2">
      <c r="A291" t="s">
        <v>753</v>
      </c>
      <c r="B291">
        <v>34355.423999999999</v>
      </c>
      <c r="C291">
        <v>37.409599999999998</v>
      </c>
      <c r="D291">
        <v>40.070500000000003</v>
      </c>
      <c r="E291">
        <v>40.206600000000002</v>
      </c>
      <c r="F291">
        <v>18.705100000000002</v>
      </c>
      <c r="G291">
        <v>17.1401</v>
      </c>
      <c r="H291">
        <v>93.72</v>
      </c>
      <c r="I291">
        <v>1965.2</v>
      </c>
      <c r="J291">
        <v>2.9011999999999998</v>
      </c>
    </row>
    <row r="292" spans="1:10" x14ac:dyDescent="0.2">
      <c r="A292" t="s">
        <v>754</v>
      </c>
      <c r="B292">
        <v>19427.52</v>
      </c>
      <c r="C292">
        <v>34.503100000000003</v>
      </c>
      <c r="D292">
        <v>37.7179</v>
      </c>
      <c r="E292">
        <v>37.5839</v>
      </c>
      <c r="F292">
        <v>15.110900000000001</v>
      </c>
      <c r="G292">
        <v>14.1831</v>
      </c>
      <c r="H292">
        <v>82.915400000000005</v>
      </c>
      <c r="I292">
        <v>1372.8</v>
      </c>
      <c r="J292">
        <v>2.2686999999999999</v>
      </c>
    </row>
    <row r="293" spans="1:10" x14ac:dyDescent="0.2">
      <c r="A293" t="s">
        <v>755</v>
      </c>
      <c r="B293">
        <v>10787.216</v>
      </c>
      <c r="C293">
        <v>31.781300000000002</v>
      </c>
      <c r="D293">
        <v>35.401800000000001</v>
      </c>
      <c r="E293">
        <v>35.088799999999999</v>
      </c>
      <c r="F293">
        <v>11.7911</v>
      </c>
      <c r="G293">
        <v>11.4659</v>
      </c>
      <c r="H293">
        <v>67.108199999999997</v>
      </c>
      <c r="I293">
        <v>978.7</v>
      </c>
      <c r="J293">
        <v>1.849</v>
      </c>
    </row>
    <row r="294" spans="1:10" x14ac:dyDescent="0.2">
      <c r="A294" t="s">
        <v>756</v>
      </c>
      <c r="B294">
        <v>3105.0880000000002</v>
      </c>
      <c r="C294">
        <v>27.2193</v>
      </c>
      <c r="D294">
        <v>31.5868</v>
      </c>
      <c r="E294">
        <v>30.7624</v>
      </c>
      <c r="F294">
        <v>7.4938000000000002</v>
      </c>
      <c r="G294">
        <v>7.7438000000000002</v>
      </c>
      <c r="H294">
        <v>36.563800000000001</v>
      </c>
      <c r="I294">
        <v>543.20000000000005</v>
      </c>
      <c r="J294">
        <v>1.1107</v>
      </c>
    </row>
    <row r="295" spans="1:10" x14ac:dyDescent="0.2">
      <c r="A295" t="s">
        <v>757</v>
      </c>
      <c r="B295">
        <v>66949.2</v>
      </c>
      <c r="C295">
        <v>45.321199999999997</v>
      </c>
      <c r="D295">
        <v>45.938600000000001</v>
      </c>
      <c r="E295">
        <v>46.994500000000002</v>
      </c>
      <c r="F295">
        <v>27.469799999999999</v>
      </c>
      <c r="G295">
        <v>25.408200000000001</v>
      </c>
      <c r="H295">
        <v>99.81</v>
      </c>
      <c r="I295">
        <v>1927.8</v>
      </c>
      <c r="J295">
        <v>3.3792</v>
      </c>
    </row>
    <row r="296" spans="1:10" x14ac:dyDescent="0.2">
      <c r="A296" t="s">
        <v>758</v>
      </c>
      <c r="B296">
        <v>45655.904000000002</v>
      </c>
      <c r="C296">
        <v>42.560099999999998</v>
      </c>
      <c r="D296">
        <v>43.555799999999998</v>
      </c>
      <c r="E296">
        <v>44.849200000000003</v>
      </c>
      <c r="F296">
        <v>24.442299999999999</v>
      </c>
      <c r="G296">
        <v>22.761800000000001</v>
      </c>
      <c r="H296">
        <v>99.570700000000002</v>
      </c>
      <c r="I296">
        <v>1626.4</v>
      </c>
      <c r="J296">
        <v>2.8052999999999999</v>
      </c>
    </row>
    <row r="297" spans="1:10" x14ac:dyDescent="0.2">
      <c r="A297" t="s">
        <v>759</v>
      </c>
      <c r="B297">
        <v>28259.936000000002</v>
      </c>
      <c r="C297">
        <v>39.346299999999999</v>
      </c>
      <c r="D297">
        <v>40.902700000000003</v>
      </c>
      <c r="E297">
        <v>42.419800000000002</v>
      </c>
      <c r="F297">
        <v>20.959499999999998</v>
      </c>
      <c r="G297">
        <v>19.694800000000001</v>
      </c>
      <c r="H297">
        <v>97.382999999999996</v>
      </c>
      <c r="I297">
        <v>1705.5</v>
      </c>
      <c r="J297">
        <v>2.4171</v>
      </c>
    </row>
    <row r="298" spans="1:10" x14ac:dyDescent="0.2">
      <c r="A298" t="s">
        <v>760</v>
      </c>
      <c r="B298">
        <v>16812.080000000002</v>
      </c>
      <c r="C298">
        <v>36.095999999999997</v>
      </c>
      <c r="D298">
        <v>38.261400000000002</v>
      </c>
      <c r="E298">
        <v>39.979199999999999</v>
      </c>
      <c r="F298">
        <v>17.444199999999999</v>
      </c>
      <c r="G298">
        <v>16.6005</v>
      </c>
      <c r="H298">
        <v>90.118600000000001</v>
      </c>
      <c r="I298">
        <v>1257.3</v>
      </c>
      <c r="J298">
        <v>2.0524</v>
      </c>
    </row>
    <row r="299" spans="1:10" x14ac:dyDescent="0.2">
      <c r="A299" t="s">
        <v>761</v>
      </c>
      <c r="B299">
        <v>9632.5759999999991</v>
      </c>
      <c r="C299">
        <v>32.991900000000001</v>
      </c>
      <c r="D299">
        <v>35.761299999999999</v>
      </c>
      <c r="E299">
        <v>37.531799999999997</v>
      </c>
      <c r="F299">
        <v>14.1599</v>
      </c>
      <c r="G299">
        <v>13.702299999999999</v>
      </c>
      <c r="H299">
        <v>76.995099999999994</v>
      </c>
      <c r="I299">
        <v>993.1</v>
      </c>
      <c r="J299">
        <v>1.6383000000000001</v>
      </c>
    </row>
    <row r="300" spans="1:10" x14ac:dyDescent="0.2">
      <c r="A300" t="s">
        <v>762</v>
      </c>
      <c r="B300">
        <v>2954.1280000000002</v>
      </c>
      <c r="C300">
        <v>28.106400000000001</v>
      </c>
      <c r="D300">
        <v>31.581499999999998</v>
      </c>
      <c r="E300">
        <v>33.775100000000002</v>
      </c>
      <c r="F300">
        <v>9.4268999999999998</v>
      </c>
      <c r="G300">
        <v>9.5161999999999995</v>
      </c>
      <c r="H300">
        <v>43.984099999999998</v>
      </c>
      <c r="I300">
        <v>568.70000000000005</v>
      </c>
      <c r="J300">
        <v>1.3131999999999999</v>
      </c>
    </row>
    <row r="301" spans="1:10" x14ac:dyDescent="0.2">
      <c r="A301" t="s">
        <v>763</v>
      </c>
      <c r="B301">
        <v>31501.990399999999</v>
      </c>
      <c r="C301">
        <v>40.574800000000003</v>
      </c>
      <c r="D301">
        <v>45.537500000000001</v>
      </c>
      <c r="E301">
        <v>46.448700000000002</v>
      </c>
      <c r="F301">
        <v>23.1739</v>
      </c>
      <c r="G301">
        <v>21.8718</v>
      </c>
      <c r="H301">
        <v>99.794899999999998</v>
      </c>
      <c r="I301">
        <v>2780.7</v>
      </c>
      <c r="J301">
        <v>3.3189000000000002</v>
      </c>
    </row>
    <row r="302" spans="1:10" x14ac:dyDescent="0.2">
      <c r="A302" t="s">
        <v>764</v>
      </c>
      <c r="B302">
        <v>17132.281599999998</v>
      </c>
      <c r="C302">
        <v>38.282800000000002</v>
      </c>
      <c r="D302">
        <v>43.773699999999998</v>
      </c>
      <c r="E302">
        <v>44.8551</v>
      </c>
      <c r="F302">
        <v>20.016400000000001</v>
      </c>
      <c r="G302">
        <v>19.239599999999999</v>
      </c>
      <c r="H302">
        <v>98.372299999999996</v>
      </c>
      <c r="I302">
        <v>2013.5</v>
      </c>
      <c r="J302">
        <v>2.4670999999999998</v>
      </c>
    </row>
    <row r="303" spans="1:10" x14ac:dyDescent="0.2">
      <c r="A303" t="s">
        <v>765</v>
      </c>
      <c r="B303">
        <v>9187.0655999999999</v>
      </c>
      <c r="C303">
        <v>36.147199999999998</v>
      </c>
      <c r="D303">
        <v>41.910299999999999</v>
      </c>
      <c r="E303">
        <v>43.1312</v>
      </c>
      <c r="F303">
        <v>16.555299999999999</v>
      </c>
      <c r="G303">
        <v>16.525099999999998</v>
      </c>
      <c r="H303">
        <v>91.141900000000007</v>
      </c>
      <c r="I303">
        <v>1665.4</v>
      </c>
      <c r="J303">
        <v>1.7195</v>
      </c>
    </row>
    <row r="304" spans="1:10" x14ac:dyDescent="0.2">
      <c r="A304" t="s">
        <v>766</v>
      </c>
      <c r="B304">
        <v>4919.7632000000003</v>
      </c>
      <c r="C304">
        <v>33.896299999999997</v>
      </c>
      <c r="D304">
        <v>40.185099999999998</v>
      </c>
      <c r="E304">
        <v>41.2866</v>
      </c>
      <c r="F304">
        <v>12.955</v>
      </c>
      <c r="G304">
        <v>13.5284</v>
      </c>
      <c r="H304">
        <v>77.142700000000005</v>
      </c>
      <c r="I304">
        <v>1071.3</v>
      </c>
      <c r="J304">
        <v>1.3793</v>
      </c>
    </row>
    <row r="305" spans="1:10" x14ac:dyDescent="0.2">
      <c r="A305" t="s">
        <v>767</v>
      </c>
      <c r="B305">
        <v>2521.9391999999998</v>
      </c>
      <c r="C305">
        <v>31.539000000000001</v>
      </c>
      <c r="D305">
        <v>37.983800000000002</v>
      </c>
      <c r="E305">
        <v>39.531199999999998</v>
      </c>
      <c r="F305">
        <v>9.6738</v>
      </c>
      <c r="G305">
        <v>10.595499999999999</v>
      </c>
      <c r="H305">
        <v>57.435099999999998</v>
      </c>
      <c r="I305">
        <v>729.6</v>
      </c>
      <c r="J305">
        <v>1.0538000000000001</v>
      </c>
    </row>
    <row r="306" spans="1:10" x14ac:dyDescent="0.2">
      <c r="A306" t="s">
        <v>768</v>
      </c>
      <c r="B306">
        <v>585.82399999999996</v>
      </c>
      <c r="C306">
        <v>27.811499999999999</v>
      </c>
      <c r="D306">
        <v>34.897100000000002</v>
      </c>
      <c r="E306">
        <v>37.556600000000003</v>
      </c>
      <c r="F306">
        <v>5.7295999999999996</v>
      </c>
      <c r="G306">
        <v>6.7805</v>
      </c>
      <c r="H306">
        <v>26.334800000000001</v>
      </c>
      <c r="I306">
        <v>360.1</v>
      </c>
      <c r="J306">
        <v>0.78249999999999997</v>
      </c>
    </row>
    <row r="307" spans="1:10" x14ac:dyDescent="0.2">
      <c r="A307" t="s">
        <v>769</v>
      </c>
      <c r="B307">
        <v>186140.736</v>
      </c>
      <c r="C307">
        <v>41.165599999999998</v>
      </c>
      <c r="D307">
        <v>45.4161</v>
      </c>
      <c r="E307">
        <v>46.1496</v>
      </c>
      <c r="F307">
        <v>27.966799999999999</v>
      </c>
      <c r="G307">
        <v>25.033899999999999</v>
      </c>
      <c r="H307">
        <v>99.825400000000002</v>
      </c>
      <c r="I307">
        <v>2922.8</v>
      </c>
      <c r="J307">
        <v>5.7035</v>
      </c>
    </row>
    <row r="308" spans="1:10" x14ac:dyDescent="0.2">
      <c r="A308" t="s">
        <v>770</v>
      </c>
      <c r="B308">
        <v>124879.344</v>
      </c>
      <c r="C308">
        <v>37.554200000000002</v>
      </c>
      <c r="D308">
        <v>43.090200000000003</v>
      </c>
      <c r="E308">
        <v>44.555500000000002</v>
      </c>
      <c r="F308">
        <v>24.2468</v>
      </c>
      <c r="G308">
        <v>21.527000000000001</v>
      </c>
      <c r="H308">
        <v>99.746200000000002</v>
      </c>
      <c r="I308">
        <v>2786.6</v>
      </c>
      <c r="J308">
        <v>4.7569999999999997</v>
      </c>
    </row>
    <row r="309" spans="1:10" x14ac:dyDescent="0.2">
      <c r="A309" t="s">
        <v>771</v>
      </c>
      <c r="B309">
        <v>70637.856</v>
      </c>
      <c r="C309">
        <v>33.748800000000003</v>
      </c>
      <c r="D309">
        <v>41.007300000000001</v>
      </c>
      <c r="E309">
        <v>42.800800000000002</v>
      </c>
      <c r="F309">
        <v>19.7483</v>
      </c>
      <c r="G309">
        <v>17.4209</v>
      </c>
      <c r="H309">
        <v>97.099100000000007</v>
      </c>
      <c r="I309">
        <v>3264.5</v>
      </c>
      <c r="J309">
        <v>3.6133000000000002</v>
      </c>
    </row>
    <row r="310" spans="1:10" x14ac:dyDescent="0.2">
      <c r="A310" t="s">
        <v>772</v>
      </c>
      <c r="B310">
        <v>36285.088000000003</v>
      </c>
      <c r="C310">
        <v>30.410499999999999</v>
      </c>
      <c r="D310">
        <v>38.741399999999999</v>
      </c>
      <c r="E310">
        <v>40.944400000000002</v>
      </c>
      <c r="F310">
        <v>15.196300000000001</v>
      </c>
      <c r="G310">
        <v>13.417400000000001</v>
      </c>
      <c r="H310">
        <v>85.044300000000007</v>
      </c>
      <c r="I310">
        <v>2242.5</v>
      </c>
      <c r="J310">
        <v>2.7202000000000002</v>
      </c>
    </row>
    <row r="311" spans="1:10" x14ac:dyDescent="0.2">
      <c r="A311" t="s">
        <v>773</v>
      </c>
      <c r="B311">
        <v>16533.664000000001</v>
      </c>
      <c r="C311">
        <v>27.543099999999999</v>
      </c>
      <c r="D311">
        <v>36.434800000000003</v>
      </c>
      <c r="E311">
        <v>39.040500000000002</v>
      </c>
      <c r="F311">
        <v>10.948600000000001</v>
      </c>
      <c r="G311">
        <v>9.8384</v>
      </c>
      <c r="H311">
        <v>66.550399999999996</v>
      </c>
      <c r="I311">
        <v>1478.2</v>
      </c>
      <c r="J311">
        <v>2.2081</v>
      </c>
    </row>
    <row r="312" spans="1:10" x14ac:dyDescent="0.2">
      <c r="A312" t="s">
        <v>774</v>
      </c>
      <c r="B312">
        <v>2772.2559999999999</v>
      </c>
      <c r="C312">
        <v>23.966799999999999</v>
      </c>
      <c r="D312">
        <v>33.426600000000001</v>
      </c>
      <c r="E312">
        <v>36.016100000000002</v>
      </c>
      <c r="F312">
        <v>5.8827999999999996</v>
      </c>
      <c r="G312">
        <v>5.6864999999999997</v>
      </c>
      <c r="H312">
        <v>34.451500000000003</v>
      </c>
      <c r="I312">
        <v>649.79999999999995</v>
      </c>
      <c r="J312">
        <v>1.2282999999999999</v>
      </c>
    </row>
    <row r="313" spans="1:10" x14ac:dyDescent="0.2">
      <c r="A313" t="s">
        <v>775</v>
      </c>
      <c r="B313">
        <v>14518.944</v>
      </c>
      <c r="C313">
        <v>47.241999999999997</v>
      </c>
      <c r="D313">
        <v>49.174300000000002</v>
      </c>
      <c r="E313">
        <v>50.505499999999998</v>
      </c>
      <c r="F313">
        <v>30.561599999999999</v>
      </c>
      <c r="G313">
        <v>28.970700000000001</v>
      </c>
      <c r="H313">
        <v>98.786600000000007</v>
      </c>
      <c r="I313">
        <v>1125.2</v>
      </c>
      <c r="J313">
        <v>2.8166000000000002</v>
      </c>
    </row>
    <row r="314" spans="1:10" x14ac:dyDescent="0.2">
      <c r="A314" t="s">
        <v>776</v>
      </c>
      <c r="B314">
        <v>10201.606400000001</v>
      </c>
      <c r="C314">
        <v>44.4696</v>
      </c>
      <c r="D314">
        <v>46.908999999999999</v>
      </c>
      <c r="E314">
        <v>48.127099999999999</v>
      </c>
      <c r="F314">
        <v>28.310199999999998</v>
      </c>
      <c r="G314">
        <v>26.895900000000001</v>
      </c>
      <c r="H314">
        <v>98.016499999999994</v>
      </c>
      <c r="I314">
        <v>982</v>
      </c>
      <c r="J314">
        <v>2.3833000000000002</v>
      </c>
    </row>
    <row r="315" spans="1:10" x14ac:dyDescent="0.2">
      <c r="A315" t="s">
        <v>777</v>
      </c>
      <c r="B315">
        <v>6648.8703999999998</v>
      </c>
      <c r="C315">
        <v>41.446899999999999</v>
      </c>
      <c r="D315">
        <v>44.2425</v>
      </c>
      <c r="E315">
        <v>45.262900000000002</v>
      </c>
      <c r="F315">
        <v>25.530200000000001</v>
      </c>
      <c r="G315">
        <v>24.2669</v>
      </c>
      <c r="H315">
        <v>96.192899999999995</v>
      </c>
      <c r="I315">
        <v>1104.7</v>
      </c>
      <c r="J315">
        <v>2.2444000000000002</v>
      </c>
    </row>
    <row r="316" spans="1:10" x14ac:dyDescent="0.2">
      <c r="A316" t="s">
        <v>778</v>
      </c>
      <c r="B316">
        <v>4077.6768000000002</v>
      </c>
      <c r="C316">
        <v>37.810899999999997</v>
      </c>
      <c r="D316">
        <v>41.385800000000003</v>
      </c>
      <c r="E316">
        <v>42.600200000000001</v>
      </c>
      <c r="F316">
        <v>21.5793</v>
      </c>
      <c r="G316">
        <v>20.4224</v>
      </c>
      <c r="H316">
        <v>90.999899999999997</v>
      </c>
      <c r="I316">
        <v>898.5</v>
      </c>
      <c r="J316">
        <v>2.2216</v>
      </c>
    </row>
    <row r="317" spans="1:10" x14ac:dyDescent="0.2">
      <c r="A317" t="s">
        <v>779</v>
      </c>
      <c r="B317">
        <v>2420.5120000000002</v>
      </c>
      <c r="C317">
        <v>34.433799999999998</v>
      </c>
      <c r="D317">
        <v>38.420200000000001</v>
      </c>
      <c r="E317">
        <v>39.894199999999998</v>
      </c>
      <c r="F317">
        <v>17.512699999999999</v>
      </c>
      <c r="G317">
        <v>16.7105</v>
      </c>
      <c r="H317">
        <v>81.337299999999999</v>
      </c>
      <c r="I317">
        <v>721.5</v>
      </c>
      <c r="J317">
        <v>1.7410000000000001</v>
      </c>
    </row>
    <row r="318" spans="1:10" x14ac:dyDescent="0.2">
      <c r="A318" t="s">
        <v>780</v>
      </c>
      <c r="B318">
        <v>743.15520000000004</v>
      </c>
      <c r="C318">
        <v>29.195799999999998</v>
      </c>
      <c r="D318">
        <v>33.744199999999999</v>
      </c>
      <c r="E318">
        <v>34.636299999999999</v>
      </c>
      <c r="F318">
        <v>10.8642</v>
      </c>
      <c r="G318">
        <v>10.7821</v>
      </c>
      <c r="H318">
        <v>52.232100000000003</v>
      </c>
      <c r="I318">
        <v>504</v>
      </c>
      <c r="J318">
        <v>1.2915000000000001</v>
      </c>
    </row>
    <row r="319" spans="1:10" x14ac:dyDescent="0.2">
      <c r="A319" t="s">
        <v>781</v>
      </c>
      <c r="B319">
        <v>49804.08</v>
      </c>
      <c r="C319">
        <v>41.723399999999998</v>
      </c>
      <c r="D319">
        <v>46.9604</v>
      </c>
      <c r="E319">
        <v>46.528700000000001</v>
      </c>
      <c r="F319">
        <v>26.590900000000001</v>
      </c>
      <c r="G319">
        <v>22.8094</v>
      </c>
      <c r="H319">
        <v>99.150400000000005</v>
      </c>
      <c r="I319">
        <v>2476.6</v>
      </c>
      <c r="J319">
        <v>4.0580999999999996</v>
      </c>
    </row>
    <row r="320" spans="1:10" x14ac:dyDescent="0.2">
      <c r="A320" t="s">
        <v>782</v>
      </c>
      <c r="B320">
        <v>29018.776000000002</v>
      </c>
      <c r="C320">
        <v>38.674300000000002</v>
      </c>
      <c r="D320">
        <v>45.072299999999998</v>
      </c>
      <c r="E320">
        <v>44.585299999999997</v>
      </c>
      <c r="F320">
        <v>23.1297</v>
      </c>
      <c r="G320">
        <v>19.544799999999999</v>
      </c>
      <c r="H320">
        <v>97.037999999999997</v>
      </c>
      <c r="I320">
        <v>1887.8</v>
      </c>
      <c r="J320">
        <v>3.3431999999999999</v>
      </c>
    </row>
    <row r="321" spans="1:10" x14ac:dyDescent="0.2">
      <c r="A321" t="s">
        <v>783</v>
      </c>
      <c r="B321">
        <v>13105.632</v>
      </c>
      <c r="C321">
        <v>35.703099999999999</v>
      </c>
      <c r="D321">
        <v>42.880800000000001</v>
      </c>
      <c r="E321">
        <v>42.385899999999999</v>
      </c>
      <c r="F321">
        <v>19.238</v>
      </c>
      <c r="G321">
        <v>16.002300000000002</v>
      </c>
      <c r="H321">
        <v>92.433099999999996</v>
      </c>
      <c r="I321">
        <v>1859</v>
      </c>
      <c r="J321">
        <v>2.8224</v>
      </c>
    </row>
    <row r="322" spans="1:10" x14ac:dyDescent="0.2">
      <c r="A322" t="s">
        <v>784</v>
      </c>
      <c r="B322">
        <v>6915.6319999999996</v>
      </c>
      <c r="C322">
        <v>33.822299999999998</v>
      </c>
      <c r="D322">
        <v>40.6646</v>
      </c>
      <c r="E322">
        <v>39.959899999999998</v>
      </c>
      <c r="F322">
        <v>16.3611</v>
      </c>
      <c r="G322">
        <v>14.047000000000001</v>
      </c>
      <c r="H322">
        <v>83.760300000000001</v>
      </c>
      <c r="I322">
        <v>1116.5999999999999</v>
      </c>
      <c r="J322">
        <v>2.2625999999999999</v>
      </c>
    </row>
    <row r="323" spans="1:10" x14ac:dyDescent="0.2">
      <c r="A323" t="s">
        <v>785</v>
      </c>
      <c r="B323">
        <v>4141.5280000000002</v>
      </c>
      <c r="C323">
        <v>31.995899999999999</v>
      </c>
      <c r="D323">
        <v>38.322200000000002</v>
      </c>
      <c r="E323">
        <v>37.540599999999998</v>
      </c>
      <c r="F323">
        <v>14.226699999999999</v>
      </c>
      <c r="G323">
        <v>12.7257</v>
      </c>
      <c r="H323">
        <v>71.351100000000002</v>
      </c>
      <c r="I323">
        <v>782</v>
      </c>
      <c r="J323">
        <v>1.8983000000000001</v>
      </c>
    </row>
    <row r="324" spans="1:10" x14ac:dyDescent="0.2">
      <c r="A324" t="s">
        <v>786</v>
      </c>
      <c r="B324">
        <v>1449.104</v>
      </c>
      <c r="C324">
        <v>27.965599999999998</v>
      </c>
      <c r="D324">
        <v>33.936300000000003</v>
      </c>
      <c r="E324">
        <v>33.0702</v>
      </c>
      <c r="F324">
        <v>10.2355</v>
      </c>
      <c r="G324">
        <v>9.7954000000000008</v>
      </c>
      <c r="H324">
        <v>39.857100000000003</v>
      </c>
      <c r="I324">
        <v>476.3</v>
      </c>
      <c r="J324">
        <v>1.2709999999999999</v>
      </c>
    </row>
    <row r="325" spans="1:10" x14ac:dyDescent="0.2">
      <c r="A325" t="s">
        <v>787</v>
      </c>
      <c r="B325">
        <v>125129.264</v>
      </c>
      <c r="C325">
        <v>43.775599999999997</v>
      </c>
      <c r="D325">
        <v>44.857500000000002</v>
      </c>
      <c r="E325">
        <v>45.213999999999999</v>
      </c>
      <c r="F325">
        <v>27.649699999999999</v>
      </c>
      <c r="G325">
        <v>25.668900000000001</v>
      </c>
      <c r="H325">
        <v>99.846999999999994</v>
      </c>
      <c r="I325">
        <v>4757.1000000000004</v>
      </c>
      <c r="J325">
        <v>4.8912000000000004</v>
      </c>
    </row>
    <row r="326" spans="1:10" x14ac:dyDescent="0.2">
      <c r="A326" t="s">
        <v>788</v>
      </c>
      <c r="B326">
        <v>88839.535999999993</v>
      </c>
      <c r="C326">
        <v>40.2956</v>
      </c>
      <c r="D326">
        <v>43.184899999999999</v>
      </c>
      <c r="E326">
        <v>43.301499999999997</v>
      </c>
      <c r="F326">
        <v>24.2484</v>
      </c>
      <c r="G326">
        <v>22.206299999999999</v>
      </c>
      <c r="H326">
        <v>99.793099999999995</v>
      </c>
      <c r="I326">
        <v>4409.7</v>
      </c>
      <c r="J326">
        <v>4.4074999999999998</v>
      </c>
    </row>
    <row r="327" spans="1:10" x14ac:dyDescent="0.2">
      <c r="A327" t="s">
        <v>789</v>
      </c>
      <c r="B327">
        <v>51287.167999999998</v>
      </c>
      <c r="C327">
        <v>36.057200000000002</v>
      </c>
      <c r="D327">
        <v>41.341900000000003</v>
      </c>
      <c r="E327">
        <v>41.211599999999997</v>
      </c>
      <c r="F327">
        <v>19.7806</v>
      </c>
      <c r="G327">
        <v>17.776</v>
      </c>
      <c r="H327">
        <v>99.512</v>
      </c>
      <c r="I327">
        <v>4824.1000000000004</v>
      </c>
      <c r="J327">
        <v>3.4558</v>
      </c>
    </row>
    <row r="328" spans="1:10" x14ac:dyDescent="0.2">
      <c r="A328" t="s">
        <v>790</v>
      </c>
      <c r="B328">
        <v>25401.439999999999</v>
      </c>
      <c r="C328">
        <v>32.482399999999998</v>
      </c>
      <c r="D328">
        <v>39.348799999999997</v>
      </c>
      <c r="E328">
        <v>39.081800000000001</v>
      </c>
      <c r="F328">
        <v>15.146000000000001</v>
      </c>
      <c r="G328">
        <v>13.586399999999999</v>
      </c>
      <c r="H328">
        <v>89.318600000000004</v>
      </c>
      <c r="I328">
        <v>4103.1000000000004</v>
      </c>
      <c r="J328">
        <v>2.5251999999999999</v>
      </c>
    </row>
    <row r="329" spans="1:10" x14ac:dyDescent="0.2">
      <c r="A329" t="s">
        <v>791</v>
      </c>
      <c r="B329">
        <v>10592.144</v>
      </c>
      <c r="C329">
        <v>29.565899999999999</v>
      </c>
      <c r="D329">
        <v>37.2532</v>
      </c>
      <c r="E329">
        <v>37.104799999999997</v>
      </c>
      <c r="F329">
        <v>10.9139</v>
      </c>
      <c r="G329">
        <v>10.0337</v>
      </c>
      <c r="H329">
        <v>71.567899999999995</v>
      </c>
      <c r="I329">
        <v>3228.8</v>
      </c>
      <c r="J329">
        <v>1.7618</v>
      </c>
    </row>
    <row r="330" spans="1:10" x14ac:dyDescent="0.2">
      <c r="A330" t="s">
        <v>792</v>
      </c>
      <c r="B330">
        <v>2486.672</v>
      </c>
      <c r="C330">
        <v>26.334900000000001</v>
      </c>
      <c r="D330">
        <v>33.658000000000001</v>
      </c>
      <c r="E330">
        <v>33.779000000000003</v>
      </c>
      <c r="F330">
        <v>6.3281999999999998</v>
      </c>
      <c r="G330">
        <v>6.3129</v>
      </c>
      <c r="H330">
        <v>42.202100000000002</v>
      </c>
      <c r="I330">
        <v>1685.8</v>
      </c>
      <c r="J330">
        <v>1.0664</v>
      </c>
    </row>
    <row r="331" spans="1:10" x14ac:dyDescent="0.2">
      <c r="A331" t="s">
        <v>793</v>
      </c>
      <c r="B331">
        <v>56836.976000000002</v>
      </c>
      <c r="C331">
        <v>45.839599999999997</v>
      </c>
      <c r="D331">
        <v>45.615099999999998</v>
      </c>
      <c r="E331">
        <v>46.394100000000002</v>
      </c>
      <c r="F331">
        <v>29.732600000000001</v>
      </c>
      <c r="G331">
        <v>28.658100000000001</v>
      </c>
      <c r="H331">
        <v>97.590999999999994</v>
      </c>
      <c r="I331">
        <v>6516</v>
      </c>
      <c r="J331">
        <v>2.0661</v>
      </c>
    </row>
    <row r="332" spans="1:10" x14ac:dyDescent="0.2">
      <c r="A332" t="s">
        <v>794</v>
      </c>
      <c r="B332">
        <v>42284.24</v>
      </c>
      <c r="C332">
        <v>42.520899999999997</v>
      </c>
      <c r="D332">
        <v>42.2806</v>
      </c>
      <c r="E332">
        <v>43.585900000000002</v>
      </c>
      <c r="F332">
        <v>27.899100000000001</v>
      </c>
      <c r="G332">
        <v>26.7774</v>
      </c>
      <c r="H332">
        <v>96.8078</v>
      </c>
      <c r="I332">
        <v>6248.8</v>
      </c>
      <c r="J332">
        <v>1.7261</v>
      </c>
    </row>
    <row r="333" spans="1:10" x14ac:dyDescent="0.2">
      <c r="A333" t="s">
        <v>795</v>
      </c>
      <c r="B333">
        <v>30383.712</v>
      </c>
      <c r="C333">
        <v>38.8292</v>
      </c>
      <c r="D333">
        <v>39.229100000000003</v>
      </c>
      <c r="E333">
        <v>41.6006</v>
      </c>
      <c r="F333">
        <v>25.3246</v>
      </c>
      <c r="G333">
        <v>24.247399999999999</v>
      </c>
      <c r="H333">
        <v>94.999799999999993</v>
      </c>
      <c r="I333">
        <v>7094.5</v>
      </c>
      <c r="J333">
        <v>1.4987999999999999</v>
      </c>
    </row>
    <row r="334" spans="1:10" x14ac:dyDescent="0.2">
      <c r="A334" t="s">
        <v>796</v>
      </c>
      <c r="B334">
        <v>21901.248</v>
      </c>
      <c r="C334">
        <v>34.980200000000004</v>
      </c>
      <c r="D334">
        <v>36.874699999999997</v>
      </c>
      <c r="E334">
        <v>40.015999999999998</v>
      </c>
      <c r="F334">
        <v>22.242799999999999</v>
      </c>
      <c r="G334">
        <v>21.2804</v>
      </c>
      <c r="H334">
        <v>90.619299999999996</v>
      </c>
      <c r="I334">
        <v>6956.6</v>
      </c>
      <c r="J334">
        <v>1.4152</v>
      </c>
    </row>
    <row r="335" spans="1:10" x14ac:dyDescent="0.2">
      <c r="A335" t="s">
        <v>797</v>
      </c>
      <c r="B335">
        <v>15614.592000000001</v>
      </c>
      <c r="C335">
        <v>31.011900000000001</v>
      </c>
      <c r="D335">
        <v>34.661499999999997</v>
      </c>
      <c r="E335">
        <v>37.893300000000004</v>
      </c>
      <c r="F335">
        <v>18.926300000000001</v>
      </c>
      <c r="G335">
        <v>18.0822</v>
      </c>
      <c r="H335">
        <v>81.183400000000006</v>
      </c>
      <c r="I335">
        <v>7483.5</v>
      </c>
      <c r="J335">
        <v>1.1146</v>
      </c>
    </row>
    <row r="336" spans="1:10" x14ac:dyDescent="0.2">
      <c r="A336" t="s">
        <v>798</v>
      </c>
      <c r="B336">
        <v>6241.3760000000002</v>
      </c>
      <c r="C336">
        <v>23.225000000000001</v>
      </c>
      <c r="D336">
        <v>30.857600000000001</v>
      </c>
      <c r="E336">
        <v>34.1905</v>
      </c>
      <c r="F336">
        <v>12.235200000000001</v>
      </c>
      <c r="G336">
        <v>11.600899999999999</v>
      </c>
      <c r="H336">
        <v>49.440899999999999</v>
      </c>
      <c r="I336">
        <v>7201.3</v>
      </c>
      <c r="J336">
        <v>0.62609999999999999</v>
      </c>
    </row>
    <row r="337" spans="1:10" x14ac:dyDescent="0.2">
      <c r="A337" t="s">
        <v>799</v>
      </c>
      <c r="B337">
        <v>48125.887999999999</v>
      </c>
      <c r="C337">
        <v>43.841799999999999</v>
      </c>
      <c r="D337">
        <v>47.853000000000002</v>
      </c>
      <c r="E337">
        <v>48.386099999999999</v>
      </c>
      <c r="F337">
        <v>25.600300000000001</v>
      </c>
      <c r="G337">
        <v>23.322500000000002</v>
      </c>
      <c r="H337">
        <v>98.850700000000003</v>
      </c>
      <c r="I337">
        <v>2038.6</v>
      </c>
      <c r="J337">
        <v>3.5327999999999999</v>
      </c>
    </row>
    <row r="338" spans="1:10" x14ac:dyDescent="0.2">
      <c r="A338" t="s">
        <v>800</v>
      </c>
      <c r="B338">
        <v>30535.344000000001</v>
      </c>
      <c r="C338">
        <v>40.3705</v>
      </c>
      <c r="D338">
        <v>45.653599999999997</v>
      </c>
      <c r="E338">
        <v>46.2806</v>
      </c>
      <c r="F338">
        <v>21.698</v>
      </c>
      <c r="G338">
        <v>19.782299999999999</v>
      </c>
      <c r="H338">
        <v>98.197199999999995</v>
      </c>
      <c r="I338">
        <v>1692.3</v>
      </c>
      <c r="J338">
        <v>3.2593000000000001</v>
      </c>
    </row>
    <row r="339" spans="1:10" x14ac:dyDescent="0.2">
      <c r="A339" t="s">
        <v>801</v>
      </c>
      <c r="B339">
        <v>17201.784</v>
      </c>
      <c r="C339">
        <v>37.139299999999999</v>
      </c>
      <c r="D339">
        <v>43.778300000000002</v>
      </c>
      <c r="E339">
        <v>44.471800000000002</v>
      </c>
      <c r="F339">
        <v>17.847000000000001</v>
      </c>
      <c r="G339">
        <v>16.450800000000001</v>
      </c>
      <c r="H339">
        <v>95.622900000000001</v>
      </c>
      <c r="I339">
        <v>1813.4</v>
      </c>
      <c r="J339">
        <v>2.6291000000000002</v>
      </c>
    </row>
    <row r="340" spans="1:10" x14ac:dyDescent="0.2">
      <c r="A340" t="s">
        <v>802</v>
      </c>
      <c r="B340">
        <v>8881.152</v>
      </c>
      <c r="C340">
        <v>34.051900000000003</v>
      </c>
      <c r="D340">
        <v>41.829799999999999</v>
      </c>
      <c r="E340">
        <v>42.501800000000003</v>
      </c>
      <c r="F340">
        <v>14.331</v>
      </c>
      <c r="G340">
        <v>13.490399999999999</v>
      </c>
      <c r="H340">
        <v>84.225899999999996</v>
      </c>
      <c r="I340">
        <v>1232</v>
      </c>
      <c r="J340">
        <v>2.1615000000000002</v>
      </c>
    </row>
    <row r="341" spans="1:10" x14ac:dyDescent="0.2">
      <c r="A341" t="s">
        <v>803</v>
      </c>
      <c r="B341">
        <v>4045.4</v>
      </c>
      <c r="C341">
        <v>31.228100000000001</v>
      </c>
      <c r="D341">
        <v>39.860100000000003</v>
      </c>
      <c r="E341">
        <v>40.524999999999999</v>
      </c>
      <c r="F341">
        <v>11.446999999999999</v>
      </c>
      <c r="G341">
        <v>11.0685</v>
      </c>
      <c r="H341">
        <v>66.778499999999994</v>
      </c>
      <c r="I341">
        <v>845.6</v>
      </c>
      <c r="J341">
        <v>1.6671</v>
      </c>
    </row>
    <row r="342" spans="1:10" x14ac:dyDescent="0.2">
      <c r="A342" t="s">
        <v>804</v>
      </c>
      <c r="B342">
        <v>686.92</v>
      </c>
      <c r="C342">
        <v>27.678899999999999</v>
      </c>
      <c r="D342">
        <v>36.93</v>
      </c>
      <c r="E342">
        <v>37.492400000000004</v>
      </c>
      <c r="F342">
        <v>7.8251999999999997</v>
      </c>
      <c r="G342">
        <v>7.9089</v>
      </c>
      <c r="H342">
        <v>33.6248</v>
      </c>
      <c r="I342">
        <v>413.8</v>
      </c>
      <c r="J342">
        <v>0.96250000000000002</v>
      </c>
    </row>
    <row r="343" spans="1:10" x14ac:dyDescent="0.2">
      <c r="A343" t="s">
        <v>805</v>
      </c>
      <c r="B343">
        <v>11014.528</v>
      </c>
      <c r="C343">
        <v>42.946199999999997</v>
      </c>
      <c r="D343">
        <v>46.634799999999998</v>
      </c>
      <c r="E343">
        <v>47.715200000000003</v>
      </c>
      <c r="F343">
        <v>24.546199999999999</v>
      </c>
      <c r="G343">
        <v>21.120899999999999</v>
      </c>
      <c r="H343">
        <v>99.607399999999998</v>
      </c>
      <c r="I343">
        <v>2497.5</v>
      </c>
      <c r="J343">
        <v>2.0689000000000002</v>
      </c>
    </row>
    <row r="344" spans="1:10" x14ac:dyDescent="0.2">
      <c r="A344" t="s">
        <v>806</v>
      </c>
      <c r="B344">
        <v>5824.7168000000001</v>
      </c>
      <c r="C344">
        <v>41.793999999999997</v>
      </c>
      <c r="D344">
        <v>45.497399999999999</v>
      </c>
      <c r="E344">
        <v>46.131999999999998</v>
      </c>
      <c r="F344">
        <v>21.653400000000001</v>
      </c>
      <c r="G344">
        <v>19.3935</v>
      </c>
      <c r="H344">
        <v>99.406000000000006</v>
      </c>
      <c r="I344">
        <v>1433.2</v>
      </c>
      <c r="J344">
        <v>1.8129</v>
      </c>
    </row>
    <row r="345" spans="1:10" x14ac:dyDescent="0.2">
      <c r="A345" t="s">
        <v>807</v>
      </c>
      <c r="B345">
        <v>3374.24</v>
      </c>
      <c r="C345">
        <v>40.605600000000003</v>
      </c>
      <c r="D345">
        <v>43.952199999999998</v>
      </c>
      <c r="E345">
        <v>44.081499999999998</v>
      </c>
      <c r="F345">
        <v>18.6859</v>
      </c>
      <c r="G345">
        <v>17.585699999999999</v>
      </c>
      <c r="H345">
        <v>91.286799999999999</v>
      </c>
      <c r="I345">
        <v>1145.8</v>
      </c>
      <c r="J345">
        <v>1.5766</v>
      </c>
    </row>
    <row r="346" spans="1:10" x14ac:dyDescent="0.2">
      <c r="A346" t="s">
        <v>808</v>
      </c>
      <c r="B346">
        <v>1975.7888</v>
      </c>
      <c r="C346">
        <v>39.075200000000002</v>
      </c>
      <c r="D346">
        <v>41.912999999999997</v>
      </c>
      <c r="E346">
        <v>41.762500000000003</v>
      </c>
      <c r="F346">
        <v>15.8346</v>
      </c>
      <c r="G346">
        <v>15.607100000000001</v>
      </c>
      <c r="H346">
        <v>74.875500000000002</v>
      </c>
      <c r="I346">
        <v>806.6</v>
      </c>
      <c r="J346">
        <v>1.4271</v>
      </c>
    </row>
    <row r="347" spans="1:10" x14ac:dyDescent="0.2">
      <c r="A347" t="s">
        <v>809</v>
      </c>
      <c r="B347">
        <v>1140.5632000000001</v>
      </c>
      <c r="C347">
        <v>37.197099999999999</v>
      </c>
      <c r="D347">
        <v>39.409500000000001</v>
      </c>
      <c r="E347">
        <v>39.1494</v>
      </c>
      <c r="F347">
        <v>13.187099999999999</v>
      </c>
      <c r="G347">
        <v>13.554500000000001</v>
      </c>
      <c r="H347">
        <v>53.9938</v>
      </c>
      <c r="I347">
        <v>643.29999999999995</v>
      </c>
      <c r="J347">
        <v>1.3821000000000001</v>
      </c>
    </row>
    <row r="348" spans="1:10" x14ac:dyDescent="0.2">
      <c r="A348" t="s">
        <v>810</v>
      </c>
      <c r="B348">
        <v>373.03039999999999</v>
      </c>
      <c r="C348">
        <v>33.648200000000003</v>
      </c>
      <c r="D348">
        <v>34.866500000000002</v>
      </c>
      <c r="E348">
        <v>34.674199999999999</v>
      </c>
      <c r="F348">
        <v>9.6075999999999997</v>
      </c>
      <c r="G348">
        <v>10.393599999999999</v>
      </c>
      <c r="H348">
        <v>23.9009</v>
      </c>
      <c r="I348">
        <v>404.6</v>
      </c>
      <c r="J348">
        <v>0.77449999999999997</v>
      </c>
    </row>
    <row r="349" spans="1:10" x14ac:dyDescent="0.2">
      <c r="A349" t="s">
        <v>811</v>
      </c>
      <c r="B349">
        <v>18289.4336</v>
      </c>
      <c r="C349">
        <v>45.115699999999997</v>
      </c>
      <c r="D349">
        <v>47.2408</v>
      </c>
      <c r="E349">
        <v>45.115600000000001</v>
      </c>
      <c r="F349">
        <v>25.656700000000001</v>
      </c>
      <c r="G349">
        <v>23.816299999999998</v>
      </c>
      <c r="H349">
        <v>95.337000000000003</v>
      </c>
      <c r="I349">
        <v>3403.2</v>
      </c>
      <c r="J349">
        <v>3.2305999999999999</v>
      </c>
    </row>
    <row r="350" spans="1:10" x14ac:dyDescent="0.2">
      <c r="A350" t="s">
        <v>812</v>
      </c>
      <c r="B350">
        <v>10857.2736</v>
      </c>
      <c r="C350">
        <v>42.040599999999998</v>
      </c>
      <c r="D350">
        <v>46.328099999999999</v>
      </c>
      <c r="E350">
        <v>43.851599999999998</v>
      </c>
      <c r="F350">
        <v>22.210599999999999</v>
      </c>
      <c r="G350">
        <v>20.572399999999998</v>
      </c>
      <c r="H350">
        <v>90.035499999999999</v>
      </c>
      <c r="I350">
        <v>2642</v>
      </c>
      <c r="J350">
        <v>2.5950000000000002</v>
      </c>
    </row>
    <row r="351" spans="1:10" x14ac:dyDescent="0.2">
      <c r="A351" t="s">
        <v>813</v>
      </c>
      <c r="B351">
        <v>5556.2943999999998</v>
      </c>
      <c r="C351">
        <v>38.771700000000003</v>
      </c>
      <c r="D351">
        <v>45.056800000000003</v>
      </c>
      <c r="E351">
        <v>42.379800000000003</v>
      </c>
      <c r="F351">
        <v>18.360600000000002</v>
      </c>
      <c r="G351">
        <v>16.912099999999999</v>
      </c>
      <c r="H351">
        <v>79.989000000000004</v>
      </c>
      <c r="I351">
        <v>2509.9</v>
      </c>
      <c r="J351">
        <v>2.1981000000000002</v>
      </c>
    </row>
    <row r="352" spans="1:10" x14ac:dyDescent="0.2">
      <c r="A352" t="s">
        <v>814</v>
      </c>
      <c r="B352">
        <v>2484.5952000000002</v>
      </c>
      <c r="C352">
        <v>35.710799999999999</v>
      </c>
      <c r="D352">
        <v>44.181800000000003</v>
      </c>
      <c r="E352">
        <v>40.534500000000001</v>
      </c>
      <c r="F352">
        <v>14.415100000000001</v>
      </c>
      <c r="G352">
        <v>13.266999999999999</v>
      </c>
      <c r="H352">
        <v>62.241500000000002</v>
      </c>
      <c r="I352">
        <v>1899.9</v>
      </c>
      <c r="J352">
        <v>1.6496999999999999</v>
      </c>
    </row>
    <row r="353" spans="1:10" x14ac:dyDescent="0.2">
      <c r="A353" t="s">
        <v>815</v>
      </c>
      <c r="B353">
        <v>916.40959999999995</v>
      </c>
      <c r="C353">
        <v>33.396500000000003</v>
      </c>
      <c r="D353">
        <v>43.444000000000003</v>
      </c>
      <c r="E353">
        <v>38.9559</v>
      </c>
      <c r="F353">
        <v>10.841900000000001</v>
      </c>
      <c r="G353">
        <v>10.296099999999999</v>
      </c>
      <c r="H353">
        <v>36.382399999999997</v>
      </c>
      <c r="I353">
        <v>1410.6</v>
      </c>
      <c r="J353">
        <v>1.2132000000000001</v>
      </c>
    </row>
    <row r="354" spans="1:10" x14ac:dyDescent="0.2">
      <c r="A354" t="s">
        <v>816</v>
      </c>
      <c r="B354">
        <v>178.33600000000001</v>
      </c>
      <c r="C354">
        <v>31.317299999999999</v>
      </c>
      <c r="D354">
        <v>40.722799999999999</v>
      </c>
      <c r="E354">
        <v>36.8992</v>
      </c>
      <c r="F354">
        <v>7.6314000000000002</v>
      </c>
      <c r="G354">
        <v>7.7179000000000002</v>
      </c>
      <c r="H354">
        <v>7.5076000000000001</v>
      </c>
      <c r="I354">
        <v>584.20000000000005</v>
      </c>
      <c r="J354">
        <v>0.89249999999999996</v>
      </c>
    </row>
    <row r="355" spans="1:10" x14ac:dyDescent="0.2">
      <c r="A355" t="s">
        <v>817</v>
      </c>
      <c r="B355">
        <v>15707.088</v>
      </c>
      <c r="C355">
        <v>47.565600000000003</v>
      </c>
      <c r="D355">
        <v>49.7622</v>
      </c>
      <c r="E355">
        <v>49.949199999999998</v>
      </c>
      <c r="F355">
        <v>29.317900000000002</v>
      </c>
      <c r="G355">
        <v>27.075800000000001</v>
      </c>
      <c r="H355">
        <v>97.219700000000003</v>
      </c>
      <c r="I355">
        <v>4654.8999999999996</v>
      </c>
      <c r="J355">
        <v>1.4917</v>
      </c>
    </row>
    <row r="356" spans="1:10" x14ac:dyDescent="0.2">
      <c r="A356" t="s">
        <v>818</v>
      </c>
      <c r="B356">
        <v>12458.791999999999</v>
      </c>
      <c r="C356">
        <v>44.873199999999997</v>
      </c>
      <c r="D356">
        <v>47.368899999999996</v>
      </c>
      <c r="E356">
        <v>48.007599999999996</v>
      </c>
      <c r="F356">
        <v>28.2698</v>
      </c>
      <c r="G356">
        <v>26.2651</v>
      </c>
      <c r="H356">
        <v>96.590900000000005</v>
      </c>
      <c r="I356">
        <v>4451.1000000000004</v>
      </c>
      <c r="J356">
        <v>1.2871999999999999</v>
      </c>
    </row>
    <row r="357" spans="1:10" x14ac:dyDescent="0.2">
      <c r="A357" t="s">
        <v>819</v>
      </c>
      <c r="B357">
        <v>9842.9760000000006</v>
      </c>
      <c r="C357">
        <v>42.0032</v>
      </c>
      <c r="D357">
        <v>44.094999999999999</v>
      </c>
      <c r="E357">
        <v>45.411299999999997</v>
      </c>
      <c r="F357">
        <v>26.223400000000002</v>
      </c>
      <c r="G357">
        <v>24.797799999999999</v>
      </c>
      <c r="H357">
        <v>95.296199999999999</v>
      </c>
      <c r="I357">
        <v>4807.1000000000004</v>
      </c>
      <c r="J357">
        <v>1.0964</v>
      </c>
    </row>
    <row r="358" spans="1:10" x14ac:dyDescent="0.2">
      <c r="A358" t="s">
        <v>820</v>
      </c>
      <c r="B358">
        <v>7575.64</v>
      </c>
      <c r="C358">
        <v>37.882100000000001</v>
      </c>
      <c r="D358">
        <v>41.4587</v>
      </c>
      <c r="E358">
        <v>42.938299999999998</v>
      </c>
      <c r="F358">
        <v>23.254100000000001</v>
      </c>
      <c r="G358">
        <v>22.340499999999999</v>
      </c>
      <c r="H358">
        <v>91.849000000000004</v>
      </c>
      <c r="I358">
        <v>4933.8999999999996</v>
      </c>
      <c r="J358">
        <v>0.93430000000000002</v>
      </c>
    </row>
    <row r="359" spans="1:10" x14ac:dyDescent="0.2">
      <c r="A359" t="s">
        <v>821</v>
      </c>
      <c r="B359">
        <v>5850.6319999999996</v>
      </c>
      <c r="C359">
        <v>33.775700000000001</v>
      </c>
      <c r="D359">
        <v>38.980899999999998</v>
      </c>
      <c r="E359">
        <v>40.894399999999997</v>
      </c>
      <c r="F359">
        <v>20.070499999999999</v>
      </c>
      <c r="G359">
        <v>19.5625</v>
      </c>
      <c r="H359">
        <v>83.6464</v>
      </c>
      <c r="I359">
        <v>5386.9</v>
      </c>
      <c r="J359">
        <v>0.84199999999999997</v>
      </c>
    </row>
    <row r="360" spans="1:10" x14ac:dyDescent="0.2">
      <c r="A360" t="s">
        <v>822</v>
      </c>
      <c r="B360">
        <v>2632.384</v>
      </c>
      <c r="C360">
        <v>25.825700000000001</v>
      </c>
      <c r="D360">
        <v>33.882899999999999</v>
      </c>
      <c r="E360">
        <v>35.795999999999999</v>
      </c>
      <c r="F360">
        <v>13.548500000000001</v>
      </c>
      <c r="G360">
        <v>13.1266</v>
      </c>
      <c r="H360">
        <v>52.491100000000003</v>
      </c>
      <c r="I360">
        <v>5862.7</v>
      </c>
      <c r="J360">
        <v>0.50770000000000004</v>
      </c>
    </row>
    <row r="427" spans="1:10" x14ac:dyDescent="0.2">
      <c r="A427" t="s">
        <v>823</v>
      </c>
      <c r="B427">
        <v>28152.513200000001</v>
      </c>
      <c r="C427">
        <v>42.551099999999998</v>
      </c>
      <c r="D427">
        <v>48.821599999999997</v>
      </c>
      <c r="E427">
        <v>48.747399999999999</v>
      </c>
      <c r="F427">
        <v>29.471299999999999</v>
      </c>
      <c r="G427">
        <v>20.435600000000001</v>
      </c>
      <c r="H427">
        <v>99.976200000000006</v>
      </c>
      <c r="I427">
        <v>82785.5</v>
      </c>
      <c r="J427">
        <v>23.732099999999999</v>
      </c>
    </row>
    <row r="428" spans="1:10" x14ac:dyDescent="0.2">
      <c r="A428" t="s">
        <v>824</v>
      </c>
      <c r="B428">
        <v>13424.016</v>
      </c>
      <c r="C428">
        <v>41.963000000000001</v>
      </c>
      <c r="D428">
        <v>47.956699999999998</v>
      </c>
      <c r="E428">
        <v>47.761200000000002</v>
      </c>
      <c r="F428">
        <v>28.148399999999999</v>
      </c>
      <c r="G428">
        <v>19.8475</v>
      </c>
      <c r="H428">
        <v>99.970600000000005</v>
      </c>
      <c r="I428">
        <v>56491.9</v>
      </c>
      <c r="J428">
        <v>18.892600000000002</v>
      </c>
    </row>
    <row r="429" spans="1:10" x14ac:dyDescent="0.2">
      <c r="A429" t="s">
        <v>825</v>
      </c>
      <c r="B429">
        <v>6631.4288999999999</v>
      </c>
      <c r="C429">
        <v>41.253900000000002</v>
      </c>
      <c r="D429">
        <v>46.889200000000002</v>
      </c>
      <c r="E429">
        <v>46.543399999999998</v>
      </c>
      <c r="F429">
        <v>26.796500000000002</v>
      </c>
      <c r="G429">
        <v>19.225899999999999</v>
      </c>
      <c r="H429">
        <v>98.679400000000001</v>
      </c>
      <c r="I429">
        <v>43291.5</v>
      </c>
      <c r="J429">
        <v>16.810199999999998</v>
      </c>
    </row>
    <row r="430" spans="1:10" x14ac:dyDescent="0.2">
      <c r="A430" t="s">
        <v>826</v>
      </c>
      <c r="B430">
        <v>3712.6043</v>
      </c>
      <c r="C430">
        <v>40.269300000000001</v>
      </c>
      <c r="D430">
        <v>45.594099999999997</v>
      </c>
      <c r="E430">
        <v>45.068199999999997</v>
      </c>
      <c r="F430">
        <v>25.047499999999999</v>
      </c>
      <c r="G430">
        <v>18.37</v>
      </c>
      <c r="H430">
        <v>94.739199999999997</v>
      </c>
      <c r="I430">
        <v>27098.799999999999</v>
      </c>
      <c r="J430">
        <v>14.0625</v>
      </c>
    </row>
    <row r="431" spans="1:10" x14ac:dyDescent="0.2">
      <c r="A431" t="s">
        <v>827</v>
      </c>
      <c r="B431">
        <v>2269.2997</v>
      </c>
      <c r="C431">
        <v>38.851300000000002</v>
      </c>
      <c r="D431">
        <v>44.072600000000001</v>
      </c>
      <c r="E431">
        <v>43.335500000000003</v>
      </c>
      <c r="F431">
        <v>22.7636</v>
      </c>
      <c r="G431">
        <v>17.126999999999999</v>
      </c>
      <c r="H431">
        <v>88.221800000000002</v>
      </c>
      <c r="I431">
        <v>20058.2</v>
      </c>
      <c r="J431">
        <v>12.202299999999999</v>
      </c>
    </row>
    <row r="432" spans="1:10" x14ac:dyDescent="0.2">
      <c r="A432" t="s">
        <v>828</v>
      </c>
      <c r="B432">
        <v>1203.2972</v>
      </c>
      <c r="C432">
        <v>36.555100000000003</v>
      </c>
      <c r="D432">
        <v>42.274500000000003</v>
      </c>
      <c r="E432">
        <v>41.447499999999998</v>
      </c>
      <c r="F432">
        <v>19.606999999999999</v>
      </c>
      <c r="G432">
        <v>15.286899999999999</v>
      </c>
      <c r="H432">
        <v>75.897999999999996</v>
      </c>
      <c r="I432">
        <v>10941.4</v>
      </c>
      <c r="J432">
        <v>9.8210999999999995</v>
      </c>
    </row>
    <row r="433" spans="1:10" x14ac:dyDescent="0.2">
      <c r="A433" t="s">
        <v>829</v>
      </c>
      <c r="B433">
        <v>25839.297200000001</v>
      </c>
      <c r="C433">
        <v>42.906300000000002</v>
      </c>
      <c r="D433">
        <v>48.789400000000001</v>
      </c>
      <c r="E433">
        <v>52.289400000000001</v>
      </c>
      <c r="F433">
        <v>28.880199999999999</v>
      </c>
      <c r="G433">
        <v>20.212</v>
      </c>
      <c r="H433">
        <v>95.978499999999997</v>
      </c>
      <c r="I433">
        <v>67721.899999999994</v>
      </c>
      <c r="J433">
        <v>22.909199999999998</v>
      </c>
    </row>
    <row r="434" spans="1:10" x14ac:dyDescent="0.2">
      <c r="A434" t="s">
        <v>830</v>
      </c>
      <c r="B434">
        <v>12147.814200000001</v>
      </c>
      <c r="C434">
        <v>42.443199999999997</v>
      </c>
      <c r="D434">
        <v>48.301000000000002</v>
      </c>
      <c r="E434">
        <v>51.624899999999997</v>
      </c>
      <c r="F434">
        <v>27.101700000000001</v>
      </c>
      <c r="G434">
        <v>19.592500000000001</v>
      </c>
      <c r="H434">
        <v>93.008600000000001</v>
      </c>
      <c r="I434">
        <v>50119.199999999997</v>
      </c>
      <c r="J434">
        <v>19.749400000000001</v>
      </c>
    </row>
    <row r="435" spans="1:10" x14ac:dyDescent="0.2">
      <c r="A435" t="s">
        <v>831</v>
      </c>
      <c r="B435">
        <v>5471.2357000000002</v>
      </c>
      <c r="C435">
        <v>41.859299999999998</v>
      </c>
      <c r="D435">
        <v>47.665999999999997</v>
      </c>
      <c r="E435">
        <v>50.744599999999998</v>
      </c>
      <c r="F435">
        <v>25.050899999999999</v>
      </c>
      <c r="G435">
        <v>18.837199999999999</v>
      </c>
      <c r="H435">
        <v>88.367099999999994</v>
      </c>
      <c r="I435">
        <v>37226.199999999997</v>
      </c>
      <c r="J435">
        <v>17.965</v>
      </c>
    </row>
    <row r="436" spans="1:10" x14ac:dyDescent="0.2">
      <c r="A436" t="s">
        <v>832</v>
      </c>
      <c r="B436">
        <v>3115.8831</v>
      </c>
      <c r="C436">
        <v>41.048999999999999</v>
      </c>
      <c r="D436">
        <v>46.812600000000003</v>
      </c>
      <c r="E436">
        <v>49.599400000000003</v>
      </c>
      <c r="F436">
        <v>22.657299999999999</v>
      </c>
      <c r="G436">
        <v>17.863900000000001</v>
      </c>
      <c r="H436">
        <v>81.363100000000003</v>
      </c>
      <c r="I436">
        <v>22952.9</v>
      </c>
      <c r="J436">
        <v>15.4404</v>
      </c>
    </row>
    <row r="437" spans="1:10" x14ac:dyDescent="0.2">
      <c r="A437" t="s">
        <v>833</v>
      </c>
      <c r="B437">
        <v>1863.3711000000001</v>
      </c>
      <c r="C437">
        <v>39.929699999999997</v>
      </c>
      <c r="D437">
        <v>45.718299999999999</v>
      </c>
      <c r="E437">
        <v>48.207700000000003</v>
      </c>
      <c r="F437">
        <v>20.043600000000001</v>
      </c>
      <c r="G437">
        <v>16.632999999999999</v>
      </c>
      <c r="H437">
        <v>71.431100000000001</v>
      </c>
      <c r="I437">
        <v>15906.1</v>
      </c>
      <c r="J437">
        <v>13.781599999999999</v>
      </c>
    </row>
    <row r="438" spans="1:10" x14ac:dyDescent="0.2">
      <c r="A438" t="s">
        <v>834</v>
      </c>
      <c r="B438">
        <v>961.62459999999999</v>
      </c>
      <c r="C438">
        <v>37.888800000000003</v>
      </c>
      <c r="D438">
        <v>44.180900000000001</v>
      </c>
      <c r="E438">
        <v>46.274000000000001</v>
      </c>
      <c r="F438">
        <v>16.628900000000002</v>
      </c>
      <c r="G438">
        <v>14.761699999999999</v>
      </c>
      <c r="H438">
        <v>54.586799999999997</v>
      </c>
      <c r="I438">
        <v>8680.9</v>
      </c>
      <c r="J438">
        <v>11.392200000000001</v>
      </c>
    </row>
    <row r="439" spans="1:10" x14ac:dyDescent="0.2">
      <c r="A439" t="s">
        <v>835</v>
      </c>
      <c r="B439">
        <v>35573.7526</v>
      </c>
      <c r="C439">
        <v>43.321599999999997</v>
      </c>
      <c r="D439">
        <v>49.0779</v>
      </c>
      <c r="E439">
        <v>49.204599999999999</v>
      </c>
      <c r="F439">
        <v>32.747100000000003</v>
      </c>
      <c r="G439">
        <v>23.068999999999999</v>
      </c>
      <c r="H439">
        <v>99.973100000000002</v>
      </c>
      <c r="I439">
        <v>59508.1</v>
      </c>
      <c r="J439">
        <v>23.811599999999999</v>
      </c>
    </row>
    <row r="440" spans="1:10" x14ac:dyDescent="0.2">
      <c r="A440" t="s">
        <v>836</v>
      </c>
      <c r="B440">
        <v>19934.9058</v>
      </c>
      <c r="C440">
        <v>42.4161</v>
      </c>
      <c r="D440">
        <v>47.713299999999997</v>
      </c>
      <c r="E440">
        <v>47.8626</v>
      </c>
      <c r="F440">
        <v>30.743600000000001</v>
      </c>
      <c r="G440">
        <v>21.915099999999999</v>
      </c>
      <c r="H440">
        <v>99.965999999999994</v>
      </c>
      <c r="I440">
        <v>51912.6</v>
      </c>
      <c r="J440">
        <v>21.922499999999999</v>
      </c>
    </row>
    <row r="441" spans="1:10" x14ac:dyDescent="0.2">
      <c r="A441" t="s">
        <v>837</v>
      </c>
      <c r="B441">
        <v>11246.3778</v>
      </c>
      <c r="C441">
        <v>41.090200000000003</v>
      </c>
      <c r="D441">
        <v>45.996400000000001</v>
      </c>
      <c r="E441">
        <v>46.247300000000003</v>
      </c>
      <c r="F441">
        <v>28.049700000000001</v>
      </c>
      <c r="G441">
        <v>20.275700000000001</v>
      </c>
      <c r="H441">
        <v>99.951800000000006</v>
      </c>
      <c r="I441">
        <v>45868.1</v>
      </c>
      <c r="J441">
        <v>19.743200000000002</v>
      </c>
    </row>
    <row r="442" spans="1:10" x14ac:dyDescent="0.2">
      <c r="A442" t="s">
        <v>838</v>
      </c>
      <c r="B442">
        <v>6599.2282999999998</v>
      </c>
      <c r="C442">
        <v>39.300400000000003</v>
      </c>
      <c r="D442">
        <v>44.067500000000003</v>
      </c>
      <c r="E442">
        <v>44.419899999999998</v>
      </c>
      <c r="F442">
        <v>24.892600000000002</v>
      </c>
      <c r="G442">
        <v>18.212599999999998</v>
      </c>
      <c r="H442">
        <v>98.002700000000004</v>
      </c>
      <c r="I442">
        <v>32477.1</v>
      </c>
      <c r="J442">
        <v>17.943200000000001</v>
      </c>
    </row>
    <row r="443" spans="1:10" x14ac:dyDescent="0.2">
      <c r="A443" t="s">
        <v>839</v>
      </c>
      <c r="B443">
        <v>3913.9126000000001</v>
      </c>
      <c r="C443">
        <v>37.1569</v>
      </c>
      <c r="D443">
        <v>42.109200000000001</v>
      </c>
      <c r="E443">
        <v>42.530299999999997</v>
      </c>
      <c r="F443">
        <v>21.4742</v>
      </c>
      <c r="G443">
        <v>15.8825</v>
      </c>
      <c r="H443">
        <v>87.472999999999999</v>
      </c>
      <c r="I443">
        <v>25709.3</v>
      </c>
      <c r="J443">
        <v>15.6206</v>
      </c>
    </row>
    <row r="444" spans="1:10" x14ac:dyDescent="0.2">
      <c r="A444" t="s">
        <v>840</v>
      </c>
      <c r="B444">
        <v>2031.1015</v>
      </c>
      <c r="C444">
        <v>34.310499999999998</v>
      </c>
      <c r="D444">
        <v>40.192700000000002</v>
      </c>
      <c r="E444">
        <v>40.508299999999998</v>
      </c>
      <c r="F444">
        <v>17.369900000000001</v>
      </c>
      <c r="G444">
        <v>13.073600000000001</v>
      </c>
      <c r="H444">
        <v>68.037700000000001</v>
      </c>
      <c r="I444">
        <v>15888.5</v>
      </c>
      <c r="J444">
        <v>12.818</v>
      </c>
    </row>
    <row r="445" spans="1:10" x14ac:dyDescent="0.2">
      <c r="A445" t="s">
        <v>841</v>
      </c>
      <c r="B445">
        <v>49896.2673</v>
      </c>
      <c r="C445">
        <v>45.575200000000002</v>
      </c>
      <c r="D445">
        <v>49.362699999999997</v>
      </c>
      <c r="E445">
        <v>48.739100000000001</v>
      </c>
      <c r="F445">
        <v>29.484200000000001</v>
      </c>
      <c r="G445">
        <v>23.229199999999999</v>
      </c>
      <c r="H445">
        <v>99.977500000000006</v>
      </c>
      <c r="I445">
        <v>48079.4</v>
      </c>
      <c r="J445">
        <v>42.506700000000002</v>
      </c>
    </row>
    <row r="446" spans="1:10" x14ac:dyDescent="0.2">
      <c r="A446" t="s">
        <v>842</v>
      </c>
      <c r="B446">
        <v>29575.51</v>
      </c>
      <c r="C446">
        <v>43.215200000000003</v>
      </c>
      <c r="D446">
        <v>47.331200000000003</v>
      </c>
      <c r="E446">
        <v>46.5824</v>
      </c>
      <c r="F446">
        <v>26.1861</v>
      </c>
      <c r="G446">
        <v>21.0641</v>
      </c>
      <c r="H446">
        <v>99.968800000000002</v>
      </c>
      <c r="I446">
        <v>49429.9</v>
      </c>
      <c r="J446">
        <v>35.979999999999997</v>
      </c>
    </row>
    <row r="447" spans="1:10" x14ac:dyDescent="0.2">
      <c r="A447" t="s">
        <v>843</v>
      </c>
      <c r="B447">
        <v>16875.896700000001</v>
      </c>
      <c r="C447">
        <v>40.973999999999997</v>
      </c>
      <c r="D447">
        <v>45.289200000000001</v>
      </c>
      <c r="E447">
        <v>44.402299999999997</v>
      </c>
      <c r="F447">
        <v>23.307700000000001</v>
      </c>
      <c r="G447">
        <v>19.180499999999999</v>
      </c>
      <c r="H447">
        <v>98.796899999999994</v>
      </c>
      <c r="I447">
        <v>50377</v>
      </c>
      <c r="J447">
        <v>30.534199999999998</v>
      </c>
    </row>
    <row r="448" spans="1:10" x14ac:dyDescent="0.2">
      <c r="A448" t="s">
        <v>844</v>
      </c>
      <c r="B448">
        <v>9959.0198999999993</v>
      </c>
      <c r="C448">
        <v>38.915100000000002</v>
      </c>
      <c r="D448">
        <v>43.186700000000002</v>
      </c>
      <c r="E448">
        <v>42.139800000000001</v>
      </c>
      <c r="F448">
        <v>20.801400000000001</v>
      </c>
      <c r="G448">
        <v>17.460100000000001</v>
      </c>
      <c r="H448">
        <v>92.950500000000005</v>
      </c>
      <c r="I448">
        <v>39330.400000000001</v>
      </c>
      <c r="J448">
        <v>27.1692</v>
      </c>
    </row>
    <row r="449" spans="1:10" x14ac:dyDescent="0.2">
      <c r="A449" t="s">
        <v>845</v>
      </c>
      <c r="B449">
        <v>6015.6983</v>
      </c>
      <c r="C449">
        <v>36.823099999999997</v>
      </c>
      <c r="D449">
        <v>41.021900000000002</v>
      </c>
      <c r="E449">
        <v>39.790599999999998</v>
      </c>
      <c r="F449">
        <v>18.3446</v>
      </c>
      <c r="G449">
        <v>15.711600000000001</v>
      </c>
      <c r="H449">
        <v>82.097800000000007</v>
      </c>
      <c r="I449">
        <v>32402.6</v>
      </c>
      <c r="J449">
        <v>23.927600000000002</v>
      </c>
    </row>
    <row r="450" spans="1:10" x14ac:dyDescent="0.2">
      <c r="A450" t="s">
        <v>846</v>
      </c>
      <c r="B450">
        <v>2638.3578000000002</v>
      </c>
      <c r="C450">
        <v>33.277000000000001</v>
      </c>
      <c r="D450">
        <v>37.4253</v>
      </c>
      <c r="E450">
        <v>35.771599999999999</v>
      </c>
      <c r="F450">
        <v>14.517899999999999</v>
      </c>
      <c r="G450">
        <v>12.915100000000001</v>
      </c>
      <c r="H450">
        <v>58.515300000000003</v>
      </c>
      <c r="I450">
        <v>23139.3</v>
      </c>
      <c r="J450">
        <v>17.8</v>
      </c>
    </row>
    <row r="451" spans="1:10" x14ac:dyDescent="0.2">
      <c r="A451" t="s">
        <v>847</v>
      </c>
      <c r="B451">
        <v>61865.025199999996</v>
      </c>
      <c r="C451">
        <v>46.931899999999999</v>
      </c>
      <c r="D451">
        <v>43.9328</v>
      </c>
      <c r="E451">
        <v>48.653100000000002</v>
      </c>
      <c r="F451">
        <v>27.833300000000001</v>
      </c>
      <c r="G451">
        <v>22.450399999999998</v>
      </c>
      <c r="H451">
        <v>94.977699999999999</v>
      </c>
      <c r="I451">
        <v>74304.7</v>
      </c>
      <c r="J451">
        <v>40.1342</v>
      </c>
    </row>
    <row r="452" spans="1:10" x14ac:dyDescent="0.2">
      <c r="A452" t="s">
        <v>848</v>
      </c>
      <c r="B452">
        <v>34997.195099999997</v>
      </c>
      <c r="C452">
        <v>44.796199999999999</v>
      </c>
      <c r="D452">
        <v>42.363399999999999</v>
      </c>
      <c r="E452">
        <v>47.450699999999998</v>
      </c>
      <c r="F452">
        <v>25.011399999999998</v>
      </c>
      <c r="G452">
        <v>20.308299999999999</v>
      </c>
      <c r="H452">
        <v>89.812600000000003</v>
      </c>
      <c r="I452">
        <v>67633.2</v>
      </c>
      <c r="J452">
        <v>32.129899999999999</v>
      </c>
    </row>
    <row r="453" spans="1:10" x14ac:dyDescent="0.2">
      <c r="A453" t="s">
        <v>849</v>
      </c>
      <c r="B453">
        <v>19632.4689</v>
      </c>
      <c r="C453">
        <v>42.518500000000003</v>
      </c>
      <c r="D453">
        <v>40.944699999999997</v>
      </c>
      <c r="E453">
        <v>46.291200000000003</v>
      </c>
      <c r="F453">
        <v>22.1465</v>
      </c>
      <c r="G453">
        <v>18.080500000000001</v>
      </c>
      <c r="H453">
        <v>81.301000000000002</v>
      </c>
      <c r="I453">
        <v>74062.600000000006</v>
      </c>
      <c r="J453">
        <v>27.472000000000001</v>
      </c>
    </row>
    <row r="454" spans="1:10" x14ac:dyDescent="0.2">
      <c r="A454" t="s">
        <v>850</v>
      </c>
      <c r="B454">
        <v>11230.2055</v>
      </c>
      <c r="C454">
        <v>40.290300000000002</v>
      </c>
      <c r="D454">
        <v>39.652700000000003</v>
      </c>
      <c r="E454">
        <v>45.091799999999999</v>
      </c>
      <c r="F454">
        <v>19.319299999999998</v>
      </c>
      <c r="G454">
        <v>15.8847</v>
      </c>
      <c r="H454">
        <v>69.616200000000006</v>
      </c>
      <c r="I454">
        <v>56265.1</v>
      </c>
      <c r="J454">
        <v>22.593499999999999</v>
      </c>
    </row>
    <row r="455" spans="1:10" x14ac:dyDescent="0.2">
      <c r="A455" t="s">
        <v>851</v>
      </c>
      <c r="B455">
        <v>6381.9102000000003</v>
      </c>
      <c r="C455">
        <v>38.0458</v>
      </c>
      <c r="D455">
        <v>38.4328</v>
      </c>
      <c r="E455">
        <v>43.949100000000001</v>
      </c>
      <c r="F455">
        <v>16.440999999999999</v>
      </c>
      <c r="G455">
        <v>13.6469</v>
      </c>
      <c r="H455">
        <v>54.853299999999997</v>
      </c>
      <c r="I455">
        <v>40356.5</v>
      </c>
      <c r="J455">
        <v>18.289000000000001</v>
      </c>
    </row>
    <row r="456" spans="1:10" x14ac:dyDescent="0.2">
      <c r="A456" t="s">
        <v>852</v>
      </c>
      <c r="B456">
        <v>2151.8436999999999</v>
      </c>
      <c r="C456">
        <v>34.5244</v>
      </c>
      <c r="D456">
        <v>36.939500000000002</v>
      </c>
      <c r="E456">
        <v>42.742100000000001</v>
      </c>
      <c r="F456">
        <v>11.857100000000001</v>
      </c>
      <c r="G456">
        <v>10.300599999999999</v>
      </c>
      <c r="H456">
        <v>28.558399999999999</v>
      </c>
      <c r="I456">
        <v>21396.799999999999</v>
      </c>
      <c r="J456">
        <v>12.157500000000001</v>
      </c>
    </row>
    <row r="457" spans="1:10" x14ac:dyDescent="0.2">
      <c r="A457" t="s">
        <v>853</v>
      </c>
      <c r="B457">
        <v>17282.7012</v>
      </c>
      <c r="C457">
        <v>44.644500000000001</v>
      </c>
      <c r="D457">
        <v>47.071800000000003</v>
      </c>
      <c r="E457">
        <v>44.377600000000001</v>
      </c>
      <c r="F457">
        <v>28.889600000000002</v>
      </c>
      <c r="G457">
        <v>22.618600000000001</v>
      </c>
      <c r="H457">
        <v>99.813599999999994</v>
      </c>
      <c r="I457">
        <v>64967.1</v>
      </c>
      <c r="J457">
        <v>21.608599999999999</v>
      </c>
    </row>
    <row r="458" spans="1:10" x14ac:dyDescent="0.2">
      <c r="A458" t="s">
        <v>854</v>
      </c>
      <c r="B458">
        <v>8154.2874000000002</v>
      </c>
      <c r="C458">
        <v>43.499699999999997</v>
      </c>
      <c r="D458">
        <v>46.259399999999999</v>
      </c>
      <c r="E458">
        <v>43.691600000000001</v>
      </c>
      <c r="F458">
        <v>27.387899999999998</v>
      </c>
      <c r="G458">
        <v>21.2529</v>
      </c>
      <c r="H458">
        <v>99.184899999999999</v>
      </c>
      <c r="I458">
        <v>57942.6</v>
      </c>
      <c r="J458">
        <v>19.706399999999999</v>
      </c>
    </row>
    <row r="459" spans="1:10" x14ac:dyDescent="0.2">
      <c r="A459" t="s">
        <v>855</v>
      </c>
      <c r="B459">
        <v>3747.2847000000002</v>
      </c>
      <c r="C459">
        <v>42.102600000000002</v>
      </c>
      <c r="D459">
        <v>45.348100000000002</v>
      </c>
      <c r="E459">
        <v>43.040399999999998</v>
      </c>
      <c r="F459">
        <v>25.272099999999998</v>
      </c>
      <c r="G459">
        <v>19.651900000000001</v>
      </c>
      <c r="H459">
        <v>97.008099999999999</v>
      </c>
      <c r="I459">
        <v>47812.1</v>
      </c>
      <c r="J459">
        <v>16.531099999999999</v>
      </c>
    </row>
    <row r="460" spans="1:10" x14ac:dyDescent="0.2">
      <c r="A460" t="s">
        <v>856</v>
      </c>
      <c r="B460">
        <v>1722.3731</v>
      </c>
      <c r="C460">
        <v>40.475700000000003</v>
      </c>
      <c r="D460">
        <v>44.221899999999998</v>
      </c>
      <c r="E460">
        <v>42.3523</v>
      </c>
      <c r="F460">
        <v>22.8719</v>
      </c>
      <c r="G460">
        <v>17.953299999999999</v>
      </c>
      <c r="H460">
        <v>92.286500000000004</v>
      </c>
      <c r="I460">
        <v>28534.1</v>
      </c>
      <c r="J460">
        <v>12.9922</v>
      </c>
    </row>
    <row r="461" spans="1:10" x14ac:dyDescent="0.2">
      <c r="A461" t="s">
        <v>857</v>
      </c>
      <c r="B461">
        <v>793.11689999999999</v>
      </c>
      <c r="C461">
        <v>38.701300000000003</v>
      </c>
      <c r="D461">
        <v>42.863599999999998</v>
      </c>
      <c r="E461">
        <v>41.452500000000001</v>
      </c>
      <c r="F461">
        <v>20.5182</v>
      </c>
      <c r="G461">
        <v>16.284600000000001</v>
      </c>
      <c r="H461">
        <v>84.938999999999993</v>
      </c>
      <c r="I461">
        <v>20353.8</v>
      </c>
      <c r="J461">
        <v>11.001099999999999</v>
      </c>
    </row>
    <row r="462" spans="1:10" x14ac:dyDescent="0.2">
      <c r="A462" t="s">
        <v>858</v>
      </c>
      <c r="B462">
        <v>335.69170000000003</v>
      </c>
      <c r="C462">
        <v>36.519599999999997</v>
      </c>
      <c r="D462">
        <v>41.226799999999997</v>
      </c>
      <c r="E462">
        <v>40.284199999999998</v>
      </c>
      <c r="F462">
        <v>17.759499999999999</v>
      </c>
      <c r="G462">
        <v>14.3964</v>
      </c>
      <c r="H462">
        <v>73.491299999999995</v>
      </c>
      <c r="I462">
        <v>10338.9</v>
      </c>
      <c r="J462">
        <v>8.3643999999999998</v>
      </c>
    </row>
    <row r="463" spans="1:10" x14ac:dyDescent="0.2">
      <c r="A463" t="s">
        <v>859</v>
      </c>
      <c r="B463">
        <v>42578.898500000003</v>
      </c>
      <c r="C463">
        <v>40.6053</v>
      </c>
      <c r="D463">
        <v>49.739800000000002</v>
      </c>
      <c r="E463">
        <v>48.002000000000002</v>
      </c>
      <c r="F463">
        <v>28.133199999999999</v>
      </c>
      <c r="G463">
        <v>18.537700000000001</v>
      </c>
      <c r="H463">
        <v>98.102699999999999</v>
      </c>
      <c r="I463">
        <v>142424.79999999999</v>
      </c>
      <c r="J463">
        <v>31.0349</v>
      </c>
    </row>
    <row r="464" spans="1:10" x14ac:dyDescent="0.2">
      <c r="A464" t="s">
        <v>860</v>
      </c>
      <c r="B464">
        <v>19542.550200000001</v>
      </c>
      <c r="C464">
        <v>40.110900000000001</v>
      </c>
      <c r="D464">
        <v>49.263199999999998</v>
      </c>
      <c r="E464">
        <v>47.2879</v>
      </c>
      <c r="F464">
        <v>26.008600000000001</v>
      </c>
      <c r="G464">
        <v>17.770800000000001</v>
      </c>
      <c r="H464">
        <v>95.188500000000005</v>
      </c>
      <c r="I464">
        <v>77321.399999999994</v>
      </c>
      <c r="J464">
        <v>23.345800000000001</v>
      </c>
    </row>
    <row r="465" spans="1:10" x14ac:dyDescent="0.2">
      <c r="A465" t="s">
        <v>861</v>
      </c>
      <c r="B465">
        <v>8990.1119999999992</v>
      </c>
      <c r="C465">
        <v>39.590400000000002</v>
      </c>
      <c r="D465">
        <v>48.590499999999999</v>
      </c>
      <c r="E465">
        <v>46.301600000000001</v>
      </c>
      <c r="F465">
        <v>24.161000000000001</v>
      </c>
      <c r="G465">
        <v>17.0792</v>
      </c>
      <c r="H465">
        <v>90.959599999999995</v>
      </c>
      <c r="I465">
        <v>53670.400000000001</v>
      </c>
      <c r="J465">
        <v>19.9236</v>
      </c>
    </row>
    <row r="466" spans="1:10" x14ac:dyDescent="0.2">
      <c r="A466" t="s">
        <v>862</v>
      </c>
      <c r="B466">
        <v>4954.9182000000001</v>
      </c>
      <c r="C466">
        <v>38.878500000000003</v>
      </c>
      <c r="D466">
        <v>47.697699999999998</v>
      </c>
      <c r="E466">
        <v>45.044899999999998</v>
      </c>
      <c r="F466">
        <v>21.998899999999999</v>
      </c>
      <c r="G466">
        <v>16.21</v>
      </c>
      <c r="H466">
        <v>84.360299999999995</v>
      </c>
      <c r="I466">
        <v>31962.5</v>
      </c>
      <c r="J466">
        <v>17.423200000000001</v>
      </c>
    </row>
    <row r="467" spans="1:10" x14ac:dyDescent="0.2">
      <c r="A467" t="s">
        <v>863</v>
      </c>
      <c r="B467">
        <v>3047.4683</v>
      </c>
      <c r="C467">
        <v>37.847499999999997</v>
      </c>
      <c r="D467">
        <v>46.527099999999997</v>
      </c>
      <c r="E467">
        <v>43.502600000000001</v>
      </c>
      <c r="F467">
        <v>19.538699999999999</v>
      </c>
      <c r="G467">
        <v>15.080299999999999</v>
      </c>
      <c r="H467">
        <v>74.613299999999995</v>
      </c>
      <c r="I467">
        <v>21882.400000000001</v>
      </c>
      <c r="J467">
        <v>14.8653</v>
      </c>
    </row>
    <row r="468" spans="1:10" x14ac:dyDescent="0.2">
      <c r="A468" t="s">
        <v>864</v>
      </c>
      <c r="B468">
        <v>1569.3895</v>
      </c>
      <c r="C468">
        <v>35.854799999999997</v>
      </c>
      <c r="D468">
        <v>44.859299999999998</v>
      </c>
      <c r="E468">
        <v>41.380099999999999</v>
      </c>
      <c r="F468">
        <v>16.192499999999999</v>
      </c>
      <c r="G468">
        <v>13.321300000000001</v>
      </c>
      <c r="H468">
        <v>57.677900000000001</v>
      </c>
      <c r="I468">
        <v>12624.4</v>
      </c>
      <c r="J468">
        <v>12.0649</v>
      </c>
    </row>
    <row r="469" spans="1:10" x14ac:dyDescent="0.2">
      <c r="A469" t="s">
        <v>865</v>
      </c>
      <c r="B469">
        <v>37585.513800000001</v>
      </c>
      <c r="C469">
        <v>43.908499999999997</v>
      </c>
      <c r="D469">
        <v>49.572600000000001</v>
      </c>
      <c r="E469">
        <v>50.9983</v>
      </c>
      <c r="F469">
        <v>31.458400000000001</v>
      </c>
      <c r="G469">
        <v>23.4453</v>
      </c>
      <c r="H469">
        <v>95.494</v>
      </c>
      <c r="I469">
        <v>67420.899999999994</v>
      </c>
      <c r="J469">
        <v>22.6539</v>
      </c>
    </row>
    <row r="470" spans="1:10" x14ac:dyDescent="0.2">
      <c r="A470" t="s">
        <v>866</v>
      </c>
      <c r="B470">
        <v>19171.244299999998</v>
      </c>
      <c r="C470">
        <v>42.570300000000003</v>
      </c>
      <c r="D470">
        <v>48.264699999999998</v>
      </c>
      <c r="E470">
        <v>49.659399999999998</v>
      </c>
      <c r="F470">
        <v>29.238600000000002</v>
      </c>
      <c r="G470">
        <v>21.8354</v>
      </c>
      <c r="H470">
        <v>93.7941</v>
      </c>
      <c r="I470">
        <v>56573.3</v>
      </c>
      <c r="J470">
        <v>18.215699999999998</v>
      </c>
    </row>
    <row r="471" spans="1:10" x14ac:dyDescent="0.2">
      <c r="A471" t="s">
        <v>867</v>
      </c>
      <c r="B471">
        <v>9300.3212000000003</v>
      </c>
      <c r="C471">
        <v>41.048000000000002</v>
      </c>
      <c r="D471">
        <v>46.729199999999999</v>
      </c>
      <c r="E471">
        <v>48.131</v>
      </c>
      <c r="F471">
        <v>26.655200000000001</v>
      </c>
      <c r="G471">
        <v>19.985199999999999</v>
      </c>
      <c r="H471">
        <v>90.890699999999995</v>
      </c>
      <c r="I471">
        <v>44673.4</v>
      </c>
      <c r="J471">
        <v>14.763199999999999</v>
      </c>
    </row>
    <row r="472" spans="1:10" x14ac:dyDescent="0.2">
      <c r="A472" t="s">
        <v>868</v>
      </c>
      <c r="B472">
        <v>4628.4849000000004</v>
      </c>
      <c r="C472">
        <v>39.354700000000001</v>
      </c>
      <c r="D472">
        <v>44.988399999999999</v>
      </c>
      <c r="E472">
        <v>46.462600000000002</v>
      </c>
      <c r="F472">
        <v>23.8735</v>
      </c>
      <c r="G472">
        <v>17.992999999999999</v>
      </c>
      <c r="H472">
        <v>86.170199999999994</v>
      </c>
      <c r="I472">
        <v>27131.9</v>
      </c>
      <c r="J472">
        <v>11.8089</v>
      </c>
    </row>
    <row r="473" spans="1:10" x14ac:dyDescent="0.2">
      <c r="A473" t="s">
        <v>869</v>
      </c>
      <c r="B473">
        <v>2319.3932</v>
      </c>
      <c r="C473">
        <v>37.483899999999998</v>
      </c>
      <c r="D473">
        <v>43.213700000000003</v>
      </c>
      <c r="E473">
        <v>44.742899999999999</v>
      </c>
      <c r="F473">
        <v>21.054500000000001</v>
      </c>
      <c r="G473">
        <v>15.898300000000001</v>
      </c>
      <c r="H473">
        <v>78.971900000000005</v>
      </c>
      <c r="I473">
        <v>19248.5</v>
      </c>
      <c r="J473">
        <v>9.6396999999999995</v>
      </c>
    </row>
    <row r="474" spans="1:10" x14ac:dyDescent="0.2">
      <c r="A474" t="s">
        <v>870</v>
      </c>
      <c r="B474">
        <v>1011.1495</v>
      </c>
      <c r="C474">
        <v>35.248699999999999</v>
      </c>
      <c r="D474">
        <v>41.303400000000003</v>
      </c>
      <c r="E474">
        <v>42.821800000000003</v>
      </c>
      <c r="F474">
        <v>17.7178</v>
      </c>
      <c r="G474">
        <v>13.5283</v>
      </c>
      <c r="H474">
        <v>67.524500000000003</v>
      </c>
      <c r="I474">
        <v>9499.5</v>
      </c>
      <c r="J474">
        <v>7.6288999999999998</v>
      </c>
    </row>
    <row r="475" spans="1:10" x14ac:dyDescent="0.2">
      <c r="A475" t="s">
        <v>871</v>
      </c>
      <c r="B475">
        <v>11809.3308</v>
      </c>
      <c r="C475">
        <v>43.319400000000002</v>
      </c>
      <c r="D475">
        <v>45.242100000000001</v>
      </c>
      <c r="E475">
        <v>44.764400000000002</v>
      </c>
      <c r="F475">
        <v>28.964700000000001</v>
      </c>
      <c r="G475">
        <v>24.8551</v>
      </c>
      <c r="H475">
        <v>98.801900000000003</v>
      </c>
      <c r="I475">
        <v>16237</v>
      </c>
      <c r="J475">
        <v>5.8898999999999999</v>
      </c>
    </row>
    <row r="476" spans="1:10" x14ac:dyDescent="0.2">
      <c r="A476" t="s">
        <v>872</v>
      </c>
      <c r="B476">
        <v>6566.2038000000002</v>
      </c>
      <c r="C476">
        <v>41.702800000000003</v>
      </c>
      <c r="D476">
        <v>44.141100000000002</v>
      </c>
      <c r="E476">
        <v>43.835099999999997</v>
      </c>
      <c r="F476">
        <v>26.8492</v>
      </c>
      <c r="G476">
        <v>22.9053</v>
      </c>
      <c r="H476">
        <v>97.505399999999995</v>
      </c>
      <c r="I476">
        <v>14727.3</v>
      </c>
      <c r="J476">
        <v>4.8102</v>
      </c>
    </row>
    <row r="477" spans="1:10" x14ac:dyDescent="0.2">
      <c r="A477" t="s">
        <v>873</v>
      </c>
      <c r="B477">
        <v>3418.8153000000002</v>
      </c>
      <c r="C477">
        <v>39.620199999999997</v>
      </c>
      <c r="D477">
        <v>42.998199999999997</v>
      </c>
      <c r="E477">
        <v>42.957900000000002</v>
      </c>
      <c r="F477">
        <v>23.921299999999999</v>
      </c>
      <c r="G477">
        <v>20.320399999999999</v>
      </c>
      <c r="H477">
        <v>94.694299999999998</v>
      </c>
      <c r="I477">
        <v>15297.6</v>
      </c>
      <c r="J477">
        <v>3.9506999999999999</v>
      </c>
    </row>
    <row r="478" spans="1:10" x14ac:dyDescent="0.2">
      <c r="A478" t="s">
        <v>874</v>
      </c>
      <c r="B478">
        <v>1726.154</v>
      </c>
      <c r="C478">
        <v>37.277200000000001</v>
      </c>
      <c r="D478">
        <v>41.749699999999997</v>
      </c>
      <c r="E478">
        <v>41.990099999999998</v>
      </c>
      <c r="F478">
        <v>20.435199999999998</v>
      </c>
      <c r="G478">
        <v>17.414100000000001</v>
      </c>
      <c r="H478">
        <v>89.360799999999998</v>
      </c>
      <c r="I478">
        <v>11887.3</v>
      </c>
      <c r="J478">
        <v>3.4874999999999998</v>
      </c>
    </row>
    <row r="479" spans="1:10" x14ac:dyDescent="0.2">
      <c r="A479" t="s">
        <v>875</v>
      </c>
      <c r="B479">
        <v>844.24659999999994</v>
      </c>
      <c r="C479">
        <v>34.8371</v>
      </c>
      <c r="D479">
        <v>40.417700000000004</v>
      </c>
      <c r="E479">
        <v>40.944099999999999</v>
      </c>
      <c r="F479">
        <v>16.667100000000001</v>
      </c>
      <c r="G479">
        <v>14.444000000000001</v>
      </c>
      <c r="H479">
        <v>78.967500000000001</v>
      </c>
      <c r="I479">
        <v>8630</v>
      </c>
      <c r="J479">
        <v>2.9344999999999999</v>
      </c>
    </row>
    <row r="480" spans="1:10" x14ac:dyDescent="0.2">
      <c r="A480" t="s">
        <v>876</v>
      </c>
      <c r="B480">
        <v>397.61059999999998</v>
      </c>
      <c r="C480">
        <v>32.3964</v>
      </c>
      <c r="D480">
        <v>39.010399999999997</v>
      </c>
      <c r="E480">
        <v>39.7806</v>
      </c>
      <c r="F480">
        <v>12.9726</v>
      </c>
      <c r="G480">
        <v>11.6256</v>
      </c>
      <c r="H480">
        <v>60.804000000000002</v>
      </c>
      <c r="I480">
        <v>4953</v>
      </c>
      <c r="J480">
        <v>2.2997000000000001</v>
      </c>
    </row>
    <row r="481" spans="1:10" x14ac:dyDescent="0.2">
      <c r="A481" t="s">
        <v>877</v>
      </c>
      <c r="B481">
        <v>26209.836500000001</v>
      </c>
      <c r="C481">
        <v>42.592199999999998</v>
      </c>
      <c r="D481">
        <v>45.2087</v>
      </c>
      <c r="E481">
        <v>47.489800000000002</v>
      </c>
      <c r="F481">
        <v>30.8566</v>
      </c>
      <c r="G481">
        <v>27.6631</v>
      </c>
      <c r="H481">
        <v>99.976799999999997</v>
      </c>
      <c r="I481">
        <v>18732.7</v>
      </c>
      <c r="J481">
        <v>9.7731999999999992</v>
      </c>
    </row>
    <row r="482" spans="1:10" x14ac:dyDescent="0.2">
      <c r="A482" t="s">
        <v>878</v>
      </c>
      <c r="B482">
        <v>16408.897799999999</v>
      </c>
      <c r="C482">
        <v>40.378500000000003</v>
      </c>
      <c r="D482">
        <v>43.563699999999997</v>
      </c>
      <c r="E482">
        <v>45.529400000000003</v>
      </c>
      <c r="F482">
        <v>28.842500000000001</v>
      </c>
      <c r="G482">
        <v>25.657</v>
      </c>
      <c r="H482">
        <v>99.9696</v>
      </c>
      <c r="I482">
        <v>18918</v>
      </c>
      <c r="J482">
        <v>7.8033999999999999</v>
      </c>
    </row>
    <row r="483" spans="1:10" x14ac:dyDescent="0.2">
      <c r="A483" t="s">
        <v>879</v>
      </c>
      <c r="B483">
        <v>9842.0815999999995</v>
      </c>
      <c r="C483">
        <v>37.802100000000003</v>
      </c>
      <c r="D483">
        <v>41.857500000000002</v>
      </c>
      <c r="E483">
        <v>43.399900000000002</v>
      </c>
      <c r="F483">
        <v>26.229500000000002</v>
      </c>
      <c r="G483">
        <v>23.095300000000002</v>
      </c>
      <c r="H483">
        <v>97.678399999999996</v>
      </c>
      <c r="I483">
        <v>20672.400000000001</v>
      </c>
      <c r="J483">
        <v>6.5730000000000004</v>
      </c>
    </row>
    <row r="484" spans="1:10" x14ac:dyDescent="0.2">
      <c r="A484" t="s">
        <v>880</v>
      </c>
      <c r="B484">
        <v>5727.2209000000003</v>
      </c>
      <c r="C484">
        <v>34.980400000000003</v>
      </c>
      <c r="D484">
        <v>40.3748</v>
      </c>
      <c r="E484">
        <v>41.453400000000002</v>
      </c>
      <c r="F484">
        <v>23.0519</v>
      </c>
      <c r="G484">
        <v>20.020800000000001</v>
      </c>
      <c r="H484">
        <v>92.127799999999993</v>
      </c>
      <c r="I484">
        <v>19475.2</v>
      </c>
      <c r="J484">
        <v>5.3667999999999996</v>
      </c>
    </row>
    <row r="485" spans="1:10" x14ac:dyDescent="0.2">
      <c r="A485" t="s">
        <v>881</v>
      </c>
      <c r="B485">
        <v>3242.8166999999999</v>
      </c>
      <c r="C485">
        <v>32.160899999999998</v>
      </c>
      <c r="D485">
        <v>39.036200000000001</v>
      </c>
      <c r="E485">
        <v>39.758600000000001</v>
      </c>
      <c r="F485">
        <v>19.529399999999999</v>
      </c>
      <c r="G485">
        <v>16.749199999999998</v>
      </c>
      <c r="H485">
        <v>83.223299999999995</v>
      </c>
      <c r="I485">
        <v>15376.7</v>
      </c>
      <c r="J485">
        <v>4.55</v>
      </c>
    </row>
    <row r="486" spans="1:10" x14ac:dyDescent="0.2">
      <c r="A486" t="s">
        <v>882</v>
      </c>
      <c r="B486">
        <v>1587.06</v>
      </c>
      <c r="C486">
        <v>29.027899999999999</v>
      </c>
      <c r="D486">
        <v>37.456499999999998</v>
      </c>
      <c r="E486">
        <v>38.1023</v>
      </c>
      <c r="F486">
        <v>15.3438</v>
      </c>
      <c r="G486">
        <v>13.153600000000001</v>
      </c>
      <c r="H486">
        <v>66.609300000000005</v>
      </c>
      <c r="I486">
        <v>9124.7999999999993</v>
      </c>
      <c r="J486">
        <v>3.2048000000000001</v>
      </c>
    </row>
    <row r="487" spans="1:10" x14ac:dyDescent="0.2">
      <c r="A487" t="s">
        <v>883</v>
      </c>
      <c r="B487">
        <v>62054.227700000003</v>
      </c>
      <c r="C487">
        <v>38.791800000000002</v>
      </c>
      <c r="D487">
        <v>40.806100000000001</v>
      </c>
      <c r="E487">
        <v>41.686</v>
      </c>
      <c r="F487">
        <v>25.5687</v>
      </c>
      <c r="G487">
        <v>21.388300000000001</v>
      </c>
      <c r="H487">
        <v>99.977199999999996</v>
      </c>
      <c r="I487">
        <v>34669</v>
      </c>
      <c r="J487">
        <v>20.7865</v>
      </c>
    </row>
    <row r="488" spans="1:10" x14ac:dyDescent="0.2">
      <c r="A488" t="s">
        <v>884</v>
      </c>
      <c r="B488">
        <v>35806.972300000001</v>
      </c>
      <c r="C488">
        <v>36.712200000000003</v>
      </c>
      <c r="D488">
        <v>39.326999999999998</v>
      </c>
      <c r="E488">
        <v>40.075000000000003</v>
      </c>
      <c r="F488">
        <v>23.898199999999999</v>
      </c>
      <c r="G488">
        <v>19.977699999999999</v>
      </c>
      <c r="H488">
        <v>99.692400000000006</v>
      </c>
      <c r="I488">
        <v>30970.3</v>
      </c>
      <c r="J488">
        <v>16.212700000000002</v>
      </c>
    </row>
    <row r="489" spans="1:10" x14ac:dyDescent="0.2">
      <c r="A489" t="s">
        <v>885</v>
      </c>
      <c r="B489">
        <v>20287.870800000001</v>
      </c>
      <c r="C489">
        <v>34.467399999999998</v>
      </c>
      <c r="D489">
        <v>37.8474</v>
      </c>
      <c r="E489">
        <v>38.429299999999998</v>
      </c>
      <c r="F489">
        <v>21.785299999999999</v>
      </c>
      <c r="G489">
        <v>18.197399999999998</v>
      </c>
      <c r="H489">
        <v>95.272300000000001</v>
      </c>
      <c r="I489">
        <v>30659.5</v>
      </c>
      <c r="J489">
        <v>12.659000000000001</v>
      </c>
    </row>
    <row r="490" spans="1:10" x14ac:dyDescent="0.2">
      <c r="A490" t="s">
        <v>886</v>
      </c>
      <c r="B490">
        <v>11356.7538</v>
      </c>
      <c r="C490">
        <v>32.170200000000001</v>
      </c>
      <c r="D490">
        <v>36.387700000000002</v>
      </c>
      <c r="E490">
        <v>36.844700000000003</v>
      </c>
      <c r="F490">
        <v>19.211400000000001</v>
      </c>
      <c r="G490">
        <v>16.079000000000001</v>
      </c>
      <c r="H490">
        <v>87.437399999999997</v>
      </c>
      <c r="I490">
        <v>23709.5</v>
      </c>
      <c r="J490">
        <v>10.5626</v>
      </c>
    </row>
    <row r="491" spans="1:10" x14ac:dyDescent="0.2">
      <c r="A491" t="s">
        <v>887</v>
      </c>
      <c r="B491">
        <v>6259.16</v>
      </c>
      <c r="C491">
        <v>29.884799999999998</v>
      </c>
      <c r="D491">
        <v>35.0732</v>
      </c>
      <c r="E491">
        <v>35.382199999999997</v>
      </c>
      <c r="F491">
        <v>16.2865</v>
      </c>
      <c r="G491">
        <v>13.730399999999999</v>
      </c>
      <c r="H491">
        <v>75.6584</v>
      </c>
      <c r="I491">
        <v>18297.8</v>
      </c>
      <c r="J491">
        <v>8.2513000000000005</v>
      </c>
    </row>
    <row r="492" spans="1:10" x14ac:dyDescent="0.2">
      <c r="A492" t="s">
        <v>888</v>
      </c>
      <c r="B492">
        <v>2568.0522999999998</v>
      </c>
      <c r="C492">
        <v>26.851400000000002</v>
      </c>
      <c r="D492">
        <v>33.463500000000003</v>
      </c>
      <c r="E492">
        <v>33.677199999999999</v>
      </c>
      <c r="F492">
        <v>12.2806</v>
      </c>
      <c r="G492">
        <v>10.6189</v>
      </c>
      <c r="H492">
        <v>52.507899999999999</v>
      </c>
      <c r="I492">
        <v>10623.7</v>
      </c>
      <c r="J492">
        <v>5.5787000000000004</v>
      </c>
    </row>
    <row r="493" spans="1:10" x14ac:dyDescent="0.2">
      <c r="A493" t="s">
        <v>889</v>
      </c>
      <c r="B493">
        <v>11834.413399999999</v>
      </c>
      <c r="C493">
        <v>38.764899999999997</v>
      </c>
      <c r="D493">
        <v>41.734200000000001</v>
      </c>
      <c r="E493">
        <v>46.695300000000003</v>
      </c>
      <c r="F493">
        <v>20.084700000000002</v>
      </c>
      <c r="G493">
        <v>16.6282</v>
      </c>
      <c r="H493">
        <v>89.808899999999994</v>
      </c>
      <c r="I493">
        <v>82945</v>
      </c>
      <c r="J493">
        <v>10.3889</v>
      </c>
    </row>
    <row r="494" spans="1:10" x14ac:dyDescent="0.2">
      <c r="A494" t="s">
        <v>890</v>
      </c>
      <c r="B494">
        <v>2157.7883999999999</v>
      </c>
      <c r="C494">
        <v>37.779699999999998</v>
      </c>
      <c r="D494">
        <v>40.538200000000003</v>
      </c>
      <c r="E494">
        <v>46.270600000000002</v>
      </c>
      <c r="F494">
        <v>17.703199999999999</v>
      </c>
      <c r="G494">
        <v>14.9565</v>
      </c>
      <c r="H494">
        <v>85.825100000000006</v>
      </c>
      <c r="I494">
        <v>44585.1</v>
      </c>
      <c r="J494">
        <v>4.0214999999999996</v>
      </c>
    </row>
    <row r="495" spans="1:10" x14ac:dyDescent="0.2">
      <c r="A495" t="s">
        <v>891</v>
      </c>
      <c r="B495">
        <v>791.16740000000004</v>
      </c>
      <c r="C495">
        <v>37.579700000000003</v>
      </c>
      <c r="D495">
        <v>40.298999999999999</v>
      </c>
      <c r="E495">
        <v>46.0366</v>
      </c>
      <c r="F495">
        <v>17.256900000000002</v>
      </c>
      <c r="G495">
        <v>14.6929</v>
      </c>
      <c r="H495">
        <v>83.118399999999994</v>
      </c>
      <c r="I495">
        <v>21109.3</v>
      </c>
      <c r="J495">
        <v>2.8620000000000001</v>
      </c>
    </row>
    <row r="496" spans="1:10" x14ac:dyDescent="0.2">
      <c r="A496" t="s">
        <v>892</v>
      </c>
      <c r="B496">
        <v>181.85059999999999</v>
      </c>
      <c r="C496">
        <v>37.362499999999997</v>
      </c>
      <c r="D496">
        <v>40.1235</v>
      </c>
      <c r="E496">
        <v>45.7395</v>
      </c>
      <c r="F496">
        <v>16.740600000000001</v>
      </c>
      <c r="G496">
        <v>14.4086</v>
      </c>
      <c r="H496">
        <v>78.825100000000006</v>
      </c>
      <c r="I496">
        <v>9527.1</v>
      </c>
      <c r="J496">
        <v>2.339</v>
      </c>
    </row>
    <row r="497" spans="1:10" x14ac:dyDescent="0.2">
      <c r="A497" t="s">
        <v>893</v>
      </c>
      <c r="B497">
        <v>81.136600000000001</v>
      </c>
      <c r="C497">
        <v>37.092799999999997</v>
      </c>
      <c r="D497">
        <v>39.998899999999999</v>
      </c>
      <c r="E497">
        <v>45.421900000000001</v>
      </c>
      <c r="F497">
        <v>16.145299999999999</v>
      </c>
      <c r="G497">
        <v>14.1075</v>
      </c>
      <c r="H497">
        <v>73.078199999999995</v>
      </c>
      <c r="I497">
        <v>5543.4</v>
      </c>
      <c r="J497">
        <v>2.2256999999999998</v>
      </c>
    </row>
    <row r="498" spans="1:10" x14ac:dyDescent="0.2">
      <c r="A498" t="s">
        <v>894</v>
      </c>
      <c r="B498">
        <v>47.048299999999998</v>
      </c>
      <c r="C498">
        <v>36.509500000000003</v>
      </c>
      <c r="D498">
        <v>39.732599999999998</v>
      </c>
      <c r="E498">
        <v>44.819600000000001</v>
      </c>
      <c r="F498">
        <v>15.008599999999999</v>
      </c>
      <c r="G498">
        <v>13.5008</v>
      </c>
      <c r="H498">
        <v>61.955800000000004</v>
      </c>
      <c r="I498">
        <v>2499.6999999999998</v>
      </c>
      <c r="J498">
        <v>1.9333</v>
      </c>
    </row>
    <row r="499" spans="1:10" x14ac:dyDescent="0.2">
      <c r="A499" t="s">
        <v>895</v>
      </c>
      <c r="B499">
        <v>18035.3226</v>
      </c>
      <c r="C499">
        <v>39.930500000000002</v>
      </c>
      <c r="D499">
        <v>44.5685</v>
      </c>
      <c r="E499">
        <v>45.540700000000001</v>
      </c>
      <c r="F499">
        <v>22.398099999999999</v>
      </c>
      <c r="G499">
        <v>19.059999999999999</v>
      </c>
      <c r="H499">
        <v>99.792400000000001</v>
      </c>
      <c r="I499">
        <v>37731.699999999997</v>
      </c>
      <c r="J499">
        <v>8.9207999999999998</v>
      </c>
    </row>
    <row r="500" spans="1:10" x14ac:dyDescent="0.2">
      <c r="A500" t="s">
        <v>896</v>
      </c>
      <c r="B500">
        <v>8791.5012000000006</v>
      </c>
      <c r="C500">
        <v>39.011800000000001</v>
      </c>
      <c r="D500">
        <v>43.849200000000003</v>
      </c>
      <c r="E500">
        <v>44.958300000000001</v>
      </c>
      <c r="F500">
        <v>20.924900000000001</v>
      </c>
      <c r="G500">
        <v>17.986899999999999</v>
      </c>
      <c r="H500">
        <v>98.188199999999995</v>
      </c>
      <c r="I500">
        <v>25407.3</v>
      </c>
      <c r="J500">
        <v>6.6132</v>
      </c>
    </row>
    <row r="501" spans="1:10" x14ac:dyDescent="0.2">
      <c r="A501" t="s">
        <v>897</v>
      </c>
      <c r="B501">
        <v>4292.0654999999997</v>
      </c>
      <c r="C501">
        <v>37.932200000000002</v>
      </c>
      <c r="D501">
        <v>43.024299999999997</v>
      </c>
      <c r="E501">
        <v>44.28</v>
      </c>
      <c r="F501">
        <v>19.069400000000002</v>
      </c>
      <c r="G501">
        <v>16.6752</v>
      </c>
      <c r="H501">
        <v>94.493700000000004</v>
      </c>
      <c r="I501">
        <v>20822.400000000001</v>
      </c>
      <c r="J501">
        <v>5.6359000000000004</v>
      </c>
    </row>
    <row r="502" spans="1:10" x14ac:dyDescent="0.2">
      <c r="A502" t="s">
        <v>898</v>
      </c>
      <c r="B502">
        <v>2213.2799</v>
      </c>
      <c r="C502">
        <v>36.618699999999997</v>
      </c>
      <c r="D502">
        <v>42.103099999999998</v>
      </c>
      <c r="E502">
        <v>43.448799999999999</v>
      </c>
      <c r="F502">
        <v>16.797999999999998</v>
      </c>
      <c r="G502">
        <v>15.0616</v>
      </c>
      <c r="H502">
        <v>87.814800000000005</v>
      </c>
      <c r="I502">
        <v>13162.7</v>
      </c>
      <c r="J502">
        <v>4.9729000000000001</v>
      </c>
    </row>
    <row r="503" spans="1:10" x14ac:dyDescent="0.2">
      <c r="A503" t="s">
        <v>899</v>
      </c>
      <c r="B503">
        <v>1188.3390999999999</v>
      </c>
      <c r="C503">
        <v>35.039200000000001</v>
      </c>
      <c r="D503">
        <v>41.025599999999997</v>
      </c>
      <c r="E503">
        <v>42.317100000000003</v>
      </c>
      <c r="F503">
        <v>14.1896</v>
      </c>
      <c r="G503">
        <v>13.1372</v>
      </c>
      <c r="H503">
        <v>77.060100000000006</v>
      </c>
      <c r="I503">
        <v>9558.4</v>
      </c>
      <c r="J503">
        <v>4.0936000000000003</v>
      </c>
    </row>
    <row r="504" spans="1:10" x14ac:dyDescent="0.2">
      <c r="A504" t="s">
        <v>900</v>
      </c>
      <c r="B504">
        <v>540.94650000000001</v>
      </c>
      <c r="C504">
        <v>32.9283</v>
      </c>
      <c r="D504">
        <v>39.782200000000003</v>
      </c>
      <c r="E504">
        <v>40.952300000000001</v>
      </c>
      <c r="F504">
        <v>11.205299999999999</v>
      </c>
      <c r="G504">
        <v>10.832000000000001</v>
      </c>
      <c r="H504">
        <v>59.2547</v>
      </c>
      <c r="I504">
        <v>5151.8999999999996</v>
      </c>
      <c r="J504">
        <v>3.0230999999999999</v>
      </c>
    </row>
    <row r="505" spans="1:10" x14ac:dyDescent="0.2">
      <c r="A505" t="s">
        <v>901</v>
      </c>
      <c r="B505">
        <v>6054.6261000000004</v>
      </c>
      <c r="C505">
        <v>42.721800000000002</v>
      </c>
      <c r="D505">
        <v>46.6419</v>
      </c>
      <c r="E505">
        <v>52.9407</v>
      </c>
      <c r="F505">
        <v>24.4376</v>
      </c>
      <c r="G505">
        <v>21.200900000000001</v>
      </c>
      <c r="H505">
        <v>95.254300000000001</v>
      </c>
      <c r="I505">
        <v>18083.7</v>
      </c>
      <c r="J505">
        <v>4.3540000000000001</v>
      </c>
    </row>
    <row r="506" spans="1:10" x14ac:dyDescent="0.2">
      <c r="A506" t="s">
        <v>902</v>
      </c>
      <c r="B506">
        <v>2744.3445999999999</v>
      </c>
      <c r="C506">
        <v>42.116799999999998</v>
      </c>
      <c r="D506">
        <v>46.367800000000003</v>
      </c>
      <c r="E506">
        <v>52.306699999999999</v>
      </c>
      <c r="F506">
        <v>23.012499999999999</v>
      </c>
      <c r="G506">
        <v>20.359400000000001</v>
      </c>
      <c r="H506">
        <v>93.533799999999999</v>
      </c>
      <c r="I506">
        <v>13477.9</v>
      </c>
      <c r="J506">
        <v>3.7812000000000001</v>
      </c>
    </row>
    <row r="507" spans="1:10" x14ac:dyDescent="0.2">
      <c r="A507" t="s">
        <v>903</v>
      </c>
      <c r="B507">
        <v>1085.5005000000001</v>
      </c>
      <c r="C507">
        <v>41.3825</v>
      </c>
      <c r="D507">
        <v>46.028599999999997</v>
      </c>
      <c r="E507">
        <v>51.461100000000002</v>
      </c>
      <c r="F507">
        <v>21.349499999999999</v>
      </c>
      <c r="G507">
        <v>19.352699999999999</v>
      </c>
      <c r="H507">
        <v>90.6751</v>
      </c>
      <c r="I507">
        <v>10246.700000000001</v>
      </c>
      <c r="J507">
        <v>3.0546000000000002</v>
      </c>
    </row>
    <row r="508" spans="1:10" x14ac:dyDescent="0.2">
      <c r="A508" t="s">
        <v>904</v>
      </c>
      <c r="B508">
        <v>544.46910000000003</v>
      </c>
      <c r="C508">
        <v>40.417499999999997</v>
      </c>
      <c r="D508">
        <v>45.4694</v>
      </c>
      <c r="E508">
        <v>50.138399999999997</v>
      </c>
      <c r="F508">
        <v>19.4619</v>
      </c>
      <c r="G508">
        <v>18.113600000000002</v>
      </c>
      <c r="H508">
        <v>86.026899999999998</v>
      </c>
      <c r="I508">
        <v>5853</v>
      </c>
      <c r="J508">
        <v>2.4403000000000001</v>
      </c>
    </row>
    <row r="509" spans="1:10" x14ac:dyDescent="0.2">
      <c r="A509" t="s">
        <v>905</v>
      </c>
      <c r="B509">
        <v>286.7013</v>
      </c>
      <c r="C509">
        <v>39.198500000000003</v>
      </c>
      <c r="D509">
        <v>44.587800000000001</v>
      </c>
      <c r="E509">
        <v>48.49</v>
      </c>
      <c r="F509">
        <v>17.41</v>
      </c>
      <c r="G509">
        <v>16.6435</v>
      </c>
      <c r="H509">
        <v>78.859200000000001</v>
      </c>
      <c r="I509">
        <v>4007.1</v>
      </c>
      <c r="J509">
        <v>2.0586000000000002</v>
      </c>
    </row>
    <row r="510" spans="1:10" x14ac:dyDescent="0.2">
      <c r="A510" t="s">
        <v>906</v>
      </c>
      <c r="B510">
        <v>141.96369999999999</v>
      </c>
      <c r="C510">
        <v>37.526499999999999</v>
      </c>
      <c r="D510">
        <v>43.408900000000003</v>
      </c>
      <c r="E510">
        <v>46.194899999999997</v>
      </c>
      <c r="F510">
        <v>15.0634</v>
      </c>
      <c r="G510">
        <v>14.844799999999999</v>
      </c>
      <c r="H510">
        <v>67.435100000000006</v>
      </c>
      <c r="I510">
        <v>1906.3</v>
      </c>
      <c r="J510">
        <v>1.5999000000000001</v>
      </c>
    </row>
    <row r="511" spans="1:10" x14ac:dyDescent="0.2">
      <c r="A511" t="s">
        <v>907</v>
      </c>
      <c r="B511">
        <v>54609.864000000001</v>
      </c>
      <c r="C511">
        <v>41.6648</v>
      </c>
      <c r="D511">
        <v>43.817399999999999</v>
      </c>
      <c r="E511">
        <v>44.589700000000001</v>
      </c>
      <c r="F511">
        <v>26.444800000000001</v>
      </c>
      <c r="G511">
        <v>24.446300000000001</v>
      </c>
      <c r="H511">
        <v>99.977900000000005</v>
      </c>
      <c r="I511">
        <v>19358.7</v>
      </c>
      <c r="J511">
        <v>25.513000000000002</v>
      </c>
    </row>
    <row r="512" spans="1:10" x14ac:dyDescent="0.2">
      <c r="A512" t="s">
        <v>908</v>
      </c>
      <c r="B512">
        <v>36538.155700000003</v>
      </c>
      <c r="C512">
        <v>38.447899999999997</v>
      </c>
      <c r="D512">
        <v>41.564700000000002</v>
      </c>
      <c r="E512">
        <v>42.682899999999997</v>
      </c>
      <c r="F512">
        <v>23.648099999999999</v>
      </c>
      <c r="G512">
        <v>21.987100000000002</v>
      </c>
      <c r="H512">
        <v>99.974400000000003</v>
      </c>
      <c r="I512">
        <v>22412.6</v>
      </c>
      <c r="J512">
        <v>20.901299999999999</v>
      </c>
    </row>
    <row r="513" spans="1:10" x14ac:dyDescent="0.2">
      <c r="A513" t="s">
        <v>909</v>
      </c>
      <c r="B513">
        <v>22486.643100000001</v>
      </c>
      <c r="C513">
        <v>35.126399999999997</v>
      </c>
      <c r="D513">
        <v>39.426200000000001</v>
      </c>
      <c r="E513">
        <v>40.9056</v>
      </c>
      <c r="F513">
        <v>20.760899999999999</v>
      </c>
      <c r="G513">
        <v>19.346299999999999</v>
      </c>
      <c r="H513">
        <v>99.966700000000003</v>
      </c>
      <c r="I513">
        <v>34316.800000000003</v>
      </c>
      <c r="J513">
        <v>17.2134</v>
      </c>
    </row>
    <row r="514" spans="1:10" x14ac:dyDescent="0.2">
      <c r="A514" t="s">
        <v>910</v>
      </c>
      <c r="B514">
        <v>13243.044900000001</v>
      </c>
      <c r="C514">
        <v>32.0274</v>
      </c>
      <c r="D514">
        <v>37.485199999999999</v>
      </c>
      <c r="E514">
        <v>39.290700000000001</v>
      </c>
      <c r="F514">
        <v>17.898199999999999</v>
      </c>
      <c r="G514">
        <v>16.688199999999998</v>
      </c>
      <c r="H514">
        <v>95.781999999999996</v>
      </c>
      <c r="I514">
        <v>30669.8</v>
      </c>
      <c r="J514">
        <v>13.6029</v>
      </c>
    </row>
    <row r="515" spans="1:10" x14ac:dyDescent="0.2">
      <c r="A515" t="s">
        <v>911</v>
      </c>
      <c r="B515">
        <v>7280.6677</v>
      </c>
      <c r="C515">
        <v>29.196100000000001</v>
      </c>
      <c r="D515">
        <v>35.699100000000001</v>
      </c>
      <c r="E515">
        <v>37.752099999999999</v>
      </c>
      <c r="F515">
        <v>15.0402</v>
      </c>
      <c r="G515">
        <v>14.025700000000001</v>
      </c>
      <c r="H515">
        <v>83.253900000000002</v>
      </c>
      <c r="I515">
        <v>25332.2</v>
      </c>
      <c r="J515">
        <v>10.8003</v>
      </c>
    </row>
    <row r="516" spans="1:10" x14ac:dyDescent="0.2">
      <c r="A516" t="s">
        <v>912</v>
      </c>
      <c r="B516">
        <v>2413.9679999999998</v>
      </c>
      <c r="C516">
        <v>25.484300000000001</v>
      </c>
      <c r="D516">
        <v>33.401800000000001</v>
      </c>
      <c r="E516">
        <v>35.708100000000002</v>
      </c>
      <c r="F516">
        <v>10.6927</v>
      </c>
      <c r="G516">
        <v>10.082100000000001</v>
      </c>
      <c r="H516">
        <v>56.284999999999997</v>
      </c>
      <c r="I516">
        <v>14803.4</v>
      </c>
      <c r="J516">
        <v>6.3661000000000003</v>
      </c>
    </row>
    <row r="517" spans="1:10" x14ac:dyDescent="0.2">
      <c r="A517" t="s">
        <v>913</v>
      </c>
      <c r="B517">
        <v>58096.445500000002</v>
      </c>
      <c r="C517">
        <v>41.378900000000002</v>
      </c>
      <c r="D517">
        <v>45.108499999999999</v>
      </c>
      <c r="E517">
        <v>44.857199999999999</v>
      </c>
      <c r="F517">
        <v>27.115200000000002</v>
      </c>
      <c r="G517">
        <v>24.450299999999999</v>
      </c>
      <c r="H517">
        <v>99.885499999999993</v>
      </c>
      <c r="I517">
        <v>20140.900000000001</v>
      </c>
      <c r="J517">
        <v>26.8337</v>
      </c>
    </row>
    <row r="518" spans="1:10" x14ac:dyDescent="0.2">
      <c r="A518" t="s">
        <v>914</v>
      </c>
      <c r="B518">
        <v>38598.673799999997</v>
      </c>
      <c r="C518">
        <v>38.137</v>
      </c>
      <c r="D518">
        <v>43.054299999999998</v>
      </c>
      <c r="E518">
        <v>42.750900000000001</v>
      </c>
      <c r="F518">
        <v>23.668500000000002</v>
      </c>
      <c r="G518">
        <v>21.4438</v>
      </c>
      <c r="H518">
        <v>99.825000000000003</v>
      </c>
      <c r="I518">
        <v>23343.4</v>
      </c>
      <c r="J518">
        <v>21.688199999999998</v>
      </c>
    </row>
    <row r="519" spans="1:10" x14ac:dyDescent="0.2">
      <c r="A519" t="s">
        <v>915</v>
      </c>
      <c r="B519">
        <v>23509.884900000001</v>
      </c>
      <c r="C519">
        <v>34.852800000000002</v>
      </c>
      <c r="D519">
        <v>41.065399999999997</v>
      </c>
      <c r="E519">
        <v>40.661499999999997</v>
      </c>
      <c r="F519">
        <v>20.113700000000001</v>
      </c>
      <c r="G519">
        <v>18.316700000000001</v>
      </c>
      <c r="H519">
        <v>99.707300000000004</v>
      </c>
      <c r="I519">
        <v>30615.599999999999</v>
      </c>
      <c r="J519">
        <v>17.3156</v>
      </c>
    </row>
    <row r="520" spans="1:10" x14ac:dyDescent="0.2">
      <c r="A520" t="s">
        <v>916</v>
      </c>
      <c r="B520">
        <v>13736.0622</v>
      </c>
      <c r="C520">
        <v>31.854099999999999</v>
      </c>
      <c r="D520">
        <v>39.314700000000002</v>
      </c>
      <c r="E520">
        <v>38.783099999999997</v>
      </c>
      <c r="F520">
        <v>16.7623</v>
      </c>
      <c r="G520">
        <v>15.357100000000001</v>
      </c>
      <c r="H520">
        <v>98.180499999999995</v>
      </c>
      <c r="I520">
        <v>26533.5</v>
      </c>
      <c r="J520">
        <v>13.898899999999999</v>
      </c>
    </row>
    <row r="521" spans="1:10" x14ac:dyDescent="0.2">
      <c r="A521" t="s">
        <v>917</v>
      </c>
      <c r="B521">
        <v>7567.8774999999996</v>
      </c>
      <c r="C521">
        <v>29.105599999999999</v>
      </c>
      <c r="D521">
        <v>37.569499999999998</v>
      </c>
      <c r="E521">
        <v>36.9572</v>
      </c>
      <c r="F521">
        <v>13.576000000000001</v>
      </c>
      <c r="G521">
        <v>12.5381</v>
      </c>
      <c r="H521">
        <v>87.070300000000003</v>
      </c>
      <c r="I521">
        <v>21718.799999999999</v>
      </c>
      <c r="J521">
        <v>11.3124</v>
      </c>
    </row>
    <row r="522" spans="1:10" x14ac:dyDescent="0.2">
      <c r="A522" t="s">
        <v>918</v>
      </c>
      <c r="B522">
        <v>2618.0657999999999</v>
      </c>
      <c r="C522">
        <v>25.412600000000001</v>
      </c>
      <c r="D522">
        <v>35.364800000000002</v>
      </c>
      <c r="E522">
        <v>34.606999999999999</v>
      </c>
      <c r="F522">
        <v>9.0210000000000008</v>
      </c>
      <c r="G522">
        <v>8.5566999999999993</v>
      </c>
      <c r="H522">
        <v>62.857199999999999</v>
      </c>
      <c r="I522">
        <v>12767.4</v>
      </c>
      <c r="J522">
        <v>6.9217000000000004</v>
      </c>
    </row>
    <row r="523" spans="1:10" x14ac:dyDescent="0.2">
      <c r="A523" t="s">
        <v>919</v>
      </c>
      <c r="B523">
        <v>27723.569200000002</v>
      </c>
      <c r="C523">
        <v>37.801299999999998</v>
      </c>
      <c r="D523">
        <v>39.747599999999998</v>
      </c>
      <c r="E523">
        <v>42.4101</v>
      </c>
      <c r="F523">
        <v>22.5458</v>
      </c>
      <c r="G523">
        <v>18.414400000000001</v>
      </c>
      <c r="H523">
        <v>97.071100000000001</v>
      </c>
      <c r="I523">
        <v>63712.4</v>
      </c>
      <c r="J523">
        <v>12.828200000000001</v>
      </c>
    </row>
    <row r="524" spans="1:10" x14ac:dyDescent="0.2">
      <c r="A524" t="s">
        <v>920</v>
      </c>
      <c r="B524">
        <v>6964.7385000000004</v>
      </c>
      <c r="C524">
        <v>36.647300000000001</v>
      </c>
      <c r="D524">
        <v>39.285400000000003</v>
      </c>
      <c r="E524">
        <v>41.7346</v>
      </c>
      <c r="F524">
        <v>21.371400000000001</v>
      </c>
      <c r="G524">
        <v>17.251200000000001</v>
      </c>
      <c r="H524">
        <v>95.973200000000006</v>
      </c>
      <c r="I524">
        <v>35144.800000000003</v>
      </c>
      <c r="J524">
        <v>4.9752000000000001</v>
      </c>
    </row>
    <row r="525" spans="1:10" x14ac:dyDescent="0.2">
      <c r="A525" t="s">
        <v>921</v>
      </c>
      <c r="B525">
        <v>3193.4185000000002</v>
      </c>
      <c r="C525">
        <v>35.948799999999999</v>
      </c>
      <c r="D525">
        <v>38.943800000000003</v>
      </c>
      <c r="E525">
        <v>41.077500000000001</v>
      </c>
      <c r="F525">
        <v>20.6538</v>
      </c>
      <c r="G525">
        <v>16.720400000000001</v>
      </c>
      <c r="H525">
        <v>93.906700000000001</v>
      </c>
      <c r="I525">
        <v>18007.099999999999</v>
      </c>
      <c r="J525">
        <v>3.6526000000000001</v>
      </c>
    </row>
    <row r="526" spans="1:10" x14ac:dyDescent="0.2">
      <c r="A526" t="s">
        <v>922</v>
      </c>
      <c r="B526">
        <v>1264.3415</v>
      </c>
      <c r="C526">
        <v>35.116900000000001</v>
      </c>
      <c r="D526">
        <v>38.5715</v>
      </c>
      <c r="E526">
        <v>40.194299999999998</v>
      </c>
      <c r="F526">
        <v>19.692499999999999</v>
      </c>
      <c r="G526">
        <v>16.061800000000002</v>
      </c>
      <c r="H526">
        <v>89.945599999999999</v>
      </c>
      <c r="I526">
        <v>9818.7999999999993</v>
      </c>
      <c r="J526">
        <v>3.0874000000000001</v>
      </c>
    </row>
    <row r="527" spans="1:10" x14ac:dyDescent="0.2">
      <c r="A527" t="s">
        <v>923</v>
      </c>
      <c r="B527">
        <v>665.88620000000003</v>
      </c>
      <c r="C527">
        <v>33.959299999999999</v>
      </c>
      <c r="D527">
        <v>38.025300000000001</v>
      </c>
      <c r="E527">
        <v>39.060600000000001</v>
      </c>
      <c r="F527">
        <v>18.2347</v>
      </c>
      <c r="G527">
        <v>15.0763</v>
      </c>
      <c r="H527">
        <v>83.530900000000003</v>
      </c>
      <c r="I527">
        <v>6133.9</v>
      </c>
      <c r="J527">
        <v>2.7957000000000001</v>
      </c>
    </row>
    <row r="528" spans="1:10" x14ac:dyDescent="0.2">
      <c r="A528" t="s">
        <v>924</v>
      </c>
      <c r="B528">
        <v>341.83690000000001</v>
      </c>
      <c r="C528">
        <v>32.133899999999997</v>
      </c>
      <c r="D528">
        <v>37.258299999999998</v>
      </c>
      <c r="E528">
        <v>37.856099999999998</v>
      </c>
      <c r="F528">
        <v>15.7942</v>
      </c>
      <c r="G528">
        <v>13.3436</v>
      </c>
      <c r="H528">
        <v>69.093100000000007</v>
      </c>
      <c r="I528">
        <v>2862.5</v>
      </c>
      <c r="J528">
        <v>2.2694999999999999</v>
      </c>
    </row>
    <row r="529" spans="1:10" x14ac:dyDescent="0.2">
      <c r="A529" t="s">
        <v>925</v>
      </c>
      <c r="B529">
        <v>5282.7554</v>
      </c>
      <c r="C529">
        <v>42.566000000000003</v>
      </c>
      <c r="D529">
        <v>46.626600000000003</v>
      </c>
      <c r="E529">
        <v>48.4604</v>
      </c>
      <c r="F529">
        <v>25.453499999999998</v>
      </c>
      <c r="G529">
        <v>21.817499999999999</v>
      </c>
      <c r="H529">
        <v>99.707499999999996</v>
      </c>
      <c r="I529">
        <v>13988.6</v>
      </c>
      <c r="J529">
        <v>7.9349999999999996</v>
      </c>
    </row>
    <row r="530" spans="1:10" x14ac:dyDescent="0.2">
      <c r="A530" t="s">
        <v>926</v>
      </c>
      <c r="B530">
        <v>2932.4585000000002</v>
      </c>
      <c r="C530">
        <v>41.5623</v>
      </c>
      <c r="D530">
        <v>45.630400000000002</v>
      </c>
      <c r="E530">
        <v>47.322000000000003</v>
      </c>
      <c r="F530">
        <v>23.5504</v>
      </c>
      <c r="G530">
        <v>20.5762</v>
      </c>
      <c r="H530">
        <v>98.510900000000007</v>
      </c>
      <c r="I530">
        <v>10107.6</v>
      </c>
      <c r="J530">
        <v>6.5907999999999998</v>
      </c>
    </row>
    <row r="531" spans="1:10" x14ac:dyDescent="0.2">
      <c r="A531" t="s">
        <v>927</v>
      </c>
      <c r="B531">
        <v>1575.48</v>
      </c>
      <c r="C531">
        <v>40.319600000000001</v>
      </c>
      <c r="D531">
        <v>44.575600000000001</v>
      </c>
      <c r="E531">
        <v>46.062600000000003</v>
      </c>
      <c r="F531">
        <v>21.327999999999999</v>
      </c>
      <c r="G531">
        <v>19.070699999999999</v>
      </c>
      <c r="H531">
        <v>94.638000000000005</v>
      </c>
      <c r="I531">
        <v>7896.4</v>
      </c>
      <c r="J531">
        <v>5.3898000000000001</v>
      </c>
    </row>
    <row r="532" spans="1:10" x14ac:dyDescent="0.2">
      <c r="A532" t="s">
        <v>928</v>
      </c>
      <c r="B532">
        <v>927.63850000000002</v>
      </c>
      <c r="C532">
        <v>38.770600000000002</v>
      </c>
      <c r="D532">
        <v>43.250599999999999</v>
      </c>
      <c r="E532">
        <v>44.548999999999999</v>
      </c>
      <c r="F532">
        <v>18.819400000000002</v>
      </c>
      <c r="G532">
        <v>17.269500000000001</v>
      </c>
      <c r="H532">
        <v>87.683000000000007</v>
      </c>
      <c r="I532">
        <v>5457.5</v>
      </c>
      <c r="J532">
        <v>4.6571999999999996</v>
      </c>
    </row>
    <row r="533" spans="1:10" x14ac:dyDescent="0.2">
      <c r="A533" t="s">
        <v>929</v>
      </c>
      <c r="B533">
        <v>563.06920000000002</v>
      </c>
      <c r="C533">
        <v>36.990600000000001</v>
      </c>
      <c r="D533">
        <v>41.763599999999997</v>
      </c>
      <c r="E533">
        <v>42.905000000000001</v>
      </c>
      <c r="F533">
        <v>16.322500000000002</v>
      </c>
      <c r="G533">
        <v>15.399100000000001</v>
      </c>
      <c r="H533">
        <v>77.462100000000007</v>
      </c>
      <c r="I533">
        <v>4107.6000000000004</v>
      </c>
      <c r="J533">
        <v>3.8639000000000001</v>
      </c>
    </row>
    <row r="534" spans="1:10" x14ac:dyDescent="0.2">
      <c r="A534" t="s">
        <v>930</v>
      </c>
      <c r="B534">
        <v>268.34460000000001</v>
      </c>
      <c r="C534">
        <v>34.200600000000001</v>
      </c>
      <c r="D534">
        <v>40.072000000000003</v>
      </c>
      <c r="E534">
        <v>40.733800000000002</v>
      </c>
      <c r="F534">
        <v>13.077500000000001</v>
      </c>
      <c r="G534">
        <v>12.826000000000001</v>
      </c>
      <c r="H534">
        <v>59.036700000000003</v>
      </c>
      <c r="I534">
        <v>2506.3000000000002</v>
      </c>
      <c r="J534">
        <v>2.8645</v>
      </c>
    </row>
    <row r="535" spans="1:10" x14ac:dyDescent="0.2">
      <c r="A535" t="s">
        <v>931</v>
      </c>
      <c r="B535">
        <v>11111.3969</v>
      </c>
      <c r="C535">
        <v>46.782499999999999</v>
      </c>
      <c r="D535">
        <v>49.629100000000001</v>
      </c>
      <c r="E535">
        <v>50.843800000000002</v>
      </c>
      <c r="F535">
        <v>24.827200000000001</v>
      </c>
      <c r="G535">
        <v>23.621400000000001</v>
      </c>
      <c r="H535">
        <v>99.684799999999996</v>
      </c>
      <c r="I535">
        <v>10996.2</v>
      </c>
      <c r="J535">
        <v>8.0117999999999991</v>
      </c>
    </row>
    <row r="536" spans="1:10" x14ac:dyDescent="0.2">
      <c r="A536" t="s">
        <v>932</v>
      </c>
      <c r="B536">
        <v>6931.5796</v>
      </c>
      <c r="C536">
        <v>44.935299999999998</v>
      </c>
      <c r="D536">
        <v>48.162500000000001</v>
      </c>
      <c r="E536">
        <v>49.180799999999998</v>
      </c>
      <c r="F536">
        <v>23.323599999999999</v>
      </c>
      <c r="G536">
        <v>22.289899999999999</v>
      </c>
      <c r="H536">
        <v>98.111599999999996</v>
      </c>
      <c r="I536">
        <v>10185.9</v>
      </c>
      <c r="J536">
        <v>7.2304000000000004</v>
      </c>
    </row>
    <row r="537" spans="1:10" x14ac:dyDescent="0.2">
      <c r="A537" t="s">
        <v>933</v>
      </c>
      <c r="B537">
        <v>4225.5487000000003</v>
      </c>
      <c r="C537">
        <v>42.729900000000001</v>
      </c>
      <c r="D537">
        <v>46.537999999999997</v>
      </c>
      <c r="E537">
        <v>47.318899999999999</v>
      </c>
      <c r="F537">
        <v>21.3308</v>
      </c>
      <c r="G537">
        <v>20.543900000000001</v>
      </c>
      <c r="H537">
        <v>93.968999999999994</v>
      </c>
      <c r="I537">
        <v>10153.4</v>
      </c>
      <c r="J537">
        <v>6.0377000000000001</v>
      </c>
    </row>
    <row r="538" spans="1:10" x14ac:dyDescent="0.2">
      <c r="A538" t="s">
        <v>934</v>
      </c>
      <c r="B538">
        <v>2581.0828000000001</v>
      </c>
      <c r="C538">
        <v>40.377499999999998</v>
      </c>
      <c r="D538">
        <v>44.872700000000002</v>
      </c>
      <c r="E538">
        <v>45.450400000000002</v>
      </c>
      <c r="F538">
        <v>19.0595</v>
      </c>
      <c r="G538">
        <v>18.5441</v>
      </c>
      <c r="H538">
        <v>86.8887</v>
      </c>
      <c r="I538">
        <v>8854.6</v>
      </c>
      <c r="J538">
        <v>5.4602000000000004</v>
      </c>
    </row>
    <row r="539" spans="1:10" x14ac:dyDescent="0.2">
      <c r="A539" t="s">
        <v>935</v>
      </c>
      <c r="B539">
        <v>1567.6357</v>
      </c>
      <c r="C539">
        <v>37.998899999999999</v>
      </c>
      <c r="D539">
        <v>43.185899999999997</v>
      </c>
      <c r="E539">
        <v>43.520099999999999</v>
      </c>
      <c r="F539">
        <v>16.716699999999999</v>
      </c>
      <c r="G539">
        <v>16.471800000000002</v>
      </c>
      <c r="H539">
        <v>76.394599999999997</v>
      </c>
      <c r="I539">
        <v>7557.3</v>
      </c>
      <c r="J539">
        <v>4.6908000000000003</v>
      </c>
    </row>
    <row r="540" spans="1:10" x14ac:dyDescent="0.2">
      <c r="A540" t="s">
        <v>936</v>
      </c>
      <c r="B540">
        <v>706.35140000000001</v>
      </c>
      <c r="C540">
        <v>34.537599999999998</v>
      </c>
      <c r="D540">
        <v>41.323099999999997</v>
      </c>
      <c r="E540">
        <v>41.146000000000001</v>
      </c>
      <c r="F540">
        <v>13.5526</v>
      </c>
      <c r="G540">
        <v>13.648899999999999</v>
      </c>
      <c r="H540">
        <v>54.789900000000003</v>
      </c>
      <c r="I540">
        <v>5245.5</v>
      </c>
      <c r="J540">
        <v>3.2536999999999998</v>
      </c>
    </row>
    <row r="541" spans="1:10" x14ac:dyDescent="0.2">
      <c r="A541" t="s">
        <v>937</v>
      </c>
      <c r="B541">
        <v>25752.28</v>
      </c>
      <c r="C541">
        <v>40.9589</v>
      </c>
      <c r="D541">
        <v>43.453499999999998</v>
      </c>
      <c r="E541">
        <v>45.268700000000003</v>
      </c>
      <c r="F541">
        <v>25.8826</v>
      </c>
      <c r="G541">
        <v>21.744900000000001</v>
      </c>
      <c r="H541">
        <v>99.972499999999997</v>
      </c>
      <c r="I541">
        <v>26400.3</v>
      </c>
      <c r="J541">
        <v>15.0526</v>
      </c>
    </row>
    <row r="542" spans="1:10" x14ac:dyDescent="0.2">
      <c r="A542" t="s">
        <v>938</v>
      </c>
      <c r="B542">
        <v>15460.373799999999</v>
      </c>
      <c r="C542">
        <v>38.956699999999998</v>
      </c>
      <c r="D542">
        <v>41.7303</v>
      </c>
      <c r="E542">
        <v>43.448300000000003</v>
      </c>
      <c r="F542">
        <v>22.319400000000002</v>
      </c>
      <c r="G542">
        <v>19.243400000000001</v>
      </c>
      <c r="H542">
        <v>99.966200000000001</v>
      </c>
      <c r="I542">
        <v>26610</v>
      </c>
      <c r="J542">
        <v>12.404</v>
      </c>
    </row>
    <row r="543" spans="1:10" x14ac:dyDescent="0.2">
      <c r="A543" t="s">
        <v>939</v>
      </c>
      <c r="B543">
        <v>8971.3845999999994</v>
      </c>
      <c r="C543">
        <v>36.738700000000001</v>
      </c>
      <c r="D543">
        <v>40.233699999999999</v>
      </c>
      <c r="E543">
        <v>42.1877</v>
      </c>
      <c r="F543">
        <v>18.729600000000001</v>
      </c>
      <c r="G543">
        <v>16.5931</v>
      </c>
      <c r="H543">
        <v>95.093999999999994</v>
      </c>
      <c r="I543">
        <v>23626.6</v>
      </c>
      <c r="J543">
        <v>10.234</v>
      </c>
    </row>
    <row r="544" spans="1:10" x14ac:dyDescent="0.2">
      <c r="A544" t="s">
        <v>940</v>
      </c>
      <c r="B544">
        <v>5162.5815000000002</v>
      </c>
      <c r="C544">
        <v>34.465200000000003</v>
      </c>
      <c r="D544">
        <v>38.880699999999997</v>
      </c>
      <c r="E544">
        <v>41.288899999999998</v>
      </c>
      <c r="F544">
        <v>15.309900000000001</v>
      </c>
      <c r="G544">
        <v>13.9801</v>
      </c>
      <c r="H544">
        <v>80.851900000000001</v>
      </c>
      <c r="I544">
        <v>18156.3</v>
      </c>
      <c r="J544">
        <v>8.7527000000000008</v>
      </c>
    </row>
    <row r="545" spans="1:10" x14ac:dyDescent="0.2">
      <c r="A545" t="s">
        <v>941</v>
      </c>
      <c r="B545">
        <v>2930.04</v>
      </c>
      <c r="C545">
        <v>32.187399999999997</v>
      </c>
      <c r="D545">
        <v>37.734999999999999</v>
      </c>
      <c r="E545">
        <v>40.674599999999998</v>
      </c>
      <c r="F545">
        <v>12.151300000000001</v>
      </c>
      <c r="G545">
        <v>11.4788</v>
      </c>
      <c r="H545">
        <v>62.134900000000002</v>
      </c>
      <c r="I545">
        <v>15234.2</v>
      </c>
      <c r="J545">
        <v>7.6048</v>
      </c>
    </row>
    <row r="546" spans="1:10" x14ac:dyDescent="0.2">
      <c r="A546" t="s">
        <v>942</v>
      </c>
      <c r="B546">
        <v>1086.4246000000001</v>
      </c>
      <c r="C546">
        <v>28.7227</v>
      </c>
      <c r="D546">
        <v>36.572299999999998</v>
      </c>
      <c r="E546">
        <v>40.047499999999999</v>
      </c>
      <c r="F546">
        <v>7.9443999999999999</v>
      </c>
      <c r="G546">
        <v>7.9950000000000001</v>
      </c>
      <c r="H546">
        <v>34.1126</v>
      </c>
      <c r="I546">
        <v>8873.5</v>
      </c>
      <c r="J546">
        <v>5.5248999999999997</v>
      </c>
    </row>
    <row r="547" spans="1:10" x14ac:dyDescent="0.2">
      <c r="A547" t="s">
        <v>943</v>
      </c>
      <c r="B547">
        <v>25566.861099999998</v>
      </c>
      <c r="C547">
        <v>40.674700000000001</v>
      </c>
      <c r="D547">
        <v>44.273800000000001</v>
      </c>
      <c r="E547">
        <v>45.551699999999997</v>
      </c>
      <c r="F547">
        <v>25.1798</v>
      </c>
      <c r="G547">
        <v>22.1783</v>
      </c>
      <c r="H547">
        <v>98.981700000000004</v>
      </c>
      <c r="I547">
        <v>28468.7</v>
      </c>
      <c r="J547">
        <v>16.118500000000001</v>
      </c>
    </row>
    <row r="548" spans="1:10" x14ac:dyDescent="0.2">
      <c r="A548" t="s">
        <v>944</v>
      </c>
      <c r="B548">
        <v>11407.3087</v>
      </c>
      <c r="C548">
        <v>38.036999999999999</v>
      </c>
      <c r="D548">
        <v>42.83</v>
      </c>
      <c r="E548">
        <v>44.292400000000001</v>
      </c>
      <c r="F548">
        <v>22.826000000000001</v>
      </c>
      <c r="G548">
        <v>20.131799999999998</v>
      </c>
      <c r="H548">
        <v>95.839100000000002</v>
      </c>
      <c r="I548">
        <v>25650.400000000001</v>
      </c>
      <c r="J548">
        <v>11.6805</v>
      </c>
    </row>
    <row r="549" spans="1:10" x14ac:dyDescent="0.2">
      <c r="A549" t="s">
        <v>945</v>
      </c>
      <c r="B549">
        <v>6151.7767999999996</v>
      </c>
      <c r="C549">
        <v>36.286999999999999</v>
      </c>
      <c r="D549">
        <v>41.404000000000003</v>
      </c>
      <c r="E549">
        <v>43.005899999999997</v>
      </c>
      <c r="F549">
        <v>20.455300000000001</v>
      </c>
      <c r="G549">
        <v>18.348600000000001</v>
      </c>
      <c r="H549">
        <v>91.329499999999996</v>
      </c>
      <c r="I549">
        <v>19347.3</v>
      </c>
      <c r="J549">
        <v>9.4934999999999992</v>
      </c>
    </row>
    <row r="550" spans="1:10" x14ac:dyDescent="0.2">
      <c r="A550" t="s">
        <v>946</v>
      </c>
      <c r="B550">
        <v>3510.2910999999999</v>
      </c>
      <c r="C550">
        <v>34.480800000000002</v>
      </c>
      <c r="D550">
        <v>39.913200000000003</v>
      </c>
      <c r="E550">
        <v>41.635300000000001</v>
      </c>
      <c r="F550">
        <v>17.770800000000001</v>
      </c>
      <c r="G550">
        <v>16.288900000000002</v>
      </c>
      <c r="H550">
        <v>84.394599999999997</v>
      </c>
      <c r="I550">
        <v>14408</v>
      </c>
      <c r="J550">
        <v>7.8371000000000004</v>
      </c>
    </row>
    <row r="551" spans="1:10" x14ac:dyDescent="0.2">
      <c r="A551" t="s">
        <v>947</v>
      </c>
      <c r="B551">
        <v>1993.3092999999999</v>
      </c>
      <c r="C551">
        <v>32.475700000000003</v>
      </c>
      <c r="D551">
        <v>38.332000000000001</v>
      </c>
      <c r="E551">
        <v>40.174100000000003</v>
      </c>
      <c r="F551">
        <v>15.0357</v>
      </c>
      <c r="G551">
        <v>14.0991</v>
      </c>
      <c r="H551">
        <v>74.135099999999994</v>
      </c>
      <c r="I551">
        <v>10658.2</v>
      </c>
      <c r="J551">
        <v>6.4531000000000001</v>
      </c>
    </row>
    <row r="552" spans="1:10" x14ac:dyDescent="0.2">
      <c r="A552" t="s">
        <v>948</v>
      </c>
      <c r="B552">
        <v>885.69740000000002</v>
      </c>
      <c r="C552">
        <v>29.4922</v>
      </c>
      <c r="D552">
        <v>36.479799999999997</v>
      </c>
      <c r="E552">
        <v>38.479500000000002</v>
      </c>
      <c r="F552">
        <v>11.456099999999999</v>
      </c>
      <c r="G552">
        <v>11.1031</v>
      </c>
      <c r="H552">
        <v>55.068600000000004</v>
      </c>
      <c r="I552">
        <v>6136.3</v>
      </c>
      <c r="J552">
        <v>3.8950999999999998</v>
      </c>
    </row>
    <row r="553" spans="1:10" x14ac:dyDescent="0.2">
      <c r="A553" t="s">
        <v>949</v>
      </c>
      <c r="B553">
        <v>2952.4117000000001</v>
      </c>
      <c r="C553">
        <v>48.706099999999999</v>
      </c>
      <c r="D553">
        <v>55.679699999999997</v>
      </c>
      <c r="E553">
        <v>56.122700000000002</v>
      </c>
      <c r="F553">
        <v>26.314900000000002</v>
      </c>
      <c r="G553">
        <v>25.132400000000001</v>
      </c>
      <c r="H553">
        <v>99.817300000000003</v>
      </c>
      <c r="I553">
        <v>9309.5</v>
      </c>
      <c r="J553">
        <v>6.5452000000000004</v>
      </c>
    </row>
    <row r="554" spans="1:10" x14ac:dyDescent="0.2">
      <c r="A554" t="s">
        <v>950</v>
      </c>
      <c r="B554">
        <v>1620.9637</v>
      </c>
      <c r="C554">
        <v>47.154600000000002</v>
      </c>
      <c r="D554">
        <v>54.120199999999997</v>
      </c>
      <c r="E554">
        <v>54.661200000000001</v>
      </c>
      <c r="F554">
        <v>24.072500000000002</v>
      </c>
      <c r="G554">
        <v>23.384399999999999</v>
      </c>
      <c r="H554">
        <v>98.582499999999996</v>
      </c>
      <c r="I554">
        <v>8809.6</v>
      </c>
      <c r="J554">
        <v>5.5388000000000002</v>
      </c>
    </row>
    <row r="555" spans="1:10" x14ac:dyDescent="0.2">
      <c r="A555" t="s">
        <v>951</v>
      </c>
      <c r="B555">
        <v>874.23509999999999</v>
      </c>
      <c r="C555">
        <v>45.431800000000003</v>
      </c>
      <c r="D555">
        <v>52.383499999999998</v>
      </c>
      <c r="E555">
        <v>53.070799999999998</v>
      </c>
      <c r="F555">
        <v>21.779699999999998</v>
      </c>
      <c r="G555">
        <v>21.542100000000001</v>
      </c>
      <c r="H555">
        <v>94.244100000000003</v>
      </c>
      <c r="I555">
        <v>7433.9</v>
      </c>
      <c r="J555">
        <v>4.8244999999999996</v>
      </c>
    </row>
    <row r="556" spans="1:10" x14ac:dyDescent="0.2">
      <c r="A556" t="s">
        <v>952</v>
      </c>
      <c r="B556">
        <v>487.46030000000002</v>
      </c>
      <c r="C556">
        <v>43.637700000000002</v>
      </c>
      <c r="D556">
        <v>50.578600000000002</v>
      </c>
      <c r="E556">
        <v>51.273400000000002</v>
      </c>
      <c r="F556">
        <v>19.601500000000001</v>
      </c>
      <c r="G556">
        <v>19.735800000000001</v>
      </c>
      <c r="H556">
        <v>86.543000000000006</v>
      </c>
      <c r="I556">
        <v>5846.5</v>
      </c>
      <c r="J556">
        <v>4.0429000000000004</v>
      </c>
    </row>
    <row r="557" spans="1:10" x14ac:dyDescent="0.2">
      <c r="A557" t="s">
        <v>953</v>
      </c>
      <c r="B557">
        <v>282.20490000000001</v>
      </c>
      <c r="C557">
        <v>41.729100000000003</v>
      </c>
      <c r="D557">
        <v>48.6462</v>
      </c>
      <c r="E557">
        <v>49.458799999999997</v>
      </c>
      <c r="F557">
        <v>17.528099999999998</v>
      </c>
      <c r="G557">
        <v>17.948</v>
      </c>
      <c r="H557">
        <v>76.160600000000002</v>
      </c>
      <c r="I557">
        <v>4647.3</v>
      </c>
      <c r="J557">
        <v>3.4693999999999998</v>
      </c>
    </row>
    <row r="558" spans="1:10" x14ac:dyDescent="0.2">
      <c r="A558" t="s">
        <v>954</v>
      </c>
      <c r="B558">
        <v>135.19569999999999</v>
      </c>
      <c r="C558">
        <v>38.677999999999997</v>
      </c>
      <c r="D558">
        <v>46.195500000000003</v>
      </c>
      <c r="E558">
        <v>47.238399999999999</v>
      </c>
      <c r="F558">
        <v>14.864000000000001</v>
      </c>
      <c r="G558">
        <v>15.4892</v>
      </c>
      <c r="H558">
        <v>56.146700000000003</v>
      </c>
      <c r="I558">
        <v>2902.2</v>
      </c>
      <c r="J558">
        <v>2.3975</v>
      </c>
    </row>
    <row r="559" spans="1:10" x14ac:dyDescent="0.2">
      <c r="A559" t="s">
        <v>955</v>
      </c>
      <c r="B559">
        <v>52311.8364</v>
      </c>
      <c r="C559">
        <v>40.073300000000003</v>
      </c>
      <c r="D559">
        <v>45.665599999999998</v>
      </c>
      <c r="E559">
        <v>42.9925</v>
      </c>
      <c r="F559">
        <v>25.6004</v>
      </c>
      <c r="G559">
        <v>22.194600000000001</v>
      </c>
      <c r="H559">
        <v>99.976100000000002</v>
      </c>
      <c r="I559">
        <v>49337.7</v>
      </c>
      <c r="J559">
        <v>24.599</v>
      </c>
    </row>
    <row r="560" spans="1:10" x14ac:dyDescent="0.2">
      <c r="A560" t="s">
        <v>956</v>
      </c>
      <c r="B560">
        <v>31152.629099999998</v>
      </c>
      <c r="C560">
        <v>37.080500000000001</v>
      </c>
      <c r="D560">
        <v>44.688299999999998</v>
      </c>
      <c r="E560">
        <v>41.6599</v>
      </c>
      <c r="F560">
        <v>22.127500000000001</v>
      </c>
      <c r="G560">
        <v>19.0748</v>
      </c>
      <c r="H560">
        <v>99.971500000000006</v>
      </c>
      <c r="I560">
        <v>56249.599999999999</v>
      </c>
      <c r="J560">
        <v>20.1557</v>
      </c>
    </row>
    <row r="561" spans="1:10" x14ac:dyDescent="0.2">
      <c r="A561" t="s">
        <v>957</v>
      </c>
      <c r="B561">
        <v>17072.485199999999</v>
      </c>
      <c r="C561">
        <v>34.283099999999997</v>
      </c>
      <c r="D561">
        <v>43.673900000000003</v>
      </c>
      <c r="E561">
        <v>40.569400000000002</v>
      </c>
      <c r="F561">
        <v>18.585599999999999</v>
      </c>
      <c r="G561">
        <v>16.002700000000001</v>
      </c>
      <c r="H561">
        <v>95.806700000000006</v>
      </c>
      <c r="I561">
        <v>70357.8</v>
      </c>
      <c r="J561">
        <v>15.4061</v>
      </c>
    </row>
    <row r="562" spans="1:10" x14ac:dyDescent="0.2">
      <c r="A562" t="s">
        <v>958</v>
      </c>
      <c r="B562">
        <v>8940.6208999999999</v>
      </c>
      <c r="C562">
        <v>31.865500000000001</v>
      </c>
      <c r="D562">
        <v>42.729199999999999</v>
      </c>
      <c r="E562">
        <v>39.758400000000002</v>
      </c>
      <c r="F562">
        <v>15.2951</v>
      </c>
      <c r="G562">
        <v>13.268599999999999</v>
      </c>
      <c r="H562">
        <v>84.075500000000005</v>
      </c>
      <c r="I562">
        <v>53577.599999999999</v>
      </c>
      <c r="J562">
        <v>11.782400000000001</v>
      </c>
    </row>
    <row r="563" spans="1:10" x14ac:dyDescent="0.2">
      <c r="A563" t="s">
        <v>959</v>
      </c>
      <c r="B563">
        <v>4508.7329</v>
      </c>
      <c r="C563">
        <v>29.797000000000001</v>
      </c>
      <c r="D563">
        <v>41.787100000000002</v>
      </c>
      <c r="E563">
        <v>39.085900000000002</v>
      </c>
      <c r="F563">
        <v>12.3567</v>
      </c>
      <c r="G563">
        <v>10.928100000000001</v>
      </c>
      <c r="H563">
        <v>68.058499999999995</v>
      </c>
      <c r="I563">
        <v>40693.9</v>
      </c>
      <c r="J563">
        <v>8.8355999999999995</v>
      </c>
    </row>
    <row r="564" spans="1:10" x14ac:dyDescent="0.2">
      <c r="A564" t="s">
        <v>960</v>
      </c>
      <c r="B564">
        <v>1483.5906</v>
      </c>
      <c r="C564">
        <v>27.0213</v>
      </c>
      <c r="D564">
        <v>40.667000000000002</v>
      </c>
      <c r="E564">
        <v>38.340299999999999</v>
      </c>
      <c r="F564">
        <v>8.8443000000000005</v>
      </c>
      <c r="G564">
        <v>8.1893999999999991</v>
      </c>
      <c r="H564">
        <v>40.262500000000003</v>
      </c>
      <c r="I564">
        <v>22016</v>
      </c>
      <c r="J564">
        <v>5.2900999999999998</v>
      </c>
    </row>
    <row r="565" spans="1:10" x14ac:dyDescent="0.2">
      <c r="A565" t="s">
        <v>961</v>
      </c>
      <c r="B565">
        <v>60476.6492</v>
      </c>
      <c r="C565">
        <v>39.005000000000003</v>
      </c>
      <c r="D565">
        <v>43.233699999999999</v>
      </c>
      <c r="E565">
        <v>45.693800000000003</v>
      </c>
      <c r="F565">
        <v>26.968699999999998</v>
      </c>
      <c r="G565">
        <v>24.5185</v>
      </c>
      <c r="H565">
        <v>99.977400000000003</v>
      </c>
      <c r="I565">
        <v>29453.1</v>
      </c>
      <c r="J565">
        <v>25.122199999999999</v>
      </c>
    </row>
    <row r="566" spans="1:10" x14ac:dyDescent="0.2">
      <c r="A566" t="s">
        <v>962</v>
      </c>
      <c r="B566">
        <v>32098.617200000001</v>
      </c>
      <c r="C566">
        <v>35.628399999999999</v>
      </c>
      <c r="D566">
        <v>41.5488</v>
      </c>
      <c r="E566">
        <v>44.435699999999997</v>
      </c>
      <c r="F566">
        <v>23.599499999999999</v>
      </c>
      <c r="G566">
        <v>21.4374</v>
      </c>
      <c r="H566">
        <v>99.974199999999996</v>
      </c>
      <c r="I566">
        <v>29188.6</v>
      </c>
      <c r="J566">
        <v>18.9176</v>
      </c>
    </row>
    <row r="567" spans="1:10" x14ac:dyDescent="0.2">
      <c r="A567" t="s">
        <v>963</v>
      </c>
      <c r="B567">
        <v>15009.9342</v>
      </c>
      <c r="C567">
        <v>32.7102</v>
      </c>
      <c r="D567">
        <v>39.951500000000003</v>
      </c>
      <c r="E567">
        <v>43.088200000000001</v>
      </c>
      <c r="F567">
        <v>20.863800000000001</v>
      </c>
      <c r="G567">
        <v>18.910399999999999</v>
      </c>
      <c r="H567">
        <v>99.878200000000007</v>
      </c>
      <c r="I567">
        <v>25900.799999999999</v>
      </c>
      <c r="J567">
        <v>12.5289</v>
      </c>
    </row>
    <row r="568" spans="1:10" x14ac:dyDescent="0.2">
      <c r="A568" t="s">
        <v>964</v>
      </c>
      <c r="B568">
        <v>7539.7920000000004</v>
      </c>
      <c r="C568">
        <v>30.39</v>
      </c>
      <c r="D568">
        <v>38.264600000000002</v>
      </c>
      <c r="E568">
        <v>41.690899999999999</v>
      </c>
      <c r="F568">
        <v>18.4251</v>
      </c>
      <c r="G568">
        <v>16.570799999999998</v>
      </c>
      <c r="H568">
        <v>99.190399999999997</v>
      </c>
      <c r="I568">
        <v>20311.599999999999</v>
      </c>
      <c r="J568">
        <v>9.0643999999999991</v>
      </c>
    </row>
    <row r="569" spans="1:10" x14ac:dyDescent="0.2">
      <c r="A569" t="s">
        <v>965</v>
      </c>
      <c r="B569">
        <v>4082.8726000000001</v>
      </c>
      <c r="C569">
        <v>28.157800000000002</v>
      </c>
      <c r="D569">
        <v>36.5837</v>
      </c>
      <c r="E569">
        <v>40.274099999999997</v>
      </c>
      <c r="F569">
        <v>15.6408</v>
      </c>
      <c r="G569">
        <v>13.932</v>
      </c>
      <c r="H569">
        <v>93.152500000000003</v>
      </c>
      <c r="I569">
        <v>15560.3</v>
      </c>
      <c r="J569">
        <v>7.2969999999999997</v>
      </c>
    </row>
    <row r="570" spans="1:10" x14ac:dyDescent="0.2">
      <c r="A570" t="s">
        <v>966</v>
      </c>
      <c r="B570">
        <v>1880.1342</v>
      </c>
      <c r="C570">
        <v>25.443300000000001</v>
      </c>
      <c r="D570">
        <v>34.814700000000002</v>
      </c>
      <c r="E570">
        <v>38.575400000000002</v>
      </c>
      <c r="F570">
        <v>12.1371</v>
      </c>
      <c r="G570">
        <v>10.659000000000001</v>
      </c>
      <c r="H570">
        <v>77.000200000000007</v>
      </c>
      <c r="I570">
        <v>8861.5</v>
      </c>
      <c r="J570">
        <v>5.0788000000000002</v>
      </c>
    </row>
    <row r="571" spans="1:10" x14ac:dyDescent="0.2">
      <c r="A571" t="s">
        <v>967</v>
      </c>
      <c r="B571">
        <v>24471.5802</v>
      </c>
      <c r="C571">
        <v>42.170099999999998</v>
      </c>
      <c r="D571">
        <v>47.261200000000002</v>
      </c>
      <c r="E571">
        <v>49.441899999999997</v>
      </c>
      <c r="F571">
        <v>28.663599999999999</v>
      </c>
      <c r="G571">
        <v>24.485700000000001</v>
      </c>
      <c r="H571">
        <v>99.978099999999998</v>
      </c>
      <c r="I571">
        <v>22535.9</v>
      </c>
      <c r="J571">
        <v>11.1342</v>
      </c>
    </row>
    <row r="572" spans="1:10" x14ac:dyDescent="0.2">
      <c r="A572" t="s">
        <v>968</v>
      </c>
      <c r="B572">
        <v>14341.5542</v>
      </c>
      <c r="C572">
        <v>40.338700000000003</v>
      </c>
      <c r="D572">
        <v>45.967700000000001</v>
      </c>
      <c r="E572">
        <v>48.367600000000003</v>
      </c>
      <c r="F572">
        <v>26.615200000000002</v>
      </c>
      <c r="G572">
        <v>22.701000000000001</v>
      </c>
      <c r="H572">
        <v>99.975700000000003</v>
      </c>
      <c r="I572">
        <v>20631.2</v>
      </c>
      <c r="J572">
        <v>9.3262999999999998</v>
      </c>
    </row>
    <row r="573" spans="1:10" x14ac:dyDescent="0.2">
      <c r="A573" t="s">
        <v>969</v>
      </c>
      <c r="B573">
        <v>8210.8947000000007</v>
      </c>
      <c r="C573">
        <v>38.3337</v>
      </c>
      <c r="D573">
        <v>44.423099999999998</v>
      </c>
      <c r="E573">
        <v>47.0899</v>
      </c>
      <c r="F573">
        <v>24.192900000000002</v>
      </c>
      <c r="G573">
        <v>20.665299999999998</v>
      </c>
      <c r="H573">
        <v>99.97</v>
      </c>
      <c r="I573">
        <v>18326.400000000001</v>
      </c>
      <c r="J573">
        <v>7.5961999999999996</v>
      </c>
    </row>
    <row r="574" spans="1:10" x14ac:dyDescent="0.2">
      <c r="A574" t="s">
        <v>970</v>
      </c>
      <c r="B574">
        <v>4771.7071999999998</v>
      </c>
      <c r="C574">
        <v>36.339300000000001</v>
      </c>
      <c r="D574">
        <v>42.705399999999997</v>
      </c>
      <c r="E574">
        <v>45.759700000000002</v>
      </c>
      <c r="F574">
        <v>21.8369</v>
      </c>
      <c r="G574">
        <v>18.791699999999999</v>
      </c>
      <c r="H574">
        <v>99.957400000000007</v>
      </c>
      <c r="I574">
        <v>13341.3</v>
      </c>
      <c r="J574">
        <v>6.6391</v>
      </c>
    </row>
    <row r="575" spans="1:10" x14ac:dyDescent="0.2">
      <c r="A575" t="s">
        <v>971</v>
      </c>
      <c r="B575">
        <v>2886.4742999999999</v>
      </c>
      <c r="C575">
        <v>34.399000000000001</v>
      </c>
      <c r="D575">
        <v>40.770899999999997</v>
      </c>
      <c r="E575">
        <v>44.161799999999999</v>
      </c>
      <c r="F575">
        <v>19.820799999999998</v>
      </c>
      <c r="G575">
        <v>17.316199999999998</v>
      </c>
      <c r="H575">
        <v>99.931799999999996</v>
      </c>
      <c r="I575">
        <v>9967.5</v>
      </c>
      <c r="J575">
        <v>5.7077</v>
      </c>
    </row>
    <row r="576" spans="1:10" x14ac:dyDescent="0.2">
      <c r="A576" t="s">
        <v>972</v>
      </c>
      <c r="B576">
        <v>1545.1204</v>
      </c>
      <c r="C576">
        <v>31.507300000000001</v>
      </c>
      <c r="D576">
        <v>39.057099999999998</v>
      </c>
      <c r="E576">
        <v>42.057000000000002</v>
      </c>
      <c r="F576">
        <v>17.1112</v>
      </c>
      <c r="G576">
        <v>15.3894</v>
      </c>
      <c r="H576">
        <v>94.384500000000003</v>
      </c>
      <c r="I576">
        <v>6703.6</v>
      </c>
      <c r="J576">
        <v>4.5808999999999997</v>
      </c>
    </row>
    <row r="577" spans="1:10" x14ac:dyDescent="0.2">
      <c r="A577" t="s">
        <v>973</v>
      </c>
      <c r="B577">
        <v>4215.2021000000004</v>
      </c>
      <c r="C577">
        <v>45.754600000000003</v>
      </c>
      <c r="D577">
        <v>48.939100000000003</v>
      </c>
      <c r="E577">
        <v>49.942</v>
      </c>
      <c r="F577">
        <v>29.290700000000001</v>
      </c>
      <c r="G577">
        <v>26.994</v>
      </c>
      <c r="H577">
        <v>98.960499999999996</v>
      </c>
      <c r="I577">
        <v>8168.1</v>
      </c>
      <c r="J577">
        <v>6.9409000000000001</v>
      </c>
    </row>
    <row r="578" spans="1:10" x14ac:dyDescent="0.2">
      <c r="A578" t="s">
        <v>974</v>
      </c>
      <c r="B578">
        <v>2198.7855</v>
      </c>
      <c r="C578">
        <v>44.200499999999998</v>
      </c>
      <c r="D578">
        <v>47.618400000000001</v>
      </c>
      <c r="E578">
        <v>48.756599999999999</v>
      </c>
      <c r="F578">
        <v>27.4254</v>
      </c>
      <c r="G578">
        <v>25.497299999999999</v>
      </c>
      <c r="H578">
        <v>97.901799999999994</v>
      </c>
      <c r="I578">
        <v>6718.9</v>
      </c>
      <c r="J578">
        <v>5.5536000000000003</v>
      </c>
    </row>
    <row r="579" spans="1:10" x14ac:dyDescent="0.2">
      <c r="A579" t="s">
        <v>975</v>
      </c>
      <c r="B579">
        <v>1208.8200999999999</v>
      </c>
      <c r="C579">
        <v>42.481200000000001</v>
      </c>
      <c r="D579">
        <v>46.0334</v>
      </c>
      <c r="E579">
        <v>47.437600000000003</v>
      </c>
      <c r="F579">
        <v>25.409099999999999</v>
      </c>
      <c r="G579">
        <v>23.837700000000002</v>
      </c>
      <c r="H579">
        <v>95.61</v>
      </c>
      <c r="I579">
        <v>5733.5</v>
      </c>
      <c r="J579">
        <v>4.2016999999999998</v>
      </c>
    </row>
    <row r="580" spans="1:10" x14ac:dyDescent="0.2">
      <c r="A580" t="s">
        <v>976</v>
      </c>
      <c r="B580">
        <v>705.99360000000001</v>
      </c>
      <c r="C580">
        <v>40.501600000000003</v>
      </c>
      <c r="D580">
        <v>44.181199999999997</v>
      </c>
      <c r="E580">
        <v>45.846499999999999</v>
      </c>
      <c r="F580">
        <v>23.079799999999999</v>
      </c>
      <c r="G580">
        <v>21.860800000000001</v>
      </c>
      <c r="H580">
        <v>91.528800000000004</v>
      </c>
      <c r="I580">
        <v>4058.5</v>
      </c>
      <c r="J580">
        <v>3.6878000000000002</v>
      </c>
    </row>
    <row r="581" spans="1:10" x14ac:dyDescent="0.2">
      <c r="A581" t="s">
        <v>977</v>
      </c>
      <c r="B581">
        <v>425.83769999999998</v>
      </c>
      <c r="C581">
        <v>38.236899999999999</v>
      </c>
      <c r="D581">
        <v>42.050400000000003</v>
      </c>
      <c r="E581">
        <v>43.901600000000002</v>
      </c>
      <c r="F581">
        <v>20.422699999999999</v>
      </c>
      <c r="G581">
        <v>19.550899999999999</v>
      </c>
      <c r="H581">
        <v>84.841999999999999</v>
      </c>
      <c r="I581">
        <v>3214.1</v>
      </c>
      <c r="J581">
        <v>3.1212</v>
      </c>
    </row>
    <row r="582" spans="1:10" x14ac:dyDescent="0.2">
      <c r="A582" t="s">
        <v>978</v>
      </c>
      <c r="B582">
        <v>227.74250000000001</v>
      </c>
      <c r="C582">
        <v>35.261899999999997</v>
      </c>
      <c r="D582">
        <v>39.624499999999998</v>
      </c>
      <c r="E582">
        <v>41.546399999999998</v>
      </c>
      <c r="F582">
        <v>17.048300000000001</v>
      </c>
      <c r="G582">
        <v>16.6083</v>
      </c>
      <c r="H582">
        <v>72.683800000000005</v>
      </c>
      <c r="I582">
        <v>2055.5</v>
      </c>
      <c r="J582">
        <v>2.4422000000000001</v>
      </c>
    </row>
    <row r="583" spans="1:10" x14ac:dyDescent="0.2">
      <c r="A583" t="s">
        <v>979</v>
      </c>
      <c r="B583">
        <v>14682.9061</v>
      </c>
      <c r="C583">
        <v>46.746400000000001</v>
      </c>
      <c r="D583">
        <v>49.1051</v>
      </c>
      <c r="E583">
        <v>49.253700000000002</v>
      </c>
      <c r="F583">
        <v>26.257300000000001</v>
      </c>
      <c r="G583">
        <v>25.322199999999999</v>
      </c>
      <c r="H583">
        <v>99.521199999999993</v>
      </c>
      <c r="I583">
        <v>15376.3</v>
      </c>
      <c r="J583">
        <v>9.5840999999999994</v>
      </c>
    </row>
    <row r="584" spans="1:10" x14ac:dyDescent="0.2">
      <c r="A584" t="s">
        <v>980</v>
      </c>
      <c r="B584">
        <v>8399.4567999999999</v>
      </c>
      <c r="C584">
        <v>44.861400000000003</v>
      </c>
      <c r="D584">
        <v>47.358499999999999</v>
      </c>
      <c r="E584">
        <v>47.544199999999996</v>
      </c>
      <c r="F584">
        <v>23.940300000000001</v>
      </c>
      <c r="G584">
        <v>23.424900000000001</v>
      </c>
      <c r="H584">
        <v>98.144199999999998</v>
      </c>
      <c r="I584">
        <v>14988.9</v>
      </c>
      <c r="J584">
        <v>7.7279999999999998</v>
      </c>
    </row>
    <row r="585" spans="1:10" x14ac:dyDescent="0.2">
      <c r="A585" t="s">
        <v>981</v>
      </c>
      <c r="B585">
        <v>4727.1561000000002</v>
      </c>
      <c r="C585">
        <v>42.919400000000003</v>
      </c>
      <c r="D585">
        <v>45.684800000000003</v>
      </c>
      <c r="E585">
        <v>45.917200000000001</v>
      </c>
      <c r="F585">
        <v>21.791799999999999</v>
      </c>
      <c r="G585">
        <v>21.595099999999999</v>
      </c>
      <c r="H585">
        <v>93.808199999999999</v>
      </c>
      <c r="I585">
        <v>11563.9</v>
      </c>
      <c r="J585">
        <v>6.4690000000000003</v>
      </c>
    </row>
    <row r="586" spans="1:10" x14ac:dyDescent="0.2">
      <c r="A586" t="s">
        <v>982</v>
      </c>
      <c r="B586">
        <v>2725.9679000000001</v>
      </c>
      <c r="C586">
        <v>40.940199999999997</v>
      </c>
      <c r="D586">
        <v>44.081499999999998</v>
      </c>
      <c r="E586">
        <v>44.296199999999999</v>
      </c>
      <c r="F586">
        <v>19.826699999999999</v>
      </c>
      <c r="G586">
        <v>19.857500000000002</v>
      </c>
      <c r="H586">
        <v>86.140100000000004</v>
      </c>
      <c r="I586">
        <v>8725</v>
      </c>
      <c r="J586">
        <v>5.4518000000000004</v>
      </c>
    </row>
    <row r="587" spans="1:10" x14ac:dyDescent="0.2">
      <c r="A587" t="s">
        <v>983</v>
      </c>
      <c r="B587">
        <v>1615.3110999999999</v>
      </c>
      <c r="C587">
        <v>38.8352</v>
      </c>
      <c r="D587">
        <v>42.475999999999999</v>
      </c>
      <c r="E587">
        <v>42.629899999999999</v>
      </c>
      <c r="F587">
        <v>17.827999999999999</v>
      </c>
      <c r="G587">
        <v>18.057600000000001</v>
      </c>
      <c r="H587">
        <v>75.651600000000002</v>
      </c>
      <c r="I587">
        <v>6837.9</v>
      </c>
      <c r="J587">
        <v>4.5923999999999996</v>
      </c>
    </row>
    <row r="588" spans="1:10" x14ac:dyDescent="0.2">
      <c r="A588" t="s">
        <v>984</v>
      </c>
      <c r="B588">
        <v>736.81200000000001</v>
      </c>
      <c r="C588">
        <v>35.332000000000001</v>
      </c>
      <c r="D588">
        <v>40.263599999999997</v>
      </c>
      <c r="E588">
        <v>40.279499999999999</v>
      </c>
      <c r="F588">
        <v>14.8254</v>
      </c>
      <c r="G588">
        <v>15.285299999999999</v>
      </c>
      <c r="H588">
        <v>55.502800000000001</v>
      </c>
      <c r="I588">
        <v>4312.8999999999996</v>
      </c>
      <c r="J588">
        <v>3.1474000000000002</v>
      </c>
    </row>
    <row r="589" spans="1:10" x14ac:dyDescent="0.2">
      <c r="A589" t="s">
        <v>985</v>
      </c>
      <c r="B589">
        <v>50265.660900000003</v>
      </c>
      <c r="C589">
        <v>39.112200000000001</v>
      </c>
      <c r="D589">
        <v>42.697400000000002</v>
      </c>
      <c r="E589">
        <v>43.097999999999999</v>
      </c>
      <c r="F589">
        <v>26.042999999999999</v>
      </c>
      <c r="G589">
        <v>22.292300000000001</v>
      </c>
      <c r="H589">
        <v>99.976100000000002</v>
      </c>
      <c r="I589">
        <v>36185.4</v>
      </c>
      <c r="J589">
        <v>24.403700000000001</v>
      </c>
    </row>
    <row r="590" spans="1:10" x14ac:dyDescent="0.2">
      <c r="A590" t="s">
        <v>986</v>
      </c>
      <c r="B590">
        <v>24330.797500000001</v>
      </c>
      <c r="C590">
        <v>36.205599999999997</v>
      </c>
      <c r="D590">
        <v>40.4437</v>
      </c>
      <c r="E590">
        <v>41.411099999999998</v>
      </c>
      <c r="F590">
        <v>22.922799999999999</v>
      </c>
      <c r="G590">
        <v>19.198</v>
      </c>
      <c r="H590">
        <v>99.971800000000002</v>
      </c>
      <c r="I590">
        <v>37213.800000000003</v>
      </c>
      <c r="J590">
        <v>17.298400000000001</v>
      </c>
    </row>
    <row r="591" spans="1:10" x14ac:dyDescent="0.2">
      <c r="A591" t="s">
        <v>987</v>
      </c>
      <c r="B591">
        <v>10160.610500000001</v>
      </c>
      <c r="C591">
        <v>33.8504</v>
      </c>
      <c r="D591">
        <v>38.576999999999998</v>
      </c>
      <c r="E591">
        <v>40.433199999999999</v>
      </c>
      <c r="F591">
        <v>20.002600000000001</v>
      </c>
      <c r="G591">
        <v>16.5654</v>
      </c>
      <c r="H591">
        <v>99.239800000000002</v>
      </c>
      <c r="I591">
        <v>31863.7</v>
      </c>
      <c r="J591">
        <v>11.3011</v>
      </c>
    </row>
    <row r="592" spans="1:10" x14ac:dyDescent="0.2">
      <c r="A592" t="s">
        <v>988</v>
      </c>
      <c r="B592">
        <v>4798.8665000000001</v>
      </c>
      <c r="C592">
        <v>32.219799999999999</v>
      </c>
      <c r="D592">
        <v>36.952599999999997</v>
      </c>
      <c r="E592">
        <v>39.7059</v>
      </c>
      <c r="F592">
        <v>18.151900000000001</v>
      </c>
      <c r="G592">
        <v>15.0663</v>
      </c>
      <c r="H592">
        <v>95.267799999999994</v>
      </c>
      <c r="I592">
        <v>19900.2</v>
      </c>
      <c r="J592">
        <v>8.2453000000000003</v>
      </c>
    </row>
    <row r="593" spans="1:10" x14ac:dyDescent="0.2">
      <c r="A593" t="s">
        <v>989</v>
      </c>
      <c r="B593">
        <v>2447.64</v>
      </c>
      <c r="C593">
        <v>30.629899999999999</v>
      </c>
      <c r="D593">
        <v>35.385199999999998</v>
      </c>
      <c r="E593">
        <v>38.967199999999998</v>
      </c>
      <c r="F593">
        <v>16.1539</v>
      </c>
      <c r="G593">
        <v>13.5992</v>
      </c>
      <c r="H593">
        <v>85.372500000000002</v>
      </c>
      <c r="I593">
        <v>13275.7</v>
      </c>
      <c r="J593">
        <v>6.7114000000000003</v>
      </c>
    </row>
    <row r="594" spans="1:10" x14ac:dyDescent="0.2">
      <c r="A594" t="s">
        <v>990</v>
      </c>
      <c r="B594">
        <v>1009.9938</v>
      </c>
      <c r="C594">
        <v>28.231000000000002</v>
      </c>
      <c r="D594">
        <v>33.474899999999998</v>
      </c>
      <c r="E594">
        <v>37.8872</v>
      </c>
      <c r="F594">
        <v>13.138299999999999</v>
      </c>
      <c r="G594">
        <v>11.407</v>
      </c>
      <c r="H594">
        <v>64.843599999999995</v>
      </c>
      <c r="I594">
        <v>6696.6</v>
      </c>
      <c r="J594">
        <v>4.1992000000000003</v>
      </c>
    </row>
    <row r="595" spans="1:10" x14ac:dyDescent="0.2">
      <c r="A595" t="s">
        <v>991</v>
      </c>
      <c r="B595">
        <v>6039.7034000000003</v>
      </c>
      <c r="C595">
        <v>46.095399999999998</v>
      </c>
      <c r="D595">
        <v>50.779499999999999</v>
      </c>
      <c r="E595">
        <v>50.577599999999997</v>
      </c>
      <c r="F595">
        <v>25.724299999999999</v>
      </c>
      <c r="G595">
        <v>24.415500000000002</v>
      </c>
      <c r="H595">
        <v>99.938199999999995</v>
      </c>
      <c r="I595">
        <v>12498.6</v>
      </c>
      <c r="J595">
        <v>9.2995000000000001</v>
      </c>
    </row>
    <row r="596" spans="1:10" x14ac:dyDescent="0.2">
      <c r="A596" t="s">
        <v>992</v>
      </c>
      <c r="B596">
        <v>3581.4571999999998</v>
      </c>
      <c r="C596">
        <v>44.366100000000003</v>
      </c>
      <c r="D596">
        <v>49.622399999999999</v>
      </c>
      <c r="E596">
        <v>49.478499999999997</v>
      </c>
      <c r="F596">
        <v>23.706800000000001</v>
      </c>
      <c r="G596">
        <v>22.780899999999999</v>
      </c>
      <c r="H596">
        <v>99.213300000000004</v>
      </c>
      <c r="I596">
        <v>11780.3</v>
      </c>
      <c r="J596">
        <v>7.9073000000000002</v>
      </c>
    </row>
    <row r="597" spans="1:10" x14ac:dyDescent="0.2">
      <c r="A597" t="s">
        <v>993</v>
      </c>
      <c r="B597">
        <v>2139.9931999999999</v>
      </c>
      <c r="C597">
        <v>42.391300000000001</v>
      </c>
      <c r="D597">
        <v>48.337499999999999</v>
      </c>
      <c r="E597">
        <v>48.2483</v>
      </c>
      <c r="F597">
        <v>21.4758</v>
      </c>
      <c r="G597">
        <v>20.9176</v>
      </c>
      <c r="H597">
        <v>96.240300000000005</v>
      </c>
      <c r="I597">
        <v>9504.6</v>
      </c>
      <c r="J597">
        <v>6.7568000000000001</v>
      </c>
    </row>
    <row r="598" spans="1:10" x14ac:dyDescent="0.2">
      <c r="A598" t="s">
        <v>994</v>
      </c>
      <c r="B598">
        <v>1310.9058</v>
      </c>
      <c r="C598">
        <v>40.255899999999997</v>
      </c>
      <c r="D598">
        <v>46.812100000000001</v>
      </c>
      <c r="E598">
        <v>46.791200000000003</v>
      </c>
      <c r="F598">
        <v>19.1097</v>
      </c>
      <c r="G598">
        <v>18.875499999999999</v>
      </c>
      <c r="H598">
        <v>90.541799999999995</v>
      </c>
      <c r="I598">
        <v>7636.2</v>
      </c>
      <c r="J598">
        <v>5.7606000000000002</v>
      </c>
    </row>
    <row r="599" spans="1:10" x14ac:dyDescent="0.2">
      <c r="A599" t="s">
        <v>995</v>
      </c>
      <c r="B599">
        <v>816.39880000000005</v>
      </c>
      <c r="C599">
        <v>38.0077</v>
      </c>
      <c r="D599">
        <v>45.096800000000002</v>
      </c>
      <c r="E599">
        <v>45.142699999999998</v>
      </c>
      <c r="F599">
        <v>16.737500000000001</v>
      </c>
      <c r="G599">
        <v>16.770199999999999</v>
      </c>
      <c r="H599">
        <v>82.094899999999996</v>
      </c>
      <c r="I599">
        <v>6390.9</v>
      </c>
      <c r="J599">
        <v>4.8791000000000002</v>
      </c>
    </row>
    <row r="600" spans="1:10" x14ac:dyDescent="0.2">
      <c r="A600" t="s">
        <v>996</v>
      </c>
      <c r="B600">
        <v>399.87139999999999</v>
      </c>
      <c r="C600">
        <v>34.609299999999998</v>
      </c>
      <c r="D600">
        <v>42.899099999999997</v>
      </c>
      <c r="E600">
        <v>42.7652</v>
      </c>
      <c r="F600">
        <v>13.7225</v>
      </c>
      <c r="G600">
        <v>14.0206</v>
      </c>
      <c r="H600">
        <v>65.028899999999993</v>
      </c>
      <c r="I600">
        <v>4570.3</v>
      </c>
      <c r="J600">
        <v>3.2288000000000001</v>
      </c>
    </row>
    <row r="601" spans="1:10" x14ac:dyDescent="0.2">
      <c r="A601" t="s">
        <v>997</v>
      </c>
      <c r="B601">
        <v>12590.176600000001</v>
      </c>
      <c r="C601">
        <v>43.260399999999997</v>
      </c>
      <c r="D601">
        <v>44.892800000000001</v>
      </c>
      <c r="E601">
        <v>47.327800000000003</v>
      </c>
      <c r="F601">
        <v>29.8903</v>
      </c>
      <c r="G601">
        <v>26.798100000000002</v>
      </c>
      <c r="H601">
        <v>99.954099999999997</v>
      </c>
      <c r="I601">
        <v>13624.4</v>
      </c>
      <c r="J601">
        <v>12.313800000000001</v>
      </c>
    </row>
    <row r="602" spans="1:10" x14ac:dyDescent="0.2">
      <c r="A602" t="s">
        <v>998</v>
      </c>
      <c r="B602">
        <v>6983.2116999999998</v>
      </c>
      <c r="C602">
        <v>41.186999999999998</v>
      </c>
      <c r="D602">
        <v>43.0154</v>
      </c>
      <c r="E602">
        <v>45.618600000000001</v>
      </c>
      <c r="F602">
        <v>27.5534</v>
      </c>
      <c r="G602">
        <v>24.750800000000002</v>
      </c>
      <c r="H602">
        <v>99.793999999999997</v>
      </c>
      <c r="I602">
        <v>11932.5</v>
      </c>
      <c r="J602">
        <v>9.5861000000000001</v>
      </c>
    </row>
    <row r="603" spans="1:10" x14ac:dyDescent="0.2">
      <c r="A603" t="s">
        <v>999</v>
      </c>
      <c r="B603">
        <v>3855.4670999999998</v>
      </c>
      <c r="C603">
        <v>39.113399999999999</v>
      </c>
      <c r="D603">
        <v>41.281999999999996</v>
      </c>
      <c r="E603">
        <v>43.911700000000003</v>
      </c>
      <c r="F603">
        <v>25.116599999999998</v>
      </c>
      <c r="G603">
        <v>22.644600000000001</v>
      </c>
      <c r="H603">
        <v>98.919799999999995</v>
      </c>
      <c r="I603">
        <v>11118.4</v>
      </c>
      <c r="J603">
        <v>7.5034000000000001</v>
      </c>
    </row>
    <row r="604" spans="1:10" x14ac:dyDescent="0.2">
      <c r="A604" t="s">
        <v>1000</v>
      </c>
      <c r="B604">
        <v>2230.1502</v>
      </c>
      <c r="C604">
        <v>36.996600000000001</v>
      </c>
      <c r="D604">
        <v>39.647199999999998</v>
      </c>
      <c r="E604">
        <v>42.118000000000002</v>
      </c>
      <c r="F604">
        <v>22.595400000000001</v>
      </c>
      <c r="G604">
        <v>20.433399999999999</v>
      </c>
      <c r="H604">
        <v>95.857299999999995</v>
      </c>
      <c r="I604">
        <v>8168.2</v>
      </c>
      <c r="J604">
        <v>6.2995999999999999</v>
      </c>
    </row>
    <row r="605" spans="1:10" x14ac:dyDescent="0.2">
      <c r="A605" t="s">
        <v>1001</v>
      </c>
      <c r="B605">
        <v>1317.2030999999999</v>
      </c>
      <c r="C605">
        <v>34.699100000000001</v>
      </c>
      <c r="D605">
        <v>37.9405</v>
      </c>
      <c r="E605">
        <v>40.235900000000001</v>
      </c>
      <c r="F605">
        <v>19.820599999999999</v>
      </c>
      <c r="G605">
        <v>17.970099999999999</v>
      </c>
      <c r="H605">
        <v>88.464699999999993</v>
      </c>
      <c r="I605">
        <v>6400.8</v>
      </c>
      <c r="J605">
        <v>5.2461000000000002</v>
      </c>
    </row>
    <row r="606" spans="1:10" x14ac:dyDescent="0.2">
      <c r="A606" t="s">
        <v>1002</v>
      </c>
      <c r="B606">
        <v>625.23879999999997</v>
      </c>
      <c r="C606">
        <v>31.4572</v>
      </c>
      <c r="D606">
        <v>35.616599999999998</v>
      </c>
      <c r="E606">
        <v>37.731499999999997</v>
      </c>
      <c r="F606">
        <v>16.1297</v>
      </c>
      <c r="G606">
        <v>14.7461</v>
      </c>
      <c r="H606">
        <v>72.971400000000003</v>
      </c>
      <c r="I606">
        <v>4226.8999999999996</v>
      </c>
      <c r="J606">
        <v>3.6495000000000002</v>
      </c>
    </row>
    <row r="607" spans="1:10" x14ac:dyDescent="0.2">
      <c r="A607" t="s">
        <v>1003</v>
      </c>
      <c r="B607">
        <v>5000.0105000000003</v>
      </c>
      <c r="C607">
        <v>43.078499999999998</v>
      </c>
      <c r="D607">
        <v>48.981699999999996</v>
      </c>
      <c r="E607">
        <v>47.937600000000003</v>
      </c>
      <c r="F607">
        <v>23.996400000000001</v>
      </c>
      <c r="G607">
        <v>23.861899999999999</v>
      </c>
      <c r="H607">
        <v>97.097399999999993</v>
      </c>
      <c r="I607">
        <v>5573.7</v>
      </c>
      <c r="J607">
        <v>3.3361999999999998</v>
      </c>
    </row>
    <row r="608" spans="1:10" x14ac:dyDescent="0.2">
      <c r="A608" t="s">
        <v>1004</v>
      </c>
      <c r="B608">
        <v>2908.1408999999999</v>
      </c>
      <c r="C608">
        <v>41.207000000000001</v>
      </c>
      <c r="D608">
        <v>47.7029</v>
      </c>
      <c r="E608">
        <v>46.399299999999997</v>
      </c>
      <c r="F608">
        <v>21.758800000000001</v>
      </c>
      <c r="G608">
        <v>21.891500000000001</v>
      </c>
      <c r="H608">
        <v>94.057000000000002</v>
      </c>
      <c r="I608">
        <v>3867.4</v>
      </c>
      <c r="J608">
        <v>2.4914000000000001</v>
      </c>
    </row>
    <row r="609" spans="1:10" x14ac:dyDescent="0.2">
      <c r="A609" t="s">
        <v>1005</v>
      </c>
      <c r="B609">
        <v>1663.6061999999999</v>
      </c>
      <c r="C609">
        <v>39.130800000000001</v>
      </c>
      <c r="D609">
        <v>46.194099999999999</v>
      </c>
      <c r="E609">
        <v>44.610599999999998</v>
      </c>
      <c r="F609">
        <v>19.389199999999999</v>
      </c>
      <c r="G609">
        <v>19.742699999999999</v>
      </c>
      <c r="H609">
        <v>88.871399999999994</v>
      </c>
      <c r="I609">
        <v>3461.2</v>
      </c>
      <c r="J609">
        <v>2.1665000000000001</v>
      </c>
    </row>
    <row r="610" spans="1:10" x14ac:dyDescent="0.2">
      <c r="A610" t="s">
        <v>1006</v>
      </c>
      <c r="B610">
        <v>940.42150000000004</v>
      </c>
      <c r="C610">
        <v>36.875999999999998</v>
      </c>
      <c r="D610">
        <v>44.440199999999997</v>
      </c>
      <c r="E610">
        <v>42.670200000000001</v>
      </c>
      <c r="F610">
        <v>16.932600000000001</v>
      </c>
      <c r="G610">
        <v>17.424199999999999</v>
      </c>
      <c r="H610">
        <v>80.813299999999998</v>
      </c>
      <c r="I610">
        <v>2736.2</v>
      </c>
      <c r="J610">
        <v>1.7045999999999999</v>
      </c>
    </row>
    <row r="611" spans="1:10" x14ac:dyDescent="0.2">
      <c r="A611" t="s">
        <v>1007</v>
      </c>
      <c r="B611">
        <v>522.32860000000005</v>
      </c>
      <c r="C611">
        <v>34.480200000000004</v>
      </c>
      <c r="D611">
        <v>42.667900000000003</v>
      </c>
      <c r="E611">
        <v>40.7789</v>
      </c>
      <c r="F611">
        <v>14.4777</v>
      </c>
      <c r="G611">
        <v>15.021100000000001</v>
      </c>
      <c r="H611">
        <v>69.882000000000005</v>
      </c>
      <c r="I611">
        <v>2104.6999999999998</v>
      </c>
      <c r="J611">
        <v>1.3888</v>
      </c>
    </row>
    <row r="612" spans="1:10" x14ac:dyDescent="0.2">
      <c r="A612" t="s">
        <v>1008</v>
      </c>
      <c r="B612">
        <v>232.10220000000001</v>
      </c>
      <c r="C612">
        <v>31.472899999999999</v>
      </c>
      <c r="D612">
        <v>39.996899999999997</v>
      </c>
      <c r="E612">
        <v>38.191299999999998</v>
      </c>
      <c r="F612">
        <v>11.560600000000001</v>
      </c>
      <c r="G612">
        <v>12.0741</v>
      </c>
      <c r="H612">
        <v>52.8889</v>
      </c>
      <c r="I612">
        <v>1140.0999999999999</v>
      </c>
      <c r="J612">
        <v>0.89680000000000004</v>
      </c>
    </row>
    <row r="613" spans="1:10" x14ac:dyDescent="0.2">
      <c r="A613" t="s">
        <v>1009</v>
      </c>
      <c r="B613">
        <v>10124.345499999999</v>
      </c>
      <c r="C613">
        <v>41.944299999999998</v>
      </c>
      <c r="D613">
        <v>46.142899999999997</v>
      </c>
      <c r="E613">
        <v>44.598599999999998</v>
      </c>
      <c r="F613">
        <v>26.957699999999999</v>
      </c>
      <c r="G613">
        <v>25.6264</v>
      </c>
      <c r="H613">
        <v>99.927099999999996</v>
      </c>
      <c r="I613">
        <v>9970.7000000000007</v>
      </c>
      <c r="J613">
        <v>3.0966999999999998</v>
      </c>
    </row>
    <row r="614" spans="1:10" x14ac:dyDescent="0.2">
      <c r="A614" t="s">
        <v>1010</v>
      </c>
      <c r="B614">
        <v>5748.2128000000002</v>
      </c>
      <c r="C614">
        <v>39.826700000000002</v>
      </c>
      <c r="D614">
        <v>44.866799999999998</v>
      </c>
      <c r="E614">
        <v>43.661999999999999</v>
      </c>
      <c r="F614">
        <v>24.6647</v>
      </c>
      <c r="G614">
        <v>23.431999999999999</v>
      </c>
      <c r="H614">
        <v>99.531000000000006</v>
      </c>
      <c r="I614">
        <v>7643.7</v>
      </c>
      <c r="J614">
        <v>2.3997999999999999</v>
      </c>
    </row>
    <row r="615" spans="1:10" x14ac:dyDescent="0.2">
      <c r="A615" t="s">
        <v>1011</v>
      </c>
      <c r="B615">
        <v>3146.8980000000001</v>
      </c>
      <c r="C615">
        <v>37.580800000000004</v>
      </c>
      <c r="D615">
        <v>43.339599999999997</v>
      </c>
      <c r="E615">
        <v>42.697499999999998</v>
      </c>
      <c r="F615">
        <v>21.815300000000001</v>
      </c>
      <c r="G615">
        <v>20.942599999999999</v>
      </c>
      <c r="H615">
        <v>97.509600000000006</v>
      </c>
      <c r="I615">
        <v>7558.1</v>
      </c>
      <c r="J615">
        <v>1.9609000000000001</v>
      </c>
    </row>
    <row r="616" spans="1:10" x14ac:dyDescent="0.2">
      <c r="A616" t="s">
        <v>1012</v>
      </c>
      <c r="B616">
        <v>1714.0885000000001</v>
      </c>
      <c r="C616">
        <v>35.285200000000003</v>
      </c>
      <c r="D616">
        <v>41.672600000000003</v>
      </c>
      <c r="E616">
        <v>41.589500000000001</v>
      </c>
      <c r="F616">
        <v>19.354299999999999</v>
      </c>
      <c r="G616">
        <v>18.818200000000001</v>
      </c>
      <c r="H616">
        <v>93.560900000000004</v>
      </c>
      <c r="I616">
        <v>6222.6</v>
      </c>
      <c r="J616">
        <v>1.7730999999999999</v>
      </c>
    </row>
    <row r="617" spans="1:10" x14ac:dyDescent="0.2">
      <c r="A617" t="s">
        <v>1013</v>
      </c>
      <c r="B617">
        <v>931.40120000000002</v>
      </c>
      <c r="C617">
        <v>32.971899999999998</v>
      </c>
      <c r="D617">
        <v>39.9831</v>
      </c>
      <c r="E617">
        <v>40.444000000000003</v>
      </c>
      <c r="F617">
        <v>17.275099999999998</v>
      </c>
      <c r="G617">
        <v>16.823499999999999</v>
      </c>
      <c r="H617">
        <v>86.838899999999995</v>
      </c>
      <c r="I617">
        <v>4764.1000000000004</v>
      </c>
      <c r="J617">
        <v>1.4259999999999999</v>
      </c>
    </row>
    <row r="618" spans="1:10" x14ac:dyDescent="0.2">
      <c r="A618" t="s">
        <v>1014</v>
      </c>
      <c r="B618">
        <v>442.84780000000001</v>
      </c>
      <c r="C618">
        <v>30.383099999999999</v>
      </c>
      <c r="D618">
        <v>38.089399999999998</v>
      </c>
      <c r="E618">
        <v>38.978200000000001</v>
      </c>
      <c r="F618">
        <v>14.3863</v>
      </c>
      <c r="G618">
        <v>14.201499999999999</v>
      </c>
      <c r="H618">
        <v>72.529700000000005</v>
      </c>
      <c r="I618">
        <v>2771.9</v>
      </c>
      <c r="J618">
        <v>1.0033000000000001</v>
      </c>
    </row>
    <row r="619" spans="1:10" x14ac:dyDescent="0.2">
      <c r="A619" t="s">
        <v>1015</v>
      </c>
      <c r="B619">
        <v>2518.1649000000002</v>
      </c>
      <c r="C619">
        <v>43.592300000000002</v>
      </c>
      <c r="D619">
        <v>49.0565</v>
      </c>
      <c r="E619">
        <v>49.774799999999999</v>
      </c>
      <c r="F619">
        <v>22.718</v>
      </c>
      <c r="G619">
        <v>22.331499999999998</v>
      </c>
      <c r="H619">
        <v>96.779200000000003</v>
      </c>
      <c r="I619">
        <v>4892.8</v>
      </c>
      <c r="J619">
        <v>1.4612000000000001</v>
      </c>
    </row>
    <row r="620" spans="1:10" x14ac:dyDescent="0.2">
      <c r="A620" t="s">
        <v>1016</v>
      </c>
      <c r="B620">
        <v>1132.2276999999999</v>
      </c>
      <c r="C620">
        <v>42.7438</v>
      </c>
      <c r="D620">
        <v>48.5</v>
      </c>
      <c r="E620">
        <v>49.210900000000002</v>
      </c>
      <c r="F620">
        <v>21.921399999999998</v>
      </c>
      <c r="G620">
        <v>21.640699999999999</v>
      </c>
      <c r="H620">
        <v>95.993799999999993</v>
      </c>
      <c r="I620">
        <v>2467.6999999999998</v>
      </c>
      <c r="J620">
        <v>1.0079</v>
      </c>
    </row>
    <row r="621" spans="1:10" x14ac:dyDescent="0.2">
      <c r="A621" t="s">
        <v>1017</v>
      </c>
      <c r="B621">
        <v>566.18949999999995</v>
      </c>
      <c r="C621">
        <v>41.807099999999998</v>
      </c>
      <c r="D621">
        <v>47.706400000000002</v>
      </c>
      <c r="E621">
        <v>48.347900000000003</v>
      </c>
      <c r="F621">
        <v>20.998200000000001</v>
      </c>
      <c r="G621">
        <v>20.849900000000002</v>
      </c>
      <c r="H621">
        <v>94.741900000000001</v>
      </c>
      <c r="I621">
        <v>1878</v>
      </c>
      <c r="J621">
        <v>0.82689999999999997</v>
      </c>
    </row>
    <row r="622" spans="1:10" x14ac:dyDescent="0.2">
      <c r="A622" t="s">
        <v>1018</v>
      </c>
      <c r="B622">
        <v>321.44490000000002</v>
      </c>
      <c r="C622">
        <v>40.584200000000003</v>
      </c>
      <c r="D622">
        <v>46.428100000000001</v>
      </c>
      <c r="E622">
        <v>47.077500000000001</v>
      </c>
      <c r="F622">
        <v>19.816500000000001</v>
      </c>
      <c r="G622">
        <v>19.818200000000001</v>
      </c>
      <c r="H622">
        <v>92.444400000000002</v>
      </c>
      <c r="I622">
        <v>1234.4000000000001</v>
      </c>
      <c r="J622">
        <v>0.68710000000000004</v>
      </c>
    </row>
    <row r="623" spans="1:10" x14ac:dyDescent="0.2">
      <c r="A623" t="s">
        <v>1019</v>
      </c>
      <c r="B623">
        <v>192.29910000000001</v>
      </c>
      <c r="C623">
        <v>38.951500000000003</v>
      </c>
      <c r="D623">
        <v>44.895800000000001</v>
      </c>
      <c r="E623">
        <v>45.382199999999997</v>
      </c>
      <c r="F623">
        <v>18.323399999999999</v>
      </c>
      <c r="G623">
        <v>18.432200000000002</v>
      </c>
      <c r="H623">
        <v>88.137200000000007</v>
      </c>
      <c r="I623">
        <v>813.5</v>
      </c>
      <c r="J623">
        <v>0.6573</v>
      </c>
    </row>
    <row r="624" spans="1:10" x14ac:dyDescent="0.2">
      <c r="A624" t="s">
        <v>1020</v>
      </c>
      <c r="B624">
        <v>109.872</v>
      </c>
      <c r="C624">
        <v>36.678199999999997</v>
      </c>
      <c r="D624">
        <v>42.800400000000003</v>
      </c>
      <c r="E624">
        <v>43.506700000000002</v>
      </c>
      <c r="F624">
        <v>16.360900000000001</v>
      </c>
      <c r="G624">
        <v>16.5427</v>
      </c>
      <c r="H624">
        <v>80.087999999999994</v>
      </c>
      <c r="I624">
        <v>479.7</v>
      </c>
      <c r="J624">
        <v>0.51139999999999997</v>
      </c>
    </row>
    <row r="625" spans="1:10" x14ac:dyDescent="0.2">
      <c r="A625" t="s">
        <v>1021</v>
      </c>
      <c r="B625">
        <v>2691.9692</v>
      </c>
      <c r="C625">
        <v>44.133600000000001</v>
      </c>
      <c r="D625">
        <v>48.651299999999999</v>
      </c>
      <c r="E625">
        <v>49.594999999999999</v>
      </c>
      <c r="F625">
        <v>23.573699999999999</v>
      </c>
      <c r="G625">
        <v>23.081399999999999</v>
      </c>
      <c r="H625">
        <v>96.854900000000001</v>
      </c>
      <c r="I625">
        <v>4272.2</v>
      </c>
      <c r="J625">
        <v>1.4968999999999999</v>
      </c>
    </row>
    <row r="626" spans="1:10" x14ac:dyDescent="0.2">
      <c r="A626" t="s">
        <v>1022</v>
      </c>
      <c r="B626">
        <v>1324.2793999999999</v>
      </c>
      <c r="C626">
        <v>43.139600000000002</v>
      </c>
      <c r="D626">
        <v>47.973999999999997</v>
      </c>
      <c r="E626">
        <v>48.906100000000002</v>
      </c>
      <c r="F626">
        <v>22.5169</v>
      </c>
      <c r="G626">
        <v>22.218299999999999</v>
      </c>
      <c r="H626">
        <v>95.995900000000006</v>
      </c>
      <c r="I626">
        <v>2483.6</v>
      </c>
      <c r="J626">
        <v>1.1976</v>
      </c>
    </row>
    <row r="627" spans="1:10" x14ac:dyDescent="0.2">
      <c r="A627" t="s">
        <v>1023</v>
      </c>
      <c r="B627">
        <v>718.91079999999999</v>
      </c>
      <c r="C627">
        <v>42.002000000000002</v>
      </c>
      <c r="D627">
        <v>46.9895</v>
      </c>
      <c r="E627">
        <v>47.9377</v>
      </c>
      <c r="F627">
        <v>21.235099999999999</v>
      </c>
      <c r="G627">
        <v>21.1753</v>
      </c>
      <c r="H627">
        <v>94.622600000000006</v>
      </c>
      <c r="I627">
        <v>1990.3</v>
      </c>
      <c r="J627">
        <v>0.94989999999999997</v>
      </c>
    </row>
    <row r="628" spans="1:10" x14ac:dyDescent="0.2">
      <c r="A628" t="s">
        <v>1024</v>
      </c>
      <c r="B628">
        <v>416.4923</v>
      </c>
      <c r="C628">
        <v>40.454900000000002</v>
      </c>
      <c r="D628">
        <v>45.493200000000002</v>
      </c>
      <c r="E628">
        <v>46.584200000000003</v>
      </c>
      <c r="F628">
        <v>19.581600000000002</v>
      </c>
      <c r="G628">
        <v>19.790099999999999</v>
      </c>
      <c r="H628">
        <v>91.9482</v>
      </c>
      <c r="I628">
        <v>1299.8</v>
      </c>
      <c r="J628">
        <v>0.77629999999999999</v>
      </c>
    </row>
    <row r="629" spans="1:10" x14ac:dyDescent="0.2">
      <c r="A629" t="s">
        <v>1025</v>
      </c>
      <c r="B629">
        <v>250.59690000000001</v>
      </c>
      <c r="C629">
        <v>38.546399999999998</v>
      </c>
      <c r="D629">
        <v>43.761499999999998</v>
      </c>
      <c r="E629">
        <v>44.850299999999997</v>
      </c>
      <c r="F629">
        <v>17.637499999999999</v>
      </c>
      <c r="G629">
        <v>18.108000000000001</v>
      </c>
      <c r="H629">
        <v>87.186700000000002</v>
      </c>
      <c r="I629">
        <v>906.5</v>
      </c>
      <c r="J629">
        <v>0.66290000000000004</v>
      </c>
    </row>
    <row r="630" spans="1:10" x14ac:dyDescent="0.2">
      <c r="A630" t="s">
        <v>1026</v>
      </c>
      <c r="B630">
        <v>142.61539999999999</v>
      </c>
      <c r="C630">
        <v>36.034100000000002</v>
      </c>
      <c r="D630">
        <v>41.756399999999999</v>
      </c>
      <c r="E630">
        <v>42.793100000000003</v>
      </c>
      <c r="F630">
        <v>15.3264</v>
      </c>
      <c r="G630">
        <v>15.997199999999999</v>
      </c>
      <c r="H630">
        <v>78.337599999999995</v>
      </c>
      <c r="I630">
        <v>538.79999999999995</v>
      </c>
      <c r="J630">
        <v>0.56320000000000003</v>
      </c>
    </row>
    <row r="631" spans="1:10" x14ac:dyDescent="0.2">
      <c r="A631" t="s">
        <v>1027</v>
      </c>
      <c r="B631">
        <v>6682.6571000000004</v>
      </c>
      <c r="C631">
        <v>44.530099999999997</v>
      </c>
      <c r="D631">
        <v>46.797199999999997</v>
      </c>
      <c r="E631">
        <v>46.857900000000001</v>
      </c>
      <c r="F631">
        <v>26.892399999999999</v>
      </c>
      <c r="G631">
        <v>26.130199999999999</v>
      </c>
      <c r="H631">
        <v>99.974999999999994</v>
      </c>
      <c r="I631">
        <v>9949.9</v>
      </c>
      <c r="J631">
        <v>2.9378000000000002</v>
      </c>
    </row>
    <row r="632" spans="1:10" x14ac:dyDescent="0.2">
      <c r="A632" t="s">
        <v>1028</v>
      </c>
      <c r="B632">
        <v>3935.6936000000001</v>
      </c>
      <c r="C632">
        <v>42.488300000000002</v>
      </c>
      <c r="D632">
        <v>45.171199999999999</v>
      </c>
      <c r="E632">
        <v>45.5289</v>
      </c>
      <c r="F632">
        <v>24.66</v>
      </c>
      <c r="G632">
        <v>24.090900000000001</v>
      </c>
      <c r="H632">
        <v>99.971800000000002</v>
      </c>
      <c r="I632">
        <v>7633.1</v>
      </c>
      <c r="J632">
        <v>2.4889999999999999</v>
      </c>
    </row>
    <row r="633" spans="1:10" x14ac:dyDescent="0.2">
      <c r="A633" t="s">
        <v>1029</v>
      </c>
      <c r="B633">
        <v>2283.7840999999999</v>
      </c>
      <c r="C633">
        <v>40.258800000000001</v>
      </c>
      <c r="D633">
        <v>43.247599999999998</v>
      </c>
      <c r="E633">
        <v>44.011099999999999</v>
      </c>
      <c r="F633">
        <v>22.1187</v>
      </c>
      <c r="G633">
        <v>21.7562</v>
      </c>
      <c r="H633">
        <v>98.880300000000005</v>
      </c>
      <c r="I633">
        <v>6369.7</v>
      </c>
      <c r="J633">
        <v>2.1486999999999998</v>
      </c>
    </row>
    <row r="634" spans="1:10" x14ac:dyDescent="0.2">
      <c r="A634" t="s">
        <v>1030</v>
      </c>
      <c r="B634">
        <v>1345.9204</v>
      </c>
      <c r="C634">
        <v>37.919499999999999</v>
      </c>
      <c r="D634">
        <v>41.188499999999998</v>
      </c>
      <c r="E634">
        <v>42.3887</v>
      </c>
      <c r="F634">
        <v>19.347799999999999</v>
      </c>
      <c r="G634">
        <v>19.216899999999999</v>
      </c>
      <c r="H634">
        <v>93.272800000000004</v>
      </c>
      <c r="I634">
        <v>5558.7</v>
      </c>
      <c r="J634">
        <v>1.9460999999999999</v>
      </c>
    </row>
    <row r="635" spans="1:10" x14ac:dyDescent="0.2">
      <c r="A635" t="s">
        <v>1031</v>
      </c>
      <c r="B635">
        <v>798.17579999999998</v>
      </c>
      <c r="C635">
        <v>35.582599999999999</v>
      </c>
      <c r="D635">
        <v>39.074399999999997</v>
      </c>
      <c r="E635">
        <v>40.683100000000003</v>
      </c>
      <c r="F635">
        <v>16.468599999999999</v>
      </c>
      <c r="G635">
        <v>16.6126</v>
      </c>
      <c r="H635">
        <v>83.715199999999996</v>
      </c>
      <c r="I635">
        <v>4703.5</v>
      </c>
      <c r="J635">
        <v>1.6335999999999999</v>
      </c>
    </row>
    <row r="636" spans="1:10" x14ac:dyDescent="0.2">
      <c r="A636" t="s">
        <v>1032</v>
      </c>
      <c r="B636">
        <v>386.45620000000002</v>
      </c>
      <c r="C636">
        <v>32.621699999999997</v>
      </c>
      <c r="D636">
        <v>36.700299999999999</v>
      </c>
      <c r="E636">
        <v>38.924999999999997</v>
      </c>
      <c r="F636">
        <v>13.111800000000001</v>
      </c>
      <c r="G636">
        <v>13.6175</v>
      </c>
      <c r="H636">
        <v>63.659599999999998</v>
      </c>
      <c r="I636">
        <v>3089.8</v>
      </c>
      <c r="J636">
        <v>1.1004</v>
      </c>
    </row>
    <row r="637" spans="1:10" x14ac:dyDescent="0.2">
      <c r="A637" t="s">
        <v>1033</v>
      </c>
      <c r="B637">
        <v>3515.2246</v>
      </c>
      <c r="C637">
        <v>44.297800000000002</v>
      </c>
      <c r="D637">
        <v>49.5032</v>
      </c>
      <c r="E637">
        <v>49.633200000000002</v>
      </c>
      <c r="F637">
        <v>25.2989</v>
      </c>
      <c r="G637">
        <v>24.644200000000001</v>
      </c>
      <c r="H637">
        <v>96.270499999999998</v>
      </c>
      <c r="I637">
        <v>4400.3999999999996</v>
      </c>
      <c r="J637">
        <v>1.6091</v>
      </c>
    </row>
    <row r="638" spans="1:10" x14ac:dyDescent="0.2">
      <c r="A638" t="s">
        <v>1034</v>
      </c>
      <c r="B638">
        <v>1666.6966</v>
      </c>
      <c r="C638">
        <v>43.076900000000002</v>
      </c>
      <c r="D638">
        <v>48.912599999999998</v>
      </c>
      <c r="E638">
        <v>48.875900000000001</v>
      </c>
      <c r="F638">
        <v>24.057400000000001</v>
      </c>
      <c r="G638">
        <v>23.657499999999999</v>
      </c>
      <c r="H638">
        <v>94.982600000000005</v>
      </c>
      <c r="I638">
        <v>2573.8000000000002</v>
      </c>
      <c r="J638">
        <v>1.1851</v>
      </c>
    </row>
    <row r="639" spans="1:10" x14ac:dyDescent="0.2">
      <c r="A639" t="s">
        <v>1035</v>
      </c>
      <c r="B639">
        <v>888.56489999999997</v>
      </c>
      <c r="C639">
        <v>41.831200000000003</v>
      </c>
      <c r="D639">
        <v>48.220500000000001</v>
      </c>
      <c r="E639">
        <v>47.878300000000003</v>
      </c>
      <c r="F639">
        <v>22.706900000000001</v>
      </c>
      <c r="G639">
        <v>22.573</v>
      </c>
      <c r="H639">
        <v>92.968800000000002</v>
      </c>
      <c r="I639">
        <v>1992.7</v>
      </c>
      <c r="J639">
        <v>1.1196999999999999</v>
      </c>
    </row>
    <row r="640" spans="1:10" x14ac:dyDescent="0.2">
      <c r="A640" t="s">
        <v>1036</v>
      </c>
      <c r="B640">
        <v>525.24919999999997</v>
      </c>
      <c r="C640">
        <v>40.186399999999999</v>
      </c>
      <c r="D640">
        <v>47.1494</v>
      </c>
      <c r="E640">
        <v>46.4024</v>
      </c>
      <c r="F640">
        <v>20.935400000000001</v>
      </c>
      <c r="G640">
        <v>21.0761</v>
      </c>
      <c r="H640">
        <v>89.305000000000007</v>
      </c>
      <c r="I640">
        <v>1344.4</v>
      </c>
      <c r="J640">
        <v>0.96079999999999999</v>
      </c>
    </row>
    <row r="641" spans="1:10" x14ac:dyDescent="0.2">
      <c r="A641" t="s">
        <v>1037</v>
      </c>
      <c r="B641">
        <v>326.68430000000001</v>
      </c>
      <c r="C641">
        <v>38.090000000000003</v>
      </c>
      <c r="D641">
        <v>45.863799999999998</v>
      </c>
      <c r="E641">
        <v>44.588000000000001</v>
      </c>
      <c r="F641">
        <v>18.805</v>
      </c>
      <c r="G641">
        <v>19.178899999999999</v>
      </c>
      <c r="H641">
        <v>83.312399999999997</v>
      </c>
      <c r="I641">
        <v>1028.2</v>
      </c>
      <c r="J641">
        <v>0.95540000000000003</v>
      </c>
    </row>
    <row r="642" spans="1:10" x14ac:dyDescent="0.2">
      <c r="A642" t="s">
        <v>1038</v>
      </c>
      <c r="B642">
        <v>181.9015</v>
      </c>
      <c r="C642">
        <v>35.148400000000002</v>
      </c>
      <c r="D642">
        <v>44.411099999999998</v>
      </c>
      <c r="E642">
        <v>42.257300000000001</v>
      </c>
      <c r="F642">
        <v>15.952</v>
      </c>
      <c r="G642">
        <v>16.502500000000001</v>
      </c>
      <c r="H642">
        <v>71.345299999999995</v>
      </c>
      <c r="I642">
        <v>644.79999999999995</v>
      </c>
      <c r="J642">
        <v>0.60209999999999997</v>
      </c>
    </row>
    <row r="643" spans="1:10" x14ac:dyDescent="0.2">
      <c r="A643" t="s">
        <v>1039</v>
      </c>
      <c r="B643">
        <v>3634.5194000000001</v>
      </c>
      <c r="C643">
        <v>43.806899999999999</v>
      </c>
      <c r="D643">
        <v>49.475999999999999</v>
      </c>
      <c r="E643">
        <v>49.760199999999998</v>
      </c>
      <c r="F643">
        <v>24.325600000000001</v>
      </c>
      <c r="G643">
        <v>23.5898</v>
      </c>
      <c r="H643">
        <v>97.145099999999999</v>
      </c>
      <c r="I643">
        <v>5202</v>
      </c>
      <c r="J643">
        <v>1.764</v>
      </c>
    </row>
    <row r="644" spans="1:10" x14ac:dyDescent="0.2">
      <c r="A644" t="s">
        <v>1040</v>
      </c>
      <c r="B644">
        <v>1740.8603000000001</v>
      </c>
      <c r="C644">
        <v>42.587000000000003</v>
      </c>
      <c r="D644">
        <v>48.869300000000003</v>
      </c>
      <c r="E644">
        <v>49.153100000000002</v>
      </c>
      <c r="F644">
        <v>22.909500000000001</v>
      </c>
      <c r="G644">
        <v>22.387</v>
      </c>
      <c r="H644">
        <v>96.020300000000006</v>
      </c>
      <c r="I644">
        <v>2940.5</v>
      </c>
      <c r="J644">
        <v>1.4362999999999999</v>
      </c>
    </row>
    <row r="645" spans="1:10" x14ac:dyDescent="0.2">
      <c r="A645" t="s">
        <v>1041</v>
      </c>
      <c r="B645">
        <v>931.12620000000004</v>
      </c>
      <c r="C645">
        <v>41.259799999999998</v>
      </c>
      <c r="D645">
        <v>48.026299999999999</v>
      </c>
      <c r="E645">
        <v>48.286999999999999</v>
      </c>
      <c r="F645">
        <v>21.183800000000002</v>
      </c>
      <c r="G645">
        <v>20.952999999999999</v>
      </c>
      <c r="H645">
        <v>94.175299999999993</v>
      </c>
      <c r="I645">
        <v>2265.9</v>
      </c>
      <c r="J645">
        <v>1.2391000000000001</v>
      </c>
    </row>
    <row r="646" spans="1:10" x14ac:dyDescent="0.2">
      <c r="A646" t="s">
        <v>1042</v>
      </c>
      <c r="B646">
        <v>525.5557</v>
      </c>
      <c r="C646">
        <v>39.616100000000003</v>
      </c>
      <c r="D646">
        <v>46.765599999999999</v>
      </c>
      <c r="E646">
        <v>46.916800000000002</v>
      </c>
      <c r="F646">
        <v>18.979500000000002</v>
      </c>
      <c r="G646">
        <v>19.131</v>
      </c>
      <c r="H646">
        <v>90.954400000000007</v>
      </c>
      <c r="I646">
        <v>1419.8</v>
      </c>
      <c r="J646">
        <v>0.89870000000000005</v>
      </c>
    </row>
    <row r="647" spans="1:10" x14ac:dyDescent="0.2">
      <c r="A647" t="s">
        <v>1043</v>
      </c>
      <c r="B647">
        <v>309.0942</v>
      </c>
      <c r="C647">
        <v>37.676000000000002</v>
      </c>
      <c r="D647">
        <v>45.178100000000001</v>
      </c>
      <c r="E647">
        <v>45.206899999999997</v>
      </c>
      <c r="F647">
        <v>16.587</v>
      </c>
      <c r="G647">
        <v>17.089400000000001</v>
      </c>
      <c r="H647">
        <v>85.206599999999995</v>
      </c>
      <c r="I647">
        <v>1033.9000000000001</v>
      </c>
      <c r="J647">
        <v>0.7671</v>
      </c>
    </row>
    <row r="648" spans="1:10" x14ac:dyDescent="0.2">
      <c r="A648" t="s">
        <v>1044</v>
      </c>
      <c r="B648">
        <v>165.49289999999999</v>
      </c>
      <c r="C648">
        <v>35.207500000000003</v>
      </c>
      <c r="D648">
        <v>43.202500000000001</v>
      </c>
      <c r="E648">
        <v>43.034799999999997</v>
      </c>
      <c r="F648">
        <v>14.0923</v>
      </c>
      <c r="G648">
        <v>14.8483</v>
      </c>
      <c r="H648">
        <v>75.111500000000007</v>
      </c>
      <c r="I648">
        <v>632.1</v>
      </c>
      <c r="J648">
        <v>0.71430000000000005</v>
      </c>
    </row>
    <row r="649" spans="1:10" x14ac:dyDescent="0.2">
      <c r="A649" t="s">
        <v>1045</v>
      </c>
      <c r="B649">
        <v>10755.712600000001</v>
      </c>
      <c r="C649">
        <v>42.5488</v>
      </c>
      <c r="D649">
        <v>48.954999999999998</v>
      </c>
      <c r="E649">
        <v>50.899500000000003</v>
      </c>
      <c r="F649">
        <v>25.3142</v>
      </c>
      <c r="G649">
        <v>24.294</v>
      </c>
      <c r="H649">
        <v>99.978999999999999</v>
      </c>
      <c r="I649">
        <v>8861.6</v>
      </c>
      <c r="J649">
        <v>4.5431999999999997</v>
      </c>
    </row>
    <row r="650" spans="1:10" x14ac:dyDescent="0.2">
      <c r="A650" t="s">
        <v>1046</v>
      </c>
      <c r="B650">
        <v>6617.2375000000002</v>
      </c>
      <c r="C650">
        <v>40.020299999999999</v>
      </c>
      <c r="D650">
        <v>47.443100000000001</v>
      </c>
      <c r="E650">
        <v>49.800600000000003</v>
      </c>
      <c r="F650">
        <v>22.139199999999999</v>
      </c>
      <c r="G650">
        <v>21.5395</v>
      </c>
      <c r="H650">
        <v>99.977099999999993</v>
      </c>
      <c r="I650">
        <v>7510.4</v>
      </c>
      <c r="J650">
        <v>3.8050000000000002</v>
      </c>
    </row>
    <row r="651" spans="1:10" x14ac:dyDescent="0.2">
      <c r="A651" t="s">
        <v>1047</v>
      </c>
      <c r="B651">
        <v>3750.4375</v>
      </c>
      <c r="C651">
        <v>37.379199999999997</v>
      </c>
      <c r="D651">
        <v>45.794199999999996</v>
      </c>
      <c r="E651">
        <v>48.561199999999999</v>
      </c>
      <c r="F651">
        <v>18.719200000000001</v>
      </c>
      <c r="G651">
        <v>18.580500000000001</v>
      </c>
      <c r="H651">
        <v>99.971699999999998</v>
      </c>
      <c r="I651">
        <v>7102.5</v>
      </c>
      <c r="J651">
        <v>3.1505999999999998</v>
      </c>
    </row>
    <row r="652" spans="1:10" x14ac:dyDescent="0.2">
      <c r="A652" t="s">
        <v>1048</v>
      </c>
      <c r="B652">
        <v>2023.2129</v>
      </c>
      <c r="C652">
        <v>34.875100000000003</v>
      </c>
      <c r="D652">
        <v>44.259700000000002</v>
      </c>
      <c r="E652">
        <v>47.286299999999997</v>
      </c>
      <c r="F652">
        <v>15.442399999999999</v>
      </c>
      <c r="G652">
        <v>15.7239</v>
      </c>
      <c r="H652">
        <v>96.377499999999998</v>
      </c>
      <c r="I652">
        <v>5622</v>
      </c>
      <c r="J652">
        <v>2.6031</v>
      </c>
    </row>
    <row r="653" spans="1:10" x14ac:dyDescent="0.2">
      <c r="A653" t="s">
        <v>1049</v>
      </c>
      <c r="B653">
        <v>1031.9168999999999</v>
      </c>
      <c r="C653">
        <v>32.558500000000002</v>
      </c>
      <c r="D653">
        <v>42.763199999999998</v>
      </c>
      <c r="E653">
        <v>45.995800000000003</v>
      </c>
      <c r="F653">
        <v>12.4495</v>
      </c>
      <c r="G653">
        <v>13.058199999999999</v>
      </c>
      <c r="H653">
        <v>86.918300000000002</v>
      </c>
      <c r="I653">
        <v>4567.3</v>
      </c>
      <c r="J653">
        <v>2.0998999999999999</v>
      </c>
    </row>
    <row r="654" spans="1:10" x14ac:dyDescent="0.2">
      <c r="A654" t="s">
        <v>1050</v>
      </c>
      <c r="B654">
        <v>351.32679999999999</v>
      </c>
      <c r="C654">
        <v>29.565000000000001</v>
      </c>
      <c r="D654">
        <v>40.860599999999998</v>
      </c>
      <c r="E654">
        <v>44.311</v>
      </c>
      <c r="F654">
        <v>8.8402999999999992</v>
      </c>
      <c r="G654">
        <v>9.6464999999999996</v>
      </c>
      <c r="H654">
        <v>71.053600000000003</v>
      </c>
      <c r="I654">
        <v>2418.5</v>
      </c>
      <c r="J654">
        <v>1.2857000000000001</v>
      </c>
    </row>
    <row r="655" spans="1:10" x14ac:dyDescent="0.2">
      <c r="A655" t="s">
        <v>1051</v>
      </c>
      <c r="B655">
        <v>1085.0815</v>
      </c>
      <c r="C655">
        <v>42.965699999999998</v>
      </c>
      <c r="D655">
        <v>44.444200000000002</v>
      </c>
      <c r="E655">
        <v>46.140500000000003</v>
      </c>
      <c r="F655">
        <v>20.6892</v>
      </c>
      <c r="G655">
        <v>27.976600000000001</v>
      </c>
      <c r="H655">
        <v>98.668000000000006</v>
      </c>
      <c r="I655">
        <v>1373.9</v>
      </c>
      <c r="J655">
        <v>0.83309999999999995</v>
      </c>
    </row>
    <row r="656" spans="1:10" x14ac:dyDescent="0.2">
      <c r="A656" t="s">
        <v>1052</v>
      </c>
      <c r="B656">
        <v>645.11689999999999</v>
      </c>
      <c r="C656">
        <v>40.637</v>
      </c>
      <c r="D656">
        <v>42.583100000000002</v>
      </c>
      <c r="E656">
        <v>44.182099999999998</v>
      </c>
      <c r="F656">
        <v>19.2546</v>
      </c>
      <c r="G656">
        <v>26.326699999999999</v>
      </c>
      <c r="H656">
        <v>98.219399999999993</v>
      </c>
      <c r="I656">
        <v>1081.9000000000001</v>
      </c>
      <c r="J656">
        <v>0.66990000000000005</v>
      </c>
    </row>
    <row r="657" spans="1:10" x14ac:dyDescent="0.2">
      <c r="A657" t="s">
        <v>1053</v>
      </c>
      <c r="B657">
        <v>382.17079999999999</v>
      </c>
      <c r="C657">
        <v>38.247199999999999</v>
      </c>
      <c r="D657">
        <v>40.143799999999999</v>
      </c>
      <c r="E657">
        <v>41.855200000000004</v>
      </c>
      <c r="F657">
        <v>17.5593</v>
      </c>
      <c r="G657">
        <v>24.4115</v>
      </c>
      <c r="H657">
        <v>97.369900000000001</v>
      </c>
      <c r="I657">
        <v>803.1</v>
      </c>
      <c r="J657">
        <v>0.58299999999999996</v>
      </c>
    </row>
    <row r="658" spans="1:10" x14ac:dyDescent="0.2">
      <c r="A658" t="s">
        <v>1054</v>
      </c>
      <c r="B658">
        <v>219.48</v>
      </c>
      <c r="C658">
        <v>35.634300000000003</v>
      </c>
      <c r="D658">
        <v>37.311399999999999</v>
      </c>
      <c r="E658">
        <v>39.364600000000003</v>
      </c>
      <c r="F658">
        <v>15.510999999999999</v>
      </c>
      <c r="G658">
        <v>21.995000000000001</v>
      </c>
      <c r="H658">
        <v>94.742099999999994</v>
      </c>
      <c r="I658">
        <v>602.9</v>
      </c>
      <c r="J658">
        <v>0.51380000000000003</v>
      </c>
    </row>
    <row r="659" spans="1:10" x14ac:dyDescent="0.2">
      <c r="A659" t="s">
        <v>1055</v>
      </c>
      <c r="B659">
        <v>126.0308</v>
      </c>
      <c r="C659">
        <v>32.9176</v>
      </c>
      <c r="D659">
        <v>34.917499999999997</v>
      </c>
      <c r="E659">
        <v>37.376399999999997</v>
      </c>
      <c r="F659">
        <v>13.3687</v>
      </c>
      <c r="G659">
        <v>19.465900000000001</v>
      </c>
      <c r="H659">
        <v>88.012</v>
      </c>
      <c r="I659">
        <v>483</v>
      </c>
      <c r="J659">
        <v>0.4778</v>
      </c>
    </row>
    <row r="660" spans="1:10" x14ac:dyDescent="0.2">
      <c r="A660" t="s">
        <v>1056</v>
      </c>
      <c r="B660">
        <v>69.049199999999999</v>
      </c>
      <c r="C660">
        <v>29.8384</v>
      </c>
      <c r="D660">
        <v>33.392299999999999</v>
      </c>
      <c r="E660">
        <v>36.276699999999998</v>
      </c>
      <c r="F660">
        <v>11.0581</v>
      </c>
      <c r="G660">
        <v>16.621099999999998</v>
      </c>
      <c r="H660">
        <v>76.2971</v>
      </c>
      <c r="I660">
        <v>301.39999999999998</v>
      </c>
      <c r="J660">
        <v>0.40639999999999998</v>
      </c>
    </row>
    <row r="661" spans="1:10" x14ac:dyDescent="0.2">
      <c r="A661" t="s">
        <v>1057</v>
      </c>
      <c r="B661">
        <v>7635.6643999999997</v>
      </c>
      <c r="C661">
        <v>40.113700000000001</v>
      </c>
      <c r="D661">
        <v>43.701900000000002</v>
      </c>
      <c r="E661">
        <v>48.125700000000002</v>
      </c>
      <c r="F661">
        <v>14.354900000000001</v>
      </c>
      <c r="G661">
        <v>21.227799999999998</v>
      </c>
      <c r="H661">
        <v>99.975300000000004</v>
      </c>
      <c r="I661">
        <v>5788.8</v>
      </c>
      <c r="J661">
        <v>2.2538</v>
      </c>
    </row>
    <row r="662" spans="1:10" x14ac:dyDescent="0.2">
      <c r="A662" t="s">
        <v>1058</v>
      </c>
      <c r="B662">
        <v>5013.7394000000004</v>
      </c>
      <c r="C662">
        <v>36.856699999999996</v>
      </c>
      <c r="D662">
        <v>41.82</v>
      </c>
      <c r="E662">
        <v>47.278700000000001</v>
      </c>
      <c r="F662">
        <v>12.047700000000001</v>
      </c>
      <c r="G662">
        <v>18.423100000000002</v>
      </c>
      <c r="H662">
        <v>99.5184</v>
      </c>
      <c r="I662">
        <v>5011.1000000000004</v>
      </c>
      <c r="J662">
        <v>1.7899</v>
      </c>
    </row>
    <row r="663" spans="1:10" x14ac:dyDescent="0.2">
      <c r="A663" t="s">
        <v>1059</v>
      </c>
      <c r="B663">
        <v>2917.7094999999999</v>
      </c>
      <c r="C663">
        <v>33.541600000000003</v>
      </c>
      <c r="D663">
        <v>40.222799999999999</v>
      </c>
      <c r="E663">
        <v>46.485500000000002</v>
      </c>
      <c r="F663">
        <v>9.7935999999999996</v>
      </c>
      <c r="G663">
        <v>15.647</v>
      </c>
      <c r="H663">
        <v>91.756</v>
      </c>
      <c r="I663">
        <v>4067.2</v>
      </c>
      <c r="J663">
        <v>1.4235</v>
      </c>
    </row>
    <row r="664" spans="1:10" x14ac:dyDescent="0.2">
      <c r="A664" t="s">
        <v>1060</v>
      </c>
      <c r="B664">
        <v>1494.1493</v>
      </c>
      <c r="C664">
        <v>30.591000000000001</v>
      </c>
      <c r="D664">
        <v>39.094700000000003</v>
      </c>
      <c r="E664">
        <v>45.703800000000001</v>
      </c>
      <c r="F664">
        <v>7.8232999999999997</v>
      </c>
      <c r="G664">
        <v>13.103199999999999</v>
      </c>
      <c r="H664">
        <v>76.716899999999995</v>
      </c>
      <c r="I664">
        <v>3036.8</v>
      </c>
      <c r="J664">
        <v>1.1492</v>
      </c>
    </row>
    <row r="665" spans="1:10" x14ac:dyDescent="0.2">
      <c r="A665" t="s">
        <v>1061</v>
      </c>
      <c r="B665">
        <v>646.78399999999999</v>
      </c>
      <c r="C665">
        <v>28.1998</v>
      </c>
      <c r="D665">
        <v>38.175600000000003</v>
      </c>
      <c r="E665">
        <v>45.028199999999998</v>
      </c>
      <c r="F665">
        <v>6.2545000000000002</v>
      </c>
      <c r="G665">
        <v>10.788399999999999</v>
      </c>
      <c r="H665">
        <v>56.753</v>
      </c>
      <c r="I665">
        <v>2120.9</v>
      </c>
      <c r="J665">
        <v>0.80330000000000001</v>
      </c>
    </row>
    <row r="666" spans="1:10" x14ac:dyDescent="0.2">
      <c r="A666" t="s">
        <v>1062</v>
      </c>
      <c r="B666">
        <v>164.31120000000001</v>
      </c>
      <c r="C666">
        <v>25.7744</v>
      </c>
      <c r="D666">
        <v>36.8474</v>
      </c>
      <c r="E666">
        <v>43.235799999999998</v>
      </c>
      <c r="F666">
        <v>4.9048999999999996</v>
      </c>
      <c r="G666">
        <v>7.8163</v>
      </c>
      <c r="H666">
        <v>22.801200000000001</v>
      </c>
      <c r="I666">
        <v>756.7</v>
      </c>
      <c r="J666">
        <v>0.44700000000000001</v>
      </c>
    </row>
    <row r="667" spans="1:10" x14ac:dyDescent="0.2">
      <c r="A667" t="s">
        <v>1063</v>
      </c>
      <c r="B667">
        <v>705.56939999999997</v>
      </c>
      <c r="C667">
        <v>42.291800000000002</v>
      </c>
      <c r="D667">
        <v>48.555500000000002</v>
      </c>
      <c r="E667">
        <v>49.1877</v>
      </c>
      <c r="F667">
        <v>20.424099999999999</v>
      </c>
      <c r="G667">
        <v>27.358899999999998</v>
      </c>
      <c r="H667">
        <v>95.779899999999998</v>
      </c>
      <c r="I667">
        <v>1530.9</v>
      </c>
      <c r="J667">
        <v>0.30559999999999998</v>
      </c>
    </row>
    <row r="668" spans="1:10" x14ac:dyDescent="0.2">
      <c r="A668" t="s">
        <v>1064</v>
      </c>
      <c r="B668">
        <v>408.25599999999997</v>
      </c>
      <c r="C668">
        <v>40.560600000000001</v>
      </c>
      <c r="D668">
        <v>47.318100000000001</v>
      </c>
      <c r="E668">
        <v>48.008899999999997</v>
      </c>
      <c r="F668">
        <v>19.0337</v>
      </c>
      <c r="G668">
        <v>26.040299999999998</v>
      </c>
      <c r="H668">
        <v>94.912999999999997</v>
      </c>
      <c r="I668">
        <v>987.7</v>
      </c>
      <c r="J668">
        <v>0.1933</v>
      </c>
    </row>
    <row r="669" spans="1:10" x14ac:dyDescent="0.2">
      <c r="A669" t="s">
        <v>1065</v>
      </c>
      <c r="B669">
        <v>255.25030000000001</v>
      </c>
      <c r="C669">
        <v>38.430599999999998</v>
      </c>
      <c r="D669">
        <v>45.4739</v>
      </c>
      <c r="E669">
        <v>46.389699999999998</v>
      </c>
      <c r="F669">
        <v>17.250699999999998</v>
      </c>
      <c r="G669">
        <v>24.353000000000002</v>
      </c>
      <c r="H669">
        <v>93.448700000000002</v>
      </c>
      <c r="I669">
        <v>643.4</v>
      </c>
      <c r="J669">
        <v>0.14910000000000001</v>
      </c>
    </row>
    <row r="670" spans="1:10" x14ac:dyDescent="0.2">
      <c r="A670" t="s">
        <v>1066</v>
      </c>
      <c r="B670">
        <v>164.66159999999999</v>
      </c>
      <c r="C670">
        <v>35.860500000000002</v>
      </c>
      <c r="D670">
        <v>43.448300000000003</v>
      </c>
      <c r="E670">
        <v>44.622999999999998</v>
      </c>
      <c r="F670">
        <v>14.830500000000001</v>
      </c>
      <c r="G670">
        <v>21.9314</v>
      </c>
      <c r="H670">
        <v>90.841200000000001</v>
      </c>
      <c r="I670">
        <v>425.5</v>
      </c>
      <c r="J670">
        <v>0.13700000000000001</v>
      </c>
    </row>
    <row r="671" spans="1:10" x14ac:dyDescent="0.2">
      <c r="A671" t="s">
        <v>1067</v>
      </c>
      <c r="B671">
        <v>106.79649999999999</v>
      </c>
      <c r="C671">
        <v>32.878799999999998</v>
      </c>
      <c r="D671">
        <v>41.761800000000001</v>
      </c>
      <c r="E671">
        <v>43.3568</v>
      </c>
      <c r="F671">
        <v>12.167</v>
      </c>
      <c r="G671">
        <v>18.991599999999998</v>
      </c>
      <c r="H671">
        <v>85.472800000000007</v>
      </c>
      <c r="I671">
        <v>366.5</v>
      </c>
      <c r="J671">
        <v>0.1308</v>
      </c>
    </row>
    <row r="672" spans="1:10" x14ac:dyDescent="0.2">
      <c r="A672" t="s">
        <v>1068</v>
      </c>
      <c r="B672">
        <v>63.600999999999999</v>
      </c>
      <c r="C672">
        <v>29.344899999999999</v>
      </c>
      <c r="D672">
        <v>40.444699999999997</v>
      </c>
      <c r="E672">
        <v>42.420499999999997</v>
      </c>
      <c r="F672">
        <v>9.6115999999999993</v>
      </c>
      <c r="G672">
        <v>15.8081</v>
      </c>
      <c r="H672">
        <v>75.035499999999999</v>
      </c>
      <c r="I672">
        <v>255.3</v>
      </c>
      <c r="J672">
        <v>0.1099</v>
      </c>
    </row>
    <row r="673" spans="1:10" x14ac:dyDescent="0.2">
      <c r="A673" t="s">
        <v>1069</v>
      </c>
      <c r="B673">
        <v>391.7955</v>
      </c>
      <c r="C673">
        <v>46.418599999999998</v>
      </c>
      <c r="D673">
        <v>49.3795</v>
      </c>
      <c r="E673">
        <v>50.900399999999998</v>
      </c>
      <c r="F673">
        <v>19.183499999999999</v>
      </c>
      <c r="G673">
        <v>25.972100000000001</v>
      </c>
      <c r="H673">
        <v>97.969099999999997</v>
      </c>
      <c r="I673">
        <v>713</v>
      </c>
      <c r="J673">
        <v>0.46539999999999998</v>
      </c>
    </row>
    <row r="674" spans="1:10" x14ac:dyDescent="0.2">
      <c r="A674" t="s">
        <v>1070</v>
      </c>
      <c r="B674">
        <v>229.05189999999999</v>
      </c>
      <c r="C674">
        <v>44.927</v>
      </c>
      <c r="D674">
        <v>48.230600000000003</v>
      </c>
      <c r="E674">
        <v>49.902099999999997</v>
      </c>
      <c r="F674">
        <v>18.369700000000002</v>
      </c>
      <c r="G674">
        <v>24.626100000000001</v>
      </c>
      <c r="H674">
        <v>96.973600000000005</v>
      </c>
      <c r="I674">
        <v>493.7</v>
      </c>
      <c r="J674">
        <v>0.41439999999999999</v>
      </c>
    </row>
    <row r="675" spans="1:10" x14ac:dyDescent="0.2">
      <c r="A675" t="s">
        <v>1071</v>
      </c>
      <c r="B675">
        <v>138.41159999999999</v>
      </c>
      <c r="C675">
        <v>43.199800000000003</v>
      </c>
      <c r="D675">
        <v>46.7712</v>
      </c>
      <c r="E675">
        <v>48.620100000000001</v>
      </c>
      <c r="F675">
        <v>17.4514</v>
      </c>
      <c r="G675">
        <v>22.986799999999999</v>
      </c>
      <c r="H675">
        <v>94.741200000000006</v>
      </c>
      <c r="I675">
        <v>329.9</v>
      </c>
      <c r="J675">
        <v>0.36070000000000002</v>
      </c>
    </row>
    <row r="676" spans="1:10" x14ac:dyDescent="0.2">
      <c r="A676" t="s">
        <v>1072</v>
      </c>
      <c r="B676">
        <v>85.022599999999997</v>
      </c>
      <c r="C676">
        <v>41.132399999999997</v>
      </c>
      <c r="D676">
        <v>44.8902</v>
      </c>
      <c r="E676">
        <v>47.085900000000002</v>
      </c>
      <c r="F676">
        <v>16.345300000000002</v>
      </c>
      <c r="G676">
        <v>21.0532</v>
      </c>
      <c r="H676">
        <v>89.772800000000004</v>
      </c>
      <c r="I676">
        <v>242.1</v>
      </c>
      <c r="J676">
        <v>0.29880000000000001</v>
      </c>
    </row>
    <row r="677" spans="1:10" x14ac:dyDescent="0.2">
      <c r="A677" t="s">
        <v>1073</v>
      </c>
      <c r="B677">
        <v>53.263599999999997</v>
      </c>
      <c r="C677">
        <v>38.821300000000001</v>
      </c>
      <c r="D677">
        <v>42.9801</v>
      </c>
      <c r="E677">
        <v>45.621899999999997</v>
      </c>
      <c r="F677">
        <v>15.086</v>
      </c>
      <c r="G677">
        <v>18.9453</v>
      </c>
      <c r="H677">
        <v>81.263000000000005</v>
      </c>
      <c r="I677">
        <v>184.7</v>
      </c>
      <c r="J677">
        <v>0.24229999999999999</v>
      </c>
    </row>
    <row r="678" spans="1:10" x14ac:dyDescent="0.2">
      <c r="A678" t="s">
        <v>1074</v>
      </c>
      <c r="B678">
        <v>29.971800000000002</v>
      </c>
      <c r="C678">
        <v>35.977699999999999</v>
      </c>
      <c r="D678">
        <v>41.146099999999997</v>
      </c>
      <c r="E678">
        <v>43.575499999999998</v>
      </c>
      <c r="F678">
        <v>13.572800000000001</v>
      </c>
      <c r="G678">
        <v>16.363099999999999</v>
      </c>
      <c r="H678">
        <v>67.2286</v>
      </c>
      <c r="I678">
        <v>119.5</v>
      </c>
      <c r="J678">
        <v>0.18160000000000001</v>
      </c>
    </row>
    <row r="679" spans="1:10" x14ac:dyDescent="0.2">
      <c r="A679" t="s">
        <v>1075</v>
      </c>
      <c r="B679">
        <v>1828.0002999999999</v>
      </c>
      <c r="C679">
        <v>40.707599999999999</v>
      </c>
      <c r="D679">
        <v>46.298499999999997</v>
      </c>
      <c r="E679">
        <v>45.745399999999997</v>
      </c>
      <c r="F679">
        <v>15.8591</v>
      </c>
      <c r="G679">
        <v>24.996200000000002</v>
      </c>
      <c r="H679">
        <v>99.974199999999996</v>
      </c>
      <c r="I679">
        <v>2668.7</v>
      </c>
      <c r="J679">
        <v>0.61670000000000003</v>
      </c>
    </row>
    <row r="680" spans="1:10" x14ac:dyDescent="0.2">
      <c r="A680" t="s">
        <v>1076</v>
      </c>
      <c r="B680">
        <v>1011.4737</v>
      </c>
      <c r="C680">
        <v>39.254100000000001</v>
      </c>
      <c r="D680">
        <v>44.888199999999998</v>
      </c>
      <c r="E680">
        <v>44.5854</v>
      </c>
      <c r="F680">
        <v>14.789199999999999</v>
      </c>
      <c r="G680">
        <v>23.5838</v>
      </c>
      <c r="H680">
        <v>99.824200000000005</v>
      </c>
      <c r="I680">
        <v>1503.8</v>
      </c>
      <c r="J680">
        <v>0.45350000000000001</v>
      </c>
    </row>
    <row r="681" spans="1:10" x14ac:dyDescent="0.2">
      <c r="A681" t="s">
        <v>1077</v>
      </c>
      <c r="B681">
        <v>562.56179999999995</v>
      </c>
      <c r="C681">
        <v>37.640799999999999</v>
      </c>
      <c r="D681">
        <v>42.9756</v>
      </c>
      <c r="E681">
        <v>43.007899999999999</v>
      </c>
      <c r="F681">
        <v>13.639799999999999</v>
      </c>
      <c r="G681">
        <v>22.018999999999998</v>
      </c>
      <c r="H681">
        <v>98.603999999999999</v>
      </c>
      <c r="I681">
        <v>836.9</v>
      </c>
      <c r="J681">
        <v>0.33300000000000002</v>
      </c>
    </row>
    <row r="682" spans="1:10" x14ac:dyDescent="0.2">
      <c r="A682" t="s">
        <v>1078</v>
      </c>
      <c r="B682">
        <v>330.6585</v>
      </c>
      <c r="C682">
        <v>35.627600000000001</v>
      </c>
      <c r="D682">
        <v>40.792499999999997</v>
      </c>
      <c r="E682">
        <v>41.097200000000001</v>
      </c>
      <c r="F682">
        <v>12.2066</v>
      </c>
      <c r="G682">
        <v>20.090399999999999</v>
      </c>
      <c r="H682">
        <v>95.276200000000003</v>
      </c>
      <c r="I682">
        <v>560.1</v>
      </c>
      <c r="J682">
        <v>0.2898</v>
      </c>
    </row>
    <row r="683" spans="1:10" x14ac:dyDescent="0.2">
      <c r="A683" t="s">
        <v>1079</v>
      </c>
      <c r="B683">
        <v>196.92779999999999</v>
      </c>
      <c r="C683">
        <v>33.087600000000002</v>
      </c>
      <c r="D683">
        <v>38.976700000000001</v>
      </c>
      <c r="E683">
        <v>39.3521</v>
      </c>
      <c r="F683">
        <v>10.2911</v>
      </c>
      <c r="G683">
        <v>17.559699999999999</v>
      </c>
      <c r="H683">
        <v>88.679900000000004</v>
      </c>
      <c r="I683">
        <v>465.1</v>
      </c>
      <c r="J683">
        <v>0.25190000000000001</v>
      </c>
    </row>
    <row r="684" spans="1:10" x14ac:dyDescent="0.2">
      <c r="A684" t="s">
        <v>1080</v>
      </c>
      <c r="B684">
        <v>109.4265</v>
      </c>
      <c r="C684">
        <v>30.103999999999999</v>
      </c>
      <c r="D684">
        <v>37.366500000000002</v>
      </c>
      <c r="E684">
        <v>37.440899999999999</v>
      </c>
      <c r="F684">
        <v>8.0081000000000007</v>
      </c>
      <c r="G684">
        <v>14.4107</v>
      </c>
      <c r="H684">
        <v>74.883399999999995</v>
      </c>
      <c r="I684">
        <v>295.3</v>
      </c>
      <c r="J684">
        <v>0.25059999999999999</v>
      </c>
    </row>
    <row r="685" spans="1:10" x14ac:dyDescent="0.2">
      <c r="A685" t="s">
        <v>1081</v>
      </c>
      <c r="B685">
        <v>1142.4213999999999</v>
      </c>
      <c r="C685">
        <v>42.181899999999999</v>
      </c>
      <c r="D685">
        <v>48.066000000000003</v>
      </c>
      <c r="E685">
        <v>47.940100000000001</v>
      </c>
      <c r="F685">
        <v>16.151900000000001</v>
      </c>
      <c r="G685">
        <v>24.593900000000001</v>
      </c>
      <c r="H685">
        <v>98.145799999999994</v>
      </c>
      <c r="I685">
        <v>1744.1</v>
      </c>
      <c r="J685">
        <v>0.74239999999999995</v>
      </c>
    </row>
    <row r="686" spans="1:10" x14ac:dyDescent="0.2">
      <c r="A686" t="s">
        <v>1082</v>
      </c>
      <c r="B686">
        <v>694.09230000000002</v>
      </c>
      <c r="C686">
        <v>40.298099999999998</v>
      </c>
      <c r="D686">
        <v>46.906500000000001</v>
      </c>
      <c r="E686">
        <v>46.692799999999998</v>
      </c>
      <c r="F686">
        <v>14.645300000000001</v>
      </c>
      <c r="G686">
        <v>22.8658</v>
      </c>
      <c r="H686">
        <v>96.884699999999995</v>
      </c>
      <c r="I686">
        <v>1194.9000000000001</v>
      </c>
      <c r="J686">
        <v>0.54610000000000003</v>
      </c>
    </row>
    <row r="687" spans="1:10" x14ac:dyDescent="0.2">
      <c r="A687" t="s">
        <v>1083</v>
      </c>
      <c r="B687">
        <v>406.33789999999999</v>
      </c>
      <c r="C687">
        <v>37.938000000000002</v>
      </c>
      <c r="D687">
        <v>45.388399999999997</v>
      </c>
      <c r="E687">
        <v>45.207299999999996</v>
      </c>
      <c r="F687">
        <v>12.353400000000001</v>
      </c>
      <c r="G687">
        <v>20.2043</v>
      </c>
      <c r="H687">
        <v>94.256200000000007</v>
      </c>
      <c r="I687">
        <v>890.1</v>
      </c>
      <c r="J687">
        <v>0.44230000000000003</v>
      </c>
    </row>
    <row r="688" spans="1:10" x14ac:dyDescent="0.2">
      <c r="A688" t="s">
        <v>1084</v>
      </c>
      <c r="B688">
        <v>223.39179999999999</v>
      </c>
      <c r="C688">
        <v>35.270299999999999</v>
      </c>
      <c r="D688">
        <v>43.909500000000001</v>
      </c>
      <c r="E688">
        <v>43.542999999999999</v>
      </c>
      <c r="F688">
        <v>9.5333000000000006</v>
      </c>
      <c r="G688">
        <v>16.595700000000001</v>
      </c>
      <c r="H688">
        <v>88.992999999999995</v>
      </c>
      <c r="I688">
        <v>685.7</v>
      </c>
      <c r="J688">
        <v>0.3755</v>
      </c>
    </row>
    <row r="689" spans="1:10" x14ac:dyDescent="0.2">
      <c r="A689" t="s">
        <v>1085</v>
      </c>
      <c r="B689">
        <v>121.7649</v>
      </c>
      <c r="C689">
        <v>32.884700000000002</v>
      </c>
      <c r="D689">
        <v>42.587600000000002</v>
      </c>
      <c r="E689">
        <v>41.861199999999997</v>
      </c>
      <c r="F689">
        <v>7.3311000000000002</v>
      </c>
      <c r="G689">
        <v>13.1044</v>
      </c>
      <c r="H689">
        <v>79.268600000000006</v>
      </c>
      <c r="I689">
        <v>509.5</v>
      </c>
      <c r="J689">
        <v>0.31109999999999999</v>
      </c>
    </row>
    <row r="690" spans="1:10" x14ac:dyDescent="0.2">
      <c r="A690" t="s">
        <v>1086</v>
      </c>
      <c r="B690">
        <v>56.67</v>
      </c>
      <c r="C690">
        <v>30.458600000000001</v>
      </c>
      <c r="D690">
        <v>40.906199999999998</v>
      </c>
      <c r="E690">
        <v>39.944800000000001</v>
      </c>
      <c r="F690">
        <v>6.0446999999999997</v>
      </c>
      <c r="G690">
        <v>10.3081</v>
      </c>
      <c r="H690">
        <v>60.462299999999999</v>
      </c>
      <c r="I690">
        <v>291.2</v>
      </c>
      <c r="J690">
        <v>0.20269999999999999</v>
      </c>
    </row>
    <row r="691" spans="1:10" x14ac:dyDescent="0.2">
      <c r="A691" t="s">
        <v>1087</v>
      </c>
      <c r="B691">
        <v>798.05909999999994</v>
      </c>
      <c r="C691">
        <v>44.844999999999999</v>
      </c>
      <c r="D691">
        <v>47.823500000000003</v>
      </c>
      <c r="E691">
        <v>48.970300000000002</v>
      </c>
      <c r="F691">
        <v>20.804200000000002</v>
      </c>
      <c r="G691">
        <v>29.4544</v>
      </c>
      <c r="H691">
        <v>97.199799999999996</v>
      </c>
      <c r="I691">
        <v>479.5</v>
      </c>
      <c r="J691">
        <v>0.27400000000000002</v>
      </c>
    </row>
    <row r="692" spans="1:10" x14ac:dyDescent="0.2">
      <c r="A692" t="s">
        <v>1088</v>
      </c>
      <c r="B692">
        <v>521.31320000000005</v>
      </c>
      <c r="C692">
        <v>42.799399999999999</v>
      </c>
      <c r="D692">
        <v>46.370199999999997</v>
      </c>
      <c r="E692">
        <v>47.348599999999998</v>
      </c>
      <c r="F692">
        <v>19.483699999999999</v>
      </c>
      <c r="G692">
        <v>27.837</v>
      </c>
      <c r="H692">
        <v>96.367800000000003</v>
      </c>
      <c r="I692">
        <v>372.6</v>
      </c>
      <c r="J692">
        <v>0.2107</v>
      </c>
    </row>
    <row r="693" spans="1:10" x14ac:dyDescent="0.2">
      <c r="A693" t="s">
        <v>1089</v>
      </c>
      <c r="B693">
        <v>335.89659999999998</v>
      </c>
      <c r="C693">
        <v>40.2318</v>
      </c>
      <c r="D693">
        <v>44.400799999999997</v>
      </c>
      <c r="E693">
        <v>45.296300000000002</v>
      </c>
      <c r="F693">
        <v>17.621700000000001</v>
      </c>
      <c r="G693">
        <v>25.6264</v>
      </c>
      <c r="H693">
        <v>94.825500000000005</v>
      </c>
      <c r="I693">
        <v>285.2</v>
      </c>
      <c r="J693">
        <v>0.2097</v>
      </c>
    </row>
    <row r="694" spans="1:10" x14ac:dyDescent="0.2">
      <c r="A694" t="s">
        <v>1090</v>
      </c>
      <c r="B694">
        <v>213.024</v>
      </c>
      <c r="C694">
        <v>37.309600000000003</v>
      </c>
      <c r="D694">
        <v>42.261400000000002</v>
      </c>
      <c r="E694">
        <v>43.057299999999998</v>
      </c>
      <c r="F694">
        <v>15.332100000000001</v>
      </c>
      <c r="G694">
        <v>22.841799999999999</v>
      </c>
      <c r="H694">
        <v>91.992699999999999</v>
      </c>
      <c r="I694">
        <v>219.6</v>
      </c>
      <c r="J694">
        <v>0.17080000000000001</v>
      </c>
    </row>
    <row r="695" spans="1:10" x14ac:dyDescent="0.2">
      <c r="A695" t="s">
        <v>1091</v>
      </c>
      <c r="B695">
        <v>134.22649999999999</v>
      </c>
      <c r="C695">
        <v>34.231400000000001</v>
      </c>
      <c r="D695">
        <v>40.308999999999997</v>
      </c>
      <c r="E695">
        <v>40.801099999999998</v>
      </c>
      <c r="F695">
        <v>12.777900000000001</v>
      </c>
      <c r="G695">
        <v>19.744800000000001</v>
      </c>
      <c r="H695">
        <v>86.320599999999999</v>
      </c>
      <c r="I695">
        <v>170.3</v>
      </c>
      <c r="J695">
        <v>0.1431</v>
      </c>
    </row>
    <row r="696" spans="1:10" x14ac:dyDescent="0.2">
      <c r="A696" t="s">
        <v>1092</v>
      </c>
      <c r="B696">
        <v>74.436899999999994</v>
      </c>
      <c r="C696">
        <v>30.712900000000001</v>
      </c>
      <c r="D696">
        <v>37.954700000000003</v>
      </c>
      <c r="E696">
        <v>38.627200000000002</v>
      </c>
      <c r="F696">
        <v>10.018000000000001</v>
      </c>
      <c r="G696">
        <v>16.003799999999998</v>
      </c>
      <c r="H696">
        <v>75.647800000000004</v>
      </c>
      <c r="I696">
        <v>114.1</v>
      </c>
      <c r="J696">
        <v>0.1263</v>
      </c>
    </row>
    <row r="697" spans="1:10" x14ac:dyDescent="0.2">
      <c r="A697" t="s">
        <v>1093</v>
      </c>
      <c r="B697">
        <v>5345.7938000000004</v>
      </c>
      <c r="C697">
        <v>39.192300000000003</v>
      </c>
      <c r="D697">
        <v>42.008400000000002</v>
      </c>
      <c r="E697">
        <v>44.216500000000003</v>
      </c>
      <c r="F697">
        <v>17.396999999999998</v>
      </c>
      <c r="G697">
        <v>25.857399999999998</v>
      </c>
      <c r="H697">
        <v>99.806299999999993</v>
      </c>
      <c r="I697">
        <v>2376.6</v>
      </c>
      <c r="J697">
        <v>1.0746</v>
      </c>
    </row>
    <row r="698" spans="1:10" x14ac:dyDescent="0.2">
      <c r="A698" t="s">
        <v>1094</v>
      </c>
      <c r="B698">
        <v>3174.7384999999999</v>
      </c>
      <c r="C698">
        <v>35.992199999999997</v>
      </c>
      <c r="D698">
        <v>39.656300000000002</v>
      </c>
      <c r="E698">
        <v>42.270499999999998</v>
      </c>
      <c r="F698">
        <v>14.7766</v>
      </c>
      <c r="G698">
        <v>22.995000000000001</v>
      </c>
      <c r="H698">
        <v>98.801100000000005</v>
      </c>
      <c r="I698">
        <v>2071.6999999999998</v>
      </c>
      <c r="J698">
        <v>0.79830000000000001</v>
      </c>
    </row>
    <row r="699" spans="1:10" x14ac:dyDescent="0.2">
      <c r="A699" t="s">
        <v>1095</v>
      </c>
      <c r="B699">
        <v>1733.1353999999999</v>
      </c>
      <c r="C699">
        <v>32.835999999999999</v>
      </c>
      <c r="D699">
        <v>37.334000000000003</v>
      </c>
      <c r="E699">
        <v>40.389800000000001</v>
      </c>
      <c r="F699">
        <v>12.091200000000001</v>
      </c>
      <c r="G699">
        <v>19.928599999999999</v>
      </c>
      <c r="H699">
        <v>94.9178</v>
      </c>
      <c r="I699">
        <v>1745.7</v>
      </c>
      <c r="J699">
        <v>0.59840000000000004</v>
      </c>
    </row>
    <row r="700" spans="1:10" x14ac:dyDescent="0.2">
      <c r="A700" t="s">
        <v>1096</v>
      </c>
      <c r="B700">
        <v>912.29539999999997</v>
      </c>
      <c r="C700">
        <v>29.9636</v>
      </c>
      <c r="D700">
        <v>35.240299999999998</v>
      </c>
      <c r="E700">
        <v>38.991900000000001</v>
      </c>
      <c r="F700">
        <v>9.4754000000000005</v>
      </c>
      <c r="G700">
        <v>16.7776</v>
      </c>
      <c r="H700">
        <v>87.407499999999999</v>
      </c>
      <c r="I700">
        <v>1426.2</v>
      </c>
      <c r="J700">
        <v>0.43669999999999998</v>
      </c>
    </row>
    <row r="701" spans="1:10" x14ac:dyDescent="0.2">
      <c r="A701" t="s">
        <v>1097</v>
      </c>
      <c r="B701">
        <v>461.12</v>
      </c>
      <c r="C701">
        <v>27.442399999999999</v>
      </c>
      <c r="D701">
        <v>33.783700000000003</v>
      </c>
      <c r="E701">
        <v>37.956099999999999</v>
      </c>
      <c r="F701">
        <v>7.2137000000000002</v>
      </c>
      <c r="G701">
        <v>13.738</v>
      </c>
      <c r="H701">
        <v>75.483099999999993</v>
      </c>
      <c r="I701">
        <v>1024.5</v>
      </c>
      <c r="J701">
        <v>0.33450000000000002</v>
      </c>
    </row>
    <row r="702" spans="1:10" x14ac:dyDescent="0.2">
      <c r="A702" t="s">
        <v>1098</v>
      </c>
      <c r="B702">
        <v>182.76310000000001</v>
      </c>
      <c r="C702">
        <v>24.779</v>
      </c>
      <c r="D702">
        <v>32.582700000000003</v>
      </c>
      <c r="E702">
        <v>37.024999999999999</v>
      </c>
      <c r="F702">
        <v>5.0538999999999996</v>
      </c>
      <c r="G702">
        <v>10.4217</v>
      </c>
      <c r="H702">
        <v>53.589500000000001</v>
      </c>
      <c r="I702">
        <v>406.1</v>
      </c>
      <c r="J702">
        <v>0.2195</v>
      </c>
    </row>
    <row r="703" spans="1:10" x14ac:dyDescent="0.2">
      <c r="A703" t="s">
        <v>1099</v>
      </c>
      <c r="B703">
        <v>2910.8265999999999</v>
      </c>
      <c r="C703">
        <v>41.456099999999999</v>
      </c>
      <c r="D703">
        <v>49.828099999999999</v>
      </c>
      <c r="E703">
        <v>47.928800000000003</v>
      </c>
      <c r="F703">
        <v>17.864100000000001</v>
      </c>
      <c r="G703">
        <v>24.917400000000001</v>
      </c>
      <c r="H703">
        <v>97.176299999999998</v>
      </c>
      <c r="I703">
        <v>2268.8000000000002</v>
      </c>
      <c r="J703">
        <v>0.63490000000000002</v>
      </c>
    </row>
    <row r="704" spans="1:10" x14ac:dyDescent="0.2">
      <c r="A704" t="s">
        <v>1100</v>
      </c>
      <c r="B704">
        <v>1654.2592</v>
      </c>
      <c r="C704">
        <v>38.630099999999999</v>
      </c>
      <c r="D704">
        <v>48.3613</v>
      </c>
      <c r="E704">
        <v>46.371699999999997</v>
      </c>
      <c r="F704">
        <v>15.4915</v>
      </c>
      <c r="G704">
        <v>22.1572</v>
      </c>
      <c r="H704">
        <v>94.592500000000001</v>
      </c>
      <c r="I704">
        <v>1737.7</v>
      </c>
      <c r="J704">
        <v>0.49680000000000002</v>
      </c>
    </row>
    <row r="705" spans="1:10" x14ac:dyDescent="0.2">
      <c r="A705" t="s">
        <v>1101</v>
      </c>
      <c r="B705">
        <v>870.16650000000004</v>
      </c>
      <c r="C705">
        <v>35.998800000000003</v>
      </c>
      <c r="D705">
        <v>46.621299999999998</v>
      </c>
      <c r="E705">
        <v>44.568199999999997</v>
      </c>
      <c r="F705">
        <v>13.057600000000001</v>
      </c>
      <c r="G705">
        <v>19.389500000000002</v>
      </c>
      <c r="H705">
        <v>90.393500000000003</v>
      </c>
      <c r="I705">
        <v>1330.9</v>
      </c>
      <c r="J705">
        <v>0.38769999999999999</v>
      </c>
    </row>
    <row r="706" spans="1:10" x14ac:dyDescent="0.2">
      <c r="A706" t="s">
        <v>1102</v>
      </c>
      <c r="B706">
        <v>445.13839999999999</v>
      </c>
      <c r="C706">
        <v>33.610999999999997</v>
      </c>
      <c r="D706">
        <v>45.022100000000002</v>
      </c>
      <c r="E706">
        <v>42.619599999999998</v>
      </c>
      <c r="F706">
        <v>10.696400000000001</v>
      </c>
      <c r="G706">
        <v>16.601500000000001</v>
      </c>
      <c r="H706">
        <v>83.659000000000006</v>
      </c>
      <c r="I706">
        <v>996.5</v>
      </c>
      <c r="J706">
        <v>0.31979999999999997</v>
      </c>
    </row>
    <row r="707" spans="1:10" x14ac:dyDescent="0.2">
      <c r="A707" t="s">
        <v>1103</v>
      </c>
      <c r="B707">
        <v>223.75139999999999</v>
      </c>
      <c r="C707">
        <v>31.503900000000002</v>
      </c>
      <c r="D707">
        <v>43.244</v>
      </c>
      <c r="E707">
        <v>40.843000000000004</v>
      </c>
      <c r="F707">
        <v>8.8828999999999994</v>
      </c>
      <c r="G707">
        <v>14.122199999999999</v>
      </c>
      <c r="H707">
        <v>73.441400000000002</v>
      </c>
      <c r="I707">
        <v>689.4</v>
      </c>
      <c r="J707">
        <v>0.23400000000000001</v>
      </c>
    </row>
    <row r="708" spans="1:10" x14ac:dyDescent="0.2">
      <c r="A708" t="s">
        <v>1104</v>
      </c>
      <c r="B708">
        <v>90.994500000000002</v>
      </c>
      <c r="C708">
        <v>29.039899999999999</v>
      </c>
      <c r="D708">
        <v>41.577100000000002</v>
      </c>
      <c r="E708">
        <v>39.359499999999997</v>
      </c>
      <c r="F708">
        <v>7.0533000000000001</v>
      </c>
      <c r="G708">
        <v>11.4633</v>
      </c>
      <c r="H708">
        <v>56.5032</v>
      </c>
      <c r="I708">
        <v>374</v>
      </c>
      <c r="J708">
        <v>0.13730000000000001</v>
      </c>
    </row>
    <row r="709" spans="1:10" x14ac:dyDescent="0.2">
      <c r="A709" t="s">
        <v>1105</v>
      </c>
      <c r="B709">
        <v>1034.0425</v>
      </c>
      <c r="C709">
        <v>42.349400000000003</v>
      </c>
      <c r="D709">
        <v>51.696399999999997</v>
      </c>
      <c r="E709">
        <v>51.522199999999998</v>
      </c>
      <c r="F709">
        <v>17.0185</v>
      </c>
      <c r="G709">
        <v>24.269400000000001</v>
      </c>
      <c r="H709">
        <v>98.991600000000005</v>
      </c>
      <c r="I709">
        <v>1116</v>
      </c>
      <c r="J709">
        <v>0.59330000000000005</v>
      </c>
    </row>
    <row r="710" spans="1:10" x14ac:dyDescent="0.2">
      <c r="A710" t="s">
        <v>1106</v>
      </c>
      <c r="B710">
        <v>588.16999999999996</v>
      </c>
      <c r="C710">
        <v>39.755200000000002</v>
      </c>
      <c r="D710">
        <v>50.238199999999999</v>
      </c>
      <c r="E710">
        <v>50.388100000000001</v>
      </c>
      <c r="F710">
        <v>14.8102</v>
      </c>
      <c r="G710">
        <v>21.822900000000001</v>
      </c>
      <c r="H710">
        <v>97.634799999999998</v>
      </c>
      <c r="I710">
        <v>882.9</v>
      </c>
      <c r="J710">
        <v>0.53220000000000001</v>
      </c>
    </row>
    <row r="711" spans="1:10" x14ac:dyDescent="0.2">
      <c r="A711" t="s">
        <v>1107</v>
      </c>
      <c r="B711">
        <v>328.63170000000002</v>
      </c>
      <c r="C711">
        <v>37.288699999999999</v>
      </c>
      <c r="D711">
        <v>48.701599999999999</v>
      </c>
      <c r="E711">
        <v>48.854799999999997</v>
      </c>
      <c r="F711">
        <v>12.586399999999999</v>
      </c>
      <c r="G711">
        <v>19.157800000000002</v>
      </c>
      <c r="H711">
        <v>94.468299999999999</v>
      </c>
      <c r="I711">
        <v>719.3</v>
      </c>
      <c r="J711">
        <v>0.3997</v>
      </c>
    </row>
    <row r="712" spans="1:10" x14ac:dyDescent="0.2">
      <c r="A712" t="s">
        <v>1108</v>
      </c>
      <c r="B712">
        <v>174.2465</v>
      </c>
      <c r="C712">
        <v>34.9557</v>
      </c>
      <c r="D712">
        <v>47.095500000000001</v>
      </c>
      <c r="E712">
        <v>47.202100000000002</v>
      </c>
      <c r="F712">
        <v>10.446199999999999</v>
      </c>
      <c r="G712">
        <v>16.316800000000001</v>
      </c>
      <c r="H712">
        <v>88.367900000000006</v>
      </c>
      <c r="I712">
        <v>557.1</v>
      </c>
      <c r="J712">
        <v>0.38600000000000001</v>
      </c>
    </row>
    <row r="713" spans="1:10" x14ac:dyDescent="0.2">
      <c r="A713" t="s">
        <v>1109</v>
      </c>
      <c r="B713">
        <v>83.831199999999995</v>
      </c>
      <c r="C713">
        <v>32.9452</v>
      </c>
      <c r="D713">
        <v>45.471800000000002</v>
      </c>
      <c r="E713">
        <v>45.909599999999998</v>
      </c>
      <c r="F713">
        <v>8.7431999999999999</v>
      </c>
      <c r="G713">
        <v>13.671099999999999</v>
      </c>
      <c r="H713">
        <v>78.41</v>
      </c>
      <c r="I713">
        <v>357.7</v>
      </c>
      <c r="J713">
        <v>0.2379</v>
      </c>
    </row>
    <row r="714" spans="1:10" x14ac:dyDescent="0.2">
      <c r="A714" t="s">
        <v>1110</v>
      </c>
      <c r="B714">
        <v>34.197200000000002</v>
      </c>
      <c r="C714">
        <v>30.848700000000001</v>
      </c>
      <c r="D714">
        <v>43.622799999999998</v>
      </c>
      <c r="E714">
        <v>43.706299999999999</v>
      </c>
      <c r="F714">
        <v>7.5202999999999998</v>
      </c>
      <c r="G714">
        <v>11.368</v>
      </c>
      <c r="H714">
        <v>60.6524</v>
      </c>
      <c r="I714">
        <v>156.1</v>
      </c>
      <c r="J714">
        <v>0.20330000000000001</v>
      </c>
    </row>
    <row r="715" spans="1:10" x14ac:dyDescent="0.2">
      <c r="A715" t="s">
        <v>1111</v>
      </c>
      <c r="B715">
        <v>20364.121800000001</v>
      </c>
      <c r="C715">
        <v>44.530299999999997</v>
      </c>
      <c r="D715">
        <v>46.740099999999998</v>
      </c>
      <c r="E715">
        <v>47.264099999999999</v>
      </c>
      <c r="F715">
        <v>28.749400000000001</v>
      </c>
      <c r="G715">
        <v>25.706199999999999</v>
      </c>
      <c r="H715">
        <v>99.158600000000007</v>
      </c>
      <c r="I715">
        <v>7420.1</v>
      </c>
      <c r="J715">
        <v>7.5193000000000003</v>
      </c>
    </row>
    <row r="716" spans="1:10" x14ac:dyDescent="0.2">
      <c r="A716" t="s">
        <v>1112</v>
      </c>
      <c r="B716">
        <v>12049.894200000001</v>
      </c>
      <c r="C716">
        <v>42.177700000000002</v>
      </c>
      <c r="D716">
        <v>44.641300000000001</v>
      </c>
      <c r="E716">
        <v>45.095199999999998</v>
      </c>
      <c r="F716">
        <v>25.825800000000001</v>
      </c>
      <c r="G716">
        <v>23.1831</v>
      </c>
      <c r="H716">
        <v>98.2941</v>
      </c>
      <c r="I716">
        <v>7061.2</v>
      </c>
      <c r="J716">
        <v>6.4450000000000003</v>
      </c>
    </row>
    <row r="717" spans="1:10" x14ac:dyDescent="0.2">
      <c r="A717" t="s">
        <v>1113</v>
      </c>
      <c r="B717">
        <v>6842.7545</v>
      </c>
      <c r="C717">
        <v>39.758299999999998</v>
      </c>
      <c r="D717">
        <v>42.516599999999997</v>
      </c>
      <c r="E717">
        <v>42.866500000000002</v>
      </c>
      <c r="F717">
        <v>22.696999999999999</v>
      </c>
      <c r="G717">
        <v>20.539899999999999</v>
      </c>
      <c r="H717">
        <v>95.186999999999998</v>
      </c>
      <c r="I717">
        <v>7247.7</v>
      </c>
      <c r="J717">
        <v>5.1978</v>
      </c>
    </row>
    <row r="718" spans="1:10" x14ac:dyDescent="0.2">
      <c r="A718" t="s">
        <v>1114</v>
      </c>
      <c r="B718">
        <v>3864.9304999999999</v>
      </c>
      <c r="C718">
        <v>37.348399999999998</v>
      </c>
      <c r="D718">
        <v>40.4041</v>
      </c>
      <c r="E718">
        <v>40.608699999999999</v>
      </c>
      <c r="F718">
        <v>19.4862</v>
      </c>
      <c r="G718">
        <v>17.863399999999999</v>
      </c>
      <c r="H718">
        <v>89.368099999999998</v>
      </c>
      <c r="I718">
        <v>5894.9</v>
      </c>
      <c r="J718">
        <v>3.9064999999999999</v>
      </c>
    </row>
    <row r="719" spans="1:10" x14ac:dyDescent="0.2">
      <c r="A719" t="s">
        <v>1115</v>
      </c>
      <c r="B719">
        <v>2191.3771999999999</v>
      </c>
      <c r="C719">
        <v>34.9788</v>
      </c>
      <c r="D719">
        <v>38.381799999999998</v>
      </c>
      <c r="E719">
        <v>38.393099999999997</v>
      </c>
      <c r="F719">
        <v>16.363399999999999</v>
      </c>
      <c r="G719">
        <v>15.2798</v>
      </c>
      <c r="H719">
        <v>80.144900000000007</v>
      </c>
      <c r="I719">
        <v>4660.6000000000004</v>
      </c>
      <c r="J719">
        <v>3.2429000000000001</v>
      </c>
    </row>
    <row r="720" spans="1:10" x14ac:dyDescent="0.2">
      <c r="A720" t="s">
        <v>1116</v>
      </c>
      <c r="B720">
        <v>986.57349999999997</v>
      </c>
      <c r="C720">
        <v>31.983699999999999</v>
      </c>
      <c r="D720">
        <v>36.020000000000003</v>
      </c>
      <c r="E720">
        <v>35.762999999999998</v>
      </c>
      <c r="F720">
        <v>12.826599999999999</v>
      </c>
      <c r="G720">
        <v>12.3461</v>
      </c>
      <c r="H720">
        <v>62.8001</v>
      </c>
      <c r="I720">
        <v>2928.2</v>
      </c>
      <c r="J720">
        <v>2.4639000000000002</v>
      </c>
    </row>
    <row r="721" spans="1:10" x14ac:dyDescent="0.2">
      <c r="A721" t="s">
        <v>1117</v>
      </c>
      <c r="B721">
        <v>23868.683099999998</v>
      </c>
      <c r="C721">
        <v>44.783700000000003</v>
      </c>
      <c r="D721">
        <v>45.709499999999998</v>
      </c>
      <c r="E721">
        <v>47.451999999999998</v>
      </c>
      <c r="F721">
        <v>27.082699999999999</v>
      </c>
      <c r="G721">
        <v>25.0608</v>
      </c>
      <c r="H721">
        <v>99.977500000000006</v>
      </c>
      <c r="I721">
        <v>8540.1</v>
      </c>
      <c r="J721">
        <v>10.104799999999999</v>
      </c>
    </row>
    <row r="722" spans="1:10" x14ac:dyDescent="0.2">
      <c r="A722" t="s">
        <v>1118</v>
      </c>
      <c r="B722">
        <v>14796.4542</v>
      </c>
      <c r="C722">
        <v>42.496000000000002</v>
      </c>
      <c r="D722">
        <v>43.623899999999999</v>
      </c>
      <c r="E722">
        <v>45.586199999999998</v>
      </c>
      <c r="F722">
        <v>24.417899999999999</v>
      </c>
      <c r="G722">
        <v>22.756599999999999</v>
      </c>
      <c r="H722">
        <v>99.953100000000006</v>
      </c>
      <c r="I722">
        <v>8139.9</v>
      </c>
      <c r="J722">
        <v>9.2136999999999993</v>
      </c>
    </row>
    <row r="723" spans="1:10" x14ac:dyDescent="0.2">
      <c r="A723" t="s">
        <v>1119</v>
      </c>
      <c r="B723">
        <v>8920.5526000000009</v>
      </c>
      <c r="C723">
        <v>39.994999999999997</v>
      </c>
      <c r="D723">
        <v>41.380299999999998</v>
      </c>
      <c r="E723">
        <v>43.618400000000001</v>
      </c>
      <c r="F723">
        <v>21.546700000000001</v>
      </c>
      <c r="G723">
        <v>20.260200000000001</v>
      </c>
      <c r="H723">
        <v>99.097300000000004</v>
      </c>
      <c r="I723">
        <v>7988.4</v>
      </c>
      <c r="J723">
        <v>7.1974999999999998</v>
      </c>
    </row>
    <row r="724" spans="1:10" x14ac:dyDescent="0.2">
      <c r="A724" t="s">
        <v>1120</v>
      </c>
      <c r="B724">
        <v>5343.2417999999998</v>
      </c>
      <c r="C724">
        <v>37.43</v>
      </c>
      <c r="D724">
        <v>39.101999999999997</v>
      </c>
      <c r="E724">
        <v>41.615200000000002</v>
      </c>
      <c r="F724">
        <v>18.638999999999999</v>
      </c>
      <c r="G724">
        <v>17.7194</v>
      </c>
      <c r="H724">
        <v>95.325999999999993</v>
      </c>
      <c r="I724">
        <v>6660.2</v>
      </c>
      <c r="J724">
        <v>6.1318999999999999</v>
      </c>
    </row>
    <row r="725" spans="1:10" x14ac:dyDescent="0.2">
      <c r="A725" t="s">
        <v>1121</v>
      </c>
      <c r="B725">
        <v>3186.2991000000002</v>
      </c>
      <c r="C725">
        <v>34.884599999999999</v>
      </c>
      <c r="D725">
        <v>36.9206</v>
      </c>
      <c r="E725">
        <v>39.681899999999999</v>
      </c>
      <c r="F725">
        <v>15.8719</v>
      </c>
      <c r="G725">
        <v>15.276</v>
      </c>
      <c r="H725">
        <v>86.311099999999996</v>
      </c>
      <c r="I725">
        <v>5459</v>
      </c>
      <c r="J725">
        <v>5.3731999999999998</v>
      </c>
    </row>
    <row r="726" spans="1:10" x14ac:dyDescent="0.2">
      <c r="A726" t="s">
        <v>1122</v>
      </c>
      <c r="B726">
        <v>1477.0597</v>
      </c>
      <c r="C726">
        <v>31.478100000000001</v>
      </c>
      <c r="D726">
        <v>34.282200000000003</v>
      </c>
      <c r="E726">
        <v>37.388599999999997</v>
      </c>
      <c r="F726">
        <v>12.3874</v>
      </c>
      <c r="G726">
        <v>12.192600000000001</v>
      </c>
      <c r="H726">
        <v>68.587500000000006</v>
      </c>
      <c r="I726">
        <v>3534.2</v>
      </c>
      <c r="J726">
        <v>3.3073000000000001</v>
      </c>
    </row>
    <row r="727" spans="1:10" x14ac:dyDescent="0.2">
      <c r="A727" t="s">
        <v>1123</v>
      </c>
      <c r="B727">
        <v>16336.582899999999</v>
      </c>
      <c r="C727">
        <v>40.178800000000003</v>
      </c>
      <c r="D727">
        <v>45.770400000000002</v>
      </c>
      <c r="E727">
        <v>47.822499999999998</v>
      </c>
      <c r="F727">
        <v>22.5395</v>
      </c>
      <c r="G727">
        <v>21.616299999999999</v>
      </c>
      <c r="H727">
        <v>99.493899999999996</v>
      </c>
      <c r="I727">
        <v>26359.7</v>
      </c>
      <c r="J727">
        <v>9.2165999999999997</v>
      </c>
    </row>
    <row r="728" spans="1:10" x14ac:dyDescent="0.2">
      <c r="A728" t="s">
        <v>1124</v>
      </c>
      <c r="B728">
        <v>9037.7796999999991</v>
      </c>
      <c r="C728">
        <v>38.341900000000003</v>
      </c>
      <c r="D728">
        <v>44.088700000000003</v>
      </c>
      <c r="E728">
        <v>46.514299999999999</v>
      </c>
      <c r="F728">
        <v>20.479399999999998</v>
      </c>
      <c r="G728">
        <v>19.864799999999999</v>
      </c>
      <c r="H728">
        <v>97.012</v>
      </c>
      <c r="I728">
        <v>17297.8</v>
      </c>
      <c r="J728">
        <v>6.8513999999999999</v>
      </c>
    </row>
    <row r="729" spans="1:10" x14ac:dyDescent="0.2">
      <c r="A729" t="s">
        <v>1125</v>
      </c>
      <c r="B729">
        <v>4842.5531000000001</v>
      </c>
      <c r="C729">
        <v>36.419800000000002</v>
      </c>
      <c r="D729">
        <v>42.581299999999999</v>
      </c>
      <c r="E729">
        <v>45.231200000000001</v>
      </c>
      <c r="F729">
        <v>18.169499999999999</v>
      </c>
      <c r="G729">
        <v>18.028300000000002</v>
      </c>
      <c r="H729">
        <v>90.966499999999996</v>
      </c>
      <c r="I729">
        <v>13952.7</v>
      </c>
      <c r="J729">
        <v>5.335</v>
      </c>
    </row>
    <row r="730" spans="1:10" x14ac:dyDescent="0.2">
      <c r="A730" t="s">
        <v>1126</v>
      </c>
      <c r="B730">
        <v>2428.9994000000002</v>
      </c>
      <c r="C730">
        <v>34.381999999999998</v>
      </c>
      <c r="D730">
        <v>41.325000000000003</v>
      </c>
      <c r="E730">
        <v>44.003100000000003</v>
      </c>
      <c r="F730">
        <v>15.6356</v>
      </c>
      <c r="G730">
        <v>15.908099999999999</v>
      </c>
      <c r="H730">
        <v>81.182000000000002</v>
      </c>
      <c r="I730">
        <v>10238.299999999999</v>
      </c>
      <c r="J730">
        <v>4.2824999999999998</v>
      </c>
    </row>
    <row r="731" spans="1:10" x14ac:dyDescent="0.2">
      <c r="A731" t="s">
        <v>1127</v>
      </c>
      <c r="B731">
        <v>1151.2910999999999</v>
      </c>
      <c r="C731">
        <v>32.377800000000001</v>
      </c>
      <c r="D731">
        <v>40.161999999999999</v>
      </c>
      <c r="E731">
        <v>42.824599999999997</v>
      </c>
      <c r="F731">
        <v>13.051500000000001</v>
      </c>
      <c r="G731">
        <v>13.6418</v>
      </c>
      <c r="H731">
        <v>67.460999999999999</v>
      </c>
      <c r="I731">
        <v>7324.1</v>
      </c>
      <c r="J731">
        <v>3.1057000000000001</v>
      </c>
    </row>
    <row r="732" spans="1:10" x14ac:dyDescent="0.2">
      <c r="A732" t="s">
        <v>1128</v>
      </c>
      <c r="B732">
        <v>376.3673</v>
      </c>
      <c r="C732">
        <v>29.835599999999999</v>
      </c>
      <c r="D732">
        <v>38.807499999999997</v>
      </c>
      <c r="E732">
        <v>41.503599999999999</v>
      </c>
      <c r="F732">
        <v>9.9183000000000003</v>
      </c>
      <c r="G732">
        <v>10.752000000000001</v>
      </c>
      <c r="H732">
        <v>43.520400000000002</v>
      </c>
      <c r="I732">
        <v>3523.4</v>
      </c>
      <c r="J732">
        <v>1.9637</v>
      </c>
    </row>
    <row r="733" spans="1:10" x14ac:dyDescent="0.2">
      <c r="A733" t="s">
        <v>1129</v>
      </c>
      <c r="B733">
        <v>88758.409799999994</v>
      </c>
      <c r="C733">
        <v>39.738</v>
      </c>
      <c r="D733">
        <v>45.408499999999997</v>
      </c>
      <c r="E733">
        <v>47.744599999999998</v>
      </c>
      <c r="F733">
        <v>27.315300000000001</v>
      </c>
      <c r="G733">
        <v>24.642800000000001</v>
      </c>
      <c r="H733">
        <v>99.976699999999994</v>
      </c>
      <c r="I733">
        <v>25139.200000000001</v>
      </c>
      <c r="J733">
        <v>17.127700000000001</v>
      </c>
    </row>
    <row r="734" spans="1:10" x14ac:dyDescent="0.2">
      <c r="A734" t="s">
        <v>1130</v>
      </c>
      <c r="B734">
        <v>47453.379699999998</v>
      </c>
      <c r="C734">
        <v>36.548900000000003</v>
      </c>
      <c r="D734">
        <v>43.709699999999998</v>
      </c>
      <c r="E734">
        <v>46.3279</v>
      </c>
      <c r="F734">
        <v>24.2166</v>
      </c>
      <c r="G734">
        <v>21.799600000000002</v>
      </c>
      <c r="H734">
        <v>99.9726</v>
      </c>
      <c r="I734">
        <v>27147.8</v>
      </c>
      <c r="J734">
        <v>14.136799999999999</v>
      </c>
    </row>
    <row r="735" spans="1:10" x14ac:dyDescent="0.2">
      <c r="A735" t="s">
        <v>1131</v>
      </c>
      <c r="B735">
        <v>20747.826499999999</v>
      </c>
      <c r="C735">
        <v>33.695500000000003</v>
      </c>
      <c r="D735">
        <v>42.167099999999998</v>
      </c>
      <c r="E735">
        <v>44.913899999999998</v>
      </c>
      <c r="F735">
        <v>21.130500000000001</v>
      </c>
      <c r="G735">
        <v>18.969200000000001</v>
      </c>
      <c r="H735">
        <v>96.5124</v>
      </c>
      <c r="I735">
        <v>27988.799999999999</v>
      </c>
      <c r="J735">
        <v>9.7027999999999999</v>
      </c>
    </row>
    <row r="736" spans="1:10" x14ac:dyDescent="0.2">
      <c r="A736" t="s">
        <v>1132</v>
      </c>
      <c r="B736">
        <v>8723.3796999999995</v>
      </c>
      <c r="C736">
        <v>31.5275</v>
      </c>
      <c r="D736">
        <v>40.576099999999997</v>
      </c>
      <c r="E736">
        <v>43.444499999999998</v>
      </c>
      <c r="F736">
        <v>18.322199999999999</v>
      </c>
      <c r="G736">
        <v>16.386099999999999</v>
      </c>
      <c r="H736">
        <v>89.927499999999995</v>
      </c>
      <c r="I736">
        <v>19616.2</v>
      </c>
      <c r="J736">
        <v>6.4158999999999997</v>
      </c>
    </row>
    <row r="737" spans="1:10" x14ac:dyDescent="0.2">
      <c r="A737" t="s">
        <v>1133</v>
      </c>
      <c r="B737">
        <v>4085.7894999999999</v>
      </c>
      <c r="C737">
        <v>29.773</v>
      </c>
      <c r="D737">
        <v>39.200099999999999</v>
      </c>
      <c r="E737">
        <v>42.029299999999999</v>
      </c>
      <c r="F737">
        <v>15.586399999999999</v>
      </c>
      <c r="G737">
        <v>13.8919</v>
      </c>
      <c r="H737">
        <v>81.381900000000002</v>
      </c>
      <c r="I737">
        <v>12260.8</v>
      </c>
      <c r="J737">
        <v>4.4519000000000002</v>
      </c>
    </row>
    <row r="738" spans="1:10" x14ac:dyDescent="0.2">
      <c r="A738" t="s">
        <v>1134</v>
      </c>
      <c r="B738">
        <v>1729.5211999999999</v>
      </c>
      <c r="C738">
        <v>27.620999999999999</v>
      </c>
      <c r="D738">
        <v>37.588000000000001</v>
      </c>
      <c r="E738">
        <v>40.555199999999999</v>
      </c>
      <c r="F738">
        <v>12.1531</v>
      </c>
      <c r="G738">
        <v>10.89</v>
      </c>
      <c r="H738">
        <v>66.331800000000001</v>
      </c>
      <c r="I738">
        <v>5548</v>
      </c>
      <c r="J738">
        <v>3.4839000000000002</v>
      </c>
    </row>
    <row r="739" spans="1:10" x14ac:dyDescent="0.2">
      <c r="A739" t="s">
        <v>1135</v>
      </c>
      <c r="B739">
        <v>6377.2357000000002</v>
      </c>
      <c r="C739">
        <v>48.796599999999998</v>
      </c>
      <c r="D739">
        <v>49.3733</v>
      </c>
      <c r="E739">
        <v>49.554499999999997</v>
      </c>
      <c r="F739">
        <v>31.660599999999999</v>
      </c>
      <c r="G739">
        <v>30.250299999999999</v>
      </c>
      <c r="H739">
        <v>99.243899999999996</v>
      </c>
      <c r="I739">
        <v>7095</v>
      </c>
      <c r="J739">
        <v>7.1818</v>
      </c>
    </row>
    <row r="740" spans="1:10" x14ac:dyDescent="0.2">
      <c r="A740" t="s">
        <v>1136</v>
      </c>
      <c r="B740">
        <v>4392.6881999999996</v>
      </c>
      <c r="C740">
        <v>46.283099999999997</v>
      </c>
      <c r="D740">
        <v>46.5807</v>
      </c>
      <c r="E740">
        <v>46.8857</v>
      </c>
      <c r="F740">
        <v>30.171900000000001</v>
      </c>
      <c r="G740">
        <v>28.7971</v>
      </c>
      <c r="H740">
        <v>98.762799999999999</v>
      </c>
      <c r="I740">
        <v>8888.6</v>
      </c>
      <c r="J740">
        <v>6.1412000000000004</v>
      </c>
    </row>
    <row r="741" spans="1:10" x14ac:dyDescent="0.2">
      <c r="A741" t="s">
        <v>1137</v>
      </c>
      <c r="B741">
        <v>2878.4256</v>
      </c>
      <c r="C741">
        <v>43.414400000000001</v>
      </c>
      <c r="D741">
        <v>43.771900000000002</v>
      </c>
      <c r="E741">
        <v>44.209899999999998</v>
      </c>
      <c r="F741">
        <v>28.193100000000001</v>
      </c>
      <c r="G741">
        <v>26.833600000000001</v>
      </c>
      <c r="H741">
        <v>97.296400000000006</v>
      </c>
      <c r="I741">
        <v>9281.2000000000007</v>
      </c>
      <c r="J741">
        <v>5.1266999999999996</v>
      </c>
    </row>
    <row r="742" spans="1:10" x14ac:dyDescent="0.2">
      <c r="A742" t="s">
        <v>1138</v>
      </c>
      <c r="B742">
        <v>1841.6225999999999</v>
      </c>
      <c r="C742">
        <v>40.388399999999997</v>
      </c>
      <c r="D742">
        <v>41.149099999999997</v>
      </c>
      <c r="E742">
        <v>41.6066</v>
      </c>
      <c r="F742">
        <v>25.709299999999999</v>
      </c>
      <c r="G742">
        <v>24.3994</v>
      </c>
      <c r="H742">
        <v>94.347999999999999</v>
      </c>
      <c r="I742">
        <v>8271.2000000000007</v>
      </c>
      <c r="J742">
        <v>4.3368000000000002</v>
      </c>
    </row>
    <row r="743" spans="1:10" x14ac:dyDescent="0.2">
      <c r="A743" t="s">
        <v>1139</v>
      </c>
      <c r="B743">
        <v>1165.1712</v>
      </c>
      <c r="C743">
        <v>37.507399999999997</v>
      </c>
      <c r="D743">
        <v>38.725000000000001</v>
      </c>
      <c r="E743">
        <v>39.192599999999999</v>
      </c>
      <c r="F743">
        <v>22.873699999999999</v>
      </c>
      <c r="G743">
        <v>21.7197</v>
      </c>
      <c r="H743">
        <v>89.1661</v>
      </c>
      <c r="I743">
        <v>7823.9</v>
      </c>
      <c r="J743">
        <v>4.0190999999999999</v>
      </c>
    </row>
    <row r="744" spans="1:10" x14ac:dyDescent="0.2">
      <c r="A744" t="s">
        <v>1140</v>
      </c>
      <c r="B744">
        <v>541.27020000000005</v>
      </c>
      <c r="C744">
        <v>33.444299999999998</v>
      </c>
      <c r="D744">
        <v>35.435200000000002</v>
      </c>
      <c r="E744">
        <v>35.933900000000001</v>
      </c>
      <c r="F744">
        <v>18.201000000000001</v>
      </c>
      <c r="G744">
        <v>17.3734</v>
      </c>
      <c r="H744">
        <v>74.7744</v>
      </c>
      <c r="I744">
        <v>6037.4</v>
      </c>
      <c r="J744">
        <v>2.9140000000000001</v>
      </c>
    </row>
    <row r="745" spans="1:10" x14ac:dyDescent="0.2">
      <c r="A745" t="s">
        <v>1141</v>
      </c>
      <c r="B745">
        <v>10140.834500000001</v>
      </c>
      <c r="C745">
        <v>43.549100000000003</v>
      </c>
      <c r="D745">
        <v>49.031999999999996</v>
      </c>
      <c r="E745">
        <v>48.764299999999999</v>
      </c>
      <c r="F745">
        <v>30.160900000000002</v>
      </c>
      <c r="G745">
        <v>26.148900000000001</v>
      </c>
      <c r="H745">
        <v>99.5535</v>
      </c>
      <c r="I745">
        <v>9102.7999999999993</v>
      </c>
      <c r="J745">
        <v>8.3095999999999997</v>
      </c>
    </row>
    <row r="746" spans="1:10" x14ac:dyDescent="0.2">
      <c r="A746" t="s">
        <v>1142</v>
      </c>
      <c r="B746">
        <v>5597.3168999999998</v>
      </c>
      <c r="C746">
        <v>41.278100000000002</v>
      </c>
      <c r="D746">
        <v>47.174799999999998</v>
      </c>
      <c r="E746">
        <v>47.028300000000002</v>
      </c>
      <c r="F746">
        <v>27.855599999999999</v>
      </c>
      <c r="G746">
        <v>24.0792</v>
      </c>
      <c r="H746">
        <v>98.250600000000006</v>
      </c>
      <c r="I746">
        <v>8727.4</v>
      </c>
      <c r="J746">
        <v>7.4458000000000002</v>
      </c>
    </row>
    <row r="747" spans="1:10" x14ac:dyDescent="0.2">
      <c r="A747" t="s">
        <v>1143</v>
      </c>
      <c r="B747">
        <v>3116.4036999999998</v>
      </c>
      <c r="C747">
        <v>38.920400000000001</v>
      </c>
      <c r="D747">
        <v>45.389800000000001</v>
      </c>
      <c r="E747">
        <v>45.2761</v>
      </c>
      <c r="F747">
        <v>24.983000000000001</v>
      </c>
      <c r="G747">
        <v>21.513100000000001</v>
      </c>
      <c r="H747">
        <v>95.887100000000004</v>
      </c>
      <c r="I747">
        <v>8034.5</v>
      </c>
      <c r="J747">
        <v>6.0115999999999996</v>
      </c>
    </row>
    <row r="748" spans="1:10" x14ac:dyDescent="0.2">
      <c r="A748" t="s">
        <v>1144</v>
      </c>
      <c r="B748">
        <v>1724.5255</v>
      </c>
      <c r="C748">
        <v>36.422400000000003</v>
      </c>
      <c r="D748">
        <v>43.509599999999999</v>
      </c>
      <c r="E748">
        <v>43.321899999999999</v>
      </c>
      <c r="F748">
        <v>21.588000000000001</v>
      </c>
      <c r="G748">
        <v>18.398199999999999</v>
      </c>
      <c r="H748">
        <v>91.895799999999994</v>
      </c>
      <c r="I748">
        <v>6446.6</v>
      </c>
      <c r="J748">
        <v>5.4101999999999997</v>
      </c>
    </row>
    <row r="749" spans="1:10" x14ac:dyDescent="0.2">
      <c r="A749" t="s">
        <v>1145</v>
      </c>
      <c r="B749">
        <v>939.28060000000005</v>
      </c>
      <c r="C749">
        <v>34.072899999999997</v>
      </c>
      <c r="D749">
        <v>41.567999999999998</v>
      </c>
      <c r="E749">
        <v>41.386499999999998</v>
      </c>
      <c r="F749">
        <v>18.1111</v>
      </c>
      <c r="G749">
        <v>15.287100000000001</v>
      </c>
      <c r="H749">
        <v>85.220799999999997</v>
      </c>
      <c r="I749">
        <v>5315.4</v>
      </c>
      <c r="J749">
        <v>4.6247999999999996</v>
      </c>
    </row>
    <row r="750" spans="1:10" x14ac:dyDescent="0.2">
      <c r="A750" t="s">
        <v>1146</v>
      </c>
      <c r="B750">
        <v>452.53660000000002</v>
      </c>
      <c r="C750">
        <v>31.811</v>
      </c>
      <c r="D750">
        <v>39.026200000000003</v>
      </c>
      <c r="E750">
        <v>38.986499999999999</v>
      </c>
      <c r="F750">
        <v>14.939500000000001</v>
      </c>
      <c r="G750">
        <v>13.1196</v>
      </c>
      <c r="H750">
        <v>70.744799999999998</v>
      </c>
      <c r="I750">
        <v>3039.8</v>
      </c>
      <c r="J750">
        <v>3.0301999999999998</v>
      </c>
    </row>
    <row r="751" spans="1:10" x14ac:dyDescent="0.2">
      <c r="A751" t="s">
        <v>1147</v>
      </c>
      <c r="B751">
        <v>66500.462799999994</v>
      </c>
      <c r="C751">
        <v>42.174300000000002</v>
      </c>
      <c r="D751">
        <v>44.785600000000002</v>
      </c>
      <c r="E751">
        <v>45.343800000000002</v>
      </c>
      <c r="F751">
        <v>26.411000000000001</v>
      </c>
      <c r="G751">
        <v>24.243400000000001</v>
      </c>
      <c r="H751">
        <v>99.883899999999997</v>
      </c>
      <c r="I751">
        <v>29723.9</v>
      </c>
      <c r="J751">
        <v>20.4693</v>
      </c>
    </row>
    <row r="752" spans="1:10" x14ac:dyDescent="0.2">
      <c r="A752" t="s">
        <v>1148</v>
      </c>
      <c r="B752">
        <v>41680.475100000003</v>
      </c>
      <c r="C752">
        <v>38.851599999999998</v>
      </c>
      <c r="D752">
        <v>43.340400000000002</v>
      </c>
      <c r="E752">
        <v>43.830100000000002</v>
      </c>
      <c r="F752">
        <v>23.442</v>
      </c>
      <c r="G752">
        <v>21.2194</v>
      </c>
      <c r="H752">
        <v>99.587199999999996</v>
      </c>
      <c r="I752">
        <v>33197.5</v>
      </c>
      <c r="J752">
        <v>17.067699999999999</v>
      </c>
    </row>
    <row r="753" spans="1:10" x14ac:dyDescent="0.2">
      <c r="A753" t="s">
        <v>1149</v>
      </c>
      <c r="B753">
        <v>22512.48</v>
      </c>
      <c r="C753">
        <v>35.576300000000003</v>
      </c>
      <c r="D753">
        <v>42.006900000000002</v>
      </c>
      <c r="E753">
        <v>42.3538</v>
      </c>
      <c r="F753">
        <v>20.1662</v>
      </c>
      <c r="G753">
        <v>18.0748</v>
      </c>
      <c r="H753">
        <v>98.340599999999995</v>
      </c>
      <c r="I753">
        <v>33715.300000000003</v>
      </c>
      <c r="J753">
        <v>12.9717</v>
      </c>
    </row>
    <row r="754" spans="1:10" x14ac:dyDescent="0.2">
      <c r="A754" t="s">
        <v>1150</v>
      </c>
      <c r="B754">
        <v>11122.0615</v>
      </c>
      <c r="C754">
        <v>32.934399999999997</v>
      </c>
      <c r="D754">
        <v>40.617899999999999</v>
      </c>
      <c r="E754">
        <v>40.769799999999996</v>
      </c>
      <c r="F754">
        <v>17.074300000000001</v>
      </c>
      <c r="G754">
        <v>15.243</v>
      </c>
      <c r="H754">
        <v>91.846299999999999</v>
      </c>
      <c r="I754">
        <v>28121.200000000001</v>
      </c>
      <c r="J754">
        <v>8.6212</v>
      </c>
    </row>
    <row r="755" spans="1:10" x14ac:dyDescent="0.2">
      <c r="A755" t="s">
        <v>1151</v>
      </c>
      <c r="B755">
        <v>5592.7532000000001</v>
      </c>
      <c r="C755">
        <v>30.9499</v>
      </c>
      <c r="D755">
        <v>39.198999999999998</v>
      </c>
      <c r="E755">
        <v>39.183300000000003</v>
      </c>
      <c r="F755">
        <v>14.136699999999999</v>
      </c>
      <c r="G755">
        <v>12.6876</v>
      </c>
      <c r="H755">
        <v>80.692499999999995</v>
      </c>
      <c r="I755">
        <v>21638.400000000001</v>
      </c>
      <c r="J755">
        <v>6.0282</v>
      </c>
    </row>
    <row r="756" spans="1:10" x14ac:dyDescent="0.2">
      <c r="A756" t="s">
        <v>1152</v>
      </c>
      <c r="B756">
        <v>1855.1814999999999</v>
      </c>
      <c r="C756">
        <v>28.295400000000001</v>
      </c>
      <c r="D756">
        <v>37.308599999999998</v>
      </c>
      <c r="E756">
        <v>37.260300000000001</v>
      </c>
      <c r="F756">
        <v>10.3947</v>
      </c>
      <c r="G756">
        <v>9.6161999999999992</v>
      </c>
      <c r="H756">
        <v>57.840800000000002</v>
      </c>
      <c r="I756">
        <v>12324.2</v>
      </c>
      <c r="J756">
        <v>3.5746000000000002</v>
      </c>
    </row>
    <row r="757" spans="1:10" x14ac:dyDescent="0.2">
      <c r="A757" t="s">
        <v>1153</v>
      </c>
      <c r="B757">
        <v>3256.32</v>
      </c>
      <c r="C757">
        <v>51.740699999999997</v>
      </c>
      <c r="D757">
        <v>52.672699999999999</v>
      </c>
      <c r="E757">
        <v>52.928800000000003</v>
      </c>
      <c r="F757">
        <v>31.2179</v>
      </c>
      <c r="G757">
        <v>30.399899999999999</v>
      </c>
      <c r="H757">
        <v>97.584000000000003</v>
      </c>
      <c r="I757">
        <v>3218.7</v>
      </c>
      <c r="J757">
        <v>2.0001000000000002</v>
      </c>
    </row>
    <row r="758" spans="1:10" x14ac:dyDescent="0.2">
      <c r="A758" t="s">
        <v>1154</v>
      </c>
      <c r="B758">
        <v>2220.9342000000001</v>
      </c>
      <c r="C758">
        <v>48.966299999999997</v>
      </c>
      <c r="D758">
        <v>49.566800000000001</v>
      </c>
      <c r="E758">
        <v>50.013599999999997</v>
      </c>
      <c r="F758">
        <v>30.042300000000001</v>
      </c>
      <c r="G758">
        <v>29.1249</v>
      </c>
      <c r="H758">
        <v>97.308499999999995</v>
      </c>
      <c r="I758">
        <v>4495.7</v>
      </c>
      <c r="J758">
        <v>2.2553999999999998</v>
      </c>
    </row>
    <row r="759" spans="1:10" x14ac:dyDescent="0.2">
      <c r="A759" t="s">
        <v>1155</v>
      </c>
      <c r="B759">
        <v>1527.8842999999999</v>
      </c>
      <c r="C759">
        <v>45.862200000000001</v>
      </c>
      <c r="D759">
        <v>46.004600000000003</v>
      </c>
      <c r="E759">
        <v>46.945700000000002</v>
      </c>
      <c r="F759">
        <v>28.4208</v>
      </c>
      <c r="G759">
        <v>27.549600000000002</v>
      </c>
      <c r="H759">
        <v>96.698499999999996</v>
      </c>
      <c r="I759">
        <v>4164.5</v>
      </c>
      <c r="J759">
        <v>1.8084</v>
      </c>
    </row>
    <row r="760" spans="1:10" x14ac:dyDescent="0.2">
      <c r="A760" t="s">
        <v>1156</v>
      </c>
      <c r="B760">
        <v>1051.7908</v>
      </c>
      <c r="C760">
        <v>42.311500000000002</v>
      </c>
      <c r="D760">
        <v>42.213900000000002</v>
      </c>
      <c r="E760">
        <v>43.815199999999997</v>
      </c>
      <c r="F760">
        <v>26.4114</v>
      </c>
      <c r="G760">
        <v>25.624700000000001</v>
      </c>
      <c r="H760">
        <v>95.378399999999999</v>
      </c>
      <c r="I760">
        <v>3965.8</v>
      </c>
      <c r="J760">
        <v>1.5501</v>
      </c>
    </row>
    <row r="761" spans="1:10" x14ac:dyDescent="0.2">
      <c r="A761" t="s">
        <v>1157</v>
      </c>
      <c r="B761">
        <v>750.24369999999999</v>
      </c>
      <c r="C761">
        <v>38.787999999999997</v>
      </c>
      <c r="D761">
        <v>39.209299999999999</v>
      </c>
      <c r="E761">
        <v>41.8279</v>
      </c>
      <c r="F761">
        <v>24.128</v>
      </c>
      <c r="G761">
        <v>23.427199999999999</v>
      </c>
      <c r="H761">
        <v>92.833100000000002</v>
      </c>
      <c r="I761">
        <v>3529.9</v>
      </c>
      <c r="J761">
        <v>1.8569</v>
      </c>
    </row>
    <row r="762" spans="1:10" x14ac:dyDescent="0.2">
      <c r="A762" t="s">
        <v>1158</v>
      </c>
      <c r="B762">
        <v>513.71079999999995</v>
      </c>
      <c r="C762">
        <v>34.847000000000001</v>
      </c>
      <c r="D762">
        <v>36.913800000000002</v>
      </c>
      <c r="E762">
        <v>40.239199999999997</v>
      </c>
      <c r="F762">
        <v>21.2652</v>
      </c>
      <c r="G762">
        <v>20.649100000000001</v>
      </c>
      <c r="H762">
        <v>87.601600000000005</v>
      </c>
      <c r="I762">
        <v>2509.3000000000002</v>
      </c>
      <c r="J762">
        <v>1.3953</v>
      </c>
    </row>
    <row r="763" spans="1:10" x14ac:dyDescent="0.2">
      <c r="A763" t="s">
        <v>1159</v>
      </c>
      <c r="B763">
        <v>61364.106500000002</v>
      </c>
      <c r="C763">
        <v>40.6355</v>
      </c>
      <c r="D763">
        <v>45.729300000000002</v>
      </c>
      <c r="E763">
        <v>46.383299999999998</v>
      </c>
      <c r="F763">
        <v>25.265599999999999</v>
      </c>
      <c r="G763">
        <v>22.8383</v>
      </c>
      <c r="H763">
        <v>99.731800000000007</v>
      </c>
      <c r="I763">
        <v>20562.2</v>
      </c>
      <c r="J763">
        <v>19.738900000000001</v>
      </c>
    </row>
    <row r="764" spans="1:10" x14ac:dyDescent="0.2">
      <c r="A764" t="s">
        <v>1160</v>
      </c>
      <c r="B764">
        <v>40406.0622</v>
      </c>
      <c r="C764">
        <v>37.424700000000001</v>
      </c>
      <c r="D764">
        <v>44.113799999999998</v>
      </c>
      <c r="E764">
        <v>44.857100000000003</v>
      </c>
      <c r="F764">
        <v>21.895299999999999</v>
      </c>
      <c r="G764">
        <v>19.759399999999999</v>
      </c>
      <c r="H764">
        <v>99.446399999999997</v>
      </c>
      <c r="I764">
        <v>23631.9</v>
      </c>
      <c r="J764">
        <v>17.753399999999999</v>
      </c>
    </row>
    <row r="765" spans="1:10" x14ac:dyDescent="0.2">
      <c r="A765" t="s">
        <v>1161</v>
      </c>
      <c r="B765">
        <v>24671.4277</v>
      </c>
      <c r="C765">
        <v>34.326500000000003</v>
      </c>
      <c r="D765">
        <v>42.661799999999999</v>
      </c>
      <c r="E765">
        <v>43.484000000000002</v>
      </c>
      <c r="F765">
        <v>18.433800000000002</v>
      </c>
      <c r="G765">
        <v>16.6675</v>
      </c>
      <c r="H765">
        <v>95.524299999999997</v>
      </c>
      <c r="I765">
        <v>30415.5</v>
      </c>
      <c r="J765">
        <v>14.477499999999999</v>
      </c>
    </row>
    <row r="766" spans="1:10" x14ac:dyDescent="0.2">
      <c r="A766" t="s">
        <v>1162</v>
      </c>
      <c r="B766">
        <v>14061.3212</v>
      </c>
      <c r="C766">
        <v>31.398099999999999</v>
      </c>
      <c r="D766">
        <v>41.251800000000003</v>
      </c>
      <c r="E766">
        <v>42.071100000000001</v>
      </c>
      <c r="F766">
        <v>15.139699999999999</v>
      </c>
      <c r="G766">
        <v>13.7783</v>
      </c>
      <c r="H766">
        <v>85.512200000000007</v>
      </c>
      <c r="I766">
        <v>24791.5</v>
      </c>
      <c r="J766">
        <v>11.192</v>
      </c>
    </row>
    <row r="767" spans="1:10" x14ac:dyDescent="0.2">
      <c r="A767" t="s">
        <v>1163</v>
      </c>
      <c r="B767">
        <v>6698.0565999999999</v>
      </c>
      <c r="C767">
        <v>28.677099999999999</v>
      </c>
      <c r="D767">
        <v>39.902200000000001</v>
      </c>
      <c r="E767">
        <v>40.714399999999998</v>
      </c>
      <c r="F767">
        <v>12.267099999999999</v>
      </c>
      <c r="G767">
        <v>11.275499999999999</v>
      </c>
      <c r="H767">
        <v>71.283799999999999</v>
      </c>
      <c r="I767">
        <v>19134.5</v>
      </c>
      <c r="J767">
        <v>7.7179000000000002</v>
      </c>
    </row>
    <row r="768" spans="1:10" x14ac:dyDescent="0.2">
      <c r="A768" t="s">
        <v>1164</v>
      </c>
      <c r="B768">
        <v>1649.7009</v>
      </c>
      <c r="C768">
        <v>25.713799999999999</v>
      </c>
      <c r="D768">
        <v>38.293500000000002</v>
      </c>
      <c r="E768">
        <v>39.139200000000002</v>
      </c>
      <c r="F768">
        <v>8.9893999999999998</v>
      </c>
      <c r="G768">
        <v>8.4266000000000005</v>
      </c>
      <c r="H768">
        <v>46.261499999999998</v>
      </c>
      <c r="I768">
        <v>9228.4</v>
      </c>
      <c r="J768">
        <v>4.0654000000000003</v>
      </c>
    </row>
    <row r="769" spans="1:10" x14ac:dyDescent="0.2">
      <c r="A769" t="s">
        <v>1165</v>
      </c>
      <c r="B769">
        <v>8520.5242999999991</v>
      </c>
      <c r="C769">
        <v>42.325200000000002</v>
      </c>
      <c r="D769">
        <v>46.5396</v>
      </c>
      <c r="E769">
        <v>46.587899999999998</v>
      </c>
      <c r="F769">
        <v>23.088899999999999</v>
      </c>
      <c r="G769">
        <v>20.1205</v>
      </c>
      <c r="H769">
        <v>99.2667</v>
      </c>
      <c r="I769">
        <v>15569.9</v>
      </c>
      <c r="J769">
        <v>8.4686000000000003</v>
      </c>
    </row>
    <row r="770" spans="1:10" x14ac:dyDescent="0.2">
      <c r="A770" t="s">
        <v>1166</v>
      </c>
      <c r="B770">
        <v>4692.2910000000002</v>
      </c>
      <c r="C770">
        <v>41.272100000000002</v>
      </c>
      <c r="D770">
        <v>45.229599999999998</v>
      </c>
      <c r="E770">
        <v>45.049500000000002</v>
      </c>
      <c r="F770">
        <v>20.785</v>
      </c>
      <c r="G770">
        <v>18.657</v>
      </c>
      <c r="H770">
        <v>95.414900000000003</v>
      </c>
      <c r="I770">
        <v>12616.7</v>
      </c>
      <c r="J770">
        <v>7.7111999999999998</v>
      </c>
    </row>
    <row r="771" spans="1:10" x14ac:dyDescent="0.2">
      <c r="A771" t="s">
        <v>1167</v>
      </c>
      <c r="B771">
        <v>2588.9502000000002</v>
      </c>
      <c r="C771">
        <v>40.106200000000001</v>
      </c>
      <c r="D771">
        <v>43.663200000000003</v>
      </c>
      <c r="E771">
        <v>43.311599999999999</v>
      </c>
      <c r="F771">
        <v>18.379300000000001</v>
      </c>
      <c r="G771">
        <v>17.104700000000001</v>
      </c>
      <c r="H771">
        <v>85.530500000000004</v>
      </c>
      <c r="I771">
        <v>10497.5</v>
      </c>
      <c r="J771">
        <v>6.8029000000000002</v>
      </c>
    </row>
    <row r="772" spans="1:10" x14ac:dyDescent="0.2">
      <c r="A772" t="s">
        <v>1168</v>
      </c>
      <c r="B772">
        <v>1506.4793</v>
      </c>
      <c r="C772">
        <v>38.821800000000003</v>
      </c>
      <c r="D772">
        <v>41.866700000000002</v>
      </c>
      <c r="E772">
        <v>41.488399999999999</v>
      </c>
      <c r="F772">
        <v>16.087199999999999</v>
      </c>
      <c r="G772">
        <v>15.545</v>
      </c>
      <c r="H772">
        <v>71.6571</v>
      </c>
      <c r="I772">
        <v>7626.9</v>
      </c>
      <c r="J772">
        <v>6.1901999999999999</v>
      </c>
    </row>
    <row r="773" spans="1:10" x14ac:dyDescent="0.2">
      <c r="A773" t="s">
        <v>1169</v>
      </c>
      <c r="B773">
        <v>880.12950000000001</v>
      </c>
      <c r="C773">
        <v>37.325099999999999</v>
      </c>
      <c r="D773">
        <v>39.920699999999997</v>
      </c>
      <c r="E773">
        <v>39.567399999999999</v>
      </c>
      <c r="F773">
        <v>13.9315</v>
      </c>
      <c r="G773">
        <v>13.9474</v>
      </c>
      <c r="H773">
        <v>54.851399999999998</v>
      </c>
      <c r="I773">
        <v>5860</v>
      </c>
      <c r="J773">
        <v>4.9874999999999998</v>
      </c>
    </row>
    <row r="774" spans="1:10" x14ac:dyDescent="0.2">
      <c r="A774" t="s">
        <v>1170</v>
      </c>
      <c r="B774">
        <v>356.88959999999997</v>
      </c>
      <c r="C774">
        <v>34.622199999999999</v>
      </c>
      <c r="D774">
        <v>36.531100000000002</v>
      </c>
      <c r="E774">
        <v>36.271700000000003</v>
      </c>
      <c r="F774">
        <v>11.0274</v>
      </c>
      <c r="G774">
        <v>11.526300000000001</v>
      </c>
      <c r="H774">
        <v>31.1539</v>
      </c>
      <c r="I774">
        <v>3768</v>
      </c>
      <c r="J774">
        <v>3.4739</v>
      </c>
    </row>
    <row r="775" spans="1:10" x14ac:dyDescent="0.2">
      <c r="A775" t="s">
        <v>1171</v>
      </c>
      <c r="B775">
        <v>15874.8997</v>
      </c>
      <c r="C775">
        <v>44.058799999999998</v>
      </c>
      <c r="D775">
        <v>46.3645</v>
      </c>
      <c r="E775">
        <v>44.307400000000001</v>
      </c>
      <c r="F775">
        <v>24.551200000000001</v>
      </c>
      <c r="G775">
        <v>22.971499999999999</v>
      </c>
      <c r="H775">
        <v>95.133200000000002</v>
      </c>
      <c r="I775">
        <v>42584</v>
      </c>
      <c r="J775">
        <v>13.549099999999999</v>
      </c>
    </row>
    <row r="776" spans="1:10" x14ac:dyDescent="0.2">
      <c r="A776" t="s">
        <v>1172</v>
      </c>
      <c r="B776">
        <v>9665.1087000000007</v>
      </c>
      <c r="C776">
        <v>41.490699999999997</v>
      </c>
      <c r="D776">
        <v>45.3583</v>
      </c>
      <c r="E776">
        <v>42.956899999999997</v>
      </c>
      <c r="F776">
        <v>21.633800000000001</v>
      </c>
      <c r="G776">
        <v>20.297599999999999</v>
      </c>
      <c r="H776">
        <v>90.803399999999996</v>
      </c>
      <c r="I776">
        <v>43724.2</v>
      </c>
      <c r="J776">
        <v>11.4117</v>
      </c>
    </row>
    <row r="777" spans="1:10" x14ac:dyDescent="0.2">
      <c r="A777" t="s">
        <v>1173</v>
      </c>
      <c r="B777">
        <v>5529.9943000000003</v>
      </c>
      <c r="C777">
        <v>38.871600000000001</v>
      </c>
      <c r="D777">
        <v>44.3538</v>
      </c>
      <c r="E777">
        <v>41.564500000000002</v>
      </c>
      <c r="F777">
        <v>18.5321</v>
      </c>
      <c r="G777">
        <v>17.465</v>
      </c>
      <c r="H777">
        <v>82.344099999999997</v>
      </c>
      <c r="I777">
        <v>39009.800000000003</v>
      </c>
      <c r="J777">
        <v>8.8894000000000002</v>
      </c>
    </row>
    <row r="778" spans="1:10" x14ac:dyDescent="0.2">
      <c r="A778" t="s">
        <v>1174</v>
      </c>
      <c r="B778">
        <v>3010.1952000000001</v>
      </c>
      <c r="C778">
        <v>36.417700000000004</v>
      </c>
      <c r="D778">
        <v>43.340400000000002</v>
      </c>
      <c r="E778">
        <v>40.326900000000002</v>
      </c>
      <c r="F778">
        <v>15.5623</v>
      </c>
      <c r="G778">
        <v>14.731999999999999</v>
      </c>
      <c r="H778">
        <v>69.019599999999997</v>
      </c>
      <c r="I778">
        <v>34019.199999999997</v>
      </c>
      <c r="J778">
        <v>7.3722000000000003</v>
      </c>
    </row>
    <row r="779" spans="1:10" x14ac:dyDescent="0.2">
      <c r="A779" t="s">
        <v>1175</v>
      </c>
      <c r="B779">
        <v>1499.2275999999999</v>
      </c>
      <c r="C779">
        <v>34.167000000000002</v>
      </c>
      <c r="D779">
        <v>42.337000000000003</v>
      </c>
      <c r="E779">
        <v>39.168500000000002</v>
      </c>
      <c r="F779">
        <v>12.697900000000001</v>
      </c>
      <c r="G779">
        <v>12.1328</v>
      </c>
      <c r="H779">
        <v>51.428699999999999</v>
      </c>
      <c r="I779">
        <v>27835.200000000001</v>
      </c>
      <c r="J779">
        <v>5.5340999999999996</v>
      </c>
    </row>
    <row r="780" spans="1:10" x14ac:dyDescent="0.2">
      <c r="A780" t="s">
        <v>1176</v>
      </c>
      <c r="B780">
        <v>405.77280000000002</v>
      </c>
      <c r="C780">
        <v>31.404900000000001</v>
      </c>
      <c r="D780">
        <v>41.159700000000001</v>
      </c>
      <c r="E780">
        <v>37.6267</v>
      </c>
      <c r="F780">
        <v>9.0493000000000006</v>
      </c>
      <c r="G780">
        <v>8.9239999999999995</v>
      </c>
      <c r="H780">
        <v>24.817699999999999</v>
      </c>
      <c r="I780">
        <v>14085.7</v>
      </c>
      <c r="J780">
        <v>2.9009</v>
      </c>
    </row>
    <row r="781" spans="1:10" x14ac:dyDescent="0.2">
      <c r="A781" t="s">
        <v>1177</v>
      </c>
      <c r="B781">
        <v>910.36800000000005</v>
      </c>
      <c r="C781">
        <v>52.548900000000003</v>
      </c>
      <c r="D781">
        <v>53.7072</v>
      </c>
      <c r="E781">
        <v>54.238900000000001</v>
      </c>
      <c r="F781">
        <v>30.459800000000001</v>
      </c>
      <c r="G781">
        <v>28.5182</v>
      </c>
      <c r="H781">
        <v>98.691299999999998</v>
      </c>
      <c r="I781">
        <v>2021.4</v>
      </c>
      <c r="J781">
        <v>1.2533000000000001</v>
      </c>
    </row>
    <row r="782" spans="1:10" x14ac:dyDescent="0.2">
      <c r="A782" t="s">
        <v>1178</v>
      </c>
      <c r="B782">
        <v>599.6825</v>
      </c>
      <c r="C782">
        <v>49.957500000000003</v>
      </c>
      <c r="D782">
        <v>51.770600000000002</v>
      </c>
      <c r="E782">
        <v>52.402099999999997</v>
      </c>
      <c r="F782">
        <v>28.797499999999999</v>
      </c>
      <c r="G782">
        <v>26.866700000000002</v>
      </c>
      <c r="H782">
        <v>98.624399999999994</v>
      </c>
      <c r="I782">
        <v>2708.1</v>
      </c>
      <c r="J782">
        <v>1.5385</v>
      </c>
    </row>
    <row r="783" spans="1:10" x14ac:dyDescent="0.2">
      <c r="A783" t="s">
        <v>1179</v>
      </c>
      <c r="B783">
        <v>464.02519999999998</v>
      </c>
      <c r="C783">
        <v>47.969200000000001</v>
      </c>
      <c r="D783">
        <v>49.417999999999999</v>
      </c>
      <c r="E783">
        <v>50.293300000000002</v>
      </c>
      <c r="F783">
        <v>28.1218</v>
      </c>
      <c r="G783">
        <v>26.373000000000001</v>
      </c>
      <c r="H783">
        <v>98.457499999999996</v>
      </c>
      <c r="I783">
        <v>2328.1999999999998</v>
      </c>
      <c r="J783">
        <v>1.5768</v>
      </c>
    </row>
    <row r="784" spans="1:10" x14ac:dyDescent="0.2">
      <c r="A784" t="s">
        <v>1180</v>
      </c>
      <c r="B784">
        <v>344.38339999999999</v>
      </c>
      <c r="C784">
        <v>44.782400000000003</v>
      </c>
      <c r="D784">
        <v>46.796999999999997</v>
      </c>
      <c r="E784">
        <v>48.270699999999998</v>
      </c>
      <c r="F784">
        <v>27.167999999999999</v>
      </c>
      <c r="G784">
        <v>25.6005</v>
      </c>
      <c r="H784">
        <v>97.751199999999997</v>
      </c>
      <c r="I784">
        <v>1982.7</v>
      </c>
      <c r="J784">
        <v>1.5208999999999999</v>
      </c>
    </row>
    <row r="785" spans="1:10" x14ac:dyDescent="0.2">
      <c r="A785" t="s">
        <v>1181</v>
      </c>
      <c r="B785">
        <v>279.49110000000002</v>
      </c>
      <c r="C785">
        <v>41.839799999999997</v>
      </c>
      <c r="D785">
        <v>44.497500000000002</v>
      </c>
      <c r="E785">
        <v>46.122100000000003</v>
      </c>
      <c r="F785">
        <v>25.533100000000001</v>
      </c>
      <c r="G785">
        <v>24.316800000000001</v>
      </c>
      <c r="H785">
        <v>96.706000000000003</v>
      </c>
      <c r="I785">
        <v>1799.2</v>
      </c>
      <c r="J785">
        <v>1.454</v>
      </c>
    </row>
    <row r="786" spans="1:10" x14ac:dyDescent="0.2">
      <c r="A786" t="s">
        <v>1182</v>
      </c>
      <c r="B786">
        <v>219.12180000000001</v>
      </c>
      <c r="C786">
        <v>38.041800000000002</v>
      </c>
      <c r="D786">
        <v>42.230400000000003</v>
      </c>
      <c r="E786">
        <v>43.662700000000001</v>
      </c>
      <c r="F786">
        <v>22.883800000000001</v>
      </c>
      <c r="G786">
        <v>22.1616</v>
      </c>
      <c r="H786">
        <v>93.913399999999996</v>
      </c>
      <c r="I786">
        <v>1351.4</v>
      </c>
      <c r="J786">
        <v>1.4085000000000001</v>
      </c>
    </row>
    <row r="901" spans="1:10" x14ac:dyDescent="0.2">
      <c r="A901" t="s">
        <v>151</v>
      </c>
      <c r="B901">
        <v>12820.1258</v>
      </c>
      <c r="C901">
        <v>42.6</v>
      </c>
      <c r="D901">
        <v>44.870699999999999</v>
      </c>
      <c r="E901">
        <v>44.434100000000001</v>
      </c>
      <c r="F901">
        <v>27.634499999999999</v>
      </c>
      <c r="G901">
        <v>23.9026</v>
      </c>
      <c r="H901">
        <v>97.686199999999999</v>
      </c>
      <c r="I901">
        <v>20573</v>
      </c>
      <c r="J901">
        <v>7.8253000000000004</v>
      </c>
    </row>
    <row r="902" spans="1:10" x14ac:dyDescent="0.2">
      <c r="A902" t="s">
        <v>152</v>
      </c>
      <c r="B902">
        <v>5991.6319000000003</v>
      </c>
      <c r="C902">
        <v>40.877299999999998</v>
      </c>
      <c r="D902">
        <v>43.863599999999998</v>
      </c>
      <c r="E902">
        <v>43.630499999999998</v>
      </c>
      <c r="F902">
        <v>25.358799999999999</v>
      </c>
      <c r="G902">
        <v>21.950600000000001</v>
      </c>
      <c r="H902">
        <v>95.445999999999998</v>
      </c>
      <c r="I902">
        <v>15362.6</v>
      </c>
      <c r="J902">
        <v>5.5171000000000001</v>
      </c>
    </row>
    <row r="903" spans="1:10" x14ac:dyDescent="0.2">
      <c r="A903" t="s">
        <v>153</v>
      </c>
      <c r="B903">
        <v>2930.5347999999999</v>
      </c>
      <c r="C903">
        <v>38.840200000000003</v>
      </c>
      <c r="D903">
        <v>42.580599999999997</v>
      </c>
      <c r="E903">
        <v>42.708399999999997</v>
      </c>
      <c r="F903">
        <v>22.522500000000001</v>
      </c>
      <c r="G903">
        <v>19.497900000000001</v>
      </c>
      <c r="H903">
        <v>91.426500000000004</v>
      </c>
      <c r="I903">
        <v>13558</v>
      </c>
      <c r="J903">
        <v>4.3262</v>
      </c>
    </row>
    <row r="904" spans="1:10" x14ac:dyDescent="0.2">
      <c r="A904" t="s">
        <v>154</v>
      </c>
      <c r="B904">
        <v>1399.9254000000001</v>
      </c>
      <c r="C904">
        <v>36.613199999999999</v>
      </c>
      <c r="D904">
        <v>41.285200000000003</v>
      </c>
      <c r="E904">
        <v>41.690399999999997</v>
      </c>
      <c r="F904">
        <v>19.337399999999999</v>
      </c>
      <c r="G904">
        <v>16.781700000000001</v>
      </c>
      <c r="H904">
        <v>84.579800000000006</v>
      </c>
      <c r="I904">
        <v>10736.6</v>
      </c>
      <c r="J904">
        <v>3.762</v>
      </c>
    </row>
    <row r="905" spans="1:10" x14ac:dyDescent="0.2">
      <c r="A905" t="s">
        <v>155</v>
      </c>
      <c r="B905">
        <v>643.79250000000002</v>
      </c>
      <c r="C905">
        <v>34.328000000000003</v>
      </c>
      <c r="D905">
        <v>39.957299999999996</v>
      </c>
      <c r="E905">
        <v>40.627000000000002</v>
      </c>
      <c r="F905">
        <v>15.912000000000001</v>
      </c>
      <c r="G905">
        <v>13.9931</v>
      </c>
      <c r="H905">
        <v>74.099800000000002</v>
      </c>
      <c r="I905">
        <v>8108.7</v>
      </c>
      <c r="J905">
        <v>3.0112000000000001</v>
      </c>
    </row>
    <row r="906" spans="1:10" x14ac:dyDescent="0.2">
      <c r="A906" t="s">
        <v>156</v>
      </c>
      <c r="B906">
        <v>280.24990000000003</v>
      </c>
      <c r="C906">
        <v>32.0047</v>
      </c>
      <c r="D906">
        <v>38.599400000000003</v>
      </c>
      <c r="E906">
        <v>39.493899999999996</v>
      </c>
      <c r="F906">
        <v>12.5014</v>
      </c>
      <c r="G906">
        <v>11.3348</v>
      </c>
      <c r="H906">
        <v>57.480200000000004</v>
      </c>
      <c r="I906">
        <v>4961.3</v>
      </c>
      <c r="J906">
        <v>2.2519</v>
      </c>
    </row>
    <row r="907" spans="1:10" x14ac:dyDescent="0.2">
      <c r="A907" t="s">
        <v>157</v>
      </c>
      <c r="B907">
        <v>31710.760900000001</v>
      </c>
      <c r="C907">
        <v>42.549199999999999</v>
      </c>
      <c r="D907">
        <v>44.279200000000003</v>
      </c>
      <c r="E907">
        <v>46.496499999999997</v>
      </c>
      <c r="F907">
        <v>31.011199999999999</v>
      </c>
      <c r="G907">
        <v>27.7043</v>
      </c>
      <c r="H907">
        <v>99.976799999999997</v>
      </c>
      <c r="I907">
        <v>22230.7</v>
      </c>
      <c r="J907">
        <v>13.581300000000001</v>
      </c>
    </row>
    <row r="908" spans="1:10" x14ac:dyDescent="0.2">
      <c r="A908" t="s">
        <v>158</v>
      </c>
      <c r="B908">
        <v>18638.485000000001</v>
      </c>
      <c r="C908">
        <v>39.8384</v>
      </c>
      <c r="D908">
        <v>42.465499999999999</v>
      </c>
      <c r="E908">
        <v>44.610100000000003</v>
      </c>
      <c r="F908">
        <v>28.425699999999999</v>
      </c>
      <c r="G908">
        <v>25.194900000000001</v>
      </c>
      <c r="H908">
        <v>99.728899999999996</v>
      </c>
      <c r="I908">
        <v>20655.3</v>
      </c>
      <c r="J908">
        <v>11.055999999999999</v>
      </c>
    </row>
    <row r="909" spans="1:10" x14ac:dyDescent="0.2">
      <c r="A909" t="s">
        <v>159</v>
      </c>
      <c r="B909">
        <v>10879.501</v>
      </c>
      <c r="C909">
        <v>36.948500000000003</v>
      </c>
      <c r="D909">
        <v>40.707299999999996</v>
      </c>
      <c r="E909">
        <v>42.715899999999998</v>
      </c>
      <c r="F909">
        <v>25.239100000000001</v>
      </c>
      <c r="G909">
        <v>22.244499999999999</v>
      </c>
      <c r="H909">
        <v>95.934200000000004</v>
      </c>
      <c r="I909">
        <v>20547.099999999999</v>
      </c>
      <c r="J909">
        <v>9.0299999999999994</v>
      </c>
    </row>
    <row r="910" spans="1:10" x14ac:dyDescent="0.2">
      <c r="A910" t="s">
        <v>160</v>
      </c>
      <c r="B910">
        <v>6184.0190000000002</v>
      </c>
      <c r="C910">
        <v>34.020800000000001</v>
      </c>
      <c r="D910">
        <v>39.149900000000002</v>
      </c>
      <c r="E910">
        <v>40.989699999999999</v>
      </c>
      <c r="F910">
        <v>21.787199999999999</v>
      </c>
      <c r="G910">
        <v>19.047999999999998</v>
      </c>
      <c r="H910">
        <v>88.965199999999996</v>
      </c>
      <c r="I910">
        <v>18914.3</v>
      </c>
      <c r="J910">
        <v>7.1921999999999997</v>
      </c>
    </row>
    <row r="911" spans="1:10" x14ac:dyDescent="0.2">
      <c r="A911" t="s">
        <v>161</v>
      </c>
      <c r="B911">
        <v>3408.4207999999999</v>
      </c>
      <c r="C911">
        <v>31.139299999999999</v>
      </c>
      <c r="D911">
        <v>37.943600000000004</v>
      </c>
      <c r="E911">
        <v>39.375799999999998</v>
      </c>
      <c r="F911">
        <v>18.158999999999999</v>
      </c>
      <c r="G911">
        <v>15.7675</v>
      </c>
      <c r="H911">
        <v>77.922799999999995</v>
      </c>
      <c r="I911">
        <v>16411.099999999999</v>
      </c>
      <c r="J911">
        <v>5.6885000000000003</v>
      </c>
    </row>
    <row r="912" spans="1:10" x14ac:dyDescent="0.2">
      <c r="A912" t="s">
        <v>162</v>
      </c>
      <c r="B912">
        <v>1403.8501000000001</v>
      </c>
      <c r="C912">
        <v>27.745899999999999</v>
      </c>
      <c r="D912">
        <v>36.7545</v>
      </c>
      <c r="E912">
        <v>37.726300000000002</v>
      </c>
      <c r="F912">
        <v>13.7317</v>
      </c>
      <c r="G912">
        <v>12.034700000000001</v>
      </c>
      <c r="H912">
        <v>57.9938</v>
      </c>
      <c r="I912">
        <v>10725.1</v>
      </c>
      <c r="J912">
        <v>2.8563999999999998</v>
      </c>
    </row>
    <row r="913" spans="1:10" x14ac:dyDescent="0.2">
      <c r="A913" t="s">
        <v>163</v>
      </c>
      <c r="B913">
        <v>77522.470799999996</v>
      </c>
      <c r="C913">
        <v>39.481000000000002</v>
      </c>
      <c r="D913">
        <v>40.725299999999997</v>
      </c>
      <c r="E913">
        <v>41.422400000000003</v>
      </c>
      <c r="F913">
        <v>26.128499999999999</v>
      </c>
      <c r="G913">
        <v>22.0063</v>
      </c>
      <c r="H913">
        <v>99.977199999999996</v>
      </c>
      <c r="I913">
        <v>39838.9</v>
      </c>
      <c r="J913">
        <v>26.3733</v>
      </c>
    </row>
    <row r="914" spans="1:10" x14ac:dyDescent="0.2">
      <c r="A914" t="s">
        <v>164</v>
      </c>
      <c r="B914">
        <v>41617.944600000003</v>
      </c>
      <c r="C914">
        <v>36.8767</v>
      </c>
      <c r="D914">
        <v>38.797899999999998</v>
      </c>
      <c r="E914">
        <v>39.5398</v>
      </c>
      <c r="F914">
        <v>23.7547</v>
      </c>
      <c r="G914">
        <v>19.918399999999998</v>
      </c>
      <c r="H914">
        <v>99.766900000000007</v>
      </c>
      <c r="I914">
        <v>31928.799999999999</v>
      </c>
      <c r="J914">
        <v>20.247199999999999</v>
      </c>
    </row>
    <row r="915" spans="1:10" x14ac:dyDescent="0.2">
      <c r="A915" t="s">
        <v>165</v>
      </c>
      <c r="B915">
        <v>22567.323100000001</v>
      </c>
      <c r="C915">
        <v>34.353099999999998</v>
      </c>
      <c r="D915">
        <v>37.203800000000001</v>
      </c>
      <c r="E915">
        <v>37.811700000000002</v>
      </c>
      <c r="F915">
        <v>21.433</v>
      </c>
      <c r="G915">
        <v>17.955100000000002</v>
      </c>
      <c r="H915">
        <v>94.968400000000003</v>
      </c>
      <c r="I915">
        <v>30503.7</v>
      </c>
      <c r="J915">
        <v>16.0731</v>
      </c>
    </row>
    <row r="916" spans="1:10" x14ac:dyDescent="0.2">
      <c r="A916" t="s">
        <v>166</v>
      </c>
      <c r="B916">
        <v>12324.04</v>
      </c>
      <c r="C916">
        <v>31.852399999999999</v>
      </c>
      <c r="D916">
        <v>35.6785</v>
      </c>
      <c r="E916">
        <v>36.183399999999999</v>
      </c>
      <c r="F916">
        <v>18.703800000000001</v>
      </c>
      <c r="G916">
        <v>15.7094</v>
      </c>
      <c r="H916">
        <v>86.3857</v>
      </c>
      <c r="I916">
        <v>24741</v>
      </c>
      <c r="J916">
        <v>12.8385</v>
      </c>
    </row>
    <row r="917" spans="1:10" x14ac:dyDescent="0.2">
      <c r="A917" t="s">
        <v>167</v>
      </c>
      <c r="B917">
        <v>6636.5907999999999</v>
      </c>
      <c r="C917">
        <v>29.4313</v>
      </c>
      <c r="D917">
        <v>34.396900000000002</v>
      </c>
      <c r="E917">
        <v>34.7834</v>
      </c>
      <c r="F917">
        <v>15.6631</v>
      </c>
      <c r="G917">
        <v>13.271599999999999</v>
      </c>
      <c r="H917">
        <v>73.148300000000006</v>
      </c>
      <c r="I917">
        <v>19181.400000000001</v>
      </c>
      <c r="J917">
        <v>9.8583999999999996</v>
      </c>
    </row>
    <row r="918" spans="1:10" x14ac:dyDescent="0.2">
      <c r="A918" t="s">
        <v>168</v>
      </c>
      <c r="B918">
        <v>2475.8276999999998</v>
      </c>
      <c r="C918">
        <v>26.1693</v>
      </c>
      <c r="D918">
        <v>32.903599999999997</v>
      </c>
      <c r="E918">
        <v>33.089300000000001</v>
      </c>
      <c r="F918">
        <v>11.519399999999999</v>
      </c>
      <c r="G918">
        <v>10.043799999999999</v>
      </c>
      <c r="H918">
        <v>47.135199999999998</v>
      </c>
      <c r="I918">
        <v>11535.4</v>
      </c>
      <c r="J918">
        <v>5.5858999999999996</v>
      </c>
    </row>
    <row r="919" spans="1:10" x14ac:dyDescent="0.2">
      <c r="A919" t="s">
        <v>169</v>
      </c>
      <c r="B919">
        <v>22718.128700000001</v>
      </c>
      <c r="C919">
        <v>39.786299999999997</v>
      </c>
      <c r="D919">
        <v>42.442100000000003</v>
      </c>
      <c r="E919">
        <v>47.047800000000002</v>
      </c>
      <c r="F919">
        <v>21.7102</v>
      </c>
      <c r="G919">
        <v>18.0609</v>
      </c>
      <c r="H919">
        <v>91.580399999999997</v>
      </c>
      <c r="I919">
        <v>101553.4</v>
      </c>
      <c r="J919">
        <v>16.642399999999999</v>
      </c>
    </row>
    <row r="920" spans="1:10" x14ac:dyDescent="0.2">
      <c r="A920" t="s">
        <v>170</v>
      </c>
      <c r="B920">
        <v>4423.9813999999997</v>
      </c>
      <c r="C920">
        <v>37.993899999999996</v>
      </c>
      <c r="D920">
        <v>40.919899999999998</v>
      </c>
      <c r="E920">
        <v>46.2102</v>
      </c>
      <c r="F920">
        <v>18.236599999999999</v>
      </c>
      <c r="G920">
        <v>15.3202</v>
      </c>
      <c r="H920">
        <v>86.499300000000005</v>
      </c>
      <c r="I920">
        <v>45824.3</v>
      </c>
      <c r="J920">
        <v>7.2666000000000004</v>
      </c>
    </row>
    <row r="921" spans="1:10" x14ac:dyDescent="0.2">
      <c r="A921" t="s">
        <v>171</v>
      </c>
      <c r="B921">
        <v>836.23860000000002</v>
      </c>
      <c r="C921">
        <v>37.539400000000001</v>
      </c>
      <c r="D921">
        <v>40.2438</v>
      </c>
      <c r="E921">
        <v>45.849899999999998</v>
      </c>
      <c r="F921">
        <v>17.1553</v>
      </c>
      <c r="G921">
        <v>14.645</v>
      </c>
      <c r="H921">
        <v>82.239699999999999</v>
      </c>
      <c r="I921">
        <v>22215.1</v>
      </c>
      <c r="J921">
        <v>3.0886999999999998</v>
      </c>
    </row>
    <row r="922" spans="1:10" x14ac:dyDescent="0.2">
      <c r="A922" t="s">
        <v>172</v>
      </c>
      <c r="B922">
        <v>165.3459</v>
      </c>
      <c r="C922">
        <v>37.289499999999997</v>
      </c>
      <c r="D922">
        <v>40.034399999999998</v>
      </c>
      <c r="E922">
        <v>45.6098</v>
      </c>
      <c r="F922">
        <v>16.598199999999999</v>
      </c>
      <c r="G922">
        <v>14.339399999999999</v>
      </c>
      <c r="H922">
        <v>78.303600000000003</v>
      </c>
      <c r="I922">
        <v>11954.8</v>
      </c>
      <c r="J922">
        <v>2.1339999999999999</v>
      </c>
    </row>
    <row r="923" spans="1:10" x14ac:dyDescent="0.2">
      <c r="A923" t="s">
        <v>173</v>
      </c>
      <c r="B923">
        <v>78.608099999999993</v>
      </c>
      <c r="C923">
        <v>36.928100000000001</v>
      </c>
      <c r="D923">
        <v>39.907600000000002</v>
      </c>
      <c r="E923">
        <v>45.206400000000002</v>
      </c>
      <c r="F923">
        <v>15.811</v>
      </c>
      <c r="G923">
        <v>13.936500000000001</v>
      </c>
      <c r="H923">
        <v>71.654700000000005</v>
      </c>
      <c r="I923">
        <v>6479.8</v>
      </c>
      <c r="J923">
        <v>1.8963000000000001</v>
      </c>
    </row>
    <row r="924" spans="1:10" x14ac:dyDescent="0.2">
      <c r="A924" t="s">
        <v>174</v>
      </c>
      <c r="B924">
        <v>42.692</v>
      </c>
      <c r="C924">
        <v>36.137599999999999</v>
      </c>
      <c r="D924">
        <v>39.6113</v>
      </c>
      <c r="E924">
        <v>44.595799999999997</v>
      </c>
      <c r="F924">
        <v>14.5245</v>
      </c>
      <c r="G924">
        <v>13.215999999999999</v>
      </c>
      <c r="H924">
        <v>60.4893</v>
      </c>
      <c r="I924">
        <v>2745.5</v>
      </c>
      <c r="J924">
        <v>1.6339999999999999</v>
      </c>
    </row>
    <row r="925" spans="1:10" x14ac:dyDescent="0.2">
      <c r="A925" t="s">
        <v>175</v>
      </c>
      <c r="B925">
        <v>31327.0785</v>
      </c>
      <c r="C925">
        <v>40.523400000000002</v>
      </c>
      <c r="D925">
        <v>44.430900000000001</v>
      </c>
      <c r="E925">
        <v>45.324199999999998</v>
      </c>
      <c r="F925">
        <v>23.5093</v>
      </c>
      <c r="G925">
        <v>19.888000000000002</v>
      </c>
      <c r="H925">
        <v>99.914000000000001</v>
      </c>
      <c r="I925">
        <v>47085.8</v>
      </c>
      <c r="J925">
        <v>14.4693</v>
      </c>
    </row>
    <row r="926" spans="1:10" x14ac:dyDescent="0.2">
      <c r="A926" t="s">
        <v>176</v>
      </c>
      <c r="B926">
        <v>10515.7703</v>
      </c>
      <c r="C926">
        <v>38.885199999999998</v>
      </c>
      <c r="D926">
        <v>43.411700000000003</v>
      </c>
      <c r="E926">
        <v>44.573099999999997</v>
      </c>
      <c r="F926">
        <v>20.520299999999999</v>
      </c>
      <c r="G926">
        <v>17.747599999999998</v>
      </c>
      <c r="H926">
        <v>97.5745</v>
      </c>
      <c r="I926">
        <v>26554.7</v>
      </c>
      <c r="J926">
        <v>8.4032999999999998</v>
      </c>
    </row>
    <row r="927" spans="1:10" x14ac:dyDescent="0.2">
      <c r="A927" t="s">
        <v>177</v>
      </c>
      <c r="B927">
        <v>4204.0366999999997</v>
      </c>
      <c r="C927">
        <v>37.592500000000001</v>
      </c>
      <c r="D927">
        <v>42.513399999999997</v>
      </c>
      <c r="E927">
        <v>43.804200000000002</v>
      </c>
      <c r="F927">
        <v>18.4207</v>
      </c>
      <c r="G927">
        <v>16.241700000000002</v>
      </c>
      <c r="H927">
        <v>92.879000000000005</v>
      </c>
      <c r="I927">
        <v>19327</v>
      </c>
      <c r="J927">
        <v>6.2458</v>
      </c>
    </row>
    <row r="928" spans="1:10" x14ac:dyDescent="0.2">
      <c r="A928" t="s">
        <v>178</v>
      </c>
      <c r="B928">
        <v>2016.78</v>
      </c>
      <c r="C928">
        <v>36.145000000000003</v>
      </c>
      <c r="D928">
        <v>41.491700000000002</v>
      </c>
      <c r="E928">
        <v>42.865499999999997</v>
      </c>
      <c r="F928">
        <v>16.05</v>
      </c>
      <c r="G928">
        <v>14.5268</v>
      </c>
      <c r="H928">
        <v>85.247</v>
      </c>
      <c r="I928">
        <v>13520.8</v>
      </c>
      <c r="J928">
        <v>4.9245999999999999</v>
      </c>
    </row>
    <row r="929" spans="1:10" x14ac:dyDescent="0.2">
      <c r="A929" t="s">
        <v>179</v>
      </c>
      <c r="B929">
        <v>1037.2054000000001</v>
      </c>
      <c r="C929">
        <v>34.467599999999997</v>
      </c>
      <c r="D929">
        <v>40.4011</v>
      </c>
      <c r="E929">
        <v>41.704000000000001</v>
      </c>
      <c r="F929">
        <v>13.4154</v>
      </c>
      <c r="G929">
        <v>12.5501</v>
      </c>
      <c r="H929">
        <v>73.331900000000005</v>
      </c>
      <c r="I929">
        <v>9705.2000000000007</v>
      </c>
      <c r="J929">
        <v>4.1172000000000004</v>
      </c>
    </row>
    <row r="930" spans="1:10" x14ac:dyDescent="0.2">
      <c r="A930" t="s">
        <v>180</v>
      </c>
      <c r="B930">
        <v>441.03300000000002</v>
      </c>
      <c r="C930">
        <v>32.243000000000002</v>
      </c>
      <c r="D930">
        <v>39.195</v>
      </c>
      <c r="E930">
        <v>40.396700000000003</v>
      </c>
      <c r="F930">
        <v>10.504</v>
      </c>
      <c r="G930">
        <v>10.2645</v>
      </c>
      <c r="H930">
        <v>55.343699999999998</v>
      </c>
      <c r="I930">
        <v>5726.8</v>
      </c>
      <c r="J930">
        <v>2.9339</v>
      </c>
    </row>
    <row r="931" spans="1:10" x14ac:dyDescent="0.2">
      <c r="A931" t="s">
        <v>181</v>
      </c>
      <c r="B931">
        <v>8963.1767999999993</v>
      </c>
      <c r="C931">
        <v>42.869399999999999</v>
      </c>
      <c r="D931">
        <v>46.554099999999998</v>
      </c>
      <c r="E931">
        <v>52.507599999999996</v>
      </c>
      <c r="F931">
        <v>24.693999999999999</v>
      </c>
      <c r="G931">
        <v>21.391200000000001</v>
      </c>
      <c r="H931">
        <v>95.434299999999993</v>
      </c>
      <c r="I931">
        <v>24324</v>
      </c>
      <c r="J931">
        <v>5.9496000000000002</v>
      </c>
    </row>
    <row r="932" spans="1:10" x14ac:dyDescent="0.2">
      <c r="A932" t="s">
        <v>182</v>
      </c>
      <c r="B932">
        <v>2973.2489999999998</v>
      </c>
      <c r="C932">
        <v>42.075499999999998</v>
      </c>
      <c r="D932">
        <v>46.2117</v>
      </c>
      <c r="E932">
        <v>51.847499999999997</v>
      </c>
      <c r="F932">
        <v>22.9999</v>
      </c>
      <c r="G932">
        <v>20.336500000000001</v>
      </c>
      <c r="H932">
        <v>93.599400000000003</v>
      </c>
      <c r="I932">
        <v>15123.2</v>
      </c>
      <c r="J932">
        <v>4.1337999999999999</v>
      </c>
    </row>
    <row r="933" spans="1:10" x14ac:dyDescent="0.2">
      <c r="A933" t="s">
        <v>183</v>
      </c>
      <c r="B933">
        <v>1138.7715000000001</v>
      </c>
      <c r="C933">
        <v>41.23</v>
      </c>
      <c r="D933">
        <v>45.8215</v>
      </c>
      <c r="E933">
        <v>50.985500000000002</v>
      </c>
      <c r="F933">
        <v>21.1464</v>
      </c>
      <c r="G933">
        <v>19.2044</v>
      </c>
      <c r="H933">
        <v>90.4148</v>
      </c>
      <c r="I933">
        <v>9707.2999999999993</v>
      </c>
      <c r="J933">
        <v>3.0230999999999999</v>
      </c>
    </row>
    <row r="934" spans="1:10" x14ac:dyDescent="0.2">
      <c r="A934" t="s">
        <v>184</v>
      </c>
      <c r="B934">
        <v>549.43029999999999</v>
      </c>
      <c r="C934">
        <v>40.171599999999998</v>
      </c>
      <c r="D934">
        <v>45.233800000000002</v>
      </c>
      <c r="E934">
        <v>49.6815</v>
      </c>
      <c r="F934">
        <v>19.107399999999998</v>
      </c>
      <c r="G934">
        <v>17.855599999999999</v>
      </c>
      <c r="H934">
        <v>85.425899999999999</v>
      </c>
      <c r="I934">
        <v>6424.3</v>
      </c>
      <c r="J934">
        <v>2.3121999999999998</v>
      </c>
    </row>
    <row r="935" spans="1:10" x14ac:dyDescent="0.2">
      <c r="A935" t="s">
        <v>185</v>
      </c>
      <c r="B935">
        <v>279.18020000000001</v>
      </c>
      <c r="C935">
        <v>38.864899999999999</v>
      </c>
      <c r="D935">
        <v>44.357999999999997</v>
      </c>
      <c r="E935">
        <v>48.1038</v>
      </c>
      <c r="F935">
        <v>16.950299999999999</v>
      </c>
      <c r="G935">
        <v>16.298400000000001</v>
      </c>
      <c r="H935">
        <v>77.490499999999997</v>
      </c>
      <c r="I935">
        <v>4293.7</v>
      </c>
      <c r="J935">
        <v>1.8467</v>
      </c>
    </row>
    <row r="936" spans="1:10" x14ac:dyDescent="0.2">
      <c r="A936" t="s">
        <v>186</v>
      </c>
      <c r="B936">
        <v>121.4329</v>
      </c>
      <c r="C936">
        <v>36.971600000000002</v>
      </c>
      <c r="D936">
        <v>43.272599999999997</v>
      </c>
      <c r="E936">
        <v>46.045499999999997</v>
      </c>
      <c r="F936">
        <v>14.4648</v>
      </c>
      <c r="G936">
        <v>14.364000000000001</v>
      </c>
      <c r="H936">
        <v>65.780699999999996</v>
      </c>
      <c r="I936">
        <v>2121.5</v>
      </c>
      <c r="J936">
        <v>1.3696999999999999</v>
      </c>
    </row>
    <row r="937" spans="1:10" x14ac:dyDescent="0.2">
      <c r="A937" t="s">
        <v>187</v>
      </c>
      <c r="B937">
        <v>57385.626499999998</v>
      </c>
      <c r="C937">
        <v>42.390900000000002</v>
      </c>
      <c r="D937">
        <v>44.224299999999999</v>
      </c>
      <c r="E937">
        <v>44.968400000000003</v>
      </c>
      <c r="F937">
        <v>27.401900000000001</v>
      </c>
      <c r="G937">
        <v>25.192699999999999</v>
      </c>
      <c r="H937">
        <v>99.977900000000005</v>
      </c>
      <c r="I937">
        <v>21427.200000000001</v>
      </c>
      <c r="J937">
        <v>27.212299999999999</v>
      </c>
    </row>
    <row r="938" spans="1:10" x14ac:dyDescent="0.2">
      <c r="A938" t="s">
        <v>188</v>
      </c>
      <c r="B938">
        <v>38925.358200000002</v>
      </c>
      <c r="C938">
        <v>39.064300000000003</v>
      </c>
      <c r="D938">
        <v>41.763599999999997</v>
      </c>
      <c r="E938">
        <v>42.857500000000002</v>
      </c>
      <c r="F938">
        <v>24.370899999999999</v>
      </c>
      <c r="G938">
        <v>22.578499999999998</v>
      </c>
      <c r="H938">
        <v>99.974400000000003</v>
      </c>
      <c r="I938">
        <v>21784.9</v>
      </c>
      <c r="J938">
        <v>22.766100000000002</v>
      </c>
    </row>
    <row r="939" spans="1:10" x14ac:dyDescent="0.2">
      <c r="A939" t="s">
        <v>189</v>
      </c>
      <c r="B939">
        <v>24188.422200000001</v>
      </c>
      <c r="C939">
        <v>35.579500000000003</v>
      </c>
      <c r="D939">
        <v>39.397399999999998</v>
      </c>
      <c r="E939">
        <v>40.864899999999999</v>
      </c>
      <c r="F939">
        <v>21.223800000000001</v>
      </c>
      <c r="G939">
        <v>19.746600000000001</v>
      </c>
      <c r="H939">
        <v>99.966700000000003</v>
      </c>
      <c r="I939">
        <v>31407.3</v>
      </c>
      <c r="J939">
        <v>19.0002</v>
      </c>
    </row>
    <row r="940" spans="1:10" x14ac:dyDescent="0.2">
      <c r="A940" t="s">
        <v>190</v>
      </c>
      <c r="B940">
        <v>14464.074500000001</v>
      </c>
      <c r="C940">
        <v>32.357100000000003</v>
      </c>
      <c r="D940">
        <v>37.270499999999998</v>
      </c>
      <c r="E940">
        <v>39.0259</v>
      </c>
      <c r="F940">
        <v>18.174099999999999</v>
      </c>
      <c r="G940">
        <v>16.946000000000002</v>
      </c>
      <c r="H940">
        <v>96.904399999999995</v>
      </c>
      <c r="I940">
        <v>29208.799999999999</v>
      </c>
      <c r="J940">
        <v>15.3621</v>
      </c>
    </row>
    <row r="941" spans="1:10" x14ac:dyDescent="0.2">
      <c r="A941" t="s">
        <v>191</v>
      </c>
      <c r="B941">
        <v>8112.0627999999997</v>
      </c>
      <c r="C941">
        <v>29.421900000000001</v>
      </c>
      <c r="D941">
        <v>35.390500000000003</v>
      </c>
      <c r="E941">
        <v>37.327599999999997</v>
      </c>
      <c r="F941">
        <v>15.1935</v>
      </c>
      <c r="G941">
        <v>14.181100000000001</v>
      </c>
      <c r="H941">
        <v>84.507800000000003</v>
      </c>
      <c r="I941">
        <v>24642.400000000001</v>
      </c>
      <c r="J941">
        <v>12.4255</v>
      </c>
    </row>
    <row r="942" spans="1:10" x14ac:dyDescent="0.2">
      <c r="A942" t="s">
        <v>192</v>
      </c>
      <c r="B942">
        <v>2478.8382000000001</v>
      </c>
      <c r="C942">
        <v>25.448399999999999</v>
      </c>
      <c r="D942">
        <v>32.905900000000003</v>
      </c>
      <c r="E942">
        <v>35.153500000000001</v>
      </c>
      <c r="F942">
        <v>10.6173</v>
      </c>
      <c r="G942">
        <v>10.005100000000001</v>
      </c>
      <c r="H942">
        <v>55.671700000000001</v>
      </c>
      <c r="I942">
        <v>15515.9</v>
      </c>
      <c r="J942">
        <v>6.9701000000000004</v>
      </c>
    </row>
    <row r="943" spans="1:10" x14ac:dyDescent="0.2">
      <c r="A943" t="s">
        <v>193</v>
      </c>
      <c r="B943">
        <v>60670.004300000001</v>
      </c>
      <c r="C943">
        <v>41.965600000000002</v>
      </c>
      <c r="D943">
        <v>45.4696</v>
      </c>
      <c r="E943">
        <v>45.2104</v>
      </c>
      <c r="F943">
        <v>28.058399999999999</v>
      </c>
      <c r="G943">
        <v>25.1996</v>
      </c>
      <c r="H943">
        <v>99.891000000000005</v>
      </c>
      <c r="I943">
        <v>21302.6</v>
      </c>
      <c r="J943">
        <v>27.8154</v>
      </c>
    </row>
    <row r="944" spans="1:10" x14ac:dyDescent="0.2">
      <c r="A944" t="s">
        <v>194</v>
      </c>
      <c r="B944">
        <v>40641.784599999999</v>
      </c>
      <c r="C944">
        <v>38.669699999999999</v>
      </c>
      <c r="D944">
        <v>43.263500000000001</v>
      </c>
      <c r="E944">
        <v>42.964700000000001</v>
      </c>
      <c r="F944">
        <v>24.436900000000001</v>
      </c>
      <c r="G944">
        <v>22.071000000000002</v>
      </c>
      <c r="H944">
        <v>99.835999999999999</v>
      </c>
      <c r="I944">
        <v>21142.6</v>
      </c>
      <c r="J944">
        <v>22.909600000000001</v>
      </c>
    </row>
    <row r="945" spans="1:10" x14ac:dyDescent="0.2">
      <c r="A945" t="s">
        <v>195</v>
      </c>
      <c r="B945">
        <v>24716.8652</v>
      </c>
      <c r="C945">
        <v>35.283499999999997</v>
      </c>
      <c r="D945">
        <v>41.107999999999997</v>
      </c>
      <c r="E945">
        <v>40.730899999999998</v>
      </c>
      <c r="F945">
        <v>20.680599999999998</v>
      </c>
      <c r="G945">
        <v>18.787800000000001</v>
      </c>
      <c r="H945">
        <v>99.729500000000002</v>
      </c>
      <c r="I945">
        <v>27022.799999999999</v>
      </c>
      <c r="J945">
        <v>18.633400000000002</v>
      </c>
    </row>
    <row r="946" spans="1:10" x14ac:dyDescent="0.2">
      <c r="A946" t="s">
        <v>196</v>
      </c>
      <c r="B946">
        <v>14494.175999999999</v>
      </c>
      <c r="C946">
        <v>32.179600000000001</v>
      </c>
      <c r="D946">
        <v>39.106099999999998</v>
      </c>
      <c r="E946">
        <v>38.661799999999999</v>
      </c>
      <c r="F946">
        <v>17.1568</v>
      </c>
      <c r="G946">
        <v>15.689500000000001</v>
      </c>
      <c r="H946">
        <v>98.864400000000003</v>
      </c>
      <c r="I946">
        <v>23700.5</v>
      </c>
      <c r="J946">
        <v>15.128399999999999</v>
      </c>
    </row>
    <row r="947" spans="1:10" x14ac:dyDescent="0.2">
      <c r="A947" t="s">
        <v>197</v>
      </c>
      <c r="B947">
        <v>8034.8362999999999</v>
      </c>
      <c r="C947">
        <v>29.329899999999999</v>
      </c>
      <c r="D947">
        <v>37.240299999999998</v>
      </c>
      <c r="E947">
        <v>36.775599999999997</v>
      </c>
      <c r="F947">
        <v>13.8367</v>
      </c>
      <c r="G947">
        <v>12.7546</v>
      </c>
      <c r="H947">
        <v>88.881600000000006</v>
      </c>
      <c r="I947">
        <v>19605</v>
      </c>
      <c r="J947">
        <v>12.444599999999999</v>
      </c>
    </row>
    <row r="948" spans="1:10" x14ac:dyDescent="0.2">
      <c r="A948" t="s">
        <v>198</v>
      </c>
      <c r="B948">
        <v>2552.232</v>
      </c>
      <c r="C948">
        <v>25.434000000000001</v>
      </c>
      <c r="D948">
        <v>34.823300000000003</v>
      </c>
      <c r="E948">
        <v>34.321599999999997</v>
      </c>
      <c r="F948">
        <v>9.0571000000000002</v>
      </c>
      <c r="G948">
        <v>8.5677000000000003</v>
      </c>
      <c r="H948">
        <v>62.766100000000002</v>
      </c>
      <c r="I948">
        <v>12239.6</v>
      </c>
      <c r="J948">
        <v>7.3617999999999997</v>
      </c>
    </row>
    <row r="949" spans="1:10" x14ac:dyDescent="0.2">
      <c r="A949" t="s">
        <v>199</v>
      </c>
      <c r="B949">
        <v>53603.935400000002</v>
      </c>
      <c r="C949">
        <v>38.850099999999998</v>
      </c>
      <c r="D949">
        <v>39.838500000000003</v>
      </c>
      <c r="E949">
        <v>42.125900000000001</v>
      </c>
      <c r="F949">
        <v>23.569400000000002</v>
      </c>
      <c r="G949">
        <v>19.582899999999999</v>
      </c>
      <c r="H949">
        <v>96.636700000000005</v>
      </c>
      <c r="I949">
        <v>79509</v>
      </c>
      <c r="J949">
        <v>21.5383</v>
      </c>
    </row>
    <row r="950" spans="1:10" x14ac:dyDescent="0.2">
      <c r="A950" t="s">
        <v>200</v>
      </c>
      <c r="B950">
        <v>11476.6862</v>
      </c>
      <c r="C950">
        <v>36.586599999999997</v>
      </c>
      <c r="D950">
        <v>39.204099999999997</v>
      </c>
      <c r="E950">
        <v>41.435499999999998</v>
      </c>
      <c r="F950">
        <v>21.270700000000001</v>
      </c>
      <c r="G950">
        <v>17.2928</v>
      </c>
      <c r="H950">
        <v>94.8583</v>
      </c>
      <c r="I950">
        <v>36487</v>
      </c>
      <c r="J950">
        <v>8.5241000000000007</v>
      </c>
    </row>
    <row r="951" spans="1:10" x14ac:dyDescent="0.2">
      <c r="A951" t="s">
        <v>201</v>
      </c>
      <c r="B951">
        <v>3363.0585000000001</v>
      </c>
      <c r="C951">
        <v>35.652999999999999</v>
      </c>
      <c r="D951">
        <v>38.750599999999999</v>
      </c>
      <c r="E951">
        <v>40.691600000000001</v>
      </c>
      <c r="F951">
        <v>20.241299999999999</v>
      </c>
      <c r="G951">
        <v>16.501300000000001</v>
      </c>
      <c r="H951">
        <v>91.928399999999996</v>
      </c>
      <c r="I951">
        <v>20846.099999999999</v>
      </c>
      <c r="J951">
        <v>5.0388000000000002</v>
      </c>
    </row>
    <row r="952" spans="1:10" x14ac:dyDescent="0.2">
      <c r="A952" t="s">
        <v>202</v>
      </c>
      <c r="B952">
        <v>1113.1385</v>
      </c>
      <c r="C952">
        <v>34.672899999999998</v>
      </c>
      <c r="D952">
        <v>38.372500000000002</v>
      </c>
      <c r="E952">
        <v>39.872100000000003</v>
      </c>
      <c r="F952">
        <v>19.103100000000001</v>
      </c>
      <c r="G952">
        <v>15.722099999999999</v>
      </c>
      <c r="H952">
        <v>87.2761</v>
      </c>
      <c r="I952">
        <v>11530.7</v>
      </c>
      <c r="J952">
        <v>3.6091000000000002</v>
      </c>
    </row>
    <row r="953" spans="1:10" x14ac:dyDescent="0.2">
      <c r="A953" t="s">
        <v>203</v>
      </c>
      <c r="B953">
        <v>532.26769999999999</v>
      </c>
      <c r="C953">
        <v>33.3459</v>
      </c>
      <c r="D953">
        <v>37.842300000000002</v>
      </c>
      <c r="E953">
        <v>38.823300000000003</v>
      </c>
      <c r="F953">
        <v>17.404299999999999</v>
      </c>
      <c r="G953">
        <v>14.5611</v>
      </c>
      <c r="H953">
        <v>79.109700000000004</v>
      </c>
      <c r="I953">
        <v>6667.9</v>
      </c>
      <c r="J953">
        <v>2.8877000000000002</v>
      </c>
    </row>
    <row r="954" spans="1:10" x14ac:dyDescent="0.2">
      <c r="A954" t="s">
        <v>204</v>
      </c>
      <c r="B954">
        <v>242.3723</v>
      </c>
      <c r="C954">
        <v>31.498100000000001</v>
      </c>
      <c r="D954">
        <v>37.118099999999998</v>
      </c>
      <c r="E954">
        <v>37.712499999999999</v>
      </c>
      <c r="F954">
        <v>14.9254</v>
      </c>
      <c r="G954">
        <v>12.796099999999999</v>
      </c>
      <c r="H954">
        <v>65.967600000000004</v>
      </c>
      <c r="I954">
        <v>3396.9</v>
      </c>
      <c r="J954">
        <v>2.1581000000000001</v>
      </c>
    </row>
    <row r="955" spans="1:10" x14ac:dyDescent="0.2">
      <c r="A955" t="s">
        <v>205</v>
      </c>
      <c r="B955">
        <v>6486.3937999999998</v>
      </c>
      <c r="C955">
        <v>42.674700000000001</v>
      </c>
      <c r="D955">
        <v>46.544199999999996</v>
      </c>
      <c r="E955">
        <v>48.327199999999998</v>
      </c>
      <c r="F955">
        <v>25.713000000000001</v>
      </c>
      <c r="G955">
        <v>21.959199999999999</v>
      </c>
      <c r="H955">
        <v>99.705399999999997</v>
      </c>
      <c r="I955">
        <v>17713.8</v>
      </c>
      <c r="J955">
        <v>9.5594999999999999</v>
      </c>
    </row>
    <row r="956" spans="1:10" x14ac:dyDescent="0.2">
      <c r="A956" t="s">
        <v>206</v>
      </c>
      <c r="B956">
        <v>3048.7323000000001</v>
      </c>
      <c r="C956">
        <v>41.558999999999997</v>
      </c>
      <c r="D956">
        <v>45.544199999999996</v>
      </c>
      <c r="E956">
        <v>47.169499999999999</v>
      </c>
      <c r="F956">
        <v>23.623799999999999</v>
      </c>
      <c r="G956">
        <v>20.557600000000001</v>
      </c>
      <c r="H956">
        <v>98.635800000000003</v>
      </c>
      <c r="I956">
        <v>11948.1</v>
      </c>
      <c r="J956">
        <v>7.3564999999999996</v>
      </c>
    </row>
    <row r="957" spans="1:10" x14ac:dyDescent="0.2">
      <c r="A957" t="s">
        <v>207</v>
      </c>
      <c r="B957">
        <v>1601.0030999999999</v>
      </c>
      <c r="C957">
        <v>40.1175</v>
      </c>
      <c r="D957">
        <v>44.275599999999997</v>
      </c>
      <c r="E957">
        <v>45.706899999999997</v>
      </c>
      <c r="F957">
        <v>21.0015</v>
      </c>
      <c r="G957">
        <v>18.7469</v>
      </c>
      <c r="H957">
        <v>94.638800000000003</v>
      </c>
      <c r="I957">
        <v>9061.6</v>
      </c>
      <c r="J957">
        <v>5.9295</v>
      </c>
    </row>
    <row r="958" spans="1:10" x14ac:dyDescent="0.2">
      <c r="A958" t="s">
        <v>208</v>
      </c>
      <c r="B958">
        <v>947.59690000000001</v>
      </c>
      <c r="C958">
        <v>38.468600000000002</v>
      </c>
      <c r="D958">
        <v>42.866799999999998</v>
      </c>
      <c r="E958">
        <v>44.113999999999997</v>
      </c>
      <c r="F958">
        <v>18.298200000000001</v>
      </c>
      <c r="G958">
        <v>16.8399</v>
      </c>
      <c r="H958">
        <v>86.954700000000003</v>
      </c>
      <c r="I958">
        <v>6406.1</v>
      </c>
      <c r="J958">
        <v>5.1006999999999998</v>
      </c>
    </row>
    <row r="959" spans="1:10" x14ac:dyDescent="0.2">
      <c r="A959" t="s">
        <v>209</v>
      </c>
      <c r="B959">
        <v>579.57380000000001</v>
      </c>
      <c r="C959">
        <v>36.634599999999999</v>
      </c>
      <c r="D959">
        <v>41.321100000000001</v>
      </c>
      <c r="E959">
        <v>42.3598</v>
      </c>
      <c r="F959">
        <v>15.852600000000001</v>
      </c>
      <c r="G959">
        <v>14.983499999999999</v>
      </c>
      <c r="H959">
        <v>75.567099999999996</v>
      </c>
      <c r="I959">
        <v>4564.1000000000004</v>
      </c>
      <c r="J959">
        <v>4.2111999999999998</v>
      </c>
    </row>
    <row r="960" spans="1:10" x14ac:dyDescent="0.2">
      <c r="A960" t="s">
        <v>210</v>
      </c>
      <c r="B960">
        <v>267.8646</v>
      </c>
      <c r="C960">
        <v>33.760800000000003</v>
      </c>
      <c r="D960">
        <v>39.473999999999997</v>
      </c>
      <c r="E960">
        <v>40.065800000000003</v>
      </c>
      <c r="F960">
        <v>12.5032</v>
      </c>
      <c r="G960">
        <v>12.3203</v>
      </c>
      <c r="H960">
        <v>54.834800000000001</v>
      </c>
      <c r="I960">
        <v>2888</v>
      </c>
      <c r="J960">
        <v>3.0766</v>
      </c>
    </row>
    <row r="961" spans="1:10" x14ac:dyDescent="0.2">
      <c r="A961" t="s">
        <v>211</v>
      </c>
      <c r="B961">
        <v>11742.928400000001</v>
      </c>
      <c r="C961">
        <v>46.894199999999998</v>
      </c>
      <c r="D961">
        <v>49.373199999999997</v>
      </c>
      <c r="E961">
        <v>50.575699999999998</v>
      </c>
      <c r="F961">
        <v>24.9618</v>
      </c>
      <c r="G961">
        <v>23.6846</v>
      </c>
      <c r="H961">
        <v>99.666700000000006</v>
      </c>
      <c r="I961">
        <v>11422</v>
      </c>
      <c r="J961">
        <v>8.4537999999999993</v>
      </c>
    </row>
    <row r="962" spans="1:10" x14ac:dyDescent="0.2">
      <c r="A962" t="s">
        <v>212</v>
      </c>
      <c r="B962">
        <v>7269.6854999999996</v>
      </c>
      <c r="C962">
        <v>44.892099999999999</v>
      </c>
      <c r="D962">
        <v>47.7395</v>
      </c>
      <c r="E962">
        <v>48.688099999999999</v>
      </c>
      <c r="F962">
        <v>23.314299999999999</v>
      </c>
      <c r="G962">
        <v>22.227399999999999</v>
      </c>
      <c r="H962">
        <v>98.145899999999997</v>
      </c>
      <c r="I962">
        <v>10334.200000000001</v>
      </c>
      <c r="J962">
        <v>7.7614000000000001</v>
      </c>
    </row>
    <row r="963" spans="1:10" x14ac:dyDescent="0.2">
      <c r="A963" t="s">
        <v>213</v>
      </c>
      <c r="B963">
        <v>4417.4821000000002</v>
      </c>
      <c r="C963">
        <v>42.5518</v>
      </c>
      <c r="D963">
        <v>46.025599999999997</v>
      </c>
      <c r="E963">
        <v>46.734200000000001</v>
      </c>
      <c r="F963">
        <v>21.146799999999999</v>
      </c>
      <c r="G963">
        <v>20.3444</v>
      </c>
      <c r="H963">
        <v>93.8001</v>
      </c>
      <c r="I963">
        <v>10068.299999999999</v>
      </c>
      <c r="J963">
        <v>6.6688000000000001</v>
      </c>
    </row>
    <row r="964" spans="1:10" x14ac:dyDescent="0.2">
      <c r="A964" t="s">
        <v>214</v>
      </c>
      <c r="B964">
        <v>2697.2447000000002</v>
      </c>
      <c r="C964">
        <v>40.124699999999997</v>
      </c>
      <c r="D964">
        <v>44.287700000000001</v>
      </c>
      <c r="E964">
        <v>44.753900000000002</v>
      </c>
      <c r="F964">
        <v>18.7502</v>
      </c>
      <c r="G964">
        <v>18.256499999999999</v>
      </c>
      <c r="H964">
        <v>86.357600000000005</v>
      </c>
      <c r="I964">
        <v>8133.9</v>
      </c>
      <c r="J964">
        <v>5.6332000000000004</v>
      </c>
    </row>
    <row r="965" spans="1:10" x14ac:dyDescent="0.2">
      <c r="A965" t="s">
        <v>215</v>
      </c>
      <c r="B965">
        <v>1639.0103999999999</v>
      </c>
      <c r="C965">
        <v>37.698799999999999</v>
      </c>
      <c r="D965">
        <v>42.633499999999998</v>
      </c>
      <c r="E965">
        <v>42.8459</v>
      </c>
      <c r="F965">
        <v>16.349900000000002</v>
      </c>
      <c r="G965">
        <v>16.142800000000001</v>
      </c>
      <c r="H965">
        <v>75.2239</v>
      </c>
      <c r="I965">
        <v>6642.2</v>
      </c>
      <c r="J965">
        <v>4.8177000000000003</v>
      </c>
    </row>
    <row r="966" spans="1:10" x14ac:dyDescent="0.2">
      <c r="A966" t="s">
        <v>216</v>
      </c>
      <c r="B966">
        <v>712.38599999999997</v>
      </c>
      <c r="C966">
        <v>34.107500000000002</v>
      </c>
      <c r="D966">
        <v>40.798099999999998</v>
      </c>
      <c r="E966">
        <v>40.377000000000002</v>
      </c>
      <c r="F966">
        <v>13.0543</v>
      </c>
      <c r="G966">
        <v>13.2082</v>
      </c>
      <c r="H966">
        <v>52.2483</v>
      </c>
      <c r="I966">
        <v>4682.1000000000004</v>
      </c>
      <c r="J966">
        <v>3.2347000000000001</v>
      </c>
    </row>
    <row r="967" spans="1:10" x14ac:dyDescent="0.2">
      <c r="A967" t="s">
        <v>217</v>
      </c>
      <c r="B967">
        <v>27955.715400000001</v>
      </c>
      <c r="C967">
        <v>41.499299999999998</v>
      </c>
      <c r="D967">
        <v>44.076799999999999</v>
      </c>
      <c r="E967">
        <v>45.834400000000002</v>
      </c>
      <c r="F967">
        <v>27.043900000000001</v>
      </c>
      <c r="G967">
        <v>22.527999999999999</v>
      </c>
      <c r="H967">
        <v>99.972499999999997</v>
      </c>
      <c r="I967">
        <v>29027.1</v>
      </c>
      <c r="J967">
        <v>16.305199999999999</v>
      </c>
    </row>
    <row r="968" spans="1:10" x14ac:dyDescent="0.2">
      <c r="A968" t="s">
        <v>218</v>
      </c>
      <c r="B968">
        <v>16551.3262</v>
      </c>
      <c r="C968">
        <v>39.3992</v>
      </c>
      <c r="D968">
        <v>42.186399999999999</v>
      </c>
      <c r="E968">
        <v>43.841799999999999</v>
      </c>
      <c r="F968">
        <v>23.259499999999999</v>
      </c>
      <c r="G968">
        <v>19.87</v>
      </c>
      <c r="H968">
        <v>99.966200000000001</v>
      </c>
      <c r="I968">
        <v>25691.3</v>
      </c>
      <c r="J968">
        <v>13.298299999999999</v>
      </c>
    </row>
    <row r="969" spans="1:10" x14ac:dyDescent="0.2">
      <c r="A969" t="s">
        <v>219</v>
      </c>
      <c r="B969">
        <v>9612.3830999999991</v>
      </c>
      <c r="C969">
        <v>37.145200000000003</v>
      </c>
      <c r="D969">
        <v>40.504399999999997</v>
      </c>
      <c r="E969">
        <v>42.326599999999999</v>
      </c>
      <c r="F969">
        <v>19.453399999999998</v>
      </c>
      <c r="G969">
        <v>17.122699999999998</v>
      </c>
      <c r="H969">
        <v>96.784800000000004</v>
      </c>
      <c r="I969">
        <v>22965.4</v>
      </c>
      <c r="J969">
        <v>10.856199999999999</v>
      </c>
    </row>
    <row r="970" spans="1:10" x14ac:dyDescent="0.2">
      <c r="A970" t="s">
        <v>220</v>
      </c>
      <c r="B970">
        <v>5644.3954000000003</v>
      </c>
      <c r="C970">
        <v>34.8748</v>
      </c>
      <c r="D970">
        <v>39.037599999999998</v>
      </c>
      <c r="E970">
        <v>41.278599999999997</v>
      </c>
      <c r="F970">
        <v>15.944699999999999</v>
      </c>
      <c r="G970">
        <v>14.472099999999999</v>
      </c>
      <c r="H970">
        <v>83.838499999999996</v>
      </c>
      <c r="I970">
        <v>16924.2</v>
      </c>
      <c r="J970">
        <v>9.3534000000000006</v>
      </c>
    </row>
    <row r="971" spans="1:10" x14ac:dyDescent="0.2">
      <c r="A971" t="s">
        <v>221</v>
      </c>
      <c r="B971">
        <v>3287.5108</v>
      </c>
      <c r="C971">
        <v>32.594099999999997</v>
      </c>
      <c r="D971">
        <v>37.8035</v>
      </c>
      <c r="E971">
        <v>40.565800000000003</v>
      </c>
      <c r="F971">
        <v>12.7273</v>
      </c>
      <c r="G971">
        <v>11.931699999999999</v>
      </c>
      <c r="H971">
        <v>65.914100000000005</v>
      </c>
      <c r="I971">
        <v>14179.7</v>
      </c>
      <c r="J971">
        <v>8.6353000000000009</v>
      </c>
    </row>
    <row r="972" spans="1:10" x14ac:dyDescent="0.2">
      <c r="A972" t="s">
        <v>222</v>
      </c>
      <c r="B972">
        <v>1188.0723</v>
      </c>
      <c r="C972">
        <v>29.021699999999999</v>
      </c>
      <c r="D972">
        <v>36.529499999999999</v>
      </c>
      <c r="E972">
        <v>39.9636</v>
      </c>
      <c r="F972">
        <v>8.2779000000000007</v>
      </c>
      <c r="G972">
        <v>8.2812000000000001</v>
      </c>
      <c r="H972">
        <v>36.358800000000002</v>
      </c>
      <c r="I972">
        <v>9015.2999999999993</v>
      </c>
      <c r="J972">
        <v>5.9261999999999997</v>
      </c>
    </row>
    <row r="973" spans="1:10" x14ac:dyDescent="0.2">
      <c r="A973" t="s">
        <v>223</v>
      </c>
      <c r="B973">
        <v>34520.569199999998</v>
      </c>
      <c r="C973">
        <v>42.101700000000001</v>
      </c>
      <c r="D973">
        <v>44.529699999999998</v>
      </c>
      <c r="E973">
        <v>45.706200000000003</v>
      </c>
      <c r="F973">
        <v>26.4404</v>
      </c>
      <c r="G973">
        <v>23.479399999999998</v>
      </c>
      <c r="H973">
        <v>99.748500000000007</v>
      </c>
      <c r="I973">
        <v>31420.7</v>
      </c>
      <c r="J973">
        <v>20.308599999999998</v>
      </c>
    </row>
    <row r="974" spans="1:10" x14ac:dyDescent="0.2">
      <c r="A974" t="s">
        <v>224</v>
      </c>
      <c r="B974">
        <v>15772.7536</v>
      </c>
      <c r="C974">
        <v>38.746699999999997</v>
      </c>
      <c r="D974">
        <v>42.540399999999998</v>
      </c>
      <c r="E974">
        <v>43.980200000000004</v>
      </c>
      <c r="F974">
        <v>23.384399999999999</v>
      </c>
      <c r="G974">
        <v>20.668700000000001</v>
      </c>
      <c r="H974">
        <v>96.898399999999995</v>
      </c>
      <c r="I974">
        <v>25646.400000000001</v>
      </c>
      <c r="J974">
        <v>15.4139</v>
      </c>
    </row>
    <row r="975" spans="1:10" x14ac:dyDescent="0.2">
      <c r="A975" t="s">
        <v>225</v>
      </c>
      <c r="B975">
        <v>7285.8711000000003</v>
      </c>
      <c r="C975">
        <v>36.291899999999998</v>
      </c>
      <c r="D975">
        <v>40.904600000000002</v>
      </c>
      <c r="E975">
        <v>42.594499999999996</v>
      </c>
      <c r="F975">
        <v>20.619800000000001</v>
      </c>
      <c r="G975">
        <v>18.442299999999999</v>
      </c>
      <c r="H975">
        <v>91.519800000000004</v>
      </c>
      <c r="I975">
        <v>20470.3</v>
      </c>
      <c r="J975">
        <v>11.9565</v>
      </c>
    </row>
    <row r="976" spans="1:10" x14ac:dyDescent="0.2">
      <c r="A976" t="s">
        <v>226</v>
      </c>
      <c r="B976">
        <v>3861.0010000000002</v>
      </c>
      <c r="C976">
        <v>34.169899999999998</v>
      </c>
      <c r="D976">
        <v>39.3247</v>
      </c>
      <c r="E976">
        <v>41.138199999999998</v>
      </c>
      <c r="F976">
        <v>17.661999999999999</v>
      </c>
      <c r="G976">
        <v>16.153099999999998</v>
      </c>
      <c r="H976">
        <v>83.211699999999993</v>
      </c>
      <c r="I976">
        <v>15068.4</v>
      </c>
      <c r="J976">
        <v>8.6904000000000003</v>
      </c>
    </row>
    <row r="977" spans="1:10" x14ac:dyDescent="0.2">
      <c r="A977" t="s">
        <v>227</v>
      </c>
      <c r="B977">
        <v>2143.0356999999999</v>
      </c>
      <c r="C977">
        <v>31.957100000000001</v>
      </c>
      <c r="D977">
        <v>37.752200000000002</v>
      </c>
      <c r="E977">
        <v>39.715499999999999</v>
      </c>
      <c r="F977">
        <v>14.733499999999999</v>
      </c>
      <c r="G977">
        <v>13.794600000000001</v>
      </c>
      <c r="H977">
        <v>71.256900000000002</v>
      </c>
      <c r="I977">
        <v>11402.6</v>
      </c>
      <c r="J977">
        <v>6.9696999999999996</v>
      </c>
    </row>
    <row r="978" spans="1:10" x14ac:dyDescent="0.2">
      <c r="A978" t="s">
        <v>228</v>
      </c>
      <c r="B978">
        <v>873.26490000000001</v>
      </c>
      <c r="C978">
        <v>28.7</v>
      </c>
      <c r="D978">
        <v>36.003500000000003</v>
      </c>
      <c r="E978">
        <v>38.074800000000003</v>
      </c>
      <c r="F978">
        <v>10.9329</v>
      </c>
      <c r="G978">
        <v>10.6151</v>
      </c>
      <c r="H978">
        <v>50.378599999999999</v>
      </c>
      <c r="I978">
        <v>6930</v>
      </c>
      <c r="J978">
        <v>4.3070000000000004</v>
      </c>
    </row>
    <row r="979" spans="1:10" x14ac:dyDescent="0.2">
      <c r="A979" t="s">
        <v>229</v>
      </c>
      <c r="B979">
        <v>3319.3218000000002</v>
      </c>
      <c r="C979">
        <v>49.222900000000003</v>
      </c>
      <c r="D979">
        <v>55.901000000000003</v>
      </c>
      <c r="E979">
        <v>56.259500000000003</v>
      </c>
      <c r="F979">
        <v>27.0168</v>
      </c>
      <c r="G979">
        <v>25.6998</v>
      </c>
      <c r="H979">
        <v>99.904700000000005</v>
      </c>
      <c r="I979">
        <v>6119.2</v>
      </c>
      <c r="J979">
        <v>7.1919000000000004</v>
      </c>
    </row>
    <row r="980" spans="1:10" x14ac:dyDescent="0.2">
      <c r="A980" t="s">
        <v>230</v>
      </c>
      <c r="B980">
        <v>1832.4129</v>
      </c>
      <c r="C980">
        <v>47.561599999999999</v>
      </c>
      <c r="D980">
        <v>54.063699999999997</v>
      </c>
      <c r="E980">
        <v>54.516599999999997</v>
      </c>
      <c r="F980">
        <v>24.5151</v>
      </c>
      <c r="G980">
        <v>23.779699999999998</v>
      </c>
      <c r="H980">
        <v>99.049199999999999</v>
      </c>
      <c r="I980">
        <v>5780.7</v>
      </c>
      <c r="J980">
        <v>6.2846000000000002</v>
      </c>
    </row>
    <row r="981" spans="1:10" x14ac:dyDescent="0.2">
      <c r="A981" t="s">
        <v>231</v>
      </c>
      <c r="B981">
        <v>968.83569999999997</v>
      </c>
      <c r="C981">
        <v>45.684199999999997</v>
      </c>
      <c r="D981">
        <v>52.069099999999999</v>
      </c>
      <c r="E981">
        <v>52.630200000000002</v>
      </c>
      <c r="F981">
        <v>21.9542</v>
      </c>
      <c r="G981">
        <v>21.727399999999999</v>
      </c>
      <c r="H981">
        <v>95.260499999999993</v>
      </c>
      <c r="I981">
        <v>4848.3</v>
      </c>
      <c r="J981">
        <v>5.2854000000000001</v>
      </c>
    </row>
    <row r="982" spans="1:10" x14ac:dyDescent="0.2">
      <c r="A982" t="s">
        <v>232</v>
      </c>
      <c r="B982">
        <v>527.17290000000003</v>
      </c>
      <c r="C982">
        <v>43.713299999999997</v>
      </c>
      <c r="D982">
        <v>49.969299999999997</v>
      </c>
      <c r="E982">
        <v>50.6783</v>
      </c>
      <c r="F982">
        <v>19.5246</v>
      </c>
      <c r="G982">
        <v>19.7044</v>
      </c>
      <c r="H982">
        <v>87.274100000000004</v>
      </c>
      <c r="I982">
        <v>3817.9</v>
      </c>
      <c r="J982">
        <v>4.5479000000000003</v>
      </c>
    </row>
    <row r="983" spans="1:10" x14ac:dyDescent="0.2">
      <c r="A983" t="s">
        <v>233</v>
      </c>
      <c r="B983">
        <v>299.78030000000001</v>
      </c>
      <c r="C983">
        <v>41.659399999999998</v>
      </c>
      <c r="D983">
        <v>47.9176</v>
      </c>
      <c r="E983">
        <v>48.615600000000001</v>
      </c>
      <c r="F983">
        <v>17.2728</v>
      </c>
      <c r="G983">
        <v>17.747599999999998</v>
      </c>
      <c r="H983">
        <v>76.395600000000002</v>
      </c>
      <c r="I983">
        <v>2977.1</v>
      </c>
      <c r="J983">
        <v>3.7444000000000002</v>
      </c>
    </row>
    <row r="984" spans="1:10" x14ac:dyDescent="0.2">
      <c r="A984" t="s">
        <v>234</v>
      </c>
      <c r="B984">
        <v>134.48679999999999</v>
      </c>
      <c r="C984">
        <v>38.278799999999997</v>
      </c>
      <c r="D984">
        <v>45.177100000000003</v>
      </c>
      <c r="E984">
        <v>46.084299999999999</v>
      </c>
      <c r="F984">
        <v>14.3025</v>
      </c>
      <c r="G984">
        <v>14.974</v>
      </c>
      <c r="H984">
        <v>55.278799999999997</v>
      </c>
      <c r="I984">
        <v>1922.5</v>
      </c>
      <c r="J984">
        <v>2.4180999999999999</v>
      </c>
    </row>
    <row r="985" spans="1:10" x14ac:dyDescent="0.2">
      <c r="A985" t="s">
        <v>235</v>
      </c>
      <c r="B985">
        <v>56974.760799999996</v>
      </c>
      <c r="C985">
        <v>40.806600000000003</v>
      </c>
      <c r="D985">
        <v>45.746299999999998</v>
      </c>
      <c r="E985">
        <v>43.207999999999998</v>
      </c>
      <c r="F985">
        <v>26.785599999999999</v>
      </c>
      <c r="G985">
        <v>23.143899999999999</v>
      </c>
      <c r="H985">
        <v>99.976100000000002</v>
      </c>
      <c r="I985">
        <v>58654.7</v>
      </c>
      <c r="J985">
        <v>27.583400000000001</v>
      </c>
    </row>
    <row r="986" spans="1:10" x14ac:dyDescent="0.2">
      <c r="A986" t="s">
        <v>236</v>
      </c>
      <c r="B986">
        <v>34227.359299999996</v>
      </c>
      <c r="C986">
        <v>37.649299999999997</v>
      </c>
      <c r="D986">
        <v>44.671199999999999</v>
      </c>
      <c r="E986">
        <v>41.742800000000003</v>
      </c>
      <c r="F986">
        <v>23.105699999999999</v>
      </c>
      <c r="G986">
        <v>19.840900000000001</v>
      </c>
      <c r="H986">
        <v>99.971500000000006</v>
      </c>
      <c r="I986">
        <v>55549.8</v>
      </c>
      <c r="J986">
        <v>22.0199</v>
      </c>
    </row>
    <row r="987" spans="1:10" x14ac:dyDescent="0.2">
      <c r="A987" t="s">
        <v>237</v>
      </c>
      <c r="B987">
        <v>18925.636299999998</v>
      </c>
      <c r="C987">
        <v>34.718600000000002</v>
      </c>
      <c r="D987">
        <v>43.580199999999998</v>
      </c>
      <c r="E987">
        <v>40.537100000000002</v>
      </c>
      <c r="F987">
        <v>19.319199999999999</v>
      </c>
      <c r="G987">
        <v>16.5731</v>
      </c>
      <c r="H987">
        <v>97.450100000000006</v>
      </c>
      <c r="I987">
        <v>67505.2</v>
      </c>
      <c r="J987">
        <v>16.934100000000001</v>
      </c>
    </row>
    <row r="988" spans="1:10" x14ac:dyDescent="0.2">
      <c r="A988" t="s">
        <v>238</v>
      </c>
      <c r="B988">
        <v>10013.504499999999</v>
      </c>
      <c r="C988">
        <v>32.201599999999999</v>
      </c>
      <c r="D988">
        <v>42.492600000000003</v>
      </c>
      <c r="E988">
        <v>39.619900000000001</v>
      </c>
      <c r="F988">
        <v>15.8338</v>
      </c>
      <c r="G988">
        <v>13.6761</v>
      </c>
      <c r="H988">
        <v>86.549000000000007</v>
      </c>
      <c r="I988">
        <v>51051.9</v>
      </c>
      <c r="J988">
        <v>12.9474</v>
      </c>
    </row>
    <row r="989" spans="1:10" x14ac:dyDescent="0.2">
      <c r="A989" t="s">
        <v>239</v>
      </c>
      <c r="B989">
        <v>5095.9032999999999</v>
      </c>
      <c r="C989">
        <v>30.0627</v>
      </c>
      <c r="D989">
        <v>41.5822</v>
      </c>
      <c r="E989">
        <v>38.924300000000002</v>
      </c>
      <c r="F989">
        <v>12.7332</v>
      </c>
      <c r="G989">
        <v>11.1968</v>
      </c>
      <c r="H989">
        <v>71.010099999999994</v>
      </c>
      <c r="I989">
        <v>38282.300000000003</v>
      </c>
      <c r="J989">
        <v>9.7899999999999991</v>
      </c>
    </row>
    <row r="990" spans="1:10" x14ac:dyDescent="0.2">
      <c r="A990" t="s">
        <v>240</v>
      </c>
      <c r="B990">
        <v>1577.2131999999999</v>
      </c>
      <c r="C990">
        <v>27.175699999999999</v>
      </c>
      <c r="D990">
        <v>40.4069</v>
      </c>
      <c r="E990">
        <v>38.158000000000001</v>
      </c>
      <c r="F990">
        <v>8.9304000000000006</v>
      </c>
      <c r="G990">
        <v>8.2468000000000004</v>
      </c>
      <c r="H990">
        <v>41.908200000000001</v>
      </c>
      <c r="I990">
        <v>21356.799999999999</v>
      </c>
      <c r="J990">
        <v>5.3014999999999999</v>
      </c>
    </row>
    <row r="991" spans="1:10" x14ac:dyDescent="0.2">
      <c r="A991" t="s">
        <v>241</v>
      </c>
      <c r="B991">
        <v>66969.708899999998</v>
      </c>
      <c r="C991">
        <v>39.716799999999999</v>
      </c>
      <c r="D991">
        <v>43.018599999999999</v>
      </c>
      <c r="E991">
        <v>45.281700000000001</v>
      </c>
      <c r="F991">
        <v>27.800899999999999</v>
      </c>
      <c r="G991">
        <v>25.285299999999999</v>
      </c>
      <c r="H991">
        <v>99.977400000000003</v>
      </c>
      <c r="I991">
        <v>27709.9</v>
      </c>
      <c r="J991">
        <v>30.3751</v>
      </c>
    </row>
    <row r="992" spans="1:10" x14ac:dyDescent="0.2">
      <c r="A992" t="s">
        <v>242</v>
      </c>
      <c r="B992">
        <v>37401.710800000001</v>
      </c>
      <c r="C992">
        <v>36.157499999999999</v>
      </c>
      <c r="D992">
        <v>40.956200000000003</v>
      </c>
      <c r="E992">
        <v>43.7804</v>
      </c>
      <c r="F992">
        <v>24.166799999999999</v>
      </c>
      <c r="G992">
        <v>21.894600000000001</v>
      </c>
      <c r="H992">
        <v>99.974199999999996</v>
      </c>
      <c r="I992">
        <v>25397.4</v>
      </c>
      <c r="J992">
        <v>23.9345</v>
      </c>
    </row>
    <row r="993" spans="1:10" x14ac:dyDescent="0.2">
      <c r="A993" t="s">
        <v>243</v>
      </c>
      <c r="B993">
        <v>17294.9372</v>
      </c>
      <c r="C993">
        <v>32.754100000000001</v>
      </c>
      <c r="D993">
        <v>39.165500000000002</v>
      </c>
      <c r="E993">
        <v>42.381999999999998</v>
      </c>
      <c r="F993">
        <v>20.6038</v>
      </c>
      <c r="G993">
        <v>18.627600000000001</v>
      </c>
      <c r="H993">
        <v>99.8553</v>
      </c>
      <c r="I993">
        <v>23135.3</v>
      </c>
      <c r="J993">
        <v>17.886199999999999</v>
      </c>
    </row>
    <row r="994" spans="1:10" x14ac:dyDescent="0.2">
      <c r="A994" t="s">
        <v>244</v>
      </c>
      <c r="B994">
        <v>7403.0344999999998</v>
      </c>
      <c r="C994">
        <v>29.8597</v>
      </c>
      <c r="D994">
        <v>37.515000000000001</v>
      </c>
      <c r="E994">
        <v>41.070799999999998</v>
      </c>
      <c r="F994">
        <v>17.534300000000002</v>
      </c>
      <c r="G994">
        <v>15.7775</v>
      </c>
      <c r="H994">
        <v>97.996600000000001</v>
      </c>
      <c r="I994">
        <v>17881.2</v>
      </c>
      <c r="J994">
        <v>11.693099999999999</v>
      </c>
    </row>
    <row r="995" spans="1:10" x14ac:dyDescent="0.2">
      <c r="A995" t="s">
        <v>245</v>
      </c>
      <c r="B995">
        <v>3310.6745000000001</v>
      </c>
      <c r="C995">
        <v>27.3734</v>
      </c>
      <c r="D995">
        <v>35.967599999999997</v>
      </c>
      <c r="E995">
        <v>39.814799999999998</v>
      </c>
      <c r="F995">
        <v>14.5785</v>
      </c>
      <c r="G995">
        <v>12.986499999999999</v>
      </c>
      <c r="H995">
        <v>88.500600000000006</v>
      </c>
      <c r="I995">
        <v>14330.7</v>
      </c>
      <c r="J995">
        <v>8.1549999999999994</v>
      </c>
    </row>
    <row r="996" spans="1:10" x14ac:dyDescent="0.2">
      <c r="A996" t="s">
        <v>246</v>
      </c>
      <c r="B996">
        <v>1323.0443</v>
      </c>
      <c r="C996">
        <v>24.619599999999998</v>
      </c>
      <c r="D996">
        <v>34.150100000000002</v>
      </c>
      <c r="E996">
        <v>38.139899999999997</v>
      </c>
      <c r="F996">
        <v>10.829700000000001</v>
      </c>
      <c r="G996">
        <v>9.5459999999999994</v>
      </c>
      <c r="H996">
        <v>70.310900000000004</v>
      </c>
      <c r="I996">
        <v>9099.7999999999993</v>
      </c>
      <c r="J996">
        <v>5.1353999999999997</v>
      </c>
    </row>
    <row r="997" spans="1:10" x14ac:dyDescent="0.2">
      <c r="A997" t="s">
        <v>247</v>
      </c>
      <c r="B997">
        <v>28049.990900000001</v>
      </c>
      <c r="C997">
        <v>42.284399999999998</v>
      </c>
      <c r="D997">
        <v>46.047899999999998</v>
      </c>
      <c r="E997">
        <v>48.1584</v>
      </c>
      <c r="F997">
        <v>28.762799999999999</v>
      </c>
      <c r="G997">
        <v>24.5703</v>
      </c>
      <c r="H997">
        <v>99.978099999999998</v>
      </c>
      <c r="I997">
        <v>23750.799999999999</v>
      </c>
      <c r="J997">
        <v>14.2704</v>
      </c>
    </row>
    <row r="998" spans="1:10" x14ac:dyDescent="0.2">
      <c r="A998" t="s">
        <v>248</v>
      </c>
      <c r="B998">
        <v>15263.331899999999</v>
      </c>
      <c r="C998">
        <v>40.067500000000003</v>
      </c>
      <c r="D998">
        <v>44.389400000000002</v>
      </c>
      <c r="E998">
        <v>46.576799999999999</v>
      </c>
      <c r="F998">
        <v>26.467300000000002</v>
      </c>
      <c r="G998">
        <v>22.6099</v>
      </c>
      <c r="H998">
        <v>99.975700000000003</v>
      </c>
      <c r="I998">
        <v>19800</v>
      </c>
      <c r="J998">
        <v>11.306100000000001</v>
      </c>
    </row>
    <row r="999" spans="1:10" x14ac:dyDescent="0.2">
      <c r="A999" t="s">
        <v>249</v>
      </c>
      <c r="B999">
        <v>8259.1049000000003</v>
      </c>
      <c r="C999">
        <v>37.797600000000003</v>
      </c>
      <c r="D999">
        <v>42.538200000000003</v>
      </c>
      <c r="E999">
        <v>44.756300000000003</v>
      </c>
      <c r="F999">
        <v>23.882899999999999</v>
      </c>
      <c r="G999">
        <v>20.5047</v>
      </c>
      <c r="H999">
        <v>99.97</v>
      </c>
      <c r="I999">
        <v>16871.400000000001</v>
      </c>
      <c r="J999">
        <v>9.3411000000000008</v>
      </c>
    </row>
    <row r="1000" spans="1:10" x14ac:dyDescent="0.2">
      <c r="A1000" t="s">
        <v>250</v>
      </c>
      <c r="B1000">
        <v>4592.3557000000001</v>
      </c>
      <c r="C1000">
        <v>35.598300000000002</v>
      </c>
      <c r="D1000">
        <v>40.665700000000001</v>
      </c>
      <c r="E1000">
        <v>43.107900000000001</v>
      </c>
      <c r="F1000">
        <v>21.3155</v>
      </c>
      <c r="G1000">
        <v>18.482500000000002</v>
      </c>
      <c r="H1000">
        <v>99.957400000000007</v>
      </c>
      <c r="I1000">
        <v>13250.6</v>
      </c>
      <c r="J1000">
        <v>7.5220000000000002</v>
      </c>
    </row>
    <row r="1001" spans="1:10" x14ac:dyDescent="0.2">
      <c r="A1001" t="s">
        <v>251</v>
      </c>
      <c r="B1001">
        <v>2685.6624000000002</v>
      </c>
      <c r="C1001">
        <v>33.458399999999997</v>
      </c>
      <c r="D1001">
        <v>39.126899999999999</v>
      </c>
      <c r="E1001">
        <v>41.703699999999998</v>
      </c>
      <c r="F1001">
        <v>19.127199999999998</v>
      </c>
      <c r="G1001">
        <v>16.837700000000002</v>
      </c>
      <c r="H1001">
        <v>99.929900000000004</v>
      </c>
      <c r="I1001">
        <v>10436.6</v>
      </c>
      <c r="J1001">
        <v>6.2347999999999999</v>
      </c>
    </row>
    <row r="1002" spans="1:10" x14ac:dyDescent="0.2">
      <c r="A1002" t="s">
        <v>252</v>
      </c>
      <c r="B1002">
        <v>1303.5309</v>
      </c>
      <c r="C1002">
        <v>30.389700000000001</v>
      </c>
      <c r="D1002">
        <v>37.988399999999999</v>
      </c>
      <c r="E1002">
        <v>40.479700000000001</v>
      </c>
      <c r="F1002">
        <v>16.1206</v>
      </c>
      <c r="G1002">
        <v>14.6652</v>
      </c>
      <c r="H1002">
        <v>88.655799999999999</v>
      </c>
      <c r="I1002">
        <v>7131.2</v>
      </c>
      <c r="J1002">
        <v>4.5027999999999997</v>
      </c>
    </row>
    <row r="1003" spans="1:10" x14ac:dyDescent="0.2">
      <c r="A1003" t="s">
        <v>253</v>
      </c>
      <c r="B1003">
        <v>4856.5065999999997</v>
      </c>
      <c r="C1003">
        <v>45.622900000000001</v>
      </c>
      <c r="D1003">
        <v>48.411799999999999</v>
      </c>
      <c r="E1003">
        <v>49.487499999999997</v>
      </c>
      <c r="F1003">
        <v>28.776299999999999</v>
      </c>
      <c r="G1003">
        <v>26.595700000000001</v>
      </c>
      <c r="H1003">
        <v>98.817800000000005</v>
      </c>
      <c r="I1003">
        <v>8974.5</v>
      </c>
      <c r="J1003">
        <v>8.1936</v>
      </c>
    </row>
    <row r="1004" spans="1:10" x14ac:dyDescent="0.2">
      <c r="A1004" t="s">
        <v>254</v>
      </c>
      <c r="B1004">
        <v>2358.7514999999999</v>
      </c>
      <c r="C1004">
        <v>43.835900000000002</v>
      </c>
      <c r="D1004">
        <v>46.9861</v>
      </c>
      <c r="E1004">
        <v>48.291200000000003</v>
      </c>
      <c r="F1004">
        <v>26.842700000000001</v>
      </c>
      <c r="G1004">
        <v>25.0413</v>
      </c>
      <c r="H1004">
        <v>97.334699999999998</v>
      </c>
      <c r="I1004">
        <v>7172.5</v>
      </c>
      <c r="J1004">
        <v>6.2561999999999998</v>
      </c>
    </row>
    <row r="1005" spans="1:10" x14ac:dyDescent="0.2">
      <c r="A1005" t="s">
        <v>255</v>
      </c>
      <c r="B1005">
        <v>1212.1675</v>
      </c>
      <c r="C1005">
        <v>41.972999999999999</v>
      </c>
      <c r="D1005">
        <v>45.401699999999998</v>
      </c>
      <c r="E1005">
        <v>46.896500000000003</v>
      </c>
      <c r="F1005">
        <v>24.6646</v>
      </c>
      <c r="G1005">
        <v>23.2455</v>
      </c>
      <c r="H1005">
        <v>94.497399999999999</v>
      </c>
      <c r="I1005">
        <v>5834.7</v>
      </c>
      <c r="J1005">
        <v>4.8526999999999996</v>
      </c>
    </row>
    <row r="1006" spans="1:10" x14ac:dyDescent="0.2">
      <c r="A1006" t="s">
        <v>256</v>
      </c>
      <c r="B1006">
        <v>671.1712</v>
      </c>
      <c r="C1006">
        <v>39.8232</v>
      </c>
      <c r="D1006">
        <v>43.508000000000003</v>
      </c>
      <c r="E1006">
        <v>45.117100000000001</v>
      </c>
      <c r="F1006">
        <v>22.192</v>
      </c>
      <c r="G1006">
        <v>21.132200000000001</v>
      </c>
      <c r="H1006">
        <v>89.542400000000001</v>
      </c>
      <c r="I1006">
        <v>4513.1000000000004</v>
      </c>
      <c r="J1006">
        <v>3.9156</v>
      </c>
    </row>
    <row r="1007" spans="1:10" x14ac:dyDescent="0.2">
      <c r="A1007" t="s">
        <v>257</v>
      </c>
      <c r="B1007">
        <v>392.00209999999998</v>
      </c>
      <c r="C1007">
        <v>37.466900000000003</v>
      </c>
      <c r="D1007">
        <v>41.364400000000003</v>
      </c>
      <c r="E1007">
        <v>43.206099999999999</v>
      </c>
      <c r="F1007">
        <v>19.460999999999999</v>
      </c>
      <c r="G1007">
        <v>18.750499999999999</v>
      </c>
      <c r="H1007">
        <v>81.823400000000007</v>
      </c>
      <c r="I1007">
        <v>3570</v>
      </c>
      <c r="J1007">
        <v>3.1916000000000002</v>
      </c>
    </row>
    <row r="1008" spans="1:10" x14ac:dyDescent="0.2">
      <c r="A1008" t="s">
        <v>258</v>
      </c>
      <c r="B1008">
        <v>192.41290000000001</v>
      </c>
      <c r="C1008">
        <v>34.406999999999996</v>
      </c>
      <c r="D1008">
        <v>39.013199999999998</v>
      </c>
      <c r="E1008">
        <v>40.756500000000003</v>
      </c>
      <c r="F1008">
        <v>16.052399999999999</v>
      </c>
      <c r="G1008">
        <v>15.7638</v>
      </c>
      <c r="H1008">
        <v>68.078000000000003</v>
      </c>
      <c r="I1008">
        <v>2302.4</v>
      </c>
      <c r="J1008">
        <v>2.1137000000000001</v>
      </c>
    </row>
    <row r="1009" spans="1:10" x14ac:dyDescent="0.2">
      <c r="A1009" t="s">
        <v>259</v>
      </c>
      <c r="B1009">
        <v>16287.037</v>
      </c>
      <c r="C1009">
        <v>47.404000000000003</v>
      </c>
      <c r="D1009">
        <v>49.684800000000003</v>
      </c>
      <c r="E1009">
        <v>49.731400000000001</v>
      </c>
      <c r="F1009">
        <v>27.043099999999999</v>
      </c>
      <c r="G1009">
        <v>25.920999999999999</v>
      </c>
      <c r="H1009">
        <v>99.740399999999994</v>
      </c>
      <c r="I1009">
        <v>21215.8</v>
      </c>
      <c r="J1009">
        <v>10.4658</v>
      </c>
    </row>
    <row r="1010" spans="1:10" x14ac:dyDescent="0.2">
      <c r="A1010" t="s">
        <v>260</v>
      </c>
      <c r="B1010">
        <v>9286.1741000000002</v>
      </c>
      <c r="C1010">
        <v>45.336300000000001</v>
      </c>
      <c r="D1010">
        <v>47.787399999999998</v>
      </c>
      <c r="E1010">
        <v>47.847799999999999</v>
      </c>
      <c r="F1010">
        <v>24.413</v>
      </c>
      <c r="G1010">
        <v>23.799700000000001</v>
      </c>
      <c r="H1010">
        <v>98.676599999999993</v>
      </c>
      <c r="I1010">
        <v>18849.7</v>
      </c>
      <c r="J1010">
        <v>8.7990999999999993</v>
      </c>
    </row>
    <row r="1011" spans="1:10" x14ac:dyDescent="0.2">
      <c r="A1011" t="s">
        <v>261</v>
      </c>
      <c r="B1011">
        <v>5147.2673000000004</v>
      </c>
      <c r="C1011">
        <v>43.2104</v>
      </c>
      <c r="D1011">
        <v>45.828800000000001</v>
      </c>
      <c r="E1011">
        <v>45.924700000000001</v>
      </c>
      <c r="F1011">
        <v>21.932099999999998</v>
      </c>
      <c r="G1011">
        <v>21.718299999999999</v>
      </c>
      <c r="H1011">
        <v>94.765299999999996</v>
      </c>
      <c r="I1011">
        <v>12934.3</v>
      </c>
      <c r="J1011">
        <v>7.4592000000000001</v>
      </c>
    </row>
    <row r="1012" spans="1:10" x14ac:dyDescent="0.2">
      <c r="A1012" t="s">
        <v>262</v>
      </c>
      <c r="B1012">
        <v>2950.6525000000001</v>
      </c>
      <c r="C1012">
        <v>41.061100000000003</v>
      </c>
      <c r="D1012">
        <v>43.979199999999999</v>
      </c>
      <c r="E1012">
        <v>44.0687</v>
      </c>
      <c r="F1012">
        <v>19.675799999999999</v>
      </c>
      <c r="G1012">
        <v>19.747399999999999</v>
      </c>
      <c r="H1012">
        <v>86.9101</v>
      </c>
      <c r="I1012">
        <v>9871.6</v>
      </c>
      <c r="J1012">
        <v>6.3034999999999997</v>
      </c>
    </row>
    <row r="1013" spans="1:10" x14ac:dyDescent="0.2">
      <c r="A1013" t="s">
        <v>263</v>
      </c>
      <c r="B1013">
        <v>1752.0444</v>
      </c>
      <c r="C1013">
        <v>38.808900000000001</v>
      </c>
      <c r="D1013">
        <v>42.139400000000002</v>
      </c>
      <c r="E1013">
        <v>42.2057</v>
      </c>
      <c r="F1013">
        <v>17.471599999999999</v>
      </c>
      <c r="G1013">
        <v>17.761299999999999</v>
      </c>
      <c r="H1013">
        <v>75.755200000000002</v>
      </c>
      <c r="I1013">
        <v>7694.6</v>
      </c>
      <c r="J1013">
        <v>5.1677</v>
      </c>
    </row>
    <row r="1014" spans="1:10" x14ac:dyDescent="0.2">
      <c r="A1014" t="s">
        <v>264</v>
      </c>
      <c r="B1014">
        <v>757.60469999999998</v>
      </c>
      <c r="C1014">
        <v>34.959699999999998</v>
      </c>
      <c r="D1014">
        <v>39.377899999999997</v>
      </c>
      <c r="E1014">
        <v>39.335999999999999</v>
      </c>
      <c r="F1014">
        <v>14.087999999999999</v>
      </c>
      <c r="G1014">
        <v>14.6165</v>
      </c>
      <c r="H1014">
        <v>53.317500000000003</v>
      </c>
      <c r="I1014">
        <v>5174.2</v>
      </c>
      <c r="J1014">
        <v>3.2669000000000001</v>
      </c>
    </row>
    <row r="1015" spans="1:10" x14ac:dyDescent="0.2">
      <c r="A1015" t="s">
        <v>265</v>
      </c>
      <c r="B1015">
        <v>58811.488599999997</v>
      </c>
      <c r="C1015">
        <v>40.034999999999997</v>
      </c>
      <c r="D1015">
        <v>43.106000000000002</v>
      </c>
      <c r="E1015">
        <v>43.560400000000001</v>
      </c>
      <c r="F1015">
        <v>26.9557</v>
      </c>
      <c r="G1015">
        <v>23.267800000000001</v>
      </c>
      <c r="H1015">
        <v>99.976100000000002</v>
      </c>
      <c r="I1015">
        <v>36753.699999999997</v>
      </c>
      <c r="J1015">
        <v>28.323599999999999</v>
      </c>
    </row>
    <row r="1016" spans="1:10" x14ac:dyDescent="0.2">
      <c r="A1016" t="s">
        <v>266</v>
      </c>
      <c r="B1016">
        <v>29899.781500000001</v>
      </c>
      <c r="C1016">
        <v>36.853299999999997</v>
      </c>
      <c r="D1016">
        <v>40.4285</v>
      </c>
      <c r="E1016">
        <v>41.497900000000001</v>
      </c>
      <c r="F1016">
        <v>23.705300000000001</v>
      </c>
      <c r="G1016">
        <v>19.991499999999998</v>
      </c>
      <c r="H1016">
        <v>99.971999999999994</v>
      </c>
      <c r="I1016">
        <v>32282.5</v>
      </c>
      <c r="J1016">
        <v>20.494499999999999</v>
      </c>
    </row>
    <row r="1017" spans="1:10" x14ac:dyDescent="0.2">
      <c r="A1017" t="s">
        <v>267</v>
      </c>
      <c r="B1017">
        <v>12368.8652</v>
      </c>
      <c r="C1017">
        <v>34.110599999999998</v>
      </c>
      <c r="D1017">
        <v>38.119300000000003</v>
      </c>
      <c r="E1017">
        <v>40.148899999999998</v>
      </c>
      <c r="F1017">
        <v>20.299700000000001</v>
      </c>
      <c r="G1017">
        <v>16.900400000000001</v>
      </c>
      <c r="H1017">
        <v>99.410700000000006</v>
      </c>
      <c r="I1017">
        <v>28543.8</v>
      </c>
      <c r="J1017">
        <v>13.782500000000001</v>
      </c>
    </row>
    <row r="1018" spans="1:10" x14ac:dyDescent="0.2">
      <c r="A1018" t="s">
        <v>268</v>
      </c>
      <c r="B1018">
        <v>5264.6382000000003</v>
      </c>
      <c r="C1018">
        <v>32.120399999999997</v>
      </c>
      <c r="D1018">
        <v>36.175600000000003</v>
      </c>
      <c r="E1018">
        <v>39.245100000000001</v>
      </c>
      <c r="F1018">
        <v>17.941299999999998</v>
      </c>
      <c r="G1018">
        <v>14.9384</v>
      </c>
      <c r="H1018">
        <v>94.918000000000006</v>
      </c>
      <c r="I1018">
        <v>18545.099999999999</v>
      </c>
      <c r="J1018">
        <v>9.9887999999999995</v>
      </c>
    </row>
    <row r="1019" spans="1:10" x14ac:dyDescent="0.2">
      <c r="A1019" t="s">
        <v>269</v>
      </c>
      <c r="B1019">
        <v>2575.8609000000001</v>
      </c>
      <c r="C1019">
        <v>30.3611</v>
      </c>
      <c r="D1019">
        <v>34.4039</v>
      </c>
      <c r="E1019">
        <v>38.476199999999999</v>
      </c>
      <c r="F1019">
        <v>15.765499999999999</v>
      </c>
      <c r="G1019">
        <v>13.3078</v>
      </c>
      <c r="H1019">
        <v>83.905600000000007</v>
      </c>
      <c r="I1019">
        <v>12652.6</v>
      </c>
      <c r="J1019">
        <v>7.9301000000000004</v>
      </c>
    </row>
    <row r="1020" spans="1:10" x14ac:dyDescent="0.2">
      <c r="A1020" t="s">
        <v>270</v>
      </c>
      <c r="B1020">
        <v>967.22770000000003</v>
      </c>
      <c r="C1020">
        <v>27.630800000000001</v>
      </c>
      <c r="D1020">
        <v>32.278199999999998</v>
      </c>
      <c r="E1020">
        <v>37.517200000000003</v>
      </c>
      <c r="F1020">
        <v>12.366099999999999</v>
      </c>
      <c r="G1020">
        <v>10.8238</v>
      </c>
      <c r="H1020">
        <v>60.156500000000001</v>
      </c>
      <c r="I1020">
        <v>7352.3</v>
      </c>
      <c r="J1020">
        <v>4.8971999999999998</v>
      </c>
    </row>
    <row r="1021" spans="1:10" x14ac:dyDescent="0.2">
      <c r="A1021" t="s">
        <v>271</v>
      </c>
      <c r="B1021">
        <v>6712.0117</v>
      </c>
      <c r="C1021">
        <v>46.418999999999997</v>
      </c>
      <c r="D1021">
        <v>50.534999999999997</v>
      </c>
      <c r="E1021">
        <v>50.428100000000001</v>
      </c>
      <c r="F1021">
        <v>25.930299999999999</v>
      </c>
      <c r="G1021">
        <v>24.545200000000001</v>
      </c>
      <c r="H1021">
        <v>99.959400000000002</v>
      </c>
      <c r="I1021">
        <v>16975.900000000001</v>
      </c>
      <c r="J1021">
        <v>10.1907</v>
      </c>
    </row>
    <row r="1022" spans="1:10" x14ac:dyDescent="0.2">
      <c r="A1022" t="s">
        <v>272</v>
      </c>
      <c r="B1022">
        <v>3876.5131999999999</v>
      </c>
      <c r="C1022">
        <v>44.484400000000001</v>
      </c>
      <c r="D1022">
        <v>49.116100000000003</v>
      </c>
      <c r="E1022">
        <v>49.116599999999998</v>
      </c>
      <c r="F1022">
        <v>23.6724</v>
      </c>
      <c r="G1022">
        <v>22.712499999999999</v>
      </c>
      <c r="H1022">
        <v>99.3399</v>
      </c>
      <c r="I1022">
        <v>15328.1</v>
      </c>
      <c r="J1022">
        <v>8.4908999999999999</v>
      </c>
    </row>
    <row r="1023" spans="1:10" x14ac:dyDescent="0.2">
      <c r="A1023" t="s">
        <v>273</v>
      </c>
      <c r="B1023">
        <v>2257.752</v>
      </c>
      <c r="C1023">
        <v>42.298099999999998</v>
      </c>
      <c r="D1023">
        <v>47.577399999999997</v>
      </c>
      <c r="E1023">
        <v>47.721400000000003</v>
      </c>
      <c r="F1023">
        <v>21.183900000000001</v>
      </c>
      <c r="G1023">
        <v>20.645600000000002</v>
      </c>
      <c r="H1023">
        <v>96.192099999999996</v>
      </c>
      <c r="I1023">
        <v>10986.8</v>
      </c>
      <c r="J1023">
        <v>7.2046000000000001</v>
      </c>
    </row>
    <row r="1024" spans="1:10" x14ac:dyDescent="0.2">
      <c r="A1024" t="s">
        <v>274</v>
      </c>
      <c r="B1024">
        <v>1358.8542</v>
      </c>
      <c r="C1024">
        <v>39.993400000000001</v>
      </c>
      <c r="D1024">
        <v>45.8964</v>
      </c>
      <c r="E1024">
        <v>46.156300000000002</v>
      </c>
      <c r="F1024">
        <v>18.6447</v>
      </c>
      <c r="G1024">
        <v>18.461600000000001</v>
      </c>
      <c r="H1024">
        <v>89.863200000000006</v>
      </c>
      <c r="I1024">
        <v>8759.4</v>
      </c>
      <c r="J1024">
        <v>6.1654999999999998</v>
      </c>
    </row>
    <row r="1025" spans="1:10" x14ac:dyDescent="0.2">
      <c r="A1025" t="s">
        <v>275</v>
      </c>
      <c r="B1025">
        <v>829.54340000000002</v>
      </c>
      <c r="C1025">
        <v>37.619999999999997</v>
      </c>
      <c r="D1025">
        <v>44.1755</v>
      </c>
      <c r="E1025">
        <v>44.401000000000003</v>
      </c>
      <c r="F1025">
        <v>16.145900000000001</v>
      </c>
      <c r="G1025">
        <v>16.254100000000001</v>
      </c>
      <c r="H1025">
        <v>80.482699999999994</v>
      </c>
      <c r="I1025">
        <v>7247.6</v>
      </c>
      <c r="J1025">
        <v>5.1322999999999999</v>
      </c>
    </row>
    <row r="1026" spans="1:10" x14ac:dyDescent="0.2">
      <c r="A1026" t="s">
        <v>276</v>
      </c>
      <c r="B1026">
        <v>390.37849999999997</v>
      </c>
      <c r="C1026">
        <v>33.995899999999999</v>
      </c>
      <c r="D1026">
        <v>42.084899999999998</v>
      </c>
      <c r="E1026">
        <v>42.0214</v>
      </c>
      <c r="F1026">
        <v>12.978999999999999</v>
      </c>
      <c r="G1026">
        <v>13.3627</v>
      </c>
      <c r="H1026">
        <v>61.526600000000002</v>
      </c>
      <c r="I1026">
        <v>5313.2</v>
      </c>
      <c r="J1026">
        <v>3.3774000000000002</v>
      </c>
    </row>
    <row r="1027" spans="1:10" x14ac:dyDescent="0.2">
      <c r="A1027" t="s">
        <v>277</v>
      </c>
      <c r="B1027">
        <v>14316.225200000001</v>
      </c>
      <c r="C1027">
        <v>43.366300000000003</v>
      </c>
      <c r="D1027">
        <v>44.771000000000001</v>
      </c>
      <c r="E1027">
        <v>47.119300000000003</v>
      </c>
      <c r="F1027">
        <v>29.564299999999999</v>
      </c>
      <c r="G1027">
        <v>26.496300000000002</v>
      </c>
      <c r="H1027">
        <v>99.956100000000006</v>
      </c>
      <c r="I1027">
        <v>14594.4</v>
      </c>
      <c r="J1027">
        <v>14.204599999999999</v>
      </c>
    </row>
    <row r="1028" spans="1:10" x14ac:dyDescent="0.2">
      <c r="A1028" t="s">
        <v>278</v>
      </c>
      <c r="B1028">
        <v>7646.6197000000002</v>
      </c>
      <c r="C1028">
        <v>41.183599999999998</v>
      </c>
      <c r="D1028">
        <v>42.648200000000003</v>
      </c>
      <c r="E1028">
        <v>45.245399999999997</v>
      </c>
      <c r="F1028">
        <v>27.164200000000001</v>
      </c>
      <c r="G1028">
        <v>24.453399999999998</v>
      </c>
      <c r="H1028">
        <v>99.763000000000005</v>
      </c>
      <c r="I1028">
        <v>12018.9</v>
      </c>
      <c r="J1028">
        <v>11.0685</v>
      </c>
    </row>
    <row r="1029" spans="1:10" x14ac:dyDescent="0.2">
      <c r="A1029" t="s">
        <v>279</v>
      </c>
      <c r="B1029">
        <v>4047</v>
      </c>
      <c r="C1029">
        <v>39.015700000000002</v>
      </c>
      <c r="D1029">
        <v>40.795499999999997</v>
      </c>
      <c r="E1029">
        <v>43.4255</v>
      </c>
      <c r="F1029">
        <v>24.7624</v>
      </c>
      <c r="G1029">
        <v>22.3644</v>
      </c>
      <c r="H1029">
        <v>98.725499999999997</v>
      </c>
      <c r="I1029">
        <v>10841.4</v>
      </c>
      <c r="J1029">
        <v>8.7745999999999995</v>
      </c>
    </row>
    <row r="1030" spans="1:10" x14ac:dyDescent="0.2">
      <c r="A1030" t="s">
        <v>280</v>
      </c>
      <c r="B1030">
        <v>2275.2037</v>
      </c>
      <c r="C1030">
        <v>36.767699999999998</v>
      </c>
      <c r="D1030">
        <v>39.029499999999999</v>
      </c>
      <c r="E1030">
        <v>41.546100000000003</v>
      </c>
      <c r="F1030">
        <v>22.188500000000001</v>
      </c>
      <c r="G1030">
        <v>20.103300000000001</v>
      </c>
      <c r="H1030">
        <v>95.179199999999994</v>
      </c>
      <c r="I1030">
        <v>8317.9</v>
      </c>
      <c r="J1030">
        <v>7.11</v>
      </c>
    </row>
    <row r="1031" spans="1:10" x14ac:dyDescent="0.2">
      <c r="A1031" t="s">
        <v>281</v>
      </c>
      <c r="B1031">
        <v>1314.6534999999999</v>
      </c>
      <c r="C1031">
        <v>34.341000000000001</v>
      </c>
      <c r="D1031">
        <v>37.264699999999998</v>
      </c>
      <c r="E1031">
        <v>39.576300000000003</v>
      </c>
      <c r="F1031">
        <v>19.355599999999999</v>
      </c>
      <c r="G1031">
        <v>17.592400000000001</v>
      </c>
      <c r="H1031">
        <v>86.9602</v>
      </c>
      <c r="I1031">
        <v>6663.8</v>
      </c>
      <c r="J1031">
        <v>5.8617999999999997</v>
      </c>
    </row>
    <row r="1032" spans="1:10" x14ac:dyDescent="0.2">
      <c r="A1032" t="s">
        <v>282</v>
      </c>
      <c r="B1032">
        <v>579.74580000000003</v>
      </c>
      <c r="C1032">
        <v>30.848199999999999</v>
      </c>
      <c r="D1032">
        <v>34.786000000000001</v>
      </c>
      <c r="E1032">
        <v>36.865900000000003</v>
      </c>
      <c r="F1032">
        <v>15.501200000000001</v>
      </c>
      <c r="G1032">
        <v>14.2355</v>
      </c>
      <c r="H1032">
        <v>69.399100000000004</v>
      </c>
      <c r="I1032">
        <v>4623.5</v>
      </c>
      <c r="J1032">
        <v>3.7913999999999999</v>
      </c>
    </row>
    <row r="1033" spans="1:10" x14ac:dyDescent="0.2">
      <c r="A1033" t="s">
        <v>283</v>
      </c>
      <c r="B1033">
        <v>5644.0985000000001</v>
      </c>
      <c r="C1033">
        <v>43.004199999999997</v>
      </c>
      <c r="D1033">
        <v>48.794800000000002</v>
      </c>
      <c r="E1033">
        <v>47.8992</v>
      </c>
      <c r="F1033">
        <v>24.286799999999999</v>
      </c>
      <c r="G1033">
        <v>24.011600000000001</v>
      </c>
      <c r="H1033">
        <v>97.426900000000003</v>
      </c>
      <c r="I1033">
        <v>5842.1</v>
      </c>
      <c r="J1033">
        <v>4.0335000000000001</v>
      </c>
    </row>
    <row r="1034" spans="1:10" x14ac:dyDescent="0.2">
      <c r="A1034" t="s">
        <v>284</v>
      </c>
      <c r="B1034">
        <v>3082.0634</v>
      </c>
      <c r="C1034">
        <v>40.934899999999999</v>
      </c>
      <c r="D1034">
        <v>47.493600000000001</v>
      </c>
      <c r="E1034">
        <v>46.3508</v>
      </c>
      <c r="F1034">
        <v>21.7713</v>
      </c>
      <c r="G1034">
        <v>21.831199999999999</v>
      </c>
      <c r="H1034">
        <v>94.389700000000005</v>
      </c>
      <c r="I1034">
        <v>4134</v>
      </c>
      <c r="J1034">
        <v>2.8837999999999999</v>
      </c>
    </row>
    <row r="1035" spans="1:10" x14ac:dyDescent="0.2">
      <c r="A1035" t="s">
        <v>285</v>
      </c>
      <c r="B1035">
        <v>1662.7274</v>
      </c>
      <c r="C1035">
        <v>38.7455</v>
      </c>
      <c r="D1035">
        <v>45.946100000000001</v>
      </c>
      <c r="E1035">
        <v>44.509900000000002</v>
      </c>
      <c r="F1035">
        <v>19.170999999999999</v>
      </c>
      <c r="G1035">
        <v>19.502700000000001</v>
      </c>
      <c r="H1035">
        <v>88.924199999999999</v>
      </c>
      <c r="I1035">
        <v>3474.5</v>
      </c>
      <c r="J1035">
        <v>2.3443000000000001</v>
      </c>
    </row>
    <row r="1036" spans="1:10" x14ac:dyDescent="0.2">
      <c r="A1036" t="s">
        <v>286</v>
      </c>
      <c r="B1036">
        <v>903.42830000000004</v>
      </c>
      <c r="C1036">
        <v>36.4741</v>
      </c>
      <c r="D1036">
        <v>44.244500000000002</v>
      </c>
      <c r="E1036">
        <v>42.592700000000001</v>
      </c>
      <c r="F1036">
        <v>16.614799999999999</v>
      </c>
      <c r="G1036">
        <v>17.120699999999999</v>
      </c>
      <c r="H1036">
        <v>80.239699999999999</v>
      </c>
      <c r="I1036">
        <v>2610.6</v>
      </c>
      <c r="J1036">
        <v>2.1391</v>
      </c>
    </row>
    <row r="1037" spans="1:10" x14ac:dyDescent="0.2">
      <c r="A1037" t="s">
        <v>287</v>
      </c>
      <c r="B1037">
        <v>490.04860000000002</v>
      </c>
      <c r="C1037">
        <v>34.130099999999999</v>
      </c>
      <c r="D1037">
        <v>42.437399999999997</v>
      </c>
      <c r="E1037">
        <v>40.650399999999998</v>
      </c>
      <c r="F1037">
        <v>14.1335</v>
      </c>
      <c r="G1037">
        <v>14.7142</v>
      </c>
      <c r="H1037">
        <v>68.817999999999998</v>
      </c>
      <c r="I1037">
        <v>2035.8</v>
      </c>
      <c r="J1037">
        <v>1.6154999999999999</v>
      </c>
    </row>
    <row r="1038" spans="1:10" x14ac:dyDescent="0.2">
      <c r="A1038" t="s">
        <v>288</v>
      </c>
      <c r="B1038">
        <v>194.53659999999999</v>
      </c>
      <c r="C1038">
        <v>31.097799999999999</v>
      </c>
      <c r="D1038">
        <v>39.527700000000003</v>
      </c>
      <c r="E1038">
        <v>37.775500000000001</v>
      </c>
      <c r="F1038">
        <v>11.101800000000001</v>
      </c>
      <c r="G1038">
        <v>11.6722</v>
      </c>
      <c r="H1038">
        <v>50.388399999999997</v>
      </c>
      <c r="I1038">
        <v>1244.2</v>
      </c>
      <c r="J1038">
        <v>0.995</v>
      </c>
    </row>
    <row r="1039" spans="1:10" x14ac:dyDescent="0.2">
      <c r="A1039" t="s">
        <v>289</v>
      </c>
      <c r="B1039">
        <v>12488.9619</v>
      </c>
      <c r="C1039">
        <v>41.720199999999998</v>
      </c>
      <c r="D1039">
        <v>45.350499999999997</v>
      </c>
      <c r="E1039">
        <v>44.064999999999998</v>
      </c>
      <c r="F1039">
        <v>26.241700000000002</v>
      </c>
      <c r="G1039">
        <v>25.038599999999999</v>
      </c>
      <c r="H1039">
        <v>99.798599999999993</v>
      </c>
      <c r="I1039">
        <v>9580.2000000000007</v>
      </c>
      <c r="J1039">
        <v>4.7949999999999999</v>
      </c>
    </row>
    <row r="1040" spans="1:10" x14ac:dyDescent="0.2">
      <c r="A1040" t="s">
        <v>290</v>
      </c>
      <c r="B1040">
        <v>6417.2981</v>
      </c>
      <c r="C1040">
        <v>39.183599999999998</v>
      </c>
      <c r="D1040">
        <v>44.0869</v>
      </c>
      <c r="E1040">
        <v>43.2273</v>
      </c>
      <c r="F1040">
        <v>23.810400000000001</v>
      </c>
      <c r="G1040">
        <v>22.75</v>
      </c>
      <c r="H1040">
        <v>98.490499999999997</v>
      </c>
      <c r="I1040">
        <v>7249.2</v>
      </c>
      <c r="J1040">
        <v>3.5663</v>
      </c>
    </row>
    <row r="1041" spans="1:10" x14ac:dyDescent="0.2">
      <c r="A1041" t="s">
        <v>291</v>
      </c>
      <c r="B1041">
        <v>3255.2658000000001</v>
      </c>
      <c r="C1041">
        <v>36.610999999999997</v>
      </c>
      <c r="D1041">
        <v>42.489100000000001</v>
      </c>
      <c r="E1041">
        <v>42.225900000000003</v>
      </c>
      <c r="F1041">
        <v>20.8689</v>
      </c>
      <c r="G1041">
        <v>20.1388</v>
      </c>
      <c r="H1041">
        <v>95.247299999999996</v>
      </c>
      <c r="I1041">
        <v>6925.4</v>
      </c>
      <c r="J1041">
        <v>2.8458000000000001</v>
      </c>
    </row>
    <row r="1042" spans="1:10" x14ac:dyDescent="0.2">
      <c r="A1042" t="s">
        <v>292</v>
      </c>
      <c r="B1042">
        <v>1631.6111000000001</v>
      </c>
      <c r="C1042">
        <v>34.200800000000001</v>
      </c>
      <c r="D1042">
        <v>40.8307</v>
      </c>
      <c r="E1042">
        <v>41.0991</v>
      </c>
      <c r="F1042">
        <v>18.3841</v>
      </c>
      <c r="G1042">
        <v>17.936699999999998</v>
      </c>
      <c r="H1042">
        <v>89.844899999999996</v>
      </c>
      <c r="I1042">
        <v>5691.1</v>
      </c>
      <c r="J1042">
        <v>2.1709000000000001</v>
      </c>
    </row>
    <row r="1043" spans="1:10" x14ac:dyDescent="0.2">
      <c r="A1043" t="s">
        <v>293</v>
      </c>
      <c r="B1043">
        <v>827.54819999999995</v>
      </c>
      <c r="C1043">
        <v>31.9312</v>
      </c>
      <c r="D1043">
        <v>39.220300000000002</v>
      </c>
      <c r="E1043">
        <v>39.956000000000003</v>
      </c>
      <c r="F1043">
        <v>16.1309</v>
      </c>
      <c r="G1043">
        <v>15.8355</v>
      </c>
      <c r="H1043">
        <v>81.181600000000003</v>
      </c>
      <c r="I1043">
        <v>4386.8</v>
      </c>
      <c r="J1043">
        <v>1.7679</v>
      </c>
    </row>
    <row r="1044" spans="1:10" x14ac:dyDescent="0.2">
      <c r="A1044" t="s">
        <v>294</v>
      </c>
      <c r="B1044">
        <v>361.97859999999997</v>
      </c>
      <c r="C1044">
        <v>29.417400000000001</v>
      </c>
      <c r="D1044">
        <v>37.5595</v>
      </c>
      <c r="E1044">
        <v>38.548699999999997</v>
      </c>
      <c r="F1044">
        <v>13.257400000000001</v>
      </c>
      <c r="G1044">
        <v>13.283799999999999</v>
      </c>
      <c r="H1044">
        <v>66.723799999999997</v>
      </c>
      <c r="I1044">
        <v>2835.4</v>
      </c>
      <c r="J1044">
        <v>1.1136999999999999</v>
      </c>
    </row>
    <row r="1045" spans="1:10" x14ac:dyDescent="0.2">
      <c r="A1045" t="s">
        <v>295</v>
      </c>
      <c r="B1045">
        <v>3723.8510999999999</v>
      </c>
      <c r="C1045">
        <v>43.738900000000001</v>
      </c>
      <c r="D1045">
        <v>48.842799999999997</v>
      </c>
      <c r="E1045">
        <v>49.499000000000002</v>
      </c>
      <c r="F1045">
        <v>22.7927</v>
      </c>
      <c r="G1045">
        <v>22.401399999999999</v>
      </c>
      <c r="H1045">
        <v>96.798500000000004</v>
      </c>
      <c r="I1045">
        <v>6405.6</v>
      </c>
      <c r="J1045">
        <v>2.1867999999999999</v>
      </c>
    </row>
    <row r="1046" spans="1:10" x14ac:dyDescent="0.2">
      <c r="A1046" t="s">
        <v>296</v>
      </c>
      <c r="B1046">
        <v>1223.0732</v>
      </c>
      <c r="C1046">
        <v>42.565800000000003</v>
      </c>
      <c r="D1046">
        <v>48.233199999999997</v>
      </c>
      <c r="E1046">
        <v>48.815899999999999</v>
      </c>
      <c r="F1046">
        <v>21.636800000000001</v>
      </c>
      <c r="G1046">
        <v>21.4056</v>
      </c>
      <c r="H1046">
        <v>95.8596</v>
      </c>
      <c r="I1046">
        <v>3060.5</v>
      </c>
      <c r="J1046">
        <v>1.2032</v>
      </c>
    </row>
    <row r="1047" spans="1:10" x14ac:dyDescent="0.2">
      <c r="A1047" t="s">
        <v>297</v>
      </c>
      <c r="B1047">
        <v>528.50580000000002</v>
      </c>
      <c r="C1047">
        <v>41.483800000000002</v>
      </c>
      <c r="D1047">
        <v>47.386800000000001</v>
      </c>
      <c r="E1047">
        <v>47.9208</v>
      </c>
      <c r="F1047">
        <v>20.636299999999999</v>
      </c>
      <c r="G1047">
        <v>20.543800000000001</v>
      </c>
      <c r="H1047">
        <v>94.187799999999996</v>
      </c>
      <c r="I1047">
        <v>2049.1</v>
      </c>
      <c r="J1047">
        <v>0.86650000000000005</v>
      </c>
    </row>
    <row r="1048" spans="1:10" x14ac:dyDescent="0.2">
      <c r="A1048" t="s">
        <v>298</v>
      </c>
      <c r="B1048">
        <v>274.86649999999997</v>
      </c>
      <c r="C1048">
        <v>40.136099999999999</v>
      </c>
      <c r="D1048">
        <v>46.105800000000002</v>
      </c>
      <c r="E1048">
        <v>46.648600000000002</v>
      </c>
      <c r="F1048">
        <v>19.347899999999999</v>
      </c>
      <c r="G1048">
        <v>19.402699999999999</v>
      </c>
      <c r="H1048">
        <v>91.390100000000004</v>
      </c>
      <c r="I1048">
        <v>1339</v>
      </c>
      <c r="J1048">
        <v>0.82310000000000005</v>
      </c>
    </row>
    <row r="1049" spans="1:10" x14ac:dyDescent="0.2">
      <c r="A1049" t="s">
        <v>299</v>
      </c>
      <c r="B1049">
        <v>161.6935</v>
      </c>
      <c r="C1049">
        <v>38.463500000000003</v>
      </c>
      <c r="D1049">
        <v>44.539900000000003</v>
      </c>
      <c r="E1049">
        <v>45.030500000000004</v>
      </c>
      <c r="F1049">
        <v>17.847899999999999</v>
      </c>
      <c r="G1049">
        <v>18.002700000000001</v>
      </c>
      <c r="H1049">
        <v>86.834500000000006</v>
      </c>
      <c r="I1049">
        <v>857.2</v>
      </c>
      <c r="J1049">
        <v>0.69430000000000003</v>
      </c>
    </row>
    <row r="1050" spans="1:10" x14ac:dyDescent="0.2">
      <c r="A1050" t="s">
        <v>300</v>
      </c>
      <c r="B1050">
        <v>88.397499999999994</v>
      </c>
      <c r="C1050">
        <v>36.093499999999999</v>
      </c>
      <c r="D1050">
        <v>42.574399999999997</v>
      </c>
      <c r="E1050">
        <v>43.195799999999998</v>
      </c>
      <c r="F1050">
        <v>15.9095</v>
      </c>
      <c r="G1050">
        <v>16.149100000000001</v>
      </c>
      <c r="H1050">
        <v>78.067999999999998</v>
      </c>
      <c r="I1050">
        <v>518</v>
      </c>
      <c r="J1050">
        <v>0.55489999999999995</v>
      </c>
    </row>
    <row r="1051" spans="1:10" x14ac:dyDescent="0.2">
      <c r="A1051" t="s">
        <v>301</v>
      </c>
      <c r="B1051">
        <v>3597.6923000000002</v>
      </c>
      <c r="C1051">
        <v>44.264299999999999</v>
      </c>
      <c r="D1051">
        <v>48.414200000000001</v>
      </c>
      <c r="E1051">
        <v>49.322400000000002</v>
      </c>
      <c r="F1051">
        <v>23.509799999999998</v>
      </c>
      <c r="G1051">
        <v>23.066299999999998</v>
      </c>
      <c r="H1051">
        <v>96.880099999999999</v>
      </c>
      <c r="I1051">
        <v>5249.8</v>
      </c>
      <c r="J1051">
        <v>2.1812</v>
      </c>
    </row>
    <row r="1052" spans="1:10" x14ac:dyDescent="0.2">
      <c r="A1052" t="s">
        <v>302</v>
      </c>
      <c r="B1052">
        <v>1409.52</v>
      </c>
      <c r="C1052">
        <v>42.988900000000001</v>
      </c>
      <c r="D1052">
        <v>47.654600000000002</v>
      </c>
      <c r="E1052">
        <v>48.546500000000002</v>
      </c>
      <c r="F1052">
        <v>22.087199999999999</v>
      </c>
      <c r="G1052">
        <v>21.904599999999999</v>
      </c>
      <c r="H1052">
        <v>95.867199999999997</v>
      </c>
      <c r="I1052">
        <v>2787.5</v>
      </c>
      <c r="J1052">
        <v>1.4682999999999999</v>
      </c>
    </row>
    <row r="1053" spans="1:10" x14ac:dyDescent="0.2">
      <c r="A1053" t="s">
        <v>303</v>
      </c>
      <c r="B1053">
        <v>671.71939999999995</v>
      </c>
      <c r="C1053">
        <v>41.642800000000001</v>
      </c>
      <c r="D1053">
        <v>46.592399999999998</v>
      </c>
      <c r="E1053">
        <v>47.5154</v>
      </c>
      <c r="F1053">
        <v>20.629000000000001</v>
      </c>
      <c r="G1053">
        <v>20.701899999999998</v>
      </c>
      <c r="H1053">
        <v>94.106499999999997</v>
      </c>
      <c r="I1053">
        <v>2058</v>
      </c>
      <c r="J1053">
        <v>1.1483000000000001</v>
      </c>
    </row>
    <row r="1054" spans="1:10" x14ac:dyDescent="0.2">
      <c r="A1054" t="s">
        <v>304</v>
      </c>
      <c r="B1054">
        <v>360.55380000000002</v>
      </c>
      <c r="C1054">
        <v>39.977899999999998</v>
      </c>
      <c r="D1054">
        <v>45.030900000000003</v>
      </c>
      <c r="E1054">
        <v>46.047699999999999</v>
      </c>
      <c r="F1054">
        <v>18.854399999999998</v>
      </c>
      <c r="G1054">
        <v>19.192900000000002</v>
      </c>
      <c r="H1054">
        <v>91.020300000000006</v>
      </c>
      <c r="I1054">
        <v>1365</v>
      </c>
      <c r="J1054">
        <v>0.94769999999999999</v>
      </c>
    </row>
    <row r="1055" spans="1:10" x14ac:dyDescent="0.2">
      <c r="A1055" t="s">
        <v>305</v>
      </c>
      <c r="B1055">
        <v>209.2542</v>
      </c>
      <c r="C1055">
        <v>38.008299999999998</v>
      </c>
      <c r="D1055">
        <v>43.378599999999999</v>
      </c>
      <c r="E1055">
        <v>44.386299999999999</v>
      </c>
      <c r="F1055">
        <v>16.934100000000001</v>
      </c>
      <c r="G1055">
        <v>17.4864</v>
      </c>
      <c r="H1055">
        <v>85.581699999999998</v>
      </c>
      <c r="I1055">
        <v>982.6</v>
      </c>
      <c r="J1055">
        <v>0.71689999999999998</v>
      </c>
    </row>
    <row r="1056" spans="1:10" x14ac:dyDescent="0.2">
      <c r="A1056" t="s">
        <v>306</v>
      </c>
      <c r="B1056">
        <v>111.2714</v>
      </c>
      <c r="C1056">
        <v>35.306800000000003</v>
      </c>
      <c r="D1056">
        <v>41.446199999999997</v>
      </c>
      <c r="E1056">
        <v>42.368400000000001</v>
      </c>
      <c r="F1056">
        <v>14.609400000000001</v>
      </c>
      <c r="G1056">
        <v>15.3056</v>
      </c>
      <c r="H1056">
        <v>76.157499999999999</v>
      </c>
      <c r="I1056">
        <v>584.79999999999995</v>
      </c>
      <c r="J1056">
        <v>0.52510000000000001</v>
      </c>
    </row>
    <row r="1057" spans="1:10" x14ac:dyDescent="0.2">
      <c r="A1057" t="s">
        <v>307</v>
      </c>
      <c r="B1057">
        <v>7330.7874000000002</v>
      </c>
      <c r="C1057">
        <v>44.532800000000002</v>
      </c>
      <c r="D1057">
        <v>46.1464</v>
      </c>
      <c r="E1057">
        <v>46.304200000000002</v>
      </c>
      <c r="F1057">
        <v>26.7239</v>
      </c>
      <c r="G1057">
        <v>25.985600000000002</v>
      </c>
      <c r="H1057">
        <v>99.974999999999994</v>
      </c>
      <c r="I1057">
        <v>15869.4</v>
      </c>
      <c r="J1057">
        <v>3.5118999999999998</v>
      </c>
    </row>
    <row r="1058" spans="1:10" x14ac:dyDescent="0.2">
      <c r="A1058" t="s">
        <v>308</v>
      </c>
      <c r="B1058">
        <v>4023.9695000000002</v>
      </c>
      <c r="C1058">
        <v>42.204599999999999</v>
      </c>
      <c r="D1058">
        <v>44.244199999999999</v>
      </c>
      <c r="E1058">
        <v>44.824199999999998</v>
      </c>
      <c r="F1058">
        <v>24.1785</v>
      </c>
      <c r="G1058">
        <v>23.6767</v>
      </c>
      <c r="H1058">
        <v>99.944299999999998</v>
      </c>
      <c r="I1058">
        <v>12653.4</v>
      </c>
      <c r="J1058">
        <v>3.1355</v>
      </c>
    </row>
    <row r="1059" spans="1:10" x14ac:dyDescent="0.2">
      <c r="A1059" t="s">
        <v>309</v>
      </c>
      <c r="B1059">
        <v>2201.6423</v>
      </c>
      <c r="C1059">
        <v>39.706000000000003</v>
      </c>
      <c r="D1059">
        <v>42.13</v>
      </c>
      <c r="E1059">
        <v>43.1496</v>
      </c>
      <c r="F1059">
        <v>21.378</v>
      </c>
      <c r="G1059">
        <v>21.102900000000002</v>
      </c>
      <c r="H1059">
        <v>97.490499999999997</v>
      </c>
      <c r="I1059">
        <v>9575.2000000000007</v>
      </c>
      <c r="J1059">
        <v>2.512</v>
      </c>
    </row>
    <row r="1060" spans="1:10" x14ac:dyDescent="0.2">
      <c r="A1060" t="s">
        <v>310</v>
      </c>
      <c r="B1060">
        <v>1239.7177999999999</v>
      </c>
      <c r="C1060">
        <v>37.250399999999999</v>
      </c>
      <c r="D1060">
        <v>39.948399999999999</v>
      </c>
      <c r="E1060">
        <v>41.451599999999999</v>
      </c>
      <c r="F1060">
        <v>18.515999999999998</v>
      </c>
      <c r="G1060">
        <v>18.467099999999999</v>
      </c>
      <c r="H1060">
        <v>90.753299999999996</v>
      </c>
      <c r="I1060">
        <v>8018</v>
      </c>
      <c r="J1060">
        <v>2.1783000000000001</v>
      </c>
    </row>
    <row r="1061" spans="1:10" x14ac:dyDescent="0.2">
      <c r="A1061" t="s">
        <v>311</v>
      </c>
      <c r="B1061">
        <v>715.64670000000001</v>
      </c>
      <c r="C1061">
        <v>34.901299999999999</v>
      </c>
      <c r="D1061">
        <v>37.794699999999999</v>
      </c>
      <c r="E1061">
        <v>39.814100000000003</v>
      </c>
      <c r="F1061">
        <v>15.6326</v>
      </c>
      <c r="G1061">
        <v>15.8713</v>
      </c>
      <c r="H1061">
        <v>80.096699999999998</v>
      </c>
      <c r="I1061">
        <v>7041.5</v>
      </c>
      <c r="J1061">
        <v>1.7633000000000001</v>
      </c>
    </row>
    <row r="1062" spans="1:10" x14ac:dyDescent="0.2">
      <c r="A1062" t="s">
        <v>312</v>
      </c>
      <c r="B1062">
        <v>337.0915</v>
      </c>
      <c r="C1062">
        <v>31.8078</v>
      </c>
      <c r="D1062">
        <v>35.432000000000002</v>
      </c>
      <c r="E1062">
        <v>38.033299999999997</v>
      </c>
      <c r="F1062">
        <v>12.286</v>
      </c>
      <c r="G1062">
        <v>12.8718</v>
      </c>
      <c r="H1062">
        <v>59.241700000000002</v>
      </c>
      <c r="I1062">
        <v>4769.6000000000004</v>
      </c>
      <c r="J1062">
        <v>1.1967000000000001</v>
      </c>
    </row>
    <row r="1063" spans="1:10" x14ac:dyDescent="0.2">
      <c r="A1063" t="s">
        <v>313</v>
      </c>
      <c r="B1063">
        <v>4350.2511000000004</v>
      </c>
      <c r="C1063">
        <v>44.409599999999998</v>
      </c>
      <c r="D1063">
        <v>49.155000000000001</v>
      </c>
      <c r="E1063">
        <v>49.320099999999996</v>
      </c>
      <c r="F1063">
        <v>25.076699999999999</v>
      </c>
      <c r="G1063">
        <v>24.4831</v>
      </c>
      <c r="H1063">
        <v>96.335899999999995</v>
      </c>
      <c r="I1063">
        <v>4789</v>
      </c>
      <c r="J1063">
        <v>2.0699999999999998</v>
      </c>
    </row>
    <row r="1064" spans="1:10" x14ac:dyDescent="0.2">
      <c r="A1064" t="s">
        <v>314</v>
      </c>
      <c r="B1064">
        <v>1810.8443</v>
      </c>
      <c r="C1064">
        <v>42.877499999999998</v>
      </c>
      <c r="D1064">
        <v>48.4893</v>
      </c>
      <c r="E1064">
        <v>48.511299999999999</v>
      </c>
      <c r="F1064">
        <v>23.616800000000001</v>
      </c>
      <c r="G1064">
        <v>23.3184</v>
      </c>
      <c r="H1064">
        <v>94.549099999999996</v>
      </c>
      <c r="I1064">
        <v>2850.8</v>
      </c>
      <c r="J1064">
        <v>1.5269999999999999</v>
      </c>
    </row>
    <row r="1065" spans="1:10" x14ac:dyDescent="0.2">
      <c r="A1065" t="s">
        <v>315</v>
      </c>
      <c r="B1065">
        <v>848.64739999999995</v>
      </c>
      <c r="C1065">
        <v>41.2864</v>
      </c>
      <c r="D1065">
        <v>47.820700000000002</v>
      </c>
      <c r="E1065">
        <v>47.547800000000002</v>
      </c>
      <c r="F1065">
        <v>22.171800000000001</v>
      </c>
      <c r="G1065">
        <v>22.1187</v>
      </c>
      <c r="H1065">
        <v>91.703599999999994</v>
      </c>
      <c r="I1065">
        <v>2043</v>
      </c>
      <c r="J1065">
        <v>1.2357</v>
      </c>
    </row>
    <row r="1066" spans="1:10" x14ac:dyDescent="0.2">
      <c r="A1066" t="s">
        <v>316</v>
      </c>
      <c r="B1066">
        <v>466.77420000000001</v>
      </c>
      <c r="C1066">
        <v>39.458199999999998</v>
      </c>
      <c r="D1066">
        <v>46.816099999999999</v>
      </c>
      <c r="E1066">
        <v>46.086500000000001</v>
      </c>
      <c r="F1066">
        <v>20.421600000000002</v>
      </c>
      <c r="G1066">
        <v>20.596699999999998</v>
      </c>
      <c r="H1066">
        <v>87.427199999999999</v>
      </c>
      <c r="I1066">
        <v>1441.1</v>
      </c>
      <c r="J1066">
        <v>0.91790000000000005</v>
      </c>
    </row>
    <row r="1067" spans="1:10" x14ac:dyDescent="0.2">
      <c r="A1067" t="s">
        <v>317</v>
      </c>
      <c r="B1067">
        <v>281.6123</v>
      </c>
      <c r="C1067">
        <v>37.256</v>
      </c>
      <c r="D1067">
        <v>45.689700000000002</v>
      </c>
      <c r="E1067">
        <v>44.305999999999997</v>
      </c>
      <c r="F1067">
        <v>18.258800000000001</v>
      </c>
      <c r="G1067">
        <v>18.6401</v>
      </c>
      <c r="H1067">
        <v>80.519300000000001</v>
      </c>
      <c r="I1067">
        <v>1097.9000000000001</v>
      </c>
      <c r="J1067">
        <v>0.72799999999999998</v>
      </c>
    </row>
    <row r="1068" spans="1:10" x14ac:dyDescent="0.2">
      <c r="A1068" t="s">
        <v>318</v>
      </c>
      <c r="B1068">
        <v>147.5188</v>
      </c>
      <c r="C1068">
        <v>34.164900000000003</v>
      </c>
      <c r="D1068">
        <v>44.187600000000003</v>
      </c>
      <c r="E1068">
        <v>42.121200000000002</v>
      </c>
      <c r="F1068">
        <v>15.311500000000001</v>
      </c>
      <c r="G1068">
        <v>15.8704</v>
      </c>
      <c r="H1068">
        <v>67.358000000000004</v>
      </c>
      <c r="I1068">
        <v>706.5</v>
      </c>
      <c r="J1068">
        <v>0.55879999999999996</v>
      </c>
    </row>
    <row r="1069" spans="1:10" x14ac:dyDescent="0.2">
      <c r="A1069" t="s">
        <v>319</v>
      </c>
      <c r="B1069">
        <v>4929.5704999999998</v>
      </c>
      <c r="C1069">
        <v>44.031999999999996</v>
      </c>
      <c r="D1069">
        <v>49.190100000000001</v>
      </c>
      <c r="E1069">
        <v>49.509900000000002</v>
      </c>
      <c r="F1069">
        <v>24.412500000000001</v>
      </c>
      <c r="G1069">
        <v>23.712900000000001</v>
      </c>
      <c r="H1069">
        <v>97.3673</v>
      </c>
      <c r="I1069">
        <v>5573.1</v>
      </c>
      <c r="J1069">
        <v>2.4956999999999998</v>
      </c>
    </row>
    <row r="1070" spans="1:10" x14ac:dyDescent="0.2">
      <c r="A1070" t="s">
        <v>320</v>
      </c>
      <c r="B1070">
        <v>1901.2689</v>
      </c>
      <c r="C1070">
        <v>42.369399999999999</v>
      </c>
      <c r="D1070">
        <v>48.478299999999997</v>
      </c>
      <c r="E1070">
        <v>48.818800000000003</v>
      </c>
      <c r="F1070">
        <v>22.378599999999999</v>
      </c>
      <c r="G1070">
        <v>22.000800000000002</v>
      </c>
      <c r="H1070">
        <v>95.908699999999996</v>
      </c>
      <c r="I1070">
        <v>3146.8</v>
      </c>
      <c r="J1070">
        <v>1.6311</v>
      </c>
    </row>
    <row r="1071" spans="1:10" x14ac:dyDescent="0.2">
      <c r="A1071" t="s">
        <v>321</v>
      </c>
      <c r="B1071">
        <v>867.72180000000003</v>
      </c>
      <c r="C1071">
        <v>40.850700000000003</v>
      </c>
      <c r="D1071">
        <v>47.580199999999998</v>
      </c>
      <c r="E1071">
        <v>47.884599999999999</v>
      </c>
      <c r="F1071">
        <v>20.558499999999999</v>
      </c>
      <c r="G1071">
        <v>20.471699999999998</v>
      </c>
      <c r="H1071">
        <v>93.566100000000006</v>
      </c>
      <c r="I1071">
        <v>2177.5</v>
      </c>
      <c r="J1071">
        <v>1.2478</v>
      </c>
    </row>
    <row r="1072" spans="1:10" x14ac:dyDescent="0.2">
      <c r="A1072" t="s">
        <v>322</v>
      </c>
      <c r="B1072">
        <v>458.61779999999999</v>
      </c>
      <c r="C1072">
        <v>39.136200000000002</v>
      </c>
      <c r="D1072">
        <v>46.2776</v>
      </c>
      <c r="E1072">
        <v>46.539499999999997</v>
      </c>
      <c r="F1072">
        <v>18.355899999999998</v>
      </c>
      <c r="G1072">
        <v>18.6206</v>
      </c>
      <c r="H1072">
        <v>89.773099999999999</v>
      </c>
      <c r="I1072">
        <v>1471.6</v>
      </c>
      <c r="J1072">
        <v>0.97850000000000004</v>
      </c>
    </row>
    <row r="1073" spans="1:10" x14ac:dyDescent="0.2">
      <c r="A1073" t="s">
        <v>323</v>
      </c>
      <c r="B1073">
        <v>264.00369999999998</v>
      </c>
      <c r="C1073">
        <v>37.174300000000002</v>
      </c>
      <c r="D1073">
        <v>44.689700000000002</v>
      </c>
      <c r="E1073">
        <v>44.8035</v>
      </c>
      <c r="F1073">
        <v>15.976100000000001</v>
      </c>
      <c r="G1073">
        <v>16.566800000000001</v>
      </c>
      <c r="H1073">
        <v>83.423699999999997</v>
      </c>
      <c r="I1073">
        <v>1060.5999999999999</v>
      </c>
      <c r="J1073">
        <v>0.81559999999999999</v>
      </c>
    </row>
    <row r="1074" spans="1:10" x14ac:dyDescent="0.2">
      <c r="A1074" t="s">
        <v>324</v>
      </c>
      <c r="B1074">
        <v>135.86949999999999</v>
      </c>
      <c r="C1074">
        <v>34.547199999999997</v>
      </c>
      <c r="D1074">
        <v>42.772300000000001</v>
      </c>
      <c r="E1074">
        <v>42.7941</v>
      </c>
      <c r="F1074">
        <v>13.570499999999999</v>
      </c>
      <c r="G1074">
        <v>14.358000000000001</v>
      </c>
      <c r="H1074">
        <v>72.899600000000007</v>
      </c>
      <c r="I1074">
        <v>672.3</v>
      </c>
      <c r="J1074">
        <v>0.77510000000000001</v>
      </c>
    </row>
    <row r="1075" spans="1:10" x14ac:dyDescent="0.2">
      <c r="A1075" t="s">
        <v>325</v>
      </c>
      <c r="B1075">
        <v>11358.9951</v>
      </c>
      <c r="C1075">
        <v>43.142899999999997</v>
      </c>
      <c r="D1075">
        <v>49.192500000000003</v>
      </c>
      <c r="E1075">
        <v>51.021000000000001</v>
      </c>
      <c r="F1075">
        <v>26.118099999999998</v>
      </c>
      <c r="G1075">
        <v>24.968800000000002</v>
      </c>
      <c r="H1075">
        <v>99.978999999999999</v>
      </c>
      <c r="I1075">
        <v>7793.9</v>
      </c>
      <c r="J1075">
        <v>4.6943999999999999</v>
      </c>
    </row>
    <row r="1076" spans="1:10" x14ac:dyDescent="0.2">
      <c r="A1076" t="s">
        <v>326</v>
      </c>
      <c r="B1076">
        <v>7034.4405999999999</v>
      </c>
      <c r="C1076">
        <v>40.5167</v>
      </c>
      <c r="D1076">
        <v>47.610599999999998</v>
      </c>
      <c r="E1076">
        <v>49.685299999999998</v>
      </c>
      <c r="F1076">
        <v>22.853899999999999</v>
      </c>
      <c r="G1076">
        <v>22.14</v>
      </c>
      <c r="H1076">
        <v>99.977099999999993</v>
      </c>
      <c r="I1076">
        <v>6535.8</v>
      </c>
      <c r="J1076">
        <v>4.0376000000000003</v>
      </c>
    </row>
    <row r="1077" spans="1:10" x14ac:dyDescent="0.2">
      <c r="A1077" t="s">
        <v>327</v>
      </c>
      <c r="B1077">
        <v>4058.2411999999999</v>
      </c>
      <c r="C1077">
        <v>37.808199999999999</v>
      </c>
      <c r="D1077">
        <v>45.7196</v>
      </c>
      <c r="E1077">
        <v>48.459400000000002</v>
      </c>
      <c r="F1077">
        <v>19.338000000000001</v>
      </c>
      <c r="G1077">
        <v>19.111000000000001</v>
      </c>
      <c r="H1077">
        <v>99.971699999999998</v>
      </c>
      <c r="I1077">
        <v>6574.6</v>
      </c>
      <c r="J1077">
        <v>3.4824999999999999</v>
      </c>
    </row>
    <row r="1078" spans="1:10" x14ac:dyDescent="0.2">
      <c r="A1078" t="s">
        <v>328</v>
      </c>
      <c r="B1078">
        <v>2225.2449000000001</v>
      </c>
      <c r="C1078">
        <v>35.229799999999997</v>
      </c>
      <c r="D1078">
        <v>44.088700000000003</v>
      </c>
      <c r="E1078">
        <v>47.0657</v>
      </c>
      <c r="F1078">
        <v>15.9574</v>
      </c>
      <c r="G1078">
        <v>16.170300000000001</v>
      </c>
      <c r="H1078">
        <v>97.710700000000003</v>
      </c>
      <c r="I1078">
        <v>5144.2</v>
      </c>
      <c r="J1078">
        <v>2.8569</v>
      </c>
    </row>
    <row r="1079" spans="1:10" x14ac:dyDescent="0.2">
      <c r="A1079" t="s">
        <v>329</v>
      </c>
      <c r="B1079">
        <v>1148.7618</v>
      </c>
      <c r="C1079">
        <v>32.815300000000001</v>
      </c>
      <c r="D1079">
        <v>42.540100000000002</v>
      </c>
      <c r="E1079">
        <v>45.843600000000002</v>
      </c>
      <c r="F1079">
        <v>12.831799999999999</v>
      </c>
      <c r="G1079">
        <v>13.3942</v>
      </c>
      <c r="H1079">
        <v>88.672300000000007</v>
      </c>
      <c r="I1079">
        <v>4044.7</v>
      </c>
      <c r="J1079">
        <v>2.1608999999999998</v>
      </c>
    </row>
    <row r="1080" spans="1:10" x14ac:dyDescent="0.2">
      <c r="A1080" t="s">
        <v>330</v>
      </c>
      <c r="B1080">
        <v>357.07569999999998</v>
      </c>
      <c r="C1080">
        <v>29.604199999999999</v>
      </c>
      <c r="D1080">
        <v>40.668999999999997</v>
      </c>
      <c r="E1080">
        <v>44.151400000000002</v>
      </c>
      <c r="F1080">
        <v>8.8876000000000008</v>
      </c>
      <c r="G1080">
        <v>9.7140000000000004</v>
      </c>
      <c r="H1080">
        <v>71.812799999999996</v>
      </c>
      <c r="I1080">
        <v>2221.4</v>
      </c>
      <c r="J1080">
        <v>1.3817999999999999</v>
      </c>
    </row>
    <row r="1081" spans="1:10" x14ac:dyDescent="0.2">
      <c r="A1081" t="s">
        <v>331</v>
      </c>
      <c r="B1081">
        <v>1340.0615</v>
      </c>
      <c r="C1081">
        <v>42.839399999999998</v>
      </c>
      <c r="D1081">
        <v>43.387099999999997</v>
      </c>
      <c r="E1081">
        <v>44.957000000000001</v>
      </c>
      <c r="F1081">
        <v>20.166699999999999</v>
      </c>
      <c r="G1081">
        <v>27.325800000000001</v>
      </c>
      <c r="H1081">
        <v>98.552000000000007</v>
      </c>
      <c r="I1081">
        <v>1718.4</v>
      </c>
      <c r="J1081">
        <v>1.0350999999999999</v>
      </c>
    </row>
    <row r="1082" spans="1:10" x14ac:dyDescent="0.2">
      <c r="A1082" t="s">
        <v>332</v>
      </c>
      <c r="B1082">
        <v>727.73689999999999</v>
      </c>
      <c r="C1082">
        <v>39.947600000000001</v>
      </c>
      <c r="D1082">
        <v>41.201700000000002</v>
      </c>
      <c r="E1082">
        <v>42.976300000000002</v>
      </c>
      <c r="F1082">
        <v>18.488800000000001</v>
      </c>
      <c r="G1082">
        <v>25.421500000000002</v>
      </c>
      <c r="H1082">
        <v>97.9495</v>
      </c>
      <c r="I1082">
        <v>1349.2</v>
      </c>
      <c r="J1082">
        <v>0.78639999999999999</v>
      </c>
    </row>
    <row r="1083" spans="1:10" x14ac:dyDescent="0.2">
      <c r="A1083" t="s">
        <v>333</v>
      </c>
      <c r="B1083">
        <v>400.4708</v>
      </c>
      <c r="C1083">
        <v>37.037599999999998</v>
      </c>
      <c r="D1083">
        <v>38.829700000000003</v>
      </c>
      <c r="E1083">
        <v>40.606299999999997</v>
      </c>
      <c r="F1083">
        <v>16.5533</v>
      </c>
      <c r="G1083">
        <v>23.1798</v>
      </c>
      <c r="H1083">
        <v>96.630499999999998</v>
      </c>
      <c r="I1083">
        <v>1021.6</v>
      </c>
      <c r="J1083">
        <v>0.65720000000000001</v>
      </c>
    </row>
    <row r="1084" spans="1:10" x14ac:dyDescent="0.2">
      <c r="A1084" t="s">
        <v>334</v>
      </c>
      <c r="B1084">
        <v>205.31229999999999</v>
      </c>
      <c r="C1084">
        <v>34.291699999999999</v>
      </c>
      <c r="D1084">
        <v>36.1663</v>
      </c>
      <c r="E1084">
        <v>38.346200000000003</v>
      </c>
      <c r="F1084">
        <v>14.4834</v>
      </c>
      <c r="G1084">
        <v>20.764500000000002</v>
      </c>
      <c r="H1084">
        <v>91.723200000000006</v>
      </c>
      <c r="I1084">
        <v>752.3</v>
      </c>
      <c r="J1084">
        <v>0.49990000000000001</v>
      </c>
    </row>
    <row r="1085" spans="1:10" x14ac:dyDescent="0.2">
      <c r="A1085" t="s">
        <v>335</v>
      </c>
      <c r="B1085">
        <v>105.6446</v>
      </c>
      <c r="C1085">
        <v>31.612300000000001</v>
      </c>
      <c r="D1085">
        <v>34.034599999999998</v>
      </c>
      <c r="E1085">
        <v>36.691600000000001</v>
      </c>
      <c r="F1085">
        <v>12.417299999999999</v>
      </c>
      <c r="G1085">
        <v>18.296600000000002</v>
      </c>
      <c r="H1085">
        <v>84.086299999999994</v>
      </c>
      <c r="I1085">
        <v>549.4</v>
      </c>
      <c r="J1085">
        <v>0.4128</v>
      </c>
    </row>
    <row r="1086" spans="1:10" x14ac:dyDescent="0.2">
      <c r="A1086" t="s">
        <v>336</v>
      </c>
      <c r="B1086">
        <v>49.94</v>
      </c>
      <c r="C1086">
        <v>28.576499999999999</v>
      </c>
      <c r="D1086">
        <v>32.849400000000003</v>
      </c>
      <c r="E1086">
        <v>35.805</v>
      </c>
      <c r="F1086">
        <v>10.263500000000001</v>
      </c>
      <c r="G1086">
        <v>15.5962</v>
      </c>
      <c r="H1086">
        <v>72.016800000000003</v>
      </c>
      <c r="I1086">
        <v>330.1</v>
      </c>
      <c r="J1086">
        <v>0.2979</v>
      </c>
    </row>
    <row r="1087" spans="1:10" x14ac:dyDescent="0.2">
      <c r="A1087" t="s">
        <v>337</v>
      </c>
      <c r="B1087">
        <v>8024.2710999999999</v>
      </c>
      <c r="C1087">
        <v>40.744500000000002</v>
      </c>
      <c r="D1087">
        <v>44.1432</v>
      </c>
      <c r="E1087">
        <v>48.188099999999999</v>
      </c>
      <c r="F1087">
        <v>14.9648</v>
      </c>
      <c r="G1087">
        <v>22.116399999999999</v>
      </c>
      <c r="H1087">
        <v>99.975300000000004</v>
      </c>
      <c r="I1087">
        <v>4992.3999999999996</v>
      </c>
      <c r="J1087">
        <v>2.3721000000000001</v>
      </c>
    </row>
    <row r="1088" spans="1:10" x14ac:dyDescent="0.2">
      <c r="A1088" t="s">
        <v>338</v>
      </c>
      <c r="B1088">
        <v>5339.1306000000004</v>
      </c>
      <c r="C1088">
        <v>37.4178</v>
      </c>
      <c r="D1088">
        <v>42.166600000000003</v>
      </c>
      <c r="E1088">
        <v>47.2286</v>
      </c>
      <c r="F1088">
        <v>12.549799999999999</v>
      </c>
      <c r="G1088">
        <v>19.1448</v>
      </c>
      <c r="H1088">
        <v>99.822400000000002</v>
      </c>
      <c r="I1088">
        <v>4558</v>
      </c>
      <c r="J1088">
        <v>1.8968</v>
      </c>
    </row>
    <row r="1089" spans="1:10" x14ac:dyDescent="0.2">
      <c r="A1089" t="s">
        <v>339</v>
      </c>
      <c r="B1089">
        <v>3187.5464999999999</v>
      </c>
      <c r="C1089">
        <v>34.060699999999997</v>
      </c>
      <c r="D1089">
        <v>40.384900000000002</v>
      </c>
      <c r="E1089">
        <v>46.374600000000001</v>
      </c>
      <c r="F1089">
        <v>10.201599999999999</v>
      </c>
      <c r="G1089">
        <v>16.226700000000001</v>
      </c>
      <c r="H1089">
        <v>94.003500000000003</v>
      </c>
      <c r="I1089">
        <v>3728.6</v>
      </c>
      <c r="J1089">
        <v>1.591</v>
      </c>
    </row>
    <row r="1090" spans="1:10" x14ac:dyDescent="0.2">
      <c r="A1090" t="s">
        <v>340</v>
      </c>
      <c r="B1090">
        <v>1700.1344999999999</v>
      </c>
      <c r="C1090">
        <v>31.052600000000002</v>
      </c>
      <c r="D1090">
        <v>39.162700000000001</v>
      </c>
      <c r="E1090">
        <v>45.519599999999997</v>
      </c>
      <c r="F1090">
        <v>8.1574000000000009</v>
      </c>
      <c r="G1090">
        <v>13.602600000000001</v>
      </c>
      <c r="H1090">
        <v>80.316999999999993</v>
      </c>
      <c r="I1090">
        <v>2863.3</v>
      </c>
      <c r="J1090">
        <v>1.2946</v>
      </c>
    </row>
    <row r="1091" spans="1:10" x14ac:dyDescent="0.2">
      <c r="A1091" t="s">
        <v>341</v>
      </c>
      <c r="B1091">
        <v>767.149</v>
      </c>
      <c r="C1091">
        <v>28.577400000000001</v>
      </c>
      <c r="D1091">
        <v>38.212000000000003</v>
      </c>
      <c r="E1091">
        <v>44.698300000000003</v>
      </c>
      <c r="F1091">
        <v>6.4903000000000004</v>
      </c>
      <c r="G1091">
        <v>11.236499999999999</v>
      </c>
      <c r="H1091">
        <v>61.610100000000003</v>
      </c>
      <c r="I1091">
        <v>1957</v>
      </c>
      <c r="J1091">
        <v>0.94340000000000002</v>
      </c>
    </row>
    <row r="1092" spans="1:10" x14ac:dyDescent="0.2">
      <c r="A1092" t="s">
        <v>342</v>
      </c>
      <c r="B1092">
        <v>173.2893</v>
      </c>
      <c r="C1092">
        <v>25.910699999999999</v>
      </c>
      <c r="D1092">
        <v>36.513199999999998</v>
      </c>
      <c r="E1092">
        <v>42.858699999999999</v>
      </c>
      <c r="F1092">
        <v>4.9364999999999997</v>
      </c>
      <c r="G1092">
        <v>8.0143000000000004</v>
      </c>
      <c r="H1092">
        <v>24.974599999999999</v>
      </c>
      <c r="I1092">
        <v>776.1</v>
      </c>
      <c r="J1092">
        <v>0.48430000000000001</v>
      </c>
    </row>
    <row r="1093" spans="1:10" x14ac:dyDescent="0.2">
      <c r="A1093" t="s">
        <v>343</v>
      </c>
      <c r="B1093">
        <v>891.34100000000001</v>
      </c>
      <c r="C1093">
        <v>42.114800000000002</v>
      </c>
      <c r="D1093">
        <v>48.497</v>
      </c>
      <c r="E1093">
        <v>49.122599999999998</v>
      </c>
      <c r="F1093">
        <v>20.176500000000001</v>
      </c>
      <c r="G1093">
        <v>26.978300000000001</v>
      </c>
      <c r="H1093">
        <v>95.725200000000001</v>
      </c>
      <c r="I1093">
        <v>2215.5</v>
      </c>
      <c r="J1093">
        <v>0.54800000000000004</v>
      </c>
    </row>
    <row r="1094" spans="1:10" x14ac:dyDescent="0.2">
      <c r="A1094" t="s">
        <v>344</v>
      </c>
      <c r="B1094">
        <v>360.82960000000003</v>
      </c>
      <c r="C1094">
        <v>40.068100000000001</v>
      </c>
      <c r="D1094">
        <v>47.198599999999999</v>
      </c>
      <c r="E1094">
        <v>47.9146</v>
      </c>
      <c r="F1094">
        <v>18.7606</v>
      </c>
      <c r="G1094">
        <v>25.540199999999999</v>
      </c>
      <c r="H1094">
        <v>94.357699999999994</v>
      </c>
      <c r="I1094">
        <v>1496.3</v>
      </c>
      <c r="J1094">
        <v>0.26240000000000002</v>
      </c>
    </row>
    <row r="1095" spans="1:10" x14ac:dyDescent="0.2">
      <c r="A1095" t="s">
        <v>345</v>
      </c>
      <c r="B1095">
        <v>175.12440000000001</v>
      </c>
      <c r="C1095">
        <v>37.994700000000002</v>
      </c>
      <c r="D1095">
        <v>45.400100000000002</v>
      </c>
      <c r="E1095">
        <v>46.350900000000003</v>
      </c>
      <c r="F1095">
        <v>16.965900000000001</v>
      </c>
      <c r="G1095">
        <v>23.731200000000001</v>
      </c>
      <c r="H1095">
        <v>92.585400000000007</v>
      </c>
      <c r="I1095">
        <v>766.9</v>
      </c>
      <c r="J1095">
        <v>0.1736</v>
      </c>
    </row>
    <row r="1096" spans="1:10" x14ac:dyDescent="0.2">
      <c r="A1096" t="s">
        <v>346</v>
      </c>
      <c r="B1096">
        <v>95.0685</v>
      </c>
      <c r="C1096">
        <v>35.507899999999999</v>
      </c>
      <c r="D1096">
        <v>43.418700000000001</v>
      </c>
      <c r="E1096">
        <v>44.579599999999999</v>
      </c>
      <c r="F1096">
        <v>14.643800000000001</v>
      </c>
      <c r="G1096">
        <v>21.405899999999999</v>
      </c>
      <c r="H1096">
        <v>89.408600000000007</v>
      </c>
      <c r="I1096">
        <v>458.2</v>
      </c>
      <c r="J1096">
        <v>0.1053</v>
      </c>
    </row>
    <row r="1097" spans="1:10" x14ac:dyDescent="0.2">
      <c r="A1097" t="s">
        <v>347</v>
      </c>
      <c r="B1097">
        <v>59.1967</v>
      </c>
      <c r="C1097">
        <v>32.644300000000001</v>
      </c>
      <c r="D1097">
        <v>41.8917</v>
      </c>
      <c r="E1097">
        <v>43.401800000000001</v>
      </c>
      <c r="F1097">
        <v>12.061</v>
      </c>
      <c r="G1097">
        <v>18.632200000000001</v>
      </c>
      <c r="H1097">
        <v>84.021900000000002</v>
      </c>
      <c r="I1097">
        <v>370.7</v>
      </c>
      <c r="J1097">
        <v>0.1074</v>
      </c>
    </row>
    <row r="1098" spans="1:10" x14ac:dyDescent="0.2">
      <c r="A1098" t="s">
        <v>348</v>
      </c>
      <c r="B1098">
        <v>35.176499999999997</v>
      </c>
      <c r="C1098">
        <v>29.255800000000001</v>
      </c>
      <c r="D1098">
        <v>40.430700000000002</v>
      </c>
      <c r="E1098">
        <v>42.534399999999998</v>
      </c>
      <c r="F1098">
        <v>9.5851000000000006</v>
      </c>
      <c r="G1098">
        <v>15.5779</v>
      </c>
      <c r="H1098">
        <v>73.871700000000004</v>
      </c>
      <c r="I1098">
        <v>241.6</v>
      </c>
      <c r="J1098">
        <v>8.6999999999999994E-2</v>
      </c>
    </row>
    <row r="1099" spans="1:10" x14ac:dyDescent="0.2">
      <c r="A1099" t="s">
        <v>349</v>
      </c>
      <c r="B1099">
        <v>419.87880000000001</v>
      </c>
      <c r="C1099">
        <v>46.365000000000002</v>
      </c>
      <c r="D1099">
        <v>49.134500000000003</v>
      </c>
      <c r="E1099">
        <v>50.629600000000003</v>
      </c>
      <c r="F1099">
        <v>19.134899999999998</v>
      </c>
      <c r="G1099">
        <v>25.7257</v>
      </c>
      <c r="H1099">
        <v>97.797499999999999</v>
      </c>
      <c r="I1099">
        <v>832</v>
      </c>
      <c r="J1099">
        <v>0.54220000000000002</v>
      </c>
    </row>
    <row r="1100" spans="1:10" x14ac:dyDescent="0.2">
      <c r="A1100" t="s">
        <v>350</v>
      </c>
      <c r="B1100">
        <v>236.27430000000001</v>
      </c>
      <c r="C1100">
        <v>44.767000000000003</v>
      </c>
      <c r="D1100">
        <v>47.947600000000001</v>
      </c>
      <c r="E1100">
        <v>49.6648</v>
      </c>
      <c r="F1100">
        <v>18.244199999999999</v>
      </c>
      <c r="G1100">
        <v>24.220199999999998</v>
      </c>
      <c r="H1100">
        <v>96.663200000000003</v>
      </c>
      <c r="I1100">
        <v>565.4</v>
      </c>
      <c r="J1100">
        <v>0.46079999999999999</v>
      </c>
    </row>
    <row r="1101" spans="1:10" x14ac:dyDescent="0.2">
      <c r="A1101" t="s">
        <v>351</v>
      </c>
      <c r="B1101">
        <v>136.51570000000001</v>
      </c>
      <c r="C1101">
        <v>42.892299999999999</v>
      </c>
      <c r="D1101">
        <v>46.497500000000002</v>
      </c>
      <c r="E1101">
        <v>48.43</v>
      </c>
      <c r="F1101">
        <v>17.2849</v>
      </c>
      <c r="G1101">
        <v>22.529399999999999</v>
      </c>
      <c r="H1101">
        <v>94.061000000000007</v>
      </c>
      <c r="I1101">
        <v>362.3</v>
      </c>
      <c r="J1101">
        <v>0.40279999999999999</v>
      </c>
    </row>
    <row r="1102" spans="1:10" x14ac:dyDescent="0.2">
      <c r="A1102" t="s">
        <v>352</v>
      </c>
      <c r="B1102">
        <v>82.316999999999993</v>
      </c>
      <c r="C1102">
        <v>40.7849</v>
      </c>
      <c r="D1102">
        <v>44.615499999999997</v>
      </c>
      <c r="E1102">
        <v>46.942799999999998</v>
      </c>
      <c r="F1102">
        <v>16.1326</v>
      </c>
      <c r="G1102">
        <v>20.576699999999999</v>
      </c>
      <c r="H1102">
        <v>89.034999999999997</v>
      </c>
      <c r="I1102">
        <v>263.39999999999998</v>
      </c>
      <c r="J1102">
        <v>0.34410000000000002</v>
      </c>
    </row>
    <row r="1103" spans="1:10" x14ac:dyDescent="0.2">
      <c r="A1103" t="s">
        <v>353</v>
      </c>
      <c r="B1103">
        <v>51.2072</v>
      </c>
      <c r="C1103">
        <v>38.535499999999999</v>
      </c>
      <c r="D1103">
        <v>42.777999999999999</v>
      </c>
      <c r="E1103">
        <v>45.422600000000003</v>
      </c>
      <c r="F1103">
        <v>14.895300000000001</v>
      </c>
      <c r="G1103">
        <v>18.4374</v>
      </c>
      <c r="H1103">
        <v>80.889600000000002</v>
      </c>
      <c r="I1103">
        <v>200</v>
      </c>
      <c r="J1103">
        <v>0.29680000000000001</v>
      </c>
    </row>
    <row r="1104" spans="1:10" x14ac:dyDescent="0.2">
      <c r="A1104" t="s">
        <v>354</v>
      </c>
      <c r="B1104">
        <v>27.358499999999999</v>
      </c>
      <c r="C1104">
        <v>35.476199999999999</v>
      </c>
      <c r="D1104">
        <v>40.952500000000001</v>
      </c>
      <c r="E1104">
        <v>43.4649</v>
      </c>
      <c r="F1104">
        <v>13.325799999999999</v>
      </c>
      <c r="G1104">
        <v>15.8551</v>
      </c>
      <c r="H1104">
        <v>66.031899999999993</v>
      </c>
      <c r="I1104">
        <v>131.4</v>
      </c>
      <c r="J1104">
        <v>0.2104</v>
      </c>
    </row>
    <row r="1105" spans="1:10" x14ac:dyDescent="0.2">
      <c r="A1105" t="s">
        <v>355</v>
      </c>
      <c r="B1105">
        <v>2437.3633</v>
      </c>
      <c r="C1105">
        <v>40.436700000000002</v>
      </c>
      <c r="D1105">
        <v>45.875999999999998</v>
      </c>
      <c r="E1105">
        <v>45.444800000000001</v>
      </c>
      <c r="F1105">
        <v>15.620200000000001</v>
      </c>
      <c r="G1105">
        <v>24.514399999999998</v>
      </c>
      <c r="H1105">
        <v>99.9101</v>
      </c>
      <c r="I1105">
        <v>3780.2</v>
      </c>
      <c r="J1105">
        <v>0.98680000000000001</v>
      </c>
    </row>
    <row r="1106" spans="1:10" x14ac:dyDescent="0.2">
      <c r="A1106" t="s">
        <v>356</v>
      </c>
      <c r="B1106">
        <v>1089.7755999999999</v>
      </c>
      <c r="C1106">
        <v>38.871899999999997</v>
      </c>
      <c r="D1106">
        <v>44.344000000000001</v>
      </c>
      <c r="E1106">
        <v>44.0974</v>
      </c>
      <c r="F1106">
        <v>14.5191</v>
      </c>
      <c r="G1106">
        <v>23.071400000000001</v>
      </c>
      <c r="H1106">
        <v>99.55</v>
      </c>
      <c r="I1106">
        <v>2104.6999999999998</v>
      </c>
      <c r="J1106">
        <v>0.66080000000000005</v>
      </c>
    </row>
    <row r="1107" spans="1:10" x14ac:dyDescent="0.2">
      <c r="A1107" t="s">
        <v>357</v>
      </c>
      <c r="B1107">
        <v>509.76299999999998</v>
      </c>
      <c r="C1107">
        <v>37.021099999999997</v>
      </c>
      <c r="D1107">
        <v>42.419199999999996</v>
      </c>
      <c r="E1107">
        <v>42.447899999999997</v>
      </c>
      <c r="F1107">
        <v>13.3108</v>
      </c>
      <c r="G1107">
        <v>21.479700000000001</v>
      </c>
      <c r="H1107">
        <v>97.579700000000003</v>
      </c>
      <c r="I1107">
        <v>1128.0999999999999</v>
      </c>
      <c r="J1107">
        <v>0.47699999999999998</v>
      </c>
    </row>
    <row r="1108" spans="1:10" x14ac:dyDescent="0.2">
      <c r="A1108" t="s">
        <v>358</v>
      </c>
      <c r="B1108">
        <v>277.3322</v>
      </c>
      <c r="C1108">
        <v>34.893900000000002</v>
      </c>
      <c r="D1108">
        <v>40.327399999999997</v>
      </c>
      <c r="E1108">
        <v>40.5565</v>
      </c>
      <c r="F1108">
        <v>11.8003</v>
      </c>
      <c r="G1108">
        <v>19.4894</v>
      </c>
      <c r="H1108">
        <v>93.997500000000002</v>
      </c>
      <c r="I1108">
        <v>678.6</v>
      </c>
      <c r="J1108">
        <v>0.37469999999999998</v>
      </c>
    </row>
    <row r="1109" spans="1:10" x14ac:dyDescent="0.2">
      <c r="A1109" t="s">
        <v>359</v>
      </c>
      <c r="B1109">
        <v>155.70009999999999</v>
      </c>
      <c r="C1109">
        <v>32.401299999999999</v>
      </c>
      <c r="D1109">
        <v>38.6006</v>
      </c>
      <c r="E1109">
        <v>38.825000000000003</v>
      </c>
      <c r="F1109">
        <v>9.9184999999999999</v>
      </c>
      <c r="G1109">
        <v>17.0182</v>
      </c>
      <c r="H1109">
        <v>86.6023</v>
      </c>
      <c r="I1109">
        <v>491.4</v>
      </c>
      <c r="J1109">
        <v>0.29010000000000002</v>
      </c>
    </row>
    <row r="1110" spans="1:10" x14ac:dyDescent="0.2">
      <c r="A1110" t="s">
        <v>360</v>
      </c>
      <c r="B1110">
        <v>79.201899999999995</v>
      </c>
      <c r="C1110">
        <v>29.48</v>
      </c>
      <c r="D1110">
        <v>37.000100000000003</v>
      </c>
      <c r="E1110">
        <v>37.122</v>
      </c>
      <c r="F1110">
        <v>7.7393999999999998</v>
      </c>
      <c r="G1110">
        <v>13.9199</v>
      </c>
      <c r="H1110">
        <v>72.349800000000002</v>
      </c>
      <c r="I1110">
        <v>321.3</v>
      </c>
      <c r="J1110">
        <v>0.21510000000000001</v>
      </c>
    </row>
    <row r="1111" spans="1:10" x14ac:dyDescent="0.2">
      <c r="A1111" t="s">
        <v>361</v>
      </c>
      <c r="B1111">
        <v>1205.3490999999999</v>
      </c>
      <c r="C1111">
        <v>42.397799999999997</v>
      </c>
      <c r="D1111">
        <v>47.471400000000003</v>
      </c>
      <c r="E1111">
        <v>47.463299999999997</v>
      </c>
      <c r="F1111">
        <v>16.346900000000002</v>
      </c>
      <c r="G1111">
        <v>24.657900000000001</v>
      </c>
      <c r="H1111">
        <v>97.965500000000006</v>
      </c>
      <c r="I1111">
        <v>1799.8</v>
      </c>
      <c r="J1111">
        <v>0.87680000000000002</v>
      </c>
    </row>
    <row r="1112" spans="1:10" x14ac:dyDescent="0.2">
      <c r="A1112" t="s">
        <v>362</v>
      </c>
      <c r="B1112">
        <v>680.87040000000002</v>
      </c>
      <c r="C1112">
        <v>40.147399999999998</v>
      </c>
      <c r="D1112">
        <v>46.165500000000002</v>
      </c>
      <c r="E1112">
        <v>45.942700000000002</v>
      </c>
      <c r="F1112">
        <v>14.571999999999999</v>
      </c>
      <c r="G1112">
        <v>22.55</v>
      </c>
      <c r="H1112">
        <v>96.666799999999995</v>
      </c>
      <c r="I1112">
        <v>1281</v>
      </c>
      <c r="J1112">
        <v>0.67549999999999999</v>
      </c>
    </row>
    <row r="1113" spans="1:10" x14ac:dyDescent="0.2">
      <c r="A1113" t="s">
        <v>363</v>
      </c>
      <c r="B1113">
        <v>379.80200000000002</v>
      </c>
      <c r="C1113">
        <v>37.554699999999997</v>
      </c>
      <c r="D1113">
        <v>44.758000000000003</v>
      </c>
      <c r="E1113">
        <v>44.410699999999999</v>
      </c>
      <c r="F1113">
        <v>12.198</v>
      </c>
      <c r="G1113">
        <v>19.8338</v>
      </c>
      <c r="H1113">
        <v>93.444699999999997</v>
      </c>
      <c r="I1113">
        <v>890.6</v>
      </c>
      <c r="J1113">
        <v>0.54010000000000002</v>
      </c>
    </row>
    <row r="1114" spans="1:10" x14ac:dyDescent="0.2">
      <c r="A1114" t="s">
        <v>364</v>
      </c>
      <c r="B1114">
        <v>204.91</v>
      </c>
      <c r="C1114">
        <v>34.812100000000001</v>
      </c>
      <c r="D1114">
        <v>43.218400000000003</v>
      </c>
      <c r="E1114">
        <v>42.605800000000002</v>
      </c>
      <c r="F1114">
        <v>9.3635000000000002</v>
      </c>
      <c r="G1114">
        <v>16.312999999999999</v>
      </c>
      <c r="H1114">
        <v>87.502899999999997</v>
      </c>
      <c r="I1114">
        <v>682.6</v>
      </c>
      <c r="J1114">
        <v>0.42759999999999998</v>
      </c>
    </row>
    <row r="1115" spans="1:10" x14ac:dyDescent="0.2">
      <c r="A1115" t="s">
        <v>365</v>
      </c>
      <c r="B1115">
        <v>109.3601</v>
      </c>
      <c r="C1115">
        <v>32.3566</v>
      </c>
      <c r="D1115">
        <v>42.021799999999999</v>
      </c>
      <c r="E1115">
        <v>41.009799999999998</v>
      </c>
      <c r="F1115">
        <v>7.1510999999999996</v>
      </c>
      <c r="G1115">
        <v>12.804399999999999</v>
      </c>
      <c r="H1115">
        <v>76.026899999999998</v>
      </c>
      <c r="I1115">
        <v>497.4</v>
      </c>
      <c r="J1115">
        <v>0.34860000000000002</v>
      </c>
    </row>
    <row r="1116" spans="1:10" x14ac:dyDescent="0.2">
      <c r="A1116" t="s">
        <v>366</v>
      </c>
      <c r="B1116">
        <v>47.664299999999997</v>
      </c>
      <c r="C1116">
        <v>29.7713</v>
      </c>
      <c r="D1116">
        <v>40.823999999999998</v>
      </c>
      <c r="E1116">
        <v>39.247</v>
      </c>
      <c r="F1116">
        <v>5.8746999999999998</v>
      </c>
      <c r="G1116">
        <v>9.9586000000000006</v>
      </c>
      <c r="H1116">
        <v>55.983499999999999</v>
      </c>
      <c r="I1116">
        <v>291.8</v>
      </c>
      <c r="J1116">
        <v>0.217</v>
      </c>
    </row>
    <row r="1117" spans="1:10" x14ac:dyDescent="0.2">
      <c r="A1117" t="s">
        <v>367</v>
      </c>
      <c r="B1117">
        <v>775.16309999999999</v>
      </c>
      <c r="C1117">
        <v>44.335099999999997</v>
      </c>
      <c r="D1117">
        <v>47.322200000000002</v>
      </c>
      <c r="E1117">
        <v>48.3645</v>
      </c>
      <c r="F1117">
        <v>20.421299999999999</v>
      </c>
      <c r="G1117">
        <v>28.933700000000002</v>
      </c>
      <c r="H1117">
        <v>96.984999999999999</v>
      </c>
      <c r="I1117">
        <v>540.29999999999995</v>
      </c>
      <c r="J1117">
        <v>0.30980000000000002</v>
      </c>
    </row>
    <row r="1118" spans="1:10" x14ac:dyDescent="0.2">
      <c r="A1118" t="s">
        <v>368</v>
      </c>
      <c r="B1118">
        <v>479.58280000000002</v>
      </c>
      <c r="C1118">
        <v>42.070099999999996</v>
      </c>
      <c r="D1118">
        <v>45.856200000000001</v>
      </c>
      <c r="E1118">
        <v>46.742400000000004</v>
      </c>
      <c r="F1118">
        <v>18.948</v>
      </c>
      <c r="G1118">
        <v>27.081199999999999</v>
      </c>
      <c r="H1118">
        <v>95.895099999999999</v>
      </c>
      <c r="I1118">
        <v>416</v>
      </c>
      <c r="J1118">
        <v>0.2717</v>
      </c>
    </row>
    <row r="1119" spans="1:10" x14ac:dyDescent="0.2">
      <c r="A1119" t="s">
        <v>369</v>
      </c>
      <c r="B1119">
        <v>293.43880000000001</v>
      </c>
      <c r="C1119">
        <v>39.4024</v>
      </c>
      <c r="D1119">
        <v>43.825600000000001</v>
      </c>
      <c r="E1119">
        <v>44.7196</v>
      </c>
      <c r="F1119">
        <v>17.033799999999999</v>
      </c>
      <c r="G1119">
        <v>24.761299999999999</v>
      </c>
      <c r="H1119">
        <v>93.903700000000001</v>
      </c>
      <c r="I1119">
        <v>284.3</v>
      </c>
      <c r="J1119">
        <v>0.21640000000000001</v>
      </c>
    </row>
    <row r="1120" spans="1:10" x14ac:dyDescent="0.2">
      <c r="A1120" t="s">
        <v>370</v>
      </c>
      <c r="B1120">
        <v>178.56</v>
      </c>
      <c r="C1120">
        <v>36.543900000000001</v>
      </c>
      <c r="D1120">
        <v>41.8992</v>
      </c>
      <c r="E1120">
        <v>42.636699999999998</v>
      </c>
      <c r="F1120">
        <v>14.793900000000001</v>
      </c>
      <c r="G1120">
        <v>22.034400000000002</v>
      </c>
      <c r="H1120">
        <v>90.424599999999998</v>
      </c>
      <c r="I1120">
        <v>219.5</v>
      </c>
      <c r="J1120">
        <v>0.19059999999999999</v>
      </c>
    </row>
    <row r="1121" spans="1:10" x14ac:dyDescent="0.2">
      <c r="A1121" t="s">
        <v>371</v>
      </c>
      <c r="B1121">
        <v>108.59820000000001</v>
      </c>
      <c r="C1121">
        <v>33.591099999999997</v>
      </c>
      <c r="D1121">
        <v>40.007199999999997</v>
      </c>
      <c r="E1121">
        <v>40.537300000000002</v>
      </c>
      <c r="F1121">
        <v>12.369</v>
      </c>
      <c r="G1121">
        <v>19.039300000000001</v>
      </c>
      <c r="H1121">
        <v>84.177199999999999</v>
      </c>
      <c r="I1121">
        <v>174.2</v>
      </c>
      <c r="J1121">
        <v>0.1452</v>
      </c>
    </row>
    <row r="1122" spans="1:10" x14ac:dyDescent="0.2">
      <c r="A1122" t="s">
        <v>372</v>
      </c>
      <c r="B1122">
        <v>56.078800000000001</v>
      </c>
      <c r="C1122">
        <v>30.130800000000001</v>
      </c>
      <c r="D1122">
        <v>37.8324</v>
      </c>
      <c r="E1122">
        <v>38.333300000000001</v>
      </c>
      <c r="F1122">
        <v>9.7184000000000008</v>
      </c>
      <c r="G1122">
        <v>15.404400000000001</v>
      </c>
      <c r="H1122">
        <v>72.202399999999997</v>
      </c>
      <c r="I1122">
        <v>117.9</v>
      </c>
      <c r="J1122">
        <v>8.5400000000000004E-2</v>
      </c>
    </row>
    <row r="1123" spans="1:10" x14ac:dyDescent="0.2">
      <c r="A1123" t="s">
        <v>373</v>
      </c>
      <c r="B1123">
        <v>6342.7938000000004</v>
      </c>
      <c r="C1123">
        <v>39.849600000000002</v>
      </c>
      <c r="D1123">
        <v>41.124099999999999</v>
      </c>
      <c r="E1123">
        <v>42.984999999999999</v>
      </c>
      <c r="F1123">
        <v>17.454699999999999</v>
      </c>
      <c r="G1123">
        <v>25.517700000000001</v>
      </c>
      <c r="H1123">
        <v>99.706900000000005</v>
      </c>
      <c r="I1123">
        <v>2228.8000000000002</v>
      </c>
      <c r="J1123">
        <v>1.2732000000000001</v>
      </c>
    </row>
    <row r="1124" spans="1:10" x14ac:dyDescent="0.2">
      <c r="A1124" t="s">
        <v>374</v>
      </c>
      <c r="B1124">
        <v>3926.4953999999998</v>
      </c>
      <c r="C1124">
        <v>36.179000000000002</v>
      </c>
      <c r="D1124">
        <v>38.384700000000002</v>
      </c>
      <c r="E1124">
        <v>41.152999999999999</v>
      </c>
      <c r="F1124">
        <v>14.5312</v>
      </c>
      <c r="G1124">
        <v>22.339700000000001</v>
      </c>
      <c r="H1124">
        <v>98.098299999999995</v>
      </c>
      <c r="I1124">
        <v>2052.5</v>
      </c>
      <c r="J1124">
        <v>1.1094999999999999</v>
      </c>
    </row>
    <row r="1125" spans="1:10" x14ac:dyDescent="0.2">
      <c r="A1125" t="s">
        <v>375</v>
      </c>
      <c r="B1125">
        <v>2166.5261999999998</v>
      </c>
      <c r="C1125">
        <v>32.484000000000002</v>
      </c>
      <c r="D1125">
        <v>36.069800000000001</v>
      </c>
      <c r="E1125">
        <v>39.509300000000003</v>
      </c>
      <c r="F1125">
        <v>11.4727</v>
      </c>
      <c r="G1125">
        <v>18.924800000000001</v>
      </c>
      <c r="H1125">
        <v>92.452100000000002</v>
      </c>
      <c r="I1125">
        <v>1677.8</v>
      </c>
      <c r="J1125">
        <v>0.87139999999999995</v>
      </c>
    </row>
    <row r="1126" spans="1:10" x14ac:dyDescent="0.2">
      <c r="A1126" t="s">
        <v>376</v>
      </c>
      <c r="B1126">
        <v>1077.5907999999999</v>
      </c>
      <c r="C1126">
        <v>29.2713</v>
      </c>
      <c r="D1126">
        <v>34.113300000000002</v>
      </c>
      <c r="E1126">
        <v>38.3217</v>
      </c>
      <c r="F1126">
        <v>8.6881000000000004</v>
      </c>
      <c r="G1126">
        <v>15.5359</v>
      </c>
      <c r="H1126">
        <v>82.619799999999998</v>
      </c>
      <c r="I1126">
        <v>1424.8</v>
      </c>
      <c r="J1126">
        <v>0.67820000000000003</v>
      </c>
    </row>
    <row r="1127" spans="1:10" x14ac:dyDescent="0.2">
      <c r="A1127" t="s">
        <v>377</v>
      </c>
      <c r="B1127">
        <v>481.31079999999997</v>
      </c>
      <c r="C1127">
        <v>26.552700000000002</v>
      </c>
      <c r="D1127">
        <v>32.680100000000003</v>
      </c>
      <c r="E1127">
        <v>37.478000000000002</v>
      </c>
      <c r="F1127">
        <v>6.4465000000000003</v>
      </c>
      <c r="G1127">
        <v>12.474600000000001</v>
      </c>
      <c r="H1127">
        <v>67.464299999999994</v>
      </c>
      <c r="I1127">
        <v>1062.7</v>
      </c>
      <c r="J1127">
        <v>0.42780000000000001</v>
      </c>
    </row>
    <row r="1128" spans="1:10" x14ac:dyDescent="0.2">
      <c r="A1128" t="s">
        <v>378</v>
      </c>
      <c r="B1128">
        <v>154.34460000000001</v>
      </c>
      <c r="C1128">
        <v>23.864000000000001</v>
      </c>
      <c r="D1128">
        <v>31.6403</v>
      </c>
      <c r="E1128">
        <v>36.4559</v>
      </c>
      <c r="F1128">
        <v>4.4263000000000003</v>
      </c>
      <c r="G1128">
        <v>9.2081999999999997</v>
      </c>
      <c r="H1128">
        <v>42.366999999999997</v>
      </c>
      <c r="I1128">
        <v>445.7</v>
      </c>
      <c r="J1128">
        <v>0.21709999999999999</v>
      </c>
    </row>
    <row r="1129" spans="1:10" x14ac:dyDescent="0.2">
      <c r="A1129" t="s">
        <v>379</v>
      </c>
      <c r="B1129">
        <v>3375.297</v>
      </c>
      <c r="C1129">
        <v>41.792999999999999</v>
      </c>
      <c r="D1129">
        <v>49.1599</v>
      </c>
      <c r="E1129">
        <v>47.348500000000001</v>
      </c>
      <c r="F1129">
        <v>17.944700000000001</v>
      </c>
      <c r="G1129">
        <v>25.0197</v>
      </c>
      <c r="H1129">
        <v>97.089500000000001</v>
      </c>
      <c r="I1129">
        <v>2336</v>
      </c>
      <c r="J1129">
        <v>0.79590000000000005</v>
      </c>
    </row>
    <row r="1130" spans="1:10" x14ac:dyDescent="0.2">
      <c r="A1130" t="s">
        <v>380</v>
      </c>
      <c r="B1130">
        <v>1938.751</v>
      </c>
      <c r="C1130">
        <v>38.714599999999997</v>
      </c>
      <c r="D1130">
        <v>47.638599999999997</v>
      </c>
      <c r="E1130">
        <v>45.690100000000001</v>
      </c>
      <c r="F1130">
        <v>15.383699999999999</v>
      </c>
      <c r="G1130">
        <v>22.0261</v>
      </c>
      <c r="H1130">
        <v>94.277799999999999</v>
      </c>
      <c r="I1130">
        <v>1847.6</v>
      </c>
      <c r="J1130">
        <v>0.61560000000000004</v>
      </c>
    </row>
    <row r="1131" spans="1:10" x14ac:dyDescent="0.2">
      <c r="A1131" t="s">
        <v>381</v>
      </c>
      <c r="B1131">
        <v>1001.116</v>
      </c>
      <c r="C1131">
        <v>35.7911</v>
      </c>
      <c r="D1131">
        <v>45.979900000000001</v>
      </c>
      <c r="E1131">
        <v>43.8855</v>
      </c>
      <c r="F1131">
        <v>12.7973</v>
      </c>
      <c r="G1131">
        <v>19.066800000000001</v>
      </c>
      <c r="H1131">
        <v>89.206599999999995</v>
      </c>
      <c r="I1131">
        <v>1321</v>
      </c>
      <c r="J1131">
        <v>0.48859999999999998</v>
      </c>
    </row>
    <row r="1132" spans="1:10" x14ac:dyDescent="0.2">
      <c r="A1132" t="s">
        <v>382</v>
      </c>
      <c r="B1132">
        <v>491.47480000000002</v>
      </c>
      <c r="C1132">
        <v>33.285600000000002</v>
      </c>
      <c r="D1132">
        <v>44.364400000000003</v>
      </c>
      <c r="E1132">
        <v>42.107500000000002</v>
      </c>
      <c r="F1132">
        <v>10.4436</v>
      </c>
      <c r="G1132">
        <v>16.241299999999999</v>
      </c>
      <c r="H1132">
        <v>81.606099999999998</v>
      </c>
      <c r="I1132">
        <v>991</v>
      </c>
      <c r="J1132">
        <v>0.3599</v>
      </c>
    </row>
    <row r="1133" spans="1:10" x14ac:dyDescent="0.2">
      <c r="A1133" t="s">
        <v>383</v>
      </c>
      <c r="B1133">
        <v>239.90020000000001</v>
      </c>
      <c r="C1133">
        <v>31.1</v>
      </c>
      <c r="D1133">
        <v>42.855699999999999</v>
      </c>
      <c r="E1133">
        <v>40.499099999999999</v>
      </c>
      <c r="F1133">
        <v>8.6245999999999992</v>
      </c>
      <c r="G1133">
        <v>13.721399999999999</v>
      </c>
      <c r="H1133">
        <v>70.575100000000006</v>
      </c>
      <c r="I1133">
        <v>735.2</v>
      </c>
      <c r="J1133">
        <v>0.25679999999999997</v>
      </c>
    </row>
    <row r="1134" spans="1:10" x14ac:dyDescent="0.2">
      <c r="A1134" t="s">
        <v>384</v>
      </c>
      <c r="B1134">
        <v>85.055800000000005</v>
      </c>
      <c r="C1134">
        <v>28.471499999999999</v>
      </c>
      <c r="D1134">
        <v>41.049399999999999</v>
      </c>
      <c r="E1134">
        <v>38.622199999999999</v>
      </c>
      <c r="F1134">
        <v>6.7781000000000002</v>
      </c>
      <c r="G1134">
        <v>10.889099999999999</v>
      </c>
      <c r="H1134">
        <v>51.718899999999998</v>
      </c>
      <c r="I1134">
        <v>392.8</v>
      </c>
      <c r="J1134">
        <v>0.1358</v>
      </c>
    </row>
    <row r="1135" spans="1:10" x14ac:dyDescent="0.2">
      <c r="A1135" t="s">
        <v>385</v>
      </c>
      <c r="B1135">
        <v>1042.7181</v>
      </c>
      <c r="C1135">
        <v>42.587499999999999</v>
      </c>
      <c r="D1135">
        <v>50.786099999999998</v>
      </c>
      <c r="E1135">
        <v>50.532699999999998</v>
      </c>
      <c r="F1135">
        <v>17.060700000000001</v>
      </c>
      <c r="G1135">
        <v>24.246300000000002</v>
      </c>
      <c r="H1135">
        <v>98.664000000000001</v>
      </c>
      <c r="I1135">
        <v>993.1</v>
      </c>
      <c r="J1135">
        <v>0.70409999999999995</v>
      </c>
    </row>
    <row r="1136" spans="1:10" x14ac:dyDescent="0.2">
      <c r="A1136" t="s">
        <v>386</v>
      </c>
      <c r="B1136">
        <v>559.18299999999999</v>
      </c>
      <c r="C1136">
        <v>39.693199999999997</v>
      </c>
      <c r="D1136">
        <v>49.2532</v>
      </c>
      <c r="E1136">
        <v>49.160499999999999</v>
      </c>
      <c r="F1136">
        <v>14.673400000000001</v>
      </c>
      <c r="G1136">
        <v>21.578099999999999</v>
      </c>
      <c r="H1136">
        <v>96.769800000000004</v>
      </c>
      <c r="I1136">
        <v>817</v>
      </c>
      <c r="J1136">
        <v>0.59209999999999996</v>
      </c>
    </row>
    <row r="1137" spans="1:10" x14ac:dyDescent="0.2">
      <c r="A1137" t="s">
        <v>387</v>
      </c>
      <c r="B1137">
        <v>287.3229</v>
      </c>
      <c r="C1137">
        <v>36.927500000000002</v>
      </c>
      <c r="D1137">
        <v>47.613999999999997</v>
      </c>
      <c r="E1137">
        <v>47.558399999999999</v>
      </c>
      <c r="F1137">
        <v>12.243499999999999</v>
      </c>
      <c r="G1137">
        <v>18.685500000000001</v>
      </c>
      <c r="H1137">
        <v>92.484899999999996</v>
      </c>
      <c r="I1137">
        <v>627.6</v>
      </c>
      <c r="J1137">
        <v>0.4551</v>
      </c>
    </row>
    <row r="1138" spans="1:10" x14ac:dyDescent="0.2">
      <c r="A1138" t="s">
        <v>388</v>
      </c>
      <c r="B1138">
        <v>143.5498</v>
      </c>
      <c r="C1138">
        <v>34.516300000000001</v>
      </c>
      <c r="D1138">
        <v>45.816299999999998</v>
      </c>
      <c r="E1138">
        <v>45.977600000000002</v>
      </c>
      <c r="F1138">
        <v>10.0977</v>
      </c>
      <c r="G1138">
        <v>15.7437</v>
      </c>
      <c r="H1138">
        <v>85.040199999999999</v>
      </c>
      <c r="I1138">
        <v>475.3</v>
      </c>
      <c r="J1138">
        <v>0.36199999999999999</v>
      </c>
    </row>
    <row r="1139" spans="1:10" x14ac:dyDescent="0.2">
      <c r="A1139" t="s">
        <v>389</v>
      </c>
      <c r="B1139">
        <v>68.599000000000004</v>
      </c>
      <c r="C1139">
        <v>32.505299999999998</v>
      </c>
      <c r="D1139">
        <v>44.125100000000003</v>
      </c>
      <c r="E1139">
        <v>44.537999999999997</v>
      </c>
      <c r="F1139">
        <v>8.5055999999999994</v>
      </c>
      <c r="G1139">
        <v>13.2323</v>
      </c>
      <c r="H1139">
        <v>74.069199999999995</v>
      </c>
      <c r="I1139">
        <v>304.7</v>
      </c>
      <c r="J1139">
        <v>0.28570000000000001</v>
      </c>
    </row>
    <row r="1140" spans="1:10" x14ac:dyDescent="0.2">
      <c r="A1140" t="s">
        <v>390</v>
      </c>
      <c r="B1140">
        <v>28.8948</v>
      </c>
      <c r="C1140">
        <v>30.262599999999999</v>
      </c>
      <c r="D1140">
        <v>42.812100000000001</v>
      </c>
      <c r="E1140">
        <v>43.040999999999997</v>
      </c>
      <c r="F1140">
        <v>7.2998000000000003</v>
      </c>
      <c r="G1140">
        <v>10.935600000000001</v>
      </c>
      <c r="H1140">
        <v>55.956299999999999</v>
      </c>
      <c r="I1140">
        <v>150.69999999999999</v>
      </c>
      <c r="J1140">
        <v>0.18310000000000001</v>
      </c>
    </row>
    <row r="1141" spans="1:10" x14ac:dyDescent="0.2">
      <c r="A1141" t="s">
        <v>391</v>
      </c>
      <c r="B1141">
        <v>21327.784599999999</v>
      </c>
      <c r="C1141">
        <v>44.419699999999999</v>
      </c>
      <c r="D1141">
        <v>46.314399999999999</v>
      </c>
      <c r="E1141">
        <v>46.872799999999998</v>
      </c>
      <c r="F1141">
        <v>28.1968</v>
      </c>
      <c r="G1141">
        <v>25.273</v>
      </c>
      <c r="H1141">
        <v>99.07</v>
      </c>
      <c r="I1141">
        <v>8351.4</v>
      </c>
      <c r="J1141">
        <v>8.8280999999999992</v>
      </c>
    </row>
    <row r="1142" spans="1:10" x14ac:dyDescent="0.2">
      <c r="A1142" t="s">
        <v>392</v>
      </c>
      <c r="B1142">
        <v>12387.84</v>
      </c>
      <c r="C1142">
        <v>41.949399999999997</v>
      </c>
      <c r="D1142">
        <v>44.167999999999999</v>
      </c>
      <c r="E1142">
        <v>44.658900000000003</v>
      </c>
      <c r="F1142">
        <v>25.134499999999999</v>
      </c>
      <c r="G1142">
        <v>22.6571</v>
      </c>
      <c r="H1142">
        <v>98.183099999999996</v>
      </c>
      <c r="I1142">
        <v>7821.8</v>
      </c>
      <c r="J1142">
        <v>7.7702999999999998</v>
      </c>
    </row>
    <row r="1143" spans="1:10" x14ac:dyDescent="0.2">
      <c r="A1143" t="s">
        <v>393</v>
      </c>
      <c r="B1143">
        <v>6831.6590999999999</v>
      </c>
      <c r="C1143">
        <v>39.454000000000001</v>
      </c>
      <c r="D1143">
        <v>42.001399999999997</v>
      </c>
      <c r="E1143">
        <v>42.372500000000002</v>
      </c>
      <c r="F1143">
        <v>21.919</v>
      </c>
      <c r="G1143">
        <v>19.955400000000001</v>
      </c>
      <c r="H1143">
        <v>94.784700000000001</v>
      </c>
      <c r="I1143">
        <v>7773.1</v>
      </c>
      <c r="J1143">
        <v>5.5125999999999999</v>
      </c>
    </row>
    <row r="1144" spans="1:10" x14ac:dyDescent="0.2">
      <c r="A1144" t="s">
        <v>394</v>
      </c>
      <c r="B1144">
        <v>3761.9445999999998</v>
      </c>
      <c r="C1144">
        <v>36.990400000000001</v>
      </c>
      <c r="D1144">
        <v>39.866900000000001</v>
      </c>
      <c r="E1144">
        <v>40.077100000000002</v>
      </c>
      <c r="F1144">
        <v>18.726099999999999</v>
      </c>
      <c r="G1144">
        <v>17.287800000000001</v>
      </c>
      <c r="H1144">
        <v>88.288899999999998</v>
      </c>
      <c r="I1144">
        <v>6262.3</v>
      </c>
      <c r="J1144">
        <v>4.6371000000000002</v>
      </c>
    </row>
    <row r="1145" spans="1:10" x14ac:dyDescent="0.2">
      <c r="A1145" t="s">
        <v>395</v>
      </c>
      <c r="B1145">
        <v>2092.5821999999998</v>
      </c>
      <c r="C1145">
        <v>34.610399999999998</v>
      </c>
      <c r="D1145">
        <v>37.846600000000002</v>
      </c>
      <c r="E1145">
        <v>37.874200000000002</v>
      </c>
      <c r="F1145">
        <v>15.654400000000001</v>
      </c>
      <c r="G1145">
        <v>14.7341</v>
      </c>
      <c r="H1145">
        <v>78.239699999999999</v>
      </c>
      <c r="I1145">
        <v>4897.5</v>
      </c>
      <c r="J1145">
        <v>3.6865000000000001</v>
      </c>
    </row>
    <row r="1146" spans="1:10" x14ac:dyDescent="0.2">
      <c r="A1146" t="s">
        <v>396</v>
      </c>
      <c r="B1146">
        <v>885.4597</v>
      </c>
      <c r="C1146">
        <v>31.549700000000001</v>
      </c>
      <c r="D1146">
        <v>35.459699999999998</v>
      </c>
      <c r="E1146">
        <v>35.174599999999998</v>
      </c>
      <c r="F1146">
        <v>12.2013</v>
      </c>
      <c r="G1146">
        <v>11.8461</v>
      </c>
      <c r="H1146">
        <v>59.768300000000004</v>
      </c>
      <c r="I1146">
        <v>3116.5</v>
      </c>
      <c r="J1146">
        <v>2.6101999999999999</v>
      </c>
    </row>
    <row r="1147" spans="1:10" x14ac:dyDescent="0.2">
      <c r="A1147" t="s">
        <v>397</v>
      </c>
      <c r="B1147">
        <v>25416.8714</v>
      </c>
      <c r="C1147">
        <v>44.874099999999999</v>
      </c>
      <c r="D1147">
        <v>45.184899999999999</v>
      </c>
      <c r="E1147">
        <v>46.933199999999999</v>
      </c>
      <c r="F1147">
        <v>27.1676</v>
      </c>
      <c r="G1147">
        <v>25.077300000000001</v>
      </c>
      <c r="H1147">
        <v>99.977599999999995</v>
      </c>
      <c r="I1147">
        <v>9564.2000000000007</v>
      </c>
      <c r="J1147">
        <v>11.8164</v>
      </c>
    </row>
    <row r="1148" spans="1:10" x14ac:dyDescent="0.2">
      <c r="A1148" t="s">
        <v>398</v>
      </c>
      <c r="B1148">
        <v>15527.442499999999</v>
      </c>
      <c r="C1148">
        <v>42.354799999999997</v>
      </c>
      <c r="D1148">
        <v>42.806399999999996</v>
      </c>
      <c r="E1148">
        <v>44.945900000000002</v>
      </c>
      <c r="F1148">
        <v>24.2636</v>
      </c>
      <c r="G1148">
        <v>22.567900000000002</v>
      </c>
      <c r="H1148">
        <v>99.867400000000004</v>
      </c>
      <c r="I1148">
        <v>8844.6</v>
      </c>
      <c r="J1148">
        <v>9.7864000000000004</v>
      </c>
    </row>
    <row r="1149" spans="1:10" x14ac:dyDescent="0.2">
      <c r="A1149" t="s">
        <v>399</v>
      </c>
      <c r="B1149">
        <v>9105.5372000000007</v>
      </c>
      <c r="C1149">
        <v>39.661299999999997</v>
      </c>
      <c r="D1149">
        <v>40.403199999999998</v>
      </c>
      <c r="E1149">
        <v>42.924900000000001</v>
      </c>
      <c r="F1149">
        <v>21.182700000000001</v>
      </c>
      <c r="G1149">
        <v>19.898299999999999</v>
      </c>
      <c r="H1149">
        <v>98.792900000000003</v>
      </c>
      <c r="I1149">
        <v>8659.9</v>
      </c>
      <c r="J1149">
        <v>8.3109000000000002</v>
      </c>
    </row>
    <row r="1150" spans="1:10" x14ac:dyDescent="0.2">
      <c r="A1150" t="s">
        <v>400</v>
      </c>
      <c r="B1150">
        <v>5334.2658000000001</v>
      </c>
      <c r="C1150">
        <v>36.997900000000001</v>
      </c>
      <c r="D1150">
        <v>38.038600000000002</v>
      </c>
      <c r="E1150">
        <v>40.931399999999996</v>
      </c>
      <c r="F1150">
        <v>18.153300000000002</v>
      </c>
      <c r="G1150">
        <v>17.266400000000001</v>
      </c>
      <c r="H1150">
        <v>94.152500000000003</v>
      </c>
      <c r="I1150">
        <v>7224.2</v>
      </c>
      <c r="J1150">
        <v>7.0164</v>
      </c>
    </row>
    <row r="1151" spans="1:10" x14ac:dyDescent="0.2">
      <c r="A1151" t="s">
        <v>401</v>
      </c>
      <c r="B1151">
        <v>3124.1612</v>
      </c>
      <c r="C1151">
        <v>34.427100000000003</v>
      </c>
      <c r="D1151">
        <v>35.893999999999998</v>
      </c>
      <c r="E1151">
        <v>39.020400000000002</v>
      </c>
      <c r="F1151">
        <v>15.328900000000001</v>
      </c>
      <c r="G1151">
        <v>14.785</v>
      </c>
      <c r="H1151">
        <v>84.245800000000003</v>
      </c>
      <c r="I1151">
        <v>5924.2</v>
      </c>
      <c r="J1151">
        <v>6.0098000000000003</v>
      </c>
    </row>
    <row r="1152" spans="1:10" x14ac:dyDescent="0.2">
      <c r="A1152" t="s">
        <v>402</v>
      </c>
      <c r="B1152">
        <v>1370.6437000000001</v>
      </c>
      <c r="C1152">
        <v>30.894500000000001</v>
      </c>
      <c r="D1152">
        <v>33.276299999999999</v>
      </c>
      <c r="E1152">
        <v>36.627099999999999</v>
      </c>
      <c r="F1152">
        <v>11.696099999999999</v>
      </c>
      <c r="G1152">
        <v>11.567</v>
      </c>
      <c r="H1152">
        <v>64.207800000000006</v>
      </c>
      <c r="I1152">
        <v>3988.6</v>
      </c>
      <c r="J1152">
        <v>4.0377000000000001</v>
      </c>
    </row>
    <row r="1153" spans="1:10" x14ac:dyDescent="0.2">
      <c r="A1153" t="s">
        <v>403</v>
      </c>
      <c r="B1153">
        <v>20205.143599999999</v>
      </c>
      <c r="C1153">
        <v>40.940800000000003</v>
      </c>
      <c r="D1153">
        <v>45.2209</v>
      </c>
      <c r="E1153">
        <v>47.2211</v>
      </c>
      <c r="F1153">
        <v>23.2104</v>
      </c>
      <c r="G1153">
        <v>22.344999999999999</v>
      </c>
      <c r="H1153">
        <v>99.689400000000006</v>
      </c>
      <c r="I1153">
        <v>24971.3</v>
      </c>
      <c r="J1153">
        <v>11.791399999999999</v>
      </c>
    </row>
    <row r="1154" spans="1:10" x14ac:dyDescent="0.2">
      <c r="A1154" t="s">
        <v>404</v>
      </c>
      <c r="B1154">
        <v>10343.681</v>
      </c>
      <c r="C1154">
        <v>38.669899999999998</v>
      </c>
      <c r="D1154">
        <v>43.259</v>
      </c>
      <c r="E1154">
        <v>45.774500000000003</v>
      </c>
      <c r="F1154">
        <v>20.590299999999999</v>
      </c>
      <c r="G1154">
        <v>20.013000000000002</v>
      </c>
      <c r="H1154">
        <v>97.399500000000003</v>
      </c>
      <c r="I1154">
        <v>16587.8</v>
      </c>
      <c r="J1154">
        <v>8.1934000000000005</v>
      </c>
    </row>
    <row r="1155" spans="1:10" x14ac:dyDescent="0.2">
      <c r="A1155" t="s">
        <v>405</v>
      </c>
      <c r="B1155">
        <v>5397.0623999999998</v>
      </c>
      <c r="C1155">
        <v>36.622599999999998</v>
      </c>
      <c r="D1155">
        <v>41.569400000000002</v>
      </c>
      <c r="E1155">
        <v>44.405299999999997</v>
      </c>
      <c r="F1155">
        <v>18.0335</v>
      </c>
      <c r="G1155">
        <v>17.966200000000001</v>
      </c>
      <c r="H1155">
        <v>91.362099999999998</v>
      </c>
      <c r="I1155">
        <v>13442.3</v>
      </c>
      <c r="J1155">
        <v>6.1471999999999998</v>
      </c>
    </row>
    <row r="1156" spans="1:10" x14ac:dyDescent="0.2">
      <c r="A1156" t="s">
        <v>406</v>
      </c>
      <c r="B1156">
        <v>2753.4735000000001</v>
      </c>
      <c r="C1156">
        <v>34.486800000000002</v>
      </c>
      <c r="D1156">
        <v>40.178699999999999</v>
      </c>
      <c r="E1156">
        <v>43.121000000000002</v>
      </c>
      <c r="F1156">
        <v>15.332700000000001</v>
      </c>
      <c r="G1156">
        <v>15.705500000000001</v>
      </c>
      <c r="H1156">
        <v>81.313900000000004</v>
      </c>
      <c r="I1156">
        <v>9738.4</v>
      </c>
      <c r="J1156">
        <v>4.6801000000000004</v>
      </c>
    </row>
    <row r="1157" spans="1:10" x14ac:dyDescent="0.2">
      <c r="A1157" t="s">
        <v>407</v>
      </c>
      <c r="B1157">
        <v>1308.5346</v>
      </c>
      <c r="C1157">
        <v>32.323</v>
      </c>
      <c r="D1157">
        <v>39.011000000000003</v>
      </c>
      <c r="E1157">
        <v>42.072600000000001</v>
      </c>
      <c r="F1157">
        <v>12.6373</v>
      </c>
      <c r="G1157">
        <v>13.319100000000001</v>
      </c>
      <c r="H1157">
        <v>66.6999</v>
      </c>
      <c r="I1157">
        <v>6907.5</v>
      </c>
      <c r="J1157">
        <v>3.4655999999999998</v>
      </c>
    </row>
    <row r="1158" spans="1:10" x14ac:dyDescent="0.2">
      <c r="A1158" t="s">
        <v>408</v>
      </c>
      <c r="B1158">
        <v>362.90660000000003</v>
      </c>
      <c r="C1158">
        <v>29.424900000000001</v>
      </c>
      <c r="D1158">
        <v>37.7607</v>
      </c>
      <c r="E1158">
        <v>40.877000000000002</v>
      </c>
      <c r="F1158">
        <v>9.2906999999999993</v>
      </c>
      <c r="G1158">
        <v>10.179500000000001</v>
      </c>
      <c r="H1158">
        <v>40.465000000000003</v>
      </c>
      <c r="I1158">
        <v>3741.9</v>
      </c>
      <c r="J1158">
        <v>2.0154000000000001</v>
      </c>
    </row>
    <row r="1159" spans="1:10" x14ac:dyDescent="0.2">
      <c r="A1159" t="s">
        <v>409</v>
      </c>
      <c r="B1159">
        <v>102290.6437</v>
      </c>
      <c r="C1159">
        <v>40.5486</v>
      </c>
      <c r="D1159">
        <v>44.839399999999998</v>
      </c>
      <c r="E1159">
        <v>47.053800000000003</v>
      </c>
      <c r="F1159">
        <v>27.795300000000001</v>
      </c>
      <c r="G1159">
        <v>25.107500000000002</v>
      </c>
      <c r="H1159">
        <v>99.976699999999994</v>
      </c>
      <c r="I1159">
        <v>26490.5</v>
      </c>
      <c r="J1159">
        <v>19.787099999999999</v>
      </c>
    </row>
    <row r="1160" spans="1:10" x14ac:dyDescent="0.2">
      <c r="A1160" t="s">
        <v>410</v>
      </c>
      <c r="B1160">
        <v>57613.255400000002</v>
      </c>
      <c r="C1160">
        <v>37.1248</v>
      </c>
      <c r="D1160">
        <v>42.849699999999999</v>
      </c>
      <c r="E1160">
        <v>45.612499999999997</v>
      </c>
      <c r="F1160">
        <v>24.436399999999999</v>
      </c>
      <c r="G1160">
        <v>21.988199999999999</v>
      </c>
      <c r="H1160">
        <v>99.9726</v>
      </c>
      <c r="I1160">
        <v>25308.400000000001</v>
      </c>
      <c r="J1160">
        <v>16.929500000000001</v>
      </c>
    </row>
    <row r="1161" spans="1:10" x14ac:dyDescent="0.2">
      <c r="A1161" t="s">
        <v>411</v>
      </c>
      <c r="B1161">
        <v>25909.716899999999</v>
      </c>
      <c r="C1161">
        <v>33.960099999999997</v>
      </c>
      <c r="D1161">
        <v>41.131300000000003</v>
      </c>
      <c r="E1161">
        <v>44.182000000000002</v>
      </c>
      <c r="F1161">
        <v>20.9907</v>
      </c>
      <c r="G1161">
        <v>18.832899999999999</v>
      </c>
      <c r="H1161">
        <v>97.094099999999997</v>
      </c>
      <c r="I1161">
        <v>24353.599999999999</v>
      </c>
      <c r="J1161">
        <v>12.6708</v>
      </c>
    </row>
    <row r="1162" spans="1:10" x14ac:dyDescent="0.2">
      <c r="A1162" t="s">
        <v>412</v>
      </c>
      <c r="B1162">
        <v>9943.5545000000002</v>
      </c>
      <c r="C1162">
        <v>31.365100000000002</v>
      </c>
      <c r="D1162">
        <v>39.592300000000002</v>
      </c>
      <c r="E1162">
        <v>42.695799999999998</v>
      </c>
      <c r="F1162">
        <v>17.748000000000001</v>
      </c>
      <c r="G1162">
        <v>15.899699999999999</v>
      </c>
      <c r="H1162">
        <v>89.115399999999994</v>
      </c>
      <c r="I1162">
        <v>18155.8</v>
      </c>
      <c r="J1162">
        <v>7.9756999999999998</v>
      </c>
    </row>
    <row r="1163" spans="1:10" x14ac:dyDescent="0.2">
      <c r="A1163" t="s">
        <v>413</v>
      </c>
      <c r="B1163">
        <v>3632.9870999999998</v>
      </c>
      <c r="C1163">
        <v>29.244800000000001</v>
      </c>
      <c r="D1163">
        <v>38.323500000000003</v>
      </c>
      <c r="E1163">
        <v>41.361199999999997</v>
      </c>
      <c r="F1163">
        <v>14.6783</v>
      </c>
      <c r="G1163">
        <v>13.163600000000001</v>
      </c>
      <c r="H1163">
        <v>78.290999999999997</v>
      </c>
      <c r="I1163">
        <v>11925.1</v>
      </c>
      <c r="J1163">
        <v>5.0693000000000001</v>
      </c>
    </row>
    <row r="1164" spans="1:10" x14ac:dyDescent="0.2">
      <c r="A1164" t="s">
        <v>414</v>
      </c>
      <c r="B1164">
        <v>1244.6325999999999</v>
      </c>
      <c r="C1164">
        <v>26.977499999999999</v>
      </c>
      <c r="D1164">
        <v>36.941899999999997</v>
      </c>
      <c r="E1164">
        <v>40.102499999999999</v>
      </c>
      <c r="F1164">
        <v>11.143599999999999</v>
      </c>
      <c r="G1164">
        <v>10.0983</v>
      </c>
      <c r="H1164">
        <v>61.992199999999997</v>
      </c>
      <c r="I1164">
        <v>5955.6</v>
      </c>
      <c r="J1164">
        <v>3.0312999999999999</v>
      </c>
    </row>
    <row r="1165" spans="1:10" x14ac:dyDescent="0.2">
      <c r="A1165" t="s">
        <v>415</v>
      </c>
      <c r="B1165">
        <v>6522.0317999999997</v>
      </c>
      <c r="C1165">
        <v>48.773699999999998</v>
      </c>
      <c r="D1165">
        <v>49.258499999999998</v>
      </c>
      <c r="E1165">
        <v>49.365499999999997</v>
      </c>
      <c r="F1165">
        <v>31.278500000000001</v>
      </c>
      <c r="G1165">
        <v>29.985299999999999</v>
      </c>
      <c r="H1165">
        <v>99.226299999999995</v>
      </c>
      <c r="I1165">
        <v>7894.8</v>
      </c>
      <c r="J1165">
        <v>6.9512999999999998</v>
      </c>
    </row>
    <row r="1166" spans="1:10" x14ac:dyDescent="0.2">
      <c r="A1166" t="s">
        <v>416</v>
      </c>
      <c r="B1166">
        <v>4533.1243999999997</v>
      </c>
      <c r="C1166">
        <v>46.212499999999999</v>
      </c>
      <c r="D1166">
        <v>46.380400000000002</v>
      </c>
      <c r="E1166">
        <v>46.584000000000003</v>
      </c>
      <c r="F1166">
        <v>29.801400000000001</v>
      </c>
      <c r="G1166">
        <v>28.534400000000002</v>
      </c>
      <c r="H1166">
        <v>98.709299999999999</v>
      </c>
      <c r="I1166">
        <v>9047.2000000000007</v>
      </c>
      <c r="J1166">
        <v>5.7103999999999999</v>
      </c>
    </row>
    <row r="1167" spans="1:10" x14ac:dyDescent="0.2">
      <c r="A1167" t="s">
        <v>417</v>
      </c>
      <c r="B1167">
        <v>2959.6651999999999</v>
      </c>
      <c r="C1167">
        <v>43.2331</v>
      </c>
      <c r="D1167">
        <v>43.445900000000002</v>
      </c>
      <c r="E1167">
        <v>43.7607</v>
      </c>
      <c r="F1167">
        <v>27.7059</v>
      </c>
      <c r="G1167">
        <v>26.469200000000001</v>
      </c>
      <c r="H1167">
        <v>97.203100000000006</v>
      </c>
      <c r="I1167">
        <v>9117.2999999999993</v>
      </c>
      <c r="J1167">
        <v>5.2775999999999996</v>
      </c>
    </row>
    <row r="1168" spans="1:10" x14ac:dyDescent="0.2">
      <c r="A1168" t="s">
        <v>418</v>
      </c>
      <c r="B1168">
        <v>1892.7936</v>
      </c>
      <c r="C1168">
        <v>40.182899999999997</v>
      </c>
      <c r="D1168">
        <v>40.782600000000002</v>
      </c>
      <c r="E1168">
        <v>41.088299999999997</v>
      </c>
      <c r="F1168">
        <v>25.2867</v>
      </c>
      <c r="G1168">
        <v>24.058299999999999</v>
      </c>
      <c r="H1168">
        <v>94.107200000000006</v>
      </c>
      <c r="I1168">
        <v>8537.9</v>
      </c>
      <c r="J1168">
        <v>5.2716000000000003</v>
      </c>
    </row>
    <row r="1169" spans="1:10" x14ac:dyDescent="0.2">
      <c r="A1169" t="s">
        <v>419</v>
      </c>
      <c r="B1169">
        <v>1189.0161000000001</v>
      </c>
      <c r="C1169">
        <v>37.261600000000001</v>
      </c>
      <c r="D1169">
        <v>38.281399999999998</v>
      </c>
      <c r="E1169">
        <v>38.6</v>
      </c>
      <c r="F1169">
        <v>22.4346</v>
      </c>
      <c r="G1169">
        <v>21.340599999999998</v>
      </c>
      <c r="H1169">
        <v>88.594399999999993</v>
      </c>
      <c r="I1169">
        <v>7740.5</v>
      </c>
      <c r="J1169">
        <v>4.3216999999999999</v>
      </c>
    </row>
    <row r="1170" spans="1:10" x14ac:dyDescent="0.2">
      <c r="A1170" t="s">
        <v>420</v>
      </c>
      <c r="B1170">
        <v>528.2038</v>
      </c>
      <c r="C1170">
        <v>33.060499999999998</v>
      </c>
      <c r="D1170">
        <v>34.891800000000003</v>
      </c>
      <c r="E1170">
        <v>35.062600000000003</v>
      </c>
      <c r="F1170">
        <v>17.7743</v>
      </c>
      <c r="G1170">
        <v>17.000699999999998</v>
      </c>
      <c r="H1170">
        <v>72.626099999999994</v>
      </c>
      <c r="I1170">
        <v>6134.1</v>
      </c>
      <c r="J1170">
        <v>2.8136000000000001</v>
      </c>
    </row>
    <row r="1171" spans="1:10" x14ac:dyDescent="0.2">
      <c r="A1171" t="s">
        <v>421</v>
      </c>
      <c r="B1171">
        <v>11591.8948</v>
      </c>
      <c r="C1171">
        <v>43.913800000000002</v>
      </c>
      <c r="D1171">
        <v>48.463900000000002</v>
      </c>
      <c r="E1171">
        <v>48.013399999999997</v>
      </c>
      <c r="F1171">
        <v>29.904599999999999</v>
      </c>
      <c r="G1171">
        <v>26.114899999999999</v>
      </c>
      <c r="H1171">
        <v>99.516000000000005</v>
      </c>
      <c r="I1171">
        <v>9584.2000000000007</v>
      </c>
      <c r="J1171">
        <v>9.2004999999999999</v>
      </c>
    </row>
    <row r="1172" spans="1:10" x14ac:dyDescent="0.2">
      <c r="A1172" t="s">
        <v>422</v>
      </c>
      <c r="B1172">
        <v>6197.5680000000002</v>
      </c>
      <c r="C1172">
        <v>41.322800000000001</v>
      </c>
      <c r="D1172">
        <v>46.4681</v>
      </c>
      <c r="E1172">
        <v>46.141199999999998</v>
      </c>
      <c r="F1172">
        <v>27.3626</v>
      </c>
      <c r="G1172">
        <v>23.8065</v>
      </c>
      <c r="H1172">
        <v>98.043199999999999</v>
      </c>
      <c r="I1172">
        <v>8811.1</v>
      </c>
      <c r="J1172">
        <v>8.1931999999999992</v>
      </c>
    </row>
    <row r="1173" spans="1:10" x14ac:dyDescent="0.2">
      <c r="A1173" t="s">
        <v>423</v>
      </c>
      <c r="B1173">
        <v>3278.4425000000001</v>
      </c>
      <c r="C1173">
        <v>38.7179</v>
      </c>
      <c r="D1173">
        <v>44.568399999999997</v>
      </c>
      <c r="E1173">
        <v>44.333199999999998</v>
      </c>
      <c r="F1173">
        <v>24.305800000000001</v>
      </c>
      <c r="G1173">
        <v>21.081700000000001</v>
      </c>
      <c r="H1173">
        <v>95.167100000000005</v>
      </c>
      <c r="I1173">
        <v>8254.2999999999993</v>
      </c>
      <c r="J1173">
        <v>6.5061</v>
      </c>
    </row>
    <row r="1174" spans="1:10" x14ac:dyDescent="0.2">
      <c r="A1174" t="s">
        <v>424</v>
      </c>
      <c r="B1174">
        <v>1760.7692</v>
      </c>
      <c r="C1174">
        <v>36.067700000000002</v>
      </c>
      <c r="D1174">
        <v>42.628399999999999</v>
      </c>
      <c r="E1174">
        <v>42.334899999999998</v>
      </c>
      <c r="F1174">
        <v>20.8748</v>
      </c>
      <c r="G1174">
        <v>17.9361</v>
      </c>
      <c r="H1174">
        <v>90.324100000000001</v>
      </c>
      <c r="I1174">
        <v>6835.5</v>
      </c>
      <c r="J1174">
        <v>5.1326000000000001</v>
      </c>
    </row>
    <row r="1175" spans="1:10" x14ac:dyDescent="0.2">
      <c r="A1175" t="s">
        <v>425</v>
      </c>
      <c r="B1175">
        <v>950.64919999999995</v>
      </c>
      <c r="C1175">
        <v>33.64</v>
      </c>
      <c r="D1175">
        <v>40.677700000000002</v>
      </c>
      <c r="E1175">
        <v>40.357100000000003</v>
      </c>
      <c r="F1175">
        <v>17.4451</v>
      </c>
      <c r="G1175">
        <v>14.904400000000001</v>
      </c>
      <c r="H1175">
        <v>82.302700000000002</v>
      </c>
      <c r="I1175">
        <v>5460.6</v>
      </c>
      <c r="J1175">
        <v>4.4524999999999997</v>
      </c>
    </row>
    <row r="1176" spans="1:10" x14ac:dyDescent="0.2">
      <c r="A1176" t="s">
        <v>426</v>
      </c>
      <c r="B1176">
        <v>422.74889999999999</v>
      </c>
      <c r="C1176">
        <v>31.1007</v>
      </c>
      <c r="D1176">
        <v>38.142499999999998</v>
      </c>
      <c r="E1176">
        <v>37.912399999999998</v>
      </c>
      <c r="F1176">
        <v>14.168100000000001</v>
      </c>
      <c r="G1176">
        <v>12.6431</v>
      </c>
      <c r="H1176">
        <v>66.486500000000007</v>
      </c>
      <c r="I1176">
        <v>3359.6</v>
      </c>
      <c r="J1176">
        <v>2.9409000000000001</v>
      </c>
    </row>
    <row r="1177" spans="1:10" x14ac:dyDescent="0.2">
      <c r="A1177" t="s">
        <v>427</v>
      </c>
      <c r="B1177">
        <v>70752.125499999995</v>
      </c>
      <c r="C1177">
        <v>43.029699999999998</v>
      </c>
      <c r="D1177">
        <v>44.324300000000001</v>
      </c>
      <c r="E1177">
        <v>44.948799999999999</v>
      </c>
      <c r="F1177">
        <v>26.9556</v>
      </c>
      <c r="G1177">
        <v>24.945699999999999</v>
      </c>
      <c r="H1177">
        <v>99.879599999999996</v>
      </c>
      <c r="I1177">
        <v>38179.5</v>
      </c>
      <c r="J1177">
        <v>20.271599999999999</v>
      </c>
    </row>
    <row r="1178" spans="1:10" x14ac:dyDescent="0.2">
      <c r="A1178" t="s">
        <v>428</v>
      </c>
      <c r="B1178">
        <v>45710.5772</v>
      </c>
      <c r="C1178">
        <v>39.403399999999998</v>
      </c>
      <c r="D1178">
        <v>42.590699999999998</v>
      </c>
      <c r="E1178">
        <v>43.195500000000003</v>
      </c>
      <c r="F1178">
        <v>23.731300000000001</v>
      </c>
      <c r="G1178">
        <v>21.6021</v>
      </c>
      <c r="H1178">
        <v>99.546300000000002</v>
      </c>
      <c r="I1178">
        <v>39889.1</v>
      </c>
      <c r="J1178">
        <v>18.725100000000001</v>
      </c>
    </row>
    <row r="1179" spans="1:10" x14ac:dyDescent="0.2">
      <c r="A1179" t="s">
        <v>429</v>
      </c>
      <c r="B1179">
        <v>24488.747100000001</v>
      </c>
      <c r="C1179">
        <v>35.738199999999999</v>
      </c>
      <c r="D1179">
        <v>41.114800000000002</v>
      </c>
      <c r="E1179">
        <v>41.588999999999999</v>
      </c>
      <c r="F1179">
        <v>20.145800000000001</v>
      </c>
      <c r="G1179">
        <v>18.063600000000001</v>
      </c>
      <c r="H1179">
        <v>98.202600000000004</v>
      </c>
      <c r="I1179">
        <v>37337.800000000003</v>
      </c>
      <c r="J1179">
        <v>13.991899999999999</v>
      </c>
    </row>
    <row r="1180" spans="1:10" x14ac:dyDescent="0.2">
      <c r="A1180" t="s">
        <v>430</v>
      </c>
      <c r="B1180">
        <v>11269.5545</v>
      </c>
      <c r="C1180">
        <v>32.792400000000001</v>
      </c>
      <c r="D1180">
        <v>39.5214</v>
      </c>
      <c r="E1180">
        <v>39.917099999999998</v>
      </c>
      <c r="F1180">
        <v>16.788499999999999</v>
      </c>
      <c r="G1180">
        <v>14.9429</v>
      </c>
      <c r="H1180">
        <v>91.598100000000002</v>
      </c>
      <c r="I1180">
        <v>32285.7</v>
      </c>
      <c r="J1180">
        <v>9.4229000000000003</v>
      </c>
    </row>
    <row r="1181" spans="1:10" x14ac:dyDescent="0.2">
      <c r="A1181" t="s">
        <v>431</v>
      </c>
      <c r="B1181">
        <v>5093.4719999999998</v>
      </c>
      <c r="C1181">
        <v>30.6873</v>
      </c>
      <c r="D1181">
        <v>38.165399999999998</v>
      </c>
      <c r="E1181">
        <v>38.350700000000003</v>
      </c>
      <c r="F1181">
        <v>13.6508</v>
      </c>
      <c r="G1181">
        <v>12.2418</v>
      </c>
      <c r="H1181">
        <v>79.6267</v>
      </c>
      <c r="I1181">
        <v>24548.6</v>
      </c>
      <c r="J1181">
        <v>6.6845999999999997</v>
      </c>
    </row>
    <row r="1182" spans="1:10" x14ac:dyDescent="0.2">
      <c r="A1182" t="s">
        <v>432</v>
      </c>
      <c r="B1182">
        <v>1556.5365999999999</v>
      </c>
      <c r="C1182">
        <v>28.029199999999999</v>
      </c>
      <c r="D1182">
        <v>36.578299999999999</v>
      </c>
      <c r="E1182">
        <v>36.686700000000002</v>
      </c>
      <c r="F1182">
        <v>9.8252000000000006</v>
      </c>
      <c r="G1182">
        <v>9.1692999999999998</v>
      </c>
      <c r="H1182">
        <v>55.847999999999999</v>
      </c>
      <c r="I1182">
        <v>13950.7</v>
      </c>
      <c r="J1182">
        <v>3.7296999999999998</v>
      </c>
    </row>
    <row r="1183" spans="1:10" x14ac:dyDescent="0.2">
      <c r="A1183" t="s">
        <v>433</v>
      </c>
      <c r="B1183">
        <v>2481.2159999999999</v>
      </c>
      <c r="C1183">
        <v>51.054600000000001</v>
      </c>
      <c r="D1183">
        <v>50.287999999999997</v>
      </c>
      <c r="E1183">
        <v>51.024299999999997</v>
      </c>
      <c r="F1183">
        <v>30.9148</v>
      </c>
      <c r="G1183">
        <v>30.101099999999999</v>
      </c>
      <c r="H1183">
        <v>97.525599999999997</v>
      </c>
      <c r="I1183">
        <v>2595.6999999999998</v>
      </c>
      <c r="J1183">
        <v>2.2519999999999998</v>
      </c>
    </row>
    <row r="1184" spans="1:10" x14ac:dyDescent="0.2">
      <c r="A1184" t="s">
        <v>434</v>
      </c>
      <c r="B1184">
        <v>1605.3157000000001</v>
      </c>
      <c r="C1184">
        <v>48.280099999999997</v>
      </c>
      <c r="D1184">
        <v>46.988</v>
      </c>
      <c r="E1184">
        <v>48.253700000000002</v>
      </c>
      <c r="F1184">
        <v>29.668099999999999</v>
      </c>
      <c r="G1184">
        <v>28.778700000000001</v>
      </c>
      <c r="H1184">
        <v>97.195899999999995</v>
      </c>
      <c r="I1184">
        <v>4392</v>
      </c>
      <c r="J1184">
        <v>1.8581000000000001</v>
      </c>
    </row>
    <row r="1185" spans="1:10" x14ac:dyDescent="0.2">
      <c r="A1185" t="s">
        <v>435</v>
      </c>
      <c r="B1185">
        <v>1065.6479999999999</v>
      </c>
      <c r="C1185">
        <v>45.047899999999998</v>
      </c>
      <c r="D1185">
        <v>44.172199999999997</v>
      </c>
      <c r="E1185">
        <v>45.833799999999997</v>
      </c>
      <c r="F1185">
        <v>27.8323</v>
      </c>
      <c r="G1185">
        <v>27.054300000000001</v>
      </c>
      <c r="H1185">
        <v>96.437899999999999</v>
      </c>
      <c r="I1185">
        <v>3915.1</v>
      </c>
      <c r="J1185">
        <v>1.7659</v>
      </c>
    </row>
    <row r="1186" spans="1:10" x14ac:dyDescent="0.2">
      <c r="A1186" t="s">
        <v>436</v>
      </c>
      <c r="B1186">
        <v>734.4443</v>
      </c>
      <c r="C1186">
        <v>41.702800000000003</v>
      </c>
      <c r="D1186">
        <v>41.224499999999999</v>
      </c>
      <c r="E1186">
        <v>43.504300000000001</v>
      </c>
      <c r="F1186">
        <v>25.775099999999998</v>
      </c>
      <c r="G1186">
        <v>25.1099</v>
      </c>
      <c r="H1186">
        <v>94.835300000000004</v>
      </c>
      <c r="I1186">
        <v>3865.1</v>
      </c>
      <c r="J1186">
        <v>1.5286</v>
      </c>
    </row>
    <row r="1187" spans="1:10" x14ac:dyDescent="0.2">
      <c r="A1187" t="s">
        <v>437</v>
      </c>
      <c r="B1187">
        <v>519.95079999999996</v>
      </c>
      <c r="C1187">
        <v>38.131100000000004</v>
      </c>
      <c r="D1187">
        <v>38.466200000000001</v>
      </c>
      <c r="E1187">
        <v>41.683300000000003</v>
      </c>
      <c r="F1187">
        <v>23.3949</v>
      </c>
      <c r="G1187">
        <v>22.836500000000001</v>
      </c>
      <c r="H1187">
        <v>92.068399999999997</v>
      </c>
      <c r="I1187">
        <v>3435.8</v>
      </c>
      <c r="J1187">
        <v>1.3824000000000001</v>
      </c>
    </row>
    <row r="1188" spans="1:10" x14ac:dyDescent="0.2">
      <c r="A1188" t="s">
        <v>438</v>
      </c>
      <c r="B1188">
        <v>356.34089999999998</v>
      </c>
      <c r="C1188">
        <v>34.1252</v>
      </c>
      <c r="D1188">
        <v>36.368499999999997</v>
      </c>
      <c r="E1188">
        <v>40.088500000000003</v>
      </c>
      <c r="F1188">
        <v>20.389800000000001</v>
      </c>
      <c r="G1188">
        <v>19.925699999999999</v>
      </c>
      <c r="H1188">
        <v>85.754900000000006</v>
      </c>
      <c r="I1188">
        <v>2468.1999999999998</v>
      </c>
      <c r="J1188">
        <v>1.2811999999999999</v>
      </c>
    </row>
    <row r="1189" spans="1:10" x14ac:dyDescent="0.2">
      <c r="A1189" t="s">
        <v>439</v>
      </c>
      <c r="B1189">
        <v>64502.0049</v>
      </c>
      <c r="C1189">
        <v>41.326700000000002</v>
      </c>
      <c r="D1189">
        <v>45.862200000000001</v>
      </c>
      <c r="E1189">
        <v>46.479599999999998</v>
      </c>
      <c r="F1189">
        <v>26.013100000000001</v>
      </c>
      <c r="G1189">
        <v>23.534800000000001</v>
      </c>
      <c r="H1189">
        <v>99.744799999999998</v>
      </c>
      <c r="I1189">
        <v>20145.3</v>
      </c>
      <c r="J1189">
        <v>20.402799999999999</v>
      </c>
    </row>
    <row r="1190" spans="1:10" x14ac:dyDescent="0.2">
      <c r="A1190" t="s">
        <v>440</v>
      </c>
      <c r="B1190">
        <v>42710.383399999999</v>
      </c>
      <c r="C1190">
        <v>37.883899999999997</v>
      </c>
      <c r="D1190">
        <v>43.907800000000002</v>
      </c>
      <c r="E1190">
        <v>44.627000000000002</v>
      </c>
      <c r="F1190">
        <v>22.385999999999999</v>
      </c>
      <c r="G1190">
        <v>20.214700000000001</v>
      </c>
      <c r="H1190">
        <v>99.614000000000004</v>
      </c>
      <c r="I1190">
        <v>20440.3</v>
      </c>
      <c r="J1190">
        <v>18.9895</v>
      </c>
    </row>
    <row r="1191" spans="1:10" x14ac:dyDescent="0.2">
      <c r="A1191" t="s">
        <v>441</v>
      </c>
      <c r="B1191">
        <v>25927.460299999999</v>
      </c>
      <c r="C1191">
        <v>34.606200000000001</v>
      </c>
      <c r="D1191">
        <v>42.213799999999999</v>
      </c>
      <c r="E1191">
        <v>42.948</v>
      </c>
      <c r="F1191">
        <v>18.718</v>
      </c>
      <c r="G1191">
        <v>16.906199999999998</v>
      </c>
      <c r="H1191">
        <v>96.283199999999994</v>
      </c>
      <c r="I1191">
        <v>26082.3</v>
      </c>
      <c r="J1191">
        <v>16.231100000000001</v>
      </c>
    </row>
    <row r="1192" spans="1:10" x14ac:dyDescent="0.2">
      <c r="A1192" t="s">
        <v>442</v>
      </c>
      <c r="B1192">
        <v>14930.486800000001</v>
      </c>
      <c r="C1192">
        <v>31.579000000000001</v>
      </c>
      <c r="D1192">
        <v>40.627600000000001</v>
      </c>
      <c r="E1192">
        <v>41.354700000000001</v>
      </c>
      <c r="F1192">
        <v>15.225300000000001</v>
      </c>
      <c r="G1192">
        <v>13.832000000000001</v>
      </c>
      <c r="H1192">
        <v>86.125799999999998</v>
      </c>
      <c r="I1192">
        <v>21933.7</v>
      </c>
      <c r="J1192">
        <v>12.816000000000001</v>
      </c>
    </row>
    <row r="1193" spans="1:10" x14ac:dyDescent="0.2">
      <c r="A1193" t="s">
        <v>443</v>
      </c>
      <c r="B1193">
        <v>7332.3285999999998</v>
      </c>
      <c r="C1193">
        <v>28.796299999999999</v>
      </c>
      <c r="D1193">
        <v>39.214199999999998</v>
      </c>
      <c r="E1193">
        <v>39.877800000000001</v>
      </c>
      <c r="F1193">
        <v>12.1684</v>
      </c>
      <c r="G1193">
        <v>11.190799999999999</v>
      </c>
      <c r="H1193">
        <v>71.347499999999997</v>
      </c>
      <c r="I1193">
        <v>16989.7</v>
      </c>
      <c r="J1193">
        <v>9.4069000000000003</v>
      </c>
    </row>
    <row r="1194" spans="1:10" x14ac:dyDescent="0.2">
      <c r="A1194" t="s">
        <v>444</v>
      </c>
      <c r="B1194">
        <v>1433.1913999999999</v>
      </c>
      <c r="C1194">
        <v>25.4621</v>
      </c>
      <c r="D1194">
        <v>37.8733</v>
      </c>
      <c r="E1194">
        <v>38.656300000000002</v>
      </c>
      <c r="F1194">
        <v>8.6555999999999997</v>
      </c>
      <c r="G1194">
        <v>8.1285000000000007</v>
      </c>
      <c r="H1194">
        <v>44.137</v>
      </c>
      <c r="I1194">
        <v>8757.1</v>
      </c>
      <c r="J1194">
        <v>4.3285999999999998</v>
      </c>
    </row>
    <row r="1195" spans="1:10" x14ac:dyDescent="0.2">
      <c r="A1195" t="s">
        <v>445</v>
      </c>
      <c r="B1195">
        <v>9939.0750000000007</v>
      </c>
      <c r="C1195">
        <v>42.592700000000001</v>
      </c>
      <c r="D1195">
        <v>46.898400000000002</v>
      </c>
      <c r="E1195">
        <v>46.996299999999998</v>
      </c>
      <c r="F1195">
        <v>23.827500000000001</v>
      </c>
      <c r="G1195">
        <v>20.533100000000001</v>
      </c>
      <c r="H1195">
        <v>99.675700000000006</v>
      </c>
      <c r="I1195">
        <v>17769.2</v>
      </c>
      <c r="J1195">
        <v>9.4580000000000002</v>
      </c>
    </row>
    <row r="1196" spans="1:10" x14ac:dyDescent="0.2">
      <c r="A1196" t="s">
        <v>446</v>
      </c>
      <c r="B1196">
        <v>5141.7200999999995</v>
      </c>
      <c r="C1196">
        <v>41.476399999999998</v>
      </c>
      <c r="D1196">
        <v>45.552999999999997</v>
      </c>
      <c r="E1196">
        <v>45.403300000000002</v>
      </c>
      <c r="F1196">
        <v>21.3249</v>
      </c>
      <c r="G1196">
        <v>18.9603</v>
      </c>
      <c r="H1196">
        <v>96.8048</v>
      </c>
      <c r="I1196">
        <v>12203.9</v>
      </c>
      <c r="J1196">
        <v>8.2558000000000007</v>
      </c>
    </row>
    <row r="1197" spans="1:10" x14ac:dyDescent="0.2">
      <c r="A1197" t="s">
        <v>447</v>
      </c>
      <c r="B1197">
        <v>2831.17</v>
      </c>
      <c r="C1197">
        <v>40.325099999999999</v>
      </c>
      <c r="D1197">
        <v>43.967300000000002</v>
      </c>
      <c r="E1197">
        <v>43.6357</v>
      </c>
      <c r="F1197">
        <v>18.814499999999999</v>
      </c>
      <c r="G1197">
        <v>17.3857</v>
      </c>
      <c r="H1197">
        <v>87.997200000000007</v>
      </c>
      <c r="I1197">
        <v>10091.4</v>
      </c>
      <c r="J1197">
        <v>7.5496999999999996</v>
      </c>
    </row>
    <row r="1198" spans="1:10" x14ac:dyDescent="0.2">
      <c r="A1198" t="s">
        <v>448</v>
      </c>
      <c r="B1198">
        <v>1661.825</v>
      </c>
      <c r="C1198">
        <v>39.045900000000003</v>
      </c>
      <c r="D1198">
        <v>42.162399999999998</v>
      </c>
      <c r="E1198">
        <v>41.735599999999998</v>
      </c>
      <c r="F1198">
        <v>16.429500000000001</v>
      </c>
      <c r="G1198">
        <v>15.794700000000001</v>
      </c>
      <c r="H1198">
        <v>74.427899999999994</v>
      </c>
      <c r="I1198">
        <v>7443.7</v>
      </c>
      <c r="J1198">
        <v>6.8852000000000002</v>
      </c>
    </row>
    <row r="1199" spans="1:10" x14ac:dyDescent="0.2">
      <c r="A1199" t="s">
        <v>449</v>
      </c>
      <c r="B1199">
        <v>986.43100000000004</v>
      </c>
      <c r="C1199">
        <v>37.574199999999998</v>
      </c>
      <c r="D1199">
        <v>40.229100000000003</v>
      </c>
      <c r="E1199">
        <v>39.768700000000003</v>
      </c>
      <c r="F1199">
        <v>14.2316</v>
      </c>
      <c r="G1199">
        <v>14.1875</v>
      </c>
      <c r="H1199">
        <v>57.691000000000003</v>
      </c>
      <c r="I1199">
        <v>5557.8</v>
      </c>
      <c r="J1199">
        <v>6.0848000000000004</v>
      </c>
    </row>
    <row r="1200" spans="1:10" x14ac:dyDescent="0.2">
      <c r="A1200" t="s">
        <v>450</v>
      </c>
      <c r="B1200">
        <v>383.34719999999999</v>
      </c>
      <c r="C1200">
        <v>34.750599999999999</v>
      </c>
      <c r="D1200">
        <v>36.561799999999998</v>
      </c>
      <c r="E1200">
        <v>36.119100000000003</v>
      </c>
      <c r="F1200">
        <v>11.095800000000001</v>
      </c>
      <c r="G1200">
        <v>11.6021</v>
      </c>
      <c r="H1200">
        <v>31.705100000000002</v>
      </c>
      <c r="I1200">
        <v>3829.6</v>
      </c>
      <c r="J1200">
        <v>3.8727</v>
      </c>
    </row>
    <row r="1201" spans="1:10" x14ac:dyDescent="0.2">
      <c r="A1201" t="s">
        <v>451</v>
      </c>
      <c r="B1201">
        <v>17044.3259</v>
      </c>
      <c r="C1201">
        <v>44.821100000000001</v>
      </c>
      <c r="D1201">
        <v>46.393799999999999</v>
      </c>
      <c r="E1201">
        <v>44.441800000000001</v>
      </c>
      <c r="F1201">
        <v>25.555099999999999</v>
      </c>
      <c r="G1201">
        <v>23.855899999999998</v>
      </c>
      <c r="H1201">
        <v>96.191500000000005</v>
      </c>
      <c r="I1201">
        <v>58208.6</v>
      </c>
      <c r="J1201">
        <v>14.130100000000001</v>
      </c>
    </row>
    <row r="1202" spans="1:10" x14ac:dyDescent="0.2">
      <c r="A1202" t="s">
        <v>452</v>
      </c>
      <c r="B1202">
        <v>10420.792600000001</v>
      </c>
      <c r="C1202">
        <v>42.064300000000003</v>
      </c>
      <c r="D1202">
        <v>45.255899999999997</v>
      </c>
      <c r="E1202">
        <v>42.868099999999998</v>
      </c>
      <c r="F1202">
        <v>22.381</v>
      </c>
      <c r="G1202">
        <v>20.971399999999999</v>
      </c>
      <c r="H1202">
        <v>91.995400000000004</v>
      </c>
      <c r="I1202">
        <v>50257.4</v>
      </c>
      <c r="J1202">
        <v>11.8184</v>
      </c>
    </row>
    <row r="1203" spans="1:10" x14ac:dyDescent="0.2">
      <c r="A1203" t="s">
        <v>453</v>
      </c>
      <c r="B1203">
        <v>5997.5572000000002</v>
      </c>
      <c r="C1203">
        <v>39.283700000000003</v>
      </c>
      <c r="D1203">
        <v>44.111699999999999</v>
      </c>
      <c r="E1203">
        <v>41.319000000000003</v>
      </c>
      <c r="F1203">
        <v>19.032800000000002</v>
      </c>
      <c r="G1203">
        <v>17.933700000000002</v>
      </c>
      <c r="H1203">
        <v>83.976699999999994</v>
      </c>
      <c r="I1203">
        <v>41304.9</v>
      </c>
      <c r="J1203">
        <v>10.136799999999999</v>
      </c>
    </row>
    <row r="1204" spans="1:10" x14ac:dyDescent="0.2">
      <c r="A1204" t="s">
        <v>454</v>
      </c>
      <c r="B1204">
        <v>3306.9562999999998</v>
      </c>
      <c r="C1204">
        <v>36.695799999999998</v>
      </c>
      <c r="D1204">
        <v>43.014899999999997</v>
      </c>
      <c r="E1204">
        <v>39.996899999999997</v>
      </c>
      <c r="F1204">
        <v>15.8782</v>
      </c>
      <c r="G1204">
        <v>15.040800000000001</v>
      </c>
      <c r="H1204">
        <v>70.599900000000005</v>
      </c>
      <c r="I1204">
        <v>33706</v>
      </c>
      <c r="J1204">
        <v>7.6473000000000004</v>
      </c>
    </row>
    <row r="1205" spans="1:10" x14ac:dyDescent="0.2">
      <c r="A1205" t="s">
        <v>455</v>
      </c>
      <c r="B1205">
        <v>1682.3601000000001</v>
      </c>
      <c r="C1205">
        <v>34.350099999999998</v>
      </c>
      <c r="D1205">
        <v>41.932600000000001</v>
      </c>
      <c r="E1205">
        <v>38.798400000000001</v>
      </c>
      <c r="F1205">
        <v>12.903499999999999</v>
      </c>
      <c r="G1205">
        <v>12.3332</v>
      </c>
      <c r="H1205">
        <v>52.905999999999999</v>
      </c>
      <c r="I1205">
        <v>27185.8</v>
      </c>
      <c r="J1205">
        <v>6.1615000000000002</v>
      </c>
    </row>
    <row r="1206" spans="1:10" x14ac:dyDescent="0.2">
      <c r="A1206" t="s">
        <v>456</v>
      </c>
      <c r="B1206">
        <v>399.4708</v>
      </c>
      <c r="C1206">
        <v>31.292000000000002</v>
      </c>
      <c r="D1206">
        <v>40.579900000000002</v>
      </c>
      <c r="E1206">
        <v>37.175699999999999</v>
      </c>
      <c r="F1206">
        <v>8.8790999999999993</v>
      </c>
      <c r="G1206">
        <v>8.7861999999999991</v>
      </c>
      <c r="H1206">
        <v>23.4848</v>
      </c>
      <c r="I1206">
        <v>13995.4</v>
      </c>
      <c r="J1206">
        <v>2.9024999999999999</v>
      </c>
    </row>
    <row r="1207" spans="1:10" x14ac:dyDescent="0.2">
      <c r="A1207" t="s">
        <v>457</v>
      </c>
      <c r="B1207">
        <v>642.30460000000005</v>
      </c>
      <c r="C1207">
        <v>51.805900000000001</v>
      </c>
      <c r="D1207">
        <v>52.856900000000003</v>
      </c>
      <c r="E1207">
        <v>53.509900000000002</v>
      </c>
      <c r="F1207">
        <v>30.372299999999999</v>
      </c>
      <c r="G1207">
        <v>28.429099999999998</v>
      </c>
      <c r="H1207">
        <v>98.662199999999999</v>
      </c>
      <c r="I1207">
        <v>1104</v>
      </c>
      <c r="J1207">
        <v>1.3381000000000001</v>
      </c>
    </row>
    <row r="1208" spans="1:10" x14ac:dyDescent="0.2">
      <c r="A1208" t="s">
        <v>458</v>
      </c>
      <c r="B1208">
        <v>418.24250000000001</v>
      </c>
      <c r="C1208">
        <v>49.161499999999997</v>
      </c>
      <c r="D1208">
        <v>50.756399999999999</v>
      </c>
      <c r="E1208">
        <v>51.647199999999998</v>
      </c>
      <c r="F1208">
        <v>28.707100000000001</v>
      </c>
      <c r="G1208">
        <v>26.788900000000002</v>
      </c>
      <c r="H1208">
        <v>98.593900000000005</v>
      </c>
      <c r="I1208">
        <v>2812.2</v>
      </c>
      <c r="J1208">
        <v>1.4835</v>
      </c>
    </row>
    <row r="1209" spans="1:10" x14ac:dyDescent="0.2">
      <c r="A1209" t="s">
        <v>459</v>
      </c>
      <c r="B1209">
        <v>315.99689999999998</v>
      </c>
      <c r="C1209">
        <v>46.966999999999999</v>
      </c>
      <c r="D1209">
        <v>48.3431</v>
      </c>
      <c r="E1209">
        <v>49.385399999999997</v>
      </c>
      <c r="F1209">
        <v>27.9892</v>
      </c>
      <c r="G1209">
        <v>26.254799999999999</v>
      </c>
      <c r="H1209">
        <v>98.333600000000004</v>
      </c>
      <c r="I1209">
        <v>2356.5</v>
      </c>
      <c r="J1209">
        <v>1.5854999999999999</v>
      </c>
    </row>
    <row r="1210" spans="1:10" x14ac:dyDescent="0.2">
      <c r="A1210" t="s">
        <v>460</v>
      </c>
      <c r="B1210">
        <v>238.75749999999999</v>
      </c>
      <c r="C1210">
        <v>43.865600000000001</v>
      </c>
      <c r="D1210">
        <v>45.730400000000003</v>
      </c>
      <c r="E1210">
        <v>47.034300000000002</v>
      </c>
      <c r="F1210">
        <v>26.939699999999998</v>
      </c>
      <c r="G1210">
        <v>25.409400000000002</v>
      </c>
      <c r="H1210">
        <v>97.574399999999997</v>
      </c>
      <c r="I1210">
        <v>2335.6</v>
      </c>
      <c r="J1210">
        <v>1.7226999999999999</v>
      </c>
    </row>
    <row r="1211" spans="1:10" x14ac:dyDescent="0.2">
      <c r="A1211" t="s">
        <v>461</v>
      </c>
      <c r="B1211">
        <v>188.56800000000001</v>
      </c>
      <c r="C1211">
        <v>40.597099999999998</v>
      </c>
      <c r="D1211">
        <v>43.067500000000003</v>
      </c>
      <c r="E1211">
        <v>44.805300000000003</v>
      </c>
      <c r="F1211">
        <v>25.194600000000001</v>
      </c>
      <c r="G1211">
        <v>24.026199999999999</v>
      </c>
      <c r="H1211">
        <v>96.005799999999994</v>
      </c>
      <c r="I1211">
        <v>2051.3000000000002</v>
      </c>
      <c r="J1211">
        <v>1.5144</v>
      </c>
    </row>
    <row r="1212" spans="1:10" x14ac:dyDescent="0.2">
      <c r="A1212" t="s">
        <v>462</v>
      </c>
      <c r="B1212">
        <v>149.93539999999999</v>
      </c>
      <c r="C1212">
        <v>36.481699999999996</v>
      </c>
      <c r="D1212">
        <v>40.815899999999999</v>
      </c>
      <c r="E1212">
        <v>42.588000000000001</v>
      </c>
      <c r="F1212">
        <v>22.174199999999999</v>
      </c>
      <c r="G1212">
        <v>21.468399999999999</v>
      </c>
      <c r="H1212">
        <v>91.125600000000006</v>
      </c>
      <c r="I1212">
        <v>1598.2</v>
      </c>
      <c r="J1212">
        <v>1.2091000000000001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J360"/>
  <sheetViews>
    <sheetView topLeftCell="A331" workbookViewId="0">
      <selection sqref="A1:J360"/>
    </sheetView>
  </sheetViews>
  <sheetFormatPr baseColWidth="10" defaultColWidth="8.83203125" defaultRowHeight="16" x14ac:dyDescent="0.2"/>
  <sheetData>
    <row r="1" spans="1:10" x14ac:dyDescent="0.2">
      <c r="A1" t="s">
        <v>463</v>
      </c>
      <c r="B1">
        <v>126809.57550000001</v>
      </c>
      <c r="C1">
        <v>43.172600000000003</v>
      </c>
      <c r="D1">
        <v>48.688099999999999</v>
      </c>
      <c r="E1">
        <v>48.286200000000001</v>
      </c>
      <c r="F1">
        <v>30.883199999999999</v>
      </c>
      <c r="G1">
        <v>21.1372</v>
      </c>
      <c r="H1">
        <v>99.843299999999999</v>
      </c>
      <c r="I1">
        <v>6998.9</v>
      </c>
      <c r="J1">
        <v>9.2045999999999992</v>
      </c>
    </row>
    <row r="2" spans="1:10" x14ac:dyDescent="0.2">
      <c r="A2" t="s">
        <v>464</v>
      </c>
      <c r="B2">
        <v>70424.417100000006</v>
      </c>
      <c r="C2">
        <v>41.838000000000001</v>
      </c>
      <c r="D2">
        <v>46.931699999999999</v>
      </c>
      <c r="E2">
        <v>46.3474</v>
      </c>
      <c r="F2">
        <v>27.967199999999998</v>
      </c>
      <c r="G2">
        <v>19.601500000000001</v>
      </c>
      <c r="H2">
        <v>99.7667</v>
      </c>
      <c r="I2">
        <v>4599.5</v>
      </c>
      <c r="J2">
        <v>7.7732000000000001</v>
      </c>
    </row>
    <row r="3" spans="1:10" x14ac:dyDescent="0.2">
      <c r="A3" t="s">
        <v>465</v>
      </c>
      <c r="B3">
        <v>41543.982400000001</v>
      </c>
      <c r="C3">
        <v>40.3553</v>
      </c>
      <c r="D3">
        <v>44.985799999999998</v>
      </c>
      <c r="E3">
        <v>44.275500000000001</v>
      </c>
      <c r="F3">
        <v>25.000599999999999</v>
      </c>
      <c r="G3">
        <v>18.172599999999999</v>
      </c>
      <c r="H3">
        <v>95.470500000000001</v>
      </c>
      <c r="I3">
        <v>4261.1000000000004</v>
      </c>
      <c r="J3">
        <v>7.7119999999999997</v>
      </c>
    </row>
    <row r="4" spans="1:10" x14ac:dyDescent="0.2">
      <c r="A4" t="s">
        <v>466</v>
      </c>
      <c r="B4">
        <v>24522.045399999999</v>
      </c>
      <c r="C4">
        <v>38.412799999999997</v>
      </c>
      <c r="D4">
        <v>42.935899999999997</v>
      </c>
      <c r="E4">
        <v>42.176099999999998</v>
      </c>
      <c r="F4">
        <v>21.788</v>
      </c>
      <c r="G4">
        <v>16.429500000000001</v>
      </c>
      <c r="H4">
        <v>86.444400000000002</v>
      </c>
      <c r="I4">
        <v>3113.4</v>
      </c>
      <c r="J4">
        <v>6.1669999999999998</v>
      </c>
    </row>
    <row r="5" spans="1:10" x14ac:dyDescent="0.2">
      <c r="A5" t="s">
        <v>467</v>
      </c>
      <c r="B5">
        <v>14400.609</v>
      </c>
      <c r="C5">
        <v>36.1098</v>
      </c>
      <c r="D5">
        <v>40.837699999999998</v>
      </c>
      <c r="E5">
        <v>40.169600000000003</v>
      </c>
      <c r="F5">
        <v>18.545400000000001</v>
      </c>
      <c r="G5">
        <v>14.4504</v>
      </c>
      <c r="H5">
        <v>72.861900000000006</v>
      </c>
      <c r="I5">
        <v>2450.6999999999998</v>
      </c>
      <c r="J5">
        <v>5.65</v>
      </c>
    </row>
    <row r="6" spans="1:10" x14ac:dyDescent="0.2">
      <c r="A6" t="s">
        <v>468</v>
      </c>
      <c r="B6">
        <v>4945.4175999999998</v>
      </c>
      <c r="C6">
        <v>31.747699999999998</v>
      </c>
      <c r="D6">
        <v>37.191899999999997</v>
      </c>
      <c r="E6">
        <v>36.984699999999997</v>
      </c>
      <c r="F6">
        <v>13.3056</v>
      </c>
      <c r="G6">
        <v>10.9694</v>
      </c>
      <c r="H6">
        <v>41.756300000000003</v>
      </c>
      <c r="I6">
        <v>1824</v>
      </c>
      <c r="J6">
        <v>4.7999000000000001</v>
      </c>
    </row>
    <row r="7" spans="1:10" x14ac:dyDescent="0.2">
      <c r="A7" t="s">
        <v>469</v>
      </c>
      <c r="B7">
        <v>44893.205900000001</v>
      </c>
      <c r="C7">
        <v>43.1541</v>
      </c>
      <c r="D7">
        <v>49.060400000000001</v>
      </c>
      <c r="E7">
        <v>52.413499999999999</v>
      </c>
      <c r="F7">
        <v>30.451599999999999</v>
      </c>
      <c r="G7">
        <v>20.532800000000002</v>
      </c>
      <c r="H7">
        <v>97.691599999999994</v>
      </c>
      <c r="I7">
        <v>6837.5</v>
      </c>
      <c r="J7">
        <v>6.2247000000000003</v>
      </c>
    </row>
    <row r="8" spans="1:10" x14ac:dyDescent="0.2">
      <c r="A8" t="s">
        <v>470</v>
      </c>
      <c r="B8">
        <v>25603.986400000002</v>
      </c>
      <c r="C8">
        <v>42.6556</v>
      </c>
      <c r="D8">
        <v>48.248399999999997</v>
      </c>
      <c r="E8">
        <v>51.416400000000003</v>
      </c>
      <c r="F8">
        <v>27.8109</v>
      </c>
      <c r="G8">
        <v>19.781099999999999</v>
      </c>
      <c r="H8">
        <v>94.027799999999999</v>
      </c>
      <c r="I8">
        <v>3915.7</v>
      </c>
      <c r="J8">
        <v>6.7752999999999997</v>
      </c>
    </row>
    <row r="9" spans="1:10" x14ac:dyDescent="0.2">
      <c r="A9" t="s">
        <v>471</v>
      </c>
      <c r="B9">
        <v>15025.295700000001</v>
      </c>
      <c r="C9">
        <v>41.923200000000001</v>
      </c>
      <c r="D9">
        <v>47.168999999999997</v>
      </c>
      <c r="E9">
        <v>50.046100000000003</v>
      </c>
      <c r="F9">
        <v>24.700399999999998</v>
      </c>
      <c r="G9">
        <v>18.754799999999999</v>
      </c>
      <c r="H9">
        <v>87.641900000000007</v>
      </c>
      <c r="I9">
        <v>3175.2</v>
      </c>
      <c r="J9">
        <v>5.3182</v>
      </c>
    </row>
    <row r="10" spans="1:10" x14ac:dyDescent="0.2">
      <c r="A10" t="s">
        <v>472</v>
      </c>
      <c r="B10">
        <v>8815.3358000000007</v>
      </c>
      <c r="C10">
        <v>40.785699999999999</v>
      </c>
      <c r="D10">
        <v>45.814999999999998</v>
      </c>
      <c r="E10">
        <v>48.344900000000003</v>
      </c>
      <c r="F10">
        <v>21.235900000000001</v>
      </c>
      <c r="G10">
        <v>17.317699999999999</v>
      </c>
      <c r="H10">
        <v>76.791600000000003</v>
      </c>
      <c r="I10">
        <v>2285</v>
      </c>
      <c r="J10">
        <v>4.8326000000000002</v>
      </c>
    </row>
    <row r="11" spans="1:10" x14ac:dyDescent="0.2">
      <c r="A11" t="s">
        <v>473</v>
      </c>
      <c r="B11">
        <v>5359.4512000000004</v>
      </c>
      <c r="C11">
        <v>39.196899999999999</v>
      </c>
      <c r="D11">
        <v>44.2378</v>
      </c>
      <c r="E11">
        <v>46.4129</v>
      </c>
      <c r="F11">
        <v>17.8</v>
      </c>
      <c r="G11">
        <v>15.578200000000001</v>
      </c>
      <c r="H11">
        <v>61.8005</v>
      </c>
      <c r="I11">
        <v>1897.1</v>
      </c>
      <c r="J11">
        <v>4.4869000000000003</v>
      </c>
    </row>
    <row r="12" spans="1:10" x14ac:dyDescent="0.2">
      <c r="A12" t="s">
        <v>474</v>
      </c>
      <c r="B12">
        <v>2170.5632999999998</v>
      </c>
      <c r="C12">
        <v>35.813200000000002</v>
      </c>
      <c r="D12">
        <v>40.2712</v>
      </c>
      <c r="E12">
        <v>41.453699999999998</v>
      </c>
      <c r="F12">
        <v>12.978999999999999</v>
      </c>
      <c r="G12">
        <v>12.5581</v>
      </c>
      <c r="H12">
        <v>34.381300000000003</v>
      </c>
      <c r="I12">
        <v>1384.5</v>
      </c>
      <c r="J12">
        <v>3.7574999999999998</v>
      </c>
    </row>
    <row r="13" spans="1:10" x14ac:dyDescent="0.2">
      <c r="A13" t="s">
        <v>475</v>
      </c>
      <c r="B13">
        <v>135867.58040000001</v>
      </c>
      <c r="C13">
        <v>44.424199999999999</v>
      </c>
      <c r="D13">
        <v>49.212299999999999</v>
      </c>
      <c r="E13">
        <v>49.5443</v>
      </c>
      <c r="F13">
        <v>33.303400000000003</v>
      </c>
      <c r="G13">
        <v>23.138300000000001</v>
      </c>
      <c r="H13">
        <v>99.778700000000001</v>
      </c>
      <c r="I13">
        <v>7484</v>
      </c>
      <c r="J13">
        <v>9.9086999999999996</v>
      </c>
    </row>
    <row r="14" spans="1:10" x14ac:dyDescent="0.2">
      <c r="A14" t="s">
        <v>476</v>
      </c>
      <c r="B14">
        <v>85855.178899999999</v>
      </c>
      <c r="C14">
        <v>42.825000000000003</v>
      </c>
      <c r="D14">
        <v>46.990900000000003</v>
      </c>
      <c r="E14">
        <v>47.494399999999999</v>
      </c>
      <c r="F14">
        <v>29.2224</v>
      </c>
      <c r="G14">
        <v>21.022200000000002</v>
      </c>
      <c r="H14">
        <v>99.6614</v>
      </c>
      <c r="I14">
        <v>5359.4</v>
      </c>
      <c r="J14">
        <v>8.1462000000000003</v>
      </c>
    </row>
    <row r="15" spans="1:10" x14ac:dyDescent="0.2">
      <c r="A15" t="s">
        <v>477</v>
      </c>
      <c r="B15">
        <v>51873.099000000002</v>
      </c>
      <c r="C15">
        <v>40.685899999999997</v>
      </c>
      <c r="D15">
        <v>44.612299999999998</v>
      </c>
      <c r="E15">
        <v>45.225900000000003</v>
      </c>
      <c r="F15">
        <v>24.746099999999998</v>
      </c>
      <c r="G15">
        <v>18.41</v>
      </c>
      <c r="H15">
        <v>99.087699999999998</v>
      </c>
      <c r="I15">
        <v>4965.7</v>
      </c>
      <c r="J15">
        <v>7.0088999999999997</v>
      </c>
    </row>
    <row r="16" spans="1:10" x14ac:dyDescent="0.2">
      <c r="A16" t="s">
        <v>478</v>
      </c>
      <c r="B16">
        <v>30592.4329</v>
      </c>
      <c r="C16">
        <v>38.134900000000002</v>
      </c>
      <c r="D16">
        <v>42.4544</v>
      </c>
      <c r="E16">
        <v>42.998399999999997</v>
      </c>
      <c r="F16">
        <v>20.328800000000001</v>
      </c>
      <c r="G16">
        <v>15.568</v>
      </c>
      <c r="H16">
        <v>85.837400000000002</v>
      </c>
      <c r="I16">
        <v>3754.7</v>
      </c>
      <c r="J16">
        <v>7.1925999999999997</v>
      </c>
    </row>
    <row r="17" spans="1:10" x14ac:dyDescent="0.2">
      <c r="A17" t="s">
        <v>479</v>
      </c>
      <c r="B17">
        <v>17938.8112</v>
      </c>
      <c r="C17">
        <v>35.419600000000003</v>
      </c>
      <c r="D17">
        <v>40.384900000000002</v>
      </c>
      <c r="E17">
        <v>40.8095</v>
      </c>
      <c r="F17">
        <v>16.303699999999999</v>
      </c>
      <c r="G17">
        <v>12.8124</v>
      </c>
      <c r="H17">
        <v>67.075999999999993</v>
      </c>
      <c r="I17">
        <v>2953.3</v>
      </c>
      <c r="J17">
        <v>5.9714</v>
      </c>
    </row>
    <row r="18" spans="1:10" x14ac:dyDescent="0.2">
      <c r="A18" t="s">
        <v>480</v>
      </c>
      <c r="B18">
        <v>5966.06</v>
      </c>
      <c r="C18">
        <v>30.947500000000002</v>
      </c>
      <c r="D18">
        <v>36.652799999999999</v>
      </c>
      <c r="E18">
        <v>36.712899999999998</v>
      </c>
      <c r="F18">
        <v>10.5717</v>
      </c>
      <c r="G18">
        <v>8.8057999999999996</v>
      </c>
      <c r="H18">
        <v>35.255800000000001</v>
      </c>
      <c r="I18">
        <v>2086.6</v>
      </c>
      <c r="J18">
        <v>5.4341999999999997</v>
      </c>
    </row>
    <row r="19" spans="1:10" x14ac:dyDescent="0.2">
      <c r="A19" t="s">
        <v>481</v>
      </c>
      <c r="B19">
        <v>66702.231</v>
      </c>
      <c r="C19">
        <v>46.6813</v>
      </c>
      <c r="D19">
        <v>50.848500000000001</v>
      </c>
      <c r="E19">
        <v>50.504399999999997</v>
      </c>
      <c r="F19">
        <v>31.769200000000001</v>
      </c>
      <c r="G19">
        <v>24.305199999999999</v>
      </c>
      <c r="H19">
        <v>99.856099999999998</v>
      </c>
      <c r="I19">
        <v>5267.7</v>
      </c>
      <c r="J19">
        <v>9.5693000000000001</v>
      </c>
    </row>
    <row r="20" spans="1:10" x14ac:dyDescent="0.2">
      <c r="A20" t="s">
        <v>482</v>
      </c>
      <c r="B20">
        <v>39975.872100000001</v>
      </c>
      <c r="C20">
        <v>44.1006</v>
      </c>
      <c r="D20">
        <v>48.522399999999998</v>
      </c>
      <c r="E20">
        <v>48.0959</v>
      </c>
      <c r="F20">
        <v>27.918600000000001</v>
      </c>
      <c r="G20">
        <v>21.694900000000001</v>
      </c>
      <c r="H20">
        <v>99.784800000000004</v>
      </c>
      <c r="I20">
        <v>4212.7</v>
      </c>
      <c r="J20">
        <v>8.1675000000000004</v>
      </c>
    </row>
    <row r="21" spans="1:10" x14ac:dyDescent="0.2">
      <c r="A21" t="s">
        <v>483</v>
      </c>
      <c r="B21">
        <v>22619.605800000001</v>
      </c>
      <c r="C21">
        <v>41.5563</v>
      </c>
      <c r="D21">
        <v>45.995899999999999</v>
      </c>
      <c r="E21">
        <v>45.510399999999997</v>
      </c>
      <c r="F21">
        <v>24.3413</v>
      </c>
      <c r="G21">
        <v>19.508500000000002</v>
      </c>
      <c r="H21">
        <v>99.330399999999997</v>
      </c>
      <c r="I21">
        <v>4194.7</v>
      </c>
      <c r="J21">
        <v>7.1955999999999998</v>
      </c>
    </row>
    <row r="22" spans="1:10" x14ac:dyDescent="0.2">
      <c r="A22" t="s">
        <v>484</v>
      </c>
      <c r="B22">
        <v>13238.2045</v>
      </c>
      <c r="C22">
        <v>39.137500000000003</v>
      </c>
      <c r="D22">
        <v>43.3932</v>
      </c>
      <c r="E22">
        <v>42.853200000000001</v>
      </c>
      <c r="F22">
        <v>21.200500000000002</v>
      </c>
      <c r="G22">
        <v>17.501100000000001</v>
      </c>
      <c r="H22">
        <v>93.771600000000007</v>
      </c>
      <c r="I22">
        <v>3181</v>
      </c>
      <c r="J22">
        <v>5.9950999999999999</v>
      </c>
    </row>
    <row r="23" spans="1:10" x14ac:dyDescent="0.2">
      <c r="A23" t="s">
        <v>485</v>
      </c>
      <c r="B23">
        <v>7959.4885000000004</v>
      </c>
      <c r="C23">
        <v>36.660400000000003</v>
      </c>
      <c r="D23">
        <v>40.853299999999997</v>
      </c>
      <c r="E23">
        <v>40.262700000000002</v>
      </c>
      <c r="F23">
        <v>18.2013</v>
      </c>
      <c r="G23">
        <v>15.4343</v>
      </c>
      <c r="H23">
        <v>81.120500000000007</v>
      </c>
      <c r="I23">
        <v>2573.4</v>
      </c>
      <c r="J23">
        <v>6.1703000000000001</v>
      </c>
    </row>
    <row r="24" spans="1:10" x14ac:dyDescent="0.2">
      <c r="A24" t="s">
        <v>486</v>
      </c>
      <c r="B24">
        <v>2837.5275999999999</v>
      </c>
      <c r="C24">
        <v>32.080399999999997</v>
      </c>
      <c r="D24">
        <v>35.848300000000002</v>
      </c>
      <c r="E24">
        <v>35.111600000000003</v>
      </c>
      <c r="F24">
        <v>13.062799999999999</v>
      </c>
      <c r="G24">
        <v>11.7126</v>
      </c>
      <c r="H24">
        <v>49.037399999999998</v>
      </c>
      <c r="I24">
        <v>1854.5</v>
      </c>
      <c r="J24">
        <v>4.6341999999999999</v>
      </c>
    </row>
    <row r="25" spans="1:10" x14ac:dyDescent="0.2">
      <c r="A25" t="s">
        <v>487</v>
      </c>
      <c r="B25">
        <v>150803.264</v>
      </c>
      <c r="C25">
        <v>47.681100000000001</v>
      </c>
      <c r="D25">
        <v>44.612200000000001</v>
      </c>
      <c r="E25">
        <v>48.299500000000002</v>
      </c>
      <c r="F25">
        <v>30.364699999999999</v>
      </c>
      <c r="G25">
        <v>23.409199999999998</v>
      </c>
      <c r="H25">
        <v>98.088499999999996</v>
      </c>
      <c r="I25">
        <v>7217.2</v>
      </c>
      <c r="J25">
        <v>11.151400000000001</v>
      </c>
    </row>
    <row r="26" spans="1:10" x14ac:dyDescent="0.2">
      <c r="A26" t="s">
        <v>488</v>
      </c>
      <c r="B26">
        <v>89875.423999999999</v>
      </c>
      <c r="C26">
        <v>44.825200000000002</v>
      </c>
      <c r="D26">
        <v>42.054699999999997</v>
      </c>
      <c r="E26">
        <v>46.209400000000002</v>
      </c>
      <c r="F26">
        <v>26.269500000000001</v>
      </c>
      <c r="G26">
        <v>20.372299999999999</v>
      </c>
      <c r="H26">
        <v>92.764399999999995</v>
      </c>
      <c r="I26">
        <v>5412.7</v>
      </c>
      <c r="J26">
        <v>9.1875</v>
      </c>
    </row>
    <row r="27" spans="1:10" x14ac:dyDescent="0.2">
      <c r="A27" t="s">
        <v>489</v>
      </c>
      <c r="B27">
        <v>47827.839999999997</v>
      </c>
      <c r="C27">
        <v>41.715299999999999</v>
      </c>
      <c r="D27">
        <v>39.613900000000001</v>
      </c>
      <c r="E27">
        <v>44.3767</v>
      </c>
      <c r="F27">
        <v>21.8416</v>
      </c>
      <c r="G27">
        <v>17.1462</v>
      </c>
      <c r="H27">
        <v>81.867599999999996</v>
      </c>
      <c r="I27">
        <v>5298.3</v>
      </c>
      <c r="J27">
        <v>8.4002999999999997</v>
      </c>
    </row>
    <row r="28" spans="1:10" x14ac:dyDescent="0.2">
      <c r="A28" t="s">
        <v>490</v>
      </c>
      <c r="B28">
        <v>24162.48</v>
      </c>
      <c r="C28">
        <v>38.708599999999997</v>
      </c>
      <c r="D28">
        <v>37.700600000000001</v>
      </c>
      <c r="E28">
        <v>43.007599999999996</v>
      </c>
      <c r="F28">
        <v>17.458200000000001</v>
      </c>
      <c r="G28">
        <v>14.0207</v>
      </c>
      <c r="H28">
        <v>64.819800000000001</v>
      </c>
      <c r="I28">
        <v>3900.1</v>
      </c>
      <c r="J28">
        <v>6.8417000000000003</v>
      </c>
    </row>
    <row r="29" spans="1:10" x14ac:dyDescent="0.2">
      <c r="A29" t="s">
        <v>491</v>
      </c>
      <c r="B29">
        <v>11776.128000000001</v>
      </c>
      <c r="C29">
        <v>35.9758</v>
      </c>
      <c r="D29">
        <v>36.414099999999998</v>
      </c>
      <c r="E29">
        <v>41.794600000000003</v>
      </c>
      <c r="F29">
        <v>13.457599999999999</v>
      </c>
      <c r="G29">
        <v>11.2537</v>
      </c>
      <c r="H29">
        <v>44.248699999999999</v>
      </c>
      <c r="I29">
        <v>2985.9</v>
      </c>
      <c r="J29">
        <v>5.9134000000000002</v>
      </c>
    </row>
    <row r="30" spans="1:10" x14ac:dyDescent="0.2">
      <c r="A30" t="s">
        <v>492</v>
      </c>
      <c r="B30">
        <v>1977.1679999999999</v>
      </c>
      <c r="C30">
        <v>31.8902</v>
      </c>
      <c r="D30">
        <v>34.723399999999998</v>
      </c>
      <c r="E30">
        <v>39.666600000000003</v>
      </c>
      <c r="F30">
        <v>8.0876000000000001</v>
      </c>
      <c r="G30">
        <v>7.6056999999999997</v>
      </c>
      <c r="H30">
        <v>15.073</v>
      </c>
      <c r="I30">
        <v>1717.2</v>
      </c>
      <c r="J30">
        <v>4.4687999999999999</v>
      </c>
    </row>
    <row r="31" spans="1:10" x14ac:dyDescent="0.2">
      <c r="A31" t="s">
        <v>493</v>
      </c>
      <c r="B31">
        <v>44431.1564</v>
      </c>
      <c r="C31">
        <v>46.027999999999999</v>
      </c>
      <c r="D31">
        <v>48.287599999999998</v>
      </c>
      <c r="E31">
        <v>45.993400000000001</v>
      </c>
      <c r="F31">
        <v>29.343299999999999</v>
      </c>
      <c r="G31">
        <v>23.687999999999999</v>
      </c>
      <c r="H31">
        <v>99.824299999999994</v>
      </c>
      <c r="I31">
        <v>5053.6000000000004</v>
      </c>
      <c r="J31">
        <v>7.6357999999999997</v>
      </c>
    </row>
    <row r="32" spans="1:10" x14ac:dyDescent="0.2">
      <c r="A32" t="s">
        <v>494</v>
      </c>
      <c r="B32">
        <v>26763.5936</v>
      </c>
      <c r="C32">
        <v>44.564300000000003</v>
      </c>
      <c r="D32">
        <v>46.662500000000001</v>
      </c>
      <c r="E32">
        <v>44.637900000000002</v>
      </c>
      <c r="F32">
        <v>27.6751</v>
      </c>
      <c r="G32">
        <v>22.404499999999999</v>
      </c>
      <c r="H32">
        <v>99.751000000000005</v>
      </c>
      <c r="I32">
        <v>3565.3</v>
      </c>
      <c r="J32">
        <v>6.7434000000000003</v>
      </c>
    </row>
    <row r="33" spans="1:10" x14ac:dyDescent="0.2">
      <c r="A33" t="s">
        <v>495</v>
      </c>
      <c r="B33">
        <v>15546.7657</v>
      </c>
      <c r="C33">
        <v>42.577199999999998</v>
      </c>
      <c r="D33">
        <v>44.803899999999999</v>
      </c>
      <c r="E33">
        <v>43.293199999999999</v>
      </c>
      <c r="F33">
        <v>25.308800000000002</v>
      </c>
      <c r="G33">
        <v>20.642700000000001</v>
      </c>
      <c r="H33">
        <v>95.610600000000005</v>
      </c>
      <c r="I33">
        <v>3290.2</v>
      </c>
      <c r="J33">
        <v>7.0625999999999998</v>
      </c>
    </row>
    <row r="34" spans="1:10" x14ac:dyDescent="0.2">
      <c r="A34" t="s">
        <v>496</v>
      </c>
      <c r="B34">
        <v>8973.6733000000004</v>
      </c>
      <c r="C34">
        <v>40.180799999999998</v>
      </c>
      <c r="D34">
        <v>42.794499999999999</v>
      </c>
      <c r="E34">
        <v>41.802300000000002</v>
      </c>
      <c r="F34">
        <v>22.534700000000001</v>
      </c>
      <c r="G34">
        <v>18.539899999999999</v>
      </c>
      <c r="H34">
        <v>86.177499999999995</v>
      </c>
      <c r="I34">
        <v>2465.1</v>
      </c>
      <c r="J34">
        <v>5.4908000000000001</v>
      </c>
    </row>
    <row r="35" spans="1:10" x14ac:dyDescent="0.2">
      <c r="A35" t="s">
        <v>497</v>
      </c>
      <c r="B35">
        <v>5161.8888999999999</v>
      </c>
      <c r="C35">
        <v>37.635899999999999</v>
      </c>
      <c r="D35">
        <v>40.721400000000003</v>
      </c>
      <c r="E35">
        <v>40.210700000000003</v>
      </c>
      <c r="F35">
        <v>19.622199999999999</v>
      </c>
      <c r="G35">
        <v>16.291</v>
      </c>
      <c r="H35">
        <v>71.937100000000001</v>
      </c>
      <c r="I35">
        <v>2014.8</v>
      </c>
      <c r="J35">
        <v>5.7865000000000002</v>
      </c>
    </row>
    <row r="36" spans="1:10" x14ac:dyDescent="0.2">
      <c r="A36" t="s">
        <v>498</v>
      </c>
      <c r="B36">
        <v>1703.4467999999999</v>
      </c>
      <c r="C36">
        <v>33.189599999999999</v>
      </c>
      <c r="D36">
        <v>36.792200000000001</v>
      </c>
      <c r="E36">
        <v>36.957299999999996</v>
      </c>
      <c r="F36">
        <v>14.633100000000001</v>
      </c>
      <c r="G36">
        <v>12.4796</v>
      </c>
      <c r="H36">
        <v>38.593299999999999</v>
      </c>
      <c r="I36">
        <v>1529.5</v>
      </c>
      <c r="J36">
        <v>5.0153999999999996</v>
      </c>
    </row>
    <row r="37" spans="1:10" x14ac:dyDescent="0.2">
      <c r="A37" t="s">
        <v>499</v>
      </c>
      <c r="B37">
        <v>107909.7742</v>
      </c>
      <c r="C37">
        <v>41.330599999999997</v>
      </c>
      <c r="D37">
        <v>49.858899999999998</v>
      </c>
      <c r="E37">
        <v>48.514200000000002</v>
      </c>
      <c r="F37">
        <v>30.7059</v>
      </c>
      <c r="G37">
        <v>19.8108</v>
      </c>
      <c r="H37">
        <v>99.7316</v>
      </c>
      <c r="I37">
        <v>9995.6</v>
      </c>
      <c r="J37">
        <v>8.2593999999999994</v>
      </c>
    </row>
    <row r="38" spans="1:10" x14ac:dyDescent="0.2">
      <c r="A38" t="s">
        <v>500</v>
      </c>
      <c r="B38">
        <v>46478.451000000001</v>
      </c>
      <c r="C38">
        <v>40.3215</v>
      </c>
      <c r="D38">
        <v>49.002600000000001</v>
      </c>
      <c r="E38">
        <v>47.2746</v>
      </c>
      <c r="F38">
        <v>27.1204</v>
      </c>
      <c r="G38">
        <v>18.089099999999998</v>
      </c>
      <c r="H38">
        <v>97.442999999999998</v>
      </c>
      <c r="I38">
        <v>5587.9</v>
      </c>
      <c r="J38">
        <v>6.8418000000000001</v>
      </c>
    </row>
    <row r="39" spans="1:10" x14ac:dyDescent="0.2">
      <c r="A39" t="s">
        <v>501</v>
      </c>
      <c r="B39">
        <v>26637.5118</v>
      </c>
      <c r="C39">
        <v>39.531399999999998</v>
      </c>
      <c r="D39">
        <v>47.785499999999999</v>
      </c>
      <c r="E39">
        <v>45.698700000000002</v>
      </c>
      <c r="F39">
        <v>23.904800000000002</v>
      </c>
      <c r="G39">
        <v>16.9437</v>
      </c>
      <c r="H39">
        <v>91.273899999999998</v>
      </c>
      <c r="I39">
        <v>4413.2</v>
      </c>
      <c r="J39">
        <v>6.8228</v>
      </c>
    </row>
    <row r="40" spans="1:10" x14ac:dyDescent="0.2">
      <c r="A40" t="s">
        <v>502</v>
      </c>
      <c r="B40">
        <v>15727.408799999999</v>
      </c>
      <c r="C40">
        <v>38.399299999999997</v>
      </c>
      <c r="D40">
        <v>46.272199999999998</v>
      </c>
      <c r="E40">
        <v>43.818600000000004</v>
      </c>
      <c r="F40">
        <v>20.584099999999999</v>
      </c>
      <c r="G40">
        <v>15.5665</v>
      </c>
      <c r="H40">
        <v>80.718299999999999</v>
      </c>
      <c r="I40">
        <v>3061.9</v>
      </c>
      <c r="J40">
        <v>6.0269000000000004</v>
      </c>
    </row>
    <row r="41" spans="1:10" x14ac:dyDescent="0.2">
      <c r="A41" t="s">
        <v>503</v>
      </c>
      <c r="B41">
        <v>9534.8076000000001</v>
      </c>
      <c r="C41">
        <v>36.856099999999998</v>
      </c>
      <c r="D41">
        <v>44.382300000000001</v>
      </c>
      <c r="E41">
        <v>41.778599999999997</v>
      </c>
      <c r="F41">
        <v>17.416899999999998</v>
      </c>
      <c r="G41">
        <v>13.979799999999999</v>
      </c>
      <c r="H41">
        <v>65.781099999999995</v>
      </c>
      <c r="I41">
        <v>2357</v>
      </c>
      <c r="J41">
        <v>4.8875000000000002</v>
      </c>
    </row>
    <row r="42" spans="1:10" x14ac:dyDescent="0.2">
      <c r="A42" t="s">
        <v>504</v>
      </c>
      <c r="B42">
        <v>3641.3629999999998</v>
      </c>
      <c r="C42">
        <v>33.422800000000002</v>
      </c>
      <c r="D42">
        <v>39.880699999999997</v>
      </c>
      <c r="E42">
        <v>37.408700000000003</v>
      </c>
      <c r="F42">
        <v>12.6454</v>
      </c>
      <c r="G42">
        <v>11.0966</v>
      </c>
      <c r="H42">
        <v>37.859400000000001</v>
      </c>
      <c r="I42">
        <v>1728.3</v>
      </c>
      <c r="J42">
        <v>4.2630999999999997</v>
      </c>
    </row>
    <row r="43" spans="1:10" x14ac:dyDescent="0.2">
      <c r="A43" t="s">
        <v>505</v>
      </c>
      <c r="B43">
        <v>180257.09849999999</v>
      </c>
      <c r="C43">
        <v>44.114699999999999</v>
      </c>
      <c r="D43">
        <v>48.335599999999999</v>
      </c>
      <c r="E43">
        <v>50.293100000000003</v>
      </c>
      <c r="F43">
        <v>31.901800000000001</v>
      </c>
      <c r="G43">
        <v>23.784600000000001</v>
      </c>
      <c r="H43">
        <v>96.116100000000003</v>
      </c>
      <c r="I43">
        <v>6988.7</v>
      </c>
      <c r="J43">
        <v>10.1678</v>
      </c>
    </row>
    <row r="44" spans="1:10" x14ac:dyDescent="0.2">
      <c r="A44" t="s">
        <v>506</v>
      </c>
      <c r="B44">
        <v>108705.50569999999</v>
      </c>
      <c r="C44">
        <v>41.879300000000001</v>
      </c>
      <c r="D44">
        <v>46.150599999999997</v>
      </c>
      <c r="E44">
        <v>48.420900000000003</v>
      </c>
      <c r="F44">
        <v>28.9512</v>
      </c>
      <c r="G44">
        <v>21.114699999999999</v>
      </c>
      <c r="H44">
        <v>93.1982</v>
      </c>
      <c r="I44">
        <v>5320.7</v>
      </c>
      <c r="J44">
        <v>9.7067999999999994</v>
      </c>
    </row>
    <row r="45" spans="1:10" x14ac:dyDescent="0.2">
      <c r="A45" t="s">
        <v>507</v>
      </c>
      <c r="B45">
        <v>61137.7451</v>
      </c>
      <c r="C45">
        <v>39.317500000000003</v>
      </c>
      <c r="D45">
        <v>44.014099999999999</v>
      </c>
      <c r="E45">
        <v>46.2973</v>
      </c>
      <c r="F45">
        <v>25.132000000000001</v>
      </c>
      <c r="G45">
        <v>18.064900000000002</v>
      </c>
      <c r="H45">
        <v>87.091899999999995</v>
      </c>
      <c r="I45">
        <v>5081.6000000000004</v>
      </c>
      <c r="J45">
        <v>8.3102999999999998</v>
      </c>
    </row>
    <row r="46" spans="1:10" x14ac:dyDescent="0.2">
      <c r="A46" t="s">
        <v>508</v>
      </c>
      <c r="B46">
        <v>32973.665300000001</v>
      </c>
      <c r="C46">
        <v>36.707299999999996</v>
      </c>
      <c r="D46">
        <v>41.903399999999998</v>
      </c>
      <c r="E46">
        <v>44.078699999999998</v>
      </c>
      <c r="F46">
        <v>21.0029</v>
      </c>
      <c r="G46">
        <v>15.067399999999999</v>
      </c>
      <c r="H46">
        <v>75.865899999999996</v>
      </c>
      <c r="I46">
        <v>3680.8</v>
      </c>
      <c r="J46">
        <v>6.6387999999999998</v>
      </c>
    </row>
    <row r="47" spans="1:10" x14ac:dyDescent="0.2">
      <c r="A47" t="s">
        <v>509</v>
      </c>
      <c r="B47">
        <v>17369.141500000002</v>
      </c>
      <c r="C47">
        <v>34.210500000000003</v>
      </c>
      <c r="D47">
        <v>39.929200000000002</v>
      </c>
      <c r="E47">
        <v>42.0563</v>
      </c>
      <c r="F47">
        <v>16.979500000000002</v>
      </c>
      <c r="G47">
        <v>12.391</v>
      </c>
      <c r="H47">
        <v>59.421100000000003</v>
      </c>
      <c r="I47">
        <v>2816.9</v>
      </c>
      <c r="J47">
        <v>6.1532</v>
      </c>
    </row>
    <row r="48" spans="1:10" x14ac:dyDescent="0.2">
      <c r="A48" t="s">
        <v>510</v>
      </c>
      <c r="B48">
        <v>4863.3558000000003</v>
      </c>
      <c r="C48">
        <v>30.2958</v>
      </c>
      <c r="D48">
        <v>37.308100000000003</v>
      </c>
      <c r="E48">
        <v>38.788899999999998</v>
      </c>
      <c r="F48">
        <v>11.284599999999999</v>
      </c>
      <c r="G48">
        <v>8.8573000000000004</v>
      </c>
      <c r="H48">
        <v>29.206399999999999</v>
      </c>
      <c r="I48">
        <v>1882.3</v>
      </c>
      <c r="J48">
        <v>4.3437999999999999</v>
      </c>
    </row>
    <row r="49" spans="1:10" x14ac:dyDescent="0.2">
      <c r="A49" t="s">
        <v>511</v>
      </c>
      <c r="B49">
        <v>116338.2813</v>
      </c>
      <c r="C49">
        <v>41.704700000000003</v>
      </c>
      <c r="D49">
        <v>43.884900000000002</v>
      </c>
      <c r="E49">
        <v>43.748800000000003</v>
      </c>
      <c r="F49">
        <v>27.3933</v>
      </c>
      <c r="G49">
        <v>22.8477</v>
      </c>
      <c r="H49">
        <v>98.242599999999996</v>
      </c>
      <c r="I49">
        <v>5148.8</v>
      </c>
      <c r="J49">
        <v>3.9702999999999999</v>
      </c>
    </row>
    <row r="50" spans="1:10" x14ac:dyDescent="0.2">
      <c r="A50" t="s">
        <v>512</v>
      </c>
      <c r="B50">
        <v>68147.112699999998</v>
      </c>
      <c r="C50">
        <v>38.642899999999997</v>
      </c>
      <c r="D50">
        <v>42.244300000000003</v>
      </c>
      <c r="E50">
        <v>42.358800000000002</v>
      </c>
      <c r="F50">
        <v>23.028600000000001</v>
      </c>
      <c r="G50">
        <v>19.166</v>
      </c>
      <c r="H50">
        <v>94.465299999999999</v>
      </c>
      <c r="I50">
        <v>3740.1</v>
      </c>
      <c r="J50">
        <v>3.2848000000000002</v>
      </c>
    </row>
    <row r="51" spans="1:10" x14ac:dyDescent="0.2">
      <c r="A51" t="s">
        <v>513</v>
      </c>
      <c r="B51">
        <v>35534.589800000002</v>
      </c>
      <c r="C51">
        <v>35.595599999999997</v>
      </c>
      <c r="D51">
        <v>40.652299999999997</v>
      </c>
      <c r="E51">
        <v>41.072800000000001</v>
      </c>
      <c r="F51">
        <v>18.407399999999999</v>
      </c>
      <c r="G51">
        <v>15.5578</v>
      </c>
      <c r="H51">
        <v>86.401600000000002</v>
      </c>
      <c r="I51">
        <v>3355.5</v>
      </c>
      <c r="J51">
        <v>2.4253</v>
      </c>
    </row>
    <row r="52" spans="1:10" x14ac:dyDescent="0.2">
      <c r="A52" t="s">
        <v>514</v>
      </c>
      <c r="B52">
        <v>17675.426899999999</v>
      </c>
      <c r="C52">
        <v>32.896599999999999</v>
      </c>
      <c r="D52">
        <v>39.212600000000002</v>
      </c>
      <c r="E52">
        <v>39.7348</v>
      </c>
      <c r="F52">
        <v>14.229100000000001</v>
      </c>
      <c r="G52">
        <v>12.415699999999999</v>
      </c>
      <c r="H52">
        <v>71.474199999999996</v>
      </c>
      <c r="I52">
        <v>2101.6999999999998</v>
      </c>
      <c r="J52">
        <v>2.2589999999999999</v>
      </c>
    </row>
    <row r="53" spans="1:10" x14ac:dyDescent="0.2">
      <c r="A53" t="s">
        <v>515</v>
      </c>
      <c r="B53">
        <v>8596.1152999999995</v>
      </c>
      <c r="C53">
        <v>30.579499999999999</v>
      </c>
      <c r="D53">
        <v>37.396700000000003</v>
      </c>
      <c r="E53">
        <v>37.856400000000001</v>
      </c>
      <c r="F53">
        <v>10.665900000000001</v>
      </c>
      <c r="G53">
        <v>9.7428000000000008</v>
      </c>
      <c r="H53">
        <v>50.663200000000003</v>
      </c>
      <c r="I53">
        <v>1377.9</v>
      </c>
      <c r="J53">
        <v>1.6806000000000001</v>
      </c>
    </row>
    <row r="54" spans="1:10" x14ac:dyDescent="0.2">
      <c r="A54" t="s">
        <v>516</v>
      </c>
      <c r="B54">
        <v>2046.943</v>
      </c>
      <c r="C54">
        <v>27.1722</v>
      </c>
      <c r="D54">
        <v>35.155000000000001</v>
      </c>
      <c r="E54">
        <v>35.627600000000001</v>
      </c>
      <c r="F54">
        <v>6.1864999999999997</v>
      </c>
      <c r="G54">
        <v>6.2945000000000002</v>
      </c>
      <c r="H54">
        <v>17.6068</v>
      </c>
      <c r="I54">
        <v>739.5</v>
      </c>
      <c r="J54">
        <v>1.1536</v>
      </c>
    </row>
    <row r="55" spans="1:10" x14ac:dyDescent="0.2">
      <c r="A55" t="s">
        <v>517</v>
      </c>
      <c r="B55">
        <v>162003.96189999999</v>
      </c>
      <c r="C55">
        <v>42.129399999999997</v>
      </c>
      <c r="D55">
        <v>43.594700000000003</v>
      </c>
      <c r="E55">
        <v>44.172400000000003</v>
      </c>
      <c r="F55">
        <v>30.842600000000001</v>
      </c>
      <c r="G55">
        <v>26.769100000000002</v>
      </c>
      <c r="H55">
        <v>99.832599999999999</v>
      </c>
      <c r="I55">
        <v>4577.3999999999996</v>
      </c>
      <c r="J55">
        <v>4.7087000000000003</v>
      </c>
    </row>
    <row r="56" spans="1:10" x14ac:dyDescent="0.2">
      <c r="A56" t="s">
        <v>518</v>
      </c>
      <c r="B56">
        <v>106675.58560000001</v>
      </c>
      <c r="C56">
        <v>38.627200000000002</v>
      </c>
      <c r="D56">
        <v>41.779499999999999</v>
      </c>
      <c r="E56">
        <v>41.945799999999998</v>
      </c>
      <c r="F56">
        <v>27.186499999999999</v>
      </c>
      <c r="G56">
        <v>23.0715</v>
      </c>
      <c r="H56">
        <v>98.994399999999999</v>
      </c>
      <c r="I56">
        <v>3917.1</v>
      </c>
      <c r="J56">
        <v>3.8008999999999999</v>
      </c>
    </row>
    <row r="57" spans="1:10" x14ac:dyDescent="0.2">
      <c r="A57" t="s">
        <v>519</v>
      </c>
      <c r="B57">
        <v>63957.242700000003</v>
      </c>
      <c r="C57">
        <v>34.929600000000001</v>
      </c>
      <c r="D57">
        <v>40.222299999999997</v>
      </c>
      <c r="E57">
        <v>40.014400000000002</v>
      </c>
      <c r="F57">
        <v>22.7636</v>
      </c>
      <c r="G57">
        <v>19.0017</v>
      </c>
      <c r="H57">
        <v>93.213999999999999</v>
      </c>
      <c r="I57">
        <v>4366.3999999999996</v>
      </c>
      <c r="J57">
        <v>3.0636000000000001</v>
      </c>
    </row>
    <row r="58" spans="1:10" x14ac:dyDescent="0.2">
      <c r="A58" t="s">
        <v>520</v>
      </c>
      <c r="B58">
        <v>36419.576000000001</v>
      </c>
      <c r="C58">
        <v>31.497399999999999</v>
      </c>
      <c r="D58">
        <v>38.428100000000001</v>
      </c>
      <c r="E58">
        <v>38.240499999999997</v>
      </c>
      <c r="F58">
        <v>18.159400000000002</v>
      </c>
      <c r="G58">
        <v>15.1333</v>
      </c>
      <c r="H58">
        <v>81.89</v>
      </c>
      <c r="I58">
        <v>3165.1</v>
      </c>
      <c r="J58">
        <v>2.5998999999999999</v>
      </c>
    </row>
    <row r="59" spans="1:10" x14ac:dyDescent="0.2">
      <c r="A59" t="s">
        <v>521</v>
      </c>
      <c r="B59">
        <v>19886.717400000001</v>
      </c>
      <c r="C59">
        <v>28.4438</v>
      </c>
      <c r="D59">
        <v>35.628799999999998</v>
      </c>
      <c r="E59">
        <v>36.243000000000002</v>
      </c>
      <c r="F59">
        <v>13.7844</v>
      </c>
      <c r="G59">
        <v>11.677</v>
      </c>
      <c r="H59">
        <v>63.9465</v>
      </c>
      <c r="I59">
        <v>2172.6999999999998</v>
      </c>
      <c r="J59">
        <v>2.1802000000000001</v>
      </c>
    </row>
    <row r="60" spans="1:10" x14ac:dyDescent="0.2">
      <c r="A60" t="s">
        <v>522</v>
      </c>
      <c r="B60">
        <v>5251.6230999999998</v>
      </c>
      <c r="C60">
        <v>24.014199999999999</v>
      </c>
      <c r="D60">
        <v>32.148400000000002</v>
      </c>
      <c r="E60">
        <v>32.579500000000003</v>
      </c>
      <c r="F60">
        <v>7.8146000000000004</v>
      </c>
      <c r="G60">
        <v>7.1056999999999997</v>
      </c>
      <c r="H60">
        <v>24.275099999999998</v>
      </c>
      <c r="I60">
        <v>1145.5</v>
      </c>
      <c r="J60">
        <v>1.3563000000000001</v>
      </c>
    </row>
    <row r="61" spans="1:10" x14ac:dyDescent="0.2">
      <c r="A61" t="s">
        <v>523</v>
      </c>
      <c r="B61">
        <v>169692.02669999999</v>
      </c>
      <c r="C61">
        <v>40.169699999999999</v>
      </c>
      <c r="D61">
        <v>41.049399999999999</v>
      </c>
      <c r="E61">
        <v>41.412799999999997</v>
      </c>
      <c r="F61">
        <v>26.879799999999999</v>
      </c>
      <c r="G61">
        <v>22.521799999999999</v>
      </c>
      <c r="H61">
        <v>99.841899999999995</v>
      </c>
      <c r="I61">
        <v>4426.5</v>
      </c>
      <c r="J61">
        <v>4.9798999999999998</v>
      </c>
    </row>
    <row r="62" spans="1:10" x14ac:dyDescent="0.2">
      <c r="A62" t="s">
        <v>524</v>
      </c>
      <c r="B62">
        <v>109645.4933</v>
      </c>
      <c r="C62">
        <v>37.275300000000001</v>
      </c>
      <c r="D62">
        <v>38.814700000000002</v>
      </c>
      <c r="E62">
        <v>39.144799999999996</v>
      </c>
      <c r="F62">
        <v>23.657499999999999</v>
      </c>
      <c r="G62">
        <v>19.806999999999999</v>
      </c>
      <c r="H62">
        <v>99.763400000000004</v>
      </c>
      <c r="I62">
        <v>3671.5</v>
      </c>
      <c r="J62">
        <v>4.6768000000000001</v>
      </c>
    </row>
    <row r="63" spans="1:10" x14ac:dyDescent="0.2">
      <c r="A63" t="s">
        <v>525</v>
      </c>
      <c r="B63">
        <v>63729.333299999998</v>
      </c>
      <c r="C63">
        <v>34.0518</v>
      </c>
      <c r="D63">
        <v>36.746099999999998</v>
      </c>
      <c r="E63">
        <v>36.959299999999999</v>
      </c>
      <c r="F63">
        <v>20.029</v>
      </c>
      <c r="G63">
        <v>16.7639</v>
      </c>
      <c r="H63">
        <v>95.646199999999993</v>
      </c>
      <c r="I63">
        <v>4230.2</v>
      </c>
      <c r="J63">
        <v>3.6126999999999998</v>
      </c>
    </row>
    <row r="64" spans="1:10" x14ac:dyDescent="0.2">
      <c r="A64" t="s">
        <v>526</v>
      </c>
      <c r="B64">
        <v>35313.813300000002</v>
      </c>
      <c r="C64">
        <v>30.9193</v>
      </c>
      <c r="D64">
        <v>34.782400000000003</v>
      </c>
      <c r="E64">
        <v>35.060600000000001</v>
      </c>
      <c r="F64">
        <v>16.0764</v>
      </c>
      <c r="G64">
        <v>13.670299999999999</v>
      </c>
      <c r="H64">
        <v>84.583399999999997</v>
      </c>
      <c r="I64">
        <v>2818.5</v>
      </c>
      <c r="J64">
        <v>2.8624000000000001</v>
      </c>
    </row>
    <row r="65" spans="1:10" x14ac:dyDescent="0.2">
      <c r="A65" t="s">
        <v>527</v>
      </c>
      <c r="B65">
        <v>18651.7333</v>
      </c>
      <c r="C65">
        <v>28.0808</v>
      </c>
      <c r="D65">
        <v>32.757399999999997</v>
      </c>
      <c r="E65">
        <v>33.289000000000001</v>
      </c>
      <c r="F65">
        <v>12.6523</v>
      </c>
      <c r="G65">
        <v>11.042899999999999</v>
      </c>
      <c r="H65">
        <v>67.286799999999999</v>
      </c>
      <c r="I65">
        <v>1839.3</v>
      </c>
      <c r="J65">
        <v>2.4142000000000001</v>
      </c>
    </row>
    <row r="66" spans="1:10" x14ac:dyDescent="0.2">
      <c r="A66" t="s">
        <v>528</v>
      </c>
      <c r="B66">
        <v>4353.88</v>
      </c>
      <c r="C66">
        <v>23.713799999999999</v>
      </c>
      <c r="D66">
        <v>30.1403</v>
      </c>
      <c r="E66">
        <v>30.454699999999999</v>
      </c>
      <c r="F66">
        <v>8.0114000000000001</v>
      </c>
      <c r="G66">
        <v>7.2842000000000002</v>
      </c>
      <c r="H66">
        <v>27.618099999999998</v>
      </c>
      <c r="I66">
        <v>867.5</v>
      </c>
      <c r="J66">
        <v>1.4036999999999999</v>
      </c>
    </row>
    <row r="67" spans="1:10" x14ac:dyDescent="0.2">
      <c r="A67" t="s">
        <v>529</v>
      </c>
      <c r="B67">
        <v>32385.1185</v>
      </c>
      <c r="C67">
        <v>40.195</v>
      </c>
      <c r="D67">
        <v>42.678699999999999</v>
      </c>
      <c r="E67">
        <v>47.198300000000003</v>
      </c>
      <c r="F67">
        <v>22.553699999999999</v>
      </c>
      <c r="G67">
        <v>18.742799999999999</v>
      </c>
      <c r="H67">
        <v>91.628600000000006</v>
      </c>
      <c r="I67">
        <v>4914.3999999999996</v>
      </c>
      <c r="J67">
        <v>2.9632999999999998</v>
      </c>
    </row>
    <row r="68" spans="1:10" x14ac:dyDescent="0.2">
      <c r="A68" t="s">
        <v>530</v>
      </c>
      <c r="B68">
        <v>5105.6093000000001</v>
      </c>
      <c r="C68">
        <v>37.6995</v>
      </c>
      <c r="D68">
        <v>40.972799999999999</v>
      </c>
      <c r="E68">
        <v>46.082000000000001</v>
      </c>
      <c r="F68">
        <v>18.162299999999998</v>
      </c>
      <c r="G68">
        <v>15.019</v>
      </c>
      <c r="H68">
        <v>84.974599999999995</v>
      </c>
      <c r="I68">
        <v>2644.5</v>
      </c>
      <c r="J68">
        <v>1.2833000000000001</v>
      </c>
    </row>
    <row r="69" spans="1:10" x14ac:dyDescent="0.2">
      <c r="A69" t="s">
        <v>531</v>
      </c>
      <c r="B69">
        <v>1595.6428000000001</v>
      </c>
      <c r="C69">
        <v>37.2502</v>
      </c>
      <c r="D69">
        <v>40.168399999999998</v>
      </c>
      <c r="E69">
        <v>45.553600000000003</v>
      </c>
      <c r="F69">
        <v>16.656700000000001</v>
      </c>
      <c r="G69">
        <v>14.2095</v>
      </c>
      <c r="H69">
        <v>78.517899999999997</v>
      </c>
      <c r="I69">
        <v>1585.2</v>
      </c>
      <c r="J69">
        <v>1.0465</v>
      </c>
    </row>
    <row r="70" spans="1:10" x14ac:dyDescent="0.2">
      <c r="A70" t="s">
        <v>532</v>
      </c>
      <c r="B70">
        <v>912.85419999999999</v>
      </c>
      <c r="C70">
        <v>36.8902</v>
      </c>
      <c r="D70">
        <v>39.838799999999999</v>
      </c>
      <c r="E70">
        <v>44.9786</v>
      </c>
      <c r="F70">
        <v>15.6463</v>
      </c>
      <c r="G70">
        <v>13.7136</v>
      </c>
      <c r="H70">
        <v>69.398200000000003</v>
      </c>
      <c r="I70">
        <v>923.8</v>
      </c>
      <c r="J70">
        <v>0.995</v>
      </c>
    </row>
    <row r="71" spans="1:10" x14ac:dyDescent="0.2">
      <c r="A71" t="s">
        <v>533</v>
      </c>
      <c r="B71">
        <v>551.2722</v>
      </c>
      <c r="C71">
        <v>36.2851</v>
      </c>
      <c r="D71">
        <v>39.426200000000001</v>
      </c>
      <c r="E71">
        <v>44.087299999999999</v>
      </c>
      <c r="F71">
        <v>14.3233</v>
      </c>
      <c r="G71">
        <v>12.9922</v>
      </c>
      <c r="H71">
        <v>56.784700000000001</v>
      </c>
      <c r="I71">
        <v>613</v>
      </c>
      <c r="J71">
        <v>1.0245</v>
      </c>
    </row>
    <row r="72" spans="1:10" x14ac:dyDescent="0.2">
      <c r="A72" t="s">
        <v>534</v>
      </c>
      <c r="B72">
        <v>209.2226</v>
      </c>
      <c r="C72">
        <v>34.378300000000003</v>
      </c>
      <c r="D72">
        <v>37.919899999999998</v>
      </c>
      <c r="E72">
        <v>41.073500000000003</v>
      </c>
      <c r="F72">
        <v>11.544</v>
      </c>
      <c r="G72">
        <v>11.1394</v>
      </c>
      <c r="H72">
        <v>31.593599999999999</v>
      </c>
      <c r="I72">
        <v>371.3</v>
      </c>
      <c r="J72">
        <v>0.7974</v>
      </c>
    </row>
    <row r="73" spans="1:10" x14ac:dyDescent="0.2">
      <c r="A73" t="s">
        <v>535</v>
      </c>
      <c r="B73">
        <v>67169.755000000005</v>
      </c>
      <c r="C73">
        <v>40.959200000000003</v>
      </c>
      <c r="D73">
        <v>44.774799999999999</v>
      </c>
      <c r="E73">
        <v>45.567</v>
      </c>
      <c r="F73">
        <v>24.7577</v>
      </c>
      <c r="G73">
        <v>20.6004</v>
      </c>
      <c r="H73">
        <v>99.8035</v>
      </c>
      <c r="I73">
        <v>4379.8999999999996</v>
      </c>
      <c r="J73">
        <v>2.9430000000000001</v>
      </c>
    </row>
    <row r="74" spans="1:10" x14ac:dyDescent="0.2">
      <c r="A74" t="s">
        <v>536</v>
      </c>
      <c r="B74">
        <v>35382.310299999997</v>
      </c>
      <c r="C74">
        <v>39.092799999999997</v>
      </c>
      <c r="D74">
        <v>43.356000000000002</v>
      </c>
      <c r="E74">
        <v>44.3842</v>
      </c>
      <c r="F74">
        <v>21.101600000000001</v>
      </c>
      <c r="G74">
        <v>17.9939</v>
      </c>
      <c r="H74">
        <v>98.519199999999998</v>
      </c>
      <c r="I74">
        <v>2624.7</v>
      </c>
      <c r="J74">
        <v>2.3866999999999998</v>
      </c>
    </row>
    <row r="75" spans="1:10" x14ac:dyDescent="0.2">
      <c r="A75" t="s">
        <v>537</v>
      </c>
      <c r="B75">
        <v>18762.530699999999</v>
      </c>
      <c r="C75">
        <v>37.1813</v>
      </c>
      <c r="D75">
        <v>41.941800000000001</v>
      </c>
      <c r="E75">
        <v>42.988599999999998</v>
      </c>
      <c r="F75">
        <v>17.425799999999999</v>
      </c>
      <c r="G75">
        <v>15.483599999999999</v>
      </c>
      <c r="H75">
        <v>91.404700000000005</v>
      </c>
      <c r="I75">
        <v>2132.8000000000002</v>
      </c>
      <c r="J75">
        <v>2.0274000000000001</v>
      </c>
    </row>
    <row r="76" spans="1:10" x14ac:dyDescent="0.2">
      <c r="A76" t="s">
        <v>538</v>
      </c>
      <c r="B76">
        <v>9724.1700999999994</v>
      </c>
      <c r="C76">
        <v>35.118299999999998</v>
      </c>
      <c r="D76">
        <v>40.522599999999997</v>
      </c>
      <c r="E76">
        <v>41.418799999999997</v>
      </c>
      <c r="F76">
        <v>13.9825</v>
      </c>
      <c r="G76">
        <v>12.984400000000001</v>
      </c>
      <c r="H76">
        <v>78.328699999999998</v>
      </c>
      <c r="I76">
        <v>1362.3</v>
      </c>
      <c r="J76">
        <v>1.5912999999999999</v>
      </c>
    </row>
    <row r="77" spans="1:10" x14ac:dyDescent="0.2">
      <c r="A77" t="s">
        <v>539</v>
      </c>
      <c r="B77">
        <v>4932.1989000000003</v>
      </c>
      <c r="C77">
        <v>33.036900000000003</v>
      </c>
      <c r="D77">
        <v>39.161999999999999</v>
      </c>
      <c r="E77">
        <v>39.696100000000001</v>
      </c>
      <c r="F77">
        <v>11.036199999999999</v>
      </c>
      <c r="G77">
        <v>10.6975</v>
      </c>
      <c r="H77">
        <v>60.722700000000003</v>
      </c>
      <c r="I77">
        <v>958</v>
      </c>
      <c r="J77">
        <v>1.4718</v>
      </c>
    </row>
    <row r="78" spans="1:10" x14ac:dyDescent="0.2">
      <c r="A78" t="s">
        <v>540</v>
      </c>
      <c r="B78">
        <v>1308.4821999999999</v>
      </c>
      <c r="C78">
        <v>29.7073</v>
      </c>
      <c r="D78">
        <v>36.497500000000002</v>
      </c>
      <c r="E78">
        <v>36.554099999999998</v>
      </c>
      <c r="F78">
        <v>7.4215999999999998</v>
      </c>
      <c r="G78">
        <v>7.6764999999999999</v>
      </c>
      <c r="H78">
        <v>32.586799999999997</v>
      </c>
      <c r="I78">
        <v>550.9</v>
      </c>
      <c r="J78">
        <v>0.97889999999999999</v>
      </c>
    </row>
    <row r="79" spans="1:10" x14ac:dyDescent="0.2">
      <c r="A79" t="s">
        <v>541</v>
      </c>
      <c r="B79">
        <v>21440.825700000001</v>
      </c>
      <c r="C79">
        <v>42.8048</v>
      </c>
      <c r="D79">
        <v>46.464100000000002</v>
      </c>
      <c r="E79">
        <v>52.145200000000003</v>
      </c>
      <c r="F79">
        <v>24.7029</v>
      </c>
      <c r="G79">
        <v>21.296700000000001</v>
      </c>
      <c r="H79">
        <v>95.563999999999993</v>
      </c>
      <c r="I79">
        <v>2115.4</v>
      </c>
      <c r="J79">
        <v>1.8403</v>
      </c>
    </row>
    <row r="80" spans="1:10" x14ac:dyDescent="0.2">
      <c r="A80" t="s">
        <v>542</v>
      </c>
      <c r="B80">
        <v>12079.492399999999</v>
      </c>
      <c r="C80">
        <v>41.787199999999999</v>
      </c>
      <c r="D80">
        <v>45.841999999999999</v>
      </c>
      <c r="E80">
        <v>50.748699999999999</v>
      </c>
      <c r="F80">
        <v>22.380800000000001</v>
      </c>
      <c r="G80">
        <v>19.895900000000001</v>
      </c>
      <c r="H80">
        <v>92.843199999999996</v>
      </c>
      <c r="I80">
        <v>1232.5</v>
      </c>
      <c r="J80">
        <v>1.6463000000000001</v>
      </c>
    </row>
    <row r="81" spans="1:10" x14ac:dyDescent="0.2">
      <c r="A81" t="s">
        <v>543</v>
      </c>
      <c r="B81">
        <v>6599.7936</v>
      </c>
      <c r="C81">
        <v>40.465400000000002</v>
      </c>
      <c r="D81">
        <v>44.929499999999997</v>
      </c>
      <c r="E81">
        <v>48.890099999999997</v>
      </c>
      <c r="F81">
        <v>19.6877</v>
      </c>
      <c r="G81">
        <v>18.163699999999999</v>
      </c>
      <c r="H81">
        <v>87.505099999999999</v>
      </c>
      <c r="I81">
        <v>1015.3</v>
      </c>
      <c r="J81">
        <v>1.429</v>
      </c>
    </row>
    <row r="82" spans="1:10" x14ac:dyDescent="0.2">
      <c r="A82" t="s">
        <v>544</v>
      </c>
      <c r="B82">
        <v>3648.5237999999999</v>
      </c>
      <c r="C82">
        <v>38.891500000000001</v>
      </c>
      <c r="D82">
        <v>43.6646</v>
      </c>
      <c r="E82">
        <v>46.615400000000001</v>
      </c>
      <c r="F82">
        <v>16.943300000000001</v>
      </c>
      <c r="G82">
        <v>16.247699999999998</v>
      </c>
      <c r="H82">
        <v>77.797700000000006</v>
      </c>
      <c r="I82">
        <v>704.4</v>
      </c>
      <c r="J82">
        <v>1.2498</v>
      </c>
    </row>
    <row r="83" spans="1:10" x14ac:dyDescent="0.2">
      <c r="A83" t="s">
        <v>545</v>
      </c>
      <c r="B83">
        <v>2050.1558</v>
      </c>
      <c r="C83">
        <v>37.068800000000003</v>
      </c>
      <c r="D83">
        <v>42.073099999999997</v>
      </c>
      <c r="E83">
        <v>44.197499999999998</v>
      </c>
      <c r="F83">
        <v>14.418100000000001</v>
      </c>
      <c r="G83">
        <v>14.3066</v>
      </c>
      <c r="H83">
        <v>63.740600000000001</v>
      </c>
      <c r="I83">
        <v>557.9</v>
      </c>
      <c r="J83">
        <v>1.2687999999999999</v>
      </c>
    </row>
    <row r="84" spans="1:10" x14ac:dyDescent="0.2">
      <c r="A84" t="s">
        <v>546</v>
      </c>
      <c r="B84">
        <v>720.76649999999995</v>
      </c>
      <c r="C84">
        <v>33.483400000000003</v>
      </c>
      <c r="D84">
        <v>38.978499999999997</v>
      </c>
      <c r="E84">
        <v>40.366700000000002</v>
      </c>
      <c r="F84">
        <v>10.8347</v>
      </c>
      <c r="G84">
        <v>11.1958</v>
      </c>
      <c r="H84">
        <v>34.478999999999999</v>
      </c>
      <c r="I84">
        <v>381.1</v>
      </c>
      <c r="J84">
        <v>0.87060000000000004</v>
      </c>
    </row>
    <row r="85" spans="1:10" x14ac:dyDescent="0.2">
      <c r="A85" t="s">
        <v>547</v>
      </c>
      <c r="B85">
        <v>68956.703999999998</v>
      </c>
      <c r="C85">
        <v>43.239899999999999</v>
      </c>
      <c r="D85">
        <v>44.885599999999997</v>
      </c>
      <c r="E85">
        <v>45.450600000000001</v>
      </c>
      <c r="F85">
        <v>28.043199999999999</v>
      </c>
      <c r="G85">
        <v>25.639299999999999</v>
      </c>
      <c r="H85">
        <v>99.842699999999994</v>
      </c>
      <c r="I85">
        <v>2274.8000000000002</v>
      </c>
      <c r="J85">
        <v>4.7031000000000001</v>
      </c>
    </row>
    <row r="86" spans="1:10" x14ac:dyDescent="0.2">
      <c r="A86" t="s">
        <v>548</v>
      </c>
      <c r="B86">
        <v>49565.567999999999</v>
      </c>
      <c r="C86">
        <v>40.047899999999998</v>
      </c>
      <c r="D86">
        <v>42.488300000000002</v>
      </c>
      <c r="E86">
        <v>43.328200000000002</v>
      </c>
      <c r="F86">
        <v>25.047799999999999</v>
      </c>
      <c r="G86">
        <v>23.1006</v>
      </c>
      <c r="H86">
        <v>99.768199999999993</v>
      </c>
      <c r="I86">
        <v>2039.5</v>
      </c>
      <c r="J86">
        <v>4.1222000000000003</v>
      </c>
    </row>
    <row r="87" spans="1:10" x14ac:dyDescent="0.2">
      <c r="A87" t="s">
        <v>549</v>
      </c>
      <c r="B87">
        <v>31597.919999999998</v>
      </c>
      <c r="C87">
        <v>36.250100000000003</v>
      </c>
      <c r="D87">
        <v>39.895400000000002</v>
      </c>
      <c r="E87">
        <v>41.142200000000003</v>
      </c>
      <c r="F87">
        <v>21.64</v>
      </c>
      <c r="G87">
        <v>20.0533</v>
      </c>
      <c r="H87">
        <v>99.601900000000001</v>
      </c>
      <c r="I87">
        <v>2797</v>
      </c>
      <c r="J87">
        <v>3.456</v>
      </c>
    </row>
    <row r="88" spans="1:10" x14ac:dyDescent="0.2">
      <c r="A88" t="s">
        <v>550</v>
      </c>
      <c r="B88">
        <v>18863.952000000001</v>
      </c>
      <c r="C88">
        <v>32.485399999999998</v>
      </c>
      <c r="D88">
        <v>37.410899999999998</v>
      </c>
      <c r="E88">
        <v>39.043900000000001</v>
      </c>
      <c r="F88">
        <v>18.1631</v>
      </c>
      <c r="G88">
        <v>16.842199999999998</v>
      </c>
      <c r="H88">
        <v>96.748500000000007</v>
      </c>
      <c r="I88">
        <v>2053.6999999999998</v>
      </c>
      <c r="J88">
        <v>2.9403999999999999</v>
      </c>
    </row>
    <row r="89" spans="1:10" x14ac:dyDescent="0.2">
      <c r="A89" t="s">
        <v>551</v>
      </c>
      <c r="B89">
        <v>10219.608</v>
      </c>
      <c r="C89">
        <v>28.978200000000001</v>
      </c>
      <c r="D89">
        <v>34.941800000000001</v>
      </c>
      <c r="E89">
        <v>36.739699999999999</v>
      </c>
      <c r="F89">
        <v>14.708299999999999</v>
      </c>
      <c r="G89">
        <v>13.6137</v>
      </c>
      <c r="H89">
        <v>80.845100000000002</v>
      </c>
      <c r="I89">
        <v>1470.3</v>
      </c>
      <c r="J89">
        <v>2.4096000000000002</v>
      </c>
    </row>
    <row r="90" spans="1:10" x14ac:dyDescent="0.2">
      <c r="A90" t="s">
        <v>552</v>
      </c>
      <c r="B90">
        <v>2323.5920000000001</v>
      </c>
      <c r="C90">
        <v>24.0731</v>
      </c>
      <c r="D90">
        <v>31.3764</v>
      </c>
      <c r="E90">
        <v>33.370699999999999</v>
      </c>
      <c r="F90">
        <v>8.9544999999999995</v>
      </c>
      <c r="G90">
        <v>8.4746000000000006</v>
      </c>
      <c r="H90">
        <v>41.950600000000001</v>
      </c>
      <c r="I90">
        <v>768.7</v>
      </c>
      <c r="J90">
        <v>1.4373</v>
      </c>
    </row>
    <row r="91" spans="1:10" x14ac:dyDescent="0.2">
      <c r="A91" t="s">
        <v>553</v>
      </c>
      <c r="B91">
        <v>61183.544000000002</v>
      </c>
      <c r="C91">
        <v>43.027999999999999</v>
      </c>
      <c r="D91">
        <v>46.2378</v>
      </c>
      <c r="E91">
        <v>45.968000000000004</v>
      </c>
      <c r="F91">
        <v>28.323399999999999</v>
      </c>
      <c r="G91">
        <v>25.438700000000001</v>
      </c>
      <c r="H91">
        <v>99.490499999999997</v>
      </c>
      <c r="I91">
        <v>2444.6999999999998</v>
      </c>
      <c r="J91">
        <v>4.6976000000000004</v>
      </c>
    </row>
    <row r="92" spans="1:10" x14ac:dyDescent="0.2">
      <c r="A92" t="s">
        <v>554</v>
      </c>
      <c r="B92">
        <v>42445.248</v>
      </c>
      <c r="C92">
        <v>39.916600000000003</v>
      </c>
      <c r="D92">
        <v>44.152700000000003</v>
      </c>
      <c r="E92">
        <v>43.823399999999999</v>
      </c>
      <c r="F92">
        <v>24.7559</v>
      </c>
      <c r="G92">
        <v>22.424700000000001</v>
      </c>
      <c r="H92">
        <v>99.242800000000003</v>
      </c>
      <c r="I92">
        <v>2225.6999999999998</v>
      </c>
      <c r="J92">
        <v>3.9657</v>
      </c>
    </row>
    <row r="93" spans="1:10" x14ac:dyDescent="0.2">
      <c r="A93" t="s">
        <v>555</v>
      </c>
      <c r="B93">
        <v>26197.360000000001</v>
      </c>
      <c r="C93">
        <v>36.389600000000002</v>
      </c>
      <c r="D93">
        <v>41.927</v>
      </c>
      <c r="E93">
        <v>41.470599999999997</v>
      </c>
      <c r="F93">
        <v>20.740300000000001</v>
      </c>
      <c r="G93">
        <v>18.9572</v>
      </c>
      <c r="H93">
        <v>98.654799999999994</v>
      </c>
      <c r="I93">
        <v>2630.3</v>
      </c>
      <c r="J93">
        <v>3.2391999999999999</v>
      </c>
    </row>
    <row r="94" spans="1:10" x14ac:dyDescent="0.2">
      <c r="A94" t="s">
        <v>556</v>
      </c>
      <c r="B94">
        <v>15179.672</v>
      </c>
      <c r="C94">
        <v>32.960500000000003</v>
      </c>
      <c r="D94">
        <v>39.573300000000003</v>
      </c>
      <c r="E94">
        <v>38.9497</v>
      </c>
      <c r="F94">
        <v>16.795300000000001</v>
      </c>
      <c r="G94">
        <v>15.5184</v>
      </c>
      <c r="H94">
        <v>97.083200000000005</v>
      </c>
      <c r="I94">
        <v>1905.8</v>
      </c>
      <c r="J94">
        <v>2.6943999999999999</v>
      </c>
    </row>
    <row r="95" spans="1:10" x14ac:dyDescent="0.2">
      <c r="A95" t="s">
        <v>557</v>
      </c>
      <c r="B95">
        <v>8207.6959999999999</v>
      </c>
      <c r="C95">
        <v>29.771100000000001</v>
      </c>
      <c r="D95">
        <v>37.225900000000003</v>
      </c>
      <c r="E95">
        <v>36.458599999999997</v>
      </c>
      <c r="F95">
        <v>13.105399999999999</v>
      </c>
      <c r="G95">
        <v>12.2736</v>
      </c>
      <c r="H95">
        <v>84.333600000000004</v>
      </c>
      <c r="I95">
        <v>1340.3</v>
      </c>
      <c r="J95">
        <v>2.2706</v>
      </c>
    </row>
    <row r="96" spans="1:10" x14ac:dyDescent="0.2">
      <c r="A96" t="s">
        <v>558</v>
      </c>
      <c r="B96">
        <v>1977.0239999999999</v>
      </c>
      <c r="C96">
        <v>25.069600000000001</v>
      </c>
      <c r="D96">
        <v>34.194400000000002</v>
      </c>
      <c r="E96">
        <v>33.359699999999997</v>
      </c>
      <c r="F96">
        <v>7.6989000000000001</v>
      </c>
      <c r="G96">
        <v>7.5159000000000002</v>
      </c>
      <c r="H96">
        <v>48.206600000000002</v>
      </c>
      <c r="I96">
        <v>661.6</v>
      </c>
      <c r="J96">
        <v>1.3471</v>
      </c>
    </row>
    <row r="97" spans="1:10" x14ac:dyDescent="0.2">
      <c r="A97" t="s">
        <v>559</v>
      </c>
      <c r="B97">
        <v>111658.36</v>
      </c>
      <c r="C97">
        <v>39.494</v>
      </c>
      <c r="D97">
        <v>39.702300000000001</v>
      </c>
      <c r="E97">
        <v>41.617699999999999</v>
      </c>
      <c r="F97">
        <v>24.2883</v>
      </c>
      <c r="G97">
        <v>20.378699999999998</v>
      </c>
      <c r="H97">
        <v>97.436499999999995</v>
      </c>
      <c r="I97">
        <v>4739.8999999999996</v>
      </c>
      <c r="J97">
        <v>4.2895000000000003</v>
      </c>
    </row>
    <row r="98" spans="1:10" x14ac:dyDescent="0.2">
      <c r="A98" t="s">
        <v>560</v>
      </c>
      <c r="B98">
        <v>49706.239999999998</v>
      </c>
      <c r="C98">
        <v>36.679400000000001</v>
      </c>
      <c r="D98">
        <v>38.758899999999997</v>
      </c>
      <c r="E98">
        <v>40.462299999999999</v>
      </c>
      <c r="F98">
        <v>21.248999999999999</v>
      </c>
      <c r="G98">
        <v>17.169899999999998</v>
      </c>
      <c r="H98">
        <v>94.569100000000006</v>
      </c>
      <c r="I98">
        <v>3155.8</v>
      </c>
      <c r="J98">
        <v>2.8113999999999999</v>
      </c>
    </row>
    <row r="99" spans="1:10" x14ac:dyDescent="0.2">
      <c r="A99" t="s">
        <v>561</v>
      </c>
      <c r="B99">
        <v>26229.813300000002</v>
      </c>
      <c r="C99">
        <v>34.909999999999997</v>
      </c>
      <c r="D99">
        <v>38.096299999999999</v>
      </c>
      <c r="E99">
        <v>39.173400000000001</v>
      </c>
      <c r="F99">
        <v>19.359300000000001</v>
      </c>
      <c r="G99">
        <v>15.8104</v>
      </c>
      <c r="H99">
        <v>88.506699999999995</v>
      </c>
      <c r="I99">
        <v>2471.4</v>
      </c>
      <c r="J99">
        <v>2.5960000000000001</v>
      </c>
    </row>
    <row r="100" spans="1:10" x14ac:dyDescent="0.2">
      <c r="A100" t="s">
        <v>562</v>
      </c>
      <c r="B100">
        <v>14053.56</v>
      </c>
      <c r="C100">
        <v>32.909100000000002</v>
      </c>
      <c r="D100">
        <v>37.284700000000001</v>
      </c>
      <c r="E100">
        <v>37.892800000000001</v>
      </c>
      <c r="F100">
        <v>16.753699999999998</v>
      </c>
      <c r="G100">
        <v>14.012600000000001</v>
      </c>
      <c r="H100">
        <v>76.917000000000002</v>
      </c>
      <c r="I100">
        <v>1484.9</v>
      </c>
      <c r="J100">
        <v>1.8277000000000001</v>
      </c>
    </row>
    <row r="101" spans="1:10" x14ac:dyDescent="0.2">
      <c r="A101" t="s">
        <v>563</v>
      </c>
      <c r="B101">
        <v>7079.92</v>
      </c>
      <c r="C101">
        <v>30.693999999999999</v>
      </c>
      <c r="D101">
        <v>36.240699999999997</v>
      </c>
      <c r="E101">
        <v>36.583500000000001</v>
      </c>
      <c r="F101">
        <v>13.613099999999999</v>
      </c>
      <c r="G101">
        <v>11.7622</v>
      </c>
      <c r="H101">
        <v>58.277999999999999</v>
      </c>
      <c r="I101">
        <v>979.2</v>
      </c>
      <c r="J101">
        <v>1.7924</v>
      </c>
    </row>
    <row r="102" spans="1:10" x14ac:dyDescent="0.2">
      <c r="A102" t="s">
        <v>564</v>
      </c>
      <c r="B102">
        <v>1502.0266999999999</v>
      </c>
      <c r="C102">
        <v>27.026599999999998</v>
      </c>
      <c r="D102">
        <v>34.894599999999997</v>
      </c>
      <c r="E102">
        <v>34.841200000000001</v>
      </c>
      <c r="F102">
        <v>8.1874000000000002</v>
      </c>
      <c r="G102">
        <v>7.6694000000000004</v>
      </c>
      <c r="H102">
        <v>16.677</v>
      </c>
      <c r="I102">
        <v>470.5</v>
      </c>
      <c r="J102">
        <v>1.1086</v>
      </c>
    </row>
    <row r="103" spans="1:10" x14ac:dyDescent="0.2">
      <c r="A103" t="s">
        <v>565</v>
      </c>
      <c r="B103">
        <v>12570.22</v>
      </c>
      <c r="C103">
        <v>43.056199999999997</v>
      </c>
      <c r="D103">
        <v>46.5105</v>
      </c>
      <c r="E103">
        <v>48.616599999999998</v>
      </c>
      <c r="F103">
        <v>25.8599</v>
      </c>
      <c r="G103">
        <v>21.9495</v>
      </c>
      <c r="H103">
        <v>99.774100000000004</v>
      </c>
      <c r="I103">
        <v>1634.7</v>
      </c>
      <c r="J103">
        <v>2.1677</v>
      </c>
    </row>
    <row r="104" spans="1:10" x14ac:dyDescent="0.2">
      <c r="A104" t="s">
        <v>566</v>
      </c>
      <c r="B104">
        <v>7738.9666999999999</v>
      </c>
      <c r="C104">
        <v>41.9133</v>
      </c>
      <c r="D104">
        <v>45.084800000000001</v>
      </c>
      <c r="E104">
        <v>47.027700000000003</v>
      </c>
      <c r="F104">
        <v>23.6175</v>
      </c>
      <c r="G104">
        <v>20.585899999999999</v>
      </c>
      <c r="H104">
        <v>99.689800000000005</v>
      </c>
      <c r="I104">
        <v>1035.9000000000001</v>
      </c>
      <c r="J104">
        <v>1.9574</v>
      </c>
    </row>
    <row r="105" spans="1:10" x14ac:dyDescent="0.2">
      <c r="A105" t="s">
        <v>567</v>
      </c>
      <c r="B105">
        <v>4573.6000000000004</v>
      </c>
      <c r="C105">
        <v>40.343400000000003</v>
      </c>
      <c r="D105">
        <v>43.385399999999997</v>
      </c>
      <c r="E105">
        <v>45.111499999999999</v>
      </c>
      <c r="F105">
        <v>20.904599999999999</v>
      </c>
      <c r="G105">
        <v>18.8535</v>
      </c>
      <c r="H105">
        <v>96.458100000000002</v>
      </c>
      <c r="I105">
        <v>906.1</v>
      </c>
      <c r="J105">
        <v>1.7850999999999999</v>
      </c>
    </row>
    <row r="106" spans="1:10" x14ac:dyDescent="0.2">
      <c r="A106" t="s">
        <v>568</v>
      </c>
      <c r="B106">
        <v>2719.3067000000001</v>
      </c>
      <c r="C106">
        <v>38.346800000000002</v>
      </c>
      <c r="D106">
        <v>41.755299999999998</v>
      </c>
      <c r="E106">
        <v>43.131900000000002</v>
      </c>
      <c r="F106">
        <v>18.084399999999999</v>
      </c>
      <c r="G106">
        <v>16.8489</v>
      </c>
      <c r="H106">
        <v>86.099800000000002</v>
      </c>
      <c r="I106">
        <v>623</v>
      </c>
      <c r="J106">
        <v>1.5129999999999999</v>
      </c>
    </row>
    <row r="107" spans="1:10" x14ac:dyDescent="0.2">
      <c r="A107" t="s">
        <v>569</v>
      </c>
      <c r="B107">
        <v>1619.6067</v>
      </c>
      <c r="C107">
        <v>36.000399999999999</v>
      </c>
      <c r="D107">
        <v>40.082900000000002</v>
      </c>
      <c r="E107">
        <v>41.105800000000002</v>
      </c>
      <c r="F107">
        <v>15.1594</v>
      </c>
      <c r="G107">
        <v>14.5966</v>
      </c>
      <c r="H107">
        <v>70.013000000000005</v>
      </c>
      <c r="I107">
        <v>466.5</v>
      </c>
      <c r="J107">
        <v>1.2774000000000001</v>
      </c>
    </row>
    <row r="108" spans="1:10" x14ac:dyDescent="0.2">
      <c r="A108" t="s">
        <v>570</v>
      </c>
      <c r="B108">
        <v>571.02</v>
      </c>
      <c r="C108">
        <v>31.6294</v>
      </c>
      <c r="D108">
        <v>36.854199999999999</v>
      </c>
      <c r="E108">
        <v>37.151400000000002</v>
      </c>
      <c r="F108">
        <v>10.3506</v>
      </c>
      <c r="G108">
        <v>10.628500000000001</v>
      </c>
      <c r="H108">
        <v>35.216799999999999</v>
      </c>
      <c r="I108">
        <v>314</v>
      </c>
      <c r="J108">
        <v>0.89780000000000004</v>
      </c>
    </row>
    <row r="109" spans="1:10" x14ac:dyDescent="0.2">
      <c r="A109" t="s">
        <v>571</v>
      </c>
      <c r="B109">
        <v>26698.5867</v>
      </c>
      <c r="C109">
        <v>47.444200000000002</v>
      </c>
      <c r="D109">
        <v>49.379199999999997</v>
      </c>
      <c r="E109">
        <v>50.573399999999999</v>
      </c>
      <c r="F109">
        <v>25.092199999999998</v>
      </c>
      <c r="G109">
        <v>23.8413</v>
      </c>
      <c r="H109">
        <v>99.658600000000007</v>
      </c>
      <c r="I109">
        <v>1295.0999999999999</v>
      </c>
      <c r="J109">
        <v>1.9836</v>
      </c>
    </row>
    <row r="110" spans="1:10" x14ac:dyDescent="0.2">
      <c r="A110" t="s">
        <v>572</v>
      </c>
      <c r="B110">
        <v>17490.7477</v>
      </c>
      <c r="C110">
        <v>45.238399999999999</v>
      </c>
      <c r="D110">
        <v>47.448900000000002</v>
      </c>
      <c r="E110">
        <v>48.488799999999998</v>
      </c>
      <c r="F110">
        <v>23.374199999999998</v>
      </c>
      <c r="G110">
        <v>22.3094</v>
      </c>
      <c r="H110">
        <v>98.982799999999997</v>
      </c>
      <c r="I110">
        <v>1007.6</v>
      </c>
      <c r="J110">
        <v>1.9289000000000001</v>
      </c>
    </row>
    <row r="111" spans="1:10" x14ac:dyDescent="0.2">
      <c r="A111" t="s">
        <v>573</v>
      </c>
      <c r="B111">
        <v>10628.4969</v>
      </c>
      <c r="C111">
        <v>42.527999999999999</v>
      </c>
      <c r="D111">
        <v>45.299599999999998</v>
      </c>
      <c r="E111">
        <v>46.144199999999998</v>
      </c>
      <c r="F111">
        <v>20.938099999999999</v>
      </c>
      <c r="G111">
        <v>20.189699999999998</v>
      </c>
      <c r="H111">
        <v>95.163499999999999</v>
      </c>
      <c r="I111">
        <v>1001.7</v>
      </c>
      <c r="J111">
        <v>1.7089000000000001</v>
      </c>
    </row>
    <row r="112" spans="1:10" x14ac:dyDescent="0.2">
      <c r="A112" t="s">
        <v>574</v>
      </c>
      <c r="B112">
        <v>6292.9647000000004</v>
      </c>
      <c r="C112">
        <v>39.618899999999996</v>
      </c>
      <c r="D112">
        <v>43.277200000000001</v>
      </c>
      <c r="E112">
        <v>43.771700000000003</v>
      </c>
      <c r="F112">
        <v>18.119299999999999</v>
      </c>
      <c r="G112">
        <v>17.753399999999999</v>
      </c>
      <c r="H112">
        <v>86.029899999999998</v>
      </c>
      <c r="I112">
        <v>756</v>
      </c>
      <c r="J112">
        <v>1.3977999999999999</v>
      </c>
    </row>
    <row r="113" spans="1:10" x14ac:dyDescent="0.2">
      <c r="A113" t="s">
        <v>575</v>
      </c>
      <c r="B113">
        <v>3682.7136</v>
      </c>
      <c r="C113">
        <v>36.759</v>
      </c>
      <c r="D113">
        <v>41.298200000000001</v>
      </c>
      <c r="E113">
        <v>41.395099999999999</v>
      </c>
      <c r="F113">
        <v>15.3878</v>
      </c>
      <c r="G113">
        <v>15.3606</v>
      </c>
      <c r="H113">
        <v>71.425799999999995</v>
      </c>
      <c r="I113">
        <v>601.1</v>
      </c>
      <c r="J113">
        <v>1.3956</v>
      </c>
    </row>
    <row r="114" spans="1:10" x14ac:dyDescent="0.2">
      <c r="A114" t="s">
        <v>576</v>
      </c>
      <c r="B114">
        <v>1272.0387000000001</v>
      </c>
      <c r="C114">
        <v>31.989899999999999</v>
      </c>
      <c r="D114">
        <v>38.203899999999997</v>
      </c>
      <c r="E114">
        <v>36.792700000000004</v>
      </c>
      <c r="F114">
        <v>11.213200000000001</v>
      </c>
      <c r="G114">
        <v>11.5527</v>
      </c>
      <c r="H114">
        <v>36.7256</v>
      </c>
      <c r="I114">
        <v>431.4</v>
      </c>
      <c r="J114">
        <v>0.99609999999999999</v>
      </c>
    </row>
    <row r="115" spans="1:10" x14ac:dyDescent="0.2">
      <c r="A115" t="s">
        <v>577</v>
      </c>
      <c r="B115">
        <v>30632.286700000001</v>
      </c>
      <c r="C115">
        <v>41.889699999999998</v>
      </c>
      <c r="D115">
        <v>44.702599999999997</v>
      </c>
      <c r="E115">
        <v>46.615200000000002</v>
      </c>
      <c r="F115">
        <v>27.831499999999998</v>
      </c>
      <c r="G115">
        <v>23.018899999999999</v>
      </c>
      <c r="H115">
        <v>99.768199999999993</v>
      </c>
      <c r="I115">
        <v>2987.9</v>
      </c>
      <c r="J115">
        <v>3.1282000000000001</v>
      </c>
    </row>
    <row r="116" spans="1:10" x14ac:dyDescent="0.2">
      <c r="A116" t="s">
        <v>578</v>
      </c>
      <c r="B116">
        <v>18600.013299999999</v>
      </c>
      <c r="C116">
        <v>39.877299999999998</v>
      </c>
      <c r="D116">
        <v>42.562399999999997</v>
      </c>
      <c r="E116">
        <v>44.369399999999999</v>
      </c>
      <c r="F116">
        <v>24.076899999999998</v>
      </c>
      <c r="G116">
        <v>20.438400000000001</v>
      </c>
      <c r="H116">
        <v>99.6447</v>
      </c>
      <c r="I116">
        <v>2165</v>
      </c>
      <c r="J116">
        <v>2.5196999999999998</v>
      </c>
    </row>
    <row r="117" spans="1:10" x14ac:dyDescent="0.2">
      <c r="A117" t="s">
        <v>579</v>
      </c>
      <c r="B117">
        <v>10540.22</v>
      </c>
      <c r="C117">
        <v>37.480499999999999</v>
      </c>
      <c r="D117">
        <v>40.704500000000003</v>
      </c>
      <c r="E117">
        <v>42.531399999999998</v>
      </c>
      <c r="F117">
        <v>19.910699999999999</v>
      </c>
      <c r="G117">
        <v>17.485700000000001</v>
      </c>
      <c r="H117">
        <v>98.836799999999997</v>
      </c>
      <c r="I117">
        <v>1900.3</v>
      </c>
      <c r="J117">
        <v>1.9565999999999999</v>
      </c>
    </row>
    <row r="118" spans="1:10" x14ac:dyDescent="0.2">
      <c r="A118" t="s">
        <v>580</v>
      </c>
      <c r="B118">
        <v>5877.5132999999996</v>
      </c>
      <c r="C118">
        <v>34.902500000000003</v>
      </c>
      <c r="D118">
        <v>39.007199999999997</v>
      </c>
      <c r="E118">
        <v>41.277299999999997</v>
      </c>
      <c r="F118">
        <v>15.9077</v>
      </c>
      <c r="G118">
        <v>14.451000000000001</v>
      </c>
      <c r="H118">
        <v>84.527900000000002</v>
      </c>
      <c r="I118">
        <v>1191.3</v>
      </c>
      <c r="J118">
        <v>1.7925</v>
      </c>
    </row>
    <row r="119" spans="1:10" x14ac:dyDescent="0.2">
      <c r="A119" t="s">
        <v>581</v>
      </c>
      <c r="B119">
        <v>3237.7532999999999</v>
      </c>
      <c r="C119">
        <v>32.313800000000001</v>
      </c>
      <c r="D119">
        <v>37.4666</v>
      </c>
      <c r="E119">
        <v>40.302100000000003</v>
      </c>
      <c r="F119">
        <v>12.241</v>
      </c>
      <c r="G119">
        <v>11.545400000000001</v>
      </c>
      <c r="H119">
        <v>63.8889</v>
      </c>
      <c r="I119">
        <v>796.5</v>
      </c>
      <c r="J119">
        <v>1.6817</v>
      </c>
    </row>
    <row r="120" spans="1:10" x14ac:dyDescent="0.2">
      <c r="A120" t="s">
        <v>582</v>
      </c>
      <c r="B120">
        <v>940.24670000000003</v>
      </c>
      <c r="C120">
        <v>28.1008</v>
      </c>
      <c r="D120">
        <v>35.669499999999999</v>
      </c>
      <c r="E120">
        <v>39.049399999999999</v>
      </c>
      <c r="F120">
        <v>7.0921000000000003</v>
      </c>
      <c r="G120">
        <v>7.2870999999999997</v>
      </c>
      <c r="H120">
        <v>29.456900000000001</v>
      </c>
      <c r="I120">
        <v>431.8</v>
      </c>
      <c r="J120">
        <v>1.0587</v>
      </c>
    </row>
    <row r="121" spans="1:10" x14ac:dyDescent="0.2">
      <c r="A121" t="s">
        <v>583</v>
      </c>
      <c r="B121">
        <v>63841.566500000001</v>
      </c>
      <c r="C121">
        <v>43.971899999999998</v>
      </c>
      <c r="D121">
        <v>45.63</v>
      </c>
      <c r="E121">
        <v>46.6021</v>
      </c>
      <c r="F121">
        <v>28.779399999999999</v>
      </c>
      <c r="G121">
        <v>26.020199999999999</v>
      </c>
      <c r="H121">
        <v>99.841700000000003</v>
      </c>
      <c r="I121">
        <v>2360.1999999999998</v>
      </c>
      <c r="J121">
        <v>3.5297000000000001</v>
      </c>
    </row>
    <row r="122" spans="1:10" x14ac:dyDescent="0.2">
      <c r="A122" t="s">
        <v>584</v>
      </c>
      <c r="B122">
        <v>40712.0072</v>
      </c>
      <c r="C122">
        <v>39.822400000000002</v>
      </c>
      <c r="D122">
        <v>42.9178</v>
      </c>
      <c r="E122">
        <v>44.021900000000002</v>
      </c>
      <c r="F122">
        <v>23.329699999999999</v>
      </c>
      <c r="G122">
        <v>20.779699999999998</v>
      </c>
      <c r="H122">
        <v>98.038499999999999</v>
      </c>
      <c r="I122">
        <v>2260.1999999999998</v>
      </c>
      <c r="J122">
        <v>3.3374000000000001</v>
      </c>
    </row>
    <row r="123" spans="1:10" x14ac:dyDescent="0.2">
      <c r="A123" t="s">
        <v>585</v>
      </c>
      <c r="B123">
        <v>23139.053800000002</v>
      </c>
      <c r="C123">
        <v>36.3202</v>
      </c>
      <c r="D123">
        <v>40.216500000000003</v>
      </c>
      <c r="E123">
        <v>41.482500000000002</v>
      </c>
      <c r="F123">
        <v>19.017900000000001</v>
      </c>
      <c r="G123">
        <v>17.320799999999998</v>
      </c>
      <c r="H123">
        <v>92.3596</v>
      </c>
      <c r="I123">
        <v>2556.6999999999998</v>
      </c>
      <c r="J123">
        <v>2.8887999999999998</v>
      </c>
    </row>
    <row r="124" spans="1:10" x14ac:dyDescent="0.2">
      <c r="A124" t="s">
        <v>586</v>
      </c>
      <c r="B124">
        <v>13469.133400000001</v>
      </c>
      <c r="C124">
        <v>33.393799999999999</v>
      </c>
      <c r="D124">
        <v>37.837899999999998</v>
      </c>
      <c r="E124">
        <v>39.497</v>
      </c>
      <c r="F124">
        <v>15.4811</v>
      </c>
      <c r="G124">
        <v>14.507300000000001</v>
      </c>
      <c r="H124">
        <v>81.4572</v>
      </c>
      <c r="I124">
        <v>1795.1</v>
      </c>
      <c r="J124">
        <v>2.5811999999999999</v>
      </c>
    </row>
    <row r="125" spans="1:10" x14ac:dyDescent="0.2">
      <c r="A125" t="s">
        <v>587</v>
      </c>
      <c r="B125">
        <v>7765.9623000000001</v>
      </c>
      <c r="C125">
        <v>30.550599999999999</v>
      </c>
      <c r="D125">
        <v>35.6646</v>
      </c>
      <c r="E125">
        <v>37.473199999999999</v>
      </c>
      <c r="F125">
        <v>12.8847</v>
      </c>
      <c r="G125">
        <v>12.219099999999999</v>
      </c>
      <c r="H125">
        <v>65.780100000000004</v>
      </c>
      <c r="I125">
        <v>1244</v>
      </c>
      <c r="J125">
        <v>2.2521</v>
      </c>
    </row>
    <row r="126" spans="1:10" x14ac:dyDescent="0.2">
      <c r="A126" t="s">
        <v>588</v>
      </c>
      <c r="B126">
        <v>2241.0767000000001</v>
      </c>
      <c r="C126">
        <v>25.6341</v>
      </c>
      <c r="D126">
        <v>32.535299999999999</v>
      </c>
      <c r="E126">
        <v>34.442399999999999</v>
      </c>
      <c r="F126">
        <v>7.9928999999999997</v>
      </c>
      <c r="G126">
        <v>7.8699000000000003</v>
      </c>
      <c r="H126">
        <v>30.883400000000002</v>
      </c>
      <c r="I126">
        <v>677.8</v>
      </c>
      <c r="J126">
        <v>1.2067000000000001</v>
      </c>
    </row>
    <row r="127" spans="1:10" x14ac:dyDescent="0.2">
      <c r="A127" t="s">
        <v>589</v>
      </c>
      <c r="B127">
        <v>4723.88</v>
      </c>
      <c r="C127">
        <v>49.747100000000003</v>
      </c>
      <c r="D127">
        <v>56.393300000000004</v>
      </c>
      <c r="E127">
        <v>56.795999999999999</v>
      </c>
      <c r="F127">
        <v>27.768000000000001</v>
      </c>
      <c r="G127">
        <v>26.310500000000001</v>
      </c>
      <c r="H127">
        <v>99.765000000000001</v>
      </c>
      <c r="I127">
        <v>1210.0999999999999</v>
      </c>
      <c r="J127">
        <v>1.4417</v>
      </c>
    </row>
    <row r="128" spans="1:10" x14ac:dyDescent="0.2">
      <c r="A128" t="s">
        <v>590</v>
      </c>
      <c r="B128">
        <v>2904.0239999999999</v>
      </c>
      <c r="C128">
        <v>48.059600000000003</v>
      </c>
      <c r="D128">
        <v>54.313899999999997</v>
      </c>
      <c r="E128">
        <v>54.8386</v>
      </c>
      <c r="F128">
        <v>25.1798</v>
      </c>
      <c r="G128">
        <v>24.347100000000001</v>
      </c>
      <c r="H128">
        <v>99.429199999999994</v>
      </c>
      <c r="I128">
        <v>920.8</v>
      </c>
      <c r="J128">
        <v>1.2439</v>
      </c>
    </row>
    <row r="129" spans="1:10" x14ac:dyDescent="0.2">
      <c r="A129" t="s">
        <v>591</v>
      </c>
      <c r="B129">
        <v>1684.68</v>
      </c>
      <c r="C129">
        <v>46.003799999999998</v>
      </c>
      <c r="D129">
        <v>51.958199999999998</v>
      </c>
      <c r="E129">
        <v>52.624899999999997</v>
      </c>
      <c r="F129">
        <v>22.304099999999998</v>
      </c>
      <c r="G129">
        <v>22.048100000000002</v>
      </c>
      <c r="H129">
        <v>95.294200000000004</v>
      </c>
      <c r="I129">
        <v>796.8</v>
      </c>
      <c r="J129">
        <v>1.2242</v>
      </c>
    </row>
    <row r="130" spans="1:10" x14ac:dyDescent="0.2">
      <c r="A130" t="s">
        <v>592</v>
      </c>
      <c r="B130">
        <v>992.88800000000003</v>
      </c>
      <c r="C130">
        <v>43.7149</v>
      </c>
      <c r="D130">
        <v>49.459299999999999</v>
      </c>
      <c r="E130">
        <v>50.268900000000002</v>
      </c>
      <c r="F130">
        <v>19.445699999999999</v>
      </c>
      <c r="G130">
        <v>19.650700000000001</v>
      </c>
      <c r="H130">
        <v>86.024900000000002</v>
      </c>
      <c r="I130">
        <v>623.1</v>
      </c>
      <c r="J130">
        <v>1.0448</v>
      </c>
    </row>
    <row r="131" spans="1:10" x14ac:dyDescent="0.2">
      <c r="A131" t="s">
        <v>593</v>
      </c>
      <c r="B131">
        <v>606.76</v>
      </c>
      <c r="C131">
        <v>41.252099999999999</v>
      </c>
      <c r="D131">
        <v>46.786799999999999</v>
      </c>
      <c r="E131">
        <v>47.624099999999999</v>
      </c>
      <c r="F131">
        <v>16.808599999999998</v>
      </c>
      <c r="G131">
        <v>17.332899999999999</v>
      </c>
      <c r="H131">
        <v>72.453400000000002</v>
      </c>
      <c r="I131">
        <v>515.5</v>
      </c>
      <c r="J131">
        <v>1.0291999999999999</v>
      </c>
    </row>
    <row r="132" spans="1:10" x14ac:dyDescent="0.2">
      <c r="A132" t="s">
        <v>594</v>
      </c>
      <c r="B132">
        <v>249.36799999999999</v>
      </c>
      <c r="C132">
        <v>36.909300000000002</v>
      </c>
      <c r="D132">
        <v>40.992400000000004</v>
      </c>
      <c r="E132">
        <v>42.1462</v>
      </c>
      <c r="F132">
        <v>13.059799999999999</v>
      </c>
      <c r="G132">
        <v>13.7775</v>
      </c>
      <c r="H132">
        <v>44.317700000000002</v>
      </c>
      <c r="I132">
        <v>346.5</v>
      </c>
      <c r="J132">
        <v>0.89080000000000004</v>
      </c>
    </row>
    <row r="133" spans="1:10" x14ac:dyDescent="0.2">
      <c r="A133" t="s">
        <v>595</v>
      </c>
      <c r="B133">
        <v>68966.372600000002</v>
      </c>
      <c r="C133">
        <v>41.572200000000002</v>
      </c>
      <c r="D133">
        <v>45.923000000000002</v>
      </c>
      <c r="E133">
        <v>43.468699999999998</v>
      </c>
      <c r="F133">
        <v>27.3017</v>
      </c>
      <c r="G133">
        <v>23.6219</v>
      </c>
      <c r="H133">
        <v>99.822000000000003</v>
      </c>
      <c r="I133">
        <v>3889.2</v>
      </c>
      <c r="J133">
        <v>4.7081999999999997</v>
      </c>
    </row>
    <row r="134" spans="1:10" x14ac:dyDescent="0.2">
      <c r="A134" t="s">
        <v>596</v>
      </c>
      <c r="B134">
        <v>42192.764999999999</v>
      </c>
      <c r="C134">
        <v>38.253999999999998</v>
      </c>
      <c r="D134">
        <v>44.609699999999997</v>
      </c>
      <c r="E134">
        <v>41.788499999999999</v>
      </c>
      <c r="F134">
        <v>23.346499999999999</v>
      </c>
      <c r="G134">
        <v>20.094899999999999</v>
      </c>
      <c r="H134">
        <v>99.721400000000003</v>
      </c>
      <c r="I134">
        <v>3090.9</v>
      </c>
      <c r="J134">
        <v>4.1905999999999999</v>
      </c>
    </row>
    <row r="135" spans="1:10" x14ac:dyDescent="0.2">
      <c r="A135" t="s">
        <v>597</v>
      </c>
      <c r="B135">
        <v>22412.676899999999</v>
      </c>
      <c r="C135">
        <v>34.924399999999999</v>
      </c>
      <c r="D135">
        <v>43.078499999999998</v>
      </c>
      <c r="E135">
        <v>40.182200000000002</v>
      </c>
      <c r="F135">
        <v>19.067900000000002</v>
      </c>
      <c r="G135">
        <v>16.364799999999999</v>
      </c>
      <c r="H135">
        <v>99.476399999999998</v>
      </c>
      <c r="I135">
        <v>3094.6</v>
      </c>
      <c r="J135">
        <v>3.0495000000000001</v>
      </c>
    </row>
    <row r="136" spans="1:10" x14ac:dyDescent="0.2">
      <c r="A136" t="s">
        <v>598</v>
      </c>
      <c r="B136">
        <v>10963.3457</v>
      </c>
      <c r="C136">
        <v>32.015799999999999</v>
      </c>
      <c r="D136">
        <v>41.4206</v>
      </c>
      <c r="E136">
        <v>38.915599999999998</v>
      </c>
      <c r="F136">
        <v>15.0298</v>
      </c>
      <c r="G136">
        <v>13.010199999999999</v>
      </c>
      <c r="H136">
        <v>86.971299999999999</v>
      </c>
      <c r="I136">
        <v>2064.5</v>
      </c>
      <c r="J136">
        <v>2.3182</v>
      </c>
    </row>
    <row r="137" spans="1:10" x14ac:dyDescent="0.2">
      <c r="A137" t="s">
        <v>599</v>
      </c>
      <c r="B137">
        <v>5124.7102000000004</v>
      </c>
      <c r="C137">
        <v>29.597100000000001</v>
      </c>
      <c r="D137">
        <v>39.943199999999997</v>
      </c>
      <c r="E137">
        <v>38.0501</v>
      </c>
      <c r="F137">
        <v>11.5541</v>
      </c>
      <c r="G137">
        <v>10.2729</v>
      </c>
      <c r="H137">
        <v>68.045500000000004</v>
      </c>
      <c r="I137">
        <v>1416.5</v>
      </c>
      <c r="J137">
        <v>1.8621000000000001</v>
      </c>
    </row>
    <row r="138" spans="1:10" x14ac:dyDescent="0.2">
      <c r="A138" t="s">
        <v>600</v>
      </c>
      <c r="B138">
        <v>1232.8859</v>
      </c>
      <c r="C138">
        <v>26.250800000000002</v>
      </c>
      <c r="D138">
        <v>37.784100000000002</v>
      </c>
      <c r="E138">
        <v>37.165500000000002</v>
      </c>
      <c r="F138">
        <v>7.3383000000000003</v>
      </c>
      <c r="G138">
        <v>7.0290999999999997</v>
      </c>
      <c r="H138">
        <v>31.751999999999999</v>
      </c>
      <c r="I138">
        <v>757.8</v>
      </c>
      <c r="J138">
        <v>1.1171</v>
      </c>
    </row>
    <row r="139" spans="1:10" x14ac:dyDescent="0.2">
      <c r="A139" t="s">
        <v>601</v>
      </c>
      <c r="B139">
        <v>136520.18400000001</v>
      </c>
      <c r="C139">
        <v>40.907200000000003</v>
      </c>
      <c r="D139">
        <v>43.021299999999997</v>
      </c>
      <c r="E139">
        <v>44.994100000000003</v>
      </c>
      <c r="F139">
        <v>29.169799999999999</v>
      </c>
      <c r="G139">
        <v>26.4239</v>
      </c>
      <c r="H139">
        <v>99.843800000000002</v>
      </c>
      <c r="I139">
        <v>3768</v>
      </c>
      <c r="J139">
        <v>6.3636999999999997</v>
      </c>
    </row>
    <row r="140" spans="1:10" x14ac:dyDescent="0.2">
      <c r="A140" t="s">
        <v>602</v>
      </c>
      <c r="B140">
        <v>100114.32799999999</v>
      </c>
      <c r="C140">
        <v>37.204300000000003</v>
      </c>
      <c r="D140">
        <v>40.406100000000002</v>
      </c>
      <c r="E140">
        <v>43.26</v>
      </c>
      <c r="F140">
        <v>25.661100000000001</v>
      </c>
      <c r="G140">
        <v>23.154800000000002</v>
      </c>
      <c r="H140">
        <v>99.770799999999994</v>
      </c>
      <c r="I140">
        <v>3472.4</v>
      </c>
      <c r="J140">
        <v>5.3490000000000002</v>
      </c>
    </row>
    <row r="141" spans="1:10" x14ac:dyDescent="0.2">
      <c r="A141" t="s">
        <v>603</v>
      </c>
      <c r="B141">
        <v>64284.192000000003</v>
      </c>
      <c r="C141">
        <v>32.973700000000001</v>
      </c>
      <c r="D141">
        <v>37.715200000000003</v>
      </c>
      <c r="E141">
        <v>41.525700000000001</v>
      </c>
      <c r="F141">
        <v>21.2957</v>
      </c>
      <c r="G141">
        <v>19.172699999999999</v>
      </c>
      <c r="H141">
        <v>99.482900000000001</v>
      </c>
      <c r="I141">
        <v>5375.7</v>
      </c>
      <c r="J141">
        <v>4.4138999999999999</v>
      </c>
    </row>
    <row r="142" spans="1:10" x14ac:dyDescent="0.2">
      <c r="A142" t="s">
        <v>604</v>
      </c>
      <c r="B142">
        <v>37170.703999999998</v>
      </c>
      <c r="C142">
        <v>28.9312</v>
      </c>
      <c r="D142">
        <v>35.381</v>
      </c>
      <c r="E142">
        <v>39.673000000000002</v>
      </c>
      <c r="F142">
        <v>16.845500000000001</v>
      </c>
      <c r="G142">
        <v>15.126200000000001</v>
      </c>
      <c r="H142">
        <v>97.331199999999995</v>
      </c>
      <c r="I142">
        <v>3727.1</v>
      </c>
      <c r="J142">
        <v>3.7054</v>
      </c>
    </row>
    <row r="143" spans="1:10" x14ac:dyDescent="0.2">
      <c r="A143" t="s">
        <v>605</v>
      </c>
      <c r="B143">
        <v>18379.288</v>
      </c>
      <c r="C143">
        <v>25.267900000000001</v>
      </c>
      <c r="D143">
        <v>33.438099999999999</v>
      </c>
      <c r="E143">
        <v>37.392600000000002</v>
      </c>
      <c r="F143">
        <v>12.609500000000001</v>
      </c>
      <c r="G143">
        <v>11.153499999999999</v>
      </c>
      <c r="H143">
        <v>80.019599999999997</v>
      </c>
      <c r="I143">
        <v>2491.8000000000002</v>
      </c>
      <c r="J143">
        <v>3.0487000000000002</v>
      </c>
    </row>
    <row r="144" spans="1:10" x14ac:dyDescent="0.2">
      <c r="A144" t="s">
        <v>606</v>
      </c>
      <c r="B144">
        <v>1898.7439999999999</v>
      </c>
      <c r="C144">
        <v>20.8645</v>
      </c>
      <c r="D144">
        <v>31.407399999999999</v>
      </c>
      <c r="E144">
        <v>35.767200000000003</v>
      </c>
      <c r="F144">
        <v>5.5433000000000003</v>
      </c>
      <c r="G144">
        <v>4.8029000000000002</v>
      </c>
      <c r="H144">
        <v>42.6357</v>
      </c>
      <c r="I144">
        <v>1037.4000000000001</v>
      </c>
      <c r="J144">
        <v>1.4032</v>
      </c>
    </row>
    <row r="145" spans="1:10" x14ac:dyDescent="0.2">
      <c r="A145" t="s">
        <v>607</v>
      </c>
      <c r="B145">
        <v>81741.728400000007</v>
      </c>
      <c r="C145">
        <v>42.618899999999996</v>
      </c>
      <c r="D145">
        <v>45.873899999999999</v>
      </c>
      <c r="E145">
        <v>48.044499999999999</v>
      </c>
      <c r="F145">
        <v>28.6494</v>
      </c>
      <c r="G145">
        <v>24.2178</v>
      </c>
      <c r="H145">
        <v>99.860900000000001</v>
      </c>
      <c r="I145">
        <v>2455.1</v>
      </c>
      <c r="J145">
        <v>3.2469999999999999</v>
      </c>
    </row>
    <row r="146" spans="1:10" x14ac:dyDescent="0.2">
      <c r="A146" t="s">
        <v>608</v>
      </c>
      <c r="B146">
        <v>50986.530400000003</v>
      </c>
      <c r="C146">
        <v>40.078699999999998</v>
      </c>
      <c r="D146">
        <v>43.469299999999997</v>
      </c>
      <c r="E146">
        <v>46.389299999999999</v>
      </c>
      <c r="F146">
        <v>25.993200000000002</v>
      </c>
      <c r="G146">
        <v>21.9252</v>
      </c>
      <c r="H146">
        <v>99.808099999999996</v>
      </c>
      <c r="I146">
        <v>1894.4</v>
      </c>
      <c r="J146">
        <v>2.867</v>
      </c>
    </row>
    <row r="147" spans="1:10" x14ac:dyDescent="0.2">
      <c r="A147" t="s">
        <v>609</v>
      </c>
      <c r="B147">
        <v>29551.554899999999</v>
      </c>
      <c r="C147">
        <v>37.369300000000003</v>
      </c>
      <c r="D147">
        <v>41.037300000000002</v>
      </c>
      <c r="E147">
        <v>44.427900000000001</v>
      </c>
      <c r="F147">
        <v>23.1494</v>
      </c>
      <c r="G147">
        <v>19.651299999999999</v>
      </c>
      <c r="H147">
        <v>99.700199999999995</v>
      </c>
      <c r="I147">
        <v>2151.1999999999998</v>
      </c>
      <c r="J147">
        <v>2.3603000000000001</v>
      </c>
    </row>
    <row r="148" spans="1:10" x14ac:dyDescent="0.2">
      <c r="A148" t="s">
        <v>610</v>
      </c>
      <c r="B148">
        <v>17556.8416</v>
      </c>
      <c r="C148">
        <v>34.662300000000002</v>
      </c>
      <c r="D148">
        <v>39.207099999999997</v>
      </c>
      <c r="E148">
        <v>42.075699999999998</v>
      </c>
      <c r="F148">
        <v>20.581099999999999</v>
      </c>
      <c r="G148">
        <v>17.758500000000002</v>
      </c>
      <c r="H148">
        <v>99.472399999999993</v>
      </c>
      <c r="I148">
        <v>1617.2</v>
      </c>
      <c r="J148">
        <v>2.2488999999999999</v>
      </c>
    </row>
    <row r="149" spans="1:10" x14ac:dyDescent="0.2">
      <c r="A149" t="s">
        <v>611</v>
      </c>
      <c r="B149">
        <v>10964.9601</v>
      </c>
      <c r="C149">
        <v>31.939</v>
      </c>
      <c r="D149">
        <v>37.664400000000001</v>
      </c>
      <c r="E149">
        <v>40.007899999999999</v>
      </c>
      <c r="F149">
        <v>17.856400000000001</v>
      </c>
      <c r="G149">
        <v>15.845499999999999</v>
      </c>
      <c r="H149">
        <v>98.485100000000003</v>
      </c>
      <c r="I149">
        <v>1213.8</v>
      </c>
      <c r="J149">
        <v>1.8797999999999999</v>
      </c>
    </row>
    <row r="150" spans="1:10" x14ac:dyDescent="0.2">
      <c r="A150" t="s">
        <v>612</v>
      </c>
      <c r="B150">
        <v>4330.2574000000004</v>
      </c>
      <c r="C150">
        <v>26.7684</v>
      </c>
      <c r="D150">
        <v>33.720799999999997</v>
      </c>
      <c r="E150">
        <v>34.617400000000004</v>
      </c>
      <c r="F150">
        <v>12.354100000000001</v>
      </c>
      <c r="G150">
        <v>11.560700000000001</v>
      </c>
      <c r="H150">
        <v>66.648899999999998</v>
      </c>
      <c r="I150">
        <v>834.9</v>
      </c>
      <c r="J150">
        <v>1.4541999999999999</v>
      </c>
    </row>
    <row r="151" spans="1:10" x14ac:dyDescent="0.2">
      <c r="A151" t="s">
        <v>613</v>
      </c>
      <c r="B151">
        <v>24483.739799999999</v>
      </c>
      <c r="C151">
        <v>45.461399999999998</v>
      </c>
      <c r="D151">
        <v>47.8337</v>
      </c>
      <c r="E151">
        <v>49.003700000000002</v>
      </c>
      <c r="F151">
        <v>28.4468</v>
      </c>
      <c r="G151">
        <v>26.003900000000002</v>
      </c>
      <c r="H151">
        <v>99.023499999999999</v>
      </c>
      <c r="I151">
        <v>1560.4</v>
      </c>
      <c r="J151">
        <v>2.6040999999999999</v>
      </c>
    </row>
    <row r="152" spans="1:10" x14ac:dyDescent="0.2">
      <c r="A152" t="s">
        <v>614</v>
      </c>
      <c r="B152">
        <v>16806.824400000001</v>
      </c>
      <c r="C152">
        <v>43.166899999999998</v>
      </c>
      <c r="D152">
        <v>45.743400000000001</v>
      </c>
      <c r="E152">
        <v>47.276400000000002</v>
      </c>
      <c r="F152">
        <v>25.648599999999998</v>
      </c>
      <c r="G152">
        <v>23.770399999999999</v>
      </c>
      <c r="H152">
        <v>97.630399999999995</v>
      </c>
      <c r="I152">
        <v>1286.5</v>
      </c>
      <c r="J152">
        <v>2.3079000000000001</v>
      </c>
    </row>
    <row r="153" spans="1:10" x14ac:dyDescent="0.2">
      <c r="A153" t="s">
        <v>615</v>
      </c>
      <c r="B153">
        <v>10682.203100000001</v>
      </c>
      <c r="C153">
        <v>40.293799999999997</v>
      </c>
      <c r="D153">
        <v>42.993000000000002</v>
      </c>
      <c r="E153">
        <v>45.047400000000003</v>
      </c>
      <c r="F153">
        <v>22.245999999999999</v>
      </c>
      <c r="G153">
        <v>20.927099999999999</v>
      </c>
      <c r="H153">
        <v>92.8446</v>
      </c>
      <c r="I153">
        <v>1353.5</v>
      </c>
      <c r="J153">
        <v>2.1858</v>
      </c>
    </row>
    <row r="154" spans="1:10" x14ac:dyDescent="0.2">
      <c r="A154" t="s">
        <v>616</v>
      </c>
      <c r="B154">
        <v>6593.4480000000003</v>
      </c>
      <c r="C154">
        <v>37.206200000000003</v>
      </c>
      <c r="D154">
        <v>40.175600000000003</v>
      </c>
      <c r="E154">
        <v>42.829300000000003</v>
      </c>
      <c r="F154">
        <v>18.675899999999999</v>
      </c>
      <c r="G154">
        <v>17.880800000000001</v>
      </c>
      <c r="H154">
        <v>83.255899999999997</v>
      </c>
      <c r="I154">
        <v>968.9</v>
      </c>
      <c r="J154">
        <v>1.9144000000000001</v>
      </c>
    </row>
    <row r="155" spans="1:10" x14ac:dyDescent="0.2">
      <c r="A155" t="s">
        <v>617</v>
      </c>
      <c r="B155">
        <v>3945.9540999999999</v>
      </c>
      <c r="C155">
        <v>34.101399999999998</v>
      </c>
      <c r="D155">
        <v>37.408200000000001</v>
      </c>
      <c r="E155">
        <v>40.602499999999999</v>
      </c>
      <c r="F155">
        <v>15.248799999999999</v>
      </c>
      <c r="G155">
        <v>14.8864</v>
      </c>
      <c r="H155">
        <v>68.088200000000001</v>
      </c>
      <c r="I155">
        <v>734.4</v>
      </c>
      <c r="J155">
        <v>1.5813999999999999</v>
      </c>
    </row>
    <row r="156" spans="1:10" x14ac:dyDescent="0.2">
      <c r="A156" t="s">
        <v>618</v>
      </c>
      <c r="B156">
        <v>1325.1855</v>
      </c>
      <c r="C156">
        <v>28.974</v>
      </c>
      <c r="D156">
        <v>33.212400000000002</v>
      </c>
      <c r="E156">
        <v>37.2288</v>
      </c>
      <c r="F156">
        <v>9.9779999999999998</v>
      </c>
      <c r="G156">
        <v>10.172800000000001</v>
      </c>
      <c r="H156">
        <v>31.098400000000002</v>
      </c>
      <c r="I156">
        <v>436.5</v>
      </c>
      <c r="J156">
        <v>1.1003000000000001</v>
      </c>
    </row>
    <row r="157" spans="1:10" x14ac:dyDescent="0.2">
      <c r="A157" t="s">
        <v>619</v>
      </c>
      <c r="B157">
        <v>22926.634399999999</v>
      </c>
      <c r="C157">
        <v>47.735300000000002</v>
      </c>
      <c r="D157">
        <v>49.751800000000003</v>
      </c>
      <c r="E157">
        <v>49.7333</v>
      </c>
      <c r="F157">
        <v>27.873799999999999</v>
      </c>
      <c r="G157">
        <v>26.276900000000001</v>
      </c>
      <c r="H157">
        <v>99.803899999999999</v>
      </c>
      <c r="I157">
        <v>1234.5999999999999</v>
      </c>
      <c r="J157">
        <v>1.9233</v>
      </c>
    </row>
    <row r="158" spans="1:10" x14ac:dyDescent="0.2">
      <c r="A158" t="s">
        <v>620</v>
      </c>
      <c r="B158">
        <v>14666.694600000001</v>
      </c>
      <c r="C158">
        <v>45.798999999999999</v>
      </c>
      <c r="D158">
        <v>47.92</v>
      </c>
      <c r="E158">
        <v>47.909599999999998</v>
      </c>
      <c r="F158">
        <v>25.136099999999999</v>
      </c>
      <c r="G158">
        <v>24.190999999999999</v>
      </c>
      <c r="H158">
        <v>99.717399999999998</v>
      </c>
      <c r="I158">
        <v>929.3</v>
      </c>
      <c r="J158">
        <v>1.8712</v>
      </c>
    </row>
    <row r="159" spans="1:10" x14ac:dyDescent="0.2">
      <c r="A159" t="s">
        <v>621</v>
      </c>
      <c r="B159">
        <v>9129.2615999999998</v>
      </c>
      <c r="C159">
        <v>43.573700000000002</v>
      </c>
      <c r="D159">
        <v>45.817300000000003</v>
      </c>
      <c r="E159">
        <v>45.789000000000001</v>
      </c>
      <c r="F159">
        <v>22.203600000000002</v>
      </c>
      <c r="G159">
        <v>21.873999999999999</v>
      </c>
      <c r="H159">
        <v>97.632300000000001</v>
      </c>
      <c r="I159">
        <v>831.5</v>
      </c>
      <c r="J159">
        <v>1.6238999999999999</v>
      </c>
    </row>
    <row r="160" spans="1:10" x14ac:dyDescent="0.2">
      <c r="A160" t="s">
        <v>622</v>
      </c>
      <c r="B160">
        <v>5754.4638000000004</v>
      </c>
      <c r="C160">
        <v>41.010599999999997</v>
      </c>
      <c r="D160">
        <v>43.6098</v>
      </c>
      <c r="E160">
        <v>43.526499999999999</v>
      </c>
      <c r="F160">
        <v>19.194299999999998</v>
      </c>
      <c r="G160">
        <v>19.378299999999999</v>
      </c>
      <c r="H160">
        <v>88.239900000000006</v>
      </c>
      <c r="I160">
        <v>614.79999999999995</v>
      </c>
      <c r="J160">
        <v>1.5838000000000001</v>
      </c>
    </row>
    <row r="161" spans="1:10" x14ac:dyDescent="0.2">
      <c r="A161" t="s">
        <v>623</v>
      </c>
      <c r="B161">
        <v>3682.7775000000001</v>
      </c>
      <c r="C161">
        <v>38.187800000000003</v>
      </c>
      <c r="D161">
        <v>41.2898</v>
      </c>
      <c r="E161">
        <v>41.128500000000003</v>
      </c>
      <c r="F161">
        <v>16.227599999999999</v>
      </c>
      <c r="G161">
        <v>16.777000000000001</v>
      </c>
      <c r="H161">
        <v>74.011899999999997</v>
      </c>
      <c r="I161">
        <v>483.4</v>
      </c>
      <c r="J161">
        <v>1.4118999999999999</v>
      </c>
    </row>
    <row r="162" spans="1:10" x14ac:dyDescent="0.2">
      <c r="A162" t="s">
        <v>624</v>
      </c>
      <c r="B162">
        <v>1535.3112000000001</v>
      </c>
      <c r="C162">
        <v>33.014099999999999</v>
      </c>
      <c r="D162">
        <v>36.542200000000001</v>
      </c>
      <c r="E162">
        <v>36.346800000000002</v>
      </c>
      <c r="F162">
        <v>11.510199999999999</v>
      </c>
      <c r="G162">
        <v>12.368600000000001</v>
      </c>
      <c r="H162">
        <v>42.634700000000002</v>
      </c>
      <c r="I162">
        <v>334.9</v>
      </c>
      <c r="J162">
        <v>1.1331</v>
      </c>
    </row>
    <row r="163" spans="1:10" x14ac:dyDescent="0.2">
      <c r="A163" t="s">
        <v>625</v>
      </c>
      <c r="B163">
        <v>83420.2</v>
      </c>
      <c r="C163">
        <v>40.960500000000003</v>
      </c>
      <c r="D163">
        <v>44.066099999999999</v>
      </c>
      <c r="E163">
        <v>44.081000000000003</v>
      </c>
      <c r="F163">
        <v>27.5611</v>
      </c>
      <c r="G163">
        <v>24.0961</v>
      </c>
      <c r="H163">
        <v>99.830100000000002</v>
      </c>
      <c r="I163">
        <v>3739.5</v>
      </c>
      <c r="J163">
        <v>4.9836</v>
      </c>
    </row>
    <row r="164" spans="1:10" x14ac:dyDescent="0.2">
      <c r="A164" t="s">
        <v>626</v>
      </c>
      <c r="B164">
        <v>51156.944000000003</v>
      </c>
      <c r="C164">
        <v>37.620600000000003</v>
      </c>
      <c r="D164">
        <v>41.351300000000002</v>
      </c>
      <c r="E164">
        <v>41.941600000000001</v>
      </c>
      <c r="F164">
        <v>24.3565</v>
      </c>
      <c r="G164">
        <v>20.744299999999999</v>
      </c>
      <c r="H164">
        <v>99.748500000000007</v>
      </c>
      <c r="I164">
        <v>3317.3</v>
      </c>
      <c r="J164">
        <v>4.0682999999999998</v>
      </c>
    </row>
    <row r="165" spans="1:10" x14ac:dyDescent="0.2">
      <c r="A165" t="s">
        <v>627</v>
      </c>
      <c r="B165">
        <v>26091.48</v>
      </c>
      <c r="C165">
        <v>34.245699999999999</v>
      </c>
      <c r="D165">
        <v>38.6937</v>
      </c>
      <c r="E165">
        <v>40.2273</v>
      </c>
      <c r="F165">
        <v>20.257999999999999</v>
      </c>
      <c r="G165">
        <v>16.977599999999999</v>
      </c>
      <c r="H165">
        <v>98.999899999999997</v>
      </c>
      <c r="I165">
        <v>3596.3</v>
      </c>
      <c r="J165">
        <v>2.8706</v>
      </c>
    </row>
    <row r="166" spans="1:10" x14ac:dyDescent="0.2">
      <c r="A166" t="s">
        <v>628</v>
      </c>
      <c r="B166">
        <v>13261.008</v>
      </c>
      <c r="C166">
        <v>31.561599999999999</v>
      </c>
      <c r="D166">
        <v>36.316299999999998</v>
      </c>
      <c r="E166">
        <v>38.757199999999997</v>
      </c>
      <c r="F166">
        <v>17.0059</v>
      </c>
      <c r="G166">
        <v>14.297800000000001</v>
      </c>
      <c r="H166">
        <v>90.255099999999999</v>
      </c>
      <c r="I166">
        <v>2314.3000000000002</v>
      </c>
      <c r="J166">
        <v>2.0807000000000002</v>
      </c>
    </row>
    <row r="167" spans="1:10" x14ac:dyDescent="0.2">
      <c r="A167" t="s">
        <v>629</v>
      </c>
      <c r="B167">
        <v>6934.24</v>
      </c>
      <c r="C167">
        <v>29.153400000000001</v>
      </c>
      <c r="D167">
        <v>34.177399999999999</v>
      </c>
      <c r="E167">
        <v>37.4039</v>
      </c>
      <c r="F167">
        <v>14.0764</v>
      </c>
      <c r="G167">
        <v>11.997400000000001</v>
      </c>
      <c r="H167">
        <v>73.013599999999997</v>
      </c>
      <c r="I167">
        <v>1480.6</v>
      </c>
      <c r="J167">
        <v>1.9914000000000001</v>
      </c>
    </row>
    <row r="168" spans="1:10" x14ac:dyDescent="0.2">
      <c r="A168" t="s">
        <v>630</v>
      </c>
      <c r="B168">
        <v>1963.9359999999999</v>
      </c>
      <c r="C168">
        <v>25.334700000000002</v>
      </c>
      <c r="D168">
        <v>31.015599999999999</v>
      </c>
      <c r="E168">
        <v>35.429499999999997</v>
      </c>
      <c r="F168">
        <v>9.0962999999999994</v>
      </c>
      <c r="G168">
        <v>8.1526999999999994</v>
      </c>
      <c r="H168">
        <v>35.279200000000003</v>
      </c>
      <c r="I168">
        <v>672.4</v>
      </c>
      <c r="J168">
        <v>1.3066</v>
      </c>
    </row>
    <row r="169" spans="1:10" x14ac:dyDescent="0.2">
      <c r="A169" t="s">
        <v>631</v>
      </c>
      <c r="B169">
        <v>14077.736000000001</v>
      </c>
      <c r="C169">
        <v>46.829300000000003</v>
      </c>
      <c r="D169">
        <v>50.788200000000003</v>
      </c>
      <c r="E169">
        <v>50.707299999999996</v>
      </c>
      <c r="F169">
        <v>26.6158</v>
      </c>
      <c r="G169">
        <v>25.021000000000001</v>
      </c>
      <c r="H169">
        <v>99.839600000000004</v>
      </c>
      <c r="I169">
        <v>1427</v>
      </c>
      <c r="J169">
        <v>2.3641000000000001</v>
      </c>
    </row>
    <row r="170" spans="1:10" x14ac:dyDescent="0.2">
      <c r="A170" t="s">
        <v>632</v>
      </c>
      <c r="B170">
        <v>9475.1440000000002</v>
      </c>
      <c r="C170">
        <v>44.751199999999997</v>
      </c>
      <c r="D170">
        <v>49.021799999999999</v>
      </c>
      <c r="E170">
        <v>48.997399999999999</v>
      </c>
      <c r="F170">
        <v>24.036000000000001</v>
      </c>
      <c r="G170">
        <v>22.952000000000002</v>
      </c>
      <c r="H170">
        <v>99.555199999999999</v>
      </c>
      <c r="I170">
        <v>1134.2</v>
      </c>
      <c r="J170">
        <v>2.3037999999999998</v>
      </c>
    </row>
    <row r="171" spans="1:10" x14ac:dyDescent="0.2">
      <c r="A171" t="s">
        <v>633</v>
      </c>
      <c r="B171">
        <v>5944.4</v>
      </c>
      <c r="C171">
        <v>42.123699999999999</v>
      </c>
      <c r="D171">
        <v>46.8247</v>
      </c>
      <c r="E171">
        <v>46.893000000000001</v>
      </c>
      <c r="F171">
        <v>20.981000000000002</v>
      </c>
      <c r="G171">
        <v>20.392800000000001</v>
      </c>
      <c r="H171">
        <v>96.552000000000007</v>
      </c>
      <c r="I171">
        <v>1100.5999999999999</v>
      </c>
      <c r="J171">
        <v>2.1230000000000002</v>
      </c>
    </row>
    <row r="172" spans="1:10" x14ac:dyDescent="0.2">
      <c r="A172" t="s">
        <v>634</v>
      </c>
      <c r="B172">
        <v>3657.0320000000002</v>
      </c>
      <c r="C172">
        <v>39.247900000000001</v>
      </c>
      <c r="D172">
        <v>44.314300000000003</v>
      </c>
      <c r="E172">
        <v>44.4955</v>
      </c>
      <c r="F172">
        <v>17.811199999999999</v>
      </c>
      <c r="G172">
        <v>17.6601</v>
      </c>
      <c r="H172">
        <v>88.313400000000001</v>
      </c>
      <c r="I172">
        <v>844</v>
      </c>
      <c r="J172">
        <v>1.8255999999999999</v>
      </c>
    </row>
    <row r="173" spans="1:10" x14ac:dyDescent="0.2">
      <c r="A173" t="s">
        <v>635</v>
      </c>
      <c r="B173">
        <v>2209.6959999999999</v>
      </c>
      <c r="C173">
        <v>36.343000000000004</v>
      </c>
      <c r="D173">
        <v>41.684399999999997</v>
      </c>
      <c r="E173">
        <v>41.934800000000003</v>
      </c>
      <c r="F173">
        <v>14.7958</v>
      </c>
      <c r="G173">
        <v>14.9976</v>
      </c>
      <c r="H173">
        <v>75.879800000000003</v>
      </c>
      <c r="I173">
        <v>668.4</v>
      </c>
      <c r="J173">
        <v>1.4095</v>
      </c>
    </row>
    <row r="174" spans="1:10" x14ac:dyDescent="0.2">
      <c r="A174" t="s">
        <v>636</v>
      </c>
      <c r="B174">
        <v>818.83199999999999</v>
      </c>
      <c r="C174">
        <v>31.3369</v>
      </c>
      <c r="D174">
        <v>37.158200000000001</v>
      </c>
      <c r="E174">
        <v>37.6023</v>
      </c>
      <c r="F174">
        <v>10.5063</v>
      </c>
      <c r="G174">
        <v>11.0717</v>
      </c>
      <c r="H174">
        <v>45.508400000000002</v>
      </c>
      <c r="I174">
        <v>450.4</v>
      </c>
      <c r="J174">
        <v>1.0878000000000001</v>
      </c>
    </row>
    <row r="175" spans="1:10" x14ac:dyDescent="0.2">
      <c r="A175" t="s">
        <v>637</v>
      </c>
      <c r="B175">
        <v>46023.983999999997</v>
      </c>
      <c r="C175">
        <v>43.343400000000003</v>
      </c>
      <c r="D175">
        <v>44.7258</v>
      </c>
      <c r="E175">
        <v>46.6297</v>
      </c>
      <c r="F175">
        <v>29.324200000000001</v>
      </c>
      <c r="G175">
        <v>25.990500000000001</v>
      </c>
      <c r="H175">
        <v>99.838200000000001</v>
      </c>
      <c r="I175">
        <v>2139.5</v>
      </c>
      <c r="J175">
        <v>3.9615999999999998</v>
      </c>
    </row>
    <row r="176" spans="1:10" x14ac:dyDescent="0.2">
      <c r="A176" t="s">
        <v>638</v>
      </c>
      <c r="B176">
        <v>30992.511999999999</v>
      </c>
      <c r="C176">
        <v>40.594000000000001</v>
      </c>
      <c r="D176">
        <v>42.559600000000003</v>
      </c>
      <c r="E176">
        <v>44.506300000000003</v>
      </c>
      <c r="F176">
        <v>25.977799999999998</v>
      </c>
      <c r="G176">
        <v>23.1114</v>
      </c>
      <c r="H176">
        <v>99.756699999999995</v>
      </c>
      <c r="I176">
        <v>1849.7</v>
      </c>
      <c r="J176">
        <v>3.5171000000000001</v>
      </c>
    </row>
    <row r="177" spans="1:10" x14ac:dyDescent="0.2">
      <c r="A177" t="s">
        <v>639</v>
      </c>
      <c r="B177">
        <v>19161.84</v>
      </c>
      <c r="C177">
        <v>37.440300000000001</v>
      </c>
      <c r="D177">
        <v>40.182000000000002</v>
      </c>
      <c r="E177">
        <v>42.069800000000001</v>
      </c>
      <c r="F177">
        <v>22.171299999999999</v>
      </c>
      <c r="G177">
        <v>19.8095</v>
      </c>
      <c r="H177">
        <v>98.085899999999995</v>
      </c>
      <c r="I177">
        <v>2025.7</v>
      </c>
      <c r="J177">
        <v>2.7147000000000001</v>
      </c>
    </row>
    <row r="178" spans="1:10" x14ac:dyDescent="0.2">
      <c r="A178" t="s">
        <v>640</v>
      </c>
      <c r="B178">
        <v>11475.472</v>
      </c>
      <c r="C178">
        <v>34.2575</v>
      </c>
      <c r="D178">
        <v>37.722799999999999</v>
      </c>
      <c r="E178">
        <v>39.5974</v>
      </c>
      <c r="F178">
        <v>18.354700000000001</v>
      </c>
      <c r="G178">
        <v>16.506</v>
      </c>
      <c r="H178">
        <v>89.195899999999995</v>
      </c>
      <c r="I178">
        <v>1465.2</v>
      </c>
      <c r="J178">
        <v>2.5615000000000001</v>
      </c>
    </row>
    <row r="179" spans="1:10" x14ac:dyDescent="0.2">
      <c r="A179" t="s">
        <v>641</v>
      </c>
      <c r="B179">
        <v>6633.2640000000001</v>
      </c>
      <c r="C179">
        <v>31.1937</v>
      </c>
      <c r="D179">
        <v>35.1235</v>
      </c>
      <c r="E179">
        <v>37.2821</v>
      </c>
      <c r="F179">
        <v>14.673</v>
      </c>
      <c r="G179">
        <v>13.3316</v>
      </c>
      <c r="H179">
        <v>73.460499999999996</v>
      </c>
      <c r="I179">
        <v>1060.7</v>
      </c>
      <c r="J179">
        <v>2.0991</v>
      </c>
    </row>
    <row r="180" spans="1:10" x14ac:dyDescent="0.2">
      <c r="A180" t="s">
        <v>642</v>
      </c>
      <c r="B180">
        <v>1943.192</v>
      </c>
      <c r="C180">
        <v>26.337499999999999</v>
      </c>
      <c r="D180">
        <v>30.748100000000001</v>
      </c>
      <c r="E180">
        <v>33.187800000000003</v>
      </c>
      <c r="F180">
        <v>8.8569999999999993</v>
      </c>
      <c r="G180">
        <v>8.4634999999999998</v>
      </c>
      <c r="H180">
        <v>35.805</v>
      </c>
      <c r="I180">
        <v>592.5</v>
      </c>
      <c r="J180">
        <v>1.2687999999999999</v>
      </c>
    </row>
    <row r="181" spans="1:10" x14ac:dyDescent="0.2">
      <c r="A181" t="s">
        <v>643</v>
      </c>
      <c r="B181">
        <v>32214.295999999998</v>
      </c>
      <c r="C181">
        <v>41.778599999999997</v>
      </c>
      <c r="D181">
        <v>47.568100000000001</v>
      </c>
      <c r="E181">
        <v>46.888800000000003</v>
      </c>
      <c r="F181">
        <v>25.685300000000002</v>
      </c>
      <c r="G181">
        <v>24.863700000000001</v>
      </c>
      <c r="H181">
        <v>96.430599999999998</v>
      </c>
      <c r="I181">
        <v>1333.9</v>
      </c>
      <c r="J181">
        <v>1.8636999999999999</v>
      </c>
    </row>
    <row r="182" spans="1:10" x14ac:dyDescent="0.2">
      <c r="A182" t="s">
        <v>644</v>
      </c>
      <c r="B182">
        <v>22352.2</v>
      </c>
      <c r="C182">
        <v>38.613</v>
      </c>
      <c r="D182">
        <v>45.71</v>
      </c>
      <c r="E182">
        <v>45.0017</v>
      </c>
      <c r="F182">
        <v>22.4832</v>
      </c>
      <c r="G182">
        <v>21.929400000000001</v>
      </c>
      <c r="H182">
        <v>93.869100000000003</v>
      </c>
      <c r="I182">
        <v>1183.5999999999999</v>
      </c>
      <c r="J182">
        <v>1.5449999999999999</v>
      </c>
    </row>
    <row r="183" spans="1:10" x14ac:dyDescent="0.2">
      <c r="A183" t="s">
        <v>645</v>
      </c>
      <c r="B183">
        <v>13640.88</v>
      </c>
      <c r="C183">
        <v>34.980899999999998</v>
      </c>
      <c r="D183">
        <v>43.483899999999998</v>
      </c>
      <c r="E183">
        <v>42.954099999999997</v>
      </c>
      <c r="F183">
        <v>18.576499999999999</v>
      </c>
      <c r="G183">
        <v>18.324200000000001</v>
      </c>
      <c r="H183">
        <v>88.605000000000004</v>
      </c>
      <c r="I183">
        <v>1282.8</v>
      </c>
      <c r="J183">
        <v>1.3004</v>
      </c>
    </row>
    <row r="184" spans="1:10" x14ac:dyDescent="0.2">
      <c r="A184" t="s">
        <v>646</v>
      </c>
      <c r="B184">
        <v>7521.7439999999997</v>
      </c>
      <c r="C184">
        <v>31.4541</v>
      </c>
      <c r="D184">
        <v>40.908099999999997</v>
      </c>
      <c r="E184">
        <v>40.697400000000002</v>
      </c>
      <c r="F184">
        <v>14.698700000000001</v>
      </c>
      <c r="G184">
        <v>14.691800000000001</v>
      </c>
      <c r="H184">
        <v>78.250100000000003</v>
      </c>
      <c r="I184">
        <v>926.5</v>
      </c>
      <c r="J184">
        <v>1.0258</v>
      </c>
    </row>
    <row r="185" spans="1:10" x14ac:dyDescent="0.2">
      <c r="A185" t="s">
        <v>647</v>
      </c>
      <c r="B185">
        <v>3676.136</v>
      </c>
      <c r="C185">
        <v>28.3537</v>
      </c>
      <c r="D185">
        <v>38.361600000000003</v>
      </c>
      <c r="E185">
        <v>38.480800000000002</v>
      </c>
      <c r="F185">
        <v>10.9872</v>
      </c>
      <c r="G185">
        <v>11.273400000000001</v>
      </c>
      <c r="H185">
        <v>62.243299999999998</v>
      </c>
      <c r="I185">
        <v>623.1</v>
      </c>
      <c r="J185">
        <v>0.79449999999999998</v>
      </c>
    </row>
    <row r="186" spans="1:10" x14ac:dyDescent="0.2">
      <c r="A186" t="s">
        <v>648</v>
      </c>
      <c r="B186">
        <v>780.28800000000001</v>
      </c>
      <c r="C186">
        <v>24.462299999999999</v>
      </c>
      <c r="D186">
        <v>35.532200000000003</v>
      </c>
      <c r="E186">
        <v>36.032299999999999</v>
      </c>
      <c r="F186">
        <v>6.2763</v>
      </c>
      <c r="G186">
        <v>6.94</v>
      </c>
      <c r="H186">
        <v>30.015799999999999</v>
      </c>
      <c r="I186">
        <v>291.39999999999998</v>
      </c>
      <c r="J186">
        <v>0.50719999999999998</v>
      </c>
    </row>
    <row r="187" spans="1:10" x14ac:dyDescent="0.2">
      <c r="A187" t="s">
        <v>649</v>
      </c>
      <c r="B187">
        <v>59227.752999999997</v>
      </c>
      <c r="C187">
        <v>41.842199999999998</v>
      </c>
      <c r="D187">
        <v>44.924900000000001</v>
      </c>
      <c r="E187">
        <v>43.785800000000002</v>
      </c>
      <c r="F187">
        <v>24.741099999999999</v>
      </c>
      <c r="G187">
        <v>23.603300000000001</v>
      </c>
      <c r="H187">
        <v>99.231700000000004</v>
      </c>
      <c r="I187">
        <v>1633.3</v>
      </c>
      <c r="J187">
        <v>2.0152999999999999</v>
      </c>
    </row>
    <row r="188" spans="1:10" x14ac:dyDescent="0.2">
      <c r="A188" t="s">
        <v>650</v>
      </c>
      <c r="B188">
        <v>37023.675300000003</v>
      </c>
      <c r="C188">
        <v>38.604100000000003</v>
      </c>
      <c r="D188">
        <v>42.898000000000003</v>
      </c>
      <c r="E188">
        <v>42.371899999999997</v>
      </c>
      <c r="F188">
        <v>21.291399999999999</v>
      </c>
      <c r="G188">
        <v>20.586300000000001</v>
      </c>
      <c r="H188">
        <v>97.386200000000002</v>
      </c>
      <c r="I188">
        <v>1300.8</v>
      </c>
      <c r="J188">
        <v>1.4621</v>
      </c>
    </row>
    <row r="189" spans="1:10" x14ac:dyDescent="0.2">
      <c r="A189" t="s">
        <v>651</v>
      </c>
      <c r="B189">
        <v>20853.477599999998</v>
      </c>
      <c r="C189">
        <v>35.325600000000001</v>
      </c>
      <c r="D189">
        <v>40.859200000000001</v>
      </c>
      <c r="E189">
        <v>40.997300000000003</v>
      </c>
      <c r="F189">
        <v>18.861599999999999</v>
      </c>
      <c r="G189">
        <v>18.303100000000001</v>
      </c>
      <c r="H189">
        <v>92.778499999999994</v>
      </c>
      <c r="I189">
        <v>1287</v>
      </c>
      <c r="J189">
        <v>1.1664000000000001</v>
      </c>
    </row>
    <row r="190" spans="1:10" x14ac:dyDescent="0.2">
      <c r="A190" t="s">
        <v>652</v>
      </c>
      <c r="B190">
        <v>10872.300800000001</v>
      </c>
      <c r="C190">
        <v>32.274099999999997</v>
      </c>
      <c r="D190">
        <v>38.747300000000003</v>
      </c>
      <c r="E190">
        <v>39.4377</v>
      </c>
      <c r="F190">
        <v>16.3614</v>
      </c>
      <c r="G190">
        <v>15.8977</v>
      </c>
      <c r="H190">
        <v>84.191999999999993</v>
      </c>
      <c r="I190">
        <v>918.3</v>
      </c>
      <c r="J190">
        <v>1.0289999999999999</v>
      </c>
    </row>
    <row r="191" spans="1:10" x14ac:dyDescent="0.2">
      <c r="A191" t="s">
        <v>653</v>
      </c>
      <c r="B191">
        <v>5410.5360000000001</v>
      </c>
      <c r="C191">
        <v>29.6417</v>
      </c>
      <c r="D191">
        <v>36.692</v>
      </c>
      <c r="E191">
        <v>37.843499999999999</v>
      </c>
      <c r="F191">
        <v>13.4154</v>
      </c>
      <c r="G191">
        <v>13.3041</v>
      </c>
      <c r="H191">
        <v>70.090100000000007</v>
      </c>
      <c r="I191">
        <v>635.20000000000005</v>
      </c>
      <c r="J191">
        <v>0.76400000000000001</v>
      </c>
    </row>
    <row r="192" spans="1:10" x14ac:dyDescent="0.2">
      <c r="A192" t="s">
        <v>654</v>
      </c>
      <c r="B192">
        <v>1457.1333999999999</v>
      </c>
      <c r="C192">
        <v>25.894300000000001</v>
      </c>
      <c r="D192">
        <v>33.798900000000003</v>
      </c>
      <c r="E192">
        <v>35.636699999999998</v>
      </c>
      <c r="F192">
        <v>8.6906999999999996</v>
      </c>
      <c r="G192">
        <v>9.2027000000000001</v>
      </c>
      <c r="H192">
        <v>35.134500000000003</v>
      </c>
      <c r="I192">
        <v>352.4</v>
      </c>
      <c r="J192">
        <v>0.72940000000000005</v>
      </c>
    </row>
    <row r="193" spans="1:10" x14ac:dyDescent="0.2">
      <c r="A193" t="s">
        <v>655</v>
      </c>
      <c r="B193">
        <v>15919.072</v>
      </c>
      <c r="C193">
        <v>43.650399999999998</v>
      </c>
      <c r="D193">
        <v>48.162199999999999</v>
      </c>
      <c r="E193">
        <v>48.735500000000002</v>
      </c>
      <c r="F193">
        <v>22.573</v>
      </c>
      <c r="G193">
        <v>22.194900000000001</v>
      </c>
      <c r="H193">
        <v>96.603700000000003</v>
      </c>
      <c r="I193">
        <v>671.2</v>
      </c>
      <c r="J193">
        <v>0.93340000000000001</v>
      </c>
    </row>
    <row r="194" spans="1:10" x14ac:dyDescent="0.2">
      <c r="A194" t="s">
        <v>656</v>
      </c>
      <c r="B194">
        <v>10063.376</v>
      </c>
      <c r="C194">
        <v>42.011400000000002</v>
      </c>
      <c r="D194">
        <v>46.904400000000003</v>
      </c>
      <c r="E194">
        <v>47.505400000000002</v>
      </c>
      <c r="F194">
        <v>20.928899999999999</v>
      </c>
      <c r="G194">
        <v>20.8002</v>
      </c>
      <c r="H194">
        <v>94.992099999999994</v>
      </c>
      <c r="I194">
        <v>464.9</v>
      </c>
      <c r="J194">
        <v>0.82920000000000005</v>
      </c>
    </row>
    <row r="195" spans="1:10" x14ac:dyDescent="0.2">
      <c r="A195" t="s">
        <v>657</v>
      </c>
      <c r="B195">
        <v>5986.7359999999999</v>
      </c>
      <c r="C195">
        <v>40.009799999999998</v>
      </c>
      <c r="D195">
        <v>45.130299999999998</v>
      </c>
      <c r="E195">
        <v>45.7239</v>
      </c>
      <c r="F195">
        <v>19.075800000000001</v>
      </c>
      <c r="G195">
        <v>19.150500000000001</v>
      </c>
      <c r="H195">
        <v>91.310699999999997</v>
      </c>
      <c r="I195">
        <v>420.6</v>
      </c>
      <c r="J195">
        <v>0.76739999999999997</v>
      </c>
    </row>
    <row r="196" spans="1:10" x14ac:dyDescent="0.2">
      <c r="A196" t="s">
        <v>658</v>
      </c>
      <c r="B196">
        <v>3564.1120000000001</v>
      </c>
      <c r="C196">
        <v>37.713900000000002</v>
      </c>
      <c r="D196">
        <v>42.937800000000003</v>
      </c>
      <c r="E196">
        <v>43.734099999999998</v>
      </c>
      <c r="F196">
        <v>17.055700000000002</v>
      </c>
      <c r="G196">
        <v>17.243099999999998</v>
      </c>
      <c r="H196">
        <v>84.430700000000002</v>
      </c>
      <c r="I196">
        <v>298.7</v>
      </c>
      <c r="J196">
        <v>0.59970000000000001</v>
      </c>
    </row>
    <row r="197" spans="1:10" x14ac:dyDescent="0.2">
      <c r="A197" t="s">
        <v>659</v>
      </c>
      <c r="B197">
        <v>2069.8719999999998</v>
      </c>
      <c r="C197">
        <v>35.113300000000002</v>
      </c>
      <c r="D197">
        <v>40.951900000000002</v>
      </c>
      <c r="E197">
        <v>41.539900000000003</v>
      </c>
      <c r="F197">
        <v>14.686199999999999</v>
      </c>
      <c r="G197">
        <v>15.0101</v>
      </c>
      <c r="H197">
        <v>72.997</v>
      </c>
      <c r="I197">
        <v>222.5</v>
      </c>
      <c r="J197">
        <v>0.50139999999999996</v>
      </c>
    </row>
    <row r="198" spans="1:10" x14ac:dyDescent="0.2">
      <c r="A198" t="s">
        <v>660</v>
      </c>
      <c r="B198">
        <v>800.928</v>
      </c>
      <c r="C198">
        <v>30.759</v>
      </c>
      <c r="D198">
        <v>36.763300000000001</v>
      </c>
      <c r="E198">
        <v>36.883600000000001</v>
      </c>
      <c r="F198">
        <v>11.448</v>
      </c>
      <c r="G198">
        <v>11.9513</v>
      </c>
      <c r="H198">
        <v>42.417400000000001</v>
      </c>
      <c r="I198">
        <v>150</v>
      </c>
      <c r="J198">
        <v>0.39939999999999998</v>
      </c>
    </row>
    <row r="199" spans="1:10" x14ac:dyDescent="0.2">
      <c r="A199" t="s">
        <v>661</v>
      </c>
      <c r="B199">
        <v>18324.335999999999</v>
      </c>
      <c r="C199">
        <v>44.126600000000003</v>
      </c>
      <c r="D199">
        <v>47.581499999999998</v>
      </c>
      <c r="E199">
        <v>48.411999999999999</v>
      </c>
      <c r="F199">
        <v>23.4328</v>
      </c>
      <c r="G199">
        <v>22.975200000000001</v>
      </c>
      <c r="H199">
        <v>96.766300000000001</v>
      </c>
      <c r="I199">
        <v>661</v>
      </c>
      <c r="J199">
        <v>1.1141000000000001</v>
      </c>
    </row>
    <row r="200" spans="1:10" x14ac:dyDescent="0.2">
      <c r="A200" t="s">
        <v>662</v>
      </c>
      <c r="B200">
        <v>12288.448</v>
      </c>
      <c r="C200">
        <v>42.341299999999997</v>
      </c>
      <c r="D200">
        <v>46.088900000000002</v>
      </c>
      <c r="E200">
        <v>47.065899999999999</v>
      </c>
      <c r="F200">
        <v>21.691800000000001</v>
      </c>
      <c r="G200">
        <v>21.532800000000002</v>
      </c>
      <c r="H200">
        <v>95.051199999999994</v>
      </c>
      <c r="I200">
        <v>484.1</v>
      </c>
      <c r="J200">
        <v>0.86219999999999997</v>
      </c>
    </row>
    <row r="201" spans="1:10" x14ac:dyDescent="0.2">
      <c r="A201" t="s">
        <v>663</v>
      </c>
      <c r="B201">
        <v>7659.6</v>
      </c>
      <c r="C201">
        <v>39.999899999999997</v>
      </c>
      <c r="D201">
        <v>44.213799999999999</v>
      </c>
      <c r="E201">
        <v>45.267299999999999</v>
      </c>
      <c r="F201">
        <v>19.325399999999998</v>
      </c>
      <c r="G201">
        <v>19.555399999999999</v>
      </c>
      <c r="H201">
        <v>91.192999999999998</v>
      </c>
      <c r="I201">
        <v>452.6</v>
      </c>
      <c r="J201">
        <v>0.78459999999999996</v>
      </c>
    </row>
    <row r="202" spans="1:10" x14ac:dyDescent="0.2">
      <c r="A202" t="s">
        <v>664</v>
      </c>
      <c r="B202">
        <v>4713.2160000000003</v>
      </c>
      <c r="C202">
        <v>37.3352</v>
      </c>
      <c r="D202">
        <v>42.111800000000002</v>
      </c>
      <c r="E202">
        <v>43.131599999999999</v>
      </c>
      <c r="F202">
        <v>16.729500000000002</v>
      </c>
      <c r="G202">
        <v>17.2804</v>
      </c>
      <c r="H202">
        <v>83.756</v>
      </c>
      <c r="I202">
        <v>339.4</v>
      </c>
      <c r="J202">
        <v>0.85170000000000001</v>
      </c>
    </row>
    <row r="203" spans="1:10" x14ac:dyDescent="0.2">
      <c r="A203" t="s">
        <v>665</v>
      </c>
      <c r="B203">
        <v>2886.88</v>
      </c>
      <c r="C203">
        <v>34.515700000000002</v>
      </c>
      <c r="D203">
        <v>40.045699999999997</v>
      </c>
      <c r="E203">
        <v>40.777500000000003</v>
      </c>
      <c r="F203">
        <v>14.23</v>
      </c>
      <c r="G203">
        <v>14.958500000000001</v>
      </c>
      <c r="H203">
        <v>72.043199999999999</v>
      </c>
      <c r="I203">
        <v>263.7</v>
      </c>
      <c r="J203">
        <v>0.70779999999999998</v>
      </c>
    </row>
    <row r="204" spans="1:10" x14ac:dyDescent="0.2">
      <c r="A204" t="s">
        <v>666</v>
      </c>
      <c r="B204">
        <v>1084.288</v>
      </c>
      <c r="C204">
        <v>29.55</v>
      </c>
      <c r="D204">
        <v>35.6509</v>
      </c>
      <c r="E204">
        <v>36.391800000000003</v>
      </c>
      <c r="F204">
        <v>10.3154</v>
      </c>
      <c r="G204">
        <v>11.103199999999999</v>
      </c>
      <c r="H204">
        <v>43.433500000000002</v>
      </c>
      <c r="I204">
        <v>178.8</v>
      </c>
      <c r="J204">
        <v>0.48430000000000001</v>
      </c>
    </row>
    <row r="205" spans="1:10" x14ac:dyDescent="0.2">
      <c r="A205" t="s">
        <v>667</v>
      </c>
      <c r="B205">
        <v>31258.758000000002</v>
      </c>
      <c r="C205">
        <v>44.223999999999997</v>
      </c>
      <c r="D205">
        <v>45.536799999999999</v>
      </c>
      <c r="E205">
        <v>45.340299999999999</v>
      </c>
      <c r="F205">
        <v>25.88</v>
      </c>
      <c r="G205">
        <v>25.0595</v>
      </c>
      <c r="H205">
        <v>99.825900000000004</v>
      </c>
      <c r="I205">
        <v>1462</v>
      </c>
      <c r="J205">
        <v>1.2917000000000001</v>
      </c>
    </row>
    <row r="206" spans="1:10" x14ac:dyDescent="0.2">
      <c r="A206" t="s">
        <v>668</v>
      </c>
      <c r="B206">
        <v>19308.000700000001</v>
      </c>
      <c r="C206">
        <v>41.286099999999998</v>
      </c>
      <c r="D206">
        <v>43.283799999999999</v>
      </c>
      <c r="E206">
        <v>43.532899999999998</v>
      </c>
      <c r="F206">
        <v>22.565999999999999</v>
      </c>
      <c r="G206">
        <v>22.011700000000001</v>
      </c>
      <c r="H206">
        <v>99.719399999999993</v>
      </c>
      <c r="I206">
        <v>1145.7</v>
      </c>
      <c r="J206">
        <v>1.1402000000000001</v>
      </c>
    </row>
    <row r="207" spans="1:10" x14ac:dyDescent="0.2">
      <c r="A207" t="s">
        <v>669</v>
      </c>
      <c r="B207">
        <v>10965.056</v>
      </c>
      <c r="C207">
        <v>38.279299999999999</v>
      </c>
      <c r="D207">
        <v>40.903199999999998</v>
      </c>
      <c r="E207">
        <v>41.737299999999998</v>
      </c>
      <c r="F207">
        <v>18.9937</v>
      </c>
      <c r="G207">
        <v>18.820900000000002</v>
      </c>
      <c r="H207">
        <v>94.936800000000005</v>
      </c>
      <c r="I207">
        <v>1068.4000000000001</v>
      </c>
      <c r="J207">
        <v>0.96289999999999998</v>
      </c>
    </row>
    <row r="208" spans="1:10" x14ac:dyDescent="0.2">
      <c r="A208" t="s">
        <v>670</v>
      </c>
      <c r="B208">
        <v>6221.4522999999999</v>
      </c>
      <c r="C208">
        <v>35.456299999999999</v>
      </c>
      <c r="D208">
        <v>38.563699999999997</v>
      </c>
      <c r="E208">
        <v>39.9895</v>
      </c>
      <c r="F208">
        <v>15.839</v>
      </c>
      <c r="G208">
        <v>16.046199999999999</v>
      </c>
      <c r="H208">
        <v>84.210499999999996</v>
      </c>
      <c r="I208">
        <v>758.7</v>
      </c>
      <c r="J208">
        <v>0.79869999999999997</v>
      </c>
    </row>
    <row r="209" spans="1:10" x14ac:dyDescent="0.2">
      <c r="A209" t="s">
        <v>671</v>
      </c>
      <c r="B209">
        <v>3441.2273</v>
      </c>
      <c r="C209">
        <v>32.700200000000002</v>
      </c>
      <c r="D209">
        <v>36.4148</v>
      </c>
      <c r="E209">
        <v>38.261299999999999</v>
      </c>
      <c r="F209">
        <v>12.786099999999999</v>
      </c>
      <c r="G209">
        <v>13.316000000000001</v>
      </c>
      <c r="H209">
        <v>67.229699999999994</v>
      </c>
      <c r="I209">
        <v>558.1</v>
      </c>
      <c r="J209">
        <v>0.71120000000000005</v>
      </c>
    </row>
    <row r="210" spans="1:10" x14ac:dyDescent="0.2">
      <c r="A210" t="s">
        <v>672</v>
      </c>
      <c r="B210">
        <v>1039.8231000000001</v>
      </c>
      <c r="C210">
        <v>28.391500000000001</v>
      </c>
      <c r="D210">
        <v>32.791899999999998</v>
      </c>
      <c r="E210">
        <v>35.194099999999999</v>
      </c>
      <c r="F210">
        <v>8.2616999999999994</v>
      </c>
      <c r="G210">
        <v>9.125</v>
      </c>
      <c r="H210">
        <v>28.157499999999999</v>
      </c>
      <c r="I210">
        <v>328.9</v>
      </c>
      <c r="J210">
        <v>0.48280000000000001</v>
      </c>
    </row>
    <row r="211" spans="1:10" x14ac:dyDescent="0.2">
      <c r="A211" t="s">
        <v>673</v>
      </c>
      <c r="B211">
        <v>18453.295999999998</v>
      </c>
      <c r="C211">
        <v>44.0657</v>
      </c>
      <c r="D211">
        <v>48.650700000000001</v>
      </c>
      <c r="E211">
        <v>48.430300000000003</v>
      </c>
      <c r="F211">
        <v>23.8447</v>
      </c>
      <c r="G211">
        <v>23.476199999999999</v>
      </c>
      <c r="H211">
        <v>96.884399999999999</v>
      </c>
      <c r="I211">
        <v>643.29999999999995</v>
      </c>
      <c r="J211">
        <v>1.0466</v>
      </c>
    </row>
    <row r="212" spans="1:10" x14ac:dyDescent="0.2">
      <c r="A212" t="s">
        <v>674</v>
      </c>
      <c r="B212">
        <v>12335.216</v>
      </c>
      <c r="C212">
        <v>42.250399999999999</v>
      </c>
      <c r="D212">
        <v>47.5443</v>
      </c>
      <c r="E212">
        <v>46.8399</v>
      </c>
      <c r="F212">
        <v>22.013200000000001</v>
      </c>
      <c r="G212">
        <v>21.988800000000001</v>
      </c>
      <c r="H212">
        <v>94.5261</v>
      </c>
      <c r="I212">
        <v>499.5</v>
      </c>
      <c r="J212">
        <v>0.9264</v>
      </c>
    </row>
    <row r="213" spans="1:10" x14ac:dyDescent="0.2">
      <c r="A213" t="s">
        <v>675</v>
      </c>
      <c r="B213">
        <v>7786.6239999999998</v>
      </c>
      <c r="C213">
        <v>39.807600000000001</v>
      </c>
      <c r="D213">
        <v>46.136800000000001</v>
      </c>
      <c r="E213">
        <v>44.714199999999998</v>
      </c>
      <c r="F213">
        <v>19.628</v>
      </c>
      <c r="G213">
        <v>19.919</v>
      </c>
      <c r="H213">
        <v>89.391800000000003</v>
      </c>
      <c r="I213">
        <v>471</v>
      </c>
      <c r="J213">
        <v>0.79459999999999997</v>
      </c>
    </row>
    <row r="214" spans="1:10" x14ac:dyDescent="0.2">
      <c r="A214" t="s">
        <v>676</v>
      </c>
      <c r="B214">
        <v>4765.5200000000004</v>
      </c>
      <c r="C214">
        <v>36.867800000000003</v>
      </c>
      <c r="D214">
        <v>44.350499999999997</v>
      </c>
      <c r="E214">
        <v>42.376100000000001</v>
      </c>
      <c r="F214">
        <v>16.8673</v>
      </c>
      <c r="G214">
        <v>17.3674</v>
      </c>
      <c r="H214">
        <v>79.704300000000003</v>
      </c>
      <c r="I214">
        <v>346.1</v>
      </c>
      <c r="J214">
        <v>0.71589999999999998</v>
      </c>
    </row>
    <row r="215" spans="1:10" x14ac:dyDescent="0.2">
      <c r="A215" t="s">
        <v>677</v>
      </c>
      <c r="B215">
        <v>2748.672</v>
      </c>
      <c r="C215">
        <v>33.689700000000002</v>
      </c>
      <c r="D215">
        <v>42.478099999999998</v>
      </c>
      <c r="E215">
        <v>40.26</v>
      </c>
      <c r="F215">
        <v>13.5878</v>
      </c>
      <c r="G215">
        <v>14.2616</v>
      </c>
      <c r="H215">
        <v>63.954799999999999</v>
      </c>
      <c r="I215">
        <v>270.2</v>
      </c>
      <c r="J215">
        <v>0.57010000000000005</v>
      </c>
    </row>
    <row r="216" spans="1:10" x14ac:dyDescent="0.2">
      <c r="A216" t="s">
        <v>678</v>
      </c>
      <c r="B216">
        <v>758.49599999999998</v>
      </c>
      <c r="C216">
        <v>28.590199999999999</v>
      </c>
      <c r="D216">
        <v>39.619599999999998</v>
      </c>
      <c r="E216">
        <v>37.844799999999999</v>
      </c>
      <c r="F216">
        <v>8.4362999999999992</v>
      </c>
      <c r="G216">
        <v>9.0884999999999998</v>
      </c>
      <c r="H216">
        <v>25.666499999999999</v>
      </c>
      <c r="I216">
        <v>166.3</v>
      </c>
      <c r="J216">
        <v>0.45590000000000003</v>
      </c>
    </row>
    <row r="217" spans="1:10" x14ac:dyDescent="0.2">
      <c r="A217" t="s">
        <v>679</v>
      </c>
      <c r="B217">
        <v>17632.191999999999</v>
      </c>
      <c r="C217">
        <v>43.948700000000002</v>
      </c>
      <c r="D217">
        <v>48.9054</v>
      </c>
      <c r="E217">
        <v>49.0916</v>
      </c>
      <c r="F217">
        <v>23.508500000000002</v>
      </c>
      <c r="G217">
        <v>22.928999999999998</v>
      </c>
      <c r="H217">
        <v>97.596199999999996</v>
      </c>
      <c r="I217">
        <v>679</v>
      </c>
      <c r="J217">
        <v>1.0508</v>
      </c>
    </row>
    <row r="218" spans="1:10" x14ac:dyDescent="0.2">
      <c r="A218" t="s">
        <v>680</v>
      </c>
      <c r="B218">
        <v>11026.031999999999</v>
      </c>
      <c r="C218">
        <v>41.981999999999999</v>
      </c>
      <c r="D218">
        <v>47.658099999999997</v>
      </c>
      <c r="E218">
        <v>47.811</v>
      </c>
      <c r="F218">
        <v>20.884699999999999</v>
      </c>
      <c r="G218">
        <v>20.736799999999999</v>
      </c>
      <c r="H218">
        <v>95.631799999999998</v>
      </c>
      <c r="I218">
        <v>481.5</v>
      </c>
      <c r="J218">
        <v>0.93140000000000001</v>
      </c>
    </row>
    <row r="219" spans="1:10" x14ac:dyDescent="0.2">
      <c r="A219" t="s">
        <v>681</v>
      </c>
      <c r="B219">
        <v>6419.1360000000004</v>
      </c>
      <c r="C219">
        <v>39.695999999999998</v>
      </c>
      <c r="D219">
        <v>45.8476</v>
      </c>
      <c r="E219">
        <v>45.974499999999999</v>
      </c>
      <c r="F219">
        <v>17.906700000000001</v>
      </c>
      <c r="G219">
        <v>18.2498</v>
      </c>
      <c r="H219">
        <v>91.177000000000007</v>
      </c>
      <c r="I219">
        <v>423.1</v>
      </c>
      <c r="J219">
        <v>0.80279999999999996</v>
      </c>
    </row>
    <row r="220" spans="1:10" x14ac:dyDescent="0.2">
      <c r="A220" t="s">
        <v>682</v>
      </c>
      <c r="B220">
        <v>3723.1840000000002</v>
      </c>
      <c r="C220">
        <v>37.292000000000002</v>
      </c>
      <c r="D220">
        <v>43.794600000000003</v>
      </c>
      <c r="E220">
        <v>43.737400000000001</v>
      </c>
      <c r="F220">
        <v>15.246</v>
      </c>
      <c r="G220">
        <v>15.9354</v>
      </c>
      <c r="H220">
        <v>82.883899999999997</v>
      </c>
      <c r="I220">
        <v>300.60000000000002</v>
      </c>
      <c r="J220">
        <v>0.68969999999999998</v>
      </c>
    </row>
    <row r="221" spans="1:10" x14ac:dyDescent="0.2">
      <c r="A221" t="s">
        <v>683</v>
      </c>
      <c r="B221">
        <v>2213.2959999999998</v>
      </c>
      <c r="C221">
        <v>34.860199999999999</v>
      </c>
      <c r="D221">
        <v>41.581400000000002</v>
      </c>
      <c r="E221">
        <v>41.358699999999999</v>
      </c>
      <c r="F221">
        <v>13.2684</v>
      </c>
      <c r="G221">
        <v>14.100099999999999</v>
      </c>
      <c r="H221">
        <v>71.0732</v>
      </c>
      <c r="I221">
        <v>224.2</v>
      </c>
      <c r="J221">
        <v>0.61909999999999998</v>
      </c>
    </row>
    <row r="222" spans="1:10" x14ac:dyDescent="0.2">
      <c r="A222" t="s">
        <v>684</v>
      </c>
      <c r="B222">
        <v>811.26400000000001</v>
      </c>
      <c r="C222">
        <v>30.303100000000001</v>
      </c>
      <c r="D222">
        <v>37.911999999999999</v>
      </c>
      <c r="E222">
        <v>37.390500000000003</v>
      </c>
      <c r="F222">
        <v>9.8809000000000005</v>
      </c>
      <c r="G222">
        <v>10.832000000000001</v>
      </c>
      <c r="H222">
        <v>41.368400000000001</v>
      </c>
      <c r="I222">
        <v>156.19999999999999</v>
      </c>
      <c r="J222">
        <v>0.48159999999999997</v>
      </c>
    </row>
    <row r="223" spans="1:10" x14ac:dyDescent="0.2">
      <c r="A223" t="s">
        <v>685</v>
      </c>
      <c r="B223">
        <v>19820.080000000002</v>
      </c>
      <c r="C223">
        <v>43.326700000000002</v>
      </c>
      <c r="D223">
        <v>48.633600000000001</v>
      </c>
      <c r="E223">
        <v>50.366100000000003</v>
      </c>
      <c r="F223">
        <v>27.349</v>
      </c>
      <c r="G223">
        <v>26.185500000000001</v>
      </c>
      <c r="H223">
        <v>99.87</v>
      </c>
      <c r="I223">
        <v>902.4</v>
      </c>
      <c r="J223">
        <v>1.4581</v>
      </c>
    </row>
    <row r="224" spans="1:10" x14ac:dyDescent="0.2">
      <c r="A224" t="s">
        <v>686</v>
      </c>
      <c r="B224">
        <v>13892.608</v>
      </c>
      <c r="C224">
        <v>40.533700000000003</v>
      </c>
      <c r="D224">
        <v>47.139299999999999</v>
      </c>
      <c r="E224">
        <v>48.725200000000001</v>
      </c>
      <c r="F224">
        <v>24.285599999999999</v>
      </c>
      <c r="G224">
        <v>23.554200000000002</v>
      </c>
      <c r="H224">
        <v>99.812399999999997</v>
      </c>
      <c r="I224">
        <v>775.9</v>
      </c>
      <c r="J224">
        <v>1.2625</v>
      </c>
    </row>
    <row r="225" spans="1:10" x14ac:dyDescent="0.2">
      <c r="A225" t="s">
        <v>687</v>
      </c>
      <c r="B225">
        <v>8880.5840000000007</v>
      </c>
      <c r="C225">
        <v>37.256</v>
      </c>
      <c r="D225">
        <v>45.353099999999998</v>
      </c>
      <c r="E225">
        <v>46.826799999999999</v>
      </c>
      <c r="F225">
        <v>20.494299999999999</v>
      </c>
      <c r="G225">
        <v>20.2319</v>
      </c>
      <c r="H225">
        <v>99.662800000000004</v>
      </c>
      <c r="I225">
        <v>825.3</v>
      </c>
      <c r="J225">
        <v>1.0111000000000001</v>
      </c>
    </row>
    <row r="226" spans="1:10" x14ac:dyDescent="0.2">
      <c r="A226" t="s">
        <v>688</v>
      </c>
      <c r="B226">
        <v>5435.1279999999997</v>
      </c>
      <c r="C226">
        <v>33.9696</v>
      </c>
      <c r="D226">
        <v>42.857199999999999</v>
      </c>
      <c r="E226">
        <v>44.704999999999998</v>
      </c>
      <c r="F226">
        <v>16.609400000000001</v>
      </c>
      <c r="G226">
        <v>16.7713</v>
      </c>
      <c r="H226">
        <v>93.365499999999997</v>
      </c>
      <c r="I226">
        <v>608.1</v>
      </c>
      <c r="J226">
        <v>0.96830000000000005</v>
      </c>
    </row>
    <row r="227" spans="1:10" x14ac:dyDescent="0.2">
      <c r="A227" t="s">
        <v>689</v>
      </c>
      <c r="B227">
        <v>3209.4319999999998</v>
      </c>
      <c r="C227">
        <v>30.860499999999998</v>
      </c>
      <c r="D227">
        <v>40.232199999999999</v>
      </c>
      <c r="E227">
        <v>42.7532</v>
      </c>
      <c r="F227">
        <v>12.914099999999999</v>
      </c>
      <c r="G227">
        <v>13.4239</v>
      </c>
      <c r="H227">
        <v>80.209699999999998</v>
      </c>
      <c r="I227">
        <v>457.6</v>
      </c>
      <c r="J227">
        <v>0.76929999999999998</v>
      </c>
    </row>
    <row r="228" spans="1:10" x14ac:dyDescent="0.2">
      <c r="A228" t="s">
        <v>690</v>
      </c>
      <c r="B228">
        <v>1120.912</v>
      </c>
      <c r="C228">
        <v>26.086500000000001</v>
      </c>
      <c r="D228">
        <v>36.301699999999997</v>
      </c>
      <c r="E228">
        <v>39.871600000000001</v>
      </c>
      <c r="F228">
        <v>7.7923</v>
      </c>
      <c r="G228">
        <v>8.6437000000000008</v>
      </c>
      <c r="H228">
        <v>51.222099999999998</v>
      </c>
      <c r="I228">
        <v>279.60000000000002</v>
      </c>
      <c r="J228">
        <v>0.50490000000000002</v>
      </c>
    </row>
    <row r="229" spans="1:10" x14ac:dyDescent="0.2">
      <c r="A229" t="s">
        <v>691</v>
      </c>
      <c r="B229">
        <v>7092.9533000000001</v>
      </c>
      <c r="C229">
        <v>43.757599999999996</v>
      </c>
      <c r="D229">
        <v>43.497199999999999</v>
      </c>
      <c r="E229">
        <v>43.981499999999997</v>
      </c>
      <c r="F229">
        <v>19.819299999999998</v>
      </c>
      <c r="G229">
        <v>26.934200000000001</v>
      </c>
      <c r="H229">
        <v>98.631200000000007</v>
      </c>
      <c r="I229">
        <v>391.6</v>
      </c>
      <c r="J229">
        <v>0.46300000000000002</v>
      </c>
    </row>
    <row r="230" spans="1:10" x14ac:dyDescent="0.2">
      <c r="A230" t="s">
        <v>692</v>
      </c>
      <c r="B230">
        <v>4978.5066999999999</v>
      </c>
      <c r="C230">
        <v>40.4026</v>
      </c>
      <c r="D230">
        <v>39.9818</v>
      </c>
      <c r="E230">
        <v>40.932699999999997</v>
      </c>
      <c r="F230">
        <v>17.828399999999998</v>
      </c>
      <c r="G230">
        <v>24.703399999999998</v>
      </c>
      <c r="H230">
        <v>97.929199999999994</v>
      </c>
      <c r="I230">
        <v>385.5</v>
      </c>
      <c r="J230">
        <v>0.37</v>
      </c>
    </row>
    <row r="231" spans="1:10" x14ac:dyDescent="0.2">
      <c r="A231" t="s">
        <v>693</v>
      </c>
      <c r="B231">
        <v>3059.5533</v>
      </c>
      <c r="C231">
        <v>36.478299999999997</v>
      </c>
      <c r="D231">
        <v>36.492800000000003</v>
      </c>
      <c r="E231">
        <v>38.394799999999996</v>
      </c>
      <c r="F231">
        <v>15.2127</v>
      </c>
      <c r="G231">
        <v>21.7026</v>
      </c>
      <c r="H231">
        <v>95.176100000000005</v>
      </c>
      <c r="I231">
        <v>337.6</v>
      </c>
      <c r="J231">
        <v>0.34770000000000001</v>
      </c>
    </row>
    <row r="232" spans="1:10" x14ac:dyDescent="0.2">
      <c r="A232" t="s">
        <v>694</v>
      </c>
      <c r="B232">
        <v>1781.9332999999999</v>
      </c>
      <c r="C232">
        <v>32.562100000000001</v>
      </c>
      <c r="D232">
        <v>34.546900000000001</v>
      </c>
      <c r="E232">
        <v>37.246200000000002</v>
      </c>
      <c r="F232">
        <v>12.5198</v>
      </c>
      <c r="G232">
        <v>18.4679</v>
      </c>
      <c r="H232">
        <v>85.765100000000004</v>
      </c>
      <c r="I232">
        <v>245.3</v>
      </c>
      <c r="J232">
        <v>0.26960000000000001</v>
      </c>
    </row>
    <row r="233" spans="1:10" x14ac:dyDescent="0.2">
      <c r="A233" t="s">
        <v>695</v>
      </c>
      <c r="B233">
        <v>970.48</v>
      </c>
      <c r="C233">
        <v>28.979600000000001</v>
      </c>
      <c r="D233">
        <v>32.960500000000003</v>
      </c>
      <c r="E233">
        <v>35.692100000000003</v>
      </c>
      <c r="F233">
        <v>9.9930000000000003</v>
      </c>
      <c r="G233">
        <v>15.175000000000001</v>
      </c>
      <c r="H233">
        <v>69.841499999999996</v>
      </c>
      <c r="I233">
        <v>169.5</v>
      </c>
      <c r="J233">
        <v>0.22800000000000001</v>
      </c>
    </row>
    <row r="234" spans="1:10" x14ac:dyDescent="0.2">
      <c r="A234" t="s">
        <v>696</v>
      </c>
      <c r="B234">
        <v>230.7867</v>
      </c>
      <c r="C234">
        <v>23.964400000000001</v>
      </c>
      <c r="D234">
        <v>30.761199999999999</v>
      </c>
      <c r="E234">
        <v>33.656199999999998</v>
      </c>
      <c r="F234">
        <v>6.6708999999999996</v>
      </c>
      <c r="G234">
        <v>9.891</v>
      </c>
      <c r="H234">
        <v>26.331299999999999</v>
      </c>
      <c r="I234">
        <v>80</v>
      </c>
      <c r="J234">
        <v>0.1249</v>
      </c>
    </row>
    <row r="235" spans="1:10" x14ac:dyDescent="0.2">
      <c r="A235" t="s">
        <v>697</v>
      </c>
      <c r="B235">
        <v>9253.8649000000005</v>
      </c>
      <c r="C235">
        <v>41.407200000000003</v>
      </c>
      <c r="D235">
        <v>44.648099999999999</v>
      </c>
      <c r="E235">
        <v>48.7941</v>
      </c>
      <c r="F235">
        <v>15.7219</v>
      </c>
      <c r="G235">
        <v>23.079000000000001</v>
      </c>
      <c r="H235">
        <v>99.789100000000005</v>
      </c>
      <c r="I235">
        <v>568.1</v>
      </c>
      <c r="J235">
        <v>0.54269999999999996</v>
      </c>
    </row>
    <row r="236" spans="1:10" x14ac:dyDescent="0.2">
      <c r="A236" t="s">
        <v>698</v>
      </c>
      <c r="B236">
        <v>6339.5661</v>
      </c>
      <c r="C236">
        <v>38.031799999999997</v>
      </c>
      <c r="D236">
        <v>42.747199999999999</v>
      </c>
      <c r="E236">
        <v>47.744999999999997</v>
      </c>
      <c r="F236">
        <v>13.2117</v>
      </c>
      <c r="G236">
        <v>20.132400000000001</v>
      </c>
      <c r="H236">
        <v>99.668499999999995</v>
      </c>
      <c r="I236">
        <v>467.9</v>
      </c>
      <c r="J236">
        <v>0.45639999999999997</v>
      </c>
    </row>
    <row r="237" spans="1:10" x14ac:dyDescent="0.2">
      <c r="A237" t="s">
        <v>699</v>
      </c>
      <c r="B237">
        <v>3612.6797000000001</v>
      </c>
      <c r="C237">
        <v>34.177399999999999</v>
      </c>
      <c r="D237">
        <v>40.724699999999999</v>
      </c>
      <c r="E237">
        <v>46.443800000000003</v>
      </c>
      <c r="F237">
        <v>10.4046</v>
      </c>
      <c r="G237">
        <v>16.841100000000001</v>
      </c>
      <c r="H237">
        <v>97.843299999999999</v>
      </c>
      <c r="I237">
        <v>332.3</v>
      </c>
      <c r="J237">
        <v>0.34110000000000001</v>
      </c>
    </row>
    <row r="238" spans="1:10" x14ac:dyDescent="0.2">
      <c r="A238" t="s">
        <v>700</v>
      </c>
      <c r="B238">
        <v>1689.9883</v>
      </c>
      <c r="C238">
        <v>30.615500000000001</v>
      </c>
      <c r="D238">
        <v>38.848999999999997</v>
      </c>
      <c r="E238">
        <v>45.3688</v>
      </c>
      <c r="F238">
        <v>7.8357000000000001</v>
      </c>
      <c r="G238">
        <v>13.6753</v>
      </c>
      <c r="H238">
        <v>82.693899999999999</v>
      </c>
      <c r="I238">
        <v>228.6</v>
      </c>
      <c r="J238">
        <v>0.26950000000000002</v>
      </c>
    </row>
    <row r="239" spans="1:10" x14ac:dyDescent="0.2">
      <c r="A239" t="s">
        <v>701</v>
      </c>
      <c r="B239">
        <v>629.24210000000005</v>
      </c>
      <c r="C239">
        <v>27.817599999999999</v>
      </c>
      <c r="D239">
        <v>37.4955</v>
      </c>
      <c r="E239">
        <v>44.242699999999999</v>
      </c>
      <c r="F239">
        <v>5.8582999999999998</v>
      </c>
      <c r="G239">
        <v>10.8017</v>
      </c>
      <c r="H239">
        <v>60.252400000000002</v>
      </c>
      <c r="I239">
        <v>141.69999999999999</v>
      </c>
      <c r="J239">
        <v>0.18149999999999999</v>
      </c>
    </row>
    <row r="240" spans="1:10" x14ac:dyDescent="0.2">
      <c r="A240" t="s">
        <v>702</v>
      </c>
      <c r="B240">
        <v>121.2306</v>
      </c>
      <c r="C240">
        <v>25.2607</v>
      </c>
      <c r="D240">
        <v>35.712800000000001</v>
      </c>
      <c r="E240">
        <v>41.235799999999998</v>
      </c>
      <c r="F240">
        <v>4.4108000000000001</v>
      </c>
      <c r="G240">
        <v>7.2946</v>
      </c>
      <c r="H240">
        <v>18.506</v>
      </c>
      <c r="I240">
        <v>53.2</v>
      </c>
      <c r="J240">
        <v>0.1142</v>
      </c>
    </row>
    <row r="241" spans="1:10" x14ac:dyDescent="0.2">
      <c r="A241" t="s">
        <v>703</v>
      </c>
      <c r="B241">
        <v>12366.7968</v>
      </c>
      <c r="C241">
        <v>42.0886</v>
      </c>
      <c r="D241">
        <v>45.180700000000002</v>
      </c>
      <c r="E241">
        <v>46.152299999999997</v>
      </c>
      <c r="F241">
        <v>18.758500000000002</v>
      </c>
      <c r="G241">
        <v>26.322600000000001</v>
      </c>
      <c r="H241">
        <v>96.205699999999993</v>
      </c>
      <c r="I241">
        <v>621.1</v>
      </c>
      <c r="J241">
        <v>0.53139999999999998</v>
      </c>
    </row>
    <row r="242" spans="1:10" x14ac:dyDescent="0.2">
      <c r="A242" t="s">
        <v>704</v>
      </c>
      <c r="B242">
        <v>9265.7808999999997</v>
      </c>
      <c r="C242">
        <v>38.280700000000003</v>
      </c>
      <c r="D242">
        <v>43.396799999999999</v>
      </c>
      <c r="E242">
        <v>44.601599999999998</v>
      </c>
      <c r="F242">
        <v>15.8437</v>
      </c>
      <c r="G242">
        <v>23.4221</v>
      </c>
      <c r="H242">
        <v>94.328599999999994</v>
      </c>
      <c r="I242">
        <v>579.1</v>
      </c>
      <c r="J242">
        <v>0.51729999999999998</v>
      </c>
    </row>
    <row r="243" spans="1:10" x14ac:dyDescent="0.2">
      <c r="A243" t="s">
        <v>705</v>
      </c>
      <c r="B243">
        <v>6164.5972000000002</v>
      </c>
      <c r="C243">
        <v>33.907600000000002</v>
      </c>
      <c r="D243">
        <v>41.631700000000002</v>
      </c>
      <c r="E243">
        <v>43.224400000000003</v>
      </c>
      <c r="F243">
        <v>12.5251</v>
      </c>
      <c r="G243">
        <v>19.7029</v>
      </c>
      <c r="H243">
        <v>89.090599999999995</v>
      </c>
      <c r="I243">
        <v>508.2</v>
      </c>
      <c r="J243">
        <v>0.41220000000000001</v>
      </c>
    </row>
    <row r="244" spans="1:10" x14ac:dyDescent="0.2">
      <c r="A244" t="s">
        <v>706</v>
      </c>
      <c r="B244">
        <v>3623.6208000000001</v>
      </c>
      <c r="C244">
        <v>29.7073</v>
      </c>
      <c r="D244">
        <v>39.514099999999999</v>
      </c>
      <c r="E244">
        <v>41.449399999999997</v>
      </c>
      <c r="F244">
        <v>9.7352000000000007</v>
      </c>
      <c r="G244">
        <v>16.200800000000001</v>
      </c>
      <c r="H244">
        <v>78.754000000000005</v>
      </c>
      <c r="I244">
        <v>385.9</v>
      </c>
      <c r="J244">
        <v>0.35460000000000003</v>
      </c>
    </row>
    <row r="245" spans="1:10" x14ac:dyDescent="0.2">
      <c r="A245" t="s">
        <v>707</v>
      </c>
      <c r="B245">
        <v>1805.4087999999999</v>
      </c>
      <c r="C245">
        <v>26.018599999999999</v>
      </c>
      <c r="D245">
        <v>36.311700000000002</v>
      </c>
      <c r="E245">
        <v>40.218000000000004</v>
      </c>
      <c r="F245">
        <v>7.5439999999999996</v>
      </c>
      <c r="G245">
        <v>13.201499999999999</v>
      </c>
      <c r="H245">
        <v>61.666400000000003</v>
      </c>
      <c r="I245">
        <v>276.89999999999998</v>
      </c>
      <c r="J245">
        <v>0.24990000000000001</v>
      </c>
    </row>
    <row r="246" spans="1:10" x14ac:dyDescent="0.2">
      <c r="A246" t="s">
        <v>708</v>
      </c>
      <c r="B246">
        <v>327.92770000000002</v>
      </c>
      <c r="C246">
        <v>21.531300000000002</v>
      </c>
      <c r="D246">
        <v>36.444099999999999</v>
      </c>
      <c r="E246">
        <v>38.775599999999997</v>
      </c>
      <c r="F246">
        <v>4.6576000000000004</v>
      </c>
      <c r="G246">
        <v>8.5973000000000006</v>
      </c>
      <c r="H246">
        <v>18.258800000000001</v>
      </c>
      <c r="I246">
        <v>135.9</v>
      </c>
      <c r="J246">
        <v>0.13239999999999999</v>
      </c>
    </row>
    <row r="247" spans="1:10" x14ac:dyDescent="0.2">
      <c r="A247" t="s">
        <v>709</v>
      </c>
      <c r="B247">
        <v>2077.2966000000001</v>
      </c>
      <c r="C247">
        <v>45.4739</v>
      </c>
      <c r="D247">
        <v>47.854199999999999</v>
      </c>
      <c r="E247">
        <v>49.384</v>
      </c>
      <c r="F247">
        <v>18.008199999999999</v>
      </c>
      <c r="G247">
        <v>24.581099999999999</v>
      </c>
      <c r="H247">
        <v>99.682400000000001</v>
      </c>
      <c r="I247">
        <v>183</v>
      </c>
      <c r="J247">
        <v>0.26860000000000001</v>
      </c>
    </row>
    <row r="248" spans="1:10" x14ac:dyDescent="0.2">
      <c r="A248" t="s">
        <v>710</v>
      </c>
      <c r="B248">
        <v>1377.8927000000001</v>
      </c>
      <c r="C248">
        <v>43.292299999999997</v>
      </c>
      <c r="D248">
        <v>46.0702</v>
      </c>
      <c r="E248">
        <v>47.971299999999999</v>
      </c>
      <c r="F248">
        <v>16.949000000000002</v>
      </c>
      <c r="G248">
        <v>22.792100000000001</v>
      </c>
      <c r="H248">
        <v>98.792299999999997</v>
      </c>
      <c r="I248">
        <v>137.4</v>
      </c>
      <c r="J248">
        <v>0.24510000000000001</v>
      </c>
    </row>
    <row r="249" spans="1:10" x14ac:dyDescent="0.2">
      <c r="A249" t="s">
        <v>711</v>
      </c>
      <c r="B249">
        <v>806.92830000000004</v>
      </c>
      <c r="C249">
        <v>40.491599999999998</v>
      </c>
      <c r="D249">
        <v>43.927999999999997</v>
      </c>
      <c r="E249">
        <v>46.311300000000003</v>
      </c>
      <c r="F249">
        <v>15.516400000000001</v>
      </c>
      <c r="G249">
        <v>20.557500000000001</v>
      </c>
      <c r="H249">
        <v>95.675200000000004</v>
      </c>
      <c r="I249">
        <v>95.9</v>
      </c>
      <c r="J249">
        <v>0.1918</v>
      </c>
    </row>
    <row r="250" spans="1:10" x14ac:dyDescent="0.2">
      <c r="A250" t="s">
        <v>712</v>
      </c>
      <c r="B250">
        <v>471.7278</v>
      </c>
      <c r="C250">
        <v>37.7515</v>
      </c>
      <c r="D250">
        <v>41.977800000000002</v>
      </c>
      <c r="E250">
        <v>44.332099999999997</v>
      </c>
      <c r="F250">
        <v>14.1051</v>
      </c>
      <c r="G250">
        <v>18.116900000000001</v>
      </c>
      <c r="H250">
        <v>85.415899999999993</v>
      </c>
      <c r="I250">
        <v>69.599999999999994</v>
      </c>
      <c r="J250">
        <v>0.1555</v>
      </c>
    </row>
    <row r="251" spans="1:10" x14ac:dyDescent="0.2">
      <c r="A251" t="s">
        <v>713</v>
      </c>
      <c r="B251">
        <v>288.04770000000002</v>
      </c>
      <c r="C251">
        <v>35.132399999999997</v>
      </c>
      <c r="D251">
        <v>40.043799999999997</v>
      </c>
      <c r="E251">
        <v>42.163200000000003</v>
      </c>
      <c r="F251">
        <v>12.6675</v>
      </c>
      <c r="G251">
        <v>15.6004</v>
      </c>
      <c r="H251">
        <v>70.329099999999997</v>
      </c>
      <c r="I251">
        <v>53.8</v>
      </c>
      <c r="J251">
        <v>0.15090000000000001</v>
      </c>
    </row>
    <row r="252" spans="1:10" x14ac:dyDescent="0.2">
      <c r="A252" t="s">
        <v>714</v>
      </c>
      <c r="B252">
        <v>112.12779999999999</v>
      </c>
      <c r="C252">
        <v>30.238600000000002</v>
      </c>
      <c r="D252">
        <v>36.479799999999997</v>
      </c>
      <c r="E252">
        <v>38.308300000000003</v>
      </c>
      <c r="F252">
        <v>9.9692000000000007</v>
      </c>
      <c r="G252">
        <v>11.178900000000001</v>
      </c>
      <c r="H252">
        <v>33.380699999999997</v>
      </c>
      <c r="I252">
        <v>36.1</v>
      </c>
      <c r="J252">
        <v>0.11409999999999999</v>
      </c>
    </row>
    <row r="253" spans="1:10" x14ac:dyDescent="0.2">
      <c r="A253" t="s">
        <v>715</v>
      </c>
      <c r="B253">
        <v>19424.2363</v>
      </c>
      <c r="C253">
        <v>40.674700000000001</v>
      </c>
      <c r="D253">
        <v>43.332999999999998</v>
      </c>
      <c r="E253">
        <v>43.481999999999999</v>
      </c>
      <c r="F253">
        <v>15.426</v>
      </c>
      <c r="G253">
        <v>24.197600000000001</v>
      </c>
      <c r="H253">
        <v>98.980999999999995</v>
      </c>
      <c r="I253">
        <v>560</v>
      </c>
      <c r="J253">
        <v>0.54720000000000002</v>
      </c>
    </row>
    <row r="254" spans="1:10" x14ac:dyDescent="0.2">
      <c r="A254" t="s">
        <v>716</v>
      </c>
      <c r="B254">
        <v>12827.335800000001</v>
      </c>
      <c r="C254">
        <v>37.631100000000004</v>
      </c>
      <c r="D254">
        <v>41.264099999999999</v>
      </c>
      <c r="E254">
        <v>41.601300000000002</v>
      </c>
      <c r="F254">
        <v>13.1691</v>
      </c>
      <c r="G254">
        <v>21.299800000000001</v>
      </c>
      <c r="H254">
        <v>96.033299999999997</v>
      </c>
      <c r="I254">
        <v>457.9</v>
      </c>
      <c r="J254">
        <v>0.437</v>
      </c>
    </row>
    <row r="255" spans="1:10" x14ac:dyDescent="0.2">
      <c r="A255" t="s">
        <v>717</v>
      </c>
      <c r="B255">
        <v>7476.4840000000004</v>
      </c>
      <c r="C255">
        <v>34.225299999999997</v>
      </c>
      <c r="D255">
        <v>39.393300000000004</v>
      </c>
      <c r="E255">
        <v>39.726399999999998</v>
      </c>
      <c r="F255">
        <v>10.7028</v>
      </c>
      <c r="G255">
        <v>18.107500000000002</v>
      </c>
      <c r="H255">
        <v>89.632000000000005</v>
      </c>
      <c r="I255">
        <v>319.60000000000002</v>
      </c>
      <c r="J255">
        <v>0.37769999999999998</v>
      </c>
    </row>
    <row r="256" spans="1:10" x14ac:dyDescent="0.2">
      <c r="A256" t="s">
        <v>718</v>
      </c>
      <c r="B256">
        <v>3959.4126000000001</v>
      </c>
      <c r="C256">
        <v>30.942699999999999</v>
      </c>
      <c r="D256">
        <v>37.712499999999999</v>
      </c>
      <c r="E256">
        <v>37.750599999999999</v>
      </c>
      <c r="F256">
        <v>8.2712000000000003</v>
      </c>
      <c r="G256">
        <v>14.751899999999999</v>
      </c>
      <c r="H256">
        <v>77.354200000000006</v>
      </c>
      <c r="I256">
        <v>226.5</v>
      </c>
      <c r="J256">
        <v>0.2727</v>
      </c>
    </row>
    <row r="257" spans="1:10" x14ac:dyDescent="0.2">
      <c r="A257" t="s">
        <v>719</v>
      </c>
      <c r="B257">
        <v>1864.1659999999999</v>
      </c>
      <c r="C257">
        <v>28.014099999999999</v>
      </c>
      <c r="D257">
        <v>36.041600000000003</v>
      </c>
      <c r="E257">
        <v>35.830800000000004</v>
      </c>
      <c r="F257">
        <v>6.1243999999999996</v>
      </c>
      <c r="G257">
        <v>11.408899999999999</v>
      </c>
      <c r="H257">
        <v>57.540399999999998</v>
      </c>
      <c r="I257">
        <v>147.9</v>
      </c>
      <c r="J257">
        <v>0.2034</v>
      </c>
    </row>
    <row r="258" spans="1:10" x14ac:dyDescent="0.2">
      <c r="A258" t="s">
        <v>720</v>
      </c>
      <c r="B258">
        <v>342.74489999999997</v>
      </c>
      <c r="C258">
        <v>24.187000000000001</v>
      </c>
      <c r="D258">
        <v>34.303400000000003</v>
      </c>
      <c r="E258">
        <v>33.922800000000002</v>
      </c>
      <c r="F258">
        <v>3.6791</v>
      </c>
      <c r="G258">
        <v>6.5530999999999997</v>
      </c>
      <c r="H258">
        <v>15.7182</v>
      </c>
      <c r="I258">
        <v>64.3</v>
      </c>
      <c r="J258">
        <v>0.1389</v>
      </c>
    </row>
    <row r="259" spans="1:10" x14ac:dyDescent="0.2">
      <c r="A259" t="s">
        <v>721</v>
      </c>
      <c r="B259">
        <v>8312.1355000000003</v>
      </c>
      <c r="C259">
        <v>40.040900000000001</v>
      </c>
      <c r="D259">
        <v>46.2119</v>
      </c>
      <c r="E259">
        <v>46.5441</v>
      </c>
      <c r="F259">
        <v>12.992699999999999</v>
      </c>
      <c r="G259">
        <v>21.191199999999998</v>
      </c>
      <c r="H259">
        <v>96.801699999999997</v>
      </c>
      <c r="I259">
        <v>580.4</v>
      </c>
      <c r="J259">
        <v>0.52490000000000003</v>
      </c>
    </row>
    <row r="260" spans="1:10" x14ac:dyDescent="0.2">
      <c r="A260" t="s">
        <v>722</v>
      </c>
      <c r="B260">
        <v>4561.1143000000002</v>
      </c>
      <c r="C260">
        <v>36.8078</v>
      </c>
      <c r="D260">
        <v>44.573799999999999</v>
      </c>
      <c r="E260">
        <v>44.903500000000001</v>
      </c>
      <c r="F260">
        <v>9.7722999999999995</v>
      </c>
      <c r="G260">
        <v>17.115100000000002</v>
      </c>
      <c r="H260">
        <v>94.102099999999993</v>
      </c>
      <c r="I260">
        <v>414.6</v>
      </c>
      <c r="J260">
        <v>0.41149999999999998</v>
      </c>
    </row>
    <row r="261" spans="1:10" x14ac:dyDescent="0.2">
      <c r="A261" t="s">
        <v>723</v>
      </c>
      <c r="B261">
        <v>2121.1088</v>
      </c>
      <c r="C261">
        <v>34.034599999999998</v>
      </c>
      <c r="D261">
        <v>43.015999999999998</v>
      </c>
      <c r="E261">
        <v>42.847200000000001</v>
      </c>
      <c r="F261">
        <v>7.3010000000000002</v>
      </c>
      <c r="G261">
        <v>13.283899999999999</v>
      </c>
      <c r="H261">
        <v>86.980599999999995</v>
      </c>
      <c r="I261">
        <v>262.7</v>
      </c>
      <c r="J261">
        <v>0.27850000000000003</v>
      </c>
    </row>
    <row r="262" spans="1:10" x14ac:dyDescent="0.2">
      <c r="A262" t="s">
        <v>724</v>
      </c>
      <c r="B262">
        <v>1006.8641</v>
      </c>
      <c r="C262">
        <v>31.899100000000001</v>
      </c>
      <c r="D262">
        <v>41.184199999999997</v>
      </c>
      <c r="E262">
        <v>40.668500000000002</v>
      </c>
      <c r="F262">
        <v>6.0151000000000003</v>
      </c>
      <c r="G262">
        <v>10.5275</v>
      </c>
      <c r="H262">
        <v>73.034400000000005</v>
      </c>
      <c r="I262">
        <v>156.80000000000001</v>
      </c>
      <c r="J262">
        <v>0.2147</v>
      </c>
    </row>
    <row r="263" spans="1:10" x14ac:dyDescent="0.2">
      <c r="A263" t="s">
        <v>725</v>
      </c>
      <c r="B263">
        <v>510.3931</v>
      </c>
      <c r="C263">
        <v>30.098500000000001</v>
      </c>
      <c r="D263">
        <v>38.932899999999997</v>
      </c>
      <c r="E263">
        <v>38.384099999999997</v>
      </c>
      <c r="F263">
        <v>5.4630000000000001</v>
      </c>
      <c r="G263">
        <v>9.2589000000000006</v>
      </c>
      <c r="H263">
        <v>58.367800000000003</v>
      </c>
      <c r="I263">
        <v>104.3</v>
      </c>
      <c r="J263">
        <v>0.1731</v>
      </c>
    </row>
    <row r="264" spans="1:10" x14ac:dyDescent="0.2">
      <c r="A264" t="s">
        <v>726</v>
      </c>
      <c r="B264">
        <v>143.5763</v>
      </c>
      <c r="C264">
        <v>26.8123</v>
      </c>
      <c r="D264">
        <v>36.052799999999998</v>
      </c>
      <c r="E264">
        <v>35.1541</v>
      </c>
      <c r="F264">
        <v>4.6501999999999999</v>
      </c>
      <c r="G264">
        <v>7.5004</v>
      </c>
      <c r="H264">
        <v>31.622800000000002</v>
      </c>
      <c r="I264">
        <v>53.7</v>
      </c>
      <c r="J264">
        <v>0.1187</v>
      </c>
    </row>
    <row r="265" spans="1:10" x14ac:dyDescent="0.2">
      <c r="A265" t="s">
        <v>727</v>
      </c>
      <c r="B265">
        <v>8949.1200000000008</v>
      </c>
      <c r="C265">
        <v>42.637799999999999</v>
      </c>
      <c r="D265">
        <v>44.723799999999997</v>
      </c>
      <c r="E265">
        <v>45.683900000000001</v>
      </c>
      <c r="F265">
        <v>18.930199999999999</v>
      </c>
      <c r="G265">
        <v>27.227699999999999</v>
      </c>
      <c r="H265">
        <v>96.216999999999999</v>
      </c>
      <c r="I265">
        <v>223.3</v>
      </c>
      <c r="J265">
        <v>0.29720000000000002</v>
      </c>
    </row>
    <row r="266" spans="1:10" x14ac:dyDescent="0.2">
      <c r="A266" t="s">
        <v>728</v>
      </c>
      <c r="B266">
        <v>6440.768</v>
      </c>
      <c r="C266">
        <v>39.480899999999998</v>
      </c>
      <c r="D266">
        <v>42.7515</v>
      </c>
      <c r="E266">
        <v>43.667700000000004</v>
      </c>
      <c r="F266">
        <v>16.695399999999999</v>
      </c>
      <c r="G266">
        <v>24.598400000000002</v>
      </c>
      <c r="H266">
        <v>94.558400000000006</v>
      </c>
      <c r="I266">
        <v>206.7</v>
      </c>
      <c r="J266">
        <v>0.2462</v>
      </c>
    </row>
    <row r="267" spans="1:10" x14ac:dyDescent="0.2">
      <c r="A267" t="s">
        <v>729</v>
      </c>
      <c r="B267">
        <v>4129.0720000000001</v>
      </c>
      <c r="C267">
        <v>35.716299999999997</v>
      </c>
      <c r="D267">
        <v>40.535899999999998</v>
      </c>
      <c r="E267">
        <v>41.294199999999996</v>
      </c>
      <c r="F267">
        <v>13.790699999999999</v>
      </c>
      <c r="G267">
        <v>21.220300000000002</v>
      </c>
      <c r="H267">
        <v>90.328699999999998</v>
      </c>
      <c r="I267">
        <v>162</v>
      </c>
      <c r="J267">
        <v>0.1993</v>
      </c>
    </row>
    <row r="268" spans="1:10" x14ac:dyDescent="0.2">
      <c r="A268" t="s">
        <v>730</v>
      </c>
      <c r="B268">
        <v>2438.3679999999999</v>
      </c>
      <c r="C268">
        <v>32.0212</v>
      </c>
      <c r="D268">
        <v>38.063600000000001</v>
      </c>
      <c r="E268">
        <v>38.805500000000002</v>
      </c>
      <c r="F268">
        <v>10.862500000000001</v>
      </c>
      <c r="G268">
        <v>17.490100000000002</v>
      </c>
      <c r="H268">
        <v>81.889799999999994</v>
      </c>
      <c r="I268">
        <v>122.2</v>
      </c>
      <c r="J268">
        <v>0.17949999999999999</v>
      </c>
    </row>
    <row r="269" spans="1:10" x14ac:dyDescent="0.2">
      <c r="A269" t="s">
        <v>731</v>
      </c>
      <c r="B269">
        <v>1308.56</v>
      </c>
      <c r="C269">
        <v>28.633099999999999</v>
      </c>
      <c r="D269">
        <v>35.646000000000001</v>
      </c>
      <c r="E269">
        <v>36.422899999999998</v>
      </c>
      <c r="F269">
        <v>8.2055000000000007</v>
      </c>
      <c r="G269">
        <v>13.974600000000001</v>
      </c>
      <c r="H269">
        <v>68.385199999999998</v>
      </c>
      <c r="I269">
        <v>85.9</v>
      </c>
      <c r="J269">
        <v>0.15040000000000001</v>
      </c>
    </row>
    <row r="270" spans="1:10" x14ac:dyDescent="0.2">
      <c r="A270" t="s">
        <v>732</v>
      </c>
      <c r="B270">
        <v>326.68799999999999</v>
      </c>
      <c r="C270">
        <v>24.081</v>
      </c>
      <c r="D270">
        <v>32.602699999999999</v>
      </c>
      <c r="E270">
        <v>33.009399999999999</v>
      </c>
      <c r="F270">
        <v>4.9638999999999998</v>
      </c>
      <c r="G270">
        <v>8.7688000000000006</v>
      </c>
      <c r="H270">
        <v>33.605499999999999</v>
      </c>
      <c r="I270">
        <v>43.7</v>
      </c>
      <c r="J270">
        <v>9.7699999999999995E-2</v>
      </c>
    </row>
    <row r="271" spans="1:10" x14ac:dyDescent="0.2">
      <c r="A271" t="s">
        <v>733</v>
      </c>
      <c r="B271">
        <v>11161.2</v>
      </c>
      <c r="C271">
        <v>41.724299999999999</v>
      </c>
      <c r="D271">
        <v>42.587299999999999</v>
      </c>
      <c r="E271">
        <v>43.423299999999998</v>
      </c>
      <c r="F271">
        <v>17.082899999999999</v>
      </c>
      <c r="G271">
        <v>23.714099999999998</v>
      </c>
      <c r="H271">
        <v>99.831699999999998</v>
      </c>
      <c r="I271">
        <v>330.9</v>
      </c>
      <c r="J271">
        <v>0.32800000000000001</v>
      </c>
    </row>
    <row r="272" spans="1:10" x14ac:dyDescent="0.2">
      <c r="A272" t="s">
        <v>734</v>
      </c>
      <c r="B272">
        <v>7818.1067000000003</v>
      </c>
      <c r="C272">
        <v>38.125399999999999</v>
      </c>
      <c r="D272">
        <v>39.607799999999997</v>
      </c>
      <c r="E272">
        <v>41.488700000000001</v>
      </c>
      <c r="F272">
        <v>14.4491</v>
      </c>
      <c r="G272">
        <v>21.010899999999999</v>
      </c>
      <c r="H272">
        <v>99.747200000000007</v>
      </c>
      <c r="I272">
        <v>317.2</v>
      </c>
      <c r="J272">
        <v>0.29189999999999999</v>
      </c>
    </row>
    <row r="273" spans="1:10" x14ac:dyDescent="0.2">
      <c r="A273" t="s">
        <v>735</v>
      </c>
      <c r="B273">
        <v>4752.9732999999997</v>
      </c>
      <c r="C273">
        <v>33.987200000000001</v>
      </c>
      <c r="D273">
        <v>36.9878</v>
      </c>
      <c r="E273">
        <v>39.950800000000001</v>
      </c>
      <c r="F273">
        <v>11.489100000000001</v>
      </c>
      <c r="G273">
        <v>17.8386</v>
      </c>
      <c r="H273">
        <v>95.147400000000005</v>
      </c>
      <c r="I273">
        <v>243.4</v>
      </c>
      <c r="J273">
        <v>0.22689999999999999</v>
      </c>
    </row>
    <row r="274" spans="1:10" x14ac:dyDescent="0.2">
      <c r="A274" t="s">
        <v>736</v>
      </c>
      <c r="B274">
        <v>2527.3200000000002</v>
      </c>
      <c r="C274">
        <v>30.051400000000001</v>
      </c>
      <c r="D274">
        <v>35.320700000000002</v>
      </c>
      <c r="E274">
        <v>38.632599999999996</v>
      </c>
      <c r="F274">
        <v>8.8056000000000001</v>
      </c>
      <c r="G274">
        <v>14.686299999999999</v>
      </c>
      <c r="H274">
        <v>82.559799999999996</v>
      </c>
      <c r="I274">
        <v>163.5</v>
      </c>
      <c r="J274">
        <v>0.1615</v>
      </c>
    </row>
    <row r="275" spans="1:10" x14ac:dyDescent="0.2">
      <c r="A275" t="s">
        <v>737</v>
      </c>
      <c r="B275">
        <v>1077.9467</v>
      </c>
      <c r="C275">
        <v>26.721</v>
      </c>
      <c r="D275">
        <v>33.716500000000003</v>
      </c>
      <c r="E275">
        <v>37.1755</v>
      </c>
      <c r="F275">
        <v>6.5035999999999996</v>
      </c>
      <c r="G275">
        <v>11.598100000000001</v>
      </c>
      <c r="H275">
        <v>61.863399999999999</v>
      </c>
      <c r="I275">
        <v>108.7</v>
      </c>
      <c r="J275">
        <v>0.1328</v>
      </c>
    </row>
    <row r="276" spans="1:10" x14ac:dyDescent="0.2">
      <c r="A276" t="s">
        <v>738</v>
      </c>
      <c r="B276">
        <v>185.41329999999999</v>
      </c>
      <c r="C276">
        <v>23.393699999999999</v>
      </c>
      <c r="D276">
        <v>30.816199999999998</v>
      </c>
      <c r="E276">
        <v>35.317300000000003</v>
      </c>
      <c r="F276">
        <v>4.3749000000000002</v>
      </c>
      <c r="G276">
        <v>7.548</v>
      </c>
      <c r="H276">
        <v>19.018799999999999</v>
      </c>
      <c r="I276">
        <v>41.1</v>
      </c>
      <c r="J276">
        <v>7.7299999999999994E-2</v>
      </c>
    </row>
    <row r="277" spans="1:10" x14ac:dyDescent="0.2">
      <c r="A277" t="s">
        <v>739</v>
      </c>
      <c r="B277">
        <v>8968.8621999999996</v>
      </c>
      <c r="C277">
        <v>41.0246</v>
      </c>
      <c r="D277">
        <v>47.851599999999998</v>
      </c>
      <c r="E277">
        <v>45.916800000000002</v>
      </c>
      <c r="F277">
        <v>15.4908</v>
      </c>
      <c r="G277">
        <v>22.801300000000001</v>
      </c>
      <c r="H277">
        <v>95.951899999999995</v>
      </c>
      <c r="I277">
        <v>320.7</v>
      </c>
      <c r="J277">
        <v>0.26140000000000002</v>
      </c>
    </row>
    <row r="278" spans="1:10" x14ac:dyDescent="0.2">
      <c r="A278" t="s">
        <v>740</v>
      </c>
      <c r="B278">
        <v>5359.5950000000003</v>
      </c>
      <c r="C278">
        <v>37.703899999999997</v>
      </c>
      <c r="D278">
        <v>46.004399999999997</v>
      </c>
      <c r="E278">
        <v>43.859400000000001</v>
      </c>
      <c r="F278">
        <v>12.592599999999999</v>
      </c>
      <c r="G278">
        <v>19.259499999999999</v>
      </c>
      <c r="H278">
        <v>92.441100000000006</v>
      </c>
      <c r="I278">
        <v>237</v>
      </c>
      <c r="J278">
        <v>0.20499999999999999</v>
      </c>
    </row>
    <row r="279" spans="1:10" x14ac:dyDescent="0.2">
      <c r="A279" t="s">
        <v>741</v>
      </c>
      <c r="B279">
        <v>2876.4326999999998</v>
      </c>
      <c r="C279">
        <v>34.602499999999999</v>
      </c>
      <c r="D279">
        <v>44.078699999999998</v>
      </c>
      <c r="E279">
        <v>41.908499999999997</v>
      </c>
      <c r="F279">
        <v>10.2798</v>
      </c>
      <c r="G279">
        <v>16.174700000000001</v>
      </c>
      <c r="H279">
        <v>85.445899999999995</v>
      </c>
      <c r="I279">
        <v>166.4</v>
      </c>
      <c r="J279">
        <v>0.1772</v>
      </c>
    </row>
    <row r="280" spans="1:10" x14ac:dyDescent="0.2">
      <c r="A280" t="s">
        <v>742</v>
      </c>
      <c r="B280">
        <v>1484.8336999999999</v>
      </c>
      <c r="C280">
        <v>31.817499999999999</v>
      </c>
      <c r="D280">
        <v>42.030500000000004</v>
      </c>
      <c r="E280">
        <v>39.9054</v>
      </c>
      <c r="F280">
        <v>8.3805999999999994</v>
      </c>
      <c r="G280">
        <v>13.713900000000001</v>
      </c>
      <c r="H280">
        <v>73.086799999999997</v>
      </c>
      <c r="I280">
        <v>116</v>
      </c>
      <c r="J280">
        <v>0.15310000000000001</v>
      </c>
    </row>
    <row r="281" spans="1:10" x14ac:dyDescent="0.2">
      <c r="A281" t="s">
        <v>743</v>
      </c>
      <c r="B281">
        <v>730.50080000000003</v>
      </c>
      <c r="C281">
        <v>29.303999999999998</v>
      </c>
      <c r="D281">
        <v>40.044699999999999</v>
      </c>
      <c r="E281">
        <v>37.886499999999998</v>
      </c>
      <c r="F281">
        <v>6.6487999999999996</v>
      </c>
      <c r="G281">
        <v>11.4054</v>
      </c>
      <c r="H281">
        <v>55.6434</v>
      </c>
      <c r="I281">
        <v>83</v>
      </c>
      <c r="J281">
        <v>0.1183</v>
      </c>
    </row>
    <row r="282" spans="1:10" x14ac:dyDescent="0.2">
      <c r="A282" t="s">
        <v>744</v>
      </c>
      <c r="B282">
        <v>170.26159999999999</v>
      </c>
      <c r="C282">
        <v>25.665099999999999</v>
      </c>
      <c r="D282">
        <v>38.003900000000002</v>
      </c>
      <c r="E282">
        <v>34.560600000000001</v>
      </c>
      <c r="F282">
        <v>4.0643000000000002</v>
      </c>
      <c r="G282">
        <v>7.6957000000000004</v>
      </c>
      <c r="H282">
        <v>21.0565</v>
      </c>
      <c r="I282">
        <v>45.3</v>
      </c>
      <c r="J282">
        <v>0.1096</v>
      </c>
    </row>
    <row r="283" spans="1:10" x14ac:dyDescent="0.2">
      <c r="A283" t="s">
        <v>745</v>
      </c>
      <c r="B283">
        <v>3043.0659000000001</v>
      </c>
      <c r="C283">
        <v>42.636899999999997</v>
      </c>
      <c r="D283">
        <v>51.298099999999998</v>
      </c>
      <c r="E283">
        <v>51.200499999999998</v>
      </c>
      <c r="F283">
        <v>16.408999999999999</v>
      </c>
      <c r="G283">
        <v>23.488800000000001</v>
      </c>
      <c r="H283">
        <v>97.5732</v>
      </c>
      <c r="I283">
        <v>184.5</v>
      </c>
      <c r="J283">
        <v>0.2286</v>
      </c>
    </row>
    <row r="284" spans="1:10" x14ac:dyDescent="0.2">
      <c r="A284" t="s">
        <v>746</v>
      </c>
      <c r="B284">
        <v>1972.5535</v>
      </c>
      <c r="C284">
        <v>39.432000000000002</v>
      </c>
      <c r="D284">
        <v>49.506300000000003</v>
      </c>
      <c r="E284">
        <v>49.043900000000001</v>
      </c>
      <c r="F284">
        <v>13.9322</v>
      </c>
      <c r="G284">
        <v>20.5701</v>
      </c>
      <c r="H284">
        <v>94.614099999999993</v>
      </c>
      <c r="I284">
        <v>148.69999999999999</v>
      </c>
      <c r="J284">
        <v>0.1918</v>
      </c>
    </row>
    <row r="285" spans="1:10" x14ac:dyDescent="0.2">
      <c r="A285" t="s">
        <v>747</v>
      </c>
      <c r="B285">
        <v>1013.3297</v>
      </c>
      <c r="C285">
        <v>35.782600000000002</v>
      </c>
      <c r="D285">
        <v>47.778100000000002</v>
      </c>
      <c r="E285">
        <v>47.698700000000002</v>
      </c>
      <c r="F285">
        <v>10.946199999999999</v>
      </c>
      <c r="G285">
        <v>17.1327</v>
      </c>
      <c r="H285">
        <v>88.277000000000001</v>
      </c>
      <c r="I285">
        <v>101.7</v>
      </c>
      <c r="J285">
        <v>0.1522</v>
      </c>
    </row>
    <row r="286" spans="1:10" x14ac:dyDescent="0.2">
      <c r="A286" t="s">
        <v>748</v>
      </c>
      <c r="B286">
        <v>390.32929999999999</v>
      </c>
      <c r="C286">
        <v>32.652000000000001</v>
      </c>
      <c r="D286">
        <v>46.042999999999999</v>
      </c>
      <c r="E286">
        <v>45.580199999999998</v>
      </c>
      <c r="F286">
        <v>8.0919000000000008</v>
      </c>
      <c r="G286">
        <v>13.288500000000001</v>
      </c>
      <c r="H286">
        <v>77.533199999999994</v>
      </c>
      <c r="I286">
        <v>67.8</v>
      </c>
      <c r="J286">
        <v>0.13469999999999999</v>
      </c>
    </row>
    <row r="287" spans="1:10" x14ac:dyDescent="0.2">
      <c r="A287" t="s">
        <v>749</v>
      </c>
      <c r="B287">
        <v>160.11170000000001</v>
      </c>
      <c r="C287">
        <v>30.868300000000001</v>
      </c>
      <c r="D287">
        <v>43.914900000000003</v>
      </c>
      <c r="E287">
        <v>43.510300000000001</v>
      </c>
      <c r="F287">
        <v>6.8112000000000004</v>
      </c>
      <c r="G287">
        <v>10.767899999999999</v>
      </c>
      <c r="H287">
        <v>61.188800000000001</v>
      </c>
      <c r="I287">
        <v>39.9</v>
      </c>
      <c r="J287">
        <v>8.1500000000000003E-2</v>
      </c>
    </row>
    <row r="288" spans="1:10" x14ac:dyDescent="0.2">
      <c r="A288" t="s">
        <v>750</v>
      </c>
      <c r="B288">
        <v>57.630299999999998</v>
      </c>
      <c r="C288">
        <v>28.33</v>
      </c>
      <c r="D288">
        <v>38.866199999999999</v>
      </c>
      <c r="E288">
        <v>40.024500000000003</v>
      </c>
      <c r="F288">
        <v>5.8537999999999997</v>
      </c>
      <c r="G288">
        <v>8.4589999999999996</v>
      </c>
      <c r="H288">
        <v>23.523</v>
      </c>
      <c r="I288">
        <v>21.4</v>
      </c>
      <c r="J288">
        <v>6.9000000000000006E-2</v>
      </c>
    </row>
    <row r="289" spans="1:10" x14ac:dyDescent="0.2">
      <c r="A289" t="s">
        <v>751</v>
      </c>
      <c r="B289">
        <v>90223.695999999996</v>
      </c>
      <c r="C289">
        <v>43.071599999999997</v>
      </c>
      <c r="D289">
        <v>44.654200000000003</v>
      </c>
      <c r="E289">
        <v>45.2408</v>
      </c>
      <c r="F289">
        <v>25.869299999999999</v>
      </c>
      <c r="G289">
        <v>23.0153</v>
      </c>
      <c r="H289">
        <v>99.828699999999998</v>
      </c>
      <c r="I289">
        <v>2370.4</v>
      </c>
      <c r="J289">
        <v>4.4481000000000002</v>
      </c>
    </row>
    <row r="290" spans="1:10" x14ac:dyDescent="0.2">
      <c r="A290" t="s">
        <v>752</v>
      </c>
      <c r="B290">
        <v>58627.631999999998</v>
      </c>
      <c r="C290">
        <v>40.360599999999998</v>
      </c>
      <c r="D290">
        <v>42.4983</v>
      </c>
      <c r="E290">
        <v>42.879300000000001</v>
      </c>
      <c r="F290">
        <v>22.4161</v>
      </c>
      <c r="G290">
        <v>20.184899999999999</v>
      </c>
      <c r="H290">
        <v>99.299899999999994</v>
      </c>
      <c r="I290">
        <v>1884.5</v>
      </c>
      <c r="J290">
        <v>3.8647999999999998</v>
      </c>
    </row>
    <row r="291" spans="1:10" x14ac:dyDescent="0.2">
      <c r="A291" t="s">
        <v>753</v>
      </c>
      <c r="B291">
        <v>34355.423999999999</v>
      </c>
      <c r="C291">
        <v>37.409599999999998</v>
      </c>
      <c r="D291">
        <v>40.070500000000003</v>
      </c>
      <c r="E291">
        <v>40.206600000000002</v>
      </c>
      <c r="F291">
        <v>18.705100000000002</v>
      </c>
      <c r="G291">
        <v>17.1401</v>
      </c>
      <c r="H291">
        <v>93.72</v>
      </c>
      <c r="I291">
        <v>1968.2</v>
      </c>
      <c r="J291">
        <v>3.0314000000000001</v>
      </c>
    </row>
    <row r="292" spans="1:10" x14ac:dyDescent="0.2">
      <c r="A292" t="s">
        <v>754</v>
      </c>
      <c r="B292">
        <v>19427.52</v>
      </c>
      <c r="C292">
        <v>34.503100000000003</v>
      </c>
      <c r="D292">
        <v>37.7179</v>
      </c>
      <c r="E292">
        <v>37.5839</v>
      </c>
      <c r="F292">
        <v>15.110900000000001</v>
      </c>
      <c r="G292">
        <v>14.1831</v>
      </c>
      <c r="H292">
        <v>82.915400000000005</v>
      </c>
      <c r="I292">
        <v>1366.1</v>
      </c>
      <c r="J292">
        <v>2.1947999999999999</v>
      </c>
    </row>
    <row r="293" spans="1:10" x14ac:dyDescent="0.2">
      <c r="A293" t="s">
        <v>755</v>
      </c>
      <c r="B293">
        <v>10787.216</v>
      </c>
      <c r="C293">
        <v>31.781300000000002</v>
      </c>
      <c r="D293">
        <v>35.401800000000001</v>
      </c>
      <c r="E293">
        <v>35.088799999999999</v>
      </c>
      <c r="F293">
        <v>11.7911</v>
      </c>
      <c r="G293">
        <v>11.4659</v>
      </c>
      <c r="H293">
        <v>67.108199999999997</v>
      </c>
      <c r="I293">
        <v>983.8</v>
      </c>
      <c r="J293">
        <v>1.9619</v>
      </c>
    </row>
    <row r="294" spans="1:10" x14ac:dyDescent="0.2">
      <c r="A294" t="s">
        <v>756</v>
      </c>
      <c r="B294">
        <v>3105.0880000000002</v>
      </c>
      <c r="C294">
        <v>27.2193</v>
      </c>
      <c r="D294">
        <v>31.5868</v>
      </c>
      <c r="E294">
        <v>30.7624</v>
      </c>
      <c r="F294">
        <v>7.4938000000000002</v>
      </c>
      <c r="G294">
        <v>7.7438000000000002</v>
      </c>
      <c r="H294">
        <v>36.563800000000001</v>
      </c>
      <c r="I294">
        <v>551.6</v>
      </c>
      <c r="J294">
        <v>1.1634</v>
      </c>
    </row>
    <row r="295" spans="1:10" x14ac:dyDescent="0.2">
      <c r="A295" t="s">
        <v>757</v>
      </c>
      <c r="B295">
        <v>66949.2</v>
      </c>
      <c r="C295">
        <v>45.321199999999997</v>
      </c>
      <c r="D295">
        <v>45.938600000000001</v>
      </c>
      <c r="E295">
        <v>46.994500000000002</v>
      </c>
      <c r="F295">
        <v>27.469799999999999</v>
      </c>
      <c r="G295">
        <v>25.408200000000001</v>
      </c>
      <c r="H295">
        <v>99.81</v>
      </c>
      <c r="I295">
        <v>1945.7</v>
      </c>
      <c r="J295">
        <v>3.5188000000000001</v>
      </c>
    </row>
    <row r="296" spans="1:10" x14ac:dyDescent="0.2">
      <c r="A296" t="s">
        <v>758</v>
      </c>
      <c r="B296">
        <v>45655.904000000002</v>
      </c>
      <c r="C296">
        <v>42.560099999999998</v>
      </c>
      <c r="D296">
        <v>43.555799999999998</v>
      </c>
      <c r="E296">
        <v>44.849200000000003</v>
      </c>
      <c r="F296">
        <v>24.442299999999999</v>
      </c>
      <c r="G296">
        <v>22.761800000000001</v>
      </c>
      <c r="H296">
        <v>99.570700000000002</v>
      </c>
      <c r="I296">
        <v>1631.3</v>
      </c>
      <c r="J296">
        <v>2.7673999999999999</v>
      </c>
    </row>
    <row r="297" spans="1:10" x14ac:dyDescent="0.2">
      <c r="A297" t="s">
        <v>759</v>
      </c>
      <c r="B297">
        <v>28259.936000000002</v>
      </c>
      <c r="C297">
        <v>39.346299999999999</v>
      </c>
      <c r="D297">
        <v>40.902700000000003</v>
      </c>
      <c r="E297">
        <v>42.419800000000002</v>
      </c>
      <c r="F297">
        <v>20.959499999999998</v>
      </c>
      <c r="G297">
        <v>19.694800000000001</v>
      </c>
      <c r="H297">
        <v>97.382999999999996</v>
      </c>
      <c r="I297">
        <v>1708.3</v>
      </c>
      <c r="J297">
        <v>2.4581</v>
      </c>
    </row>
    <row r="298" spans="1:10" x14ac:dyDescent="0.2">
      <c r="A298" t="s">
        <v>760</v>
      </c>
      <c r="B298">
        <v>16812.080000000002</v>
      </c>
      <c r="C298">
        <v>36.095999999999997</v>
      </c>
      <c r="D298">
        <v>38.261400000000002</v>
      </c>
      <c r="E298">
        <v>39.979199999999999</v>
      </c>
      <c r="F298">
        <v>17.444199999999999</v>
      </c>
      <c r="G298">
        <v>16.6005</v>
      </c>
      <c r="H298">
        <v>90.118600000000001</v>
      </c>
      <c r="I298">
        <v>1271.3</v>
      </c>
      <c r="J298">
        <v>2.1402999999999999</v>
      </c>
    </row>
    <row r="299" spans="1:10" x14ac:dyDescent="0.2">
      <c r="A299" t="s">
        <v>761</v>
      </c>
      <c r="B299">
        <v>9632.5759999999991</v>
      </c>
      <c r="C299">
        <v>32.991900000000001</v>
      </c>
      <c r="D299">
        <v>35.761299999999999</v>
      </c>
      <c r="E299">
        <v>37.531799999999997</v>
      </c>
      <c r="F299">
        <v>14.1599</v>
      </c>
      <c r="G299">
        <v>13.702299999999999</v>
      </c>
      <c r="H299">
        <v>76.995099999999994</v>
      </c>
      <c r="I299">
        <v>962.5</v>
      </c>
      <c r="J299">
        <v>1.8404</v>
      </c>
    </row>
    <row r="300" spans="1:10" x14ac:dyDescent="0.2">
      <c r="A300" t="s">
        <v>762</v>
      </c>
      <c r="B300">
        <v>2954.1280000000002</v>
      </c>
      <c r="C300">
        <v>28.106400000000001</v>
      </c>
      <c r="D300">
        <v>31.581499999999998</v>
      </c>
      <c r="E300">
        <v>33.775100000000002</v>
      </c>
      <c r="F300">
        <v>9.4268999999999998</v>
      </c>
      <c r="G300">
        <v>9.5161999999999995</v>
      </c>
      <c r="H300">
        <v>43.984099999999998</v>
      </c>
      <c r="I300">
        <v>569</v>
      </c>
      <c r="J300">
        <v>1.3123</v>
      </c>
    </row>
    <row r="301" spans="1:10" x14ac:dyDescent="0.2">
      <c r="A301" t="s">
        <v>763</v>
      </c>
      <c r="B301">
        <v>31501.990399999999</v>
      </c>
      <c r="C301">
        <v>40.574800000000003</v>
      </c>
      <c r="D301">
        <v>45.537500000000001</v>
      </c>
      <c r="E301">
        <v>46.448700000000002</v>
      </c>
      <c r="F301">
        <v>23.1739</v>
      </c>
      <c r="G301">
        <v>21.8718</v>
      </c>
      <c r="H301">
        <v>99.794899999999998</v>
      </c>
      <c r="I301">
        <v>2781.7</v>
      </c>
      <c r="J301">
        <v>3.1568999999999998</v>
      </c>
    </row>
    <row r="302" spans="1:10" x14ac:dyDescent="0.2">
      <c r="A302" t="s">
        <v>764</v>
      </c>
      <c r="B302">
        <v>17132.281599999998</v>
      </c>
      <c r="C302">
        <v>38.282800000000002</v>
      </c>
      <c r="D302">
        <v>43.773699999999998</v>
      </c>
      <c r="E302">
        <v>44.8551</v>
      </c>
      <c r="F302">
        <v>20.016400000000001</v>
      </c>
      <c r="G302">
        <v>19.239599999999999</v>
      </c>
      <c r="H302">
        <v>98.372299999999996</v>
      </c>
      <c r="I302">
        <v>1991.8</v>
      </c>
      <c r="J302">
        <v>2.2528000000000001</v>
      </c>
    </row>
    <row r="303" spans="1:10" x14ac:dyDescent="0.2">
      <c r="A303" t="s">
        <v>765</v>
      </c>
      <c r="B303">
        <v>9187.0655999999999</v>
      </c>
      <c r="C303">
        <v>36.147199999999998</v>
      </c>
      <c r="D303">
        <v>41.910299999999999</v>
      </c>
      <c r="E303">
        <v>43.1312</v>
      </c>
      <c r="F303">
        <v>16.555299999999999</v>
      </c>
      <c r="G303">
        <v>16.525099999999998</v>
      </c>
      <c r="H303">
        <v>91.141900000000007</v>
      </c>
      <c r="I303">
        <v>1663</v>
      </c>
      <c r="J303">
        <v>1.6629</v>
      </c>
    </row>
    <row r="304" spans="1:10" x14ac:dyDescent="0.2">
      <c r="A304" t="s">
        <v>766</v>
      </c>
      <c r="B304">
        <v>4919.7632000000003</v>
      </c>
      <c r="C304">
        <v>33.896299999999997</v>
      </c>
      <c r="D304">
        <v>40.185099999999998</v>
      </c>
      <c r="E304">
        <v>41.2866</v>
      </c>
      <c r="F304">
        <v>12.955</v>
      </c>
      <c r="G304">
        <v>13.5284</v>
      </c>
      <c r="H304">
        <v>77.142700000000005</v>
      </c>
      <c r="I304">
        <v>1077.7</v>
      </c>
      <c r="J304">
        <v>1.3927</v>
      </c>
    </row>
    <row r="305" spans="1:10" x14ac:dyDescent="0.2">
      <c r="A305" t="s">
        <v>767</v>
      </c>
      <c r="B305">
        <v>2521.9391999999998</v>
      </c>
      <c r="C305">
        <v>31.539000000000001</v>
      </c>
      <c r="D305">
        <v>37.983800000000002</v>
      </c>
      <c r="E305">
        <v>39.531199999999998</v>
      </c>
      <c r="F305">
        <v>9.6738</v>
      </c>
      <c r="G305">
        <v>10.595499999999999</v>
      </c>
      <c r="H305">
        <v>57.435099999999998</v>
      </c>
      <c r="I305">
        <v>727.9</v>
      </c>
      <c r="J305">
        <v>1.1523000000000001</v>
      </c>
    </row>
    <row r="306" spans="1:10" x14ac:dyDescent="0.2">
      <c r="A306" t="s">
        <v>768</v>
      </c>
      <c r="B306">
        <v>585.82399999999996</v>
      </c>
      <c r="C306">
        <v>27.811499999999999</v>
      </c>
      <c r="D306">
        <v>34.897100000000002</v>
      </c>
      <c r="E306">
        <v>37.556600000000003</v>
      </c>
      <c r="F306">
        <v>5.7295999999999996</v>
      </c>
      <c r="G306">
        <v>6.7805</v>
      </c>
      <c r="H306">
        <v>26.334800000000001</v>
      </c>
      <c r="I306">
        <v>358.4</v>
      </c>
      <c r="J306">
        <v>0.85760000000000003</v>
      </c>
    </row>
    <row r="307" spans="1:10" x14ac:dyDescent="0.2">
      <c r="A307" t="s">
        <v>769</v>
      </c>
      <c r="B307">
        <v>186140.736</v>
      </c>
      <c r="C307">
        <v>41.165599999999998</v>
      </c>
      <c r="D307">
        <v>45.4161</v>
      </c>
      <c r="E307">
        <v>46.1496</v>
      </c>
      <c r="F307">
        <v>27.966799999999999</v>
      </c>
      <c r="G307">
        <v>25.033899999999999</v>
      </c>
      <c r="H307">
        <v>99.825400000000002</v>
      </c>
      <c r="I307">
        <v>2961.3</v>
      </c>
      <c r="J307">
        <v>6.1645000000000003</v>
      </c>
    </row>
    <row r="308" spans="1:10" x14ac:dyDescent="0.2">
      <c r="A308" t="s">
        <v>770</v>
      </c>
      <c r="B308">
        <v>124879.344</v>
      </c>
      <c r="C308">
        <v>37.554200000000002</v>
      </c>
      <c r="D308">
        <v>43.090200000000003</v>
      </c>
      <c r="E308">
        <v>44.555500000000002</v>
      </c>
      <c r="F308">
        <v>24.2468</v>
      </c>
      <c r="G308">
        <v>21.527000000000001</v>
      </c>
      <c r="H308">
        <v>99.746200000000002</v>
      </c>
      <c r="I308">
        <v>2779.7</v>
      </c>
      <c r="J308">
        <v>4.6569000000000003</v>
      </c>
    </row>
    <row r="309" spans="1:10" x14ac:dyDescent="0.2">
      <c r="A309" t="s">
        <v>771</v>
      </c>
      <c r="B309">
        <v>70637.856</v>
      </c>
      <c r="C309">
        <v>33.748800000000003</v>
      </c>
      <c r="D309">
        <v>41.007300000000001</v>
      </c>
      <c r="E309">
        <v>42.800800000000002</v>
      </c>
      <c r="F309">
        <v>19.7483</v>
      </c>
      <c r="G309">
        <v>17.4209</v>
      </c>
      <c r="H309">
        <v>97.099100000000007</v>
      </c>
      <c r="I309">
        <v>3280.3</v>
      </c>
      <c r="J309">
        <v>3.8247</v>
      </c>
    </row>
    <row r="310" spans="1:10" x14ac:dyDescent="0.2">
      <c r="A310" t="s">
        <v>772</v>
      </c>
      <c r="B310">
        <v>36285.088000000003</v>
      </c>
      <c r="C310">
        <v>30.410499999999999</v>
      </c>
      <c r="D310">
        <v>38.741399999999999</v>
      </c>
      <c r="E310">
        <v>40.944400000000002</v>
      </c>
      <c r="F310">
        <v>15.196300000000001</v>
      </c>
      <c r="G310">
        <v>13.417400000000001</v>
      </c>
      <c r="H310">
        <v>85.044300000000007</v>
      </c>
      <c r="I310">
        <v>2256.1</v>
      </c>
      <c r="J310">
        <v>2.8498000000000001</v>
      </c>
    </row>
    <row r="311" spans="1:10" x14ac:dyDescent="0.2">
      <c r="A311" t="s">
        <v>773</v>
      </c>
      <c r="B311">
        <v>16533.664000000001</v>
      </c>
      <c r="C311">
        <v>27.543099999999999</v>
      </c>
      <c r="D311">
        <v>36.434800000000003</v>
      </c>
      <c r="E311">
        <v>39.040500000000002</v>
      </c>
      <c r="F311">
        <v>10.948600000000001</v>
      </c>
      <c r="G311">
        <v>9.8384</v>
      </c>
      <c r="H311">
        <v>66.550399999999996</v>
      </c>
      <c r="I311">
        <v>1470.6</v>
      </c>
      <c r="J311">
        <v>2.1530999999999998</v>
      </c>
    </row>
    <row r="312" spans="1:10" x14ac:dyDescent="0.2">
      <c r="A312" t="s">
        <v>774</v>
      </c>
      <c r="B312">
        <v>2772.2559999999999</v>
      </c>
      <c r="C312">
        <v>23.966799999999999</v>
      </c>
      <c r="D312">
        <v>33.426600000000001</v>
      </c>
      <c r="E312">
        <v>36.016100000000002</v>
      </c>
      <c r="F312">
        <v>5.8827999999999996</v>
      </c>
      <c r="G312">
        <v>5.6864999999999997</v>
      </c>
      <c r="H312">
        <v>34.451500000000003</v>
      </c>
      <c r="I312">
        <v>653</v>
      </c>
      <c r="J312">
        <v>1.1073999999999999</v>
      </c>
    </row>
    <row r="313" spans="1:10" x14ac:dyDescent="0.2">
      <c r="A313" t="s">
        <v>775</v>
      </c>
      <c r="B313">
        <v>14518.944</v>
      </c>
      <c r="C313">
        <v>47.241999999999997</v>
      </c>
      <c r="D313">
        <v>49.174300000000002</v>
      </c>
      <c r="E313">
        <v>50.505499999999998</v>
      </c>
      <c r="F313">
        <v>30.561599999999999</v>
      </c>
      <c r="G313">
        <v>28.970700000000001</v>
      </c>
      <c r="H313">
        <v>98.786600000000007</v>
      </c>
      <c r="I313">
        <v>1118.7</v>
      </c>
      <c r="J313">
        <v>2.8157000000000001</v>
      </c>
    </row>
    <row r="314" spans="1:10" x14ac:dyDescent="0.2">
      <c r="A314" t="s">
        <v>776</v>
      </c>
      <c r="B314">
        <v>10201.606400000001</v>
      </c>
      <c r="C314">
        <v>44.4696</v>
      </c>
      <c r="D314">
        <v>46.908999999999999</v>
      </c>
      <c r="E314">
        <v>48.127099999999999</v>
      </c>
      <c r="F314">
        <v>28.310199999999998</v>
      </c>
      <c r="G314">
        <v>26.895900000000001</v>
      </c>
      <c r="H314">
        <v>98.016499999999994</v>
      </c>
      <c r="I314">
        <v>986.9</v>
      </c>
      <c r="J314">
        <v>2.3763999999999998</v>
      </c>
    </row>
    <row r="315" spans="1:10" x14ac:dyDescent="0.2">
      <c r="A315" t="s">
        <v>777</v>
      </c>
      <c r="B315">
        <v>6648.8703999999998</v>
      </c>
      <c r="C315">
        <v>41.446899999999999</v>
      </c>
      <c r="D315">
        <v>44.2425</v>
      </c>
      <c r="E315">
        <v>45.262900000000002</v>
      </c>
      <c r="F315">
        <v>25.530200000000001</v>
      </c>
      <c r="G315">
        <v>24.2669</v>
      </c>
      <c r="H315">
        <v>96.192899999999995</v>
      </c>
      <c r="I315">
        <v>1109</v>
      </c>
      <c r="J315">
        <v>2.3340999999999998</v>
      </c>
    </row>
    <row r="316" spans="1:10" x14ac:dyDescent="0.2">
      <c r="A316" t="s">
        <v>778</v>
      </c>
      <c r="B316">
        <v>4077.6768000000002</v>
      </c>
      <c r="C316">
        <v>37.810899999999997</v>
      </c>
      <c r="D316">
        <v>41.385800000000003</v>
      </c>
      <c r="E316">
        <v>42.600200000000001</v>
      </c>
      <c r="F316">
        <v>21.5793</v>
      </c>
      <c r="G316">
        <v>20.4224</v>
      </c>
      <c r="H316">
        <v>90.999899999999997</v>
      </c>
      <c r="I316">
        <v>896</v>
      </c>
      <c r="J316">
        <v>2.13</v>
      </c>
    </row>
    <row r="317" spans="1:10" x14ac:dyDescent="0.2">
      <c r="A317" t="s">
        <v>779</v>
      </c>
      <c r="B317">
        <v>2420.5120000000002</v>
      </c>
      <c r="C317">
        <v>34.433799999999998</v>
      </c>
      <c r="D317">
        <v>38.420200000000001</v>
      </c>
      <c r="E317">
        <v>39.894199999999998</v>
      </c>
      <c r="F317">
        <v>17.512699999999999</v>
      </c>
      <c r="G317">
        <v>16.7105</v>
      </c>
      <c r="H317">
        <v>81.337299999999999</v>
      </c>
      <c r="I317">
        <v>723.4</v>
      </c>
      <c r="J317">
        <v>1.7196</v>
      </c>
    </row>
    <row r="318" spans="1:10" x14ac:dyDescent="0.2">
      <c r="A318" t="s">
        <v>780</v>
      </c>
      <c r="B318">
        <v>743.15520000000004</v>
      </c>
      <c r="C318">
        <v>29.195799999999998</v>
      </c>
      <c r="D318">
        <v>33.744199999999999</v>
      </c>
      <c r="E318">
        <v>34.636299999999999</v>
      </c>
      <c r="F318">
        <v>10.8642</v>
      </c>
      <c r="G318">
        <v>10.7821</v>
      </c>
      <c r="H318">
        <v>52.232100000000003</v>
      </c>
      <c r="I318">
        <v>500.8</v>
      </c>
      <c r="J318">
        <v>1.1505000000000001</v>
      </c>
    </row>
    <row r="319" spans="1:10" x14ac:dyDescent="0.2">
      <c r="A319" t="s">
        <v>781</v>
      </c>
      <c r="B319">
        <v>49804.08</v>
      </c>
      <c r="C319">
        <v>41.723399999999998</v>
      </c>
      <c r="D319">
        <v>46.9604</v>
      </c>
      <c r="E319">
        <v>46.528700000000001</v>
      </c>
      <c r="F319">
        <v>26.590900000000001</v>
      </c>
      <c r="G319">
        <v>22.8094</v>
      </c>
      <c r="H319">
        <v>99.150400000000005</v>
      </c>
      <c r="I319">
        <v>2467.9</v>
      </c>
      <c r="J319">
        <v>3.8595999999999999</v>
      </c>
    </row>
    <row r="320" spans="1:10" x14ac:dyDescent="0.2">
      <c r="A320" t="s">
        <v>782</v>
      </c>
      <c r="B320">
        <v>29018.776000000002</v>
      </c>
      <c r="C320">
        <v>38.674300000000002</v>
      </c>
      <c r="D320">
        <v>45.072299999999998</v>
      </c>
      <c r="E320">
        <v>44.585299999999997</v>
      </c>
      <c r="F320">
        <v>23.1297</v>
      </c>
      <c r="G320">
        <v>19.544799999999999</v>
      </c>
      <c r="H320">
        <v>97.037999999999997</v>
      </c>
      <c r="I320">
        <v>1886.7</v>
      </c>
      <c r="J320">
        <v>3.4935</v>
      </c>
    </row>
    <row r="321" spans="1:10" x14ac:dyDescent="0.2">
      <c r="A321" t="s">
        <v>783</v>
      </c>
      <c r="B321">
        <v>13105.632</v>
      </c>
      <c r="C321">
        <v>35.703099999999999</v>
      </c>
      <c r="D321">
        <v>42.880800000000001</v>
      </c>
      <c r="E321">
        <v>42.385899999999999</v>
      </c>
      <c r="F321">
        <v>19.238</v>
      </c>
      <c r="G321">
        <v>16.002300000000002</v>
      </c>
      <c r="H321">
        <v>92.433099999999996</v>
      </c>
      <c r="I321">
        <v>1827.4</v>
      </c>
      <c r="J321">
        <v>2.7732000000000001</v>
      </c>
    </row>
    <row r="322" spans="1:10" x14ac:dyDescent="0.2">
      <c r="A322" t="s">
        <v>784</v>
      </c>
      <c r="B322">
        <v>6915.6319999999996</v>
      </c>
      <c r="C322">
        <v>33.822299999999998</v>
      </c>
      <c r="D322">
        <v>40.6646</v>
      </c>
      <c r="E322">
        <v>39.959899999999998</v>
      </c>
      <c r="F322">
        <v>16.3611</v>
      </c>
      <c r="G322">
        <v>14.047000000000001</v>
      </c>
      <c r="H322">
        <v>83.760300000000001</v>
      </c>
      <c r="I322">
        <v>1121</v>
      </c>
      <c r="J322">
        <v>2.3614999999999999</v>
      </c>
    </row>
    <row r="323" spans="1:10" x14ac:dyDescent="0.2">
      <c r="A323" t="s">
        <v>785</v>
      </c>
      <c r="B323">
        <v>4141.5280000000002</v>
      </c>
      <c r="C323">
        <v>31.995899999999999</v>
      </c>
      <c r="D323">
        <v>38.322200000000002</v>
      </c>
      <c r="E323">
        <v>37.540599999999998</v>
      </c>
      <c r="F323">
        <v>14.226699999999999</v>
      </c>
      <c r="G323">
        <v>12.7257</v>
      </c>
      <c r="H323">
        <v>71.351100000000002</v>
      </c>
      <c r="I323">
        <v>788.2</v>
      </c>
      <c r="J323">
        <v>2.0324</v>
      </c>
    </row>
    <row r="324" spans="1:10" x14ac:dyDescent="0.2">
      <c r="A324" t="s">
        <v>786</v>
      </c>
      <c r="B324">
        <v>1449.104</v>
      </c>
      <c r="C324">
        <v>27.965599999999998</v>
      </c>
      <c r="D324">
        <v>33.936300000000003</v>
      </c>
      <c r="E324">
        <v>33.0702</v>
      </c>
      <c r="F324">
        <v>10.2355</v>
      </c>
      <c r="G324">
        <v>9.7954000000000008</v>
      </c>
      <c r="H324">
        <v>39.857100000000003</v>
      </c>
      <c r="I324">
        <v>476.8</v>
      </c>
      <c r="J324">
        <v>1.2321</v>
      </c>
    </row>
    <row r="325" spans="1:10" x14ac:dyDescent="0.2">
      <c r="A325" t="s">
        <v>787</v>
      </c>
      <c r="B325">
        <v>125129.264</v>
      </c>
      <c r="C325">
        <v>43.775599999999997</v>
      </c>
      <c r="D325">
        <v>44.857500000000002</v>
      </c>
      <c r="E325">
        <v>45.213999999999999</v>
      </c>
      <c r="F325">
        <v>27.649699999999999</v>
      </c>
      <c r="G325">
        <v>25.668900000000001</v>
      </c>
      <c r="H325">
        <v>99.846999999999994</v>
      </c>
      <c r="I325">
        <v>4733.7</v>
      </c>
      <c r="J325">
        <v>5.0884999999999998</v>
      </c>
    </row>
    <row r="326" spans="1:10" x14ac:dyDescent="0.2">
      <c r="A326" t="s">
        <v>788</v>
      </c>
      <c r="B326">
        <v>88839.535999999993</v>
      </c>
      <c r="C326">
        <v>40.2956</v>
      </c>
      <c r="D326">
        <v>43.184899999999999</v>
      </c>
      <c r="E326">
        <v>43.301499999999997</v>
      </c>
      <c r="F326">
        <v>24.2484</v>
      </c>
      <c r="G326">
        <v>22.206299999999999</v>
      </c>
      <c r="H326">
        <v>99.793099999999995</v>
      </c>
      <c r="I326">
        <v>4421.5</v>
      </c>
      <c r="J326">
        <v>4.3844000000000003</v>
      </c>
    </row>
    <row r="327" spans="1:10" x14ac:dyDescent="0.2">
      <c r="A327" t="s">
        <v>789</v>
      </c>
      <c r="B327">
        <v>51287.167999999998</v>
      </c>
      <c r="C327">
        <v>36.057200000000002</v>
      </c>
      <c r="D327">
        <v>41.341900000000003</v>
      </c>
      <c r="E327">
        <v>41.211599999999997</v>
      </c>
      <c r="F327">
        <v>19.7806</v>
      </c>
      <c r="G327">
        <v>17.776</v>
      </c>
      <c r="H327">
        <v>99.512</v>
      </c>
      <c r="I327">
        <v>4796.3</v>
      </c>
      <c r="J327">
        <v>3.3353000000000002</v>
      </c>
    </row>
    <row r="328" spans="1:10" x14ac:dyDescent="0.2">
      <c r="A328" t="s">
        <v>790</v>
      </c>
      <c r="B328">
        <v>25401.439999999999</v>
      </c>
      <c r="C328">
        <v>32.482399999999998</v>
      </c>
      <c r="D328">
        <v>39.348799999999997</v>
      </c>
      <c r="E328">
        <v>39.081800000000001</v>
      </c>
      <c r="F328">
        <v>15.146000000000001</v>
      </c>
      <c r="G328">
        <v>13.586399999999999</v>
      </c>
      <c r="H328">
        <v>89.318600000000004</v>
      </c>
      <c r="I328">
        <v>4071.4</v>
      </c>
      <c r="J328">
        <v>2.7050000000000001</v>
      </c>
    </row>
    <row r="329" spans="1:10" x14ac:dyDescent="0.2">
      <c r="A329" t="s">
        <v>791</v>
      </c>
      <c r="B329">
        <v>10592.144</v>
      </c>
      <c r="C329">
        <v>29.565899999999999</v>
      </c>
      <c r="D329">
        <v>37.2532</v>
      </c>
      <c r="E329">
        <v>37.104799999999997</v>
      </c>
      <c r="F329">
        <v>10.9139</v>
      </c>
      <c r="G329">
        <v>10.0337</v>
      </c>
      <c r="H329">
        <v>71.567899999999995</v>
      </c>
      <c r="I329">
        <v>3240.1</v>
      </c>
      <c r="J329">
        <v>2.0131999999999999</v>
      </c>
    </row>
    <row r="330" spans="1:10" x14ac:dyDescent="0.2">
      <c r="A330" t="s">
        <v>792</v>
      </c>
      <c r="B330">
        <v>2486.672</v>
      </c>
      <c r="C330">
        <v>26.334900000000001</v>
      </c>
      <c r="D330">
        <v>33.658000000000001</v>
      </c>
      <c r="E330">
        <v>33.779000000000003</v>
      </c>
      <c r="F330">
        <v>6.3281999999999998</v>
      </c>
      <c r="G330">
        <v>6.3129</v>
      </c>
      <c r="H330">
        <v>42.202100000000002</v>
      </c>
      <c r="I330">
        <v>1726</v>
      </c>
      <c r="J330">
        <v>0.90939999999999999</v>
      </c>
    </row>
    <row r="331" spans="1:10" x14ac:dyDescent="0.2">
      <c r="A331" t="s">
        <v>793</v>
      </c>
      <c r="B331">
        <v>56836.976000000002</v>
      </c>
      <c r="C331">
        <v>45.839599999999997</v>
      </c>
      <c r="D331">
        <v>45.615099999999998</v>
      </c>
      <c r="E331">
        <v>46.394100000000002</v>
      </c>
      <c r="F331">
        <v>29.732600000000001</v>
      </c>
      <c r="G331">
        <v>28.658100000000001</v>
      </c>
      <c r="H331">
        <v>97.590999999999994</v>
      </c>
      <c r="I331">
        <v>6595.2</v>
      </c>
      <c r="J331">
        <v>2.0234000000000001</v>
      </c>
    </row>
    <row r="332" spans="1:10" x14ac:dyDescent="0.2">
      <c r="A332" t="s">
        <v>794</v>
      </c>
      <c r="B332">
        <v>42284.24</v>
      </c>
      <c r="C332">
        <v>42.520899999999997</v>
      </c>
      <c r="D332">
        <v>42.2806</v>
      </c>
      <c r="E332">
        <v>43.585900000000002</v>
      </c>
      <c r="F332">
        <v>27.899100000000001</v>
      </c>
      <c r="G332">
        <v>26.7774</v>
      </c>
      <c r="H332">
        <v>96.8078</v>
      </c>
      <c r="I332">
        <v>6332.8</v>
      </c>
      <c r="J332">
        <v>1.7020999999999999</v>
      </c>
    </row>
    <row r="333" spans="1:10" x14ac:dyDescent="0.2">
      <c r="A333" t="s">
        <v>795</v>
      </c>
      <c r="B333">
        <v>30383.712</v>
      </c>
      <c r="C333">
        <v>38.8292</v>
      </c>
      <c r="D333">
        <v>39.229100000000003</v>
      </c>
      <c r="E333">
        <v>41.6006</v>
      </c>
      <c r="F333">
        <v>25.3246</v>
      </c>
      <c r="G333">
        <v>24.247399999999999</v>
      </c>
      <c r="H333">
        <v>94.999799999999993</v>
      </c>
      <c r="I333">
        <v>7060.1</v>
      </c>
      <c r="J333">
        <v>1.6017999999999999</v>
      </c>
    </row>
    <row r="334" spans="1:10" x14ac:dyDescent="0.2">
      <c r="A334" t="s">
        <v>796</v>
      </c>
      <c r="B334">
        <v>21901.248</v>
      </c>
      <c r="C334">
        <v>34.980200000000004</v>
      </c>
      <c r="D334">
        <v>36.874699999999997</v>
      </c>
      <c r="E334">
        <v>40.015999999999998</v>
      </c>
      <c r="F334">
        <v>22.242799999999999</v>
      </c>
      <c r="G334">
        <v>21.2804</v>
      </c>
      <c r="H334">
        <v>90.619299999999996</v>
      </c>
      <c r="I334">
        <v>7060.4</v>
      </c>
      <c r="J334">
        <v>1.3673999999999999</v>
      </c>
    </row>
    <row r="335" spans="1:10" x14ac:dyDescent="0.2">
      <c r="A335" t="s">
        <v>797</v>
      </c>
      <c r="B335">
        <v>15614.592000000001</v>
      </c>
      <c r="C335">
        <v>31.011900000000001</v>
      </c>
      <c r="D335">
        <v>34.661499999999997</v>
      </c>
      <c r="E335">
        <v>37.893300000000004</v>
      </c>
      <c r="F335">
        <v>18.926300000000001</v>
      </c>
      <c r="G335">
        <v>18.0822</v>
      </c>
      <c r="H335">
        <v>81.183400000000006</v>
      </c>
      <c r="I335">
        <v>7516.9</v>
      </c>
      <c r="J335">
        <v>1.1848000000000001</v>
      </c>
    </row>
    <row r="336" spans="1:10" x14ac:dyDescent="0.2">
      <c r="A336" t="s">
        <v>798</v>
      </c>
      <c r="B336">
        <v>6241.3760000000002</v>
      </c>
      <c r="C336">
        <v>23.225000000000001</v>
      </c>
      <c r="D336">
        <v>30.857600000000001</v>
      </c>
      <c r="E336">
        <v>34.1905</v>
      </c>
      <c r="F336">
        <v>12.235200000000001</v>
      </c>
      <c r="G336">
        <v>11.600899999999999</v>
      </c>
      <c r="H336">
        <v>49.440899999999999</v>
      </c>
      <c r="I336">
        <v>7207.8</v>
      </c>
      <c r="J336">
        <v>0.68530000000000002</v>
      </c>
    </row>
    <row r="337" spans="1:10" x14ac:dyDescent="0.2">
      <c r="A337" t="s">
        <v>799</v>
      </c>
      <c r="B337">
        <v>48125.887999999999</v>
      </c>
      <c r="C337">
        <v>43.841799999999999</v>
      </c>
      <c r="D337">
        <v>47.853000000000002</v>
      </c>
      <c r="E337">
        <v>48.386099999999999</v>
      </c>
      <c r="F337">
        <v>25.600300000000001</v>
      </c>
      <c r="G337">
        <v>23.322500000000002</v>
      </c>
      <c r="H337">
        <v>98.850700000000003</v>
      </c>
      <c r="I337">
        <v>2050.1</v>
      </c>
      <c r="J337">
        <v>3.4649000000000001</v>
      </c>
    </row>
    <row r="338" spans="1:10" x14ac:dyDescent="0.2">
      <c r="A338" t="s">
        <v>800</v>
      </c>
      <c r="B338">
        <v>30535.344000000001</v>
      </c>
      <c r="C338">
        <v>40.3705</v>
      </c>
      <c r="D338">
        <v>45.653599999999997</v>
      </c>
      <c r="E338">
        <v>46.2806</v>
      </c>
      <c r="F338">
        <v>21.698</v>
      </c>
      <c r="G338">
        <v>19.782299999999999</v>
      </c>
      <c r="H338">
        <v>98.197199999999995</v>
      </c>
      <c r="I338">
        <v>1694</v>
      </c>
      <c r="J338">
        <v>3.2324000000000002</v>
      </c>
    </row>
    <row r="339" spans="1:10" x14ac:dyDescent="0.2">
      <c r="A339" t="s">
        <v>801</v>
      </c>
      <c r="B339">
        <v>17201.784</v>
      </c>
      <c r="C339">
        <v>37.139299999999999</v>
      </c>
      <c r="D339">
        <v>43.778300000000002</v>
      </c>
      <c r="E339">
        <v>44.471800000000002</v>
      </c>
      <c r="F339">
        <v>17.847000000000001</v>
      </c>
      <c r="G339">
        <v>16.450800000000001</v>
      </c>
      <c r="H339">
        <v>95.622900000000001</v>
      </c>
      <c r="I339">
        <v>1809.7</v>
      </c>
      <c r="J339">
        <v>2.5897000000000001</v>
      </c>
    </row>
    <row r="340" spans="1:10" x14ac:dyDescent="0.2">
      <c r="A340" t="s">
        <v>802</v>
      </c>
      <c r="B340">
        <v>8881.152</v>
      </c>
      <c r="C340">
        <v>34.051900000000003</v>
      </c>
      <c r="D340">
        <v>41.829799999999999</v>
      </c>
      <c r="E340">
        <v>42.501800000000003</v>
      </c>
      <c r="F340">
        <v>14.331</v>
      </c>
      <c r="G340">
        <v>13.490399999999999</v>
      </c>
      <c r="H340">
        <v>84.225899999999996</v>
      </c>
      <c r="I340">
        <v>1221.9000000000001</v>
      </c>
      <c r="J340">
        <v>2.0253000000000001</v>
      </c>
    </row>
    <row r="341" spans="1:10" x14ac:dyDescent="0.2">
      <c r="A341" t="s">
        <v>803</v>
      </c>
      <c r="B341">
        <v>4045.4</v>
      </c>
      <c r="C341">
        <v>31.228100000000001</v>
      </c>
      <c r="D341">
        <v>39.860100000000003</v>
      </c>
      <c r="E341">
        <v>40.524999999999999</v>
      </c>
      <c r="F341">
        <v>11.446999999999999</v>
      </c>
      <c r="G341">
        <v>11.0685</v>
      </c>
      <c r="H341">
        <v>66.778499999999994</v>
      </c>
      <c r="I341">
        <v>829.3</v>
      </c>
      <c r="J341">
        <v>1.6388</v>
      </c>
    </row>
    <row r="342" spans="1:10" x14ac:dyDescent="0.2">
      <c r="A342" t="s">
        <v>804</v>
      </c>
      <c r="B342">
        <v>686.92</v>
      </c>
      <c r="C342">
        <v>27.678899999999999</v>
      </c>
      <c r="D342">
        <v>36.93</v>
      </c>
      <c r="E342">
        <v>37.492400000000004</v>
      </c>
      <c r="F342">
        <v>7.8251999999999997</v>
      </c>
      <c r="G342">
        <v>7.9089</v>
      </c>
      <c r="H342">
        <v>33.6248</v>
      </c>
      <c r="I342">
        <v>413.1</v>
      </c>
      <c r="J342">
        <v>0.84660000000000002</v>
      </c>
    </row>
    <row r="343" spans="1:10" x14ac:dyDescent="0.2">
      <c r="A343" t="s">
        <v>805</v>
      </c>
      <c r="B343">
        <v>11014.528</v>
      </c>
      <c r="C343">
        <v>42.946199999999997</v>
      </c>
      <c r="D343">
        <v>46.634799999999998</v>
      </c>
      <c r="E343">
        <v>47.715200000000003</v>
      </c>
      <c r="F343">
        <v>24.546199999999999</v>
      </c>
      <c r="G343">
        <v>21.120899999999999</v>
      </c>
      <c r="H343">
        <v>99.607399999999998</v>
      </c>
      <c r="I343">
        <v>2498.9</v>
      </c>
      <c r="J343">
        <v>2.1802000000000001</v>
      </c>
    </row>
    <row r="344" spans="1:10" x14ac:dyDescent="0.2">
      <c r="A344" t="s">
        <v>806</v>
      </c>
      <c r="B344">
        <v>5824.7168000000001</v>
      </c>
      <c r="C344">
        <v>41.793999999999997</v>
      </c>
      <c r="D344">
        <v>45.497399999999999</v>
      </c>
      <c r="E344">
        <v>46.131999999999998</v>
      </c>
      <c r="F344">
        <v>21.653400000000001</v>
      </c>
      <c r="G344">
        <v>19.3935</v>
      </c>
      <c r="H344">
        <v>99.406000000000006</v>
      </c>
      <c r="I344">
        <v>1431.1</v>
      </c>
      <c r="J344">
        <v>1.718</v>
      </c>
    </row>
    <row r="345" spans="1:10" x14ac:dyDescent="0.2">
      <c r="A345" t="s">
        <v>807</v>
      </c>
      <c r="B345">
        <v>3374.24</v>
      </c>
      <c r="C345">
        <v>40.605600000000003</v>
      </c>
      <c r="D345">
        <v>43.952199999999998</v>
      </c>
      <c r="E345">
        <v>44.081499999999998</v>
      </c>
      <c r="F345">
        <v>18.6859</v>
      </c>
      <c r="G345">
        <v>17.585699999999999</v>
      </c>
      <c r="H345">
        <v>91.286799999999999</v>
      </c>
      <c r="I345">
        <v>1146.5999999999999</v>
      </c>
      <c r="J345">
        <v>1.4916</v>
      </c>
    </row>
    <row r="346" spans="1:10" x14ac:dyDescent="0.2">
      <c r="A346" t="s">
        <v>808</v>
      </c>
      <c r="B346">
        <v>1975.7888</v>
      </c>
      <c r="C346">
        <v>39.075200000000002</v>
      </c>
      <c r="D346">
        <v>41.912999999999997</v>
      </c>
      <c r="E346">
        <v>41.762500000000003</v>
      </c>
      <c r="F346">
        <v>15.8346</v>
      </c>
      <c r="G346">
        <v>15.607100000000001</v>
      </c>
      <c r="H346">
        <v>74.875500000000002</v>
      </c>
      <c r="I346">
        <v>806.1</v>
      </c>
      <c r="J346">
        <v>1.4469000000000001</v>
      </c>
    </row>
    <row r="347" spans="1:10" x14ac:dyDescent="0.2">
      <c r="A347" t="s">
        <v>809</v>
      </c>
      <c r="B347">
        <v>1140.5632000000001</v>
      </c>
      <c r="C347">
        <v>37.197099999999999</v>
      </c>
      <c r="D347">
        <v>39.409500000000001</v>
      </c>
      <c r="E347">
        <v>39.1494</v>
      </c>
      <c r="F347">
        <v>13.187099999999999</v>
      </c>
      <c r="G347">
        <v>13.554500000000001</v>
      </c>
      <c r="H347">
        <v>53.9938</v>
      </c>
      <c r="I347">
        <v>644.1</v>
      </c>
      <c r="J347">
        <v>1.3632</v>
      </c>
    </row>
    <row r="348" spans="1:10" x14ac:dyDescent="0.2">
      <c r="A348" t="s">
        <v>810</v>
      </c>
      <c r="B348">
        <v>373.03039999999999</v>
      </c>
      <c r="C348">
        <v>33.648200000000003</v>
      </c>
      <c r="D348">
        <v>34.866500000000002</v>
      </c>
      <c r="E348">
        <v>34.674199999999999</v>
      </c>
      <c r="F348">
        <v>9.6075999999999997</v>
      </c>
      <c r="G348">
        <v>10.393599999999999</v>
      </c>
      <c r="H348">
        <v>23.9009</v>
      </c>
      <c r="I348">
        <v>407.6</v>
      </c>
      <c r="J348">
        <v>0.87250000000000005</v>
      </c>
    </row>
    <row r="349" spans="1:10" x14ac:dyDescent="0.2">
      <c r="A349" t="s">
        <v>811</v>
      </c>
      <c r="B349">
        <v>18289.4336</v>
      </c>
      <c r="C349">
        <v>45.115699999999997</v>
      </c>
      <c r="D349">
        <v>47.2408</v>
      </c>
      <c r="E349">
        <v>45.115600000000001</v>
      </c>
      <c r="F349">
        <v>25.656700000000001</v>
      </c>
      <c r="G349">
        <v>23.816299999999998</v>
      </c>
      <c r="H349">
        <v>95.337000000000003</v>
      </c>
      <c r="I349">
        <v>3414.1</v>
      </c>
      <c r="J349">
        <v>3.3125</v>
      </c>
    </row>
    <row r="350" spans="1:10" x14ac:dyDescent="0.2">
      <c r="A350" t="s">
        <v>812</v>
      </c>
      <c r="B350">
        <v>10857.2736</v>
      </c>
      <c r="C350">
        <v>42.040599999999998</v>
      </c>
      <c r="D350">
        <v>46.328099999999999</v>
      </c>
      <c r="E350">
        <v>43.851599999999998</v>
      </c>
      <c r="F350">
        <v>22.210599999999999</v>
      </c>
      <c r="G350">
        <v>20.572399999999998</v>
      </c>
      <c r="H350">
        <v>90.035499999999999</v>
      </c>
      <c r="I350">
        <v>2646.2</v>
      </c>
      <c r="J350">
        <v>2.6453000000000002</v>
      </c>
    </row>
    <row r="351" spans="1:10" x14ac:dyDescent="0.2">
      <c r="A351" t="s">
        <v>813</v>
      </c>
      <c r="B351">
        <v>5556.2943999999998</v>
      </c>
      <c r="C351">
        <v>38.771700000000003</v>
      </c>
      <c r="D351">
        <v>45.056800000000003</v>
      </c>
      <c r="E351">
        <v>42.379800000000003</v>
      </c>
      <c r="F351">
        <v>18.360600000000002</v>
      </c>
      <c r="G351">
        <v>16.912099999999999</v>
      </c>
      <c r="H351">
        <v>79.989000000000004</v>
      </c>
      <c r="I351">
        <v>2495.8000000000002</v>
      </c>
      <c r="J351">
        <v>2.1200999999999999</v>
      </c>
    </row>
    <row r="352" spans="1:10" x14ac:dyDescent="0.2">
      <c r="A352" t="s">
        <v>814</v>
      </c>
      <c r="B352">
        <v>2484.5952000000002</v>
      </c>
      <c r="C352">
        <v>35.710799999999999</v>
      </c>
      <c r="D352">
        <v>44.181800000000003</v>
      </c>
      <c r="E352">
        <v>40.534500000000001</v>
      </c>
      <c r="F352">
        <v>14.415100000000001</v>
      </c>
      <c r="G352">
        <v>13.266999999999999</v>
      </c>
      <c r="H352">
        <v>62.241500000000002</v>
      </c>
      <c r="I352">
        <v>1895.5</v>
      </c>
      <c r="J352">
        <v>1.6229</v>
      </c>
    </row>
    <row r="353" spans="1:10" x14ac:dyDescent="0.2">
      <c r="A353" t="s">
        <v>815</v>
      </c>
      <c r="B353">
        <v>916.40959999999995</v>
      </c>
      <c r="C353">
        <v>33.396500000000003</v>
      </c>
      <c r="D353">
        <v>43.444000000000003</v>
      </c>
      <c r="E353">
        <v>38.9559</v>
      </c>
      <c r="F353">
        <v>10.841900000000001</v>
      </c>
      <c r="G353">
        <v>10.296099999999999</v>
      </c>
      <c r="H353">
        <v>36.382399999999997</v>
      </c>
      <c r="I353">
        <v>1413</v>
      </c>
      <c r="J353">
        <v>1.2705</v>
      </c>
    </row>
    <row r="354" spans="1:10" x14ac:dyDescent="0.2">
      <c r="A354" t="s">
        <v>816</v>
      </c>
      <c r="B354">
        <v>178.33600000000001</v>
      </c>
      <c r="C354">
        <v>31.317299999999999</v>
      </c>
      <c r="D354">
        <v>40.722799999999999</v>
      </c>
      <c r="E354">
        <v>36.8992</v>
      </c>
      <c r="F354">
        <v>7.6314000000000002</v>
      </c>
      <c r="G354">
        <v>7.7179000000000002</v>
      </c>
      <c r="H354">
        <v>7.5076000000000001</v>
      </c>
      <c r="I354">
        <v>584.6</v>
      </c>
      <c r="J354">
        <v>0.82509999999999994</v>
      </c>
    </row>
    <row r="355" spans="1:10" x14ac:dyDescent="0.2">
      <c r="A355" t="s">
        <v>817</v>
      </c>
      <c r="B355">
        <v>15707.088</v>
      </c>
      <c r="C355">
        <v>47.565600000000003</v>
      </c>
      <c r="D355">
        <v>49.7622</v>
      </c>
      <c r="E355">
        <v>49.949199999999998</v>
      </c>
      <c r="F355">
        <v>29.317900000000002</v>
      </c>
      <c r="G355">
        <v>27.075800000000001</v>
      </c>
      <c r="H355">
        <v>97.219700000000003</v>
      </c>
      <c r="I355">
        <v>4758.1000000000004</v>
      </c>
      <c r="J355">
        <v>1.4429000000000001</v>
      </c>
    </row>
    <row r="356" spans="1:10" x14ac:dyDescent="0.2">
      <c r="A356" t="s">
        <v>818</v>
      </c>
      <c r="B356">
        <v>12458.791999999999</v>
      </c>
      <c r="C356">
        <v>44.873199999999997</v>
      </c>
      <c r="D356">
        <v>47.368899999999996</v>
      </c>
      <c r="E356">
        <v>48.007599999999996</v>
      </c>
      <c r="F356">
        <v>28.2698</v>
      </c>
      <c r="G356">
        <v>26.2651</v>
      </c>
      <c r="H356">
        <v>96.590900000000005</v>
      </c>
      <c r="I356">
        <v>4472.3999999999996</v>
      </c>
      <c r="J356">
        <v>1.2982</v>
      </c>
    </row>
    <row r="357" spans="1:10" x14ac:dyDescent="0.2">
      <c r="A357" t="s">
        <v>819</v>
      </c>
      <c r="B357">
        <v>9842.9760000000006</v>
      </c>
      <c r="C357">
        <v>42.0032</v>
      </c>
      <c r="D357">
        <v>44.094999999999999</v>
      </c>
      <c r="E357">
        <v>45.411299999999997</v>
      </c>
      <c r="F357">
        <v>26.223400000000002</v>
      </c>
      <c r="G357">
        <v>24.797799999999999</v>
      </c>
      <c r="H357">
        <v>95.296199999999999</v>
      </c>
      <c r="I357">
        <v>4816.5</v>
      </c>
      <c r="J357">
        <v>1.1519999999999999</v>
      </c>
    </row>
    <row r="358" spans="1:10" x14ac:dyDescent="0.2">
      <c r="A358" t="s">
        <v>820</v>
      </c>
      <c r="B358">
        <v>7575.64</v>
      </c>
      <c r="C358">
        <v>37.882100000000001</v>
      </c>
      <c r="D358">
        <v>41.4587</v>
      </c>
      <c r="E358">
        <v>42.938299999999998</v>
      </c>
      <c r="F358">
        <v>23.254100000000001</v>
      </c>
      <c r="G358">
        <v>22.340499999999999</v>
      </c>
      <c r="H358">
        <v>91.849000000000004</v>
      </c>
      <c r="I358">
        <v>4849.7</v>
      </c>
      <c r="J358">
        <v>0.98280000000000001</v>
      </c>
    </row>
    <row r="359" spans="1:10" x14ac:dyDescent="0.2">
      <c r="A359" t="s">
        <v>821</v>
      </c>
      <c r="B359">
        <v>5850.6319999999996</v>
      </c>
      <c r="C359">
        <v>33.775700000000001</v>
      </c>
      <c r="D359">
        <v>38.980899999999998</v>
      </c>
      <c r="E359">
        <v>40.894399999999997</v>
      </c>
      <c r="F359">
        <v>20.070499999999999</v>
      </c>
      <c r="G359">
        <v>19.5625</v>
      </c>
      <c r="H359">
        <v>83.6464</v>
      </c>
      <c r="I359">
        <v>5303.7</v>
      </c>
      <c r="J359">
        <v>0.93289999999999995</v>
      </c>
    </row>
    <row r="360" spans="1:10" x14ac:dyDescent="0.2">
      <c r="A360" t="s">
        <v>822</v>
      </c>
      <c r="B360">
        <v>2632.384</v>
      </c>
      <c r="C360">
        <v>25.825700000000001</v>
      </c>
      <c r="D360">
        <v>33.882899999999999</v>
      </c>
      <c r="E360">
        <v>35.795999999999999</v>
      </c>
      <c r="F360">
        <v>13.548500000000001</v>
      </c>
      <c r="G360">
        <v>13.1266</v>
      </c>
      <c r="H360">
        <v>52.491100000000003</v>
      </c>
      <c r="I360">
        <v>5859.1</v>
      </c>
      <c r="J360">
        <v>0.50800000000000001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sheetPr codeName="Sheet1"/>
  <dimension ref="A1:BW525"/>
  <sheetViews>
    <sheetView zoomScale="70" zoomScaleNormal="70" workbookViewId="0">
      <selection activeCell="C4" sqref="C4:C357"/>
    </sheetView>
  </sheetViews>
  <sheetFormatPr baseColWidth="10" defaultColWidth="10.6640625" defaultRowHeight="12" x14ac:dyDescent="0.2"/>
  <cols>
    <col min="1" max="1" width="4" style="4" bestFit="1" customWidth="1"/>
    <col min="2" max="2" width="8.6640625" style="4" bestFit="1" customWidth="1"/>
    <col min="3" max="3" width="45.5" style="4" bestFit="1" customWidth="1"/>
    <col min="4" max="4" width="5.33203125" style="6" bestFit="1" customWidth="1"/>
    <col min="5" max="5" width="7.33203125" style="4"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4.1640625" style="4" customWidth="1"/>
    <col min="26" max="26" width="10.1640625" style="4" customWidth="1"/>
    <col min="27" max="30" width="5.6640625" style="4" customWidth="1"/>
    <col min="31" max="31" width="8.1640625" style="4" customWidth="1"/>
    <col min="32" max="32" width="10.83203125" style="4" customWidth="1"/>
    <col min="33" max="34" width="5.5" style="4" customWidth="1"/>
    <col min="35" max="40" width="10.83203125" style="4" customWidth="1"/>
    <col min="41" max="41" width="8" style="4" customWidth="1"/>
    <col min="42" max="43" width="7.5" style="4" customWidth="1"/>
    <col min="44" max="44" width="5.6640625" style="4"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7" width="8.83203125" style="4" customWidth="1"/>
    <col min="298" max="298" width="8.33203125" style="4" customWidth="1"/>
    <col min="299" max="299" width="14.83203125" style="4" customWidth="1"/>
    <col min="300" max="300" width="7.83203125" style="4" customWidth="1"/>
    <col min="301" max="301" width="9.83203125" style="4" customWidth="1"/>
    <col min="302" max="304" width="6.83203125" style="4" customWidth="1"/>
    <col min="305" max="307" width="8.83203125" style="4" customWidth="1"/>
    <col min="308" max="308" width="2.83203125" style="4" customWidth="1"/>
    <col min="309" max="309" width="9.83203125" style="4" customWidth="1"/>
    <col min="310" max="312" width="6.83203125" style="4" customWidth="1"/>
    <col min="313" max="315" width="8.83203125" style="4" customWidth="1"/>
    <col min="316" max="317" width="5.1640625" style="4" customWidth="1"/>
    <col min="318" max="318" width="2.83203125" style="4" customWidth="1"/>
    <col min="319" max="553" width="8.83203125" style="4" customWidth="1"/>
    <col min="554" max="554" width="8.33203125" style="4" customWidth="1"/>
    <col min="555" max="555" width="14.83203125" style="4" customWidth="1"/>
    <col min="556" max="556" width="7.83203125" style="4" customWidth="1"/>
    <col min="557" max="557" width="9.83203125" style="4" customWidth="1"/>
    <col min="558" max="560" width="6.83203125" style="4" customWidth="1"/>
    <col min="561" max="563" width="8.83203125" style="4" customWidth="1"/>
    <col min="564" max="564" width="2.83203125" style="4" customWidth="1"/>
    <col min="565" max="565" width="9.83203125" style="4" customWidth="1"/>
    <col min="566" max="568" width="6.83203125" style="4" customWidth="1"/>
    <col min="569" max="571" width="8.83203125" style="4" customWidth="1"/>
    <col min="572" max="573" width="5.1640625" style="4" customWidth="1"/>
    <col min="574" max="574" width="2.83203125" style="4" customWidth="1"/>
    <col min="575" max="809" width="8.83203125" style="4" customWidth="1"/>
    <col min="810" max="810" width="8.33203125" style="4" customWidth="1"/>
    <col min="811" max="811" width="14.83203125" style="4" customWidth="1"/>
    <col min="812" max="812" width="7.83203125" style="4" customWidth="1"/>
    <col min="813" max="813" width="9.83203125" style="4" customWidth="1"/>
    <col min="814" max="816" width="6.83203125" style="4" customWidth="1"/>
    <col min="817" max="819" width="8.83203125" style="4" customWidth="1"/>
    <col min="820" max="820" width="2.83203125" style="4" customWidth="1"/>
    <col min="821" max="821" width="9.83203125" style="4" customWidth="1"/>
    <col min="822" max="824" width="6.83203125" style="4" customWidth="1"/>
    <col min="825" max="827" width="8.83203125" style="4" customWidth="1"/>
    <col min="828" max="829" width="5.1640625" style="4" customWidth="1"/>
    <col min="830" max="830" width="2.83203125" style="4" customWidth="1"/>
    <col min="831" max="1065" width="8.83203125" style="4" customWidth="1"/>
    <col min="1066" max="1066" width="8.33203125" style="4" customWidth="1"/>
    <col min="1067" max="1067" width="14.83203125" style="4" customWidth="1"/>
    <col min="1068" max="1068" width="7.83203125" style="4" customWidth="1"/>
    <col min="1069" max="1069" width="9.83203125" style="4" customWidth="1"/>
    <col min="1070" max="1072" width="6.83203125" style="4" customWidth="1"/>
    <col min="1073" max="1075" width="8.83203125" style="4" customWidth="1"/>
    <col min="1076" max="1076" width="2.83203125" style="4" customWidth="1"/>
    <col min="1077" max="1077" width="9.83203125" style="4" customWidth="1"/>
    <col min="1078" max="1080" width="6.83203125" style="4" customWidth="1"/>
    <col min="1081" max="1083" width="8.83203125" style="4" customWidth="1"/>
    <col min="1084" max="1085" width="5.1640625" style="4" customWidth="1"/>
    <col min="1086" max="1086" width="2.83203125" style="4" customWidth="1"/>
    <col min="1087" max="1321" width="8.83203125" style="4" customWidth="1"/>
    <col min="1322" max="1322" width="8.33203125" style="4" customWidth="1"/>
    <col min="1323" max="1323" width="14.83203125" style="4" customWidth="1"/>
    <col min="1324" max="1324" width="7.83203125" style="4" customWidth="1"/>
    <col min="1325" max="1325" width="9.83203125" style="4" customWidth="1"/>
    <col min="1326" max="1328" width="6.83203125" style="4" customWidth="1"/>
    <col min="1329" max="1331" width="8.83203125" style="4" customWidth="1"/>
    <col min="1332" max="1332" width="2.83203125" style="4" customWidth="1"/>
    <col min="1333" max="1333" width="9.83203125" style="4" customWidth="1"/>
    <col min="1334" max="1336" width="6.83203125" style="4" customWidth="1"/>
    <col min="1337" max="1339" width="8.83203125" style="4" customWidth="1"/>
    <col min="1340" max="1341" width="5.1640625" style="4" customWidth="1"/>
    <col min="1342" max="1342" width="2.83203125" style="4" customWidth="1"/>
    <col min="1343" max="1577" width="8.83203125" style="4" customWidth="1"/>
    <col min="1578" max="1578" width="8.33203125" style="4" customWidth="1"/>
    <col min="1579" max="1579" width="14.83203125" style="4" customWidth="1"/>
    <col min="1580" max="1580" width="7.83203125" style="4" customWidth="1"/>
    <col min="1581" max="1581" width="9.83203125" style="4" customWidth="1"/>
    <col min="1582" max="1584" width="6.83203125" style="4" customWidth="1"/>
    <col min="1585" max="1587" width="8.83203125" style="4" customWidth="1"/>
    <col min="1588" max="1588" width="2.83203125" style="4" customWidth="1"/>
    <col min="1589" max="1589" width="9.83203125" style="4" customWidth="1"/>
    <col min="1590" max="1592" width="6.83203125" style="4" customWidth="1"/>
    <col min="1593" max="1595" width="8.83203125" style="4" customWidth="1"/>
    <col min="1596" max="1597" width="5.1640625" style="4" customWidth="1"/>
    <col min="1598" max="1598" width="2.83203125" style="4" customWidth="1"/>
    <col min="1599" max="1833" width="8.83203125" style="4" customWidth="1"/>
    <col min="1834" max="1834" width="8.33203125" style="4" customWidth="1"/>
    <col min="1835" max="1835" width="14.83203125" style="4" customWidth="1"/>
    <col min="1836" max="1836" width="7.83203125" style="4" customWidth="1"/>
    <col min="1837" max="1837" width="9.83203125" style="4" customWidth="1"/>
    <col min="1838" max="1840" width="6.83203125" style="4" customWidth="1"/>
    <col min="1841" max="1843" width="8.83203125" style="4" customWidth="1"/>
    <col min="1844" max="1844" width="2.83203125" style="4" customWidth="1"/>
    <col min="1845" max="1845" width="9.83203125" style="4" customWidth="1"/>
    <col min="1846" max="1848" width="6.83203125" style="4" customWidth="1"/>
    <col min="1849" max="1851" width="8.83203125" style="4" customWidth="1"/>
    <col min="1852" max="1853" width="5.1640625" style="4" customWidth="1"/>
    <col min="1854" max="1854" width="2.83203125" style="4" customWidth="1"/>
    <col min="1855" max="2089" width="8.83203125" style="4" customWidth="1"/>
    <col min="2090" max="2090" width="8.33203125" style="4" customWidth="1"/>
    <col min="2091" max="2091" width="14.83203125" style="4" customWidth="1"/>
    <col min="2092" max="2092" width="7.83203125" style="4" customWidth="1"/>
    <col min="2093" max="2093" width="9.83203125" style="4" customWidth="1"/>
    <col min="2094" max="2096" width="6.83203125" style="4" customWidth="1"/>
    <col min="2097" max="2099" width="8.83203125" style="4" customWidth="1"/>
    <col min="2100" max="2100" width="2.83203125" style="4" customWidth="1"/>
    <col min="2101" max="2101" width="9.83203125" style="4" customWidth="1"/>
    <col min="2102" max="2104" width="6.83203125" style="4" customWidth="1"/>
    <col min="2105" max="2107" width="8.83203125" style="4" customWidth="1"/>
    <col min="2108" max="2109" width="5.1640625" style="4" customWidth="1"/>
    <col min="2110" max="2110" width="2.83203125" style="4" customWidth="1"/>
    <col min="2111" max="2345" width="8.83203125" style="4" customWidth="1"/>
    <col min="2346" max="2346" width="8.33203125" style="4" customWidth="1"/>
    <col min="2347" max="2347" width="14.83203125" style="4" customWidth="1"/>
    <col min="2348" max="2348" width="7.83203125" style="4" customWidth="1"/>
    <col min="2349" max="2349" width="9.83203125" style="4" customWidth="1"/>
    <col min="2350" max="2352" width="6.83203125" style="4" customWidth="1"/>
    <col min="2353" max="2355" width="8.83203125" style="4" customWidth="1"/>
    <col min="2356" max="2356" width="2.83203125" style="4" customWidth="1"/>
    <col min="2357" max="2357" width="9.83203125" style="4" customWidth="1"/>
    <col min="2358" max="2360" width="6.83203125" style="4" customWidth="1"/>
    <col min="2361" max="2363" width="8.83203125" style="4" customWidth="1"/>
    <col min="2364" max="2365" width="5.1640625" style="4" customWidth="1"/>
    <col min="2366" max="2366" width="2.83203125" style="4" customWidth="1"/>
    <col min="2367" max="2601" width="8.83203125" style="4" customWidth="1"/>
    <col min="2602" max="2602" width="8.33203125" style="4" customWidth="1"/>
    <col min="2603" max="2603" width="14.83203125" style="4" customWidth="1"/>
    <col min="2604" max="2604" width="7.83203125" style="4" customWidth="1"/>
    <col min="2605" max="2605" width="9.83203125" style="4" customWidth="1"/>
    <col min="2606" max="2608" width="6.83203125" style="4" customWidth="1"/>
    <col min="2609" max="2611" width="8.83203125" style="4" customWidth="1"/>
    <col min="2612" max="2612" width="2.83203125" style="4" customWidth="1"/>
    <col min="2613" max="2613" width="9.83203125" style="4" customWidth="1"/>
    <col min="2614" max="2616" width="6.83203125" style="4" customWidth="1"/>
    <col min="2617" max="2619" width="8.83203125" style="4" customWidth="1"/>
    <col min="2620" max="2621" width="5.1640625" style="4" customWidth="1"/>
    <col min="2622" max="2622" width="2.83203125" style="4" customWidth="1"/>
    <col min="2623" max="2857" width="8.83203125" style="4" customWidth="1"/>
    <col min="2858" max="2858" width="8.33203125" style="4" customWidth="1"/>
    <col min="2859" max="2859" width="14.83203125" style="4" customWidth="1"/>
    <col min="2860" max="2860" width="7.83203125" style="4" customWidth="1"/>
    <col min="2861" max="2861" width="9.83203125" style="4" customWidth="1"/>
    <col min="2862" max="2864" width="6.83203125" style="4" customWidth="1"/>
    <col min="2865" max="2867" width="8.83203125" style="4" customWidth="1"/>
    <col min="2868" max="2868" width="2.83203125" style="4" customWidth="1"/>
    <col min="2869" max="2869" width="9.83203125" style="4" customWidth="1"/>
    <col min="2870" max="2872" width="6.83203125" style="4" customWidth="1"/>
    <col min="2873" max="2875" width="8.83203125" style="4" customWidth="1"/>
    <col min="2876" max="2877" width="5.1640625" style="4" customWidth="1"/>
    <col min="2878" max="2878" width="2.83203125" style="4" customWidth="1"/>
    <col min="2879" max="3113" width="8.83203125" style="4" customWidth="1"/>
    <col min="3114" max="3114" width="8.33203125" style="4" customWidth="1"/>
    <col min="3115" max="3115" width="14.83203125" style="4" customWidth="1"/>
    <col min="3116" max="3116" width="7.83203125" style="4" customWidth="1"/>
    <col min="3117" max="3117" width="9.83203125" style="4" customWidth="1"/>
    <col min="3118" max="3120" width="6.83203125" style="4" customWidth="1"/>
    <col min="3121" max="3123" width="8.83203125" style="4" customWidth="1"/>
    <col min="3124" max="3124" width="2.83203125" style="4" customWidth="1"/>
    <col min="3125" max="3125" width="9.83203125" style="4" customWidth="1"/>
    <col min="3126" max="3128" width="6.83203125" style="4" customWidth="1"/>
    <col min="3129" max="3131" width="8.83203125" style="4" customWidth="1"/>
    <col min="3132" max="3133" width="5.1640625" style="4" customWidth="1"/>
    <col min="3134" max="3134" width="2.83203125" style="4" customWidth="1"/>
    <col min="3135" max="3369" width="8.83203125" style="4" customWidth="1"/>
    <col min="3370" max="3370" width="8.33203125" style="4" customWidth="1"/>
    <col min="3371" max="3371" width="14.83203125" style="4" customWidth="1"/>
    <col min="3372" max="3372" width="7.83203125" style="4" customWidth="1"/>
    <col min="3373" max="3373" width="9.83203125" style="4" customWidth="1"/>
    <col min="3374" max="3376" width="6.83203125" style="4" customWidth="1"/>
    <col min="3377" max="3379" width="8.83203125" style="4" customWidth="1"/>
    <col min="3380" max="3380" width="2.83203125" style="4" customWidth="1"/>
    <col min="3381" max="3381" width="9.83203125" style="4" customWidth="1"/>
    <col min="3382" max="3384" width="6.83203125" style="4" customWidth="1"/>
    <col min="3385" max="3387" width="8.83203125" style="4" customWidth="1"/>
    <col min="3388" max="3389" width="5.1640625" style="4" customWidth="1"/>
    <col min="3390" max="3390" width="2.83203125" style="4" customWidth="1"/>
    <col min="3391" max="3625" width="8.83203125" style="4" customWidth="1"/>
    <col min="3626" max="3626" width="8.33203125" style="4" customWidth="1"/>
    <col min="3627" max="3627" width="14.83203125" style="4" customWidth="1"/>
    <col min="3628" max="3628" width="7.83203125" style="4" customWidth="1"/>
    <col min="3629" max="3629" width="9.83203125" style="4" customWidth="1"/>
    <col min="3630" max="3632" width="6.83203125" style="4" customWidth="1"/>
    <col min="3633" max="3635" width="8.83203125" style="4" customWidth="1"/>
    <col min="3636" max="3636" width="2.83203125" style="4" customWidth="1"/>
    <col min="3637" max="3637" width="9.83203125" style="4" customWidth="1"/>
    <col min="3638" max="3640" width="6.83203125" style="4" customWidth="1"/>
    <col min="3641" max="3643" width="8.83203125" style="4" customWidth="1"/>
    <col min="3644" max="3645" width="5.1640625" style="4" customWidth="1"/>
    <col min="3646" max="3646" width="2.83203125" style="4" customWidth="1"/>
    <col min="3647" max="3881" width="8.83203125" style="4" customWidth="1"/>
    <col min="3882" max="3882" width="8.33203125" style="4" customWidth="1"/>
    <col min="3883" max="3883" width="14.83203125" style="4" customWidth="1"/>
    <col min="3884" max="3884" width="7.83203125" style="4" customWidth="1"/>
    <col min="3885" max="3885" width="9.83203125" style="4" customWidth="1"/>
    <col min="3886" max="3888" width="6.83203125" style="4" customWidth="1"/>
    <col min="3889" max="3891" width="8.83203125" style="4" customWidth="1"/>
    <col min="3892" max="3892" width="2.83203125" style="4" customWidth="1"/>
    <col min="3893" max="3893" width="9.83203125" style="4" customWidth="1"/>
    <col min="3894" max="3896" width="6.83203125" style="4" customWidth="1"/>
    <col min="3897" max="3899" width="8.83203125" style="4" customWidth="1"/>
    <col min="3900" max="3901" width="5.1640625" style="4" customWidth="1"/>
    <col min="3902" max="3902" width="2.83203125" style="4" customWidth="1"/>
    <col min="3903" max="4137" width="8.83203125" style="4" customWidth="1"/>
    <col min="4138" max="4138" width="8.33203125" style="4" customWidth="1"/>
    <col min="4139" max="4139" width="14.83203125" style="4" customWidth="1"/>
    <col min="4140" max="4140" width="7.83203125" style="4" customWidth="1"/>
    <col min="4141" max="4141" width="9.83203125" style="4" customWidth="1"/>
    <col min="4142" max="4144" width="6.83203125" style="4" customWidth="1"/>
    <col min="4145" max="4147" width="8.83203125" style="4" customWidth="1"/>
    <col min="4148" max="4148" width="2.83203125" style="4" customWidth="1"/>
    <col min="4149" max="4149" width="9.83203125" style="4" customWidth="1"/>
    <col min="4150" max="4152" width="6.83203125" style="4" customWidth="1"/>
    <col min="4153" max="4155" width="8.83203125" style="4" customWidth="1"/>
    <col min="4156" max="4157" width="5.1640625" style="4" customWidth="1"/>
    <col min="4158" max="4158" width="2.83203125" style="4" customWidth="1"/>
    <col min="4159" max="4393" width="8.83203125" style="4" customWidth="1"/>
    <col min="4394" max="4394" width="8.33203125" style="4" customWidth="1"/>
    <col min="4395" max="4395" width="14.83203125" style="4" customWidth="1"/>
    <col min="4396" max="4396" width="7.83203125" style="4" customWidth="1"/>
    <col min="4397" max="4397" width="9.83203125" style="4" customWidth="1"/>
    <col min="4398" max="4400" width="6.83203125" style="4" customWidth="1"/>
    <col min="4401" max="4403" width="8.83203125" style="4" customWidth="1"/>
    <col min="4404" max="4404" width="2.83203125" style="4" customWidth="1"/>
    <col min="4405" max="4405" width="9.83203125" style="4" customWidth="1"/>
    <col min="4406" max="4408" width="6.83203125" style="4" customWidth="1"/>
    <col min="4409" max="4411" width="8.83203125" style="4" customWidth="1"/>
    <col min="4412" max="4413" width="5.1640625" style="4" customWidth="1"/>
    <col min="4414" max="4414" width="2.83203125" style="4" customWidth="1"/>
    <col min="4415" max="4649" width="8.83203125" style="4" customWidth="1"/>
    <col min="4650" max="4650" width="8.33203125" style="4" customWidth="1"/>
    <col min="4651" max="4651" width="14.83203125" style="4" customWidth="1"/>
    <col min="4652" max="4652" width="7.83203125" style="4" customWidth="1"/>
    <col min="4653" max="4653" width="9.83203125" style="4" customWidth="1"/>
    <col min="4654" max="4656" width="6.83203125" style="4" customWidth="1"/>
    <col min="4657" max="4659" width="8.83203125" style="4" customWidth="1"/>
    <col min="4660" max="4660" width="2.83203125" style="4" customWidth="1"/>
    <col min="4661" max="4661" width="9.83203125" style="4" customWidth="1"/>
    <col min="4662" max="4664" width="6.83203125" style="4" customWidth="1"/>
    <col min="4665" max="4667" width="8.83203125" style="4" customWidth="1"/>
    <col min="4668" max="4669" width="5.1640625" style="4" customWidth="1"/>
    <col min="4670" max="4670" width="2.83203125" style="4" customWidth="1"/>
    <col min="4671" max="4905" width="8.83203125" style="4" customWidth="1"/>
    <col min="4906" max="4906" width="8.33203125" style="4" customWidth="1"/>
    <col min="4907" max="4907" width="14.83203125" style="4" customWidth="1"/>
    <col min="4908" max="4908" width="7.83203125" style="4" customWidth="1"/>
    <col min="4909" max="4909" width="9.83203125" style="4" customWidth="1"/>
    <col min="4910" max="4912" width="6.83203125" style="4" customWidth="1"/>
    <col min="4913" max="4915" width="8.83203125" style="4" customWidth="1"/>
    <col min="4916" max="4916" width="2.83203125" style="4" customWidth="1"/>
    <col min="4917" max="4917" width="9.83203125" style="4" customWidth="1"/>
    <col min="4918" max="4920" width="6.83203125" style="4" customWidth="1"/>
    <col min="4921" max="4923" width="8.83203125" style="4" customWidth="1"/>
    <col min="4924" max="4925" width="5.1640625" style="4" customWidth="1"/>
    <col min="4926" max="4926" width="2.83203125" style="4" customWidth="1"/>
    <col min="4927" max="5161" width="8.83203125" style="4" customWidth="1"/>
    <col min="5162" max="5162" width="8.33203125" style="4" customWidth="1"/>
    <col min="5163" max="5163" width="14.83203125" style="4" customWidth="1"/>
    <col min="5164" max="5164" width="7.83203125" style="4" customWidth="1"/>
    <col min="5165" max="5165" width="9.83203125" style="4" customWidth="1"/>
    <col min="5166" max="5168" width="6.83203125" style="4" customWidth="1"/>
    <col min="5169" max="5171" width="8.83203125" style="4" customWidth="1"/>
    <col min="5172" max="5172" width="2.83203125" style="4" customWidth="1"/>
    <col min="5173" max="5173" width="9.83203125" style="4" customWidth="1"/>
    <col min="5174" max="5176" width="6.83203125" style="4" customWidth="1"/>
    <col min="5177" max="5179" width="8.83203125" style="4" customWidth="1"/>
    <col min="5180" max="5181" width="5.1640625" style="4" customWidth="1"/>
    <col min="5182" max="5182" width="2.83203125" style="4" customWidth="1"/>
    <col min="5183" max="5417" width="8.83203125" style="4" customWidth="1"/>
    <col min="5418" max="5418" width="8.33203125" style="4" customWidth="1"/>
    <col min="5419" max="5419" width="14.83203125" style="4" customWidth="1"/>
    <col min="5420" max="5420" width="7.83203125" style="4" customWidth="1"/>
    <col min="5421" max="5421" width="9.83203125" style="4" customWidth="1"/>
    <col min="5422" max="5424" width="6.83203125" style="4" customWidth="1"/>
    <col min="5425" max="5427" width="8.83203125" style="4" customWidth="1"/>
    <col min="5428" max="5428" width="2.83203125" style="4" customWidth="1"/>
    <col min="5429" max="5429" width="9.83203125" style="4" customWidth="1"/>
    <col min="5430" max="5432" width="6.83203125" style="4" customWidth="1"/>
    <col min="5433" max="5435" width="8.83203125" style="4" customWidth="1"/>
    <col min="5436" max="5437" width="5.1640625" style="4" customWidth="1"/>
    <col min="5438" max="5438" width="2.83203125" style="4" customWidth="1"/>
    <col min="5439" max="5673" width="8.83203125" style="4" customWidth="1"/>
    <col min="5674" max="5674" width="8.33203125" style="4" customWidth="1"/>
    <col min="5675" max="5675" width="14.83203125" style="4" customWidth="1"/>
    <col min="5676" max="5676" width="7.83203125" style="4" customWidth="1"/>
    <col min="5677" max="5677" width="9.83203125" style="4" customWidth="1"/>
    <col min="5678" max="5680" width="6.83203125" style="4" customWidth="1"/>
    <col min="5681" max="5683" width="8.83203125" style="4" customWidth="1"/>
    <col min="5684" max="5684" width="2.83203125" style="4" customWidth="1"/>
    <col min="5685" max="5685" width="9.83203125" style="4" customWidth="1"/>
    <col min="5686" max="5688" width="6.83203125" style="4" customWidth="1"/>
    <col min="5689" max="5691" width="8.83203125" style="4" customWidth="1"/>
    <col min="5692" max="5693" width="5.1640625" style="4" customWidth="1"/>
    <col min="5694" max="5694" width="2.83203125" style="4" customWidth="1"/>
    <col min="5695" max="5929" width="8.83203125" style="4" customWidth="1"/>
    <col min="5930" max="5930" width="8.33203125" style="4" customWidth="1"/>
    <col min="5931" max="5931" width="14.83203125" style="4" customWidth="1"/>
    <col min="5932" max="5932" width="7.83203125" style="4" customWidth="1"/>
    <col min="5933" max="5933" width="9.83203125" style="4" customWidth="1"/>
    <col min="5934" max="5936" width="6.83203125" style="4" customWidth="1"/>
    <col min="5937" max="5939" width="8.83203125" style="4" customWidth="1"/>
    <col min="5940" max="5940" width="2.83203125" style="4" customWidth="1"/>
    <col min="5941" max="5941" width="9.83203125" style="4" customWidth="1"/>
    <col min="5942" max="5944" width="6.83203125" style="4" customWidth="1"/>
    <col min="5945" max="5947" width="8.83203125" style="4" customWidth="1"/>
    <col min="5948" max="5949" width="5.1640625" style="4" customWidth="1"/>
    <col min="5950" max="5950" width="2.83203125" style="4" customWidth="1"/>
    <col min="5951" max="6185" width="8.83203125" style="4" customWidth="1"/>
    <col min="6186" max="6186" width="8.33203125" style="4" customWidth="1"/>
    <col min="6187" max="6187" width="14.83203125" style="4" customWidth="1"/>
    <col min="6188" max="6188" width="7.83203125" style="4" customWidth="1"/>
    <col min="6189" max="6189" width="9.83203125" style="4" customWidth="1"/>
    <col min="6190" max="6192" width="6.83203125" style="4" customWidth="1"/>
    <col min="6193" max="6195" width="8.83203125" style="4" customWidth="1"/>
    <col min="6196" max="6196" width="2.83203125" style="4" customWidth="1"/>
    <col min="6197" max="6197" width="9.83203125" style="4" customWidth="1"/>
    <col min="6198" max="6200" width="6.83203125" style="4" customWidth="1"/>
    <col min="6201" max="6203" width="8.83203125" style="4" customWidth="1"/>
    <col min="6204" max="6205" width="5.1640625" style="4" customWidth="1"/>
    <col min="6206" max="6206" width="2.83203125" style="4" customWidth="1"/>
    <col min="6207" max="6441" width="8.83203125" style="4" customWidth="1"/>
    <col min="6442" max="6442" width="8.33203125" style="4" customWidth="1"/>
    <col min="6443" max="6443" width="14.83203125" style="4" customWidth="1"/>
    <col min="6444" max="6444" width="7.83203125" style="4" customWidth="1"/>
    <col min="6445" max="6445" width="9.83203125" style="4" customWidth="1"/>
    <col min="6446" max="6448" width="6.83203125" style="4" customWidth="1"/>
    <col min="6449" max="6451" width="8.83203125" style="4" customWidth="1"/>
    <col min="6452" max="6452" width="2.83203125" style="4" customWidth="1"/>
    <col min="6453" max="6453" width="9.83203125" style="4" customWidth="1"/>
    <col min="6454" max="6456" width="6.83203125" style="4" customWidth="1"/>
    <col min="6457" max="6459" width="8.83203125" style="4" customWidth="1"/>
    <col min="6460" max="6461" width="5.1640625" style="4" customWidth="1"/>
    <col min="6462" max="6462" width="2.83203125" style="4" customWidth="1"/>
    <col min="6463" max="6697" width="8.83203125" style="4" customWidth="1"/>
    <col min="6698" max="6698" width="8.33203125" style="4" customWidth="1"/>
    <col min="6699" max="6699" width="14.83203125" style="4" customWidth="1"/>
    <col min="6700" max="6700" width="7.83203125" style="4" customWidth="1"/>
    <col min="6701" max="6701" width="9.83203125" style="4" customWidth="1"/>
    <col min="6702" max="6704" width="6.83203125" style="4" customWidth="1"/>
    <col min="6705" max="6707" width="8.83203125" style="4" customWidth="1"/>
    <col min="6708" max="6708" width="2.83203125" style="4" customWidth="1"/>
    <col min="6709" max="6709" width="9.83203125" style="4" customWidth="1"/>
    <col min="6710" max="6712" width="6.83203125" style="4" customWidth="1"/>
    <col min="6713" max="6715" width="8.83203125" style="4" customWidth="1"/>
    <col min="6716" max="6717" width="5.1640625" style="4" customWidth="1"/>
    <col min="6718" max="6718" width="2.83203125" style="4" customWidth="1"/>
    <col min="6719" max="6953" width="8.83203125" style="4" customWidth="1"/>
    <col min="6954" max="6954" width="8.33203125" style="4" customWidth="1"/>
    <col min="6955" max="6955" width="14.83203125" style="4" customWidth="1"/>
    <col min="6956" max="6956" width="7.83203125" style="4" customWidth="1"/>
    <col min="6957" max="6957" width="9.83203125" style="4" customWidth="1"/>
    <col min="6958" max="6960" width="6.83203125" style="4" customWidth="1"/>
    <col min="6961" max="6963" width="8.83203125" style="4" customWidth="1"/>
    <col min="6964" max="6964" width="2.83203125" style="4" customWidth="1"/>
    <col min="6965" max="6965" width="9.83203125" style="4" customWidth="1"/>
    <col min="6966" max="6968" width="6.83203125" style="4" customWidth="1"/>
    <col min="6969" max="6971" width="8.83203125" style="4" customWidth="1"/>
    <col min="6972" max="6973" width="5.1640625" style="4" customWidth="1"/>
    <col min="6974" max="6974" width="2.83203125" style="4" customWidth="1"/>
    <col min="6975" max="7209" width="8.83203125" style="4" customWidth="1"/>
    <col min="7210" max="7210" width="8.33203125" style="4" customWidth="1"/>
    <col min="7211" max="7211" width="14.83203125" style="4" customWidth="1"/>
    <col min="7212" max="7212" width="7.83203125" style="4" customWidth="1"/>
    <col min="7213" max="7213" width="9.83203125" style="4" customWidth="1"/>
    <col min="7214" max="7216" width="6.83203125" style="4" customWidth="1"/>
    <col min="7217" max="7219" width="8.83203125" style="4" customWidth="1"/>
    <col min="7220" max="7220" width="2.83203125" style="4" customWidth="1"/>
    <col min="7221" max="7221" width="9.83203125" style="4" customWidth="1"/>
    <col min="7222" max="7224" width="6.83203125" style="4" customWidth="1"/>
    <col min="7225" max="7227" width="8.83203125" style="4" customWidth="1"/>
    <col min="7228" max="7229" width="5.1640625" style="4" customWidth="1"/>
    <col min="7230" max="7230" width="2.83203125" style="4" customWidth="1"/>
    <col min="7231" max="7465" width="8.83203125" style="4" customWidth="1"/>
    <col min="7466" max="7466" width="8.33203125" style="4" customWidth="1"/>
    <col min="7467" max="7467" width="14.83203125" style="4" customWidth="1"/>
    <col min="7468" max="7468" width="7.83203125" style="4" customWidth="1"/>
    <col min="7469" max="7469" width="9.83203125" style="4" customWidth="1"/>
    <col min="7470" max="7472" width="6.83203125" style="4" customWidth="1"/>
    <col min="7473" max="7475" width="8.83203125" style="4" customWidth="1"/>
    <col min="7476" max="7476" width="2.83203125" style="4" customWidth="1"/>
    <col min="7477" max="7477" width="9.83203125" style="4" customWidth="1"/>
    <col min="7478" max="7480" width="6.83203125" style="4" customWidth="1"/>
    <col min="7481" max="7483" width="8.83203125" style="4" customWidth="1"/>
    <col min="7484" max="7485" width="5.1640625" style="4" customWidth="1"/>
    <col min="7486" max="7486" width="2.83203125" style="4" customWidth="1"/>
    <col min="7487" max="7721" width="8.83203125" style="4" customWidth="1"/>
    <col min="7722" max="7722" width="8.33203125" style="4" customWidth="1"/>
    <col min="7723" max="7723" width="14.83203125" style="4" customWidth="1"/>
    <col min="7724" max="7724" width="7.83203125" style="4" customWidth="1"/>
    <col min="7725" max="7725" width="9.83203125" style="4" customWidth="1"/>
    <col min="7726" max="7728" width="6.83203125" style="4" customWidth="1"/>
    <col min="7729" max="7731" width="8.83203125" style="4" customWidth="1"/>
    <col min="7732" max="7732" width="2.83203125" style="4" customWidth="1"/>
    <col min="7733" max="7733" width="9.83203125" style="4" customWidth="1"/>
    <col min="7734" max="7736" width="6.83203125" style="4" customWidth="1"/>
    <col min="7737" max="7739" width="8.83203125" style="4" customWidth="1"/>
    <col min="7740" max="7741" width="5.1640625" style="4" customWidth="1"/>
    <col min="7742" max="7742" width="2.83203125" style="4" customWidth="1"/>
    <col min="7743" max="7977" width="8.83203125" style="4" customWidth="1"/>
    <col min="7978" max="7978" width="8.33203125" style="4" customWidth="1"/>
    <col min="7979" max="7979" width="14.83203125" style="4" customWidth="1"/>
    <col min="7980" max="7980" width="7.83203125" style="4" customWidth="1"/>
    <col min="7981" max="7981" width="9.83203125" style="4" customWidth="1"/>
    <col min="7982" max="7984" width="6.83203125" style="4" customWidth="1"/>
    <col min="7985" max="7987" width="8.83203125" style="4" customWidth="1"/>
    <col min="7988" max="7988" width="2.83203125" style="4" customWidth="1"/>
    <col min="7989" max="7989" width="9.83203125" style="4" customWidth="1"/>
    <col min="7990" max="7992" width="6.83203125" style="4" customWidth="1"/>
    <col min="7993" max="7995" width="8.83203125" style="4" customWidth="1"/>
    <col min="7996" max="7997" width="5.1640625" style="4" customWidth="1"/>
    <col min="7998" max="7998" width="2.83203125" style="4" customWidth="1"/>
    <col min="7999" max="8233" width="8.83203125" style="4" customWidth="1"/>
    <col min="8234" max="8234" width="8.33203125" style="4" customWidth="1"/>
    <col min="8235" max="8235" width="14.83203125" style="4" customWidth="1"/>
    <col min="8236" max="8236" width="7.83203125" style="4" customWidth="1"/>
    <col min="8237" max="8237" width="9.83203125" style="4" customWidth="1"/>
    <col min="8238" max="8240" width="6.83203125" style="4" customWidth="1"/>
    <col min="8241" max="8243" width="8.83203125" style="4" customWidth="1"/>
    <col min="8244" max="8244" width="2.83203125" style="4" customWidth="1"/>
    <col min="8245" max="8245" width="9.83203125" style="4" customWidth="1"/>
    <col min="8246" max="8248" width="6.83203125" style="4" customWidth="1"/>
    <col min="8249" max="8251" width="8.83203125" style="4" customWidth="1"/>
    <col min="8252" max="8253" width="5.1640625" style="4" customWidth="1"/>
    <col min="8254" max="8254" width="2.83203125" style="4" customWidth="1"/>
    <col min="8255" max="8489" width="8.83203125" style="4" customWidth="1"/>
    <col min="8490" max="8490" width="8.33203125" style="4" customWidth="1"/>
    <col min="8491" max="8491" width="14.83203125" style="4" customWidth="1"/>
    <col min="8492" max="8492" width="7.83203125" style="4" customWidth="1"/>
    <col min="8493" max="8493" width="9.83203125" style="4" customWidth="1"/>
    <col min="8494" max="8496" width="6.83203125" style="4" customWidth="1"/>
    <col min="8497" max="8499" width="8.83203125" style="4" customWidth="1"/>
    <col min="8500" max="8500" width="2.83203125" style="4" customWidth="1"/>
    <col min="8501" max="8501" width="9.83203125" style="4" customWidth="1"/>
    <col min="8502" max="8504" width="6.83203125" style="4" customWidth="1"/>
    <col min="8505" max="8507" width="8.83203125" style="4" customWidth="1"/>
    <col min="8508" max="8509" width="5.1640625" style="4" customWidth="1"/>
    <col min="8510" max="8510" width="2.83203125" style="4" customWidth="1"/>
    <col min="8511" max="8745" width="8.83203125" style="4" customWidth="1"/>
    <col min="8746" max="8746" width="8.33203125" style="4" customWidth="1"/>
    <col min="8747" max="8747" width="14.83203125" style="4" customWidth="1"/>
    <col min="8748" max="8748" width="7.83203125" style="4" customWidth="1"/>
    <col min="8749" max="8749" width="9.83203125" style="4" customWidth="1"/>
    <col min="8750" max="8752" width="6.83203125" style="4" customWidth="1"/>
    <col min="8753" max="8755" width="8.83203125" style="4" customWidth="1"/>
    <col min="8756" max="8756" width="2.83203125" style="4" customWidth="1"/>
    <col min="8757" max="8757" width="9.83203125" style="4" customWidth="1"/>
    <col min="8758" max="8760" width="6.83203125" style="4" customWidth="1"/>
    <col min="8761" max="8763" width="8.83203125" style="4" customWidth="1"/>
    <col min="8764" max="8765" width="5.1640625" style="4" customWidth="1"/>
    <col min="8766" max="8766" width="2.83203125" style="4" customWidth="1"/>
    <col min="8767" max="9001" width="8.83203125" style="4" customWidth="1"/>
    <col min="9002" max="9002" width="8.33203125" style="4" customWidth="1"/>
    <col min="9003" max="9003" width="14.83203125" style="4" customWidth="1"/>
    <col min="9004" max="9004" width="7.83203125" style="4" customWidth="1"/>
    <col min="9005" max="9005" width="9.83203125" style="4" customWidth="1"/>
    <col min="9006" max="9008" width="6.83203125" style="4" customWidth="1"/>
    <col min="9009" max="9011" width="8.83203125" style="4" customWidth="1"/>
    <col min="9012" max="9012" width="2.83203125" style="4" customWidth="1"/>
    <col min="9013" max="9013" width="9.83203125" style="4" customWidth="1"/>
    <col min="9014" max="9016" width="6.83203125" style="4" customWidth="1"/>
    <col min="9017" max="9019" width="8.83203125" style="4" customWidth="1"/>
    <col min="9020" max="9021" width="5.1640625" style="4" customWidth="1"/>
    <col min="9022" max="9022" width="2.83203125" style="4" customWidth="1"/>
    <col min="9023" max="9257" width="8.83203125" style="4" customWidth="1"/>
    <col min="9258" max="9258" width="8.33203125" style="4" customWidth="1"/>
    <col min="9259" max="9259" width="14.83203125" style="4" customWidth="1"/>
    <col min="9260" max="9260" width="7.83203125" style="4" customWidth="1"/>
    <col min="9261" max="9261" width="9.83203125" style="4" customWidth="1"/>
    <col min="9262" max="9264" width="6.83203125" style="4" customWidth="1"/>
    <col min="9265" max="9267" width="8.83203125" style="4" customWidth="1"/>
    <col min="9268" max="9268" width="2.83203125" style="4" customWidth="1"/>
    <col min="9269" max="9269" width="9.83203125" style="4" customWidth="1"/>
    <col min="9270" max="9272" width="6.83203125" style="4" customWidth="1"/>
    <col min="9273" max="9275" width="8.83203125" style="4" customWidth="1"/>
    <col min="9276" max="9277" width="5.1640625" style="4" customWidth="1"/>
    <col min="9278" max="9278" width="2.83203125" style="4" customWidth="1"/>
    <col min="9279" max="9513" width="8.83203125" style="4" customWidth="1"/>
    <col min="9514" max="9514" width="8.33203125" style="4" customWidth="1"/>
    <col min="9515" max="9515" width="14.83203125" style="4" customWidth="1"/>
    <col min="9516" max="9516" width="7.83203125" style="4" customWidth="1"/>
    <col min="9517" max="9517" width="9.83203125" style="4" customWidth="1"/>
    <col min="9518" max="9520" width="6.83203125" style="4" customWidth="1"/>
    <col min="9521" max="9523" width="8.83203125" style="4" customWidth="1"/>
    <col min="9524" max="9524" width="2.83203125" style="4" customWidth="1"/>
    <col min="9525" max="9525" width="9.83203125" style="4" customWidth="1"/>
    <col min="9526" max="9528" width="6.83203125" style="4" customWidth="1"/>
    <col min="9529" max="9531" width="8.83203125" style="4" customWidth="1"/>
    <col min="9532" max="9533" width="5.1640625" style="4" customWidth="1"/>
    <col min="9534" max="9534" width="2.83203125" style="4" customWidth="1"/>
    <col min="9535" max="9769" width="8.83203125" style="4" customWidth="1"/>
    <col min="9770" max="9770" width="8.33203125" style="4" customWidth="1"/>
    <col min="9771" max="9771" width="14.83203125" style="4" customWidth="1"/>
    <col min="9772" max="9772" width="7.83203125" style="4" customWidth="1"/>
    <col min="9773" max="9773" width="9.83203125" style="4" customWidth="1"/>
    <col min="9774" max="9776" width="6.83203125" style="4" customWidth="1"/>
    <col min="9777" max="9779" width="8.83203125" style="4" customWidth="1"/>
    <col min="9780" max="9780" width="2.83203125" style="4" customWidth="1"/>
    <col min="9781" max="9781" width="9.83203125" style="4" customWidth="1"/>
    <col min="9782" max="9784" width="6.83203125" style="4" customWidth="1"/>
    <col min="9785" max="9787" width="8.83203125" style="4" customWidth="1"/>
    <col min="9788" max="9789" width="5.1640625" style="4" customWidth="1"/>
    <col min="9790" max="9790" width="2.83203125" style="4" customWidth="1"/>
    <col min="9791" max="10025" width="8.83203125" style="4" customWidth="1"/>
    <col min="10026" max="10026" width="8.33203125" style="4" customWidth="1"/>
    <col min="10027" max="10027" width="14.83203125" style="4" customWidth="1"/>
    <col min="10028" max="10028" width="7.83203125" style="4" customWidth="1"/>
    <col min="10029" max="10029" width="9.83203125" style="4" customWidth="1"/>
    <col min="10030" max="10032" width="6.83203125" style="4" customWidth="1"/>
    <col min="10033" max="10035" width="8.83203125" style="4" customWidth="1"/>
    <col min="10036" max="10036" width="2.83203125" style="4" customWidth="1"/>
    <col min="10037" max="10037" width="9.83203125" style="4" customWidth="1"/>
    <col min="10038" max="10040" width="6.83203125" style="4" customWidth="1"/>
    <col min="10041" max="10043" width="8.83203125" style="4" customWidth="1"/>
    <col min="10044" max="10045" width="5.1640625" style="4" customWidth="1"/>
    <col min="10046" max="10046" width="2.83203125" style="4" customWidth="1"/>
    <col min="10047" max="10281" width="8.83203125" style="4" customWidth="1"/>
    <col min="10282" max="10282" width="8.33203125" style="4" customWidth="1"/>
    <col min="10283" max="10283" width="14.83203125" style="4" customWidth="1"/>
    <col min="10284" max="10284" width="7.83203125" style="4" customWidth="1"/>
    <col min="10285" max="10285" width="9.83203125" style="4" customWidth="1"/>
    <col min="10286" max="10288" width="6.83203125" style="4" customWidth="1"/>
    <col min="10289" max="10291" width="8.83203125" style="4" customWidth="1"/>
    <col min="10292" max="10292" width="2.83203125" style="4" customWidth="1"/>
    <col min="10293" max="10293" width="9.83203125" style="4" customWidth="1"/>
    <col min="10294" max="10296" width="6.83203125" style="4" customWidth="1"/>
    <col min="10297" max="10299" width="8.83203125" style="4" customWidth="1"/>
    <col min="10300" max="10301" width="5.1640625" style="4" customWidth="1"/>
    <col min="10302" max="10302" width="2.83203125" style="4" customWidth="1"/>
    <col min="10303" max="10537" width="8.83203125" style="4" customWidth="1"/>
    <col min="10538" max="10538" width="8.33203125" style="4" customWidth="1"/>
    <col min="10539" max="10539" width="14.83203125" style="4" customWidth="1"/>
    <col min="10540" max="10540" width="7.83203125" style="4" customWidth="1"/>
    <col min="10541" max="10541" width="9.83203125" style="4" customWidth="1"/>
    <col min="10542" max="10544" width="6.83203125" style="4" customWidth="1"/>
    <col min="10545" max="10547" width="8.83203125" style="4" customWidth="1"/>
    <col min="10548" max="10548" width="2.83203125" style="4" customWidth="1"/>
    <col min="10549" max="10549" width="9.83203125" style="4" customWidth="1"/>
    <col min="10550" max="10552" width="6.83203125" style="4" customWidth="1"/>
    <col min="10553" max="10555" width="8.83203125" style="4" customWidth="1"/>
    <col min="10556" max="10557" width="5.1640625" style="4" customWidth="1"/>
    <col min="10558" max="10558" width="2.83203125" style="4" customWidth="1"/>
    <col min="10559" max="10793" width="8.83203125" style="4" customWidth="1"/>
    <col min="10794" max="10794" width="8.33203125" style="4" customWidth="1"/>
    <col min="10795" max="10795" width="14.83203125" style="4" customWidth="1"/>
    <col min="10796" max="10796" width="7.83203125" style="4" customWidth="1"/>
    <col min="10797" max="10797" width="9.83203125" style="4" customWidth="1"/>
    <col min="10798" max="10800" width="6.83203125" style="4" customWidth="1"/>
    <col min="10801" max="10803" width="8.83203125" style="4" customWidth="1"/>
    <col min="10804" max="10804" width="2.83203125" style="4" customWidth="1"/>
    <col min="10805" max="10805" width="9.83203125" style="4" customWidth="1"/>
    <col min="10806" max="10808" width="6.83203125" style="4" customWidth="1"/>
    <col min="10809" max="10811" width="8.83203125" style="4" customWidth="1"/>
    <col min="10812" max="10813" width="5.1640625" style="4" customWidth="1"/>
    <col min="10814" max="10814" width="2.83203125" style="4" customWidth="1"/>
    <col min="10815" max="11049" width="8.83203125" style="4" customWidth="1"/>
    <col min="11050" max="11050" width="8.33203125" style="4" customWidth="1"/>
    <col min="11051" max="11051" width="14.83203125" style="4" customWidth="1"/>
    <col min="11052" max="11052" width="7.83203125" style="4" customWidth="1"/>
    <col min="11053" max="11053" width="9.83203125" style="4" customWidth="1"/>
    <col min="11054" max="11056" width="6.83203125" style="4" customWidth="1"/>
    <col min="11057" max="11059" width="8.83203125" style="4" customWidth="1"/>
    <col min="11060" max="11060" width="2.83203125" style="4" customWidth="1"/>
    <col min="11061" max="11061" width="9.83203125" style="4" customWidth="1"/>
    <col min="11062" max="11064" width="6.83203125" style="4" customWidth="1"/>
    <col min="11065" max="11067" width="8.83203125" style="4" customWidth="1"/>
    <col min="11068" max="11069" width="5.1640625" style="4" customWidth="1"/>
    <col min="11070" max="11070" width="2.83203125" style="4" customWidth="1"/>
    <col min="11071" max="11305" width="8.83203125" style="4" customWidth="1"/>
    <col min="11306" max="11306" width="8.33203125" style="4" customWidth="1"/>
    <col min="11307" max="11307" width="14.83203125" style="4" customWidth="1"/>
    <col min="11308" max="11308" width="7.83203125" style="4" customWidth="1"/>
    <col min="11309" max="11309" width="9.83203125" style="4" customWidth="1"/>
    <col min="11310" max="11312" width="6.83203125" style="4" customWidth="1"/>
    <col min="11313" max="11315" width="8.83203125" style="4" customWidth="1"/>
    <col min="11316" max="11316" width="2.83203125" style="4" customWidth="1"/>
    <col min="11317" max="11317" width="9.83203125" style="4" customWidth="1"/>
    <col min="11318" max="11320" width="6.83203125" style="4" customWidth="1"/>
    <col min="11321" max="11323" width="8.83203125" style="4" customWidth="1"/>
    <col min="11324" max="11325" width="5.1640625" style="4" customWidth="1"/>
    <col min="11326" max="11326" width="2.83203125" style="4" customWidth="1"/>
    <col min="11327" max="11561" width="8.83203125" style="4" customWidth="1"/>
    <col min="11562" max="11562" width="8.33203125" style="4" customWidth="1"/>
    <col min="11563" max="11563" width="14.83203125" style="4" customWidth="1"/>
    <col min="11564" max="11564" width="7.83203125" style="4" customWidth="1"/>
    <col min="11565" max="11565" width="9.83203125" style="4" customWidth="1"/>
    <col min="11566" max="11568" width="6.83203125" style="4" customWidth="1"/>
    <col min="11569" max="11571" width="8.83203125" style="4" customWidth="1"/>
    <col min="11572" max="11572" width="2.83203125" style="4" customWidth="1"/>
    <col min="11573" max="11573" width="9.83203125" style="4" customWidth="1"/>
    <col min="11574" max="11576" width="6.83203125" style="4" customWidth="1"/>
    <col min="11577" max="11579" width="8.83203125" style="4" customWidth="1"/>
    <col min="11580" max="11581" width="5.1640625" style="4" customWidth="1"/>
    <col min="11582" max="11582" width="2.83203125" style="4" customWidth="1"/>
    <col min="11583" max="11817" width="8.83203125" style="4" customWidth="1"/>
    <col min="11818" max="11818" width="8.33203125" style="4" customWidth="1"/>
    <col min="11819" max="11819" width="14.83203125" style="4" customWidth="1"/>
    <col min="11820" max="11820" width="7.83203125" style="4" customWidth="1"/>
    <col min="11821" max="11821" width="9.83203125" style="4" customWidth="1"/>
    <col min="11822" max="11824" width="6.83203125" style="4" customWidth="1"/>
    <col min="11825" max="11827" width="8.83203125" style="4" customWidth="1"/>
    <col min="11828" max="11828" width="2.83203125" style="4" customWidth="1"/>
    <col min="11829" max="11829" width="9.83203125" style="4" customWidth="1"/>
    <col min="11830" max="11832" width="6.83203125" style="4" customWidth="1"/>
    <col min="11833" max="11835" width="8.83203125" style="4" customWidth="1"/>
    <col min="11836" max="11837" width="5.1640625" style="4" customWidth="1"/>
    <col min="11838" max="11838" width="2.83203125" style="4" customWidth="1"/>
    <col min="11839" max="12073" width="8.83203125" style="4" customWidth="1"/>
    <col min="12074" max="12074" width="8.33203125" style="4" customWidth="1"/>
    <col min="12075" max="12075" width="14.83203125" style="4" customWidth="1"/>
    <col min="12076" max="12076" width="7.83203125" style="4" customWidth="1"/>
    <col min="12077" max="12077" width="9.83203125" style="4" customWidth="1"/>
    <col min="12078" max="12080" width="6.83203125" style="4" customWidth="1"/>
    <col min="12081" max="12083" width="8.83203125" style="4" customWidth="1"/>
    <col min="12084" max="12084" width="2.83203125" style="4" customWidth="1"/>
    <col min="12085" max="12085" width="9.83203125" style="4" customWidth="1"/>
    <col min="12086" max="12088" width="6.83203125" style="4" customWidth="1"/>
    <col min="12089" max="12091" width="8.83203125" style="4" customWidth="1"/>
    <col min="12092" max="12093" width="5.1640625" style="4" customWidth="1"/>
    <col min="12094" max="12094" width="2.83203125" style="4" customWidth="1"/>
    <col min="12095" max="12329" width="8.83203125" style="4" customWidth="1"/>
    <col min="12330" max="12330" width="8.33203125" style="4" customWidth="1"/>
    <col min="12331" max="12331" width="14.83203125" style="4" customWidth="1"/>
    <col min="12332" max="12332" width="7.83203125" style="4" customWidth="1"/>
    <col min="12333" max="12333" width="9.83203125" style="4" customWidth="1"/>
    <col min="12334" max="12336" width="6.83203125" style="4" customWidth="1"/>
    <col min="12337" max="12339" width="8.83203125" style="4" customWidth="1"/>
    <col min="12340" max="12340" width="2.83203125" style="4" customWidth="1"/>
    <col min="12341" max="12341" width="9.83203125" style="4" customWidth="1"/>
    <col min="12342" max="12344" width="6.83203125" style="4" customWidth="1"/>
    <col min="12345" max="12347" width="8.83203125" style="4" customWidth="1"/>
    <col min="12348" max="12349" width="5.1640625" style="4" customWidth="1"/>
    <col min="12350" max="12350" width="2.83203125" style="4" customWidth="1"/>
    <col min="12351" max="12585" width="8.83203125" style="4" customWidth="1"/>
    <col min="12586" max="12586" width="8.33203125" style="4" customWidth="1"/>
    <col min="12587" max="12587" width="14.83203125" style="4" customWidth="1"/>
    <col min="12588" max="12588" width="7.83203125" style="4" customWidth="1"/>
    <col min="12589" max="12589" width="9.83203125" style="4" customWidth="1"/>
    <col min="12590" max="12592" width="6.83203125" style="4" customWidth="1"/>
    <col min="12593" max="12595" width="8.83203125" style="4" customWidth="1"/>
    <col min="12596" max="12596" width="2.83203125" style="4" customWidth="1"/>
    <col min="12597" max="12597" width="9.83203125" style="4" customWidth="1"/>
    <col min="12598" max="12600" width="6.83203125" style="4" customWidth="1"/>
    <col min="12601" max="12603" width="8.83203125" style="4" customWidth="1"/>
    <col min="12604" max="12605" width="5.1640625" style="4" customWidth="1"/>
    <col min="12606" max="12606" width="2.83203125" style="4" customWidth="1"/>
    <col min="12607" max="12841" width="8.83203125" style="4" customWidth="1"/>
    <col min="12842" max="12842" width="8.33203125" style="4" customWidth="1"/>
    <col min="12843" max="12843" width="14.83203125" style="4" customWidth="1"/>
    <col min="12844" max="12844" width="7.83203125" style="4" customWidth="1"/>
    <col min="12845" max="12845" width="9.83203125" style="4" customWidth="1"/>
    <col min="12846" max="12848" width="6.83203125" style="4" customWidth="1"/>
    <col min="12849" max="12851" width="8.83203125" style="4" customWidth="1"/>
    <col min="12852" max="12852" width="2.83203125" style="4" customWidth="1"/>
    <col min="12853" max="12853" width="9.83203125" style="4" customWidth="1"/>
    <col min="12854" max="12856" width="6.83203125" style="4" customWidth="1"/>
    <col min="12857" max="12859" width="8.83203125" style="4" customWidth="1"/>
    <col min="12860" max="12861" width="5.1640625" style="4" customWidth="1"/>
    <col min="12862" max="12862" width="2.83203125" style="4" customWidth="1"/>
    <col min="12863" max="13097" width="8.83203125" style="4" customWidth="1"/>
    <col min="13098" max="13098" width="8.33203125" style="4" customWidth="1"/>
    <col min="13099" max="13099" width="14.83203125" style="4" customWidth="1"/>
    <col min="13100" max="13100" width="7.83203125" style="4" customWidth="1"/>
    <col min="13101" max="13101" width="9.83203125" style="4" customWidth="1"/>
    <col min="13102" max="13104" width="6.83203125" style="4" customWidth="1"/>
    <col min="13105" max="13107" width="8.83203125" style="4" customWidth="1"/>
    <col min="13108" max="13108" width="2.83203125" style="4" customWidth="1"/>
    <col min="13109" max="13109" width="9.83203125" style="4" customWidth="1"/>
    <col min="13110" max="13112" width="6.83203125" style="4" customWidth="1"/>
    <col min="13113" max="13115" width="8.83203125" style="4" customWidth="1"/>
    <col min="13116" max="13117" width="5.1640625" style="4" customWidth="1"/>
    <col min="13118" max="13118" width="2.83203125" style="4" customWidth="1"/>
    <col min="13119" max="13353" width="8.83203125" style="4" customWidth="1"/>
    <col min="13354" max="13354" width="8.33203125" style="4" customWidth="1"/>
    <col min="13355" max="13355" width="14.83203125" style="4" customWidth="1"/>
    <col min="13356" max="13356" width="7.83203125" style="4" customWidth="1"/>
    <col min="13357" max="13357" width="9.83203125" style="4" customWidth="1"/>
    <col min="13358" max="13360" width="6.83203125" style="4" customWidth="1"/>
    <col min="13361" max="13363" width="8.83203125" style="4" customWidth="1"/>
    <col min="13364" max="13364" width="2.83203125" style="4" customWidth="1"/>
    <col min="13365" max="13365" width="9.83203125" style="4" customWidth="1"/>
    <col min="13366" max="13368" width="6.83203125" style="4" customWidth="1"/>
    <col min="13369" max="13371" width="8.83203125" style="4" customWidth="1"/>
    <col min="13372" max="13373" width="5.1640625" style="4" customWidth="1"/>
    <col min="13374" max="13374" width="2.83203125" style="4" customWidth="1"/>
    <col min="13375" max="13609" width="8.83203125" style="4" customWidth="1"/>
    <col min="13610" max="13610" width="8.33203125" style="4" customWidth="1"/>
    <col min="13611" max="13611" width="14.83203125" style="4" customWidth="1"/>
    <col min="13612" max="13612" width="7.83203125" style="4" customWidth="1"/>
    <col min="13613" max="13613" width="9.83203125" style="4" customWidth="1"/>
    <col min="13614" max="13616" width="6.83203125" style="4" customWidth="1"/>
    <col min="13617" max="13619" width="8.83203125" style="4" customWidth="1"/>
    <col min="13620" max="13620" width="2.83203125" style="4" customWidth="1"/>
    <col min="13621" max="13621" width="9.83203125" style="4" customWidth="1"/>
    <col min="13622" max="13624" width="6.83203125" style="4" customWidth="1"/>
    <col min="13625" max="13627" width="8.83203125" style="4" customWidth="1"/>
    <col min="13628" max="13629" width="5.1640625" style="4" customWidth="1"/>
    <col min="13630" max="13630" width="2.83203125" style="4" customWidth="1"/>
    <col min="13631" max="13865" width="8.83203125" style="4" customWidth="1"/>
    <col min="13866" max="13866" width="8.33203125" style="4" customWidth="1"/>
    <col min="13867" max="13867" width="14.83203125" style="4" customWidth="1"/>
    <col min="13868" max="13868" width="7.83203125" style="4" customWidth="1"/>
    <col min="13869" max="13869" width="9.83203125" style="4" customWidth="1"/>
    <col min="13870" max="13872" width="6.83203125" style="4" customWidth="1"/>
    <col min="13873" max="13875" width="8.83203125" style="4" customWidth="1"/>
    <col min="13876" max="13876" width="2.83203125" style="4" customWidth="1"/>
    <col min="13877" max="13877" width="9.83203125" style="4" customWidth="1"/>
    <col min="13878" max="13880" width="6.83203125" style="4" customWidth="1"/>
    <col min="13881" max="13883" width="8.83203125" style="4" customWidth="1"/>
    <col min="13884" max="13885" width="5.1640625" style="4" customWidth="1"/>
    <col min="13886" max="13886" width="2.83203125" style="4" customWidth="1"/>
    <col min="13887" max="14121" width="8.83203125" style="4" customWidth="1"/>
    <col min="14122" max="14122" width="8.33203125" style="4" customWidth="1"/>
    <col min="14123" max="14123" width="14.83203125" style="4" customWidth="1"/>
    <col min="14124" max="14124" width="7.83203125" style="4" customWidth="1"/>
    <col min="14125" max="14125" width="9.83203125" style="4" customWidth="1"/>
    <col min="14126" max="14128" width="6.83203125" style="4" customWidth="1"/>
    <col min="14129" max="14131" width="8.83203125" style="4" customWidth="1"/>
    <col min="14132" max="14132" width="2.83203125" style="4" customWidth="1"/>
    <col min="14133" max="14133" width="9.83203125" style="4" customWidth="1"/>
    <col min="14134" max="14136" width="6.83203125" style="4" customWidth="1"/>
    <col min="14137" max="14139" width="8.83203125" style="4" customWidth="1"/>
    <col min="14140" max="14141" width="5.1640625" style="4" customWidth="1"/>
    <col min="14142" max="14142" width="2.83203125" style="4" customWidth="1"/>
    <col min="14143" max="14377" width="8.83203125" style="4" customWidth="1"/>
    <col min="14378" max="14378" width="8.33203125" style="4" customWidth="1"/>
    <col min="14379" max="14379" width="14.83203125" style="4" customWidth="1"/>
    <col min="14380" max="14380" width="7.83203125" style="4" customWidth="1"/>
    <col min="14381" max="14381" width="9.83203125" style="4" customWidth="1"/>
    <col min="14382" max="14384" width="6.83203125" style="4" customWidth="1"/>
    <col min="14385" max="14387" width="8.83203125" style="4" customWidth="1"/>
    <col min="14388" max="14388" width="2.83203125" style="4" customWidth="1"/>
    <col min="14389" max="14389" width="9.83203125" style="4" customWidth="1"/>
    <col min="14390" max="14392" width="6.83203125" style="4" customWidth="1"/>
    <col min="14393" max="14395" width="8.83203125" style="4" customWidth="1"/>
    <col min="14396" max="14397" width="5.1640625" style="4" customWidth="1"/>
    <col min="14398" max="14398" width="2.83203125" style="4" customWidth="1"/>
    <col min="14399" max="14633" width="8.83203125" style="4" customWidth="1"/>
    <col min="14634" max="14634" width="8.33203125" style="4" customWidth="1"/>
    <col min="14635" max="14635" width="14.83203125" style="4" customWidth="1"/>
    <col min="14636" max="14636" width="7.83203125" style="4" customWidth="1"/>
    <col min="14637" max="14637" width="9.83203125" style="4" customWidth="1"/>
    <col min="14638" max="14640" width="6.83203125" style="4" customWidth="1"/>
    <col min="14641" max="14643" width="8.83203125" style="4" customWidth="1"/>
    <col min="14644" max="14644" width="2.83203125" style="4" customWidth="1"/>
    <col min="14645" max="14645" width="9.83203125" style="4" customWidth="1"/>
    <col min="14646" max="14648" width="6.83203125" style="4" customWidth="1"/>
    <col min="14649" max="14651" width="8.83203125" style="4" customWidth="1"/>
    <col min="14652" max="14653" width="5.1640625" style="4" customWidth="1"/>
    <col min="14654" max="14654" width="2.83203125" style="4" customWidth="1"/>
    <col min="14655" max="14889" width="8.83203125" style="4" customWidth="1"/>
    <col min="14890" max="14890" width="8.33203125" style="4" customWidth="1"/>
    <col min="14891" max="14891" width="14.83203125" style="4" customWidth="1"/>
    <col min="14892" max="14892" width="7.83203125" style="4" customWidth="1"/>
    <col min="14893" max="14893" width="9.83203125" style="4" customWidth="1"/>
    <col min="14894" max="14896" width="6.83203125" style="4" customWidth="1"/>
    <col min="14897" max="14899" width="8.83203125" style="4" customWidth="1"/>
    <col min="14900" max="14900" width="2.83203125" style="4" customWidth="1"/>
    <col min="14901" max="14901" width="9.83203125" style="4" customWidth="1"/>
    <col min="14902" max="14904" width="6.83203125" style="4" customWidth="1"/>
    <col min="14905" max="14907" width="8.83203125" style="4" customWidth="1"/>
    <col min="14908" max="14909" width="5.1640625" style="4" customWidth="1"/>
    <col min="14910" max="14910" width="2.83203125" style="4" customWidth="1"/>
    <col min="14911" max="15145" width="8.83203125" style="4" customWidth="1"/>
    <col min="15146" max="15146" width="8.33203125" style="4" customWidth="1"/>
    <col min="15147" max="15147" width="14.83203125" style="4" customWidth="1"/>
    <col min="15148" max="15148" width="7.83203125" style="4" customWidth="1"/>
    <col min="15149" max="15149" width="9.83203125" style="4" customWidth="1"/>
    <col min="15150" max="15152" width="6.83203125" style="4" customWidth="1"/>
    <col min="15153" max="15155" width="8.83203125" style="4" customWidth="1"/>
    <col min="15156" max="15156" width="2.83203125" style="4" customWidth="1"/>
    <col min="15157" max="15157" width="9.83203125" style="4" customWidth="1"/>
    <col min="15158" max="15160" width="6.83203125" style="4" customWidth="1"/>
    <col min="15161" max="15163" width="8.83203125" style="4" customWidth="1"/>
    <col min="15164" max="15165" width="5.1640625" style="4" customWidth="1"/>
    <col min="15166" max="15166" width="2.83203125" style="4" customWidth="1"/>
    <col min="15167" max="15401" width="8.83203125" style="4" customWidth="1"/>
    <col min="15402" max="15402" width="8.33203125" style="4" customWidth="1"/>
    <col min="15403" max="15403" width="14.83203125" style="4" customWidth="1"/>
    <col min="15404" max="15404" width="7.83203125" style="4" customWidth="1"/>
    <col min="15405" max="15405" width="9.83203125" style="4" customWidth="1"/>
    <col min="15406" max="15408" width="6.83203125" style="4" customWidth="1"/>
    <col min="15409" max="15411" width="8.83203125" style="4" customWidth="1"/>
    <col min="15412" max="15412" width="2.83203125" style="4" customWidth="1"/>
    <col min="15413" max="15413" width="9.83203125" style="4" customWidth="1"/>
    <col min="15414" max="15416" width="6.83203125" style="4" customWidth="1"/>
    <col min="15417" max="15419" width="8.83203125" style="4" customWidth="1"/>
    <col min="15420" max="15421" width="5.1640625" style="4" customWidth="1"/>
    <col min="15422" max="15422" width="2.83203125" style="4" customWidth="1"/>
    <col min="15423" max="15657" width="8.83203125" style="4" customWidth="1"/>
    <col min="15658" max="15658" width="8.33203125" style="4" customWidth="1"/>
    <col min="15659" max="15659" width="14.83203125" style="4" customWidth="1"/>
    <col min="15660" max="15660" width="7.83203125" style="4" customWidth="1"/>
    <col min="15661" max="15661" width="9.83203125" style="4" customWidth="1"/>
    <col min="15662" max="15664" width="6.83203125" style="4" customWidth="1"/>
    <col min="15665" max="15667" width="8.83203125" style="4" customWidth="1"/>
    <col min="15668" max="15668" width="2.83203125" style="4" customWidth="1"/>
    <col min="15669" max="15669" width="9.83203125" style="4" customWidth="1"/>
    <col min="15670" max="15672" width="6.83203125" style="4" customWidth="1"/>
    <col min="15673" max="15675" width="8.83203125" style="4" customWidth="1"/>
    <col min="15676" max="15677" width="5.1640625" style="4" customWidth="1"/>
    <col min="15678" max="15678" width="2.83203125" style="4" customWidth="1"/>
    <col min="15679" max="15913" width="8.83203125" style="4" customWidth="1"/>
    <col min="15914" max="15914" width="8.33203125" style="4" customWidth="1"/>
    <col min="15915" max="15915" width="14.83203125" style="4" customWidth="1"/>
    <col min="15916" max="15916" width="7.83203125" style="4" customWidth="1"/>
    <col min="15917" max="15917" width="9.83203125" style="4" customWidth="1"/>
    <col min="15918" max="15920" width="6.83203125" style="4" customWidth="1"/>
    <col min="15921" max="15923" width="8.83203125" style="4" customWidth="1"/>
    <col min="15924" max="15924" width="2.83203125" style="4" customWidth="1"/>
    <col min="15925" max="15925" width="9.83203125" style="4" customWidth="1"/>
    <col min="15926" max="15928" width="6.83203125" style="4" customWidth="1"/>
    <col min="15929" max="15931" width="8.83203125" style="4" customWidth="1"/>
    <col min="15932" max="15933" width="5.1640625" style="4" customWidth="1"/>
    <col min="15934" max="15934" width="2.83203125" style="4" customWidth="1"/>
    <col min="15935" max="16169" width="8.83203125" style="4" customWidth="1"/>
    <col min="16170" max="16170" width="8.33203125" style="4" customWidth="1"/>
    <col min="16171" max="16171" width="14.83203125" style="4" customWidth="1"/>
    <col min="16172" max="16172" width="7.83203125" style="4" customWidth="1"/>
    <col min="16173" max="16173" width="9.83203125" style="4" customWidth="1"/>
    <col min="16174" max="16176" width="6.83203125" style="4" customWidth="1"/>
    <col min="16177" max="16179" width="8.83203125" style="4" customWidth="1"/>
    <col min="16180" max="16180" width="2.83203125" style="4" customWidth="1"/>
    <col min="16181" max="16181" width="9.83203125" style="4" customWidth="1"/>
    <col min="16182" max="16184" width="6.83203125" style="4" customWidth="1"/>
    <col min="16185" max="16187" width="8.83203125" style="4" customWidth="1"/>
    <col min="16188" max="16189" width="5.1640625" style="4" customWidth="1"/>
    <col min="16190" max="16190" width="2.83203125" style="4" customWidth="1"/>
    <col min="16191"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310"/>
      <c r="AU1" s="310"/>
      <c r="AV1" s="458" t="s">
        <v>117</v>
      </c>
      <c r="AW1" s="459"/>
      <c r="AX1" s="459"/>
      <c r="AY1" s="459"/>
      <c r="AZ1" s="459"/>
      <c r="BA1" s="459"/>
      <c r="BB1" s="459"/>
      <c r="BC1" s="459"/>
      <c r="BD1" s="459"/>
      <c r="BE1" s="459"/>
      <c r="BF1" s="459"/>
      <c r="BG1" s="459"/>
      <c r="BH1" s="459"/>
      <c r="BI1" s="459"/>
      <c r="BJ1" s="459"/>
      <c r="BK1" s="459"/>
      <c r="BL1" s="459"/>
      <c r="BM1" s="459"/>
      <c r="BN1" s="459"/>
      <c r="BO1" s="459"/>
      <c r="BP1" s="459"/>
      <c r="BQ1" s="459"/>
      <c r="BR1" s="459"/>
    </row>
    <row r="2" spans="1:70" ht="17" customHeight="1" thickBot="1" x14ac:dyDescent="0.25">
      <c r="G2" s="52" t="s">
        <v>1292</v>
      </c>
      <c r="H2" s="452" t="s">
        <v>3</v>
      </c>
      <c r="I2" s="452"/>
      <c r="J2" s="452"/>
      <c r="K2" s="452"/>
      <c r="L2" s="153" t="s">
        <v>114</v>
      </c>
      <c r="M2" s="153" t="s">
        <v>115</v>
      </c>
      <c r="N2" s="153" t="s">
        <v>0</v>
      </c>
      <c r="O2" s="153" t="s">
        <v>145</v>
      </c>
      <c r="P2" s="153" t="s">
        <v>142</v>
      </c>
      <c r="Q2" s="153" t="s">
        <v>143</v>
      </c>
      <c r="R2" s="452" t="s">
        <v>144</v>
      </c>
      <c r="S2" s="452"/>
      <c r="T2" s="452"/>
      <c r="U2" s="452"/>
      <c r="V2" s="153" t="s">
        <v>10</v>
      </c>
      <c r="W2" s="153" t="s">
        <v>11</v>
      </c>
      <c r="X2" s="53" t="s">
        <v>12</v>
      </c>
      <c r="Z2" s="52" t="s">
        <v>1292</v>
      </c>
      <c r="AA2" s="452" t="s">
        <v>3</v>
      </c>
      <c r="AB2" s="452"/>
      <c r="AC2" s="452"/>
      <c r="AD2" s="452"/>
      <c r="AE2" s="153" t="s">
        <v>114</v>
      </c>
      <c r="AF2" s="153" t="s">
        <v>115</v>
      </c>
      <c r="AG2" s="153" t="s">
        <v>0</v>
      </c>
      <c r="AH2" s="153" t="s">
        <v>145</v>
      </c>
      <c r="AI2" s="153" t="s">
        <v>142</v>
      </c>
      <c r="AJ2" s="153" t="s">
        <v>143</v>
      </c>
      <c r="AK2" s="452" t="s">
        <v>144</v>
      </c>
      <c r="AL2" s="452"/>
      <c r="AM2" s="452"/>
      <c r="AN2" s="452"/>
      <c r="AO2" s="153" t="s">
        <v>10</v>
      </c>
      <c r="AP2" s="153" t="s">
        <v>11</v>
      </c>
      <c r="AQ2" s="53" t="s">
        <v>12</v>
      </c>
      <c r="AR2" s="5"/>
      <c r="AS2" s="5"/>
      <c r="AT2" s="310"/>
      <c r="AU2" s="310"/>
      <c r="AV2" s="453" t="s">
        <v>3</v>
      </c>
      <c r="AW2" s="454"/>
      <c r="AX2" s="454"/>
      <c r="AY2" s="454"/>
      <c r="AZ2" s="454"/>
      <c r="BA2" s="455"/>
      <c r="BB2" s="420" t="s">
        <v>1</v>
      </c>
      <c r="BC2" s="420"/>
      <c r="BD2" s="420" t="s">
        <v>113</v>
      </c>
      <c r="BE2" s="420"/>
      <c r="BF2" s="420" t="s">
        <v>0</v>
      </c>
      <c r="BG2" s="421"/>
      <c r="BH2" s="420" t="s">
        <v>145</v>
      </c>
      <c r="BI2" s="421"/>
      <c r="BJ2" s="420" t="s">
        <v>142</v>
      </c>
      <c r="BK2" s="420"/>
      <c r="BL2" s="420" t="s">
        <v>146</v>
      </c>
      <c r="BM2" s="420"/>
      <c r="BN2" s="456" t="s">
        <v>144</v>
      </c>
      <c r="BO2" s="457"/>
      <c r="BP2" s="457"/>
      <c r="BQ2" s="457"/>
      <c r="BR2" s="457"/>
    </row>
    <row r="3" spans="1:70" ht="17" customHeight="1" thickBot="1" x14ac:dyDescent="0.25">
      <c r="A3" s="23"/>
      <c r="B3" s="14" t="s">
        <v>110</v>
      </c>
      <c r="C3" s="14" t="s">
        <v>111</v>
      </c>
      <c r="D3" s="80" t="s">
        <v>19</v>
      </c>
      <c r="E3" s="14" t="s">
        <v>109</v>
      </c>
      <c r="F3" s="81" t="s">
        <v>8</v>
      </c>
      <c r="G3" s="82" t="s">
        <v>1291</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1291</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310"/>
      <c r="AU3" s="310"/>
      <c r="AV3" s="444" t="s">
        <v>95</v>
      </c>
      <c r="AW3" s="445"/>
      <c r="AX3" s="319" t="s">
        <v>15</v>
      </c>
      <c r="AY3" s="319" t="s">
        <v>16</v>
      </c>
      <c r="AZ3" s="319" t="s">
        <v>17</v>
      </c>
      <c r="BA3" s="319" t="s">
        <v>1191</v>
      </c>
      <c r="BB3" s="319" t="s">
        <v>95</v>
      </c>
      <c r="BC3" s="319" t="s">
        <v>15</v>
      </c>
      <c r="BD3" s="319" t="s">
        <v>95</v>
      </c>
      <c r="BE3" s="319" t="s">
        <v>15</v>
      </c>
      <c r="BF3" s="319" t="s">
        <v>95</v>
      </c>
      <c r="BG3" s="63" t="s">
        <v>15</v>
      </c>
      <c r="BH3" s="319" t="s">
        <v>95</v>
      </c>
      <c r="BI3" s="63" t="s">
        <v>15</v>
      </c>
      <c r="BJ3" s="319" t="s">
        <v>95</v>
      </c>
      <c r="BK3" s="319" t="s">
        <v>15</v>
      </c>
      <c r="BL3" s="319" t="s">
        <v>95</v>
      </c>
      <c r="BM3" s="319" t="s">
        <v>15</v>
      </c>
      <c r="BN3" s="319" t="s">
        <v>95</v>
      </c>
      <c r="BO3" s="319" t="s">
        <v>15</v>
      </c>
      <c r="BP3" s="319" t="s">
        <v>16</v>
      </c>
      <c r="BQ3" s="319" t="s">
        <v>17</v>
      </c>
      <c r="BR3" s="319" t="s">
        <v>1191</v>
      </c>
    </row>
    <row r="4" spans="1:70" ht="17" customHeight="1" x14ac:dyDescent="0.2">
      <c r="A4" s="386" t="s">
        <v>1223</v>
      </c>
      <c r="B4" s="389" t="s">
        <v>1195</v>
      </c>
      <c r="C4" s="392" t="s">
        <v>1193</v>
      </c>
      <c r="D4" s="395"/>
      <c r="E4" s="398">
        <v>8</v>
      </c>
      <c r="F4" s="311">
        <v>18</v>
      </c>
      <c r="G4" s="32">
        <f>'Anchor-Still'!B1</f>
        <v>0</v>
      </c>
      <c r="H4" s="33">
        <f>'Anchor-Still'!C1</f>
        <v>0</v>
      </c>
      <c r="I4" s="33">
        <f>'Anchor-Still'!D1</f>
        <v>0</v>
      </c>
      <c r="J4" s="33">
        <f>'Anchor-Still'!E1</f>
        <v>0</v>
      </c>
      <c r="K4" s="33"/>
      <c r="L4" s="33">
        <f>'Anchor-Still'!F1</f>
        <v>0</v>
      </c>
      <c r="M4" s="33">
        <f>'Anchor-Still'!G1</f>
        <v>0</v>
      </c>
      <c r="N4" s="33">
        <f>'Anchor-Still'!H1</f>
        <v>0</v>
      </c>
      <c r="O4" s="33"/>
      <c r="P4" s="33"/>
      <c r="Q4" s="33"/>
      <c r="R4" s="33"/>
      <c r="S4" s="33"/>
      <c r="T4" s="33"/>
      <c r="U4" s="33"/>
      <c r="V4" s="33">
        <f>'Anchor-Still'!I1</f>
        <v>0</v>
      </c>
      <c r="W4" s="33">
        <f>'Anchor-Still'!J1</f>
        <v>0</v>
      </c>
      <c r="X4" s="34">
        <f t="shared" ref="X4:X9" si="0">V4/3600</f>
        <v>0</v>
      </c>
      <c r="Y4" s="15"/>
      <c r="Z4" s="32">
        <f>'Test-Still'!B1</f>
        <v>24211688</v>
      </c>
      <c r="AA4" s="33">
        <f>'Test-Still'!C1</f>
        <v>39.884900000000002</v>
      </c>
      <c r="AB4" s="33">
        <f>'Test-Still'!D1</f>
        <v>44.044400000000003</v>
      </c>
      <c r="AC4" s="33">
        <f>'Test-Still'!E1</f>
        <v>46.824199999999998</v>
      </c>
      <c r="AD4" s="33"/>
      <c r="AE4" s="33">
        <f>'Test-Still'!F1</f>
        <v>42.122999999999998</v>
      </c>
      <c r="AF4" s="33">
        <f>'Test-Still'!G1</f>
        <v>25.275700000000001</v>
      </c>
      <c r="AG4" s="33">
        <f>'Test-Still'!H1</f>
        <v>95.506600000000006</v>
      </c>
      <c r="AH4" s="33"/>
      <c r="AI4" s="33"/>
      <c r="AJ4" s="33"/>
      <c r="AK4" s="33"/>
      <c r="AL4" s="33"/>
      <c r="AM4" s="33"/>
      <c r="AN4" s="33"/>
      <c r="AO4" s="33">
        <f>'Test-Still'!I1</f>
        <v>578.1</v>
      </c>
      <c r="AP4" s="33">
        <f>'Test-Still'!J1</f>
        <v>1.6742999999999999</v>
      </c>
      <c r="AQ4" s="34">
        <f t="shared" ref="AQ4:AQ9" si="1">AO4/3600</f>
        <v>0.16058333333333333</v>
      </c>
      <c r="AR4" s="32" t="e">
        <f t="shared" ref="AR4:AS9" si="2">AO4/V4</f>
        <v>#DIV/0!</v>
      </c>
      <c r="AS4" s="33" t="e">
        <f t="shared" si="2"/>
        <v>#DIV/0!</v>
      </c>
      <c r="AT4" s="16"/>
      <c r="AU4" s="16"/>
      <c r="AV4" s="381" t="s">
        <v>123</v>
      </c>
      <c r="AW4" s="401" cm="1">
        <f t="array" ref="AW4">bdRateExtend($G4:$G7,H4:H7,$Z4:$Z7,AA4:AA7)</f>
        <v>-1</v>
      </c>
      <c r="AX4" s="402" cm="1">
        <f t="array" ref="AX4">bdRateExtend($G4:$G9,H4:H9,$Z4:$Z9,AA4:AA9)</f>
        <v>-1</v>
      </c>
      <c r="AY4" s="402" cm="1">
        <f t="array" ref="AY4">bdRateExtend($G4:$G9,I4:I9,$Z4:$Z9,AB4:AB9)</f>
        <v>-1</v>
      </c>
      <c r="AZ4" s="405" cm="1">
        <f t="array" ref="AZ4">bdRateExtend($G4:$G9,J4:J9,$Z4:$Z9,AC4:AC9)</f>
        <v>-1</v>
      </c>
      <c r="BA4" s="405" t="e" cm="1">
        <f t="array" ref="BA4">bdRateExtend($G4:$G9,K4:K9,$Z4:$Z9,AD4:AD9)</f>
        <v>#VALUE!</v>
      </c>
      <c r="BB4" s="401" cm="1">
        <f t="array" ref="BB4">bdRateExtend($G4:$G7,L4:L7,$Z4:$Z7,AE4:AE7)</f>
        <v>-1</v>
      </c>
      <c r="BC4" s="376" cm="1">
        <f t="array" ref="BC4">bdRateExtend($G4:$G9,L4:L9,$Z4:$Z9,AE4:AE9)</f>
        <v>-1</v>
      </c>
      <c r="BD4" s="401" cm="1">
        <f t="array" ref="BD4">bdRateExtend($G4:$G7,M4:M7,$Z4:$Z7,AF4:AF7)</f>
        <v>-1</v>
      </c>
      <c r="BE4" s="376" cm="1">
        <f t="array" ref="BE4">bdRateExtend($G4:$G9,M4:M9,$Z4:$Z9,AF4:AF9)</f>
        <v>-1</v>
      </c>
      <c r="BF4" s="379" cm="1">
        <f t="array" ref="BF4">bdRateExtend($G4:$G7,N4:N7,$Z4:$Z7,AG4:AG7)</f>
        <v>-1</v>
      </c>
      <c r="BG4" s="376" cm="1">
        <f t="array" ref="BG4">bdRateExtend($G4:$G9,N4:N9,$Z4:$Z9,AG4:AG9)</f>
        <v>-1</v>
      </c>
      <c r="BH4" s="379" t="e" cm="1">
        <f t="array" ref="BH4">bdRateExtend($G4:$G7,O4:O7,$Z4:$Z7,AH4:AH7)</f>
        <v>#VALUE!</v>
      </c>
      <c r="BI4" s="376" t="e" cm="1">
        <f t="array" ref="BI4">bdRateExtend($G4:$G9,O4:O9,$Z4:$Z9,AH4:AH9)</f>
        <v>#VALUE!</v>
      </c>
      <c r="BJ4" s="401" t="e" cm="1">
        <f t="array" ref="BJ4">bdRateExtend($G4:$G7,P4:P7,$Z4:$Z7,AI4:AI7)</f>
        <v>#VALUE!</v>
      </c>
      <c r="BK4" s="376" t="e" cm="1">
        <f t="array" ref="BK4">bdRateExtend($G4:$G9,P4:P9,$Z4:$Z9,AI4:AI9)</f>
        <v>#VALUE!</v>
      </c>
      <c r="BL4" s="401" t="e" cm="1">
        <f t="array" ref="BL4">bdRateExtend($G4:$G7,Q4:Q7,$Z4:$Z7,AJ4:AJ7)</f>
        <v>#VALUE!</v>
      </c>
      <c r="BM4" s="376" t="e" cm="1">
        <f t="array" ref="BM4">bdRateExtend($G4:$G9,Q4:Q9,$Z4:$Z9,AJ4:AJ9)</f>
        <v>#VALUE!</v>
      </c>
      <c r="BN4" s="401" t="e" cm="1">
        <f t="array" ref="BN4">bdRateExtend($G4:$G7,R4:R7,$Z4:$Z7,AK4:AK7)</f>
        <v>#VALUE!</v>
      </c>
      <c r="BO4" s="402" t="e" cm="1">
        <f t="array" ref="BO4">bdRateExtend($G4:$G9,R4:R9,$Z4:$Z9,AK4:AK9)</f>
        <v>#VALUE!</v>
      </c>
      <c r="BP4" s="402" t="e" cm="1">
        <f t="array" ref="BP4">bdRateExtend($G4:$G9,S4:S9,$Z4:$Z9,AL4:AL9)</f>
        <v>#VALUE!</v>
      </c>
      <c r="BQ4" s="402" t="e" cm="1">
        <f t="array" ref="BQ4">bdRateExtend($G4:$G9,T4:T9,$Z4:$Z9,AM4:AM9)</f>
        <v>#VALUE!</v>
      </c>
      <c r="BR4" s="402" t="e" cm="1">
        <f t="array" ref="BR4">bdRateExtend($G4:$G9,U4:U9,$Z4:$Z9,AN4:AN9)</f>
        <v>#VALUE!</v>
      </c>
    </row>
    <row r="5" spans="1:70" ht="17" customHeight="1" x14ac:dyDescent="0.2">
      <c r="A5" s="387"/>
      <c r="B5" s="390"/>
      <c r="C5" s="393"/>
      <c r="D5" s="396"/>
      <c r="E5" s="399"/>
      <c r="F5" s="312">
        <v>27</v>
      </c>
      <c r="G5" s="35">
        <f>'Anchor-Still'!B2</f>
        <v>0</v>
      </c>
      <c r="H5" s="40">
        <f>'Anchor-Still'!C2</f>
        <v>0</v>
      </c>
      <c r="I5" s="40">
        <f>'Anchor-Still'!D2</f>
        <v>0</v>
      </c>
      <c r="J5" s="40">
        <f>'Anchor-Still'!E2</f>
        <v>0</v>
      </c>
      <c r="K5" s="40"/>
      <c r="L5" s="40">
        <f>'Anchor-Still'!F2</f>
        <v>0</v>
      </c>
      <c r="M5" s="40">
        <f>'Anchor-Still'!G2</f>
        <v>0</v>
      </c>
      <c r="N5" s="40">
        <f>'Anchor-Still'!H2</f>
        <v>0</v>
      </c>
      <c r="O5" s="40"/>
      <c r="P5" s="40"/>
      <c r="Q5" s="40"/>
      <c r="R5" s="40"/>
      <c r="S5" s="40"/>
      <c r="T5" s="40"/>
      <c r="U5" s="40"/>
      <c r="V5" s="40">
        <f>'Anchor-Still'!I2</f>
        <v>0</v>
      </c>
      <c r="W5" s="40">
        <f>'Anchor-Still'!J2</f>
        <v>0</v>
      </c>
      <c r="X5" s="36">
        <f t="shared" si="0"/>
        <v>0</v>
      </c>
      <c r="Y5" s="15"/>
      <c r="Z5" s="35">
        <f>'Test-Still'!B2</f>
        <v>15518976</v>
      </c>
      <c r="AA5" s="40">
        <f>'Test-Still'!C2</f>
        <v>36.066899999999997</v>
      </c>
      <c r="AB5" s="40">
        <f>'Test-Still'!D2</f>
        <v>41.906500000000001</v>
      </c>
      <c r="AC5" s="40">
        <f>'Test-Still'!E2</f>
        <v>44.944800000000001</v>
      </c>
      <c r="AD5" s="40"/>
      <c r="AE5" s="40">
        <f>'Test-Still'!F2</f>
        <v>37.948099999999997</v>
      </c>
      <c r="AF5" s="40">
        <f>'Test-Still'!G2</f>
        <v>21.3477</v>
      </c>
      <c r="AG5" s="40">
        <f>'Test-Still'!H2</f>
        <v>93.696399999999997</v>
      </c>
      <c r="AH5" s="40"/>
      <c r="AI5" s="40"/>
      <c r="AJ5" s="40"/>
      <c r="AK5" s="40"/>
      <c r="AL5" s="40"/>
      <c r="AM5" s="40"/>
      <c r="AN5" s="40"/>
      <c r="AO5" s="40">
        <f>'Test-Still'!I2</f>
        <v>533.5</v>
      </c>
      <c r="AP5" s="40">
        <f>'Test-Still'!J2</f>
        <v>1.4293</v>
      </c>
      <c r="AQ5" s="36">
        <f t="shared" si="1"/>
        <v>0.14819444444444443</v>
      </c>
      <c r="AR5" s="35" t="e">
        <f t="shared" si="2"/>
        <v>#DIV/0!</v>
      </c>
      <c r="AS5" s="40" t="e">
        <f t="shared" si="2"/>
        <v>#DIV/0!</v>
      </c>
      <c r="AT5" s="16"/>
      <c r="AU5" s="16"/>
      <c r="AV5" s="381"/>
      <c r="AW5" s="382"/>
      <c r="AX5" s="403"/>
      <c r="AY5" s="403"/>
      <c r="AZ5" s="406"/>
      <c r="BA5" s="406"/>
      <c r="BB5" s="382"/>
      <c r="BC5" s="377"/>
      <c r="BD5" s="382"/>
      <c r="BE5" s="377"/>
      <c r="BF5" s="380"/>
      <c r="BG5" s="377"/>
      <c r="BH5" s="380"/>
      <c r="BI5" s="377"/>
      <c r="BJ5" s="382"/>
      <c r="BK5" s="377"/>
      <c r="BL5" s="382"/>
      <c r="BM5" s="377"/>
      <c r="BN5" s="382"/>
      <c r="BO5" s="403"/>
      <c r="BP5" s="403"/>
      <c r="BQ5" s="403"/>
      <c r="BR5" s="403"/>
    </row>
    <row r="6" spans="1:70" ht="17" customHeight="1" x14ac:dyDescent="0.2">
      <c r="A6" s="387"/>
      <c r="B6" s="390"/>
      <c r="C6" s="393"/>
      <c r="D6" s="396"/>
      <c r="E6" s="399"/>
      <c r="F6" s="312">
        <v>36</v>
      </c>
      <c r="G6" s="35">
        <f>'Anchor-Still'!B3</f>
        <v>0</v>
      </c>
      <c r="H6" s="40">
        <f>'Anchor-Still'!C3</f>
        <v>0</v>
      </c>
      <c r="I6" s="40">
        <f>'Anchor-Still'!D3</f>
        <v>0</v>
      </c>
      <c r="J6" s="40">
        <f>'Anchor-Still'!E3</f>
        <v>0</v>
      </c>
      <c r="K6" s="40"/>
      <c r="L6" s="40">
        <f>'Anchor-Still'!F3</f>
        <v>0</v>
      </c>
      <c r="M6" s="40">
        <f>'Anchor-Still'!G3</f>
        <v>0</v>
      </c>
      <c r="N6" s="40">
        <f>'Anchor-Still'!H3</f>
        <v>0</v>
      </c>
      <c r="O6" s="40"/>
      <c r="P6" s="40"/>
      <c r="Q6" s="40"/>
      <c r="R6" s="40"/>
      <c r="S6" s="40"/>
      <c r="T6" s="40"/>
      <c r="U6" s="40"/>
      <c r="V6" s="40">
        <f>'Anchor-Still'!I3</f>
        <v>0</v>
      </c>
      <c r="W6" s="40">
        <f>'Anchor-Still'!J3</f>
        <v>0</v>
      </c>
      <c r="X6" s="36">
        <f t="shared" si="0"/>
        <v>0</v>
      </c>
      <c r="Y6" s="15"/>
      <c r="Z6" s="35">
        <f>'Test-Still'!B3</f>
        <v>8497024</v>
      </c>
      <c r="AA6" s="40">
        <f>'Test-Still'!C3</f>
        <v>32.565600000000003</v>
      </c>
      <c r="AB6" s="40">
        <f>'Test-Still'!D3</f>
        <v>39.735199999999999</v>
      </c>
      <c r="AC6" s="40">
        <f>'Test-Still'!E3</f>
        <v>42.955199999999998</v>
      </c>
      <c r="AD6" s="40"/>
      <c r="AE6" s="40">
        <f>'Test-Still'!F3</f>
        <v>33.149500000000003</v>
      </c>
      <c r="AF6" s="40">
        <f>'Test-Still'!G3</f>
        <v>17.912600000000001</v>
      </c>
      <c r="AG6" s="40">
        <f>'Test-Still'!H3</f>
        <v>89.392099999999999</v>
      </c>
      <c r="AH6" s="40"/>
      <c r="AI6" s="40"/>
      <c r="AJ6" s="40"/>
      <c r="AK6" s="40"/>
      <c r="AL6" s="40"/>
      <c r="AM6" s="40"/>
      <c r="AN6" s="40"/>
      <c r="AO6" s="40">
        <f>'Test-Still'!I3</f>
        <v>757.2</v>
      </c>
      <c r="AP6" s="40">
        <f>'Test-Still'!J3</f>
        <v>1.0447</v>
      </c>
      <c r="AQ6" s="36">
        <f t="shared" si="1"/>
        <v>0.21033333333333334</v>
      </c>
      <c r="AR6" s="35" t="e">
        <f t="shared" si="2"/>
        <v>#DIV/0!</v>
      </c>
      <c r="AS6" s="40" t="e">
        <f t="shared" si="2"/>
        <v>#DIV/0!</v>
      </c>
      <c r="AT6" s="16"/>
      <c r="AU6" s="16"/>
      <c r="AV6" s="381" t="s">
        <v>124</v>
      </c>
      <c r="AW6" s="382" cm="1">
        <f t="array" ref="AW6">bdRateExtend($G5:$G8,H5:H8,$Z5:$Z8,AA5:AA8)</f>
        <v>-1</v>
      </c>
      <c r="AX6" s="403"/>
      <c r="AY6" s="403"/>
      <c r="AZ6" s="406"/>
      <c r="BA6" s="406"/>
      <c r="BB6" s="382" cm="1">
        <f t="array" ref="BB6">bdRateExtend($G5:$G8,L5:L8,$Z5:$Z8,AE5:AE8)</f>
        <v>-1</v>
      </c>
      <c r="BC6" s="377"/>
      <c r="BD6" s="382" cm="1">
        <f t="array" ref="BD6">bdRateExtend($G5:$G8,M5:M8,$Z5:$Z8,AF5:AF8)</f>
        <v>-1</v>
      </c>
      <c r="BE6" s="377"/>
      <c r="BF6" s="380" cm="1">
        <f t="array" ref="BF6">bdRateExtend($G5:$G8,N5:N8,$Z5:$Z8,AG5:AG8)</f>
        <v>-1</v>
      </c>
      <c r="BG6" s="377"/>
      <c r="BH6" s="380" t="e" cm="1">
        <f t="array" ref="BH6">bdRateExtend($G5:$G8,O5:O8,$Z5:$Z8,AH5:AH8)</f>
        <v>#VALUE!</v>
      </c>
      <c r="BI6" s="377"/>
      <c r="BJ6" s="382" t="e" cm="1">
        <f t="array" ref="BJ6">bdRateExtend($G5:$G8,P5:P8,$Z5:$Z8,AI5:AI8)</f>
        <v>#VALUE!</v>
      </c>
      <c r="BK6" s="377"/>
      <c r="BL6" s="382" t="e" cm="1">
        <f t="array" ref="BL6">bdRateExtend($G5:$G8,Q5:Q8,$Z5:$Z8,AJ5:AJ8)</f>
        <v>#VALUE!</v>
      </c>
      <c r="BM6" s="377"/>
      <c r="BN6" s="382" t="e" cm="1">
        <f t="array" ref="BN6">bdRateExtend($G5:$G8,R5:R8,$Z5:$Z8,AK5:AK8)</f>
        <v>#VALUE!</v>
      </c>
      <c r="BO6" s="403"/>
      <c r="BP6" s="403"/>
      <c r="BQ6" s="403"/>
      <c r="BR6" s="403"/>
    </row>
    <row r="7" spans="1:70" ht="17" customHeight="1" x14ac:dyDescent="0.2">
      <c r="A7" s="387"/>
      <c r="B7" s="390"/>
      <c r="C7" s="393"/>
      <c r="D7" s="396"/>
      <c r="E7" s="399"/>
      <c r="F7" s="312">
        <v>45</v>
      </c>
      <c r="G7" s="35">
        <f>'Anchor-Still'!B4</f>
        <v>0</v>
      </c>
      <c r="H7" s="40">
        <f>'Anchor-Still'!C4</f>
        <v>0</v>
      </c>
      <c r="I7" s="40">
        <f>'Anchor-Still'!D4</f>
        <v>0</v>
      </c>
      <c r="J7" s="40">
        <f>'Anchor-Still'!E4</f>
        <v>0</v>
      </c>
      <c r="K7" s="40"/>
      <c r="L7" s="40">
        <f>'Anchor-Still'!F4</f>
        <v>0</v>
      </c>
      <c r="M7" s="40">
        <f>'Anchor-Still'!G4</f>
        <v>0</v>
      </c>
      <c r="N7" s="40">
        <f>'Anchor-Still'!H4</f>
        <v>0</v>
      </c>
      <c r="O7" s="40"/>
      <c r="P7" s="40"/>
      <c r="Q7" s="40"/>
      <c r="R7" s="40"/>
      <c r="S7" s="40"/>
      <c r="T7" s="40"/>
      <c r="U7" s="40"/>
      <c r="V7" s="40">
        <f>'Anchor-Still'!I4</f>
        <v>0</v>
      </c>
      <c r="W7" s="40">
        <f>'Anchor-Still'!J4</f>
        <v>0</v>
      </c>
      <c r="X7" s="36">
        <f t="shared" si="0"/>
        <v>0</v>
      </c>
      <c r="Y7" s="15"/>
      <c r="Z7" s="35">
        <f>'Test-Still'!B4</f>
        <v>4710096</v>
      </c>
      <c r="AA7" s="40">
        <f>'Test-Still'!C4</f>
        <v>29.755299999999998</v>
      </c>
      <c r="AB7" s="40">
        <f>'Test-Still'!D4</f>
        <v>37.686999999999998</v>
      </c>
      <c r="AC7" s="40">
        <f>'Test-Still'!E4</f>
        <v>40.8613</v>
      </c>
      <c r="AD7" s="40"/>
      <c r="AE7" s="40">
        <f>'Test-Still'!F4</f>
        <v>28.3386</v>
      </c>
      <c r="AF7" s="40">
        <f>'Test-Still'!G4</f>
        <v>15.259499999999999</v>
      </c>
      <c r="AG7" s="40">
        <f>'Test-Still'!H4</f>
        <v>79.6982</v>
      </c>
      <c r="AH7" s="40"/>
      <c r="AI7" s="40"/>
      <c r="AJ7" s="40"/>
      <c r="AK7" s="40"/>
      <c r="AL7" s="40"/>
      <c r="AM7" s="40"/>
      <c r="AN7" s="40"/>
      <c r="AO7" s="40">
        <f>'Test-Still'!I4</f>
        <v>549.9</v>
      </c>
      <c r="AP7" s="40">
        <f>'Test-Still'!J4</f>
        <v>0.83950000000000002</v>
      </c>
      <c r="AQ7" s="36">
        <f t="shared" si="1"/>
        <v>0.15275</v>
      </c>
      <c r="AR7" s="35" t="e">
        <f t="shared" si="2"/>
        <v>#DIV/0!</v>
      </c>
      <c r="AS7" s="40" t="e">
        <f t="shared" si="2"/>
        <v>#DIV/0!</v>
      </c>
      <c r="AT7" s="16"/>
      <c r="AU7" s="16"/>
      <c r="AV7" s="381"/>
      <c r="AW7" s="382"/>
      <c r="AX7" s="403"/>
      <c r="AY7" s="403"/>
      <c r="AZ7" s="406"/>
      <c r="BA7" s="406"/>
      <c r="BB7" s="382"/>
      <c r="BC7" s="377"/>
      <c r="BD7" s="382"/>
      <c r="BE7" s="377"/>
      <c r="BF7" s="380"/>
      <c r="BG7" s="377"/>
      <c r="BH7" s="380"/>
      <c r="BI7" s="377"/>
      <c r="BJ7" s="382"/>
      <c r="BK7" s="377"/>
      <c r="BL7" s="382"/>
      <c r="BM7" s="377"/>
      <c r="BN7" s="382"/>
      <c r="BO7" s="403"/>
      <c r="BP7" s="403"/>
      <c r="BQ7" s="403"/>
      <c r="BR7" s="403"/>
    </row>
    <row r="8" spans="1:70" ht="17" customHeight="1" x14ac:dyDescent="0.2">
      <c r="A8" s="387"/>
      <c r="B8" s="390"/>
      <c r="C8" s="393"/>
      <c r="D8" s="396"/>
      <c r="E8" s="399"/>
      <c r="F8" s="312">
        <v>54</v>
      </c>
      <c r="G8" s="35">
        <f>'Anchor-Still'!B5</f>
        <v>0</v>
      </c>
      <c r="H8" s="40">
        <f>'Anchor-Still'!C5</f>
        <v>0</v>
      </c>
      <c r="I8" s="40">
        <f>'Anchor-Still'!D5</f>
        <v>0</v>
      </c>
      <c r="J8" s="40">
        <f>'Anchor-Still'!E5</f>
        <v>0</v>
      </c>
      <c r="K8" s="40"/>
      <c r="L8" s="40">
        <f>'Anchor-Still'!F5</f>
        <v>0</v>
      </c>
      <c r="M8" s="40">
        <f>'Anchor-Still'!G5</f>
        <v>0</v>
      </c>
      <c r="N8" s="40">
        <f>'Anchor-Still'!H5</f>
        <v>0</v>
      </c>
      <c r="O8" s="40"/>
      <c r="P8" s="40"/>
      <c r="Q8" s="40"/>
      <c r="R8" s="40"/>
      <c r="S8" s="40"/>
      <c r="T8" s="40"/>
      <c r="U8" s="40"/>
      <c r="V8" s="40">
        <f>'Anchor-Still'!I5</f>
        <v>0</v>
      </c>
      <c r="W8" s="40">
        <f>'Anchor-Still'!J5</f>
        <v>0</v>
      </c>
      <c r="X8" s="36">
        <f t="shared" si="0"/>
        <v>0</v>
      </c>
      <c r="Y8" s="15"/>
      <c r="Z8" s="35">
        <f>'Test-Still'!B5</f>
        <v>2631456</v>
      </c>
      <c r="AA8" s="40">
        <f>'Test-Still'!C5</f>
        <v>27.1189</v>
      </c>
      <c r="AB8" s="40">
        <f>'Test-Still'!D5</f>
        <v>35.456899999999997</v>
      </c>
      <c r="AC8" s="40">
        <f>'Test-Still'!E5</f>
        <v>37.659100000000002</v>
      </c>
      <c r="AD8" s="40"/>
      <c r="AE8" s="40">
        <f>'Test-Still'!F5</f>
        <v>23.742599999999999</v>
      </c>
      <c r="AF8" s="40">
        <f>'Test-Still'!G5</f>
        <v>12.585900000000001</v>
      </c>
      <c r="AG8" s="40">
        <f>'Test-Still'!H5</f>
        <v>63.966999999999999</v>
      </c>
      <c r="AH8" s="40"/>
      <c r="AI8" s="40"/>
      <c r="AJ8" s="40"/>
      <c r="AK8" s="40"/>
      <c r="AL8" s="40"/>
      <c r="AM8" s="40"/>
      <c r="AN8" s="40"/>
      <c r="AO8" s="40">
        <f>'Test-Still'!I5</f>
        <v>387.6</v>
      </c>
      <c r="AP8" s="40">
        <f>'Test-Still'!J5</f>
        <v>0.70709999999999995</v>
      </c>
      <c r="AQ8" s="36">
        <f t="shared" si="1"/>
        <v>0.10766666666666667</v>
      </c>
      <c r="AR8" s="35" t="e">
        <f t="shared" si="2"/>
        <v>#DIV/0!</v>
      </c>
      <c r="AS8" s="40" t="e">
        <f t="shared" si="2"/>
        <v>#DIV/0!</v>
      </c>
      <c r="AT8" s="16"/>
      <c r="AU8" s="16"/>
      <c r="AV8" s="381" t="s">
        <v>125</v>
      </c>
      <c r="AW8" s="382" cm="1">
        <f t="array" ref="AW8">bdRateExtend($G6:$G9,H6:H9,$Z6:$Z9,AA6:AA9)</f>
        <v>-1</v>
      </c>
      <c r="AX8" s="403"/>
      <c r="AY8" s="403"/>
      <c r="AZ8" s="406"/>
      <c r="BA8" s="406"/>
      <c r="BB8" s="382" cm="1">
        <f t="array" ref="BB8">bdRateExtend($G6:$G9,L6:L9,$Z6:$Z9,AE6:AE9)</f>
        <v>-1</v>
      </c>
      <c r="BC8" s="377"/>
      <c r="BD8" s="382" cm="1">
        <f t="array" ref="BD8">bdRateExtend($G6:$G9,M6:M9,$Z6:$Z9,AF6:AF9)</f>
        <v>-1</v>
      </c>
      <c r="BE8" s="377"/>
      <c r="BF8" s="380" cm="1">
        <f t="array" ref="BF8">bdRateExtend($G6:$G9,N6:N9,$Z6:$Z9,AG6:AG9)</f>
        <v>-1</v>
      </c>
      <c r="BG8" s="377"/>
      <c r="BH8" s="380" t="e" cm="1">
        <f t="array" ref="BH8">bdRateExtend($G6:$G9,O6:O9,$Z6:$Z9,AH6:AH9)</f>
        <v>#VALUE!</v>
      </c>
      <c r="BI8" s="377"/>
      <c r="BJ8" s="382" t="e" cm="1">
        <f t="array" ref="BJ8">bdRateExtend($G6:$G9,P6:P9,$Z6:$Z9,AI6:AI9)</f>
        <v>#VALUE!</v>
      </c>
      <c r="BK8" s="377"/>
      <c r="BL8" s="382" t="e" cm="1">
        <f t="array" ref="BL8">bdRateExtend($G6:$G9,Q6:Q9,$Z6:$Z9,AJ6:AJ9)</f>
        <v>#VALUE!</v>
      </c>
      <c r="BM8" s="377"/>
      <c r="BN8" s="382" t="e" cm="1">
        <f t="array" ref="BN8">bdRateExtend($G6:$G9,R6:R9,$Z6:$Z9,AK6:AK9)</f>
        <v>#VALUE!</v>
      </c>
      <c r="BO8" s="403"/>
      <c r="BP8" s="403"/>
      <c r="BQ8" s="403"/>
      <c r="BR8" s="403"/>
    </row>
    <row r="9" spans="1:70" ht="17" customHeight="1" thickBot="1" x14ac:dyDescent="0.25">
      <c r="A9" s="387"/>
      <c r="B9" s="391"/>
      <c r="C9" s="394"/>
      <c r="D9" s="397"/>
      <c r="E9" s="400"/>
      <c r="F9" s="313">
        <v>63</v>
      </c>
      <c r="G9" s="37">
        <f>'Anchor-Still'!B6</f>
        <v>0</v>
      </c>
      <c r="H9" s="38">
        <f>'Anchor-Still'!C6</f>
        <v>0</v>
      </c>
      <c r="I9" s="38">
        <f>'Anchor-Still'!D6</f>
        <v>0</v>
      </c>
      <c r="J9" s="38">
        <f>'Anchor-Still'!E6</f>
        <v>0</v>
      </c>
      <c r="K9" s="38"/>
      <c r="L9" s="38">
        <f>'Anchor-Still'!F6</f>
        <v>0</v>
      </c>
      <c r="M9" s="38">
        <f>'Anchor-Still'!G6</f>
        <v>0</v>
      </c>
      <c r="N9" s="38">
        <f>'Anchor-Still'!H6</f>
        <v>0</v>
      </c>
      <c r="O9" s="38"/>
      <c r="P9" s="38"/>
      <c r="Q9" s="38"/>
      <c r="R9" s="38"/>
      <c r="S9" s="38"/>
      <c r="T9" s="38"/>
      <c r="U9" s="38"/>
      <c r="V9" s="38">
        <f>'Anchor-Still'!I6</f>
        <v>0</v>
      </c>
      <c r="W9" s="38">
        <f>'Anchor-Still'!J6</f>
        <v>0</v>
      </c>
      <c r="X9" s="39">
        <f t="shared" si="0"/>
        <v>0</v>
      </c>
      <c r="Y9" s="15"/>
      <c r="Z9" s="37">
        <f>'Test-Still'!B6</f>
        <v>788392</v>
      </c>
      <c r="AA9" s="38">
        <f>'Test-Still'!C6</f>
        <v>22.6843</v>
      </c>
      <c r="AB9" s="38">
        <f>'Test-Still'!D6</f>
        <v>32.223999999999997</v>
      </c>
      <c r="AC9" s="38">
        <f>'Test-Still'!E6</f>
        <v>34.526899999999998</v>
      </c>
      <c r="AD9" s="38"/>
      <c r="AE9" s="38">
        <f>'Test-Still'!F6</f>
        <v>15.9262</v>
      </c>
      <c r="AF9" s="38">
        <f>'Test-Still'!G6</f>
        <v>7.8685</v>
      </c>
      <c r="AG9" s="38">
        <f>'Test-Still'!H6</f>
        <v>29.054200000000002</v>
      </c>
      <c r="AH9" s="38"/>
      <c r="AI9" s="38"/>
      <c r="AJ9" s="38"/>
      <c r="AK9" s="38"/>
      <c r="AL9" s="38"/>
      <c r="AM9" s="38"/>
      <c r="AN9" s="38"/>
      <c r="AO9" s="38">
        <f>'Test-Still'!I6</f>
        <v>236.9</v>
      </c>
      <c r="AP9" s="38">
        <f>'Test-Still'!J6</f>
        <v>0.44440000000000002</v>
      </c>
      <c r="AQ9" s="39">
        <f t="shared" si="1"/>
        <v>6.5805555555555562E-2</v>
      </c>
      <c r="AR9" s="37" t="e">
        <f t="shared" si="2"/>
        <v>#DIV/0!</v>
      </c>
      <c r="AS9" s="38" t="e">
        <f t="shared" si="2"/>
        <v>#DIV/0!</v>
      </c>
      <c r="AT9" s="16"/>
      <c r="AU9" s="16"/>
      <c r="AV9" s="383"/>
      <c r="AW9" s="384"/>
      <c r="AX9" s="404"/>
      <c r="AY9" s="404"/>
      <c r="AZ9" s="407"/>
      <c r="BA9" s="407"/>
      <c r="BB9" s="384"/>
      <c r="BC9" s="378"/>
      <c r="BD9" s="384"/>
      <c r="BE9" s="378"/>
      <c r="BF9" s="385"/>
      <c r="BG9" s="378"/>
      <c r="BH9" s="385"/>
      <c r="BI9" s="378"/>
      <c r="BJ9" s="384"/>
      <c r="BK9" s="378"/>
      <c r="BL9" s="384"/>
      <c r="BM9" s="378"/>
      <c r="BN9" s="384"/>
      <c r="BO9" s="404"/>
      <c r="BP9" s="404"/>
      <c r="BQ9" s="404"/>
      <c r="BR9" s="404"/>
    </row>
    <row r="10" spans="1:70" ht="17" customHeight="1" x14ac:dyDescent="0.2">
      <c r="A10" s="387"/>
      <c r="B10" s="389" t="s">
        <v>1195</v>
      </c>
      <c r="C10" s="392" t="s">
        <v>1194</v>
      </c>
      <c r="D10" s="395"/>
      <c r="E10" s="398">
        <v>8</v>
      </c>
      <c r="F10" s="311">
        <v>18</v>
      </c>
      <c r="G10" s="32">
        <f>'Anchor-Still'!B7</f>
        <v>0</v>
      </c>
      <c r="H10" s="33">
        <f>'Anchor-Still'!C7</f>
        <v>0</v>
      </c>
      <c r="I10" s="33">
        <f>'Anchor-Still'!D7</f>
        <v>0</v>
      </c>
      <c r="J10" s="33">
        <f>'Anchor-Still'!E7</f>
        <v>0</v>
      </c>
      <c r="K10" s="33"/>
      <c r="L10" s="33">
        <f>'Anchor-Still'!F7</f>
        <v>0</v>
      </c>
      <c r="M10" s="33">
        <f>'Anchor-Still'!G7</f>
        <v>0</v>
      </c>
      <c r="N10" s="33">
        <f>'Anchor-Still'!H7</f>
        <v>0</v>
      </c>
      <c r="O10" s="33"/>
      <c r="P10" s="33"/>
      <c r="Q10" s="33"/>
      <c r="R10" s="33"/>
      <c r="S10" s="33"/>
      <c r="T10" s="33"/>
      <c r="U10" s="33"/>
      <c r="V10" s="33">
        <f>'Anchor-Still'!I7</f>
        <v>0</v>
      </c>
      <c r="W10" s="33">
        <f>'Anchor-Still'!J7</f>
        <v>0</v>
      </c>
      <c r="X10" s="34">
        <f t="shared" ref="X10:X73" si="3">V10/3600</f>
        <v>0</v>
      </c>
      <c r="Y10" s="15"/>
      <c r="Z10" s="32">
        <f>'Test-Still'!B7</f>
        <v>12414392</v>
      </c>
      <c r="AA10" s="33">
        <f>'Test-Still'!C7</f>
        <v>40.209800000000001</v>
      </c>
      <c r="AB10" s="33">
        <f>'Test-Still'!D7</f>
        <v>46.975000000000001</v>
      </c>
      <c r="AC10" s="33">
        <f>'Test-Still'!E7</f>
        <v>47.448300000000003</v>
      </c>
      <c r="AD10" s="33"/>
      <c r="AE10" s="33">
        <f>'Test-Still'!F7</f>
        <v>37.735500000000002</v>
      </c>
      <c r="AF10" s="33">
        <f>'Test-Still'!G7</f>
        <v>22.406500000000001</v>
      </c>
      <c r="AG10" s="33">
        <f>'Test-Still'!H7</f>
        <v>94.255899999999997</v>
      </c>
      <c r="AH10" s="33"/>
      <c r="AI10" s="33"/>
      <c r="AJ10" s="33"/>
      <c r="AK10" s="33"/>
      <c r="AL10" s="33"/>
      <c r="AM10" s="33"/>
      <c r="AN10" s="33"/>
      <c r="AO10" s="33">
        <f>'Test-Still'!I7</f>
        <v>525.29999999999995</v>
      </c>
      <c r="AP10" s="33">
        <f>'Test-Still'!J7</f>
        <v>1.0818000000000001</v>
      </c>
      <c r="AQ10" s="34">
        <f t="shared" ref="AQ10:AQ73" si="4">AO10/3600</f>
        <v>0.14591666666666667</v>
      </c>
      <c r="AR10" s="32" t="e">
        <f t="shared" ref="AR10:AR73" si="5">AO10/V10</f>
        <v>#DIV/0!</v>
      </c>
      <c r="AS10" s="33" t="e">
        <f t="shared" ref="AS10:AS73" si="6">AP10/W10</f>
        <v>#DIV/0!</v>
      </c>
      <c r="AT10" s="16"/>
      <c r="AU10" s="16"/>
      <c r="AV10" s="440" t="s">
        <v>123</v>
      </c>
      <c r="AW10" s="401" cm="1">
        <f t="array" ref="AW10">bdRateExtend($G10:$G13,H10:H13,$Z10:$Z13,AA10:AA13)</f>
        <v>-1</v>
      </c>
      <c r="AX10" s="402" cm="1">
        <f t="array" ref="AX10">bdRateExtend($G10:$G15,H10:H15,$Z10:$Z15,AA10:AA15)</f>
        <v>-1</v>
      </c>
      <c r="AY10" s="402" cm="1">
        <f t="array" ref="AY10">bdRateExtend($G10:$G15,I10:I15,$Z10:$Z15,AB10:AB15)</f>
        <v>-1</v>
      </c>
      <c r="AZ10" s="405" cm="1">
        <f t="array" ref="AZ10">bdRateExtend($G10:$G15,J10:J15,$Z10:$Z15,AC10:AC15)</f>
        <v>-1</v>
      </c>
      <c r="BA10" s="405" t="e" cm="1">
        <f t="array" ref="BA10">bdRateExtend($G10:$G15,K10:K15,$Z10:$Z15,AD10:AD15)</f>
        <v>#VALUE!</v>
      </c>
      <c r="BB10" s="401" cm="1">
        <f t="array" ref="BB10">bdRateExtend($G10:$G13,L10:L13,$Z10:$Z13,AE10:AE13)</f>
        <v>-1</v>
      </c>
      <c r="BC10" s="376" cm="1">
        <f t="array" ref="BC10">bdRateExtend($G10:$G15,L10:L15,$Z10:$Z15,AE10:AE15)</f>
        <v>-1</v>
      </c>
      <c r="BD10" s="401" cm="1">
        <f t="array" ref="BD10">bdRateExtend($G10:$G13,M10:M13,$Z10:$Z13,AF10:AF13)</f>
        <v>-1</v>
      </c>
      <c r="BE10" s="376" cm="1">
        <f t="array" ref="BE10">bdRateExtend($G10:$G15,M10:M15,$Z10:$Z15,AF10:AF15)</f>
        <v>-1</v>
      </c>
      <c r="BF10" s="379" cm="1">
        <f t="array" ref="BF10">bdRateExtend($G10:$G13,N10:N13,$Z10:$Z13,AG10:AG13)</f>
        <v>-1</v>
      </c>
      <c r="BG10" s="376" cm="1">
        <f t="array" ref="BG10">bdRateExtend($G10:$G15,N10:N15,$Z10:$Z15,AG10:AG15)</f>
        <v>-1</v>
      </c>
      <c r="BH10" s="379" t="e" cm="1">
        <f t="array" ref="BH10">bdRateExtend($G10:$G13,O10:O13,$Z10:$Z13,AH10:AH13)</f>
        <v>#VALUE!</v>
      </c>
      <c r="BI10" s="376" t="e" cm="1">
        <f t="array" ref="BI10">bdRateExtend($G10:$G15,O10:O15,$Z10:$Z15,AH10:AH15)</f>
        <v>#VALUE!</v>
      </c>
      <c r="BJ10" s="401" t="e" cm="1">
        <f t="array" ref="BJ10">bdRateExtend($G10:$G13,P10:P13,$Z10:$Z13,AI10:AI13)</f>
        <v>#VALUE!</v>
      </c>
      <c r="BK10" s="376" t="e" cm="1">
        <f t="array" ref="BK10">bdRateExtend($G10:$G15,P10:P15,$Z10:$Z15,AI10:AI15)</f>
        <v>#VALUE!</v>
      </c>
      <c r="BL10" s="401" t="e" cm="1">
        <f t="array" ref="BL10">bdRateExtend($G10:$G13,Q10:Q13,$Z10:$Z13,AJ10:AJ13)</f>
        <v>#VALUE!</v>
      </c>
      <c r="BM10" s="376" t="e" cm="1">
        <f t="array" ref="BM10">bdRateExtend($G10:$G15,Q10:Q15,$Z10:$Z15,AJ10:AJ15)</f>
        <v>#VALUE!</v>
      </c>
      <c r="BN10" s="401" t="e" cm="1">
        <f t="array" ref="BN10">bdRateExtend($G10:$G13,R10:R13,$Z10:$Z13,AK10:AK13)</f>
        <v>#VALUE!</v>
      </c>
      <c r="BO10" s="402" t="e" cm="1">
        <f t="array" ref="BO10">bdRateExtend($G10:$G15,R10:R15,$Z10:$Z15,AK10:AK15)</f>
        <v>#VALUE!</v>
      </c>
      <c r="BP10" s="402" t="e" cm="1">
        <f t="array" ref="BP10">bdRateExtend($G10:$G15,S10:S15,$Z10:$Z15,AL10:AL15)</f>
        <v>#VALUE!</v>
      </c>
      <c r="BQ10" s="402" t="e" cm="1">
        <f t="array" ref="BQ10">bdRateExtend($G10:$G15,T10:T15,$Z10:$Z15,AM10:AM15)</f>
        <v>#VALUE!</v>
      </c>
      <c r="BR10" s="402" t="e" cm="1">
        <f t="array" ref="BR10">bdRateExtend($G10:$G15,U10:U15,$Z10:$Z15,AN10:AN15)</f>
        <v>#VALUE!</v>
      </c>
    </row>
    <row r="11" spans="1:70" ht="17" customHeight="1" x14ac:dyDescent="0.2">
      <c r="A11" s="387"/>
      <c r="B11" s="390"/>
      <c r="C11" s="393"/>
      <c r="D11" s="396"/>
      <c r="E11" s="399"/>
      <c r="F11" s="312">
        <v>27</v>
      </c>
      <c r="G11" s="35">
        <f>'Anchor-Still'!B8</f>
        <v>0</v>
      </c>
      <c r="H11" s="40">
        <f>'Anchor-Still'!C8</f>
        <v>0</v>
      </c>
      <c r="I11" s="40">
        <f>'Anchor-Still'!D8</f>
        <v>0</v>
      </c>
      <c r="J11" s="40">
        <f>'Anchor-Still'!E8</f>
        <v>0</v>
      </c>
      <c r="K11" s="40"/>
      <c r="L11" s="40">
        <f>'Anchor-Still'!F8</f>
        <v>0</v>
      </c>
      <c r="M11" s="40">
        <f>'Anchor-Still'!G8</f>
        <v>0</v>
      </c>
      <c r="N11" s="40">
        <f>'Anchor-Still'!H8</f>
        <v>0</v>
      </c>
      <c r="O11" s="40"/>
      <c r="P11" s="40"/>
      <c r="Q11" s="40"/>
      <c r="R11" s="40"/>
      <c r="S11" s="40"/>
      <c r="T11" s="40"/>
      <c r="U11" s="40"/>
      <c r="V11" s="40">
        <f>'Anchor-Still'!I8</f>
        <v>0</v>
      </c>
      <c r="W11" s="40">
        <f>'Anchor-Still'!J8</f>
        <v>0</v>
      </c>
      <c r="X11" s="36">
        <f t="shared" si="3"/>
        <v>0</v>
      </c>
      <c r="Y11" s="15"/>
      <c r="Z11" s="35">
        <f>'Test-Still'!B8</f>
        <v>6736592</v>
      </c>
      <c r="AA11" s="40">
        <f>'Test-Still'!C8</f>
        <v>37.198700000000002</v>
      </c>
      <c r="AB11" s="40">
        <f>'Test-Still'!D8</f>
        <v>45.470999999999997</v>
      </c>
      <c r="AC11" s="40">
        <f>'Test-Still'!E8</f>
        <v>46.095799999999997</v>
      </c>
      <c r="AD11" s="40"/>
      <c r="AE11" s="40">
        <f>'Test-Still'!F8</f>
        <v>33.628900000000002</v>
      </c>
      <c r="AF11" s="40">
        <f>'Test-Still'!G8</f>
        <v>18.925899999999999</v>
      </c>
      <c r="AG11" s="40">
        <f>'Test-Still'!H8</f>
        <v>91.494</v>
      </c>
      <c r="AH11" s="40"/>
      <c r="AI11" s="40"/>
      <c r="AJ11" s="40"/>
      <c r="AK11" s="40"/>
      <c r="AL11" s="40"/>
      <c r="AM11" s="40"/>
      <c r="AN11" s="40"/>
      <c r="AO11" s="40">
        <f>'Test-Still'!I8</f>
        <v>443.3</v>
      </c>
      <c r="AP11" s="40">
        <f>'Test-Still'!J8</f>
        <v>0.91320000000000001</v>
      </c>
      <c r="AQ11" s="36">
        <f t="shared" si="4"/>
        <v>0.12313888888888889</v>
      </c>
      <c r="AR11" s="35" t="e">
        <f t="shared" si="5"/>
        <v>#DIV/0!</v>
      </c>
      <c r="AS11" s="40" t="e">
        <f t="shared" si="6"/>
        <v>#DIV/0!</v>
      </c>
      <c r="AT11" s="16"/>
      <c r="AU11" s="16"/>
      <c r="AV11" s="381"/>
      <c r="AW11" s="382"/>
      <c r="AX11" s="403"/>
      <c r="AY11" s="403"/>
      <c r="AZ11" s="406"/>
      <c r="BA11" s="406"/>
      <c r="BB11" s="382"/>
      <c r="BC11" s="377"/>
      <c r="BD11" s="382"/>
      <c r="BE11" s="377"/>
      <c r="BF11" s="380"/>
      <c r="BG11" s="377"/>
      <c r="BH11" s="380"/>
      <c r="BI11" s="377"/>
      <c r="BJ11" s="382"/>
      <c r="BK11" s="377"/>
      <c r="BL11" s="382"/>
      <c r="BM11" s="377"/>
      <c r="BN11" s="382"/>
      <c r="BO11" s="403"/>
      <c r="BP11" s="403"/>
      <c r="BQ11" s="403"/>
      <c r="BR11" s="403"/>
    </row>
    <row r="12" spans="1:70" ht="17" customHeight="1" x14ac:dyDescent="0.2">
      <c r="A12" s="387"/>
      <c r="B12" s="390"/>
      <c r="C12" s="393"/>
      <c r="D12" s="396"/>
      <c r="E12" s="399"/>
      <c r="F12" s="312">
        <v>36</v>
      </c>
      <c r="G12" s="35">
        <f>'Anchor-Still'!B9</f>
        <v>0</v>
      </c>
      <c r="H12" s="40">
        <f>'Anchor-Still'!C9</f>
        <v>0</v>
      </c>
      <c r="I12" s="40">
        <f>'Anchor-Still'!D9</f>
        <v>0</v>
      </c>
      <c r="J12" s="40">
        <f>'Anchor-Still'!E9</f>
        <v>0</v>
      </c>
      <c r="K12" s="40"/>
      <c r="L12" s="40">
        <f>'Anchor-Still'!F9</f>
        <v>0</v>
      </c>
      <c r="M12" s="40">
        <f>'Anchor-Still'!G9</f>
        <v>0</v>
      </c>
      <c r="N12" s="40">
        <f>'Anchor-Still'!H9</f>
        <v>0</v>
      </c>
      <c r="O12" s="40"/>
      <c r="P12" s="40"/>
      <c r="Q12" s="40"/>
      <c r="R12" s="40"/>
      <c r="S12" s="40"/>
      <c r="T12" s="40"/>
      <c r="U12" s="40"/>
      <c r="V12" s="40">
        <f>'Anchor-Still'!I9</f>
        <v>0</v>
      </c>
      <c r="W12" s="40">
        <f>'Anchor-Still'!J9</f>
        <v>0</v>
      </c>
      <c r="X12" s="36">
        <f t="shared" si="3"/>
        <v>0</v>
      </c>
      <c r="Y12" s="15"/>
      <c r="Z12" s="35">
        <f>'Test-Still'!B9</f>
        <v>3150192</v>
      </c>
      <c r="AA12" s="40">
        <f>'Test-Still'!C9</f>
        <v>34.547400000000003</v>
      </c>
      <c r="AB12" s="40">
        <f>'Test-Still'!D9</f>
        <v>43.97</v>
      </c>
      <c r="AC12" s="40">
        <f>'Test-Still'!E9</f>
        <v>44.612400000000001</v>
      </c>
      <c r="AD12" s="40"/>
      <c r="AE12" s="40">
        <f>'Test-Still'!F9</f>
        <v>29.004200000000001</v>
      </c>
      <c r="AF12" s="40">
        <f>'Test-Still'!G9</f>
        <v>15.621</v>
      </c>
      <c r="AG12" s="40">
        <f>'Test-Still'!H9</f>
        <v>85.143600000000006</v>
      </c>
      <c r="AH12" s="40"/>
      <c r="AI12" s="40"/>
      <c r="AJ12" s="40"/>
      <c r="AK12" s="40"/>
      <c r="AL12" s="40"/>
      <c r="AM12" s="40"/>
      <c r="AN12" s="40"/>
      <c r="AO12" s="40">
        <f>'Test-Still'!I9</f>
        <v>476.1</v>
      </c>
      <c r="AP12" s="40">
        <f>'Test-Still'!J9</f>
        <v>0.64610000000000001</v>
      </c>
      <c r="AQ12" s="36">
        <f t="shared" si="4"/>
        <v>0.13225000000000001</v>
      </c>
      <c r="AR12" s="35" t="e">
        <f t="shared" si="5"/>
        <v>#DIV/0!</v>
      </c>
      <c r="AS12" s="40" t="e">
        <f t="shared" si="6"/>
        <v>#DIV/0!</v>
      </c>
      <c r="AT12" s="16"/>
      <c r="AU12" s="16"/>
      <c r="AV12" s="381" t="s">
        <v>124</v>
      </c>
      <c r="AW12" s="382" cm="1">
        <f t="array" ref="AW12">bdRateExtend($G11:$G14,H11:H14,$Z11:$Z14,AA11:AA14)</f>
        <v>-1</v>
      </c>
      <c r="AX12" s="403"/>
      <c r="AY12" s="403"/>
      <c r="AZ12" s="406"/>
      <c r="BA12" s="406"/>
      <c r="BB12" s="382" cm="1">
        <f t="array" ref="BB12">bdRateExtend($G11:$G14,L11:L14,$Z11:$Z14,AE11:AE14)</f>
        <v>-1</v>
      </c>
      <c r="BC12" s="377"/>
      <c r="BD12" s="382" cm="1">
        <f t="array" ref="BD12">bdRateExtend($G11:$G14,M11:M14,$Z11:$Z14,AF11:AF14)</f>
        <v>-1</v>
      </c>
      <c r="BE12" s="377"/>
      <c r="BF12" s="380" cm="1">
        <f t="array" ref="BF12">bdRateExtend($G11:$G14,N11:N14,$Z11:$Z14,AG11:AG14)</f>
        <v>-1</v>
      </c>
      <c r="BG12" s="377"/>
      <c r="BH12" s="380" t="e" cm="1">
        <f t="array" ref="BH12">bdRateExtend($G11:$G14,O11:O14,$Z11:$Z14,AH11:AH14)</f>
        <v>#VALUE!</v>
      </c>
      <c r="BI12" s="377"/>
      <c r="BJ12" s="382" t="e" cm="1">
        <f t="array" ref="BJ12">bdRateExtend($G11:$G14,P11:P14,$Z11:$Z14,AI11:AI14)</f>
        <v>#VALUE!</v>
      </c>
      <c r="BK12" s="377"/>
      <c r="BL12" s="382" t="e" cm="1">
        <f t="array" ref="BL12">bdRateExtend($G11:$G14,Q11:Q14,$Z11:$Z14,AJ11:AJ14)</f>
        <v>#VALUE!</v>
      </c>
      <c r="BM12" s="377"/>
      <c r="BN12" s="382" t="e" cm="1">
        <f t="array" ref="BN12">bdRateExtend($G11:$G14,R11:R14,$Z11:$Z14,AK11:AK14)</f>
        <v>#VALUE!</v>
      </c>
      <c r="BO12" s="403"/>
      <c r="BP12" s="403"/>
      <c r="BQ12" s="403"/>
      <c r="BR12" s="403"/>
    </row>
    <row r="13" spans="1:70" ht="17" customHeight="1" x14ac:dyDescent="0.2">
      <c r="A13" s="387"/>
      <c r="B13" s="390"/>
      <c r="C13" s="393"/>
      <c r="D13" s="396"/>
      <c r="E13" s="399"/>
      <c r="F13" s="312">
        <v>45</v>
      </c>
      <c r="G13" s="35">
        <f>'Anchor-Still'!B10</f>
        <v>0</v>
      </c>
      <c r="H13" s="40">
        <f>'Anchor-Still'!C10</f>
        <v>0</v>
      </c>
      <c r="I13" s="40">
        <f>'Anchor-Still'!D10</f>
        <v>0</v>
      </c>
      <c r="J13" s="40">
        <f>'Anchor-Still'!E10</f>
        <v>0</v>
      </c>
      <c r="K13" s="40"/>
      <c r="L13" s="40">
        <f>'Anchor-Still'!F10</f>
        <v>0</v>
      </c>
      <c r="M13" s="40">
        <f>'Anchor-Still'!G10</f>
        <v>0</v>
      </c>
      <c r="N13" s="40">
        <f>'Anchor-Still'!H10</f>
        <v>0</v>
      </c>
      <c r="O13" s="40"/>
      <c r="P13" s="40"/>
      <c r="Q13" s="40"/>
      <c r="R13" s="40"/>
      <c r="S13" s="40"/>
      <c r="T13" s="40"/>
      <c r="U13" s="40"/>
      <c r="V13" s="40">
        <f>'Anchor-Still'!I10</f>
        <v>0</v>
      </c>
      <c r="W13" s="40">
        <f>'Anchor-Still'!J10</f>
        <v>0</v>
      </c>
      <c r="X13" s="36">
        <f t="shared" si="3"/>
        <v>0</v>
      </c>
      <c r="Y13" s="15"/>
      <c r="Z13" s="35">
        <f>'Test-Still'!B10</f>
        <v>1593856</v>
      </c>
      <c r="AA13" s="40">
        <f>'Test-Still'!C10</f>
        <v>32.5274</v>
      </c>
      <c r="AB13" s="40">
        <f>'Test-Still'!D10</f>
        <v>42.413499999999999</v>
      </c>
      <c r="AC13" s="40">
        <f>'Test-Still'!E10</f>
        <v>42.972499999999997</v>
      </c>
      <c r="AD13" s="40"/>
      <c r="AE13" s="40">
        <f>'Test-Still'!F10</f>
        <v>24.7988</v>
      </c>
      <c r="AF13" s="40">
        <f>'Test-Still'!G10</f>
        <v>13.0848</v>
      </c>
      <c r="AG13" s="40">
        <f>'Test-Still'!H10</f>
        <v>72.842799999999997</v>
      </c>
      <c r="AH13" s="40"/>
      <c r="AI13" s="40"/>
      <c r="AJ13" s="40"/>
      <c r="AK13" s="40"/>
      <c r="AL13" s="40"/>
      <c r="AM13" s="40"/>
      <c r="AN13" s="40"/>
      <c r="AO13" s="40">
        <f>'Test-Still'!I10</f>
        <v>291.5</v>
      </c>
      <c r="AP13" s="40">
        <f>'Test-Still'!J10</f>
        <v>0.52849999999999997</v>
      </c>
      <c r="AQ13" s="36">
        <f t="shared" si="4"/>
        <v>8.0972222222222223E-2</v>
      </c>
      <c r="AR13" s="35" t="e">
        <f t="shared" si="5"/>
        <v>#DIV/0!</v>
      </c>
      <c r="AS13" s="40" t="e">
        <f t="shared" si="6"/>
        <v>#DIV/0!</v>
      </c>
      <c r="AT13" s="16"/>
      <c r="AU13" s="16"/>
      <c r="AV13" s="381"/>
      <c r="AW13" s="382"/>
      <c r="AX13" s="403"/>
      <c r="AY13" s="403"/>
      <c r="AZ13" s="406"/>
      <c r="BA13" s="406"/>
      <c r="BB13" s="382"/>
      <c r="BC13" s="377"/>
      <c r="BD13" s="382"/>
      <c r="BE13" s="377"/>
      <c r="BF13" s="380"/>
      <c r="BG13" s="377"/>
      <c r="BH13" s="380"/>
      <c r="BI13" s="377"/>
      <c r="BJ13" s="382"/>
      <c r="BK13" s="377"/>
      <c r="BL13" s="382"/>
      <c r="BM13" s="377"/>
      <c r="BN13" s="382"/>
      <c r="BO13" s="403"/>
      <c r="BP13" s="403"/>
      <c r="BQ13" s="403"/>
      <c r="BR13" s="403"/>
    </row>
    <row r="14" spans="1:70" ht="17" customHeight="1" x14ac:dyDescent="0.2">
      <c r="A14" s="387"/>
      <c r="B14" s="390"/>
      <c r="C14" s="393"/>
      <c r="D14" s="396"/>
      <c r="E14" s="399"/>
      <c r="F14" s="312">
        <v>54</v>
      </c>
      <c r="G14" s="35">
        <f>'Anchor-Still'!B11</f>
        <v>0</v>
      </c>
      <c r="H14" s="40">
        <f>'Anchor-Still'!C11</f>
        <v>0</v>
      </c>
      <c r="I14" s="40">
        <f>'Anchor-Still'!D11</f>
        <v>0</v>
      </c>
      <c r="J14" s="40">
        <f>'Anchor-Still'!E11</f>
        <v>0</v>
      </c>
      <c r="K14" s="40"/>
      <c r="L14" s="40">
        <f>'Anchor-Still'!F11</f>
        <v>0</v>
      </c>
      <c r="M14" s="40">
        <f>'Anchor-Still'!G11</f>
        <v>0</v>
      </c>
      <c r="N14" s="40">
        <f>'Anchor-Still'!H11</f>
        <v>0</v>
      </c>
      <c r="O14" s="40"/>
      <c r="P14" s="40"/>
      <c r="Q14" s="40"/>
      <c r="R14" s="40"/>
      <c r="S14" s="40"/>
      <c r="T14" s="40"/>
      <c r="U14" s="40"/>
      <c r="V14" s="40">
        <f>'Anchor-Still'!I11</f>
        <v>0</v>
      </c>
      <c r="W14" s="40">
        <f>'Anchor-Still'!J11</f>
        <v>0</v>
      </c>
      <c r="X14" s="36">
        <f t="shared" si="3"/>
        <v>0</v>
      </c>
      <c r="Y14" s="15"/>
      <c r="Z14" s="35">
        <f>'Test-Still'!B11</f>
        <v>891528</v>
      </c>
      <c r="AA14" s="40">
        <f>'Test-Still'!C11</f>
        <v>30.627800000000001</v>
      </c>
      <c r="AB14" s="40">
        <f>'Test-Still'!D11</f>
        <v>40.618600000000001</v>
      </c>
      <c r="AC14" s="40">
        <f>'Test-Still'!E11</f>
        <v>40.940800000000003</v>
      </c>
      <c r="AD14" s="40"/>
      <c r="AE14" s="40">
        <f>'Test-Still'!F11</f>
        <v>21.080300000000001</v>
      </c>
      <c r="AF14" s="40">
        <f>'Test-Still'!G11</f>
        <v>11.0771</v>
      </c>
      <c r="AG14" s="40">
        <f>'Test-Still'!H11</f>
        <v>55.317700000000002</v>
      </c>
      <c r="AH14" s="40"/>
      <c r="AI14" s="40"/>
      <c r="AJ14" s="40"/>
      <c r="AK14" s="40"/>
      <c r="AL14" s="40"/>
      <c r="AM14" s="40"/>
      <c r="AN14" s="40"/>
      <c r="AO14" s="40">
        <f>'Test-Still'!I11</f>
        <v>205.8</v>
      </c>
      <c r="AP14" s="40">
        <f>'Test-Still'!J11</f>
        <v>0.46460000000000001</v>
      </c>
      <c r="AQ14" s="36">
        <f t="shared" si="4"/>
        <v>5.7166666666666671E-2</v>
      </c>
      <c r="AR14" s="35" t="e">
        <f t="shared" si="5"/>
        <v>#DIV/0!</v>
      </c>
      <c r="AS14" s="40" t="e">
        <f t="shared" si="6"/>
        <v>#DIV/0!</v>
      </c>
      <c r="AT14" s="16"/>
      <c r="AU14" s="16"/>
      <c r="AV14" s="381" t="s">
        <v>125</v>
      </c>
      <c r="AW14" s="382" cm="1">
        <f t="array" ref="AW14">bdRateExtend($G12:$G15,H12:H15,$Z12:$Z15,AA12:AA15)</f>
        <v>-1</v>
      </c>
      <c r="AX14" s="403"/>
      <c r="AY14" s="403"/>
      <c r="AZ14" s="406"/>
      <c r="BA14" s="406"/>
      <c r="BB14" s="382" cm="1">
        <f t="array" ref="BB14">bdRateExtend($G12:$G15,L12:L15,$Z12:$Z15,AE12:AE15)</f>
        <v>-1</v>
      </c>
      <c r="BC14" s="377"/>
      <c r="BD14" s="382" cm="1">
        <f t="array" ref="BD14">bdRateExtend($G12:$G15,M12:M15,$Z12:$Z15,AF12:AF15)</f>
        <v>-1</v>
      </c>
      <c r="BE14" s="377"/>
      <c r="BF14" s="380" cm="1">
        <f t="array" ref="BF14">bdRateExtend($G12:$G15,N12:N15,$Z12:$Z15,AG12:AG15)</f>
        <v>-1</v>
      </c>
      <c r="BG14" s="377"/>
      <c r="BH14" s="380" t="e" cm="1">
        <f t="array" ref="BH14">bdRateExtend($G12:$G15,O12:O15,$Z12:$Z15,AH12:AH15)</f>
        <v>#VALUE!</v>
      </c>
      <c r="BI14" s="377"/>
      <c r="BJ14" s="382" t="e" cm="1">
        <f t="array" ref="BJ14">bdRateExtend($G12:$G15,P12:P15,$Z12:$Z15,AI12:AI15)</f>
        <v>#VALUE!</v>
      </c>
      <c r="BK14" s="377"/>
      <c r="BL14" s="382" t="e" cm="1">
        <f t="array" ref="BL14">bdRateExtend($G12:$G15,Q12:Q15,$Z12:$Z15,AJ12:AJ15)</f>
        <v>#VALUE!</v>
      </c>
      <c r="BM14" s="377"/>
      <c r="BN14" s="382" t="e" cm="1">
        <f t="array" ref="BN14">bdRateExtend($G12:$G15,R12:R15,$Z12:$Z15,AK12:AK15)</f>
        <v>#VALUE!</v>
      </c>
      <c r="BO14" s="403"/>
      <c r="BP14" s="403"/>
      <c r="BQ14" s="403"/>
      <c r="BR14" s="403"/>
    </row>
    <row r="15" spans="1:70" ht="17" customHeight="1" thickBot="1" x14ac:dyDescent="0.25">
      <c r="A15" s="387"/>
      <c r="B15" s="391"/>
      <c r="C15" s="394"/>
      <c r="D15" s="397"/>
      <c r="E15" s="400"/>
      <c r="F15" s="313">
        <v>63</v>
      </c>
      <c r="G15" s="37">
        <f>'Anchor-Still'!B12</f>
        <v>0</v>
      </c>
      <c r="H15" s="38">
        <f>'Anchor-Still'!C12</f>
        <v>0</v>
      </c>
      <c r="I15" s="38">
        <f>'Anchor-Still'!D12</f>
        <v>0</v>
      </c>
      <c r="J15" s="38">
        <f>'Anchor-Still'!E12</f>
        <v>0</v>
      </c>
      <c r="K15" s="38"/>
      <c r="L15" s="38">
        <f>'Anchor-Still'!F12</f>
        <v>0</v>
      </c>
      <c r="M15" s="38">
        <f>'Anchor-Still'!G12</f>
        <v>0</v>
      </c>
      <c r="N15" s="38">
        <f>'Anchor-Still'!H12</f>
        <v>0</v>
      </c>
      <c r="O15" s="38"/>
      <c r="P15" s="38"/>
      <c r="Q15" s="38"/>
      <c r="R15" s="38"/>
      <c r="S15" s="38"/>
      <c r="T15" s="38"/>
      <c r="U15" s="38"/>
      <c r="V15" s="38">
        <f>'Anchor-Still'!I12</f>
        <v>0</v>
      </c>
      <c r="W15" s="38">
        <f>'Anchor-Still'!J12</f>
        <v>0</v>
      </c>
      <c r="X15" s="39">
        <f t="shared" si="3"/>
        <v>0</v>
      </c>
      <c r="Y15" s="15"/>
      <c r="Z15" s="37">
        <f>'Test-Still'!B12</f>
        <v>286112</v>
      </c>
      <c r="AA15" s="38">
        <f>'Test-Still'!C12</f>
        <v>27.031700000000001</v>
      </c>
      <c r="AB15" s="38">
        <f>'Test-Still'!D12</f>
        <v>37.584000000000003</v>
      </c>
      <c r="AC15" s="38">
        <f>'Test-Still'!E12</f>
        <v>37.347700000000003</v>
      </c>
      <c r="AD15" s="38"/>
      <c r="AE15" s="38">
        <f>'Test-Still'!F12</f>
        <v>14.2613</v>
      </c>
      <c r="AF15" s="38">
        <f>'Test-Still'!G12</f>
        <v>7.5724999999999998</v>
      </c>
      <c r="AG15" s="38">
        <f>'Test-Still'!H12</f>
        <v>23.5871</v>
      </c>
      <c r="AH15" s="38"/>
      <c r="AI15" s="38"/>
      <c r="AJ15" s="38"/>
      <c r="AK15" s="38"/>
      <c r="AL15" s="38"/>
      <c r="AM15" s="38"/>
      <c r="AN15" s="38"/>
      <c r="AO15" s="38">
        <f>'Test-Still'!I12</f>
        <v>122</v>
      </c>
      <c r="AP15" s="38">
        <f>'Test-Still'!J12</f>
        <v>0.36170000000000002</v>
      </c>
      <c r="AQ15" s="39">
        <f t="shared" si="4"/>
        <v>3.3888888888888892E-2</v>
      </c>
      <c r="AR15" s="37" t="e">
        <f t="shared" si="5"/>
        <v>#DIV/0!</v>
      </c>
      <c r="AS15" s="38" t="e">
        <f t="shared" si="6"/>
        <v>#DIV/0!</v>
      </c>
      <c r="AT15" s="16"/>
      <c r="AU15" s="16"/>
      <c r="AV15" s="383"/>
      <c r="AW15" s="384"/>
      <c r="AX15" s="404"/>
      <c r="AY15" s="404"/>
      <c r="AZ15" s="407"/>
      <c r="BA15" s="407"/>
      <c r="BB15" s="384"/>
      <c r="BC15" s="378"/>
      <c r="BD15" s="384"/>
      <c r="BE15" s="378"/>
      <c r="BF15" s="385"/>
      <c r="BG15" s="378"/>
      <c r="BH15" s="385"/>
      <c r="BI15" s="378"/>
      <c r="BJ15" s="384"/>
      <c r="BK15" s="378"/>
      <c r="BL15" s="384"/>
      <c r="BM15" s="378"/>
      <c r="BN15" s="384"/>
      <c r="BO15" s="404"/>
      <c r="BP15" s="404"/>
      <c r="BQ15" s="404"/>
      <c r="BR15" s="404"/>
    </row>
    <row r="16" spans="1:70" ht="17" customHeight="1" x14ac:dyDescent="0.2">
      <c r="A16" s="387"/>
      <c r="B16" s="389" t="s">
        <v>1195</v>
      </c>
      <c r="C16" s="392" t="s">
        <v>1196</v>
      </c>
      <c r="D16" s="395"/>
      <c r="E16" s="398">
        <v>8</v>
      </c>
      <c r="F16" s="311">
        <v>18</v>
      </c>
      <c r="G16" s="32">
        <f>'Anchor-Still'!B13</f>
        <v>0</v>
      </c>
      <c r="H16" s="33">
        <f>'Anchor-Still'!C13</f>
        <v>0</v>
      </c>
      <c r="I16" s="33">
        <f>'Anchor-Still'!D13</f>
        <v>0</v>
      </c>
      <c r="J16" s="33">
        <f>'Anchor-Still'!E13</f>
        <v>0</v>
      </c>
      <c r="K16" s="33"/>
      <c r="L16" s="33">
        <f>'Anchor-Still'!F13</f>
        <v>0</v>
      </c>
      <c r="M16" s="33">
        <f>'Anchor-Still'!G13</f>
        <v>0</v>
      </c>
      <c r="N16" s="33">
        <f>'Anchor-Still'!H13</f>
        <v>0</v>
      </c>
      <c r="O16" s="33"/>
      <c r="P16" s="33"/>
      <c r="Q16" s="33"/>
      <c r="R16" s="33"/>
      <c r="S16" s="33"/>
      <c r="T16" s="33"/>
      <c r="U16" s="33"/>
      <c r="V16" s="33">
        <f>'Anchor-Still'!I13</f>
        <v>0</v>
      </c>
      <c r="W16" s="33">
        <f>'Anchor-Still'!J13</f>
        <v>0</v>
      </c>
      <c r="X16" s="34">
        <f t="shared" si="3"/>
        <v>0</v>
      </c>
      <c r="Y16" s="15"/>
      <c r="Z16" s="32">
        <f>'Test-Still'!B13</f>
        <v>3230664</v>
      </c>
      <c r="AA16" s="33">
        <f>'Test-Still'!C13</f>
        <v>45.570999999999998</v>
      </c>
      <c r="AB16" s="33">
        <f>'Test-Still'!D13</f>
        <v>52.013300000000001</v>
      </c>
      <c r="AC16" s="33">
        <f>'Test-Still'!E13</f>
        <v>52.783299999999997</v>
      </c>
      <c r="AD16" s="33"/>
      <c r="AE16" s="33">
        <f>'Test-Still'!F13</f>
        <v>35.121499999999997</v>
      </c>
      <c r="AF16" s="33">
        <f>'Test-Still'!G13</f>
        <v>22.3766</v>
      </c>
      <c r="AG16" s="33">
        <f>'Test-Still'!H13</f>
        <v>93.985799999999998</v>
      </c>
      <c r="AH16" s="33"/>
      <c r="AI16" s="33"/>
      <c r="AJ16" s="33"/>
      <c r="AK16" s="33"/>
      <c r="AL16" s="33"/>
      <c r="AM16" s="33"/>
      <c r="AN16" s="33"/>
      <c r="AO16" s="33">
        <f>'Test-Still'!I13</f>
        <v>257.5</v>
      </c>
      <c r="AP16" s="33">
        <f>'Test-Still'!J13</f>
        <v>0.5867</v>
      </c>
      <c r="AQ16" s="34">
        <f t="shared" si="4"/>
        <v>7.1527777777777773E-2</v>
      </c>
      <c r="AR16" s="32" t="e">
        <f t="shared" si="5"/>
        <v>#DIV/0!</v>
      </c>
      <c r="AS16" s="33" t="e">
        <f t="shared" si="6"/>
        <v>#DIV/0!</v>
      </c>
      <c r="AT16" s="16"/>
      <c r="AU16" s="16"/>
      <c r="AV16" s="440" t="s">
        <v>123</v>
      </c>
      <c r="AW16" s="401" cm="1">
        <f t="array" ref="AW16">bdRateExtend($G16:$G19,H16:H19,$Z16:$Z19,AA16:AA19)</f>
        <v>-1</v>
      </c>
      <c r="AX16" s="402" cm="1">
        <f t="array" ref="AX16">bdRateExtend($G16:$G21,H16:H21,$Z16:$Z21,AA16:AA21)</f>
        <v>-1</v>
      </c>
      <c r="AY16" s="402" cm="1">
        <f t="array" ref="AY16">bdRateExtend($G16:$G21,I16:I21,$Z16:$Z21,AB16:AB21)</f>
        <v>-1</v>
      </c>
      <c r="AZ16" s="405" cm="1">
        <f t="array" ref="AZ16">bdRateExtend($G16:$G21,J16:J21,$Z16:$Z21,AC16:AC21)</f>
        <v>-1</v>
      </c>
      <c r="BA16" s="405" t="e" cm="1">
        <f t="array" ref="BA16">bdRateExtend($G16:$G21,K16:K21,$Z16:$Z21,AD16:AD21)</f>
        <v>#VALUE!</v>
      </c>
      <c r="BB16" s="401" cm="1">
        <f t="array" ref="BB16">bdRateExtend($G16:$G19,L16:L19,$Z16:$Z19,AE16:AE19)</f>
        <v>-1</v>
      </c>
      <c r="BC16" s="376" cm="1">
        <f t="array" ref="BC16">bdRateExtend($G16:$G21,L16:L21,$Z16:$Z21,AE16:AE21)</f>
        <v>-1</v>
      </c>
      <c r="BD16" s="401" cm="1">
        <f t="array" ref="BD16">bdRateExtend($G16:$G19,M16:M19,$Z16:$Z19,AF16:AF19)</f>
        <v>-1</v>
      </c>
      <c r="BE16" s="376" cm="1">
        <f t="array" ref="BE16">bdRateExtend($G16:$G21,M16:M21,$Z16:$Z21,AF16:AF21)</f>
        <v>-1</v>
      </c>
      <c r="BF16" s="379" cm="1">
        <f t="array" ref="BF16">bdRateExtend($G16:$G19,N16:N19,$Z16:$Z19,AG16:AG19)</f>
        <v>-1</v>
      </c>
      <c r="BG16" s="376" cm="1">
        <f t="array" ref="BG16">bdRateExtend($G16:$G21,N16:N21,$Z16:$Z21,AG16:AG21)</f>
        <v>-1</v>
      </c>
      <c r="BH16" s="379" t="e" cm="1">
        <f t="array" ref="BH16">bdRateExtend($G16:$G19,O16:O19,$Z16:$Z19,AH16:AH19)</f>
        <v>#VALUE!</v>
      </c>
      <c r="BI16" s="376" t="e" cm="1">
        <f t="array" ref="BI16">bdRateExtend($G16:$G21,O16:O21,$Z16:$Z21,AH16:AH21)</f>
        <v>#VALUE!</v>
      </c>
      <c r="BJ16" s="401" t="e" cm="1">
        <f t="array" ref="BJ16">bdRateExtend($G16:$G19,P16:P19,$Z16:$Z19,AI16:AI19)</f>
        <v>#VALUE!</v>
      </c>
      <c r="BK16" s="376" t="e" cm="1">
        <f t="array" ref="BK16">bdRateExtend($G16:$G21,P16:P21,$Z16:$Z21,AI16:AI21)</f>
        <v>#VALUE!</v>
      </c>
      <c r="BL16" s="401" t="e" cm="1">
        <f t="array" ref="BL16">bdRateExtend($G16:$G19,Q16:Q19,$Z16:$Z19,AJ16:AJ19)</f>
        <v>#VALUE!</v>
      </c>
      <c r="BM16" s="376" t="e" cm="1">
        <f t="array" ref="BM16">bdRateExtend($G16:$G21,Q16:Q21,$Z16:$Z21,AJ16:AJ21)</f>
        <v>#VALUE!</v>
      </c>
      <c r="BN16" s="401" t="e" cm="1">
        <f t="array" ref="BN16">bdRateExtend($G16:$G19,R16:R19,$Z16:$Z19,AK16:AK19)</f>
        <v>#VALUE!</v>
      </c>
      <c r="BO16" s="402" t="e" cm="1">
        <f t="array" ref="BO16">bdRateExtend($G16:$G21,R16:R21,$Z16:$Z21,AK16:AK21)</f>
        <v>#VALUE!</v>
      </c>
      <c r="BP16" s="402" t="e" cm="1">
        <f t="array" ref="BP16">bdRateExtend($G16:$G21,S16:S21,$Z16:$Z21,AL16:AL21)</f>
        <v>#VALUE!</v>
      </c>
      <c r="BQ16" s="402" t="e" cm="1">
        <f t="array" ref="BQ16">bdRateExtend($G16:$G21,T16:T21,$Z16:$Z21,AM16:AM21)</f>
        <v>#VALUE!</v>
      </c>
      <c r="BR16" s="402" t="e" cm="1">
        <f t="array" ref="BR16">bdRateExtend($G16:$G21,U16:U21,$Z16:$Z21,AN16:AN21)</f>
        <v>#VALUE!</v>
      </c>
    </row>
    <row r="17" spans="1:70" ht="17" customHeight="1" x14ac:dyDescent="0.2">
      <c r="A17" s="387"/>
      <c r="B17" s="390"/>
      <c r="C17" s="393"/>
      <c r="D17" s="396"/>
      <c r="E17" s="399"/>
      <c r="F17" s="312">
        <v>27</v>
      </c>
      <c r="G17" s="35">
        <f>'Anchor-Still'!B14</f>
        <v>0</v>
      </c>
      <c r="H17" s="40">
        <f>'Anchor-Still'!C14</f>
        <v>0</v>
      </c>
      <c r="I17" s="40">
        <f>'Anchor-Still'!D14</f>
        <v>0</v>
      </c>
      <c r="J17" s="40">
        <f>'Anchor-Still'!E14</f>
        <v>0</v>
      </c>
      <c r="K17" s="40"/>
      <c r="L17" s="40">
        <f>'Anchor-Still'!F14</f>
        <v>0</v>
      </c>
      <c r="M17" s="40">
        <f>'Anchor-Still'!G14</f>
        <v>0</v>
      </c>
      <c r="N17" s="40">
        <f>'Anchor-Still'!H14</f>
        <v>0</v>
      </c>
      <c r="O17" s="40"/>
      <c r="P17" s="40"/>
      <c r="Q17" s="40"/>
      <c r="R17" s="40"/>
      <c r="S17" s="40"/>
      <c r="T17" s="40"/>
      <c r="U17" s="40"/>
      <c r="V17" s="40">
        <f>'Anchor-Still'!I14</f>
        <v>0</v>
      </c>
      <c r="W17" s="40">
        <f>'Anchor-Still'!J14</f>
        <v>0</v>
      </c>
      <c r="X17" s="36">
        <f t="shared" si="3"/>
        <v>0</v>
      </c>
      <c r="Y17" s="15"/>
      <c r="Z17" s="35">
        <f>'Test-Still'!B14</f>
        <v>1989968</v>
      </c>
      <c r="AA17" s="40">
        <f>'Test-Still'!C14</f>
        <v>43.183500000000002</v>
      </c>
      <c r="AB17" s="40">
        <f>'Test-Still'!D14</f>
        <v>50.531199999999998</v>
      </c>
      <c r="AC17" s="40">
        <f>'Test-Still'!E14</f>
        <v>51.429699999999997</v>
      </c>
      <c r="AD17" s="40"/>
      <c r="AE17" s="40">
        <f>'Test-Still'!F14</f>
        <v>31.254899999999999</v>
      </c>
      <c r="AF17" s="40">
        <f>'Test-Still'!G14</f>
        <v>19.6113</v>
      </c>
      <c r="AG17" s="40">
        <f>'Test-Still'!H14</f>
        <v>90.805999999999997</v>
      </c>
      <c r="AH17" s="40"/>
      <c r="AI17" s="40"/>
      <c r="AJ17" s="40"/>
      <c r="AK17" s="40"/>
      <c r="AL17" s="40"/>
      <c r="AM17" s="40"/>
      <c r="AN17" s="40"/>
      <c r="AO17" s="40">
        <f>'Test-Still'!I14</f>
        <v>193.9</v>
      </c>
      <c r="AP17" s="40">
        <f>'Test-Still'!J14</f>
        <v>0.51659999999999995</v>
      </c>
      <c r="AQ17" s="36">
        <f t="shared" si="4"/>
        <v>5.386111111111111E-2</v>
      </c>
      <c r="AR17" s="35" t="e">
        <f t="shared" si="5"/>
        <v>#DIV/0!</v>
      </c>
      <c r="AS17" s="40" t="e">
        <f t="shared" si="6"/>
        <v>#DIV/0!</v>
      </c>
      <c r="AT17" s="16"/>
      <c r="AU17" s="16"/>
      <c r="AV17" s="381"/>
      <c r="AW17" s="382"/>
      <c r="AX17" s="403"/>
      <c r="AY17" s="403"/>
      <c r="AZ17" s="406"/>
      <c r="BA17" s="406"/>
      <c r="BB17" s="382"/>
      <c r="BC17" s="377"/>
      <c r="BD17" s="382"/>
      <c r="BE17" s="377"/>
      <c r="BF17" s="380"/>
      <c r="BG17" s="377"/>
      <c r="BH17" s="380"/>
      <c r="BI17" s="377"/>
      <c r="BJ17" s="382"/>
      <c r="BK17" s="377"/>
      <c r="BL17" s="382"/>
      <c r="BM17" s="377"/>
      <c r="BN17" s="382"/>
      <c r="BO17" s="403"/>
      <c r="BP17" s="403"/>
      <c r="BQ17" s="403"/>
      <c r="BR17" s="403"/>
    </row>
    <row r="18" spans="1:70" ht="17" customHeight="1" x14ac:dyDescent="0.2">
      <c r="A18" s="387"/>
      <c r="B18" s="390"/>
      <c r="C18" s="393"/>
      <c r="D18" s="396"/>
      <c r="E18" s="399"/>
      <c r="F18" s="312">
        <v>36</v>
      </c>
      <c r="G18" s="35">
        <f>'Anchor-Still'!B15</f>
        <v>0</v>
      </c>
      <c r="H18" s="40">
        <f>'Anchor-Still'!C15</f>
        <v>0</v>
      </c>
      <c r="I18" s="40">
        <f>'Anchor-Still'!D15</f>
        <v>0</v>
      </c>
      <c r="J18" s="40">
        <f>'Anchor-Still'!E15</f>
        <v>0</v>
      </c>
      <c r="K18" s="40"/>
      <c r="L18" s="40">
        <f>'Anchor-Still'!F15</f>
        <v>0</v>
      </c>
      <c r="M18" s="40">
        <f>'Anchor-Still'!G15</f>
        <v>0</v>
      </c>
      <c r="N18" s="40">
        <f>'Anchor-Still'!H15</f>
        <v>0</v>
      </c>
      <c r="O18" s="40"/>
      <c r="P18" s="40"/>
      <c r="Q18" s="40"/>
      <c r="R18" s="40"/>
      <c r="S18" s="40"/>
      <c r="T18" s="40"/>
      <c r="U18" s="40"/>
      <c r="V18" s="40">
        <f>'Anchor-Still'!I15</f>
        <v>0</v>
      </c>
      <c r="W18" s="40">
        <f>'Anchor-Still'!J15</f>
        <v>0</v>
      </c>
      <c r="X18" s="36">
        <f t="shared" si="3"/>
        <v>0</v>
      </c>
      <c r="Y18" s="15"/>
      <c r="Z18" s="35">
        <f>'Test-Still'!B15</f>
        <v>1066864</v>
      </c>
      <c r="AA18" s="40">
        <f>'Test-Still'!C15</f>
        <v>40.4345</v>
      </c>
      <c r="AB18" s="40">
        <f>'Test-Still'!D15</f>
        <v>48.486699999999999</v>
      </c>
      <c r="AC18" s="40">
        <f>'Test-Still'!E15</f>
        <v>49.587200000000003</v>
      </c>
      <c r="AD18" s="40"/>
      <c r="AE18" s="40">
        <f>'Test-Still'!F15</f>
        <v>26.553899999999999</v>
      </c>
      <c r="AF18" s="40">
        <f>'Test-Still'!G15</f>
        <v>16.593699999999998</v>
      </c>
      <c r="AG18" s="40">
        <f>'Test-Still'!H15</f>
        <v>83.565899999999999</v>
      </c>
      <c r="AH18" s="40"/>
      <c r="AI18" s="40"/>
      <c r="AJ18" s="40"/>
      <c r="AK18" s="40"/>
      <c r="AL18" s="40"/>
      <c r="AM18" s="40"/>
      <c r="AN18" s="40"/>
      <c r="AO18" s="40">
        <f>'Test-Still'!I15</f>
        <v>192.4</v>
      </c>
      <c r="AP18" s="40">
        <f>'Test-Still'!J15</f>
        <v>0.4546</v>
      </c>
      <c r="AQ18" s="36">
        <f t="shared" si="4"/>
        <v>5.3444444444444447E-2</v>
      </c>
      <c r="AR18" s="35" t="e">
        <f t="shared" si="5"/>
        <v>#DIV/0!</v>
      </c>
      <c r="AS18" s="40" t="e">
        <f t="shared" si="6"/>
        <v>#DIV/0!</v>
      </c>
      <c r="AT18" s="16"/>
      <c r="AU18" s="16"/>
      <c r="AV18" s="381" t="s">
        <v>124</v>
      </c>
      <c r="AW18" s="382" cm="1">
        <f t="array" ref="AW18">bdRateExtend($G17:$G20,H17:H20,$Z17:$Z20,AA17:AA20)</f>
        <v>-1</v>
      </c>
      <c r="AX18" s="403"/>
      <c r="AY18" s="403"/>
      <c r="AZ18" s="406"/>
      <c r="BA18" s="406"/>
      <c r="BB18" s="382" cm="1">
        <f t="array" ref="BB18">bdRateExtend($G17:$G20,L17:L20,$Z17:$Z20,AE17:AE20)</f>
        <v>-1</v>
      </c>
      <c r="BC18" s="377"/>
      <c r="BD18" s="382" cm="1">
        <f t="array" ref="BD18">bdRateExtend($G17:$G20,M17:M20,$Z17:$Z20,AF17:AF20)</f>
        <v>-1</v>
      </c>
      <c r="BE18" s="377"/>
      <c r="BF18" s="380" cm="1">
        <f t="array" ref="BF18">bdRateExtend($G17:$G20,N17:N20,$Z17:$Z20,AG17:AG20)</f>
        <v>-1</v>
      </c>
      <c r="BG18" s="377"/>
      <c r="BH18" s="380" t="e" cm="1">
        <f t="array" ref="BH18">bdRateExtend($G17:$G20,O17:O20,$Z17:$Z20,AH17:AH20)</f>
        <v>#VALUE!</v>
      </c>
      <c r="BI18" s="377"/>
      <c r="BJ18" s="382" t="e" cm="1">
        <f t="array" ref="BJ18">bdRateExtend($G17:$G20,P17:P20,$Z17:$Z20,AI17:AI20)</f>
        <v>#VALUE!</v>
      </c>
      <c r="BK18" s="377"/>
      <c r="BL18" s="382" t="e" cm="1">
        <f t="array" ref="BL18">bdRateExtend($G17:$G20,Q17:Q20,$Z17:$Z20,AJ17:AJ20)</f>
        <v>#VALUE!</v>
      </c>
      <c r="BM18" s="377"/>
      <c r="BN18" s="382" t="e" cm="1">
        <f t="array" ref="BN18">bdRateExtend($G17:$G20,R17:R20,$Z17:$Z20,AK17:AK20)</f>
        <v>#VALUE!</v>
      </c>
      <c r="BO18" s="403"/>
      <c r="BP18" s="403"/>
      <c r="BQ18" s="403"/>
      <c r="BR18" s="403"/>
    </row>
    <row r="19" spans="1:70" ht="17" customHeight="1" x14ac:dyDescent="0.2">
      <c r="A19" s="387"/>
      <c r="B19" s="390"/>
      <c r="C19" s="393"/>
      <c r="D19" s="396"/>
      <c r="E19" s="399"/>
      <c r="F19" s="312">
        <v>45</v>
      </c>
      <c r="G19" s="35">
        <f>'Anchor-Still'!B16</f>
        <v>0</v>
      </c>
      <c r="H19" s="40">
        <f>'Anchor-Still'!C16</f>
        <v>0</v>
      </c>
      <c r="I19" s="40">
        <f>'Anchor-Still'!D16</f>
        <v>0</v>
      </c>
      <c r="J19" s="40">
        <f>'Anchor-Still'!E16</f>
        <v>0</v>
      </c>
      <c r="K19" s="40"/>
      <c r="L19" s="40">
        <f>'Anchor-Still'!F16</f>
        <v>0</v>
      </c>
      <c r="M19" s="40">
        <f>'Anchor-Still'!G16</f>
        <v>0</v>
      </c>
      <c r="N19" s="40">
        <f>'Anchor-Still'!H16</f>
        <v>0</v>
      </c>
      <c r="O19" s="40"/>
      <c r="P19" s="40"/>
      <c r="Q19" s="40"/>
      <c r="R19" s="40"/>
      <c r="S19" s="40"/>
      <c r="T19" s="40"/>
      <c r="U19" s="40"/>
      <c r="V19" s="40">
        <f>'Anchor-Still'!I16</f>
        <v>0</v>
      </c>
      <c r="W19" s="40">
        <f>'Anchor-Still'!J16</f>
        <v>0</v>
      </c>
      <c r="X19" s="36">
        <f t="shared" si="3"/>
        <v>0</v>
      </c>
      <c r="Y19" s="15"/>
      <c r="Z19" s="35">
        <f>'Test-Still'!B16</f>
        <v>537424</v>
      </c>
      <c r="AA19" s="40">
        <f>'Test-Still'!C16</f>
        <v>37.904299999999999</v>
      </c>
      <c r="AB19" s="40">
        <f>'Test-Still'!D16</f>
        <v>46.282699999999998</v>
      </c>
      <c r="AC19" s="40">
        <f>'Test-Still'!E16</f>
        <v>47.421500000000002</v>
      </c>
      <c r="AD19" s="40"/>
      <c r="AE19" s="40">
        <f>'Test-Still'!F16</f>
        <v>22.026199999999999</v>
      </c>
      <c r="AF19" s="40">
        <f>'Test-Still'!G16</f>
        <v>14.080500000000001</v>
      </c>
      <c r="AG19" s="40">
        <f>'Test-Still'!H16</f>
        <v>70.430099999999996</v>
      </c>
      <c r="AH19" s="40"/>
      <c r="AI19" s="40"/>
      <c r="AJ19" s="40"/>
      <c r="AK19" s="40"/>
      <c r="AL19" s="40"/>
      <c r="AM19" s="40"/>
      <c r="AN19" s="40"/>
      <c r="AO19" s="40">
        <f>'Test-Still'!I16</f>
        <v>133.80000000000001</v>
      </c>
      <c r="AP19" s="40">
        <f>'Test-Still'!J16</f>
        <v>0.42499999999999999</v>
      </c>
      <c r="AQ19" s="36">
        <f t="shared" si="4"/>
        <v>3.7166666666666667E-2</v>
      </c>
      <c r="AR19" s="35" t="e">
        <f t="shared" si="5"/>
        <v>#DIV/0!</v>
      </c>
      <c r="AS19" s="40" t="e">
        <f t="shared" si="6"/>
        <v>#DIV/0!</v>
      </c>
      <c r="AT19" s="16"/>
      <c r="AU19" s="16"/>
      <c r="AV19" s="381"/>
      <c r="AW19" s="382"/>
      <c r="AX19" s="403"/>
      <c r="AY19" s="403"/>
      <c r="AZ19" s="406"/>
      <c r="BA19" s="406"/>
      <c r="BB19" s="382"/>
      <c r="BC19" s="377"/>
      <c r="BD19" s="382"/>
      <c r="BE19" s="377"/>
      <c r="BF19" s="380"/>
      <c r="BG19" s="377"/>
      <c r="BH19" s="380"/>
      <c r="BI19" s="377"/>
      <c r="BJ19" s="382"/>
      <c r="BK19" s="377"/>
      <c r="BL19" s="382"/>
      <c r="BM19" s="377"/>
      <c r="BN19" s="382"/>
      <c r="BO19" s="403"/>
      <c r="BP19" s="403"/>
      <c r="BQ19" s="403"/>
      <c r="BR19" s="403"/>
    </row>
    <row r="20" spans="1:70" ht="17" customHeight="1" x14ac:dyDescent="0.2">
      <c r="A20" s="387"/>
      <c r="B20" s="390"/>
      <c r="C20" s="393"/>
      <c r="D20" s="396"/>
      <c r="E20" s="399"/>
      <c r="F20" s="312">
        <v>54</v>
      </c>
      <c r="G20" s="35">
        <f>'Anchor-Still'!B17</f>
        <v>0</v>
      </c>
      <c r="H20" s="40">
        <f>'Anchor-Still'!C17</f>
        <v>0</v>
      </c>
      <c r="I20" s="40">
        <f>'Anchor-Still'!D17</f>
        <v>0</v>
      </c>
      <c r="J20" s="40">
        <f>'Anchor-Still'!E17</f>
        <v>0</v>
      </c>
      <c r="K20" s="40"/>
      <c r="L20" s="40">
        <f>'Anchor-Still'!F17</f>
        <v>0</v>
      </c>
      <c r="M20" s="40">
        <f>'Anchor-Still'!G17</f>
        <v>0</v>
      </c>
      <c r="N20" s="40">
        <f>'Anchor-Still'!H17</f>
        <v>0</v>
      </c>
      <c r="O20" s="40"/>
      <c r="P20" s="40"/>
      <c r="Q20" s="40"/>
      <c r="R20" s="40"/>
      <c r="S20" s="40"/>
      <c r="T20" s="40"/>
      <c r="U20" s="40"/>
      <c r="V20" s="40">
        <f>'Anchor-Still'!I17</f>
        <v>0</v>
      </c>
      <c r="W20" s="40">
        <f>'Anchor-Still'!J17</f>
        <v>0</v>
      </c>
      <c r="X20" s="36">
        <f t="shared" si="3"/>
        <v>0</v>
      </c>
      <c r="Y20" s="15"/>
      <c r="Z20" s="35">
        <f>'Test-Still'!B17</f>
        <v>287232</v>
      </c>
      <c r="AA20" s="40">
        <f>'Test-Still'!C17</f>
        <v>35.754300000000001</v>
      </c>
      <c r="AB20" s="40">
        <f>'Test-Still'!D17</f>
        <v>43.788800000000002</v>
      </c>
      <c r="AC20" s="40">
        <f>'Test-Still'!E17</f>
        <v>44.950600000000001</v>
      </c>
      <c r="AD20" s="40"/>
      <c r="AE20" s="40">
        <f>'Test-Still'!F17</f>
        <v>18.033000000000001</v>
      </c>
      <c r="AF20" s="40">
        <f>'Test-Still'!G17</f>
        <v>12.2461</v>
      </c>
      <c r="AG20" s="40">
        <f>'Test-Still'!H17</f>
        <v>54.758299999999998</v>
      </c>
      <c r="AH20" s="40"/>
      <c r="AI20" s="40"/>
      <c r="AJ20" s="40"/>
      <c r="AK20" s="40"/>
      <c r="AL20" s="40"/>
      <c r="AM20" s="40"/>
      <c r="AN20" s="40"/>
      <c r="AO20" s="40">
        <f>'Test-Still'!I17</f>
        <v>100.2</v>
      </c>
      <c r="AP20" s="40">
        <f>'Test-Still'!J17</f>
        <v>0.3644</v>
      </c>
      <c r="AQ20" s="36">
        <f t="shared" si="4"/>
        <v>2.7833333333333335E-2</v>
      </c>
      <c r="AR20" s="35" t="e">
        <f t="shared" si="5"/>
        <v>#DIV/0!</v>
      </c>
      <c r="AS20" s="40" t="e">
        <f t="shared" si="6"/>
        <v>#DIV/0!</v>
      </c>
      <c r="AT20" s="16"/>
      <c r="AU20" s="16"/>
      <c r="AV20" s="381" t="s">
        <v>125</v>
      </c>
      <c r="AW20" s="382" cm="1">
        <f t="array" ref="AW20">bdRateExtend($G18:$G21,H18:H21,$Z18:$Z21,AA18:AA21)</f>
        <v>-1</v>
      </c>
      <c r="AX20" s="403"/>
      <c r="AY20" s="403"/>
      <c r="AZ20" s="406"/>
      <c r="BA20" s="406"/>
      <c r="BB20" s="382" cm="1">
        <f t="array" ref="BB20">bdRateExtend($G18:$G21,L18:L21,$Z18:$Z21,AE18:AE21)</f>
        <v>-1</v>
      </c>
      <c r="BC20" s="377"/>
      <c r="BD20" s="382" cm="1">
        <f t="array" ref="BD20">bdRateExtend($G18:$G21,M18:M21,$Z18:$Z21,AF18:AF21)</f>
        <v>-1</v>
      </c>
      <c r="BE20" s="377"/>
      <c r="BF20" s="380" cm="1">
        <f t="array" ref="BF20">bdRateExtend($G18:$G21,N18:N21,$Z18:$Z21,AG18:AG21)</f>
        <v>-1</v>
      </c>
      <c r="BG20" s="377"/>
      <c r="BH20" s="380" t="e" cm="1">
        <f t="array" ref="BH20">bdRateExtend($G18:$G21,O18:O21,$Z18:$Z21,AH18:AH21)</f>
        <v>#VALUE!</v>
      </c>
      <c r="BI20" s="377"/>
      <c r="BJ20" s="382" t="e" cm="1">
        <f t="array" ref="BJ20">bdRateExtend($G18:$G21,P18:P21,$Z18:$Z21,AI18:AI21)</f>
        <v>#VALUE!</v>
      </c>
      <c r="BK20" s="377"/>
      <c r="BL20" s="382" t="e" cm="1">
        <f t="array" ref="BL20">bdRateExtend($G18:$G21,Q18:Q21,$Z18:$Z21,AJ18:AJ21)</f>
        <v>#VALUE!</v>
      </c>
      <c r="BM20" s="377"/>
      <c r="BN20" s="382" t="e" cm="1">
        <f t="array" ref="BN20">bdRateExtend($G18:$G21,R18:R21,$Z18:$Z21,AK18:AK21)</f>
        <v>#VALUE!</v>
      </c>
      <c r="BO20" s="403"/>
      <c r="BP20" s="403"/>
      <c r="BQ20" s="403"/>
      <c r="BR20" s="403"/>
    </row>
    <row r="21" spans="1:70" ht="17" customHeight="1" thickBot="1" x14ac:dyDescent="0.25">
      <c r="A21" s="387"/>
      <c r="B21" s="391"/>
      <c r="C21" s="394"/>
      <c r="D21" s="397"/>
      <c r="E21" s="400"/>
      <c r="F21" s="313">
        <v>63</v>
      </c>
      <c r="G21" s="37">
        <f>'Anchor-Still'!B18</f>
        <v>0</v>
      </c>
      <c r="H21" s="38">
        <f>'Anchor-Still'!C18</f>
        <v>0</v>
      </c>
      <c r="I21" s="38">
        <f>'Anchor-Still'!D18</f>
        <v>0</v>
      </c>
      <c r="J21" s="38">
        <f>'Anchor-Still'!E18</f>
        <v>0</v>
      </c>
      <c r="K21" s="38"/>
      <c r="L21" s="38">
        <f>'Anchor-Still'!F18</f>
        <v>0</v>
      </c>
      <c r="M21" s="38">
        <f>'Anchor-Still'!G18</f>
        <v>0</v>
      </c>
      <c r="N21" s="38">
        <f>'Anchor-Still'!H18</f>
        <v>0</v>
      </c>
      <c r="O21" s="38"/>
      <c r="P21" s="38"/>
      <c r="Q21" s="38"/>
      <c r="R21" s="38"/>
      <c r="S21" s="38"/>
      <c r="T21" s="38"/>
      <c r="U21" s="38"/>
      <c r="V21" s="38">
        <f>'Anchor-Still'!I18</f>
        <v>0</v>
      </c>
      <c r="W21" s="38">
        <f>'Anchor-Still'!J18</f>
        <v>0</v>
      </c>
      <c r="X21" s="39">
        <f t="shared" si="3"/>
        <v>0</v>
      </c>
      <c r="Y21" s="15"/>
      <c r="Z21" s="37">
        <f>'Test-Still'!B18</f>
        <v>97400</v>
      </c>
      <c r="AA21" s="38">
        <f>'Test-Still'!C18</f>
        <v>32.212800000000001</v>
      </c>
      <c r="AB21" s="38">
        <f>'Test-Still'!D18</f>
        <v>39.127099999999999</v>
      </c>
      <c r="AC21" s="38">
        <f>'Test-Still'!E18</f>
        <v>40.369700000000002</v>
      </c>
      <c r="AD21" s="38"/>
      <c r="AE21" s="38">
        <f>'Test-Still'!F18</f>
        <v>12.6729</v>
      </c>
      <c r="AF21" s="38">
        <f>'Test-Still'!G18</f>
        <v>9.6021999999999998</v>
      </c>
      <c r="AG21" s="38">
        <f>'Test-Still'!H18</f>
        <v>30.4909</v>
      </c>
      <c r="AH21" s="38"/>
      <c r="AI21" s="38"/>
      <c r="AJ21" s="38"/>
      <c r="AK21" s="38"/>
      <c r="AL21" s="38"/>
      <c r="AM21" s="38"/>
      <c r="AN21" s="38"/>
      <c r="AO21" s="38">
        <f>'Test-Still'!I18</f>
        <v>64.900000000000006</v>
      </c>
      <c r="AP21" s="38">
        <f>'Test-Still'!J18</f>
        <v>0.29459999999999997</v>
      </c>
      <c r="AQ21" s="39">
        <f t="shared" si="4"/>
        <v>1.8027777777777778E-2</v>
      </c>
      <c r="AR21" s="37" t="e">
        <f t="shared" si="5"/>
        <v>#DIV/0!</v>
      </c>
      <c r="AS21" s="38" t="e">
        <f t="shared" si="6"/>
        <v>#DIV/0!</v>
      </c>
      <c r="AT21" s="16"/>
      <c r="AU21" s="16"/>
      <c r="AV21" s="383"/>
      <c r="AW21" s="384"/>
      <c r="AX21" s="404"/>
      <c r="AY21" s="404"/>
      <c r="AZ21" s="407"/>
      <c r="BA21" s="407"/>
      <c r="BB21" s="384"/>
      <c r="BC21" s="378"/>
      <c r="BD21" s="384"/>
      <c r="BE21" s="378"/>
      <c r="BF21" s="385"/>
      <c r="BG21" s="378"/>
      <c r="BH21" s="385"/>
      <c r="BI21" s="378"/>
      <c r="BJ21" s="384"/>
      <c r="BK21" s="378"/>
      <c r="BL21" s="384"/>
      <c r="BM21" s="378"/>
      <c r="BN21" s="384"/>
      <c r="BO21" s="404"/>
      <c r="BP21" s="404"/>
      <c r="BQ21" s="404"/>
      <c r="BR21" s="404"/>
    </row>
    <row r="22" spans="1:70" ht="17" customHeight="1" x14ac:dyDescent="0.2">
      <c r="A22" s="387"/>
      <c r="B22" s="389" t="s">
        <v>1195</v>
      </c>
      <c r="C22" s="392" t="s">
        <v>1197</v>
      </c>
      <c r="D22" s="395"/>
      <c r="E22" s="398">
        <v>8</v>
      </c>
      <c r="F22" s="311">
        <v>18</v>
      </c>
      <c r="G22" s="32">
        <f>'Anchor-Still'!B19</f>
        <v>0</v>
      </c>
      <c r="H22" s="33">
        <f>'Anchor-Still'!C19</f>
        <v>0</v>
      </c>
      <c r="I22" s="33">
        <f>'Anchor-Still'!D19</f>
        <v>0</v>
      </c>
      <c r="J22" s="33">
        <f>'Anchor-Still'!E19</f>
        <v>0</v>
      </c>
      <c r="K22" s="33"/>
      <c r="L22" s="33">
        <f>'Anchor-Still'!F19</f>
        <v>0</v>
      </c>
      <c r="M22" s="33">
        <f>'Anchor-Still'!G19</f>
        <v>0</v>
      </c>
      <c r="N22" s="33">
        <f>'Anchor-Still'!H19</f>
        <v>0</v>
      </c>
      <c r="O22" s="33"/>
      <c r="P22" s="33"/>
      <c r="Q22" s="33"/>
      <c r="R22" s="33"/>
      <c r="S22" s="33"/>
      <c r="T22" s="33"/>
      <c r="U22" s="33"/>
      <c r="V22" s="33">
        <f>'Anchor-Still'!I19</f>
        <v>0</v>
      </c>
      <c r="W22" s="33">
        <f>'Anchor-Still'!J19</f>
        <v>0</v>
      </c>
      <c r="X22" s="34">
        <f t="shared" si="3"/>
        <v>0</v>
      </c>
      <c r="Y22" s="15"/>
      <c r="Z22" s="32">
        <f>'Test-Still'!B19</f>
        <v>9187144</v>
      </c>
      <c r="AA22" s="33">
        <f>'Test-Still'!C19</f>
        <v>41.800699999999999</v>
      </c>
      <c r="AB22" s="33">
        <f>'Test-Still'!D19</f>
        <v>48.915100000000002</v>
      </c>
      <c r="AC22" s="33">
        <f>'Test-Still'!E19</f>
        <v>49.578000000000003</v>
      </c>
      <c r="AD22" s="33"/>
      <c r="AE22" s="33">
        <f>'Test-Still'!F19</f>
        <v>33.167700000000004</v>
      </c>
      <c r="AF22" s="33">
        <f>'Test-Still'!G19</f>
        <v>22.967600000000001</v>
      </c>
      <c r="AG22" s="33">
        <f>'Test-Still'!H19</f>
        <v>96.307599999999994</v>
      </c>
      <c r="AH22" s="33"/>
      <c r="AI22" s="33"/>
      <c r="AJ22" s="33"/>
      <c r="AK22" s="33"/>
      <c r="AL22" s="33"/>
      <c r="AM22" s="33"/>
      <c r="AN22" s="33"/>
      <c r="AO22" s="33">
        <f>'Test-Still'!I19</f>
        <v>263.10000000000002</v>
      </c>
      <c r="AP22" s="33">
        <f>'Test-Still'!J19</f>
        <v>0.90690000000000004</v>
      </c>
      <c r="AQ22" s="34">
        <f t="shared" si="4"/>
        <v>7.3083333333333333E-2</v>
      </c>
      <c r="AR22" s="32" t="e">
        <f t="shared" si="5"/>
        <v>#DIV/0!</v>
      </c>
      <c r="AS22" s="33" t="e">
        <f t="shared" si="6"/>
        <v>#DIV/0!</v>
      </c>
      <c r="AT22" s="16"/>
      <c r="AU22" s="16"/>
      <c r="AV22" s="440" t="s">
        <v>123</v>
      </c>
      <c r="AW22" s="401" cm="1">
        <f t="array" ref="AW22">bdRateExtend($G22:$G25,H22:H25,$Z22:$Z25,AA22:AA25)</f>
        <v>-1</v>
      </c>
      <c r="AX22" s="402" cm="1">
        <f t="array" ref="AX22">bdRateExtend($G22:$G27,H22:H27,$Z22:$Z27,AA22:AA27)</f>
        <v>-1</v>
      </c>
      <c r="AY22" s="402" cm="1">
        <f t="array" ref="AY22">bdRateExtend($G22:$G27,I22:I27,$Z22:$Z27,AB22:AB27)</f>
        <v>-1</v>
      </c>
      <c r="AZ22" s="405" cm="1">
        <f t="array" ref="AZ22">bdRateExtend($G22:$G27,J22:J27,$Z22:$Z27,AC22:AC27)</f>
        <v>-1</v>
      </c>
      <c r="BA22" s="405" t="e" cm="1">
        <f t="array" ref="BA22">bdRateExtend($G22:$G27,K22:K27,$Z22:$Z27,AD22:AD27)</f>
        <v>#VALUE!</v>
      </c>
      <c r="BB22" s="401" cm="1">
        <f t="array" ref="BB22">bdRateExtend($G22:$G25,L22:L25,$Z22:$Z25,AE22:AE25)</f>
        <v>-1</v>
      </c>
      <c r="BC22" s="376" cm="1">
        <f t="array" ref="BC22">bdRateExtend($G22:$G27,L22:L27,$Z22:$Z27,AE22:AE27)</f>
        <v>-1</v>
      </c>
      <c r="BD22" s="401" cm="1">
        <f t="array" ref="BD22">bdRateExtend($G22:$G25,M22:M25,$Z22:$Z25,AF22:AF25)</f>
        <v>-1</v>
      </c>
      <c r="BE22" s="376" cm="1">
        <f t="array" ref="BE22">bdRateExtend($G22:$G27,M22:M27,$Z22:$Z27,AF22:AF27)</f>
        <v>-1</v>
      </c>
      <c r="BF22" s="379" cm="1">
        <f t="array" ref="BF22">bdRateExtend($G22:$G25,N22:N25,$Z22:$Z25,AG22:AG25)</f>
        <v>-1</v>
      </c>
      <c r="BG22" s="376" cm="1">
        <f t="array" ref="BG22">bdRateExtend($G22:$G27,N22:N27,$Z22:$Z27,AG22:AG27)</f>
        <v>-1</v>
      </c>
      <c r="BH22" s="379" t="e" cm="1">
        <f t="array" ref="BH22">bdRateExtend($G22:$G25,O22:O25,$Z22:$Z25,AH22:AH25)</f>
        <v>#VALUE!</v>
      </c>
      <c r="BI22" s="376" t="e" cm="1">
        <f t="array" ref="BI22">bdRateExtend($G22:$G27,O22:O27,$Z22:$Z27,AH22:AH27)</f>
        <v>#VALUE!</v>
      </c>
      <c r="BJ22" s="401" t="e" cm="1">
        <f t="array" ref="BJ22">bdRateExtend($G22:$G25,P22:P25,$Z22:$Z25,AI22:AI25)</f>
        <v>#VALUE!</v>
      </c>
      <c r="BK22" s="376" t="e" cm="1">
        <f t="array" ref="BK22">bdRateExtend($G22:$G27,P22:P27,$Z22:$Z27,AI22:AI27)</f>
        <v>#VALUE!</v>
      </c>
      <c r="BL22" s="401" t="e" cm="1">
        <f t="array" ref="BL22">bdRateExtend($G22:$G25,Q22:Q25,$Z22:$Z25,AJ22:AJ25)</f>
        <v>#VALUE!</v>
      </c>
      <c r="BM22" s="376" t="e" cm="1">
        <f t="array" ref="BM22">bdRateExtend($G22:$G27,Q22:Q27,$Z22:$Z27,AJ22:AJ27)</f>
        <v>#VALUE!</v>
      </c>
      <c r="BN22" s="401" t="e" cm="1">
        <f t="array" ref="BN22">bdRateExtend($G22:$G25,R22:R25,$Z22:$Z25,AK22:AK25)</f>
        <v>#VALUE!</v>
      </c>
      <c r="BO22" s="402" t="e" cm="1">
        <f t="array" ref="BO22">bdRateExtend($G22:$G27,R22:R27,$Z22:$Z27,AK22:AK27)</f>
        <v>#VALUE!</v>
      </c>
      <c r="BP22" s="402" t="e" cm="1">
        <f t="array" ref="BP22">bdRateExtend($G22:$G27,S22:S27,$Z22:$Z27,AL22:AL27)</f>
        <v>#VALUE!</v>
      </c>
      <c r="BQ22" s="402" t="e" cm="1">
        <f t="array" ref="BQ22">bdRateExtend($G22:$G27,T22:T27,$Z22:$Z27,AM22:AM27)</f>
        <v>#VALUE!</v>
      </c>
      <c r="BR22" s="402" t="e" cm="1">
        <f t="array" ref="BR22">bdRateExtend($G22:$G27,U22:U27,$Z22:$Z27,AN22:AN27)</f>
        <v>#VALUE!</v>
      </c>
    </row>
    <row r="23" spans="1:70" ht="17" customHeight="1" x14ac:dyDescent="0.2">
      <c r="A23" s="387"/>
      <c r="B23" s="390"/>
      <c r="C23" s="393"/>
      <c r="D23" s="396"/>
      <c r="E23" s="399"/>
      <c r="F23" s="312">
        <v>27</v>
      </c>
      <c r="G23" s="35">
        <f>'Anchor-Still'!B20</f>
        <v>0</v>
      </c>
      <c r="H23" s="40">
        <f>'Anchor-Still'!C20</f>
        <v>0</v>
      </c>
      <c r="I23" s="40">
        <f>'Anchor-Still'!D20</f>
        <v>0</v>
      </c>
      <c r="J23" s="40">
        <f>'Anchor-Still'!E20</f>
        <v>0</v>
      </c>
      <c r="K23" s="40"/>
      <c r="L23" s="40">
        <f>'Anchor-Still'!F20</f>
        <v>0</v>
      </c>
      <c r="M23" s="40">
        <f>'Anchor-Still'!G20</f>
        <v>0</v>
      </c>
      <c r="N23" s="40">
        <f>'Anchor-Still'!H20</f>
        <v>0</v>
      </c>
      <c r="O23" s="40"/>
      <c r="P23" s="40"/>
      <c r="Q23" s="40"/>
      <c r="R23" s="40"/>
      <c r="S23" s="40"/>
      <c r="T23" s="40"/>
      <c r="U23" s="40"/>
      <c r="V23" s="40">
        <f>'Anchor-Still'!I20</f>
        <v>0</v>
      </c>
      <c r="W23" s="40">
        <f>'Anchor-Still'!J20</f>
        <v>0</v>
      </c>
      <c r="X23" s="36">
        <f t="shared" si="3"/>
        <v>0</v>
      </c>
      <c r="Y23" s="15"/>
      <c r="Z23" s="35">
        <f>'Test-Still'!B20</f>
        <v>6264256</v>
      </c>
      <c r="AA23" s="40">
        <f>'Test-Still'!C20</f>
        <v>39.427100000000003</v>
      </c>
      <c r="AB23" s="40">
        <f>'Test-Still'!D20</f>
        <v>47.234699999999997</v>
      </c>
      <c r="AC23" s="40">
        <f>'Test-Still'!E20</f>
        <v>47.960500000000003</v>
      </c>
      <c r="AD23" s="40"/>
      <c r="AE23" s="40">
        <f>'Test-Still'!F20</f>
        <v>31.475300000000001</v>
      </c>
      <c r="AF23" s="40">
        <f>'Test-Still'!G20</f>
        <v>21.857700000000001</v>
      </c>
      <c r="AG23" s="40">
        <f>'Test-Still'!H20</f>
        <v>95.007800000000003</v>
      </c>
      <c r="AH23" s="40"/>
      <c r="AI23" s="40"/>
      <c r="AJ23" s="40"/>
      <c r="AK23" s="40"/>
      <c r="AL23" s="40"/>
      <c r="AM23" s="40"/>
      <c r="AN23" s="40"/>
      <c r="AO23" s="40">
        <f>'Test-Still'!I20</f>
        <v>201.3</v>
      </c>
      <c r="AP23" s="40">
        <f>'Test-Still'!J20</f>
        <v>0.74380000000000002</v>
      </c>
      <c r="AQ23" s="36">
        <f t="shared" si="4"/>
        <v>5.591666666666667E-2</v>
      </c>
      <c r="AR23" s="35" t="e">
        <f t="shared" si="5"/>
        <v>#DIV/0!</v>
      </c>
      <c r="AS23" s="40" t="e">
        <f t="shared" si="6"/>
        <v>#DIV/0!</v>
      </c>
      <c r="AT23" s="16"/>
      <c r="AU23" s="16"/>
      <c r="AV23" s="381"/>
      <c r="AW23" s="382"/>
      <c r="AX23" s="403"/>
      <c r="AY23" s="403"/>
      <c r="AZ23" s="406"/>
      <c r="BA23" s="406"/>
      <c r="BB23" s="382"/>
      <c r="BC23" s="377"/>
      <c r="BD23" s="382"/>
      <c r="BE23" s="377"/>
      <c r="BF23" s="380"/>
      <c r="BG23" s="377"/>
      <c r="BH23" s="380"/>
      <c r="BI23" s="377"/>
      <c r="BJ23" s="382"/>
      <c r="BK23" s="377"/>
      <c r="BL23" s="382"/>
      <c r="BM23" s="377"/>
      <c r="BN23" s="382"/>
      <c r="BO23" s="403"/>
      <c r="BP23" s="403"/>
      <c r="BQ23" s="403"/>
      <c r="BR23" s="403"/>
    </row>
    <row r="24" spans="1:70" ht="17" customHeight="1" x14ac:dyDescent="0.2">
      <c r="A24" s="387"/>
      <c r="B24" s="390"/>
      <c r="C24" s="393"/>
      <c r="D24" s="396"/>
      <c r="E24" s="399"/>
      <c r="F24" s="312">
        <v>36</v>
      </c>
      <c r="G24" s="35">
        <f>'Anchor-Still'!B21</f>
        <v>0</v>
      </c>
      <c r="H24" s="40">
        <f>'Anchor-Still'!C21</f>
        <v>0</v>
      </c>
      <c r="I24" s="40">
        <f>'Anchor-Still'!D21</f>
        <v>0</v>
      </c>
      <c r="J24" s="40">
        <f>'Anchor-Still'!E21</f>
        <v>0</v>
      </c>
      <c r="K24" s="40"/>
      <c r="L24" s="40">
        <f>'Anchor-Still'!F21</f>
        <v>0</v>
      </c>
      <c r="M24" s="40">
        <f>'Anchor-Still'!G21</f>
        <v>0</v>
      </c>
      <c r="N24" s="40">
        <f>'Anchor-Still'!H21</f>
        <v>0</v>
      </c>
      <c r="O24" s="40"/>
      <c r="P24" s="40"/>
      <c r="Q24" s="40"/>
      <c r="R24" s="40"/>
      <c r="S24" s="40"/>
      <c r="T24" s="40"/>
      <c r="U24" s="40"/>
      <c r="V24" s="40">
        <f>'Anchor-Still'!I21</f>
        <v>0</v>
      </c>
      <c r="W24" s="40">
        <f>'Anchor-Still'!J21</f>
        <v>0</v>
      </c>
      <c r="X24" s="36">
        <f t="shared" si="3"/>
        <v>0</v>
      </c>
      <c r="Y24" s="15"/>
      <c r="Z24" s="35">
        <f>'Test-Still'!B21</f>
        <v>3955040</v>
      </c>
      <c r="AA24" s="40">
        <f>'Test-Still'!C21</f>
        <v>36.576599999999999</v>
      </c>
      <c r="AB24" s="40">
        <f>'Test-Still'!D21</f>
        <v>45.282400000000003</v>
      </c>
      <c r="AC24" s="40">
        <f>'Test-Still'!E21</f>
        <v>46.138599999999997</v>
      </c>
      <c r="AD24" s="40"/>
      <c r="AE24" s="40">
        <f>'Test-Still'!F21</f>
        <v>29.585799999999999</v>
      </c>
      <c r="AF24" s="40">
        <f>'Test-Still'!G21</f>
        <v>20.589500000000001</v>
      </c>
      <c r="AG24" s="40">
        <f>'Test-Still'!H21</f>
        <v>92.023700000000005</v>
      </c>
      <c r="AH24" s="40"/>
      <c r="AI24" s="40"/>
      <c r="AJ24" s="40"/>
      <c r="AK24" s="40"/>
      <c r="AL24" s="40"/>
      <c r="AM24" s="40"/>
      <c r="AN24" s="40"/>
      <c r="AO24" s="40">
        <f>'Test-Still'!I21</f>
        <v>272.39999999999998</v>
      </c>
      <c r="AP24" s="40">
        <f>'Test-Still'!J21</f>
        <v>0.6704</v>
      </c>
      <c r="AQ24" s="36">
        <f t="shared" si="4"/>
        <v>7.566666666666666E-2</v>
      </c>
      <c r="AR24" s="35" t="e">
        <f t="shared" si="5"/>
        <v>#DIV/0!</v>
      </c>
      <c r="AS24" s="40" t="e">
        <f t="shared" si="6"/>
        <v>#DIV/0!</v>
      </c>
      <c r="AT24" s="16"/>
      <c r="AU24" s="16"/>
      <c r="AV24" s="381" t="s">
        <v>124</v>
      </c>
      <c r="AW24" s="382" cm="1">
        <f t="array" ref="AW24">bdRateExtend($G23:$G26,H23:H26,$Z23:$Z26,AA23:AA26)</f>
        <v>-1</v>
      </c>
      <c r="AX24" s="403"/>
      <c r="AY24" s="403"/>
      <c r="AZ24" s="406"/>
      <c r="BA24" s="406"/>
      <c r="BB24" s="382" cm="1">
        <f t="array" ref="BB24">bdRateExtend($G23:$G26,L23:L26,$Z23:$Z26,AE23:AE26)</f>
        <v>-1</v>
      </c>
      <c r="BC24" s="377"/>
      <c r="BD24" s="382" cm="1">
        <f t="array" ref="BD24">bdRateExtend($G23:$G26,M23:M26,$Z23:$Z26,AF23:AF26)</f>
        <v>-1</v>
      </c>
      <c r="BE24" s="377"/>
      <c r="BF24" s="380" cm="1">
        <f t="array" ref="BF24">bdRateExtend($G23:$G26,N23:N26,$Z23:$Z26,AG23:AG26)</f>
        <v>-1</v>
      </c>
      <c r="BG24" s="377"/>
      <c r="BH24" s="380" t="e" cm="1">
        <f t="array" ref="BH24">bdRateExtend($G23:$G26,O23:O26,$Z23:$Z26,AH23:AH26)</f>
        <v>#VALUE!</v>
      </c>
      <c r="BI24" s="377"/>
      <c r="BJ24" s="382" t="e" cm="1">
        <f t="array" ref="BJ24">bdRateExtend($G23:$G26,P23:P26,$Z23:$Z26,AI23:AI26)</f>
        <v>#VALUE!</v>
      </c>
      <c r="BK24" s="377"/>
      <c r="BL24" s="382" t="e" cm="1">
        <f t="array" ref="BL24">bdRateExtend($G23:$G26,Q23:Q26,$Z23:$Z26,AJ23:AJ26)</f>
        <v>#VALUE!</v>
      </c>
      <c r="BM24" s="377"/>
      <c r="BN24" s="382" t="e" cm="1">
        <f t="array" ref="BN24">bdRateExtend($G23:$G26,R23:R26,$Z23:$Z26,AK23:AK26)</f>
        <v>#VALUE!</v>
      </c>
      <c r="BO24" s="403"/>
      <c r="BP24" s="403"/>
      <c r="BQ24" s="403"/>
      <c r="BR24" s="403"/>
    </row>
    <row r="25" spans="1:70" ht="17" customHeight="1" x14ac:dyDescent="0.2">
      <c r="A25" s="387"/>
      <c r="B25" s="390"/>
      <c r="C25" s="393"/>
      <c r="D25" s="396"/>
      <c r="E25" s="399"/>
      <c r="F25" s="312">
        <v>45</v>
      </c>
      <c r="G25" s="35">
        <f>'Anchor-Still'!B22</f>
        <v>0</v>
      </c>
      <c r="H25" s="40">
        <f>'Anchor-Still'!C22</f>
        <v>0</v>
      </c>
      <c r="I25" s="40">
        <f>'Anchor-Still'!D22</f>
        <v>0</v>
      </c>
      <c r="J25" s="40">
        <f>'Anchor-Still'!E22</f>
        <v>0</v>
      </c>
      <c r="K25" s="40"/>
      <c r="L25" s="40">
        <f>'Anchor-Still'!F22</f>
        <v>0</v>
      </c>
      <c r="M25" s="40">
        <f>'Anchor-Still'!G22</f>
        <v>0</v>
      </c>
      <c r="N25" s="40">
        <f>'Anchor-Still'!H22</f>
        <v>0</v>
      </c>
      <c r="O25" s="40"/>
      <c r="P25" s="40"/>
      <c r="Q25" s="40"/>
      <c r="R25" s="40"/>
      <c r="S25" s="40"/>
      <c r="T25" s="40"/>
      <c r="U25" s="40"/>
      <c r="V25" s="40">
        <f>'Anchor-Still'!I22</f>
        <v>0</v>
      </c>
      <c r="W25" s="40">
        <f>'Anchor-Still'!J22</f>
        <v>0</v>
      </c>
      <c r="X25" s="36">
        <f t="shared" si="3"/>
        <v>0</v>
      </c>
      <c r="Y25" s="15"/>
      <c r="Z25" s="35">
        <f>'Test-Still'!B22</f>
        <v>2380040</v>
      </c>
      <c r="AA25" s="40">
        <f>'Test-Still'!C22</f>
        <v>33.405900000000003</v>
      </c>
      <c r="AB25" s="40">
        <f>'Test-Still'!D22</f>
        <v>42.843600000000002</v>
      </c>
      <c r="AC25" s="40">
        <f>'Test-Still'!E22</f>
        <v>43.945700000000002</v>
      </c>
      <c r="AD25" s="40"/>
      <c r="AE25" s="40">
        <f>'Test-Still'!F22</f>
        <v>26.861000000000001</v>
      </c>
      <c r="AF25" s="40">
        <f>'Test-Still'!G22</f>
        <v>18.849499999999999</v>
      </c>
      <c r="AG25" s="40">
        <f>'Test-Still'!H22</f>
        <v>85.516199999999998</v>
      </c>
      <c r="AH25" s="40"/>
      <c r="AI25" s="40"/>
      <c r="AJ25" s="40"/>
      <c r="AK25" s="40"/>
      <c r="AL25" s="40"/>
      <c r="AM25" s="40"/>
      <c r="AN25" s="40"/>
      <c r="AO25" s="40">
        <f>'Test-Still'!I22</f>
        <v>221.7</v>
      </c>
      <c r="AP25" s="40">
        <f>'Test-Still'!J22</f>
        <v>0.60560000000000003</v>
      </c>
      <c r="AQ25" s="36">
        <f t="shared" si="4"/>
        <v>6.158333333333333E-2</v>
      </c>
      <c r="AR25" s="35" t="e">
        <f t="shared" si="5"/>
        <v>#DIV/0!</v>
      </c>
      <c r="AS25" s="40" t="e">
        <f t="shared" si="6"/>
        <v>#DIV/0!</v>
      </c>
      <c r="AT25" s="16"/>
      <c r="AU25" s="16"/>
      <c r="AV25" s="381"/>
      <c r="AW25" s="382"/>
      <c r="AX25" s="403"/>
      <c r="AY25" s="403"/>
      <c r="AZ25" s="406"/>
      <c r="BA25" s="406"/>
      <c r="BB25" s="382"/>
      <c r="BC25" s="377"/>
      <c r="BD25" s="382"/>
      <c r="BE25" s="377"/>
      <c r="BF25" s="380"/>
      <c r="BG25" s="377"/>
      <c r="BH25" s="380"/>
      <c r="BI25" s="377"/>
      <c r="BJ25" s="382"/>
      <c r="BK25" s="377"/>
      <c r="BL25" s="382"/>
      <c r="BM25" s="377"/>
      <c r="BN25" s="382"/>
      <c r="BO25" s="403"/>
      <c r="BP25" s="403"/>
      <c r="BQ25" s="403"/>
      <c r="BR25" s="403"/>
    </row>
    <row r="26" spans="1:70" ht="17" customHeight="1" x14ac:dyDescent="0.2">
      <c r="A26" s="387"/>
      <c r="B26" s="390"/>
      <c r="C26" s="393"/>
      <c r="D26" s="396"/>
      <c r="E26" s="399"/>
      <c r="F26" s="312">
        <v>54</v>
      </c>
      <c r="G26" s="35">
        <f>'Anchor-Still'!B23</f>
        <v>0</v>
      </c>
      <c r="H26" s="40">
        <f>'Anchor-Still'!C23</f>
        <v>0</v>
      </c>
      <c r="I26" s="40">
        <f>'Anchor-Still'!D23</f>
        <v>0</v>
      </c>
      <c r="J26" s="40">
        <f>'Anchor-Still'!E23</f>
        <v>0</v>
      </c>
      <c r="K26" s="40"/>
      <c r="L26" s="40">
        <f>'Anchor-Still'!F23</f>
        <v>0</v>
      </c>
      <c r="M26" s="40">
        <f>'Anchor-Still'!G23</f>
        <v>0</v>
      </c>
      <c r="N26" s="40">
        <f>'Anchor-Still'!H23</f>
        <v>0</v>
      </c>
      <c r="O26" s="40"/>
      <c r="P26" s="40"/>
      <c r="Q26" s="40"/>
      <c r="R26" s="40"/>
      <c r="S26" s="40"/>
      <c r="T26" s="40"/>
      <c r="U26" s="40"/>
      <c r="V26" s="40">
        <f>'Anchor-Still'!I23</f>
        <v>0</v>
      </c>
      <c r="W26" s="40">
        <f>'Anchor-Still'!J23</f>
        <v>0</v>
      </c>
      <c r="X26" s="36">
        <f t="shared" si="3"/>
        <v>0</v>
      </c>
      <c r="Y26" s="15"/>
      <c r="Z26" s="35">
        <f>'Test-Still'!B23</f>
        <v>1371968</v>
      </c>
      <c r="AA26" s="40">
        <f>'Test-Still'!C23</f>
        <v>30.190799999999999</v>
      </c>
      <c r="AB26" s="40">
        <f>'Test-Still'!D23</f>
        <v>40.278100000000002</v>
      </c>
      <c r="AC26" s="40">
        <f>'Test-Still'!E23</f>
        <v>41.279699999999998</v>
      </c>
      <c r="AD26" s="40"/>
      <c r="AE26" s="40">
        <f>'Test-Still'!F23</f>
        <v>23.8598</v>
      </c>
      <c r="AF26" s="40">
        <f>'Test-Still'!G23</f>
        <v>16.5397</v>
      </c>
      <c r="AG26" s="40">
        <f>'Test-Still'!H23</f>
        <v>74.818600000000004</v>
      </c>
      <c r="AH26" s="40"/>
      <c r="AI26" s="40"/>
      <c r="AJ26" s="40"/>
      <c r="AK26" s="40"/>
      <c r="AL26" s="40"/>
      <c r="AM26" s="40"/>
      <c r="AN26" s="40"/>
      <c r="AO26" s="40">
        <f>'Test-Still'!I23</f>
        <v>176.3</v>
      </c>
      <c r="AP26" s="40">
        <f>'Test-Still'!J23</f>
        <v>0.51119999999999999</v>
      </c>
      <c r="AQ26" s="36">
        <f t="shared" si="4"/>
        <v>4.8972222222222223E-2</v>
      </c>
      <c r="AR26" s="35" t="e">
        <f t="shared" si="5"/>
        <v>#DIV/0!</v>
      </c>
      <c r="AS26" s="40" t="e">
        <f t="shared" si="6"/>
        <v>#DIV/0!</v>
      </c>
      <c r="AT26" s="16"/>
      <c r="AU26" s="16"/>
      <c r="AV26" s="381" t="s">
        <v>125</v>
      </c>
      <c r="AW26" s="382" cm="1">
        <f t="array" ref="AW26">bdRateExtend($G24:$G27,H24:H27,$Z24:$Z27,AA24:AA27)</f>
        <v>-1</v>
      </c>
      <c r="AX26" s="403"/>
      <c r="AY26" s="403"/>
      <c r="AZ26" s="406"/>
      <c r="BA26" s="406"/>
      <c r="BB26" s="382" cm="1">
        <f t="array" ref="BB26">bdRateExtend($G24:$G27,L24:L27,$Z24:$Z27,AE24:AE27)</f>
        <v>-1</v>
      </c>
      <c r="BC26" s="377"/>
      <c r="BD26" s="382" cm="1">
        <f t="array" ref="BD26">bdRateExtend($G24:$G27,M24:M27,$Z24:$Z27,AF24:AF27)</f>
        <v>-1</v>
      </c>
      <c r="BE26" s="377"/>
      <c r="BF26" s="380" cm="1">
        <f t="array" ref="BF26">bdRateExtend($G24:$G27,N24:N27,$Z24:$Z27,AG24:AG27)</f>
        <v>-1</v>
      </c>
      <c r="BG26" s="377"/>
      <c r="BH26" s="380" t="e" cm="1">
        <f t="array" ref="BH26">bdRateExtend($G24:$G27,O24:O27,$Z24:$Z27,AH24:AH27)</f>
        <v>#VALUE!</v>
      </c>
      <c r="BI26" s="377"/>
      <c r="BJ26" s="382" t="e" cm="1">
        <f t="array" ref="BJ26">bdRateExtend($G24:$G27,P24:P27,$Z24:$Z27,AI24:AI27)</f>
        <v>#VALUE!</v>
      </c>
      <c r="BK26" s="377"/>
      <c r="BL26" s="382" t="e" cm="1">
        <f t="array" ref="BL26">bdRateExtend($G24:$G27,Q24:Q27,$Z24:$Z27,AJ24:AJ27)</f>
        <v>#VALUE!</v>
      </c>
      <c r="BM26" s="377"/>
      <c r="BN26" s="382" t="e" cm="1">
        <f t="array" ref="BN26">bdRateExtend($G24:$G27,R24:R27,$Z24:$Z27,AK24:AK27)</f>
        <v>#VALUE!</v>
      </c>
      <c r="BO26" s="403"/>
      <c r="BP26" s="403"/>
      <c r="BQ26" s="403"/>
      <c r="BR26" s="403"/>
    </row>
    <row r="27" spans="1:70" ht="17" customHeight="1" thickBot="1" x14ac:dyDescent="0.25">
      <c r="A27" s="387"/>
      <c r="B27" s="391"/>
      <c r="C27" s="394"/>
      <c r="D27" s="397"/>
      <c r="E27" s="400"/>
      <c r="F27" s="313">
        <v>63</v>
      </c>
      <c r="G27" s="37">
        <f>'Anchor-Still'!B24</f>
        <v>0</v>
      </c>
      <c r="H27" s="38">
        <f>'Anchor-Still'!C24</f>
        <v>0</v>
      </c>
      <c r="I27" s="38">
        <f>'Anchor-Still'!D24</f>
        <v>0</v>
      </c>
      <c r="J27" s="38">
        <f>'Anchor-Still'!E24</f>
        <v>0</v>
      </c>
      <c r="K27" s="38"/>
      <c r="L27" s="38">
        <f>'Anchor-Still'!F24</f>
        <v>0</v>
      </c>
      <c r="M27" s="38">
        <f>'Anchor-Still'!G24</f>
        <v>0</v>
      </c>
      <c r="N27" s="38">
        <f>'Anchor-Still'!H24</f>
        <v>0</v>
      </c>
      <c r="O27" s="38"/>
      <c r="P27" s="38"/>
      <c r="Q27" s="38"/>
      <c r="R27" s="38"/>
      <c r="S27" s="38"/>
      <c r="T27" s="38"/>
      <c r="U27" s="38"/>
      <c r="V27" s="38">
        <f>'Anchor-Still'!I24</f>
        <v>0</v>
      </c>
      <c r="W27" s="38">
        <f>'Anchor-Still'!J24</f>
        <v>0</v>
      </c>
      <c r="X27" s="39">
        <f t="shared" si="3"/>
        <v>0</v>
      </c>
      <c r="Y27" s="15"/>
      <c r="Z27" s="37">
        <f>'Test-Still'!B24</f>
        <v>457376</v>
      </c>
      <c r="AA27" s="38">
        <f>'Test-Still'!C24</f>
        <v>25.171900000000001</v>
      </c>
      <c r="AB27" s="38">
        <f>'Test-Still'!D24</f>
        <v>36.5261</v>
      </c>
      <c r="AC27" s="38">
        <f>'Test-Still'!E24</f>
        <v>37.532600000000002</v>
      </c>
      <c r="AD27" s="38"/>
      <c r="AE27" s="38">
        <f>'Test-Still'!F24</f>
        <v>17.754999999999999</v>
      </c>
      <c r="AF27" s="38">
        <f>'Test-Still'!G24</f>
        <v>12.212</v>
      </c>
      <c r="AG27" s="38">
        <f>'Test-Still'!H24</f>
        <v>49.048999999999999</v>
      </c>
      <c r="AH27" s="38"/>
      <c r="AI27" s="38"/>
      <c r="AJ27" s="38"/>
      <c r="AK27" s="38"/>
      <c r="AL27" s="38"/>
      <c r="AM27" s="38"/>
      <c r="AN27" s="38"/>
      <c r="AO27" s="38">
        <f>'Test-Still'!I24</f>
        <v>124.4</v>
      </c>
      <c r="AP27" s="38">
        <f>'Test-Still'!J24</f>
        <v>0.37809999999999999</v>
      </c>
      <c r="AQ27" s="39">
        <f t="shared" si="4"/>
        <v>3.4555555555555555E-2</v>
      </c>
      <c r="AR27" s="37" t="e">
        <f t="shared" si="5"/>
        <v>#DIV/0!</v>
      </c>
      <c r="AS27" s="38" t="e">
        <f t="shared" si="6"/>
        <v>#DIV/0!</v>
      </c>
      <c r="AT27" s="16"/>
      <c r="AU27" s="16"/>
      <c r="AV27" s="383"/>
      <c r="AW27" s="384"/>
      <c r="AX27" s="404"/>
      <c r="AY27" s="404"/>
      <c r="AZ27" s="407"/>
      <c r="BA27" s="407"/>
      <c r="BB27" s="384"/>
      <c r="BC27" s="378"/>
      <c r="BD27" s="384"/>
      <c r="BE27" s="378"/>
      <c r="BF27" s="385"/>
      <c r="BG27" s="378"/>
      <c r="BH27" s="385"/>
      <c r="BI27" s="378"/>
      <c r="BJ27" s="384"/>
      <c r="BK27" s="378"/>
      <c r="BL27" s="384"/>
      <c r="BM27" s="378"/>
      <c r="BN27" s="384"/>
      <c r="BO27" s="404"/>
      <c r="BP27" s="404"/>
      <c r="BQ27" s="404"/>
      <c r="BR27" s="404"/>
    </row>
    <row r="28" spans="1:70" ht="17" customHeight="1" x14ac:dyDescent="0.2">
      <c r="A28" s="387"/>
      <c r="B28" s="389" t="s">
        <v>1195</v>
      </c>
      <c r="C28" s="392" t="s">
        <v>1198</v>
      </c>
      <c r="D28" s="395"/>
      <c r="E28" s="398">
        <v>8</v>
      </c>
      <c r="F28" s="311">
        <v>18</v>
      </c>
      <c r="G28" s="32">
        <f>'Anchor-Still'!B25</f>
        <v>0</v>
      </c>
      <c r="H28" s="33">
        <f>'Anchor-Still'!C25</f>
        <v>0</v>
      </c>
      <c r="I28" s="33">
        <f>'Anchor-Still'!D25</f>
        <v>0</v>
      </c>
      <c r="J28" s="33">
        <f>'Anchor-Still'!E25</f>
        <v>0</v>
      </c>
      <c r="K28" s="33"/>
      <c r="L28" s="33">
        <f>'Anchor-Still'!F25</f>
        <v>0</v>
      </c>
      <c r="M28" s="33">
        <f>'Anchor-Still'!G25</f>
        <v>0</v>
      </c>
      <c r="N28" s="33">
        <f>'Anchor-Still'!H25</f>
        <v>0</v>
      </c>
      <c r="O28" s="33"/>
      <c r="P28" s="33"/>
      <c r="Q28" s="33"/>
      <c r="R28" s="33"/>
      <c r="S28" s="33"/>
      <c r="T28" s="33"/>
      <c r="U28" s="33"/>
      <c r="V28" s="33">
        <f>'Anchor-Still'!I25</f>
        <v>0</v>
      </c>
      <c r="W28" s="33">
        <f>'Anchor-Still'!J25</f>
        <v>0</v>
      </c>
      <c r="X28" s="34">
        <f t="shared" si="3"/>
        <v>0</v>
      </c>
      <c r="Y28" s="15"/>
      <c r="Z28" s="32">
        <f>'Test-Still'!B25</f>
        <v>28864800</v>
      </c>
      <c r="AA28" s="33">
        <f>'Test-Still'!C25</f>
        <v>40.056800000000003</v>
      </c>
      <c r="AB28" s="33">
        <f>'Test-Still'!D25</f>
        <v>46.086500000000001</v>
      </c>
      <c r="AC28" s="33">
        <f>'Test-Still'!E25</f>
        <v>45.728700000000003</v>
      </c>
      <c r="AD28" s="33"/>
      <c r="AE28" s="33">
        <f>'Test-Still'!F25</f>
        <v>41.455399999999997</v>
      </c>
      <c r="AF28" s="33">
        <f>'Test-Still'!G25</f>
        <v>28.899100000000001</v>
      </c>
      <c r="AG28" s="33">
        <f>'Test-Still'!H25</f>
        <v>95.724100000000007</v>
      </c>
      <c r="AH28" s="33"/>
      <c r="AI28" s="33"/>
      <c r="AJ28" s="33"/>
      <c r="AK28" s="33"/>
      <c r="AL28" s="33"/>
      <c r="AM28" s="33"/>
      <c r="AN28" s="33"/>
      <c r="AO28" s="33">
        <f>'Test-Still'!I25</f>
        <v>492.9</v>
      </c>
      <c r="AP28" s="33">
        <f>'Test-Still'!J25</f>
        <v>1.9061999999999999</v>
      </c>
      <c r="AQ28" s="34">
        <f t="shared" si="4"/>
        <v>0.13691666666666666</v>
      </c>
      <c r="AR28" s="32" t="e">
        <f t="shared" si="5"/>
        <v>#DIV/0!</v>
      </c>
      <c r="AS28" s="33" t="e">
        <f t="shared" si="6"/>
        <v>#DIV/0!</v>
      </c>
      <c r="AT28" s="16"/>
      <c r="AU28" s="16"/>
      <c r="AV28" s="440" t="s">
        <v>123</v>
      </c>
      <c r="AW28" s="401" cm="1">
        <f t="array" ref="AW28">bdRateExtend($G28:$G31,H28:H31,$Z28:$Z31,AA28:AA31)</f>
        <v>-1</v>
      </c>
      <c r="AX28" s="402" cm="1">
        <f t="array" ref="AX28">bdRateExtend($G28:$G33,H28:H33,$Z28:$Z33,AA28:AA33)</f>
        <v>-1</v>
      </c>
      <c r="AY28" s="402" cm="1">
        <f t="array" ref="AY28">bdRateExtend($G28:$G33,I28:I33,$Z28:$Z33,AB28:AB33)</f>
        <v>-1</v>
      </c>
      <c r="AZ28" s="405" cm="1">
        <f t="array" ref="AZ28">bdRateExtend($G28:$G33,J28:J33,$Z28:$Z33,AC28:AC33)</f>
        <v>-1</v>
      </c>
      <c r="BA28" s="405" t="e" cm="1">
        <f t="array" ref="BA28">bdRateExtend($G28:$G33,K28:K33,$Z28:$Z33,AD28:AD33)</f>
        <v>#VALUE!</v>
      </c>
      <c r="BB28" s="401" cm="1">
        <f t="array" ref="BB28">bdRateExtend($G28:$G31,L28:L31,$Z28:$Z31,AE28:AE31)</f>
        <v>-1</v>
      </c>
      <c r="BC28" s="376" cm="1">
        <f t="array" ref="BC28">bdRateExtend($G28:$G33,L28:L33,$Z28:$Z33,AE28:AE33)</f>
        <v>-1</v>
      </c>
      <c r="BD28" s="401" cm="1">
        <f t="array" ref="BD28">bdRateExtend($G28:$G31,M28:M31,$Z28:$Z31,AF28:AF31)</f>
        <v>-1</v>
      </c>
      <c r="BE28" s="376" cm="1">
        <f t="array" ref="BE28">bdRateExtend($G28:$G33,M28:M33,$Z28:$Z33,AF28:AF33)</f>
        <v>-1</v>
      </c>
      <c r="BF28" s="379" cm="1">
        <f t="array" ref="BF28">bdRateExtend($G28:$G31,N28:N31,$Z28:$Z31,AG28:AG31)</f>
        <v>-1</v>
      </c>
      <c r="BG28" s="376" cm="1">
        <f t="array" ref="BG28">bdRateExtend($G28:$G33,N28:N33,$Z28:$Z33,AG28:AG33)</f>
        <v>-1</v>
      </c>
      <c r="BH28" s="379" t="e" cm="1">
        <f t="array" ref="BH28">bdRateExtend($G28:$G31,O28:O31,$Z28:$Z31,AH28:AH31)</f>
        <v>#VALUE!</v>
      </c>
      <c r="BI28" s="376" t="e" cm="1">
        <f t="array" ref="BI28">bdRateExtend($G28:$G33,O28:O33,$Z28:$Z33,AH28:AH33)</f>
        <v>#VALUE!</v>
      </c>
      <c r="BJ28" s="401" t="e" cm="1">
        <f t="array" ref="BJ28">bdRateExtend($G28:$G31,P28:P31,$Z28:$Z31,AI28:AI31)</f>
        <v>#VALUE!</v>
      </c>
      <c r="BK28" s="376" t="e" cm="1">
        <f t="array" ref="BK28">bdRateExtend($G28:$G33,P28:P33,$Z28:$Z33,AI28:AI33)</f>
        <v>#VALUE!</v>
      </c>
      <c r="BL28" s="401" t="e" cm="1">
        <f t="array" ref="BL28">bdRateExtend($G28:$G31,Q28:Q31,$Z28:$Z31,AJ28:AJ31)</f>
        <v>#VALUE!</v>
      </c>
      <c r="BM28" s="376" t="e" cm="1">
        <f t="array" ref="BM28">bdRateExtend($G28:$G33,Q28:Q33,$Z28:$Z33,AJ28:AJ33)</f>
        <v>#VALUE!</v>
      </c>
      <c r="BN28" s="401" t="e" cm="1">
        <f t="array" ref="BN28">bdRateExtend($G28:$G31,R28:R31,$Z28:$Z31,AK28:AK31)</f>
        <v>#VALUE!</v>
      </c>
      <c r="BO28" s="402" t="e" cm="1">
        <f t="array" ref="BO28">bdRateExtend($G28:$G33,R28:R33,$Z28:$Z33,AK28:AK33)</f>
        <v>#VALUE!</v>
      </c>
      <c r="BP28" s="402" t="e" cm="1">
        <f t="array" ref="BP28">bdRateExtend($G28:$G33,S28:S33,$Z28:$Z33,AL28:AL33)</f>
        <v>#VALUE!</v>
      </c>
      <c r="BQ28" s="402" t="e" cm="1">
        <f t="array" ref="BQ28">bdRateExtend($G28:$G33,T28:T33,$Z28:$Z33,AM28:AM33)</f>
        <v>#VALUE!</v>
      </c>
      <c r="BR28" s="402" t="e" cm="1">
        <f t="array" ref="BR28">bdRateExtend($G28:$G33,U28:U33,$Z28:$Z33,AN28:AN33)</f>
        <v>#VALUE!</v>
      </c>
    </row>
    <row r="29" spans="1:70" ht="17" customHeight="1" x14ac:dyDescent="0.2">
      <c r="A29" s="387"/>
      <c r="B29" s="390"/>
      <c r="C29" s="393"/>
      <c r="D29" s="396"/>
      <c r="E29" s="399"/>
      <c r="F29" s="312">
        <v>27</v>
      </c>
      <c r="G29" s="35">
        <f>'Anchor-Still'!B26</f>
        <v>0</v>
      </c>
      <c r="H29" s="40">
        <f>'Anchor-Still'!C26</f>
        <v>0</v>
      </c>
      <c r="I29" s="40">
        <f>'Anchor-Still'!D26</f>
        <v>0</v>
      </c>
      <c r="J29" s="40">
        <f>'Anchor-Still'!E26</f>
        <v>0</v>
      </c>
      <c r="K29" s="40"/>
      <c r="L29" s="40">
        <f>'Anchor-Still'!F26</f>
        <v>0</v>
      </c>
      <c r="M29" s="40">
        <f>'Anchor-Still'!G26</f>
        <v>0</v>
      </c>
      <c r="N29" s="40">
        <f>'Anchor-Still'!H26</f>
        <v>0</v>
      </c>
      <c r="O29" s="40"/>
      <c r="P29" s="40"/>
      <c r="Q29" s="40"/>
      <c r="R29" s="40"/>
      <c r="S29" s="40"/>
      <c r="T29" s="40"/>
      <c r="U29" s="40"/>
      <c r="V29" s="40">
        <f>'Anchor-Still'!I26</f>
        <v>0</v>
      </c>
      <c r="W29" s="40">
        <f>'Anchor-Still'!J26</f>
        <v>0</v>
      </c>
      <c r="X29" s="36">
        <f t="shared" si="3"/>
        <v>0</v>
      </c>
      <c r="Y29" s="15"/>
      <c r="Z29" s="35">
        <f>'Test-Still'!B26</f>
        <v>20645648</v>
      </c>
      <c r="AA29" s="40">
        <f>'Test-Still'!C26</f>
        <v>36.288899999999998</v>
      </c>
      <c r="AB29" s="40">
        <f>'Test-Still'!D26</f>
        <v>44.262700000000002</v>
      </c>
      <c r="AC29" s="40">
        <f>'Test-Still'!E26</f>
        <v>43.716900000000003</v>
      </c>
      <c r="AD29" s="40"/>
      <c r="AE29" s="40">
        <f>'Test-Still'!F26</f>
        <v>37.399900000000002</v>
      </c>
      <c r="AF29" s="40">
        <f>'Test-Still'!G26</f>
        <v>25.174299999999999</v>
      </c>
      <c r="AG29" s="40">
        <f>'Test-Still'!H26</f>
        <v>94.009200000000007</v>
      </c>
      <c r="AH29" s="40"/>
      <c r="AI29" s="40"/>
      <c r="AJ29" s="40"/>
      <c r="AK29" s="40"/>
      <c r="AL29" s="40"/>
      <c r="AM29" s="40"/>
      <c r="AN29" s="40"/>
      <c r="AO29" s="40">
        <f>'Test-Still'!I26</f>
        <v>464.3</v>
      </c>
      <c r="AP29" s="40">
        <f>'Test-Still'!J26</f>
        <v>1.651</v>
      </c>
      <c r="AQ29" s="36">
        <f t="shared" si="4"/>
        <v>0.12897222222222224</v>
      </c>
      <c r="AR29" s="35" t="e">
        <f t="shared" si="5"/>
        <v>#DIV/0!</v>
      </c>
      <c r="AS29" s="40" t="e">
        <f t="shared" si="6"/>
        <v>#DIV/0!</v>
      </c>
      <c r="AT29" s="16"/>
      <c r="AU29" s="16"/>
      <c r="AV29" s="381"/>
      <c r="AW29" s="382"/>
      <c r="AX29" s="403"/>
      <c r="AY29" s="403"/>
      <c r="AZ29" s="406"/>
      <c r="BA29" s="406"/>
      <c r="BB29" s="382"/>
      <c r="BC29" s="377"/>
      <c r="BD29" s="382"/>
      <c r="BE29" s="377"/>
      <c r="BF29" s="380"/>
      <c r="BG29" s="377"/>
      <c r="BH29" s="380"/>
      <c r="BI29" s="377"/>
      <c r="BJ29" s="382"/>
      <c r="BK29" s="377"/>
      <c r="BL29" s="382"/>
      <c r="BM29" s="377"/>
      <c r="BN29" s="382"/>
      <c r="BO29" s="403"/>
      <c r="BP29" s="403"/>
      <c r="BQ29" s="403"/>
      <c r="BR29" s="403"/>
    </row>
    <row r="30" spans="1:70" ht="17" customHeight="1" x14ac:dyDescent="0.2">
      <c r="A30" s="387"/>
      <c r="B30" s="390"/>
      <c r="C30" s="393"/>
      <c r="D30" s="396"/>
      <c r="E30" s="399"/>
      <c r="F30" s="312">
        <v>36</v>
      </c>
      <c r="G30" s="35">
        <f>'Anchor-Still'!B27</f>
        <v>0</v>
      </c>
      <c r="H30" s="40">
        <f>'Anchor-Still'!C27</f>
        <v>0</v>
      </c>
      <c r="I30" s="40">
        <f>'Anchor-Still'!D27</f>
        <v>0</v>
      </c>
      <c r="J30" s="40">
        <f>'Anchor-Still'!E27</f>
        <v>0</v>
      </c>
      <c r="K30" s="40"/>
      <c r="L30" s="40">
        <f>'Anchor-Still'!F27</f>
        <v>0</v>
      </c>
      <c r="M30" s="40">
        <f>'Anchor-Still'!G27</f>
        <v>0</v>
      </c>
      <c r="N30" s="40">
        <f>'Anchor-Still'!H27</f>
        <v>0</v>
      </c>
      <c r="O30" s="40"/>
      <c r="P30" s="40"/>
      <c r="Q30" s="40"/>
      <c r="R30" s="40"/>
      <c r="S30" s="40"/>
      <c r="T30" s="40"/>
      <c r="U30" s="40"/>
      <c r="V30" s="40">
        <f>'Anchor-Still'!I27</f>
        <v>0</v>
      </c>
      <c r="W30" s="40">
        <f>'Anchor-Still'!J27</f>
        <v>0</v>
      </c>
      <c r="X30" s="36">
        <f t="shared" si="3"/>
        <v>0</v>
      </c>
      <c r="Y30" s="15"/>
      <c r="Z30" s="35">
        <f>'Test-Still'!B27</f>
        <v>12773072</v>
      </c>
      <c r="AA30" s="40">
        <f>'Test-Still'!C27</f>
        <v>32.243200000000002</v>
      </c>
      <c r="AB30" s="40">
        <f>'Test-Still'!D27</f>
        <v>42.185699999999997</v>
      </c>
      <c r="AC30" s="40">
        <f>'Test-Still'!E27</f>
        <v>41.479700000000001</v>
      </c>
      <c r="AD30" s="40"/>
      <c r="AE30" s="40">
        <f>'Test-Still'!F27</f>
        <v>32.515900000000002</v>
      </c>
      <c r="AF30" s="40">
        <f>'Test-Still'!G27</f>
        <v>21.19</v>
      </c>
      <c r="AG30" s="40">
        <f>'Test-Still'!H27</f>
        <v>89.853899999999996</v>
      </c>
      <c r="AH30" s="40"/>
      <c r="AI30" s="40"/>
      <c r="AJ30" s="40"/>
      <c r="AK30" s="40"/>
      <c r="AL30" s="40"/>
      <c r="AM30" s="40"/>
      <c r="AN30" s="40"/>
      <c r="AO30" s="40">
        <f>'Test-Still'!I27</f>
        <v>823.4</v>
      </c>
      <c r="AP30" s="40">
        <f>'Test-Still'!J27</f>
        <v>1.2488999999999999</v>
      </c>
      <c r="AQ30" s="36">
        <f t="shared" si="4"/>
        <v>0.22872222222222222</v>
      </c>
      <c r="AR30" s="35" t="e">
        <f t="shared" si="5"/>
        <v>#DIV/0!</v>
      </c>
      <c r="AS30" s="40" t="e">
        <f t="shared" si="6"/>
        <v>#DIV/0!</v>
      </c>
      <c r="AT30" s="16"/>
      <c r="AU30" s="16"/>
      <c r="AV30" s="381" t="s">
        <v>124</v>
      </c>
      <c r="AW30" s="382" cm="1">
        <f t="array" ref="AW30">bdRateExtend($G29:$G32,H29:H32,$Z29:$Z32,AA29:AA32)</f>
        <v>-1</v>
      </c>
      <c r="AX30" s="403"/>
      <c r="AY30" s="403"/>
      <c r="AZ30" s="406"/>
      <c r="BA30" s="406"/>
      <c r="BB30" s="382" cm="1">
        <f t="array" ref="BB30">bdRateExtend($G29:$G32,L29:L32,$Z29:$Z32,AE29:AE32)</f>
        <v>-1</v>
      </c>
      <c r="BC30" s="377"/>
      <c r="BD30" s="382" cm="1">
        <f t="array" ref="BD30">bdRateExtend($G29:$G32,M29:M32,$Z29:$Z32,AF29:AF32)</f>
        <v>-1</v>
      </c>
      <c r="BE30" s="377"/>
      <c r="BF30" s="380" cm="1">
        <f t="array" ref="BF30">bdRateExtend($G29:$G32,N29:N32,$Z29:$Z32,AG29:AG32)</f>
        <v>-1</v>
      </c>
      <c r="BG30" s="377"/>
      <c r="BH30" s="380" t="e" cm="1">
        <f t="array" ref="BH30">bdRateExtend($G29:$G32,O29:O32,$Z29:$Z32,AH29:AH32)</f>
        <v>#VALUE!</v>
      </c>
      <c r="BI30" s="377"/>
      <c r="BJ30" s="382" t="e" cm="1">
        <f t="array" ref="BJ30">bdRateExtend($G29:$G32,P29:P32,$Z29:$Z32,AI29:AI32)</f>
        <v>#VALUE!</v>
      </c>
      <c r="BK30" s="377"/>
      <c r="BL30" s="382" t="e" cm="1">
        <f t="array" ref="BL30">bdRateExtend($G29:$G32,Q29:Q32,$Z29:$Z32,AJ29:AJ32)</f>
        <v>#VALUE!</v>
      </c>
      <c r="BM30" s="377"/>
      <c r="BN30" s="382" t="e" cm="1">
        <f t="array" ref="BN30">bdRateExtend($G29:$G32,R29:R32,$Z29:$Z32,AK29:AK32)</f>
        <v>#VALUE!</v>
      </c>
      <c r="BO30" s="403"/>
      <c r="BP30" s="403"/>
      <c r="BQ30" s="403"/>
      <c r="BR30" s="403"/>
    </row>
    <row r="31" spans="1:70" ht="17" customHeight="1" x14ac:dyDescent="0.2">
      <c r="A31" s="387"/>
      <c r="B31" s="390"/>
      <c r="C31" s="393"/>
      <c r="D31" s="396"/>
      <c r="E31" s="399"/>
      <c r="F31" s="312">
        <v>45</v>
      </c>
      <c r="G31" s="35">
        <f>'Anchor-Still'!B28</f>
        <v>0</v>
      </c>
      <c r="H31" s="40">
        <f>'Anchor-Still'!C28</f>
        <v>0</v>
      </c>
      <c r="I31" s="40">
        <f>'Anchor-Still'!D28</f>
        <v>0</v>
      </c>
      <c r="J31" s="40">
        <f>'Anchor-Still'!E28</f>
        <v>0</v>
      </c>
      <c r="K31" s="40"/>
      <c r="L31" s="40">
        <f>'Anchor-Still'!F28</f>
        <v>0</v>
      </c>
      <c r="M31" s="40">
        <f>'Anchor-Still'!G28</f>
        <v>0</v>
      </c>
      <c r="N31" s="40">
        <f>'Anchor-Still'!H28</f>
        <v>0</v>
      </c>
      <c r="O31" s="40"/>
      <c r="P31" s="40"/>
      <c r="Q31" s="40"/>
      <c r="R31" s="40"/>
      <c r="S31" s="40"/>
      <c r="T31" s="40"/>
      <c r="U31" s="40"/>
      <c r="V31" s="40">
        <f>'Anchor-Still'!I28</f>
        <v>0</v>
      </c>
      <c r="W31" s="40">
        <f>'Anchor-Still'!J28</f>
        <v>0</v>
      </c>
      <c r="X31" s="36">
        <f t="shared" si="3"/>
        <v>0</v>
      </c>
      <c r="Y31" s="15"/>
      <c r="Z31" s="35">
        <f>'Test-Still'!B28</f>
        <v>7243752</v>
      </c>
      <c r="AA31" s="40">
        <f>'Test-Still'!C28</f>
        <v>28.593</v>
      </c>
      <c r="AB31" s="40">
        <f>'Test-Still'!D28</f>
        <v>39.7288</v>
      </c>
      <c r="AC31" s="40">
        <f>'Test-Still'!E28</f>
        <v>39.042400000000001</v>
      </c>
      <c r="AD31" s="40"/>
      <c r="AE31" s="40">
        <f>'Test-Still'!F28</f>
        <v>27.6129</v>
      </c>
      <c r="AF31" s="40">
        <f>'Test-Still'!G28</f>
        <v>17.3871</v>
      </c>
      <c r="AG31" s="40">
        <f>'Test-Still'!H28</f>
        <v>80.019499999999994</v>
      </c>
      <c r="AH31" s="40"/>
      <c r="AI31" s="40"/>
      <c r="AJ31" s="40"/>
      <c r="AK31" s="40"/>
      <c r="AL31" s="40"/>
      <c r="AM31" s="40"/>
      <c r="AN31" s="40"/>
      <c r="AO31" s="40">
        <f>'Test-Still'!I28</f>
        <v>646</v>
      </c>
      <c r="AP31" s="40">
        <f>'Test-Still'!J28</f>
        <v>0.98929999999999996</v>
      </c>
      <c r="AQ31" s="36">
        <f t="shared" si="4"/>
        <v>0.17944444444444443</v>
      </c>
      <c r="AR31" s="35" t="e">
        <f t="shared" si="5"/>
        <v>#DIV/0!</v>
      </c>
      <c r="AS31" s="40" t="e">
        <f t="shared" si="6"/>
        <v>#DIV/0!</v>
      </c>
      <c r="AT31" s="16"/>
      <c r="AU31" s="16"/>
      <c r="AV31" s="381"/>
      <c r="AW31" s="382"/>
      <c r="AX31" s="403"/>
      <c r="AY31" s="403"/>
      <c r="AZ31" s="406"/>
      <c r="BA31" s="406"/>
      <c r="BB31" s="382"/>
      <c r="BC31" s="377"/>
      <c r="BD31" s="382"/>
      <c r="BE31" s="377"/>
      <c r="BF31" s="380"/>
      <c r="BG31" s="377"/>
      <c r="BH31" s="380"/>
      <c r="BI31" s="377"/>
      <c r="BJ31" s="382"/>
      <c r="BK31" s="377"/>
      <c r="BL31" s="382"/>
      <c r="BM31" s="377"/>
      <c r="BN31" s="382"/>
      <c r="BO31" s="403"/>
      <c r="BP31" s="403"/>
      <c r="BQ31" s="403"/>
      <c r="BR31" s="403"/>
    </row>
    <row r="32" spans="1:70" ht="17" customHeight="1" x14ac:dyDescent="0.2">
      <c r="A32" s="387"/>
      <c r="B32" s="390"/>
      <c r="C32" s="393"/>
      <c r="D32" s="396"/>
      <c r="E32" s="399"/>
      <c r="F32" s="312">
        <v>54</v>
      </c>
      <c r="G32" s="35">
        <f>'Anchor-Still'!B29</f>
        <v>0</v>
      </c>
      <c r="H32" s="40">
        <f>'Anchor-Still'!C29</f>
        <v>0</v>
      </c>
      <c r="I32" s="40">
        <f>'Anchor-Still'!D29</f>
        <v>0</v>
      </c>
      <c r="J32" s="40">
        <f>'Anchor-Still'!E29</f>
        <v>0</v>
      </c>
      <c r="K32" s="40"/>
      <c r="L32" s="40">
        <f>'Anchor-Still'!F29</f>
        <v>0</v>
      </c>
      <c r="M32" s="40">
        <f>'Anchor-Still'!G29</f>
        <v>0</v>
      </c>
      <c r="N32" s="40">
        <f>'Anchor-Still'!H29</f>
        <v>0</v>
      </c>
      <c r="O32" s="40"/>
      <c r="P32" s="40"/>
      <c r="Q32" s="40"/>
      <c r="R32" s="40"/>
      <c r="S32" s="40"/>
      <c r="T32" s="40"/>
      <c r="U32" s="40"/>
      <c r="V32" s="40">
        <f>'Anchor-Still'!I29</f>
        <v>0</v>
      </c>
      <c r="W32" s="40">
        <f>'Anchor-Still'!J29</f>
        <v>0</v>
      </c>
      <c r="X32" s="36">
        <f t="shared" si="3"/>
        <v>0</v>
      </c>
      <c r="Y32" s="15"/>
      <c r="Z32" s="35">
        <f>'Test-Still'!B29</f>
        <v>3952344</v>
      </c>
      <c r="AA32" s="40">
        <f>'Test-Still'!C29</f>
        <v>25.472100000000001</v>
      </c>
      <c r="AB32" s="40">
        <f>'Test-Still'!D29</f>
        <v>37.395400000000002</v>
      </c>
      <c r="AC32" s="40">
        <f>'Test-Still'!E29</f>
        <v>36.188800000000001</v>
      </c>
      <c r="AD32" s="40"/>
      <c r="AE32" s="40">
        <f>'Test-Still'!F29</f>
        <v>22.897300000000001</v>
      </c>
      <c r="AF32" s="40">
        <f>'Test-Still'!G29</f>
        <v>13.902799999999999</v>
      </c>
      <c r="AG32" s="40">
        <f>'Test-Still'!H29</f>
        <v>63.685000000000002</v>
      </c>
      <c r="AH32" s="40"/>
      <c r="AI32" s="40"/>
      <c r="AJ32" s="40"/>
      <c r="AK32" s="40"/>
      <c r="AL32" s="40"/>
      <c r="AM32" s="40"/>
      <c r="AN32" s="40"/>
      <c r="AO32" s="40">
        <f>'Test-Still'!I29</f>
        <v>464.6</v>
      </c>
      <c r="AP32" s="40">
        <f>'Test-Still'!J29</f>
        <v>0.85829999999999995</v>
      </c>
      <c r="AQ32" s="36">
        <f t="shared" si="4"/>
        <v>0.12905555555555556</v>
      </c>
      <c r="AR32" s="35" t="e">
        <f t="shared" si="5"/>
        <v>#DIV/0!</v>
      </c>
      <c r="AS32" s="40" t="e">
        <f t="shared" si="6"/>
        <v>#DIV/0!</v>
      </c>
      <c r="AT32" s="16"/>
      <c r="AU32" s="16"/>
      <c r="AV32" s="381" t="s">
        <v>125</v>
      </c>
      <c r="AW32" s="382" cm="1">
        <f t="array" ref="AW32">bdRateExtend($G30:$G33,H30:H33,$Z30:$Z33,AA30:AA33)</f>
        <v>-1</v>
      </c>
      <c r="AX32" s="403"/>
      <c r="AY32" s="403"/>
      <c r="AZ32" s="406"/>
      <c r="BA32" s="406"/>
      <c r="BB32" s="382" cm="1">
        <f t="array" ref="BB32">bdRateExtend($G30:$G33,L30:L33,$Z30:$Z33,AE30:AE33)</f>
        <v>-1</v>
      </c>
      <c r="BC32" s="377"/>
      <c r="BD32" s="382" cm="1">
        <f t="array" ref="BD32">bdRateExtend($G30:$G33,M30:M33,$Z30:$Z33,AF30:AF33)</f>
        <v>-1</v>
      </c>
      <c r="BE32" s="377"/>
      <c r="BF32" s="380" cm="1">
        <f t="array" ref="BF32">bdRateExtend($G30:$G33,N30:N33,$Z30:$Z33,AG30:AG33)</f>
        <v>-1</v>
      </c>
      <c r="BG32" s="377"/>
      <c r="BH32" s="380" t="e" cm="1">
        <f t="array" ref="BH32">bdRateExtend($G30:$G33,O30:O33,$Z30:$Z33,AH30:AH33)</f>
        <v>#VALUE!</v>
      </c>
      <c r="BI32" s="377"/>
      <c r="BJ32" s="382" t="e" cm="1">
        <f t="array" ref="BJ32">bdRateExtend($G30:$G33,P30:P33,$Z30:$Z33,AI30:AI33)</f>
        <v>#VALUE!</v>
      </c>
      <c r="BK32" s="377"/>
      <c r="BL32" s="382" t="e" cm="1">
        <f t="array" ref="BL32">bdRateExtend($G30:$G33,Q30:Q33,$Z30:$Z33,AJ30:AJ33)</f>
        <v>#VALUE!</v>
      </c>
      <c r="BM32" s="377"/>
      <c r="BN32" s="382" t="e" cm="1">
        <f t="array" ref="BN32">bdRateExtend($G30:$G33,R30:R33,$Z30:$Z33,AK30:AK33)</f>
        <v>#VALUE!</v>
      </c>
      <c r="BO32" s="403"/>
      <c r="BP32" s="403"/>
      <c r="BQ32" s="403"/>
      <c r="BR32" s="403"/>
    </row>
    <row r="33" spans="1:70" ht="17" customHeight="1" thickBot="1" x14ac:dyDescent="0.25">
      <c r="A33" s="387"/>
      <c r="B33" s="391"/>
      <c r="C33" s="394"/>
      <c r="D33" s="397"/>
      <c r="E33" s="400"/>
      <c r="F33" s="313">
        <v>63</v>
      </c>
      <c r="G33" s="37">
        <f>'Anchor-Still'!B30</f>
        <v>0</v>
      </c>
      <c r="H33" s="38">
        <f>'Anchor-Still'!C30</f>
        <v>0</v>
      </c>
      <c r="I33" s="38">
        <f>'Anchor-Still'!D30</f>
        <v>0</v>
      </c>
      <c r="J33" s="38">
        <f>'Anchor-Still'!E30</f>
        <v>0</v>
      </c>
      <c r="K33" s="38"/>
      <c r="L33" s="38">
        <f>'Anchor-Still'!F30</f>
        <v>0</v>
      </c>
      <c r="M33" s="38">
        <f>'Anchor-Still'!G30</f>
        <v>0</v>
      </c>
      <c r="N33" s="38">
        <f>'Anchor-Still'!H30</f>
        <v>0</v>
      </c>
      <c r="O33" s="38"/>
      <c r="P33" s="38"/>
      <c r="Q33" s="38"/>
      <c r="R33" s="38"/>
      <c r="S33" s="38"/>
      <c r="T33" s="38"/>
      <c r="U33" s="38"/>
      <c r="V33" s="38">
        <f>'Anchor-Still'!I30</f>
        <v>0</v>
      </c>
      <c r="W33" s="38">
        <f>'Anchor-Still'!J30</f>
        <v>0</v>
      </c>
      <c r="X33" s="39">
        <f t="shared" si="3"/>
        <v>0</v>
      </c>
      <c r="Y33" s="15"/>
      <c r="Z33" s="37">
        <f>'Test-Still'!B30</f>
        <v>1113288</v>
      </c>
      <c r="AA33" s="38">
        <f>'Test-Still'!C30</f>
        <v>20.894400000000001</v>
      </c>
      <c r="AB33" s="38">
        <f>'Test-Still'!D30</f>
        <v>35.427</v>
      </c>
      <c r="AC33" s="38">
        <f>'Test-Still'!E30</f>
        <v>34.697600000000001</v>
      </c>
      <c r="AD33" s="38"/>
      <c r="AE33" s="38">
        <f>'Test-Still'!F30</f>
        <v>15.1577</v>
      </c>
      <c r="AF33" s="38">
        <f>'Test-Still'!G30</f>
        <v>8.6784999999999997</v>
      </c>
      <c r="AG33" s="38">
        <f>'Test-Still'!H30</f>
        <v>28.654699999999998</v>
      </c>
      <c r="AH33" s="38"/>
      <c r="AI33" s="38"/>
      <c r="AJ33" s="38"/>
      <c r="AK33" s="38"/>
      <c r="AL33" s="38"/>
      <c r="AM33" s="38"/>
      <c r="AN33" s="38"/>
      <c r="AO33" s="38">
        <f>'Test-Still'!I30</f>
        <v>287.5</v>
      </c>
      <c r="AP33" s="38">
        <f>'Test-Still'!J30</f>
        <v>0.55940000000000001</v>
      </c>
      <c r="AQ33" s="39">
        <f t="shared" si="4"/>
        <v>7.9861111111111105E-2</v>
      </c>
      <c r="AR33" s="37" t="e">
        <f t="shared" si="5"/>
        <v>#DIV/0!</v>
      </c>
      <c r="AS33" s="38" t="e">
        <f t="shared" si="6"/>
        <v>#DIV/0!</v>
      </c>
      <c r="AT33" s="16"/>
      <c r="AU33" s="16"/>
      <c r="AV33" s="383"/>
      <c r="AW33" s="384"/>
      <c r="AX33" s="404"/>
      <c r="AY33" s="404"/>
      <c r="AZ33" s="407"/>
      <c r="BA33" s="407"/>
      <c r="BB33" s="384"/>
      <c r="BC33" s="378"/>
      <c r="BD33" s="384"/>
      <c r="BE33" s="378"/>
      <c r="BF33" s="385"/>
      <c r="BG33" s="378"/>
      <c r="BH33" s="385"/>
      <c r="BI33" s="378"/>
      <c r="BJ33" s="384"/>
      <c r="BK33" s="378"/>
      <c r="BL33" s="384"/>
      <c r="BM33" s="378"/>
      <c r="BN33" s="384"/>
      <c r="BO33" s="404"/>
      <c r="BP33" s="404"/>
      <c r="BQ33" s="404"/>
      <c r="BR33" s="404"/>
    </row>
    <row r="34" spans="1:70" ht="17" customHeight="1" x14ac:dyDescent="0.2">
      <c r="A34" s="387"/>
      <c r="B34" s="389" t="s">
        <v>1255</v>
      </c>
      <c r="C34" s="392" t="s">
        <v>1199</v>
      </c>
      <c r="D34" s="395"/>
      <c r="E34" s="398">
        <v>8</v>
      </c>
      <c r="F34" s="311">
        <v>18</v>
      </c>
      <c r="G34" s="32">
        <f>'Anchor-Still'!B31</f>
        <v>0</v>
      </c>
      <c r="H34" s="33">
        <f>'Anchor-Still'!C31</f>
        <v>0</v>
      </c>
      <c r="I34" s="33">
        <f>'Anchor-Still'!D31</f>
        <v>0</v>
      </c>
      <c r="J34" s="33">
        <f>'Anchor-Still'!E31</f>
        <v>0</v>
      </c>
      <c r="K34" s="33"/>
      <c r="L34" s="33">
        <f>'Anchor-Still'!F31</f>
        <v>0</v>
      </c>
      <c r="M34" s="33">
        <f>'Anchor-Still'!G31</f>
        <v>0</v>
      </c>
      <c r="N34" s="33">
        <f>'Anchor-Still'!H31</f>
        <v>0</v>
      </c>
      <c r="O34" s="33"/>
      <c r="P34" s="33"/>
      <c r="Q34" s="33"/>
      <c r="R34" s="33"/>
      <c r="S34" s="33"/>
      <c r="T34" s="33"/>
      <c r="U34" s="33"/>
      <c r="V34" s="33">
        <f>'Anchor-Still'!I31</f>
        <v>0</v>
      </c>
      <c r="W34" s="33">
        <f>'Anchor-Still'!J31</f>
        <v>0</v>
      </c>
      <c r="X34" s="34">
        <f t="shared" si="3"/>
        <v>0</v>
      </c>
      <c r="Y34" s="15"/>
      <c r="Z34" s="32">
        <f>'Test-Still'!B31</f>
        <v>4426160</v>
      </c>
      <c r="AA34" s="33">
        <f>'Test-Still'!C31</f>
        <v>46.476500000000001</v>
      </c>
      <c r="AB34" s="33">
        <f>'Test-Still'!D31</f>
        <v>48.495800000000003</v>
      </c>
      <c r="AC34" s="33">
        <f>'Test-Still'!E31</f>
        <v>48.811799999999998</v>
      </c>
      <c r="AD34" s="33"/>
      <c r="AE34" s="33">
        <f>'Test-Still'!F31</f>
        <v>36.118299999999998</v>
      </c>
      <c r="AF34" s="33">
        <f>'Test-Still'!G31</f>
        <v>23.282299999999999</v>
      </c>
      <c r="AG34" s="33">
        <f>'Test-Still'!H31</f>
        <v>93.194599999999994</v>
      </c>
      <c r="AH34" s="33"/>
      <c r="AI34" s="33"/>
      <c r="AJ34" s="33"/>
      <c r="AK34" s="33"/>
      <c r="AL34" s="33"/>
      <c r="AM34" s="33"/>
      <c r="AN34" s="33"/>
      <c r="AO34" s="33">
        <f>'Test-Still'!I31</f>
        <v>435.5</v>
      </c>
      <c r="AP34" s="33">
        <f>'Test-Still'!J31</f>
        <v>1.0900000000000001</v>
      </c>
      <c r="AQ34" s="34">
        <f t="shared" si="4"/>
        <v>0.12097222222222222</v>
      </c>
      <c r="AR34" s="32" t="e">
        <f t="shared" si="5"/>
        <v>#DIV/0!</v>
      </c>
      <c r="AS34" s="33" t="e">
        <f t="shared" si="6"/>
        <v>#DIV/0!</v>
      </c>
      <c r="AT34" s="16"/>
      <c r="AU34" s="16"/>
      <c r="AV34" s="440" t="s">
        <v>123</v>
      </c>
      <c r="AW34" s="401" cm="1">
        <f t="array" ref="AW34">bdRateExtend($G34:$G37,H34:H37,$Z34:$Z37,AA34:AA37)</f>
        <v>-1</v>
      </c>
      <c r="AX34" s="402" cm="1">
        <f t="array" ref="AX34">bdRateExtend($G34:$G39,H34:H39,$Z34:$Z39,AA34:AA39)</f>
        <v>-1</v>
      </c>
      <c r="AY34" s="402" cm="1">
        <f t="array" ref="AY34">bdRateExtend($G34:$G39,I34:I39,$Z34:$Z39,AB34:AB39)</f>
        <v>-1</v>
      </c>
      <c r="AZ34" s="405" cm="1">
        <f t="array" ref="AZ34">bdRateExtend($G34:$G39,J34:J39,$Z34:$Z39,AC34:AC39)</f>
        <v>-1</v>
      </c>
      <c r="BA34" s="405" t="e" cm="1">
        <f t="array" ref="BA34">bdRateExtend($G34:$G39,K34:K39,$Z34:$Z39,AD34:AD39)</f>
        <v>#VALUE!</v>
      </c>
      <c r="BB34" s="401" cm="1">
        <f t="array" ref="BB34">bdRateExtend($G34:$G37,L34:L37,$Z34:$Z37,AE34:AE37)</f>
        <v>-1</v>
      </c>
      <c r="BC34" s="376" cm="1">
        <f t="array" ref="BC34">bdRateExtend($G34:$G39,L34:L39,$Z34:$Z39,AE34:AE39)</f>
        <v>-1</v>
      </c>
      <c r="BD34" s="401" cm="1">
        <f t="array" ref="BD34">bdRateExtend($G34:$G37,M34:M37,$Z34:$Z37,AF34:AF37)</f>
        <v>-1</v>
      </c>
      <c r="BE34" s="376" cm="1">
        <f t="array" ref="BE34">bdRateExtend($G34:$G39,M34:M39,$Z34:$Z39,AF34:AF39)</f>
        <v>-1</v>
      </c>
      <c r="BF34" s="379" cm="1">
        <f t="array" ref="BF34">bdRateExtend($G34:$G37,N34:N37,$Z34:$Z37,AG34:AG37)</f>
        <v>-1</v>
      </c>
      <c r="BG34" s="376" cm="1">
        <f t="array" ref="BG34">bdRateExtend($G34:$G39,N34:N39,$Z34:$Z39,AG34:AG39)</f>
        <v>-1</v>
      </c>
      <c r="BH34" s="379" t="e" cm="1">
        <f t="array" ref="BH34">bdRateExtend($G34:$G37,O34:O37,$Z34:$Z37,AH34:AH37)</f>
        <v>#VALUE!</v>
      </c>
      <c r="BI34" s="376" t="e" cm="1">
        <f t="array" ref="BI34">bdRateExtend($G34:$G39,O34:O39,$Z34:$Z39,AH34:AH39)</f>
        <v>#VALUE!</v>
      </c>
      <c r="BJ34" s="401" t="e" cm="1">
        <f t="array" ref="BJ34">bdRateExtend($G34:$G37,P34:P37,$Z34:$Z37,AI34:AI37)</f>
        <v>#VALUE!</v>
      </c>
      <c r="BK34" s="376" t="e" cm="1">
        <f t="array" ref="BK34">bdRateExtend($G34:$G39,P34:P39,$Z34:$Z39,AI34:AI39)</f>
        <v>#VALUE!</v>
      </c>
      <c r="BL34" s="401" t="e" cm="1">
        <f t="array" ref="BL34">bdRateExtend($G34:$G37,Q34:Q37,$Z34:$Z37,AJ34:AJ37)</f>
        <v>#VALUE!</v>
      </c>
      <c r="BM34" s="376" t="e" cm="1">
        <f t="array" ref="BM34">bdRateExtend($G34:$G39,Q34:Q39,$Z34:$Z39,AJ34:AJ39)</f>
        <v>#VALUE!</v>
      </c>
      <c r="BN34" s="401" t="e" cm="1">
        <f t="array" ref="BN34">bdRateExtend($G34:$G37,R34:R37,$Z34:$Z37,AK34:AK37)</f>
        <v>#VALUE!</v>
      </c>
      <c r="BO34" s="402" t="e" cm="1">
        <f t="array" ref="BO34">bdRateExtend($G34:$G39,R34:R39,$Z34:$Z39,AK34:AK39)</f>
        <v>#VALUE!</v>
      </c>
      <c r="BP34" s="402" t="e" cm="1">
        <f t="array" ref="BP34">bdRateExtend($G34:$G39,S34:S39,$Z34:$Z39,AL34:AL39)</f>
        <v>#VALUE!</v>
      </c>
      <c r="BQ34" s="402" t="e" cm="1">
        <f t="array" ref="BQ34">bdRateExtend($G34:$G39,T34:T39,$Z34:$Z39,AM34:AM39)</f>
        <v>#VALUE!</v>
      </c>
      <c r="BR34" s="402" t="e" cm="1">
        <f t="array" ref="BR34">bdRateExtend($G34:$G39,U34:U39,$Z34:$Z39,AN34:AN39)</f>
        <v>#VALUE!</v>
      </c>
    </row>
    <row r="35" spans="1:70" ht="17" customHeight="1" x14ac:dyDescent="0.2">
      <c r="A35" s="387"/>
      <c r="B35" s="390"/>
      <c r="C35" s="393"/>
      <c r="D35" s="396"/>
      <c r="E35" s="399"/>
      <c r="F35" s="312">
        <v>27</v>
      </c>
      <c r="G35" s="35">
        <f>'Anchor-Still'!B32</f>
        <v>0</v>
      </c>
      <c r="H35" s="40">
        <f>'Anchor-Still'!C32</f>
        <v>0</v>
      </c>
      <c r="I35" s="40">
        <f>'Anchor-Still'!D32</f>
        <v>0</v>
      </c>
      <c r="J35" s="40">
        <f>'Anchor-Still'!E32</f>
        <v>0</v>
      </c>
      <c r="K35" s="40"/>
      <c r="L35" s="40">
        <f>'Anchor-Still'!F32</f>
        <v>0</v>
      </c>
      <c r="M35" s="40">
        <f>'Anchor-Still'!G32</f>
        <v>0</v>
      </c>
      <c r="N35" s="40">
        <f>'Anchor-Still'!H32</f>
        <v>0</v>
      </c>
      <c r="O35" s="40"/>
      <c r="P35" s="40"/>
      <c r="Q35" s="40"/>
      <c r="R35" s="40"/>
      <c r="S35" s="40"/>
      <c r="T35" s="40"/>
      <c r="U35" s="40"/>
      <c r="V35" s="40">
        <f>'Anchor-Still'!I32</f>
        <v>0</v>
      </c>
      <c r="W35" s="40">
        <f>'Anchor-Still'!J32</f>
        <v>0</v>
      </c>
      <c r="X35" s="36">
        <f t="shared" si="3"/>
        <v>0</v>
      </c>
      <c r="Y35" s="15"/>
      <c r="Z35" s="35">
        <f>'Test-Still'!B32</f>
        <v>2777104</v>
      </c>
      <c r="AA35" s="40">
        <f>'Test-Still'!C32</f>
        <v>44.722499999999997</v>
      </c>
      <c r="AB35" s="40">
        <f>'Test-Still'!D32</f>
        <v>46.977800000000002</v>
      </c>
      <c r="AC35" s="40">
        <f>'Test-Still'!E32</f>
        <v>47.4878</v>
      </c>
      <c r="AD35" s="40"/>
      <c r="AE35" s="40">
        <f>'Test-Still'!F32</f>
        <v>32.707700000000003</v>
      </c>
      <c r="AF35" s="40">
        <f>'Test-Still'!G32</f>
        <v>21.406400000000001</v>
      </c>
      <c r="AG35" s="40">
        <f>'Test-Still'!H32</f>
        <v>89.926199999999994</v>
      </c>
      <c r="AH35" s="40"/>
      <c r="AI35" s="40"/>
      <c r="AJ35" s="40"/>
      <c r="AK35" s="40"/>
      <c r="AL35" s="40"/>
      <c r="AM35" s="40"/>
      <c r="AN35" s="40"/>
      <c r="AO35" s="40">
        <f>'Test-Still'!I32</f>
        <v>321.3</v>
      </c>
      <c r="AP35" s="40">
        <f>'Test-Still'!J32</f>
        <v>0.96830000000000005</v>
      </c>
      <c r="AQ35" s="36">
        <f t="shared" si="4"/>
        <v>8.925000000000001E-2</v>
      </c>
      <c r="AR35" s="35" t="e">
        <f t="shared" si="5"/>
        <v>#DIV/0!</v>
      </c>
      <c r="AS35" s="40" t="e">
        <f t="shared" si="6"/>
        <v>#DIV/0!</v>
      </c>
      <c r="AT35" s="16"/>
      <c r="AU35" s="16"/>
      <c r="AV35" s="381"/>
      <c r="AW35" s="382"/>
      <c r="AX35" s="403"/>
      <c r="AY35" s="403"/>
      <c r="AZ35" s="406"/>
      <c r="BA35" s="406"/>
      <c r="BB35" s="382"/>
      <c r="BC35" s="377"/>
      <c r="BD35" s="382"/>
      <c r="BE35" s="377"/>
      <c r="BF35" s="380"/>
      <c r="BG35" s="377"/>
      <c r="BH35" s="380"/>
      <c r="BI35" s="377"/>
      <c r="BJ35" s="382"/>
      <c r="BK35" s="377"/>
      <c r="BL35" s="382"/>
      <c r="BM35" s="377"/>
      <c r="BN35" s="382"/>
      <c r="BO35" s="403"/>
      <c r="BP35" s="403"/>
      <c r="BQ35" s="403"/>
      <c r="BR35" s="403"/>
    </row>
    <row r="36" spans="1:70" ht="17" customHeight="1" x14ac:dyDescent="0.2">
      <c r="A36" s="387"/>
      <c r="B36" s="390"/>
      <c r="C36" s="393"/>
      <c r="D36" s="396"/>
      <c r="E36" s="399"/>
      <c r="F36" s="312">
        <v>36</v>
      </c>
      <c r="G36" s="35">
        <f>'Anchor-Still'!B33</f>
        <v>0</v>
      </c>
      <c r="H36" s="40">
        <f>'Anchor-Still'!C33</f>
        <v>0</v>
      </c>
      <c r="I36" s="40">
        <f>'Anchor-Still'!D33</f>
        <v>0</v>
      </c>
      <c r="J36" s="40">
        <f>'Anchor-Still'!E33</f>
        <v>0</v>
      </c>
      <c r="K36" s="40"/>
      <c r="L36" s="40">
        <f>'Anchor-Still'!F33</f>
        <v>0</v>
      </c>
      <c r="M36" s="40">
        <f>'Anchor-Still'!G33</f>
        <v>0</v>
      </c>
      <c r="N36" s="40">
        <f>'Anchor-Still'!H33</f>
        <v>0</v>
      </c>
      <c r="O36" s="40"/>
      <c r="P36" s="40"/>
      <c r="Q36" s="40"/>
      <c r="R36" s="40"/>
      <c r="S36" s="40"/>
      <c r="T36" s="40"/>
      <c r="U36" s="40"/>
      <c r="V36" s="40">
        <f>'Anchor-Still'!I33</f>
        <v>0</v>
      </c>
      <c r="W36" s="40">
        <f>'Anchor-Still'!J33</f>
        <v>0</v>
      </c>
      <c r="X36" s="36">
        <f t="shared" si="3"/>
        <v>0</v>
      </c>
      <c r="Y36" s="15"/>
      <c r="Z36" s="35">
        <f>'Test-Still'!B33</f>
        <v>1585192</v>
      </c>
      <c r="AA36" s="40">
        <f>'Test-Still'!C33</f>
        <v>42.425699999999999</v>
      </c>
      <c r="AB36" s="40">
        <f>'Test-Still'!D33</f>
        <v>44.996000000000002</v>
      </c>
      <c r="AC36" s="40">
        <f>'Test-Still'!E33</f>
        <v>45.770699999999998</v>
      </c>
      <c r="AD36" s="40"/>
      <c r="AE36" s="40">
        <f>'Test-Still'!F33</f>
        <v>28.581800000000001</v>
      </c>
      <c r="AF36" s="40">
        <f>'Test-Still'!G33</f>
        <v>18.9909</v>
      </c>
      <c r="AG36" s="40">
        <f>'Test-Still'!H33</f>
        <v>83.150400000000005</v>
      </c>
      <c r="AH36" s="40"/>
      <c r="AI36" s="40"/>
      <c r="AJ36" s="40"/>
      <c r="AK36" s="40"/>
      <c r="AL36" s="40"/>
      <c r="AM36" s="40"/>
      <c r="AN36" s="40"/>
      <c r="AO36" s="40">
        <f>'Test-Still'!I33</f>
        <v>301.8</v>
      </c>
      <c r="AP36" s="40">
        <f>'Test-Still'!J33</f>
        <v>0.87919999999999998</v>
      </c>
      <c r="AQ36" s="36">
        <f t="shared" si="4"/>
        <v>8.3833333333333343E-2</v>
      </c>
      <c r="AR36" s="35" t="e">
        <f t="shared" si="5"/>
        <v>#DIV/0!</v>
      </c>
      <c r="AS36" s="40" t="e">
        <f t="shared" si="6"/>
        <v>#DIV/0!</v>
      </c>
      <c r="AT36" s="16"/>
      <c r="AU36" s="16"/>
      <c r="AV36" s="381" t="s">
        <v>124</v>
      </c>
      <c r="AW36" s="382" cm="1">
        <f t="array" ref="AW36">bdRateExtend($G35:$G38,H35:H38,$Z35:$Z38,AA35:AA38)</f>
        <v>-1</v>
      </c>
      <c r="AX36" s="403"/>
      <c r="AY36" s="403"/>
      <c r="AZ36" s="406"/>
      <c r="BA36" s="406"/>
      <c r="BB36" s="382" cm="1">
        <f t="array" ref="BB36">bdRateExtend($G35:$G38,L35:L38,$Z35:$Z38,AE35:AE38)</f>
        <v>-1</v>
      </c>
      <c r="BC36" s="377"/>
      <c r="BD36" s="382" cm="1">
        <f t="array" ref="BD36">bdRateExtend($G35:$G38,M35:M38,$Z35:$Z38,AF35:AF38)</f>
        <v>-1</v>
      </c>
      <c r="BE36" s="377"/>
      <c r="BF36" s="380" cm="1">
        <f t="array" ref="BF36">bdRateExtend($G35:$G38,N35:N38,$Z35:$Z38,AG35:AG38)</f>
        <v>-1</v>
      </c>
      <c r="BG36" s="377"/>
      <c r="BH36" s="380" t="e" cm="1">
        <f t="array" ref="BH36">bdRateExtend($G35:$G38,O35:O38,$Z35:$Z38,AH35:AH38)</f>
        <v>#VALUE!</v>
      </c>
      <c r="BI36" s="377"/>
      <c r="BJ36" s="382" t="e" cm="1">
        <f t="array" ref="BJ36">bdRateExtend($G35:$G38,P35:P38,$Z35:$Z38,AI35:AI38)</f>
        <v>#VALUE!</v>
      </c>
      <c r="BK36" s="377"/>
      <c r="BL36" s="382" t="e" cm="1">
        <f t="array" ref="BL36">bdRateExtend($G35:$G38,Q35:Q38,$Z35:$Z38,AJ35:AJ38)</f>
        <v>#VALUE!</v>
      </c>
      <c r="BM36" s="377"/>
      <c r="BN36" s="382" t="e" cm="1">
        <f t="array" ref="BN36">bdRateExtend($G35:$G38,R35:R38,$Z35:$Z38,AK35:AK38)</f>
        <v>#VALUE!</v>
      </c>
      <c r="BO36" s="403"/>
      <c r="BP36" s="403"/>
      <c r="BQ36" s="403"/>
      <c r="BR36" s="403"/>
    </row>
    <row r="37" spans="1:70" ht="17" customHeight="1" x14ac:dyDescent="0.2">
      <c r="A37" s="387"/>
      <c r="B37" s="390"/>
      <c r="C37" s="393"/>
      <c r="D37" s="396"/>
      <c r="E37" s="399"/>
      <c r="F37" s="312">
        <v>45</v>
      </c>
      <c r="G37" s="35">
        <f>'Anchor-Still'!B34</f>
        <v>0</v>
      </c>
      <c r="H37" s="40">
        <f>'Anchor-Still'!C34</f>
        <v>0</v>
      </c>
      <c r="I37" s="40">
        <f>'Anchor-Still'!D34</f>
        <v>0</v>
      </c>
      <c r="J37" s="40">
        <f>'Anchor-Still'!E34</f>
        <v>0</v>
      </c>
      <c r="K37" s="40"/>
      <c r="L37" s="40">
        <f>'Anchor-Still'!F34</f>
        <v>0</v>
      </c>
      <c r="M37" s="40">
        <f>'Anchor-Still'!G34</f>
        <v>0</v>
      </c>
      <c r="N37" s="40">
        <f>'Anchor-Still'!H34</f>
        <v>0</v>
      </c>
      <c r="O37" s="40"/>
      <c r="P37" s="40"/>
      <c r="Q37" s="40"/>
      <c r="R37" s="40"/>
      <c r="S37" s="40"/>
      <c r="T37" s="40"/>
      <c r="U37" s="40"/>
      <c r="V37" s="40">
        <f>'Anchor-Still'!I34</f>
        <v>0</v>
      </c>
      <c r="W37" s="40">
        <f>'Anchor-Still'!J34</f>
        <v>0</v>
      </c>
      <c r="X37" s="36">
        <f t="shared" si="3"/>
        <v>0</v>
      </c>
      <c r="Y37" s="15"/>
      <c r="Z37" s="35">
        <f>'Test-Still'!B34</f>
        <v>877864</v>
      </c>
      <c r="AA37" s="40">
        <f>'Test-Still'!C34</f>
        <v>39.916200000000003</v>
      </c>
      <c r="AB37" s="40">
        <f>'Test-Still'!D34</f>
        <v>42.826999999999998</v>
      </c>
      <c r="AC37" s="40">
        <f>'Test-Still'!E34</f>
        <v>43.964700000000001</v>
      </c>
      <c r="AD37" s="40"/>
      <c r="AE37" s="40">
        <f>'Test-Still'!F34</f>
        <v>24.311699999999998</v>
      </c>
      <c r="AF37" s="40">
        <f>'Test-Still'!G34</f>
        <v>16.392499999999998</v>
      </c>
      <c r="AG37" s="40">
        <f>'Test-Still'!H34</f>
        <v>71.359099999999998</v>
      </c>
      <c r="AH37" s="40"/>
      <c r="AI37" s="40"/>
      <c r="AJ37" s="40"/>
      <c r="AK37" s="40"/>
      <c r="AL37" s="40"/>
      <c r="AM37" s="40"/>
      <c r="AN37" s="40"/>
      <c r="AO37" s="40">
        <f>'Test-Still'!I34</f>
        <v>224</v>
      </c>
      <c r="AP37" s="40">
        <f>'Test-Still'!J34</f>
        <v>0.80059999999999998</v>
      </c>
      <c r="AQ37" s="36">
        <f t="shared" si="4"/>
        <v>6.222222222222222E-2</v>
      </c>
      <c r="AR37" s="35" t="e">
        <f t="shared" si="5"/>
        <v>#DIV/0!</v>
      </c>
      <c r="AS37" s="40" t="e">
        <f t="shared" si="6"/>
        <v>#DIV/0!</v>
      </c>
      <c r="AT37" s="16"/>
      <c r="AU37" s="16"/>
      <c r="AV37" s="381"/>
      <c r="AW37" s="382"/>
      <c r="AX37" s="403"/>
      <c r="AY37" s="403"/>
      <c r="AZ37" s="406"/>
      <c r="BA37" s="406"/>
      <c r="BB37" s="382"/>
      <c r="BC37" s="377"/>
      <c r="BD37" s="382"/>
      <c r="BE37" s="377"/>
      <c r="BF37" s="380"/>
      <c r="BG37" s="377"/>
      <c r="BH37" s="380"/>
      <c r="BI37" s="377"/>
      <c r="BJ37" s="382"/>
      <c r="BK37" s="377"/>
      <c r="BL37" s="382"/>
      <c r="BM37" s="377"/>
      <c r="BN37" s="382"/>
      <c r="BO37" s="403"/>
      <c r="BP37" s="403"/>
      <c r="BQ37" s="403"/>
      <c r="BR37" s="403"/>
    </row>
    <row r="38" spans="1:70" ht="17" customHeight="1" x14ac:dyDescent="0.2">
      <c r="A38" s="387"/>
      <c r="B38" s="390"/>
      <c r="C38" s="393"/>
      <c r="D38" s="396"/>
      <c r="E38" s="399"/>
      <c r="F38" s="312">
        <v>54</v>
      </c>
      <c r="G38" s="35">
        <f>'Anchor-Still'!B35</f>
        <v>0</v>
      </c>
      <c r="H38" s="40">
        <f>'Anchor-Still'!C35</f>
        <v>0</v>
      </c>
      <c r="I38" s="40">
        <f>'Anchor-Still'!D35</f>
        <v>0</v>
      </c>
      <c r="J38" s="40">
        <f>'Anchor-Still'!E35</f>
        <v>0</v>
      </c>
      <c r="K38" s="40"/>
      <c r="L38" s="40">
        <f>'Anchor-Still'!F35</f>
        <v>0</v>
      </c>
      <c r="M38" s="40">
        <f>'Anchor-Still'!G35</f>
        <v>0</v>
      </c>
      <c r="N38" s="40">
        <f>'Anchor-Still'!H35</f>
        <v>0</v>
      </c>
      <c r="O38" s="40"/>
      <c r="P38" s="40"/>
      <c r="Q38" s="40"/>
      <c r="R38" s="40"/>
      <c r="S38" s="40"/>
      <c r="T38" s="40"/>
      <c r="U38" s="40"/>
      <c r="V38" s="40">
        <f>'Anchor-Still'!I35</f>
        <v>0</v>
      </c>
      <c r="W38" s="40">
        <f>'Anchor-Still'!J35</f>
        <v>0</v>
      </c>
      <c r="X38" s="36">
        <f t="shared" si="3"/>
        <v>0</v>
      </c>
      <c r="Y38" s="15"/>
      <c r="Z38" s="35">
        <f>'Test-Still'!B35</f>
        <v>467904</v>
      </c>
      <c r="AA38" s="40">
        <f>'Test-Still'!C35</f>
        <v>37.393500000000003</v>
      </c>
      <c r="AB38" s="40">
        <f>'Test-Still'!D35</f>
        <v>40.597700000000003</v>
      </c>
      <c r="AC38" s="40">
        <f>'Test-Still'!E35</f>
        <v>42.001399999999997</v>
      </c>
      <c r="AD38" s="40"/>
      <c r="AE38" s="40">
        <f>'Test-Still'!F35</f>
        <v>20.400099999999998</v>
      </c>
      <c r="AF38" s="40">
        <f>'Test-Still'!G35</f>
        <v>13.904299999999999</v>
      </c>
      <c r="AG38" s="40">
        <f>'Test-Still'!H35</f>
        <v>55.2</v>
      </c>
      <c r="AH38" s="40"/>
      <c r="AI38" s="40"/>
      <c r="AJ38" s="40"/>
      <c r="AK38" s="40"/>
      <c r="AL38" s="40"/>
      <c r="AM38" s="40"/>
      <c r="AN38" s="40"/>
      <c r="AO38" s="40">
        <f>'Test-Still'!I35</f>
        <v>172.8</v>
      </c>
      <c r="AP38" s="40">
        <f>'Test-Still'!J35</f>
        <v>0.70609999999999995</v>
      </c>
      <c r="AQ38" s="36">
        <f t="shared" si="4"/>
        <v>4.8000000000000001E-2</v>
      </c>
      <c r="AR38" s="35" t="e">
        <f t="shared" si="5"/>
        <v>#DIV/0!</v>
      </c>
      <c r="AS38" s="40" t="e">
        <f t="shared" si="6"/>
        <v>#DIV/0!</v>
      </c>
      <c r="AT38" s="16"/>
      <c r="AU38" s="16"/>
      <c r="AV38" s="381" t="s">
        <v>125</v>
      </c>
      <c r="AW38" s="382" cm="1">
        <f t="array" ref="AW38">bdRateExtend($G36:$G39,H36:H39,$Z36:$Z39,AA36:AA39)</f>
        <v>-1</v>
      </c>
      <c r="AX38" s="403"/>
      <c r="AY38" s="403"/>
      <c r="AZ38" s="406"/>
      <c r="BA38" s="406"/>
      <c r="BB38" s="382" cm="1">
        <f t="array" ref="BB38">bdRateExtend($G36:$G39,L36:L39,$Z36:$Z39,AE36:AE39)</f>
        <v>-1</v>
      </c>
      <c r="BC38" s="377"/>
      <c r="BD38" s="382" cm="1">
        <f t="array" ref="BD38">bdRateExtend($G36:$G39,M36:M39,$Z36:$Z39,AF36:AF39)</f>
        <v>-1</v>
      </c>
      <c r="BE38" s="377"/>
      <c r="BF38" s="380" cm="1">
        <f t="array" ref="BF38">bdRateExtend($G36:$G39,N36:N39,$Z36:$Z39,AG36:AG39)</f>
        <v>-1</v>
      </c>
      <c r="BG38" s="377"/>
      <c r="BH38" s="380" t="e" cm="1">
        <f t="array" ref="BH38">bdRateExtend($G36:$G39,O36:O39,$Z36:$Z39,AH36:AH39)</f>
        <v>#VALUE!</v>
      </c>
      <c r="BI38" s="377"/>
      <c r="BJ38" s="382" t="e" cm="1">
        <f t="array" ref="BJ38">bdRateExtend($G36:$G39,P36:P39,$Z36:$Z39,AI36:AI39)</f>
        <v>#VALUE!</v>
      </c>
      <c r="BK38" s="377"/>
      <c r="BL38" s="382" t="e" cm="1">
        <f t="array" ref="BL38">bdRateExtend($G36:$G39,Q36:Q39,$Z36:$Z39,AJ36:AJ39)</f>
        <v>#VALUE!</v>
      </c>
      <c r="BM38" s="377"/>
      <c r="BN38" s="382" t="e" cm="1">
        <f t="array" ref="BN38">bdRateExtend($G36:$G39,R36:R39,$Z36:$Z39,AK36:AK39)</f>
        <v>#VALUE!</v>
      </c>
      <c r="BO38" s="403"/>
      <c r="BP38" s="403"/>
      <c r="BQ38" s="403"/>
      <c r="BR38" s="403"/>
    </row>
    <row r="39" spans="1:70" ht="17" customHeight="1" thickBot="1" x14ac:dyDescent="0.25">
      <c r="A39" s="387"/>
      <c r="B39" s="391"/>
      <c r="C39" s="394"/>
      <c r="D39" s="397"/>
      <c r="E39" s="400"/>
      <c r="F39" s="313">
        <v>63</v>
      </c>
      <c r="G39" s="37">
        <f>'Anchor-Still'!B36</f>
        <v>0</v>
      </c>
      <c r="H39" s="38">
        <f>'Anchor-Still'!C36</f>
        <v>0</v>
      </c>
      <c r="I39" s="38">
        <f>'Anchor-Still'!D36</f>
        <v>0</v>
      </c>
      <c r="J39" s="38">
        <f>'Anchor-Still'!E36</f>
        <v>0</v>
      </c>
      <c r="K39" s="38"/>
      <c r="L39" s="38">
        <f>'Anchor-Still'!F36</f>
        <v>0</v>
      </c>
      <c r="M39" s="38">
        <f>'Anchor-Still'!G36</f>
        <v>0</v>
      </c>
      <c r="N39" s="38">
        <f>'Anchor-Still'!H36</f>
        <v>0</v>
      </c>
      <c r="O39" s="38"/>
      <c r="P39" s="38"/>
      <c r="Q39" s="38"/>
      <c r="R39" s="38"/>
      <c r="S39" s="38"/>
      <c r="T39" s="38"/>
      <c r="U39" s="38"/>
      <c r="V39" s="38">
        <f>'Anchor-Still'!I36</f>
        <v>0</v>
      </c>
      <c r="W39" s="38">
        <f>'Anchor-Still'!J36</f>
        <v>0</v>
      </c>
      <c r="X39" s="39">
        <f t="shared" si="3"/>
        <v>0</v>
      </c>
      <c r="Y39" s="15"/>
      <c r="Z39" s="37">
        <f>'Test-Still'!B36</f>
        <v>128392</v>
      </c>
      <c r="AA39" s="38">
        <f>'Test-Still'!C36</f>
        <v>33.441899999999997</v>
      </c>
      <c r="AB39" s="38">
        <f>'Test-Still'!D36</f>
        <v>36.194299999999998</v>
      </c>
      <c r="AC39" s="38">
        <f>'Test-Still'!E36</f>
        <v>38.035699999999999</v>
      </c>
      <c r="AD39" s="38"/>
      <c r="AE39" s="38">
        <f>'Test-Still'!F36</f>
        <v>14.2293</v>
      </c>
      <c r="AF39" s="38">
        <f>'Test-Still'!G36</f>
        <v>10.304600000000001</v>
      </c>
      <c r="AG39" s="38">
        <f>'Test-Still'!H36</f>
        <v>25.176100000000002</v>
      </c>
      <c r="AH39" s="38"/>
      <c r="AI39" s="38"/>
      <c r="AJ39" s="38"/>
      <c r="AK39" s="38"/>
      <c r="AL39" s="38"/>
      <c r="AM39" s="38"/>
      <c r="AN39" s="38"/>
      <c r="AO39" s="38">
        <f>'Test-Still'!I36</f>
        <v>115.4</v>
      </c>
      <c r="AP39" s="38">
        <f>'Test-Still'!J36</f>
        <v>0.4965</v>
      </c>
      <c r="AQ39" s="39">
        <f t="shared" si="4"/>
        <v>3.2055555555555559E-2</v>
      </c>
      <c r="AR39" s="37" t="e">
        <f t="shared" si="5"/>
        <v>#DIV/0!</v>
      </c>
      <c r="AS39" s="38" t="e">
        <f t="shared" si="6"/>
        <v>#DIV/0!</v>
      </c>
      <c r="AT39" s="16"/>
      <c r="AU39" s="16"/>
      <c r="AV39" s="383"/>
      <c r="AW39" s="384"/>
      <c r="AX39" s="404"/>
      <c r="AY39" s="404"/>
      <c r="AZ39" s="407"/>
      <c r="BA39" s="407"/>
      <c r="BB39" s="384"/>
      <c r="BC39" s="378"/>
      <c r="BD39" s="384"/>
      <c r="BE39" s="378"/>
      <c r="BF39" s="385"/>
      <c r="BG39" s="378"/>
      <c r="BH39" s="385"/>
      <c r="BI39" s="378"/>
      <c r="BJ39" s="384"/>
      <c r="BK39" s="378"/>
      <c r="BL39" s="384"/>
      <c r="BM39" s="378"/>
      <c r="BN39" s="384"/>
      <c r="BO39" s="404"/>
      <c r="BP39" s="404"/>
      <c r="BQ39" s="404"/>
      <c r="BR39" s="404"/>
    </row>
    <row r="40" spans="1:70" ht="17" customHeight="1" x14ac:dyDescent="0.2">
      <c r="A40" s="387"/>
      <c r="B40" s="389" t="s">
        <v>1195</v>
      </c>
      <c r="C40" s="392" t="s">
        <v>1200</v>
      </c>
      <c r="D40" s="395"/>
      <c r="E40" s="398">
        <v>8</v>
      </c>
      <c r="F40" s="311">
        <v>18</v>
      </c>
      <c r="G40" s="32">
        <f>'Anchor-Still'!B37</f>
        <v>0</v>
      </c>
      <c r="H40" s="33">
        <f>'Anchor-Still'!C37</f>
        <v>0</v>
      </c>
      <c r="I40" s="33">
        <f>'Anchor-Still'!D37</f>
        <v>0</v>
      </c>
      <c r="J40" s="33">
        <f>'Anchor-Still'!E37</f>
        <v>0</v>
      </c>
      <c r="K40" s="33"/>
      <c r="L40" s="33">
        <f>'Anchor-Still'!F37</f>
        <v>0</v>
      </c>
      <c r="M40" s="33">
        <f>'Anchor-Still'!G37</f>
        <v>0</v>
      </c>
      <c r="N40" s="33">
        <f>'Anchor-Still'!H37</f>
        <v>0</v>
      </c>
      <c r="O40" s="33"/>
      <c r="P40" s="33"/>
      <c r="Q40" s="33"/>
      <c r="R40" s="33"/>
      <c r="S40" s="33"/>
      <c r="T40" s="33"/>
      <c r="U40" s="33"/>
      <c r="V40" s="33">
        <f>'Anchor-Still'!I37</f>
        <v>0</v>
      </c>
      <c r="W40" s="33">
        <f>'Anchor-Still'!J37</f>
        <v>0</v>
      </c>
      <c r="X40" s="34">
        <f t="shared" si="3"/>
        <v>0</v>
      </c>
      <c r="Y40" s="15"/>
      <c r="Z40" s="32">
        <f>'Test-Still'!B37</f>
        <v>14688824</v>
      </c>
      <c r="AA40" s="33">
        <f>'Test-Still'!C37</f>
        <v>39.8339</v>
      </c>
      <c r="AB40" s="33">
        <f>'Test-Still'!D37</f>
        <v>49.905200000000001</v>
      </c>
      <c r="AC40" s="33">
        <f>'Test-Still'!E37</f>
        <v>49.6023</v>
      </c>
      <c r="AD40" s="33"/>
      <c r="AE40" s="33">
        <f>'Test-Still'!F37</f>
        <v>33.219000000000001</v>
      </c>
      <c r="AF40" s="33">
        <f>'Test-Still'!G37</f>
        <v>20.648299999999999</v>
      </c>
      <c r="AG40" s="33">
        <f>'Test-Still'!H37</f>
        <v>93.756200000000007</v>
      </c>
      <c r="AH40" s="33"/>
      <c r="AI40" s="33"/>
      <c r="AJ40" s="33"/>
      <c r="AK40" s="33"/>
      <c r="AL40" s="33"/>
      <c r="AM40" s="33"/>
      <c r="AN40" s="33"/>
      <c r="AO40" s="33">
        <f>'Test-Still'!I37</f>
        <v>616.70000000000005</v>
      </c>
      <c r="AP40" s="33">
        <f>'Test-Still'!J37</f>
        <v>1.2432000000000001</v>
      </c>
      <c r="AQ40" s="34">
        <f t="shared" si="4"/>
        <v>0.17130555555555557</v>
      </c>
      <c r="AR40" s="32" t="e">
        <f t="shared" si="5"/>
        <v>#DIV/0!</v>
      </c>
      <c r="AS40" s="33" t="e">
        <f t="shared" si="6"/>
        <v>#DIV/0!</v>
      </c>
      <c r="AT40" s="16"/>
      <c r="AU40" s="16"/>
      <c r="AV40" s="440" t="s">
        <v>123</v>
      </c>
      <c r="AW40" s="401" cm="1">
        <f t="array" ref="AW40">bdRateExtend($G40:$G43,H40:H43,$Z40:$Z43,AA40:AA43)</f>
        <v>-1</v>
      </c>
      <c r="AX40" s="402" cm="1">
        <f t="array" ref="AX40">bdRateExtend($G40:$G45,H40:H45,$Z40:$Z45,AA40:AA45)</f>
        <v>-1</v>
      </c>
      <c r="AY40" s="402" cm="1">
        <f t="array" ref="AY40">bdRateExtend($G40:$G45,I40:I45,$Z40:$Z45,AB40:AB45)</f>
        <v>-1</v>
      </c>
      <c r="AZ40" s="405" cm="1">
        <f t="array" ref="AZ40">bdRateExtend($G40:$G45,J40:J45,$Z40:$Z45,AC40:AC45)</f>
        <v>-1</v>
      </c>
      <c r="BA40" s="405" t="e" cm="1">
        <f t="array" ref="BA40">bdRateExtend($G40:$G45,K40:K45,$Z40:$Z45,AD40:AD45)</f>
        <v>#VALUE!</v>
      </c>
      <c r="BB40" s="401" cm="1">
        <f t="array" ref="BB40">bdRateExtend($G40:$G43,L40:L43,$Z40:$Z43,AE40:AE43)</f>
        <v>-1</v>
      </c>
      <c r="BC40" s="376" cm="1">
        <f t="array" ref="BC40">bdRateExtend($G40:$G45,L40:L45,$Z40:$Z45,AE40:AE45)</f>
        <v>-1</v>
      </c>
      <c r="BD40" s="401" cm="1">
        <f t="array" ref="BD40">bdRateExtend($G40:$G43,M40:M43,$Z40:$Z43,AF40:AF43)</f>
        <v>-1</v>
      </c>
      <c r="BE40" s="376" cm="1">
        <f t="array" ref="BE40">bdRateExtend($G40:$G45,M40:M45,$Z40:$Z45,AF40:AF45)</f>
        <v>-1</v>
      </c>
      <c r="BF40" s="379" cm="1">
        <f t="array" ref="BF40">bdRateExtend($G40:$G43,N40:N43,$Z40:$Z43,AG40:AG43)</f>
        <v>-1</v>
      </c>
      <c r="BG40" s="376" cm="1">
        <f t="array" ref="BG40">bdRateExtend($G40:$G45,N40:N45,$Z40:$Z45,AG40:AG45)</f>
        <v>-1</v>
      </c>
      <c r="BH40" s="379" t="e" cm="1">
        <f t="array" ref="BH40">bdRateExtend($G40:$G43,O40:O43,$Z40:$Z43,AH40:AH43)</f>
        <v>#VALUE!</v>
      </c>
      <c r="BI40" s="376" t="e" cm="1">
        <f t="array" ref="BI40">bdRateExtend($G40:$G45,O40:O45,$Z40:$Z45,AH40:AH45)</f>
        <v>#VALUE!</v>
      </c>
      <c r="BJ40" s="401" t="e" cm="1">
        <f t="array" ref="BJ40">bdRateExtend($G40:$G43,P40:P43,$Z40:$Z43,AI40:AI43)</f>
        <v>#VALUE!</v>
      </c>
      <c r="BK40" s="376" t="e" cm="1">
        <f t="array" ref="BK40">bdRateExtend($G40:$G45,P40:P45,$Z40:$Z45,AI40:AI45)</f>
        <v>#VALUE!</v>
      </c>
      <c r="BL40" s="401" t="e" cm="1">
        <f t="array" ref="BL40">bdRateExtend($G40:$G43,Q40:Q43,$Z40:$Z43,AJ40:AJ43)</f>
        <v>#VALUE!</v>
      </c>
      <c r="BM40" s="376" t="e" cm="1">
        <f t="array" ref="BM40">bdRateExtend($G40:$G45,Q40:Q45,$Z40:$Z45,AJ40:AJ45)</f>
        <v>#VALUE!</v>
      </c>
      <c r="BN40" s="401" t="e" cm="1">
        <f t="array" ref="BN40">bdRateExtend($G40:$G43,R40:R43,$Z40:$Z43,AK40:AK43)</f>
        <v>#VALUE!</v>
      </c>
      <c r="BO40" s="402" t="e" cm="1">
        <f t="array" ref="BO40">bdRateExtend($G40:$G45,R40:R45,$Z40:$Z45,AK40:AK45)</f>
        <v>#VALUE!</v>
      </c>
      <c r="BP40" s="402" t="e" cm="1">
        <f t="array" ref="BP40">bdRateExtend($G40:$G45,S40:S45,$Z40:$Z45,AL40:AL45)</f>
        <v>#VALUE!</v>
      </c>
      <c r="BQ40" s="402" t="e" cm="1">
        <f t="array" ref="BQ40">bdRateExtend($G40:$G45,T40:T45,$Z40:$Z45,AM40:AM45)</f>
        <v>#VALUE!</v>
      </c>
      <c r="BR40" s="402" t="e" cm="1">
        <f t="array" ref="BR40">bdRateExtend($G40:$G45,U40:U45,$Z40:$Z45,AN40:AN45)</f>
        <v>#VALUE!</v>
      </c>
    </row>
    <row r="41" spans="1:70" ht="17" customHeight="1" x14ac:dyDescent="0.2">
      <c r="A41" s="387"/>
      <c r="B41" s="390"/>
      <c r="C41" s="393"/>
      <c r="D41" s="396"/>
      <c r="E41" s="399"/>
      <c r="F41" s="312">
        <v>27</v>
      </c>
      <c r="G41" s="35">
        <f>'Anchor-Still'!B38</f>
        <v>0</v>
      </c>
      <c r="H41" s="40">
        <f>'Anchor-Still'!C38</f>
        <v>0</v>
      </c>
      <c r="I41" s="40">
        <f>'Anchor-Still'!D38</f>
        <v>0</v>
      </c>
      <c r="J41" s="40">
        <f>'Anchor-Still'!E38</f>
        <v>0</v>
      </c>
      <c r="K41" s="40"/>
      <c r="L41" s="40">
        <f>'Anchor-Still'!F38</f>
        <v>0</v>
      </c>
      <c r="M41" s="40">
        <f>'Anchor-Still'!G38</f>
        <v>0</v>
      </c>
      <c r="N41" s="40">
        <f>'Anchor-Still'!H38</f>
        <v>0</v>
      </c>
      <c r="O41" s="40"/>
      <c r="P41" s="40"/>
      <c r="Q41" s="40"/>
      <c r="R41" s="40"/>
      <c r="S41" s="40"/>
      <c r="T41" s="40"/>
      <c r="U41" s="40"/>
      <c r="V41" s="40">
        <f>'Anchor-Still'!I38</f>
        <v>0</v>
      </c>
      <c r="W41" s="40">
        <f>'Anchor-Still'!J38</f>
        <v>0</v>
      </c>
      <c r="X41" s="36">
        <f t="shared" si="3"/>
        <v>0</v>
      </c>
      <c r="Y41" s="15"/>
      <c r="Z41" s="35">
        <f>'Test-Still'!B38</f>
        <v>7219984</v>
      </c>
      <c r="AA41" s="40">
        <f>'Test-Still'!C38</f>
        <v>36.247500000000002</v>
      </c>
      <c r="AB41" s="40">
        <f>'Test-Still'!D38</f>
        <v>48.2652</v>
      </c>
      <c r="AC41" s="40">
        <f>'Test-Still'!E38</f>
        <v>48.034700000000001</v>
      </c>
      <c r="AD41" s="40"/>
      <c r="AE41" s="40">
        <f>'Test-Still'!F38</f>
        <v>29.0031</v>
      </c>
      <c r="AF41" s="40">
        <f>'Test-Still'!G38</f>
        <v>16.375900000000001</v>
      </c>
      <c r="AG41" s="40">
        <f>'Test-Still'!H38</f>
        <v>90.6785</v>
      </c>
      <c r="AH41" s="40"/>
      <c r="AI41" s="40"/>
      <c r="AJ41" s="40"/>
      <c r="AK41" s="40"/>
      <c r="AL41" s="40"/>
      <c r="AM41" s="40"/>
      <c r="AN41" s="40"/>
      <c r="AO41" s="40">
        <f>'Test-Still'!I38</f>
        <v>460.8</v>
      </c>
      <c r="AP41" s="40">
        <f>'Test-Still'!J38</f>
        <v>0.82150000000000001</v>
      </c>
      <c r="AQ41" s="36">
        <f t="shared" si="4"/>
        <v>0.128</v>
      </c>
      <c r="AR41" s="35" t="e">
        <f t="shared" si="5"/>
        <v>#DIV/0!</v>
      </c>
      <c r="AS41" s="40" t="e">
        <f t="shared" si="6"/>
        <v>#DIV/0!</v>
      </c>
      <c r="AT41" s="16"/>
      <c r="AU41" s="16"/>
      <c r="AV41" s="381"/>
      <c r="AW41" s="382"/>
      <c r="AX41" s="403"/>
      <c r="AY41" s="403"/>
      <c r="AZ41" s="406"/>
      <c r="BA41" s="406"/>
      <c r="BB41" s="382"/>
      <c r="BC41" s="377"/>
      <c r="BD41" s="382"/>
      <c r="BE41" s="377"/>
      <c r="BF41" s="380"/>
      <c r="BG41" s="377"/>
      <c r="BH41" s="380"/>
      <c r="BI41" s="377"/>
      <c r="BJ41" s="382"/>
      <c r="BK41" s="377"/>
      <c r="BL41" s="382"/>
      <c r="BM41" s="377"/>
      <c r="BN41" s="382"/>
      <c r="BO41" s="403"/>
      <c r="BP41" s="403"/>
      <c r="BQ41" s="403"/>
      <c r="BR41" s="403"/>
    </row>
    <row r="42" spans="1:70" ht="17" customHeight="1" x14ac:dyDescent="0.2">
      <c r="A42" s="387"/>
      <c r="B42" s="390"/>
      <c r="C42" s="393"/>
      <c r="D42" s="396"/>
      <c r="E42" s="399"/>
      <c r="F42" s="312">
        <v>36</v>
      </c>
      <c r="G42" s="35">
        <f>'Anchor-Still'!B39</f>
        <v>0</v>
      </c>
      <c r="H42" s="40">
        <f>'Anchor-Still'!C39</f>
        <v>0</v>
      </c>
      <c r="I42" s="40">
        <f>'Anchor-Still'!D39</f>
        <v>0</v>
      </c>
      <c r="J42" s="40">
        <f>'Anchor-Still'!E39</f>
        <v>0</v>
      </c>
      <c r="K42" s="40"/>
      <c r="L42" s="40">
        <f>'Anchor-Still'!F39</f>
        <v>0</v>
      </c>
      <c r="M42" s="40">
        <f>'Anchor-Still'!G39</f>
        <v>0</v>
      </c>
      <c r="N42" s="40">
        <f>'Anchor-Still'!H39</f>
        <v>0</v>
      </c>
      <c r="O42" s="40"/>
      <c r="P42" s="40"/>
      <c r="Q42" s="40"/>
      <c r="R42" s="40"/>
      <c r="S42" s="40"/>
      <c r="T42" s="40"/>
      <c r="U42" s="40"/>
      <c r="V42" s="40">
        <f>'Anchor-Still'!I39</f>
        <v>0</v>
      </c>
      <c r="W42" s="40">
        <f>'Anchor-Still'!J39</f>
        <v>0</v>
      </c>
      <c r="X42" s="36">
        <f t="shared" si="3"/>
        <v>0</v>
      </c>
      <c r="Y42" s="15"/>
      <c r="Z42" s="35">
        <f>'Test-Still'!B39</f>
        <v>2232728</v>
      </c>
      <c r="AA42" s="40">
        <f>'Test-Still'!C39</f>
        <v>33.284999999999997</v>
      </c>
      <c r="AB42" s="40">
        <f>'Test-Still'!D39</f>
        <v>46.913699999999999</v>
      </c>
      <c r="AC42" s="40">
        <f>'Test-Still'!E39</f>
        <v>46.868699999999997</v>
      </c>
      <c r="AD42" s="40"/>
      <c r="AE42" s="40">
        <f>'Test-Still'!F39</f>
        <v>24.096299999999999</v>
      </c>
      <c r="AF42" s="40">
        <f>'Test-Still'!G39</f>
        <v>11.856400000000001</v>
      </c>
      <c r="AG42" s="40">
        <f>'Test-Still'!H39</f>
        <v>84.098600000000005</v>
      </c>
      <c r="AH42" s="40"/>
      <c r="AI42" s="40"/>
      <c r="AJ42" s="40"/>
      <c r="AK42" s="40"/>
      <c r="AL42" s="40"/>
      <c r="AM42" s="40"/>
      <c r="AN42" s="40"/>
      <c r="AO42" s="40">
        <f>'Test-Still'!I39</f>
        <v>451.8</v>
      </c>
      <c r="AP42" s="40">
        <f>'Test-Still'!J39</f>
        <v>0.59019999999999995</v>
      </c>
      <c r="AQ42" s="36">
        <f t="shared" si="4"/>
        <v>0.1255</v>
      </c>
      <c r="AR42" s="35" t="e">
        <f t="shared" si="5"/>
        <v>#DIV/0!</v>
      </c>
      <c r="AS42" s="40" t="e">
        <f t="shared" si="6"/>
        <v>#DIV/0!</v>
      </c>
      <c r="AT42" s="16"/>
      <c r="AU42" s="16"/>
      <c r="AV42" s="381" t="s">
        <v>124</v>
      </c>
      <c r="AW42" s="382" cm="1">
        <f t="array" ref="AW42">bdRateExtend($G41:$G44,H41:H44,$Z41:$Z44,AA41:AA44)</f>
        <v>-1</v>
      </c>
      <c r="AX42" s="403"/>
      <c r="AY42" s="403"/>
      <c r="AZ42" s="406"/>
      <c r="BA42" s="406"/>
      <c r="BB42" s="382" cm="1">
        <f t="array" ref="BB42">bdRateExtend($G41:$G44,L41:L44,$Z41:$Z44,AE41:AE44)</f>
        <v>-1</v>
      </c>
      <c r="BC42" s="377"/>
      <c r="BD42" s="382" cm="1">
        <f t="array" ref="BD42">bdRateExtend($G41:$G44,M41:M44,$Z41:$Z44,AF41:AF44)</f>
        <v>-1</v>
      </c>
      <c r="BE42" s="377"/>
      <c r="BF42" s="380" cm="1">
        <f t="array" ref="BF42">bdRateExtend($G41:$G44,N41:N44,$Z41:$Z44,AG41:AG44)</f>
        <v>-1</v>
      </c>
      <c r="BG42" s="377"/>
      <c r="BH42" s="380" t="e" cm="1">
        <f t="array" ref="BH42">bdRateExtend($G41:$G44,O41:O44,$Z41:$Z44,AH41:AH44)</f>
        <v>#VALUE!</v>
      </c>
      <c r="BI42" s="377"/>
      <c r="BJ42" s="382" t="e" cm="1">
        <f t="array" ref="BJ42">bdRateExtend($G41:$G44,P41:P44,$Z41:$Z44,AI41:AI44)</f>
        <v>#VALUE!</v>
      </c>
      <c r="BK42" s="377"/>
      <c r="BL42" s="382" t="e" cm="1">
        <f t="array" ref="BL42">bdRateExtend($G41:$G44,Q41:Q44,$Z41:$Z44,AJ41:AJ44)</f>
        <v>#VALUE!</v>
      </c>
      <c r="BM42" s="377"/>
      <c r="BN42" s="382" t="e" cm="1">
        <f t="array" ref="BN42">bdRateExtend($G41:$G44,R41:R44,$Z41:$Z44,AK41:AK44)</f>
        <v>#VALUE!</v>
      </c>
      <c r="BO42" s="403"/>
      <c r="BP42" s="403"/>
      <c r="BQ42" s="403"/>
      <c r="BR42" s="403"/>
    </row>
    <row r="43" spans="1:70" ht="17" customHeight="1" x14ac:dyDescent="0.2">
      <c r="A43" s="387"/>
      <c r="B43" s="390"/>
      <c r="C43" s="393"/>
      <c r="D43" s="396"/>
      <c r="E43" s="399"/>
      <c r="F43" s="312">
        <v>45</v>
      </c>
      <c r="G43" s="35">
        <f>'Anchor-Still'!B40</f>
        <v>0</v>
      </c>
      <c r="H43" s="40">
        <f>'Anchor-Still'!C40</f>
        <v>0</v>
      </c>
      <c r="I43" s="40">
        <f>'Anchor-Still'!D40</f>
        <v>0</v>
      </c>
      <c r="J43" s="40">
        <f>'Anchor-Still'!E40</f>
        <v>0</v>
      </c>
      <c r="K43" s="40"/>
      <c r="L43" s="40">
        <f>'Anchor-Still'!F40</f>
        <v>0</v>
      </c>
      <c r="M43" s="40">
        <f>'Anchor-Still'!G40</f>
        <v>0</v>
      </c>
      <c r="N43" s="40">
        <f>'Anchor-Still'!H40</f>
        <v>0</v>
      </c>
      <c r="O43" s="40"/>
      <c r="P43" s="40"/>
      <c r="Q43" s="40"/>
      <c r="R43" s="40"/>
      <c r="S43" s="40"/>
      <c r="T43" s="40"/>
      <c r="U43" s="40"/>
      <c r="V43" s="40">
        <f>'Anchor-Still'!I40</f>
        <v>0</v>
      </c>
      <c r="W43" s="40">
        <f>'Anchor-Still'!J40</f>
        <v>0</v>
      </c>
      <c r="X43" s="36">
        <f t="shared" si="3"/>
        <v>0</v>
      </c>
      <c r="Y43" s="15"/>
      <c r="Z43" s="35">
        <f>'Test-Still'!B40</f>
        <v>611392</v>
      </c>
      <c r="AA43" s="40">
        <f>'Test-Still'!C40</f>
        <v>31.7864</v>
      </c>
      <c r="AB43" s="40">
        <f>'Test-Still'!D40</f>
        <v>45.337899999999998</v>
      </c>
      <c r="AC43" s="40">
        <f>'Test-Still'!E40</f>
        <v>45.225200000000001</v>
      </c>
      <c r="AD43" s="40"/>
      <c r="AE43" s="40">
        <f>'Test-Still'!F40</f>
        <v>18.810099999999998</v>
      </c>
      <c r="AF43" s="40">
        <f>'Test-Still'!G40</f>
        <v>9.1022999999999996</v>
      </c>
      <c r="AG43" s="40">
        <f>'Test-Still'!H40</f>
        <v>72.003500000000003</v>
      </c>
      <c r="AH43" s="40"/>
      <c r="AI43" s="40"/>
      <c r="AJ43" s="40"/>
      <c r="AK43" s="40"/>
      <c r="AL43" s="40"/>
      <c r="AM43" s="40"/>
      <c r="AN43" s="40"/>
      <c r="AO43" s="40">
        <f>'Test-Still'!I40</f>
        <v>253.6</v>
      </c>
      <c r="AP43" s="40">
        <f>'Test-Still'!J40</f>
        <v>0.38550000000000001</v>
      </c>
      <c r="AQ43" s="36">
        <f t="shared" si="4"/>
        <v>7.0444444444444448E-2</v>
      </c>
      <c r="AR43" s="35" t="e">
        <f t="shared" si="5"/>
        <v>#DIV/0!</v>
      </c>
      <c r="AS43" s="40" t="e">
        <f t="shared" si="6"/>
        <v>#DIV/0!</v>
      </c>
      <c r="AT43" s="16"/>
      <c r="AU43" s="16"/>
      <c r="AV43" s="381"/>
      <c r="AW43" s="382"/>
      <c r="AX43" s="403"/>
      <c r="AY43" s="403"/>
      <c r="AZ43" s="406"/>
      <c r="BA43" s="406"/>
      <c r="BB43" s="382"/>
      <c r="BC43" s="377"/>
      <c r="BD43" s="382"/>
      <c r="BE43" s="377"/>
      <c r="BF43" s="380"/>
      <c r="BG43" s="377"/>
      <c r="BH43" s="380"/>
      <c r="BI43" s="377"/>
      <c r="BJ43" s="382"/>
      <c r="BK43" s="377"/>
      <c r="BL43" s="382"/>
      <c r="BM43" s="377"/>
      <c r="BN43" s="382"/>
      <c r="BO43" s="403"/>
      <c r="BP43" s="403"/>
      <c r="BQ43" s="403"/>
      <c r="BR43" s="403"/>
    </row>
    <row r="44" spans="1:70" ht="17" customHeight="1" x14ac:dyDescent="0.2">
      <c r="A44" s="387"/>
      <c r="B44" s="390"/>
      <c r="C44" s="393"/>
      <c r="D44" s="396"/>
      <c r="E44" s="399"/>
      <c r="F44" s="312">
        <v>54</v>
      </c>
      <c r="G44" s="35">
        <f>'Anchor-Still'!B41</f>
        <v>0</v>
      </c>
      <c r="H44" s="40">
        <f>'Anchor-Still'!C41</f>
        <v>0</v>
      </c>
      <c r="I44" s="40">
        <f>'Anchor-Still'!D41</f>
        <v>0</v>
      </c>
      <c r="J44" s="40">
        <f>'Anchor-Still'!E41</f>
        <v>0</v>
      </c>
      <c r="K44" s="40"/>
      <c r="L44" s="40">
        <f>'Anchor-Still'!F41</f>
        <v>0</v>
      </c>
      <c r="M44" s="40">
        <f>'Anchor-Still'!G41</f>
        <v>0</v>
      </c>
      <c r="N44" s="40">
        <f>'Anchor-Still'!H41</f>
        <v>0</v>
      </c>
      <c r="O44" s="40"/>
      <c r="P44" s="40"/>
      <c r="Q44" s="40"/>
      <c r="R44" s="40"/>
      <c r="S44" s="40"/>
      <c r="T44" s="40"/>
      <c r="U44" s="40"/>
      <c r="V44" s="40">
        <f>'Anchor-Still'!I41</f>
        <v>0</v>
      </c>
      <c r="W44" s="40">
        <f>'Anchor-Still'!J41</f>
        <v>0</v>
      </c>
      <c r="X44" s="36">
        <f t="shared" si="3"/>
        <v>0</v>
      </c>
      <c r="Y44" s="15"/>
      <c r="Z44" s="35">
        <f>'Test-Still'!B41</f>
        <v>296456</v>
      </c>
      <c r="AA44" s="40">
        <f>'Test-Still'!C41</f>
        <v>31.110199999999999</v>
      </c>
      <c r="AB44" s="40">
        <f>'Test-Still'!D41</f>
        <v>43.168199999999999</v>
      </c>
      <c r="AC44" s="40">
        <f>'Test-Still'!E41</f>
        <v>42.867899999999999</v>
      </c>
      <c r="AD44" s="40"/>
      <c r="AE44" s="40">
        <f>'Test-Still'!F41</f>
        <v>15.8461</v>
      </c>
      <c r="AF44" s="40">
        <f>'Test-Still'!G41</f>
        <v>8.3438999999999997</v>
      </c>
      <c r="AG44" s="40">
        <f>'Test-Still'!H41</f>
        <v>59.384799999999998</v>
      </c>
      <c r="AH44" s="40"/>
      <c r="AI44" s="40"/>
      <c r="AJ44" s="40"/>
      <c r="AK44" s="40"/>
      <c r="AL44" s="40"/>
      <c r="AM44" s="40"/>
      <c r="AN44" s="40"/>
      <c r="AO44" s="40">
        <f>'Test-Still'!I41</f>
        <v>163.30000000000001</v>
      </c>
      <c r="AP44" s="40">
        <f>'Test-Still'!J41</f>
        <v>0.34129999999999999</v>
      </c>
      <c r="AQ44" s="36">
        <f t="shared" si="4"/>
        <v>4.5361111111111116E-2</v>
      </c>
      <c r="AR44" s="35" t="e">
        <f t="shared" si="5"/>
        <v>#DIV/0!</v>
      </c>
      <c r="AS44" s="40" t="e">
        <f t="shared" si="6"/>
        <v>#DIV/0!</v>
      </c>
      <c r="AT44" s="16"/>
      <c r="AU44" s="16"/>
      <c r="AV44" s="381" t="s">
        <v>125</v>
      </c>
      <c r="AW44" s="382" cm="1">
        <f t="array" ref="AW44">bdRateExtend($G42:$G45,H42:H45,$Z42:$Z45,AA42:AA45)</f>
        <v>-1</v>
      </c>
      <c r="AX44" s="403"/>
      <c r="AY44" s="403"/>
      <c r="AZ44" s="406"/>
      <c r="BA44" s="406"/>
      <c r="BB44" s="382" cm="1">
        <f t="array" ref="BB44">bdRateExtend($G42:$G45,L42:L45,$Z42:$Z45,AE42:AE45)</f>
        <v>-1</v>
      </c>
      <c r="BC44" s="377"/>
      <c r="BD44" s="382" cm="1">
        <f t="array" ref="BD44">bdRateExtend($G42:$G45,M42:M45,$Z42:$Z45,AF42:AF45)</f>
        <v>-1</v>
      </c>
      <c r="BE44" s="377"/>
      <c r="BF44" s="380" cm="1">
        <f t="array" ref="BF44">bdRateExtend($G42:$G45,N42:N45,$Z42:$Z45,AG42:AG45)</f>
        <v>-1</v>
      </c>
      <c r="BG44" s="377"/>
      <c r="BH44" s="380" t="e" cm="1">
        <f t="array" ref="BH44">bdRateExtend($G42:$G45,O42:O45,$Z42:$Z45,AH42:AH45)</f>
        <v>#VALUE!</v>
      </c>
      <c r="BI44" s="377"/>
      <c r="BJ44" s="382" t="e" cm="1">
        <f t="array" ref="BJ44">bdRateExtend($G42:$G45,P42:P45,$Z42:$Z45,AI42:AI45)</f>
        <v>#VALUE!</v>
      </c>
      <c r="BK44" s="377"/>
      <c r="BL44" s="382" t="e" cm="1">
        <f t="array" ref="BL44">bdRateExtend($G42:$G45,Q42:Q45,$Z42:$Z45,AJ42:AJ45)</f>
        <v>#VALUE!</v>
      </c>
      <c r="BM44" s="377"/>
      <c r="BN44" s="382" t="e" cm="1">
        <f t="array" ref="BN44">bdRateExtend($G42:$G45,R42:R45,$Z42:$Z45,AK42:AK45)</f>
        <v>#VALUE!</v>
      </c>
      <c r="BO44" s="403"/>
      <c r="BP44" s="403"/>
      <c r="BQ44" s="403"/>
      <c r="BR44" s="403"/>
    </row>
    <row r="45" spans="1:70" ht="17" customHeight="1" thickBot="1" x14ac:dyDescent="0.25">
      <c r="A45" s="387"/>
      <c r="B45" s="391"/>
      <c r="C45" s="394"/>
      <c r="D45" s="397"/>
      <c r="E45" s="400"/>
      <c r="F45" s="313">
        <v>63</v>
      </c>
      <c r="G45" s="37">
        <f>'Anchor-Still'!B42</f>
        <v>0</v>
      </c>
      <c r="H45" s="38">
        <f>'Anchor-Still'!C42</f>
        <v>0</v>
      </c>
      <c r="I45" s="38">
        <f>'Anchor-Still'!D42</f>
        <v>0</v>
      </c>
      <c r="J45" s="38">
        <f>'Anchor-Still'!E42</f>
        <v>0</v>
      </c>
      <c r="K45" s="38"/>
      <c r="L45" s="38">
        <f>'Anchor-Still'!F42</f>
        <v>0</v>
      </c>
      <c r="M45" s="38">
        <f>'Anchor-Still'!G42</f>
        <v>0</v>
      </c>
      <c r="N45" s="38">
        <f>'Anchor-Still'!H42</f>
        <v>0</v>
      </c>
      <c r="O45" s="38"/>
      <c r="P45" s="38"/>
      <c r="Q45" s="38"/>
      <c r="R45" s="38"/>
      <c r="S45" s="38"/>
      <c r="T45" s="38"/>
      <c r="U45" s="38"/>
      <c r="V45" s="38">
        <f>'Anchor-Still'!I42</f>
        <v>0</v>
      </c>
      <c r="W45" s="38">
        <f>'Anchor-Still'!J42</f>
        <v>0</v>
      </c>
      <c r="X45" s="39">
        <f t="shared" si="3"/>
        <v>0</v>
      </c>
      <c r="Y45" s="15"/>
      <c r="Z45" s="37">
        <f>'Test-Still'!B42</f>
        <v>102288</v>
      </c>
      <c r="AA45" s="38">
        <f>'Test-Still'!C42</f>
        <v>29.613499999999998</v>
      </c>
      <c r="AB45" s="38">
        <f>'Test-Still'!D42</f>
        <v>38.616100000000003</v>
      </c>
      <c r="AC45" s="38">
        <f>'Test-Still'!E42</f>
        <v>37.230800000000002</v>
      </c>
      <c r="AD45" s="38"/>
      <c r="AE45" s="38">
        <f>'Test-Still'!F42</f>
        <v>13.2126</v>
      </c>
      <c r="AF45" s="38">
        <f>'Test-Still'!G42</f>
        <v>7.5994999999999999</v>
      </c>
      <c r="AG45" s="38">
        <f>'Test-Still'!H42</f>
        <v>39.095300000000002</v>
      </c>
      <c r="AH45" s="38"/>
      <c r="AI45" s="38"/>
      <c r="AJ45" s="38"/>
      <c r="AK45" s="38"/>
      <c r="AL45" s="38"/>
      <c r="AM45" s="38"/>
      <c r="AN45" s="38"/>
      <c r="AO45" s="38">
        <f>'Test-Still'!I42</f>
        <v>82.2</v>
      </c>
      <c r="AP45" s="38">
        <f>'Test-Still'!J42</f>
        <v>0.30809999999999998</v>
      </c>
      <c r="AQ45" s="39">
        <f t="shared" si="4"/>
        <v>2.2833333333333334E-2</v>
      </c>
      <c r="AR45" s="37" t="e">
        <f t="shared" si="5"/>
        <v>#DIV/0!</v>
      </c>
      <c r="AS45" s="38" t="e">
        <f t="shared" si="6"/>
        <v>#DIV/0!</v>
      </c>
      <c r="AT45" s="16"/>
      <c r="AU45" s="16"/>
      <c r="AV45" s="383"/>
      <c r="AW45" s="384"/>
      <c r="AX45" s="404"/>
      <c r="AY45" s="404"/>
      <c r="AZ45" s="407"/>
      <c r="BA45" s="407"/>
      <c r="BB45" s="384"/>
      <c r="BC45" s="378"/>
      <c r="BD45" s="384"/>
      <c r="BE45" s="378"/>
      <c r="BF45" s="385"/>
      <c r="BG45" s="378"/>
      <c r="BH45" s="385"/>
      <c r="BI45" s="378"/>
      <c r="BJ45" s="384"/>
      <c r="BK45" s="378"/>
      <c r="BL45" s="384"/>
      <c r="BM45" s="378"/>
      <c r="BN45" s="384"/>
      <c r="BO45" s="404"/>
      <c r="BP45" s="404"/>
      <c r="BQ45" s="404"/>
      <c r="BR45" s="404"/>
    </row>
    <row r="46" spans="1:70" ht="17" customHeight="1" x14ac:dyDescent="0.2">
      <c r="A46" s="387"/>
      <c r="B46" s="389" t="s">
        <v>1256</v>
      </c>
      <c r="C46" s="392" t="s">
        <v>1201</v>
      </c>
      <c r="D46" s="395"/>
      <c r="E46" s="398">
        <v>8</v>
      </c>
      <c r="F46" s="311">
        <v>18</v>
      </c>
      <c r="G46" s="32">
        <f>'Anchor-Still'!B43</f>
        <v>0</v>
      </c>
      <c r="H46" s="33">
        <f>'Anchor-Still'!C43</f>
        <v>0</v>
      </c>
      <c r="I46" s="33">
        <f>'Anchor-Still'!D43</f>
        <v>0</v>
      </c>
      <c r="J46" s="33">
        <f>'Anchor-Still'!E43</f>
        <v>0</v>
      </c>
      <c r="K46" s="33"/>
      <c r="L46" s="33">
        <f>'Anchor-Still'!F43</f>
        <v>0</v>
      </c>
      <c r="M46" s="33">
        <f>'Anchor-Still'!G43</f>
        <v>0</v>
      </c>
      <c r="N46" s="33">
        <f>'Anchor-Still'!H43</f>
        <v>0</v>
      </c>
      <c r="O46" s="33"/>
      <c r="P46" s="33"/>
      <c r="Q46" s="33"/>
      <c r="R46" s="33"/>
      <c r="S46" s="33"/>
      <c r="T46" s="33"/>
      <c r="U46" s="33"/>
      <c r="V46" s="33">
        <f>'Anchor-Still'!I43</f>
        <v>0</v>
      </c>
      <c r="W46" s="33">
        <f>'Anchor-Still'!J43</f>
        <v>0</v>
      </c>
      <c r="X46" s="34">
        <f t="shared" si="3"/>
        <v>0</v>
      </c>
      <c r="Y46" s="15"/>
      <c r="Z46" s="32">
        <f>'Test-Still'!B43</f>
        <v>4174928</v>
      </c>
      <c r="AA46" s="33">
        <f>'Test-Still'!C43</f>
        <v>45.627699999999997</v>
      </c>
      <c r="AB46" s="33">
        <f>'Test-Still'!D43</f>
        <v>45.233699999999999</v>
      </c>
      <c r="AC46" s="33">
        <f>'Test-Still'!E43</f>
        <v>45.955399999999997</v>
      </c>
      <c r="AD46" s="33"/>
      <c r="AE46" s="33">
        <f>'Test-Still'!F43</f>
        <v>39.2239</v>
      </c>
      <c r="AF46" s="33">
        <f>'Test-Still'!G43</f>
        <v>25.636199999999999</v>
      </c>
      <c r="AG46" s="33">
        <f>'Test-Still'!H43</f>
        <v>94.675799999999995</v>
      </c>
      <c r="AH46" s="33"/>
      <c r="AI46" s="33"/>
      <c r="AJ46" s="33"/>
      <c r="AK46" s="33"/>
      <c r="AL46" s="33"/>
      <c r="AM46" s="33"/>
      <c r="AN46" s="33"/>
      <c r="AO46" s="33">
        <f>'Test-Still'!I43</f>
        <v>246.6</v>
      </c>
      <c r="AP46" s="33">
        <f>'Test-Still'!J43</f>
        <v>0.51780000000000004</v>
      </c>
      <c r="AQ46" s="34">
        <f t="shared" si="4"/>
        <v>6.8500000000000005E-2</v>
      </c>
      <c r="AR46" s="32" t="e">
        <f t="shared" si="5"/>
        <v>#DIV/0!</v>
      </c>
      <c r="AS46" s="33" t="e">
        <f t="shared" si="6"/>
        <v>#DIV/0!</v>
      </c>
      <c r="AT46" s="16"/>
      <c r="AU46" s="16"/>
      <c r="AV46" s="440" t="s">
        <v>123</v>
      </c>
      <c r="AW46" s="401" cm="1">
        <f t="array" ref="AW46">bdRateExtend($G46:$G49,H46:H49,$Z46:$Z49,AA46:AA49)</f>
        <v>-1</v>
      </c>
      <c r="AX46" s="402" cm="1">
        <f t="array" ref="AX46">bdRateExtend($G46:$G51,H46:H51,$Z46:$Z51,AA46:AA51)</f>
        <v>-1</v>
      </c>
      <c r="AY46" s="402" cm="1">
        <f t="array" ref="AY46">bdRateExtend($G46:$G51,I46:I51,$Z46:$Z51,AB46:AB51)</f>
        <v>-1</v>
      </c>
      <c r="AZ46" s="405" cm="1">
        <f t="array" ref="AZ46">bdRateExtend($G46:$G51,J46:J51,$Z46:$Z51,AC46:AC51)</f>
        <v>-1</v>
      </c>
      <c r="BA46" s="405" t="e" cm="1">
        <f t="array" ref="BA46">bdRateExtend($G46:$G51,K46:K51,$Z46:$Z51,AD46:AD51)</f>
        <v>#VALUE!</v>
      </c>
      <c r="BB46" s="401" cm="1">
        <f t="array" ref="BB46">bdRateExtend($G46:$G49,L46:L49,$Z46:$Z49,AE46:AE49)</f>
        <v>-1</v>
      </c>
      <c r="BC46" s="376" cm="1">
        <f t="array" ref="BC46">bdRateExtend($G46:$G51,L46:L51,$Z46:$Z51,AE46:AE51)</f>
        <v>-1</v>
      </c>
      <c r="BD46" s="401" cm="1">
        <f t="array" ref="BD46">bdRateExtend($G46:$G49,M46:M49,$Z46:$Z49,AF46:AF49)</f>
        <v>-1</v>
      </c>
      <c r="BE46" s="376" cm="1">
        <f t="array" ref="BE46">bdRateExtend($G46:$G51,M46:M51,$Z46:$Z51,AF46:AF51)</f>
        <v>-1</v>
      </c>
      <c r="BF46" s="379" cm="1">
        <f t="array" ref="BF46">bdRateExtend($G46:$G49,N46:N49,$Z46:$Z49,AG46:AG49)</f>
        <v>-1</v>
      </c>
      <c r="BG46" s="376" cm="1">
        <f t="array" ref="BG46">bdRateExtend($G46:$G51,N46:N51,$Z46:$Z51,AG46:AG51)</f>
        <v>-1</v>
      </c>
      <c r="BH46" s="379" t="e" cm="1">
        <f t="array" ref="BH46">bdRateExtend($G46:$G49,O46:O49,$Z46:$Z49,AH46:AH49)</f>
        <v>#VALUE!</v>
      </c>
      <c r="BI46" s="376" t="e" cm="1">
        <f t="array" ref="BI46">bdRateExtend($G46:$G51,O46:O51,$Z46:$Z51,AH46:AH51)</f>
        <v>#VALUE!</v>
      </c>
      <c r="BJ46" s="401" t="e" cm="1">
        <f t="array" ref="BJ46">bdRateExtend($G46:$G49,P46:P49,$Z46:$Z49,AI46:AI49)</f>
        <v>#VALUE!</v>
      </c>
      <c r="BK46" s="376" t="e" cm="1">
        <f t="array" ref="BK46">bdRateExtend($G46:$G51,P46:P51,$Z46:$Z51,AI46:AI51)</f>
        <v>#VALUE!</v>
      </c>
      <c r="BL46" s="401" t="e" cm="1">
        <f t="array" ref="BL46">bdRateExtend($G46:$G49,Q46:Q49,$Z46:$Z49,AJ46:AJ49)</f>
        <v>#VALUE!</v>
      </c>
      <c r="BM46" s="376" t="e" cm="1">
        <f t="array" ref="BM46">bdRateExtend($G46:$G51,Q46:Q51,$Z46:$Z51,AJ46:AJ51)</f>
        <v>#VALUE!</v>
      </c>
      <c r="BN46" s="401" t="e" cm="1">
        <f t="array" ref="BN46">bdRateExtend($G46:$G49,R46:R49,$Z46:$Z49,AK46:AK49)</f>
        <v>#VALUE!</v>
      </c>
      <c r="BO46" s="402" t="e" cm="1">
        <f t="array" ref="BO46">bdRateExtend($G46:$G51,R46:R51,$Z46:$Z51,AK46:AK51)</f>
        <v>#VALUE!</v>
      </c>
      <c r="BP46" s="402" t="e" cm="1">
        <f t="array" ref="BP46">bdRateExtend($G46:$G51,S46:S51,$Z46:$Z51,AL46:AL51)</f>
        <v>#VALUE!</v>
      </c>
      <c r="BQ46" s="402" t="e" cm="1">
        <f t="array" ref="BQ46">bdRateExtend($G46:$G51,T46:T51,$Z46:$Z51,AM46:AM51)</f>
        <v>#VALUE!</v>
      </c>
      <c r="BR46" s="402" t="e" cm="1">
        <f t="array" ref="BR46">bdRateExtend($G46:$G51,U46:U51,$Z46:$Z51,AN46:AN51)</f>
        <v>#VALUE!</v>
      </c>
    </row>
    <row r="47" spans="1:70" ht="17" customHeight="1" x14ac:dyDescent="0.2">
      <c r="A47" s="387"/>
      <c r="B47" s="390"/>
      <c r="C47" s="393"/>
      <c r="D47" s="396"/>
      <c r="E47" s="399"/>
      <c r="F47" s="312">
        <v>27</v>
      </c>
      <c r="G47" s="35">
        <f>'Anchor-Still'!B44</f>
        <v>0</v>
      </c>
      <c r="H47" s="40">
        <f>'Anchor-Still'!C44</f>
        <v>0</v>
      </c>
      <c r="I47" s="40">
        <f>'Anchor-Still'!D44</f>
        <v>0</v>
      </c>
      <c r="J47" s="40">
        <f>'Anchor-Still'!E44</f>
        <v>0</v>
      </c>
      <c r="K47" s="40"/>
      <c r="L47" s="40">
        <f>'Anchor-Still'!F44</f>
        <v>0</v>
      </c>
      <c r="M47" s="40">
        <f>'Anchor-Still'!G44</f>
        <v>0</v>
      </c>
      <c r="N47" s="40">
        <f>'Anchor-Still'!H44</f>
        <v>0</v>
      </c>
      <c r="O47" s="40"/>
      <c r="P47" s="40"/>
      <c r="Q47" s="40"/>
      <c r="R47" s="40"/>
      <c r="S47" s="40"/>
      <c r="T47" s="40"/>
      <c r="U47" s="40"/>
      <c r="V47" s="40">
        <f>'Anchor-Still'!I44</f>
        <v>0</v>
      </c>
      <c r="W47" s="40">
        <f>'Anchor-Still'!J44</f>
        <v>0</v>
      </c>
      <c r="X47" s="36">
        <f t="shared" si="3"/>
        <v>0</v>
      </c>
      <c r="Y47" s="15"/>
      <c r="Z47" s="35">
        <f>'Test-Still'!B44</f>
        <v>2753640</v>
      </c>
      <c r="AA47" s="40">
        <f>'Test-Still'!C44</f>
        <v>43.252499999999998</v>
      </c>
      <c r="AB47" s="40">
        <f>'Test-Still'!D44</f>
        <v>42.776699999999998</v>
      </c>
      <c r="AC47" s="40">
        <f>'Test-Still'!E44</f>
        <v>43.633499999999998</v>
      </c>
      <c r="AD47" s="40"/>
      <c r="AE47" s="40">
        <f>'Test-Still'!F44</f>
        <v>35.357700000000001</v>
      </c>
      <c r="AF47" s="40">
        <f>'Test-Still'!G44</f>
        <v>23.236899999999999</v>
      </c>
      <c r="AG47" s="40">
        <f>'Test-Still'!H44</f>
        <v>92.164500000000004</v>
      </c>
      <c r="AH47" s="40"/>
      <c r="AI47" s="40"/>
      <c r="AJ47" s="40"/>
      <c r="AK47" s="40"/>
      <c r="AL47" s="40"/>
      <c r="AM47" s="40"/>
      <c r="AN47" s="40"/>
      <c r="AO47" s="40">
        <f>'Test-Still'!I44</f>
        <v>212.3</v>
      </c>
      <c r="AP47" s="40">
        <f>'Test-Still'!J44</f>
        <v>0.45350000000000001</v>
      </c>
      <c r="AQ47" s="36">
        <f t="shared" si="4"/>
        <v>5.8972222222222224E-2</v>
      </c>
      <c r="AR47" s="35" t="e">
        <f t="shared" si="5"/>
        <v>#DIV/0!</v>
      </c>
      <c r="AS47" s="40" t="e">
        <f t="shared" si="6"/>
        <v>#DIV/0!</v>
      </c>
      <c r="AT47" s="16"/>
      <c r="AU47" s="16"/>
      <c r="AV47" s="381"/>
      <c r="AW47" s="382"/>
      <c r="AX47" s="403"/>
      <c r="AY47" s="403"/>
      <c r="AZ47" s="406"/>
      <c r="BA47" s="406"/>
      <c r="BB47" s="382"/>
      <c r="BC47" s="377"/>
      <c r="BD47" s="382"/>
      <c r="BE47" s="377"/>
      <c r="BF47" s="380"/>
      <c r="BG47" s="377"/>
      <c r="BH47" s="380"/>
      <c r="BI47" s="377"/>
      <c r="BJ47" s="382"/>
      <c r="BK47" s="377"/>
      <c r="BL47" s="382"/>
      <c r="BM47" s="377"/>
      <c r="BN47" s="382"/>
      <c r="BO47" s="403"/>
      <c r="BP47" s="403"/>
      <c r="BQ47" s="403"/>
      <c r="BR47" s="403"/>
    </row>
    <row r="48" spans="1:70" ht="17" customHeight="1" x14ac:dyDescent="0.2">
      <c r="A48" s="387"/>
      <c r="B48" s="390"/>
      <c r="C48" s="393"/>
      <c r="D48" s="396"/>
      <c r="E48" s="399"/>
      <c r="F48" s="312">
        <v>36</v>
      </c>
      <c r="G48" s="35">
        <f>'Anchor-Still'!B45</f>
        <v>0</v>
      </c>
      <c r="H48" s="40">
        <f>'Anchor-Still'!C45</f>
        <v>0</v>
      </c>
      <c r="I48" s="40">
        <f>'Anchor-Still'!D45</f>
        <v>0</v>
      </c>
      <c r="J48" s="40">
        <f>'Anchor-Still'!E45</f>
        <v>0</v>
      </c>
      <c r="K48" s="40"/>
      <c r="L48" s="40">
        <f>'Anchor-Still'!F45</f>
        <v>0</v>
      </c>
      <c r="M48" s="40">
        <f>'Anchor-Still'!G45</f>
        <v>0</v>
      </c>
      <c r="N48" s="40">
        <f>'Anchor-Still'!H45</f>
        <v>0</v>
      </c>
      <c r="O48" s="40"/>
      <c r="P48" s="40"/>
      <c r="Q48" s="40"/>
      <c r="R48" s="40"/>
      <c r="S48" s="40"/>
      <c r="T48" s="40"/>
      <c r="U48" s="40"/>
      <c r="V48" s="40">
        <f>'Anchor-Still'!I45</f>
        <v>0</v>
      </c>
      <c r="W48" s="40">
        <f>'Anchor-Still'!J45</f>
        <v>0</v>
      </c>
      <c r="X48" s="36">
        <f t="shared" si="3"/>
        <v>0</v>
      </c>
      <c r="Y48" s="15"/>
      <c r="Z48" s="35">
        <f>'Test-Still'!B45</f>
        <v>1690216</v>
      </c>
      <c r="AA48" s="40">
        <f>'Test-Still'!C45</f>
        <v>40.422699999999999</v>
      </c>
      <c r="AB48" s="40">
        <f>'Test-Still'!D45</f>
        <v>39.995699999999999</v>
      </c>
      <c r="AC48" s="40">
        <f>'Test-Still'!E45</f>
        <v>40.999699999999997</v>
      </c>
      <c r="AD48" s="40"/>
      <c r="AE48" s="40">
        <f>'Test-Still'!F45</f>
        <v>30.803899999999999</v>
      </c>
      <c r="AF48" s="40">
        <f>'Test-Still'!G45</f>
        <v>20.4177</v>
      </c>
      <c r="AG48" s="40">
        <f>'Test-Still'!H45</f>
        <v>86.432299999999998</v>
      </c>
      <c r="AH48" s="40"/>
      <c r="AI48" s="40"/>
      <c r="AJ48" s="40"/>
      <c r="AK48" s="40"/>
      <c r="AL48" s="40"/>
      <c r="AM48" s="40"/>
      <c r="AN48" s="40"/>
      <c r="AO48" s="40">
        <f>'Test-Still'!I45</f>
        <v>229.5</v>
      </c>
      <c r="AP48" s="40">
        <f>'Test-Still'!J45</f>
        <v>0.39560000000000001</v>
      </c>
      <c r="AQ48" s="36">
        <f t="shared" si="4"/>
        <v>6.3750000000000001E-2</v>
      </c>
      <c r="AR48" s="35" t="e">
        <f t="shared" si="5"/>
        <v>#DIV/0!</v>
      </c>
      <c r="AS48" s="40" t="e">
        <f t="shared" si="6"/>
        <v>#DIV/0!</v>
      </c>
      <c r="AT48" s="16"/>
      <c r="AU48" s="16"/>
      <c r="AV48" s="381" t="s">
        <v>124</v>
      </c>
      <c r="AW48" s="382" cm="1">
        <f t="array" ref="AW48">bdRateExtend($G47:$G50,H47:H50,$Z47:$Z50,AA47:AA50)</f>
        <v>-1</v>
      </c>
      <c r="AX48" s="403"/>
      <c r="AY48" s="403"/>
      <c r="AZ48" s="406"/>
      <c r="BA48" s="406"/>
      <c r="BB48" s="382" cm="1">
        <f t="array" ref="BB48">bdRateExtend($G47:$G50,L47:L50,$Z47:$Z50,AE47:AE50)</f>
        <v>-1</v>
      </c>
      <c r="BC48" s="377"/>
      <c r="BD48" s="382" cm="1">
        <f t="array" ref="BD48">bdRateExtend($G47:$G50,M47:M50,$Z47:$Z50,AF47:AF50)</f>
        <v>-1</v>
      </c>
      <c r="BE48" s="377"/>
      <c r="BF48" s="380" cm="1">
        <f t="array" ref="BF48">bdRateExtend($G47:$G50,N47:N50,$Z47:$Z50,AG47:AG50)</f>
        <v>-1</v>
      </c>
      <c r="BG48" s="377"/>
      <c r="BH48" s="380" t="e" cm="1">
        <f t="array" ref="BH48">bdRateExtend($G47:$G50,O47:O50,$Z47:$Z50,AH47:AH50)</f>
        <v>#VALUE!</v>
      </c>
      <c r="BI48" s="377"/>
      <c r="BJ48" s="382" t="e" cm="1">
        <f t="array" ref="BJ48">bdRateExtend($G47:$G50,P47:P50,$Z47:$Z50,AI47:AI50)</f>
        <v>#VALUE!</v>
      </c>
      <c r="BK48" s="377"/>
      <c r="BL48" s="382" t="e" cm="1">
        <f t="array" ref="BL48">bdRateExtend($G47:$G50,Q47:Q50,$Z47:$Z50,AJ47:AJ50)</f>
        <v>#VALUE!</v>
      </c>
      <c r="BM48" s="377"/>
      <c r="BN48" s="382" t="e" cm="1">
        <f t="array" ref="BN48">bdRateExtend($G47:$G50,R47:R50,$Z47:$Z50,AK47:AK50)</f>
        <v>#VALUE!</v>
      </c>
      <c r="BO48" s="403"/>
      <c r="BP48" s="403"/>
      <c r="BQ48" s="403"/>
      <c r="BR48" s="403"/>
    </row>
    <row r="49" spans="1:70" ht="17" customHeight="1" x14ac:dyDescent="0.2">
      <c r="A49" s="387"/>
      <c r="B49" s="390"/>
      <c r="C49" s="393"/>
      <c r="D49" s="396"/>
      <c r="E49" s="399"/>
      <c r="F49" s="312">
        <v>45</v>
      </c>
      <c r="G49" s="35">
        <f>'Anchor-Still'!B46</f>
        <v>0</v>
      </c>
      <c r="H49" s="40">
        <f>'Anchor-Still'!C46</f>
        <v>0</v>
      </c>
      <c r="I49" s="40">
        <f>'Anchor-Still'!D46</f>
        <v>0</v>
      </c>
      <c r="J49" s="40">
        <f>'Anchor-Still'!E46</f>
        <v>0</v>
      </c>
      <c r="K49" s="40"/>
      <c r="L49" s="40">
        <f>'Anchor-Still'!F46</f>
        <v>0</v>
      </c>
      <c r="M49" s="40">
        <f>'Anchor-Still'!G46</f>
        <v>0</v>
      </c>
      <c r="N49" s="40">
        <f>'Anchor-Still'!H46</f>
        <v>0</v>
      </c>
      <c r="O49" s="40"/>
      <c r="P49" s="40"/>
      <c r="Q49" s="40"/>
      <c r="R49" s="40"/>
      <c r="S49" s="40"/>
      <c r="T49" s="40"/>
      <c r="U49" s="40"/>
      <c r="V49" s="40">
        <f>'Anchor-Still'!I46</f>
        <v>0</v>
      </c>
      <c r="W49" s="40">
        <f>'Anchor-Still'!J46</f>
        <v>0</v>
      </c>
      <c r="X49" s="36">
        <f t="shared" si="3"/>
        <v>0</v>
      </c>
      <c r="Y49" s="15"/>
      <c r="Z49" s="35">
        <f>'Test-Still'!B46</f>
        <v>1025080</v>
      </c>
      <c r="AA49" s="40">
        <f>'Test-Still'!C46</f>
        <v>37.454700000000003</v>
      </c>
      <c r="AB49" s="40">
        <f>'Test-Still'!D46</f>
        <v>37.270400000000002</v>
      </c>
      <c r="AC49" s="40">
        <f>'Test-Still'!E46</f>
        <v>38.351199999999999</v>
      </c>
      <c r="AD49" s="40"/>
      <c r="AE49" s="40">
        <f>'Test-Still'!F46</f>
        <v>26.0824</v>
      </c>
      <c r="AF49" s="40">
        <f>'Test-Still'!G46</f>
        <v>17.5151</v>
      </c>
      <c r="AG49" s="40">
        <f>'Test-Still'!H46</f>
        <v>75.518799999999999</v>
      </c>
      <c r="AH49" s="40"/>
      <c r="AI49" s="40"/>
      <c r="AJ49" s="40"/>
      <c r="AK49" s="40"/>
      <c r="AL49" s="40"/>
      <c r="AM49" s="40"/>
      <c r="AN49" s="40"/>
      <c r="AO49" s="40">
        <f>'Test-Still'!I46</f>
        <v>168.2</v>
      </c>
      <c r="AP49" s="40">
        <f>'Test-Still'!J46</f>
        <v>0.37309999999999999</v>
      </c>
      <c r="AQ49" s="36">
        <f t="shared" si="4"/>
        <v>4.6722222222222221E-2</v>
      </c>
      <c r="AR49" s="35" t="e">
        <f t="shared" si="5"/>
        <v>#DIV/0!</v>
      </c>
      <c r="AS49" s="40" t="e">
        <f t="shared" si="6"/>
        <v>#DIV/0!</v>
      </c>
      <c r="AT49" s="16"/>
      <c r="AU49" s="16"/>
      <c r="AV49" s="381"/>
      <c r="AW49" s="382"/>
      <c r="AX49" s="403"/>
      <c r="AY49" s="403"/>
      <c r="AZ49" s="406"/>
      <c r="BA49" s="406"/>
      <c r="BB49" s="382"/>
      <c r="BC49" s="377"/>
      <c r="BD49" s="382"/>
      <c r="BE49" s="377"/>
      <c r="BF49" s="380"/>
      <c r="BG49" s="377"/>
      <c r="BH49" s="380"/>
      <c r="BI49" s="377"/>
      <c r="BJ49" s="382"/>
      <c r="BK49" s="377"/>
      <c r="BL49" s="382"/>
      <c r="BM49" s="377"/>
      <c r="BN49" s="382"/>
      <c r="BO49" s="403"/>
      <c r="BP49" s="403"/>
      <c r="BQ49" s="403"/>
      <c r="BR49" s="403"/>
    </row>
    <row r="50" spans="1:70" ht="17" customHeight="1" x14ac:dyDescent="0.2">
      <c r="A50" s="387"/>
      <c r="B50" s="390"/>
      <c r="C50" s="393"/>
      <c r="D50" s="396"/>
      <c r="E50" s="399"/>
      <c r="F50" s="312">
        <v>54</v>
      </c>
      <c r="G50" s="35">
        <f>'Anchor-Still'!B47</f>
        <v>0</v>
      </c>
      <c r="H50" s="40">
        <f>'Anchor-Still'!C47</f>
        <v>0</v>
      </c>
      <c r="I50" s="40">
        <f>'Anchor-Still'!D47</f>
        <v>0</v>
      </c>
      <c r="J50" s="40">
        <f>'Anchor-Still'!E47</f>
        <v>0</v>
      </c>
      <c r="K50" s="40"/>
      <c r="L50" s="40">
        <f>'Anchor-Still'!F47</f>
        <v>0</v>
      </c>
      <c r="M50" s="40">
        <f>'Anchor-Still'!G47</f>
        <v>0</v>
      </c>
      <c r="N50" s="40">
        <f>'Anchor-Still'!H47</f>
        <v>0</v>
      </c>
      <c r="O50" s="40"/>
      <c r="P50" s="40"/>
      <c r="Q50" s="40"/>
      <c r="R50" s="40"/>
      <c r="S50" s="40"/>
      <c r="T50" s="40"/>
      <c r="U50" s="40"/>
      <c r="V50" s="40">
        <f>'Anchor-Still'!I47</f>
        <v>0</v>
      </c>
      <c r="W50" s="40">
        <f>'Anchor-Still'!J47</f>
        <v>0</v>
      </c>
      <c r="X50" s="36">
        <f t="shared" si="3"/>
        <v>0</v>
      </c>
      <c r="Y50" s="15"/>
      <c r="Z50" s="35">
        <f>'Test-Still'!B47</f>
        <v>619544</v>
      </c>
      <c r="AA50" s="40">
        <f>'Test-Still'!C47</f>
        <v>34.479500000000002</v>
      </c>
      <c r="AB50" s="40">
        <f>'Test-Still'!D47</f>
        <v>34.7941</v>
      </c>
      <c r="AC50" s="40">
        <f>'Test-Still'!E47</f>
        <v>35.796599999999998</v>
      </c>
      <c r="AD50" s="40"/>
      <c r="AE50" s="40">
        <f>'Test-Still'!F47</f>
        <v>21.779800000000002</v>
      </c>
      <c r="AF50" s="40">
        <f>'Test-Still'!G47</f>
        <v>14.727</v>
      </c>
      <c r="AG50" s="40">
        <f>'Test-Still'!H47</f>
        <v>59.186199999999999</v>
      </c>
      <c r="AH50" s="40"/>
      <c r="AI50" s="40"/>
      <c r="AJ50" s="40"/>
      <c r="AK50" s="40"/>
      <c r="AL50" s="40"/>
      <c r="AM50" s="40"/>
      <c r="AN50" s="40"/>
      <c r="AO50" s="40">
        <f>'Test-Still'!I47</f>
        <v>126.5</v>
      </c>
      <c r="AP50" s="40">
        <f>'Test-Still'!J47</f>
        <v>0.37580000000000002</v>
      </c>
      <c r="AQ50" s="36">
        <f t="shared" si="4"/>
        <v>3.5138888888888886E-2</v>
      </c>
      <c r="AR50" s="35" t="e">
        <f t="shared" si="5"/>
        <v>#DIV/0!</v>
      </c>
      <c r="AS50" s="40" t="e">
        <f t="shared" si="6"/>
        <v>#DIV/0!</v>
      </c>
      <c r="AT50" s="16"/>
      <c r="AU50" s="16"/>
      <c r="AV50" s="381" t="s">
        <v>125</v>
      </c>
      <c r="AW50" s="382" cm="1">
        <f t="array" ref="AW50">bdRateExtend($G48:$G51,H48:H51,$Z48:$Z51,AA48:AA51)</f>
        <v>-1</v>
      </c>
      <c r="AX50" s="403"/>
      <c r="AY50" s="403"/>
      <c r="AZ50" s="406"/>
      <c r="BA50" s="406"/>
      <c r="BB50" s="382" cm="1">
        <f t="array" ref="BB50">bdRateExtend($G48:$G51,L48:L51,$Z48:$Z51,AE48:AE51)</f>
        <v>-1</v>
      </c>
      <c r="BC50" s="377"/>
      <c r="BD50" s="382" cm="1">
        <f t="array" ref="BD50">bdRateExtend($G48:$G51,M48:M51,$Z48:$Z51,AF48:AF51)</f>
        <v>-1</v>
      </c>
      <c r="BE50" s="377"/>
      <c r="BF50" s="380" cm="1">
        <f t="array" ref="BF50">bdRateExtend($G48:$G51,N48:N51,$Z48:$Z51,AG48:AG51)</f>
        <v>-1</v>
      </c>
      <c r="BG50" s="377"/>
      <c r="BH50" s="380" t="e" cm="1">
        <f t="array" ref="BH50">bdRateExtend($G48:$G51,O48:O51,$Z48:$Z51,AH48:AH51)</f>
        <v>#VALUE!</v>
      </c>
      <c r="BI50" s="377"/>
      <c r="BJ50" s="382" t="e" cm="1">
        <f t="array" ref="BJ50">bdRateExtend($G48:$G51,P48:P51,$Z48:$Z51,AI48:AI51)</f>
        <v>#VALUE!</v>
      </c>
      <c r="BK50" s="377"/>
      <c r="BL50" s="382" t="e" cm="1">
        <f t="array" ref="BL50">bdRateExtend($G48:$G51,Q48:Q51,$Z48:$Z51,AJ48:AJ51)</f>
        <v>#VALUE!</v>
      </c>
      <c r="BM50" s="377"/>
      <c r="BN50" s="382" t="e" cm="1">
        <f t="array" ref="BN50">bdRateExtend($G48:$G51,R48:R51,$Z48:$Z51,AK48:AK51)</f>
        <v>#VALUE!</v>
      </c>
      <c r="BO50" s="403"/>
      <c r="BP50" s="403"/>
      <c r="BQ50" s="403"/>
      <c r="BR50" s="403"/>
    </row>
    <row r="51" spans="1:70" ht="17" customHeight="1" thickBot="1" x14ac:dyDescent="0.25">
      <c r="A51" s="387"/>
      <c r="B51" s="391"/>
      <c r="C51" s="394"/>
      <c r="D51" s="397"/>
      <c r="E51" s="400"/>
      <c r="F51" s="313">
        <v>63</v>
      </c>
      <c r="G51" s="37">
        <f>'Anchor-Still'!B48</f>
        <v>0</v>
      </c>
      <c r="H51" s="38">
        <f>'Anchor-Still'!C48</f>
        <v>0</v>
      </c>
      <c r="I51" s="38">
        <f>'Anchor-Still'!D48</f>
        <v>0</v>
      </c>
      <c r="J51" s="38">
        <f>'Anchor-Still'!E48</f>
        <v>0</v>
      </c>
      <c r="K51" s="38"/>
      <c r="L51" s="38">
        <f>'Anchor-Still'!F48</f>
        <v>0</v>
      </c>
      <c r="M51" s="38">
        <f>'Anchor-Still'!G48</f>
        <v>0</v>
      </c>
      <c r="N51" s="38">
        <f>'Anchor-Still'!H48</f>
        <v>0</v>
      </c>
      <c r="O51" s="38"/>
      <c r="P51" s="38"/>
      <c r="Q51" s="38"/>
      <c r="R51" s="38"/>
      <c r="S51" s="38"/>
      <c r="T51" s="38"/>
      <c r="U51" s="38"/>
      <c r="V51" s="38">
        <f>'Anchor-Still'!I48</f>
        <v>0</v>
      </c>
      <c r="W51" s="38">
        <f>'Anchor-Still'!J48</f>
        <v>0</v>
      </c>
      <c r="X51" s="39">
        <f t="shared" si="3"/>
        <v>0</v>
      </c>
      <c r="Y51" s="15"/>
      <c r="Z51" s="37">
        <f>'Test-Still'!B48</f>
        <v>230120</v>
      </c>
      <c r="AA51" s="38">
        <f>'Test-Still'!C48</f>
        <v>29.560500000000001</v>
      </c>
      <c r="AB51" s="38">
        <f>'Test-Still'!D48</f>
        <v>30.6294</v>
      </c>
      <c r="AC51" s="38">
        <f>'Test-Still'!E48</f>
        <v>31.327200000000001</v>
      </c>
      <c r="AD51" s="38"/>
      <c r="AE51" s="38">
        <f>'Test-Still'!F48</f>
        <v>15.1427</v>
      </c>
      <c r="AF51" s="38">
        <f>'Test-Still'!G48</f>
        <v>10.3619</v>
      </c>
      <c r="AG51" s="38">
        <f>'Test-Still'!H48</f>
        <v>24.464700000000001</v>
      </c>
      <c r="AH51" s="38"/>
      <c r="AI51" s="38"/>
      <c r="AJ51" s="38"/>
      <c r="AK51" s="38"/>
      <c r="AL51" s="38"/>
      <c r="AM51" s="38"/>
      <c r="AN51" s="38"/>
      <c r="AO51" s="38">
        <f>'Test-Still'!I48</f>
        <v>79.2</v>
      </c>
      <c r="AP51" s="38">
        <f>'Test-Still'!J48</f>
        <v>0.25069999999999998</v>
      </c>
      <c r="AQ51" s="39">
        <f t="shared" si="4"/>
        <v>2.2000000000000002E-2</v>
      </c>
      <c r="AR51" s="37" t="e">
        <f t="shared" si="5"/>
        <v>#DIV/0!</v>
      </c>
      <c r="AS51" s="38" t="e">
        <f t="shared" si="6"/>
        <v>#DIV/0!</v>
      </c>
      <c r="AT51" s="16"/>
      <c r="AU51" s="16"/>
      <c r="AV51" s="383"/>
      <c r="AW51" s="384"/>
      <c r="AX51" s="404"/>
      <c r="AY51" s="404"/>
      <c r="AZ51" s="407"/>
      <c r="BA51" s="407"/>
      <c r="BB51" s="384"/>
      <c r="BC51" s="378"/>
      <c r="BD51" s="384"/>
      <c r="BE51" s="378"/>
      <c r="BF51" s="385"/>
      <c r="BG51" s="378"/>
      <c r="BH51" s="385"/>
      <c r="BI51" s="378"/>
      <c r="BJ51" s="384"/>
      <c r="BK51" s="378"/>
      <c r="BL51" s="384"/>
      <c r="BM51" s="378"/>
      <c r="BN51" s="384"/>
      <c r="BO51" s="404"/>
      <c r="BP51" s="404"/>
      <c r="BQ51" s="404"/>
      <c r="BR51" s="404"/>
    </row>
    <row r="52" spans="1:70" ht="17" customHeight="1" x14ac:dyDescent="0.2">
      <c r="A52" s="387"/>
      <c r="B52" s="389" t="s">
        <v>1195</v>
      </c>
      <c r="C52" s="392" t="s">
        <v>1202</v>
      </c>
      <c r="D52" s="395"/>
      <c r="E52" s="398">
        <v>8</v>
      </c>
      <c r="F52" s="311">
        <v>18</v>
      </c>
      <c r="G52" s="32">
        <f>'Anchor-Still'!B49</f>
        <v>0</v>
      </c>
      <c r="H52" s="33">
        <f>'Anchor-Still'!C49</f>
        <v>0</v>
      </c>
      <c r="I52" s="33">
        <f>'Anchor-Still'!D49</f>
        <v>0</v>
      </c>
      <c r="J52" s="33">
        <f>'Anchor-Still'!E49</f>
        <v>0</v>
      </c>
      <c r="K52" s="33"/>
      <c r="L52" s="33">
        <f>'Anchor-Still'!F49</f>
        <v>0</v>
      </c>
      <c r="M52" s="33">
        <f>'Anchor-Still'!G49</f>
        <v>0</v>
      </c>
      <c r="N52" s="33">
        <f>'Anchor-Still'!H49</f>
        <v>0</v>
      </c>
      <c r="O52" s="33"/>
      <c r="P52" s="33"/>
      <c r="Q52" s="33"/>
      <c r="R52" s="33"/>
      <c r="S52" s="33"/>
      <c r="T52" s="33"/>
      <c r="U52" s="33"/>
      <c r="V52" s="33">
        <f>'Anchor-Still'!I49</f>
        <v>0</v>
      </c>
      <c r="W52" s="33">
        <f>'Anchor-Still'!J49</f>
        <v>0</v>
      </c>
      <c r="X52" s="34">
        <f t="shared" si="3"/>
        <v>0</v>
      </c>
      <c r="Y52" s="15"/>
      <c r="Z52" s="32">
        <f>'Test-Still'!B49</f>
        <v>21026880</v>
      </c>
      <c r="AA52" s="33">
        <f>'Test-Still'!C49</f>
        <v>40.269100000000002</v>
      </c>
      <c r="AB52" s="33">
        <f>'Test-Still'!D49</f>
        <v>43.738999999999997</v>
      </c>
      <c r="AC52" s="33">
        <f>'Test-Still'!E49</f>
        <v>45.877299999999998</v>
      </c>
      <c r="AD52" s="33"/>
      <c r="AE52" s="33">
        <f>'Test-Still'!F49</f>
        <v>41.778300000000002</v>
      </c>
      <c r="AF52" s="33">
        <f>'Test-Still'!G49</f>
        <v>24.6721</v>
      </c>
      <c r="AG52" s="33">
        <f>'Test-Still'!H49</f>
        <v>95.780500000000004</v>
      </c>
      <c r="AH52" s="33"/>
      <c r="AI52" s="33"/>
      <c r="AJ52" s="33"/>
      <c r="AK52" s="33"/>
      <c r="AL52" s="33"/>
      <c r="AM52" s="33"/>
      <c r="AN52" s="33"/>
      <c r="AO52" s="33">
        <f>'Test-Still'!I49</f>
        <v>522.70000000000005</v>
      </c>
      <c r="AP52" s="33">
        <f>'Test-Still'!J49</f>
        <v>1.6155999999999999</v>
      </c>
      <c r="AQ52" s="34">
        <f t="shared" si="4"/>
        <v>0.14519444444444446</v>
      </c>
      <c r="AR52" s="32" t="e">
        <f t="shared" si="5"/>
        <v>#DIV/0!</v>
      </c>
      <c r="AS52" s="33" t="e">
        <f t="shared" si="6"/>
        <v>#DIV/0!</v>
      </c>
      <c r="AT52" s="16"/>
      <c r="AU52" s="16"/>
      <c r="AV52" s="440" t="s">
        <v>123</v>
      </c>
      <c r="AW52" s="401" cm="1">
        <f t="array" ref="AW52">bdRateExtend($G52:$G55,H52:H55,$Z52:$Z55,AA52:AA55)</f>
        <v>-1</v>
      </c>
      <c r="AX52" s="402" cm="1">
        <f t="array" ref="AX52">bdRateExtend($G52:$G57,H52:H57,$Z52:$Z57,AA52:AA57)</f>
        <v>-1</v>
      </c>
      <c r="AY52" s="402" cm="1">
        <f t="array" ref="AY52">bdRateExtend($G52:$G57,I52:I57,$Z52:$Z57,AB52:AB57)</f>
        <v>-1</v>
      </c>
      <c r="AZ52" s="405" cm="1">
        <f t="array" ref="AZ52">bdRateExtend($G52:$G57,J52:J57,$Z52:$Z57,AC52:AC57)</f>
        <v>-1</v>
      </c>
      <c r="BA52" s="405" t="e" cm="1">
        <f t="array" ref="BA52">bdRateExtend($G52:$G57,K52:K57,$Z52:$Z57,AD52:AD57)</f>
        <v>#VALUE!</v>
      </c>
      <c r="BB52" s="401" cm="1">
        <f t="array" ref="BB52">bdRateExtend($G52:$G55,L52:L55,$Z52:$Z55,AE52:AE55)</f>
        <v>-1</v>
      </c>
      <c r="BC52" s="376" cm="1">
        <f t="array" ref="BC52">bdRateExtend($G52:$G57,L52:L57,$Z52:$Z57,AE52:AE57)</f>
        <v>-1</v>
      </c>
      <c r="BD52" s="401" cm="1">
        <f t="array" ref="BD52">bdRateExtend($G52:$G55,M52:M55,$Z52:$Z55,AF52:AF55)</f>
        <v>-1</v>
      </c>
      <c r="BE52" s="376" cm="1">
        <f t="array" ref="BE52">bdRateExtend($G52:$G57,M52:M57,$Z52:$Z57,AF52:AF57)</f>
        <v>-1</v>
      </c>
      <c r="BF52" s="379" cm="1">
        <f t="array" ref="BF52">bdRateExtend($G52:$G55,N52:N55,$Z52:$Z55,AG52:AG55)</f>
        <v>-1</v>
      </c>
      <c r="BG52" s="376" cm="1">
        <f t="array" ref="BG52">bdRateExtend($G52:$G57,N52:N57,$Z52:$Z57,AG52:AG57)</f>
        <v>-1</v>
      </c>
      <c r="BH52" s="379" t="e" cm="1">
        <f t="array" ref="BH52">bdRateExtend($G52:$G55,O52:O55,$Z52:$Z55,AH52:AH55)</f>
        <v>#VALUE!</v>
      </c>
      <c r="BI52" s="376" t="e" cm="1">
        <f t="array" ref="BI52">bdRateExtend($G52:$G57,O52:O57,$Z52:$Z57,AH52:AH57)</f>
        <v>#VALUE!</v>
      </c>
      <c r="BJ52" s="401" t="e" cm="1">
        <f t="array" ref="BJ52">bdRateExtend($G52:$G55,P52:P55,$Z52:$Z55,AI52:AI55)</f>
        <v>#VALUE!</v>
      </c>
      <c r="BK52" s="376" t="e" cm="1">
        <f t="array" ref="BK52">bdRateExtend($G52:$G57,P52:P57,$Z52:$Z57,AI52:AI57)</f>
        <v>#VALUE!</v>
      </c>
      <c r="BL52" s="401" t="e" cm="1">
        <f t="array" ref="BL52">bdRateExtend($G52:$G55,Q52:Q55,$Z52:$Z55,AJ52:AJ55)</f>
        <v>#VALUE!</v>
      </c>
      <c r="BM52" s="376" t="e" cm="1">
        <f t="array" ref="BM52">bdRateExtend($G52:$G57,Q52:Q57,$Z52:$Z57,AJ52:AJ57)</f>
        <v>#VALUE!</v>
      </c>
      <c r="BN52" s="401" t="e" cm="1">
        <f t="array" ref="BN52">bdRateExtend($G52:$G55,R52:R55,$Z52:$Z55,AK52:AK55)</f>
        <v>#VALUE!</v>
      </c>
      <c r="BO52" s="402" t="e" cm="1">
        <f t="array" ref="BO52">bdRateExtend($G52:$G57,R52:R57,$Z52:$Z57,AK52:AK57)</f>
        <v>#VALUE!</v>
      </c>
      <c r="BP52" s="402" t="e" cm="1">
        <f t="array" ref="BP52">bdRateExtend($G52:$G57,S52:S57,$Z52:$Z57,AL52:AL57)</f>
        <v>#VALUE!</v>
      </c>
      <c r="BQ52" s="402" t="e" cm="1">
        <f t="array" ref="BQ52">bdRateExtend($G52:$G57,T52:T57,$Z52:$Z57,AM52:AM57)</f>
        <v>#VALUE!</v>
      </c>
      <c r="BR52" s="402" t="e" cm="1">
        <f t="array" ref="BR52">bdRateExtend($G52:$G57,U52:U57,$Z52:$Z57,AN52:AN57)</f>
        <v>#VALUE!</v>
      </c>
    </row>
    <row r="53" spans="1:70" ht="17" customHeight="1" x14ac:dyDescent="0.2">
      <c r="A53" s="387"/>
      <c r="B53" s="390"/>
      <c r="C53" s="393"/>
      <c r="D53" s="396"/>
      <c r="E53" s="399"/>
      <c r="F53" s="312">
        <v>27</v>
      </c>
      <c r="G53" s="35">
        <f>'Anchor-Still'!B50</f>
        <v>0</v>
      </c>
      <c r="H53" s="40">
        <f>'Anchor-Still'!C50</f>
        <v>0</v>
      </c>
      <c r="I53" s="40">
        <f>'Anchor-Still'!D50</f>
        <v>0</v>
      </c>
      <c r="J53" s="40">
        <f>'Anchor-Still'!E50</f>
        <v>0</v>
      </c>
      <c r="K53" s="40"/>
      <c r="L53" s="40">
        <f>'Anchor-Still'!F50</f>
        <v>0</v>
      </c>
      <c r="M53" s="40">
        <f>'Anchor-Still'!G50</f>
        <v>0</v>
      </c>
      <c r="N53" s="40">
        <f>'Anchor-Still'!H50</f>
        <v>0</v>
      </c>
      <c r="O53" s="40"/>
      <c r="P53" s="40"/>
      <c r="Q53" s="40"/>
      <c r="R53" s="40"/>
      <c r="S53" s="40"/>
      <c r="T53" s="40"/>
      <c r="U53" s="40"/>
      <c r="V53" s="40">
        <f>'Anchor-Still'!I50</f>
        <v>0</v>
      </c>
      <c r="W53" s="40">
        <f>'Anchor-Still'!J50</f>
        <v>0</v>
      </c>
      <c r="X53" s="36">
        <f t="shared" si="3"/>
        <v>0</v>
      </c>
      <c r="Y53" s="15"/>
      <c r="Z53" s="35">
        <f>'Test-Still'!B50</f>
        <v>14316448</v>
      </c>
      <c r="AA53" s="40">
        <f>'Test-Still'!C50</f>
        <v>37.069000000000003</v>
      </c>
      <c r="AB53" s="40">
        <f>'Test-Still'!D50</f>
        <v>41.426699999999997</v>
      </c>
      <c r="AC53" s="40">
        <f>'Test-Still'!E50</f>
        <v>43.655000000000001</v>
      </c>
      <c r="AD53" s="40"/>
      <c r="AE53" s="40">
        <f>'Test-Still'!F50</f>
        <v>37.809899999999999</v>
      </c>
      <c r="AF53" s="40">
        <f>'Test-Still'!G50</f>
        <v>21.797999999999998</v>
      </c>
      <c r="AG53" s="40">
        <f>'Test-Still'!H50</f>
        <v>94.160700000000006</v>
      </c>
      <c r="AH53" s="40"/>
      <c r="AI53" s="40"/>
      <c r="AJ53" s="40"/>
      <c r="AK53" s="40"/>
      <c r="AL53" s="40"/>
      <c r="AM53" s="40"/>
      <c r="AN53" s="40"/>
      <c r="AO53" s="40">
        <f>'Test-Still'!I50</f>
        <v>471</v>
      </c>
      <c r="AP53" s="40">
        <f>'Test-Still'!J50</f>
        <v>1.3478000000000001</v>
      </c>
      <c r="AQ53" s="36">
        <f t="shared" si="4"/>
        <v>0.13083333333333333</v>
      </c>
      <c r="AR53" s="35" t="e">
        <f t="shared" si="5"/>
        <v>#DIV/0!</v>
      </c>
      <c r="AS53" s="40" t="e">
        <f t="shared" si="6"/>
        <v>#DIV/0!</v>
      </c>
      <c r="AT53" s="16"/>
      <c r="AU53" s="16"/>
      <c r="AV53" s="381"/>
      <c r="AW53" s="382"/>
      <c r="AX53" s="403"/>
      <c r="AY53" s="403"/>
      <c r="AZ53" s="406"/>
      <c r="BA53" s="406"/>
      <c r="BB53" s="382"/>
      <c r="BC53" s="377"/>
      <c r="BD53" s="382"/>
      <c r="BE53" s="377"/>
      <c r="BF53" s="380"/>
      <c r="BG53" s="377"/>
      <c r="BH53" s="380"/>
      <c r="BI53" s="377"/>
      <c r="BJ53" s="382"/>
      <c r="BK53" s="377"/>
      <c r="BL53" s="382"/>
      <c r="BM53" s="377"/>
      <c r="BN53" s="382"/>
      <c r="BO53" s="403"/>
      <c r="BP53" s="403"/>
      <c r="BQ53" s="403"/>
      <c r="BR53" s="403"/>
    </row>
    <row r="54" spans="1:70" ht="17" customHeight="1" x14ac:dyDescent="0.2">
      <c r="A54" s="387"/>
      <c r="B54" s="390"/>
      <c r="C54" s="393"/>
      <c r="D54" s="396"/>
      <c r="E54" s="399"/>
      <c r="F54" s="312">
        <v>36</v>
      </c>
      <c r="G54" s="35">
        <f>'Anchor-Still'!B51</f>
        <v>0</v>
      </c>
      <c r="H54" s="40">
        <f>'Anchor-Still'!C51</f>
        <v>0</v>
      </c>
      <c r="I54" s="40">
        <f>'Anchor-Still'!D51</f>
        <v>0</v>
      </c>
      <c r="J54" s="40">
        <f>'Anchor-Still'!E51</f>
        <v>0</v>
      </c>
      <c r="K54" s="40"/>
      <c r="L54" s="40">
        <f>'Anchor-Still'!F51</f>
        <v>0</v>
      </c>
      <c r="M54" s="40">
        <f>'Anchor-Still'!G51</f>
        <v>0</v>
      </c>
      <c r="N54" s="40">
        <f>'Anchor-Still'!H51</f>
        <v>0</v>
      </c>
      <c r="O54" s="40"/>
      <c r="P54" s="40"/>
      <c r="Q54" s="40"/>
      <c r="R54" s="40"/>
      <c r="S54" s="40"/>
      <c r="T54" s="40"/>
      <c r="U54" s="40"/>
      <c r="V54" s="40">
        <f>'Anchor-Still'!I51</f>
        <v>0</v>
      </c>
      <c r="W54" s="40">
        <f>'Anchor-Still'!J51</f>
        <v>0</v>
      </c>
      <c r="X54" s="36">
        <f t="shared" si="3"/>
        <v>0</v>
      </c>
      <c r="Y54" s="15"/>
      <c r="Z54" s="35">
        <f>'Test-Still'!B51</f>
        <v>8772456</v>
      </c>
      <c r="AA54" s="40">
        <f>'Test-Still'!C51</f>
        <v>33.665900000000001</v>
      </c>
      <c r="AB54" s="40">
        <f>'Test-Still'!D51</f>
        <v>38.979900000000001</v>
      </c>
      <c r="AC54" s="40">
        <f>'Test-Still'!E51</f>
        <v>41.157699999999998</v>
      </c>
      <c r="AD54" s="40"/>
      <c r="AE54" s="40">
        <f>'Test-Still'!F51</f>
        <v>33.207599999999999</v>
      </c>
      <c r="AF54" s="40">
        <f>'Test-Still'!G51</f>
        <v>18.801300000000001</v>
      </c>
      <c r="AG54" s="40">
        <f>'Test-Still'!H51</f>
        <v>90.217200000000005</v>
      </c>
      <c r="AH54" s="40"/>
      <c r="AI54" s="40"/>
      <c r="AJ54" s="40"/>
      <c r="AK54" s="40"/>
      <c r="AL54" s="40"/>
      <c r="AM54" s="40"/>
      <c r="AN54" s="40"/>
      <c r="AO54" s="40">
        <f>'Test-Still'!I51</f>
        <v>708.6</v>
      </c>
      <c r="AP54" s="40">
        <f>'Test-Still'!J51</f>
        <v>1.0622</v>
      </c>
      <c r="AQ54" s="36">
        <f t="shared" si="4"/>
        <v>0.19683333333333333</v>
      </c>
      <c r="AR54" s="35" t="e">
        <f t="shared" si="5"/>
        <v>#DIV/0!</v>
      </c>
      <c r="AS54" s="40" t="e">
        <f t="shared" si="6"/>
        <v>#DIV/0!</v>
      </c>
      <c r="AT54" s="16"/>
      <c r="AU54" s="16"/>
      <c r="AV54" s="381" t="s">
        <v>124</v>
      </c>
      <c r="AW54" s="382" cm="1">
        <f t="array" ref="AW54">bdRateExtend($G53:$G56,H53:H56,$Z53:$Z56,AA53:AA56)</f>
        <v>-1</v>
      </c>
      <c r="AX54" s="403"/>
      <c r="AY54" s="403"/>
      <c r="AZ54" s="406"/>
      <c r="BA54" s="406"/>
      <c r="BB54" s="382" cm="1">
        <f t="array" ref="BB54">bdRateExtend($G53:$G56,L53:L56,$Z53:$Z56,AE53:AE56)</f>
        <v>-1</v>
      </c>
      <c r="BC54" s="377"/>
      <c r="BD54" s="382" cm="1">
        <f t="array" ref="BD54">bdRateExtend($G53:$G56,M53:M56,$Z53:$Z56,AF53:AF56)</f>
        <v>-1</v>
      </c>
      <c r="BE54" s="377"/>
      <c r="BF54" s="380" cm="1">
        <f t="array" ref="BF54">bdRateExtend($G53:$G56,N53:N56,$Z53:$Z56,AG53:AG56)</f>
        <v>-1</v>
      </c>
      <c r="BG54" s="377"/>
      <c r="BH54" s="380" t="e" cm="1">
        <f t="array" ref="BH54">bdRateExtend($G53:$G56,O53:O56,$Z53:$Z56,AH53:AH56)</f>
        <v>#VALUE!</v>
      </c>
      <c r="BI54" s="377"/>
      <c r="BJ54" s="382" t="e" cm="1">
        <f t="array" ref="BJ54">bdRateExtend($G53:$G56,P53:P56,$Z53:$Z56,AI53:AI56)</f>
        <v>#VALUE!</v>
      </c>
      <c r="BK54" s="377"/>
      <c r="BL54" s="382" t="e" cm="1">
        <f t="array" ref="BL54">bdRateExtend($G53:$G56,Q53:Q56,$Z53:$Z56,AJ53:AJ56)</f>
        <v>#VALUE!</v>
      </c>
      <c r="BM54" s="377"/>
      <c r="BN54" s="382" t="e" cm="1">
        <f t="array" ref="BN54">bdRateExtend($G53:$G56,R53:R56,$Z53:$Z56,AK53:AK56)</f>
        <v>#VALUE!</v>
      </c>
      <c r="BO54" s="403"/>
      <c r="BP54" s="403"/>
      <c r="BQ54" s="403"/>
      <c r="BR54" s="403"/>
    </row>
    <row r="55" spans="1:70" ht="17" customHeight="1" x14ac:dyDescent="0.2">
      <c r="A55" s="387"/>
      <c r="B55" s="390"/>
      <c r="C55" s="393"/>
      <c r="D55" s="396"/>
      <c r="E55" s="399"/>
      <c r="F55" s="312">
        <v>45</v>
      </c>
      <c r="G55" s="35">
        <f>'Anchor-Still'!B52</f>
        <v>0</v>
      </c>
      <c r="H55" s="40">
        <f>'Anchor-Still'!C52</f>
        <v>0</v>
      </c>
      <c r="I55" s="40">
        <f>'Anchor-Still'!D52</f>
        <v>0</v>
      </c>
      <c r="J55" s="40">
        <f>'Anchor-Still'!E52</f>
        <v>0</v>
      </c>
      <c r="K55" s="40"/>
      <c r="L55" s="40">
        <f>'Anchor-Still'!F52</f>
        <v>0</v>
      </c>
      <c r="M55" s="40">
        <f>'Anchor-Still'!G52</f>
        <v>0</v>
      </c>
      <c r="N55" s="40">
        <f>'Anchor-Still'!H52</f>
        <v>0</v>
      </c>
      <c r="O55" s="40"/>
      <c r="P55" s="40"/>
      <c r="Q55" s="40"/>
      <c r="R55" s="40"/>
      <c r="S55" s="40"/>
      <c r="T55" s="40"/>
      <c r="U55" s="40"/>
      <c r="V55" s="40">
        <f>'Anchor-Still'!I52</f>
        <v>0</v>
      </c>
      <c r="W55" s="40">
        <f>'Anchor-Still'!J52</f>
        <v>0</v>
      </c>
      <c r="X55" s="36">
        <f t="shared" si="3"/>
        <v>0</v>
      </c>
      <c r="Y55" s="15"/>
      <c r="Z55" s="35">
        <f>'Test-Still'!B52</f>
        <v>5064880</v>
      </c>
      <c r="AA55" s="40">
        <f>'Test-Still'!C52</f>
        <v>30.3963</v>
      </c>
      <c r="AB55" s="40">
        <f>'Test-Still'!D52</f>
        <v>36.610799999999998</v>
      </c>
      <c r="AC55" s="40">
        <f>'Test-Still'!E52</f>
        <v>38.7883</v>
      </c>
      <c r="AD55" s="40"/>
      <c r="AE55" s="40">
        <f>'Test-Still'!F52</f>
        <v>28.527799999999999</v>
      </c>
      <c r="AF55" s="40">
        <f>'Test-Still'!G52</f>
        <v>15.7759</v>
      </c>
      <c r="AG55" s="40">
        <f>'Test-Still'!H52</f>
        <v>81.006500000000003</v>
      </c>
      <c r="AH55" s="40"/>
      <c r="AI55" s="40"/>
      <c r="AJ55" s="40"/>
      <c r="AK55" s="40"/>
      <c r="AL55" s="40"/>
      <c r="AM55" s="40"/>
      <c r="AN55" s="40"/>
      <c r="AO55" s="40">
        <f>'Test-Still'!I52</f>
        <v>548.5</v>
      </c>
      <c r="AP55" s="40">
        <f>'Test-Still'!J52</f>
        <v>0.86380000000000001</v>
      </c>
      <c r="AQ55" s="36">
        <f t="shared" si="4"/>
        <v>0.15236111111111111</v>
      </c>
      <c r="AR55" s="35" t="e">
        <f t="shared" si="5"/>
        <v>#DIV/0!</v>
      </c>
      <c r="AS55" s="40" t="e">
        <f t="shared" si="6"/>
        <v>#DIV/0!</v>
      </c>
      <c r="AT55" s="16"/>
      <c r="AU55" s="16"/>
      <c r="AV55" s="381"/>
      <c r="AW55" s="382"/>
      <c r="AX55" s="403"/>
      <c r="AY55" s="403"/>
      <c r="AZ55" s="406"/>
      <c r="BA55" s="406"/>
      <c r="BB55" s="382"/>
      <c r="BC55" s="377"/>
      <c r="BD55" s="382"/>
      <c r="BE55" s="377"/>
      <c r="BF55" s="380"/>
      <c r="BG55" s="377"/>
      <c r="BH55" s="380"/>
      <c r="BI55" s="377"/>
      <c r="BJ55" s="382"/>
      <c r="BK55" s="377"/>
      <c r="BL55" s="382"/>
      <c r="BM55" s="377"/>
      <c r="BN55" s="382"/>
      <c r="BO55" s="403"/>
      <c r="BP55" s="403"/>
      <c r="BQ55" s="403"/>
      <c r="BR55" s="403"/>
    </row>
    <row r="56" spans="1:70" ht="17" customHeight="1" x14ac:dyDescent="0.2">
      <c r="A56" s="387"/>
      <c r="B56" s="390"/>
      <c r="C56" s="393"/>
      <c r="D56" s="396"/>
      <c r="E56" s="399"/>
      <c r="F56" s="312">
        <v>54</v>
      </c>
      <c r="G56" s="35">
        <f>'Anchor-Still'!B53</f>
        <v>0</v>
      </c>
      <c r="H56" s="40">
        <f>'Anchor-Still'!C53</f>
        <v>0</v>
      </c>
      <c r="I56" s="40">
        <f>'Anchor-Still'!D53</f>
        <v>0</v>
      </c>
      <c r="J56" s="40">
        <f>'Anchor-Still'!E53</f>
        <v>0</v>
      </c>
      <c r="K56" s="40"/>
      <c r="L56" s="40">
        <f>'Anchor-Still'!F53</f>
        <v>0</v>
      </c>
      <c r="M56" s="40">
        <f>'Anchor-Still'!G53</f>
        <v>0</v>
      </c>
      <c r="N56" s="40">
        <f>'Anchor-Still'!H53</f>
        <v>0</v>
      </c>
      <c r="O56" s="40"/>
      <c r="P56" s="40"/>
      <c r="Q56" s="40"/>
      <c r="R56" s="40"/>
      <c r="S56" s="40"/>
      <c r="T56" s="40"/>
      <c r="U56" s="40"/>
      <c r="V56" s="40">
        <f>'Anchor-Still'!I53</f>
        <v>0</v>
      </c>
      <c r="W56" s="40">
        <f>'Anchor-Still'!J53</f>
        <v>0</v>
      </c>
      <c r="X56" s="36">
        <f t="shared" si="3"/>
        <v>0</v>
      </c>
      <c r="Y56" s="15"/>
      <c r="Z56" s="35">
        <f>'Test-Still'!B53</f>
        <v>2869704</v>
      </c>
      <c r="AA56" s="40">
        <f>'Test-Still'!C53</f>
        <v>27.445599999999999</v>
      </c>
      <c r="AB56" s="40">
        <f>'Test-Still'!D53</f>
        <v>34.360799999999998</v>
      </c>
      <c r="AC56" s="40">
        <f>'Test-Still'!E53</f>
        <v>36.588999999999999</v>
      </c>
      <c r="AD56" s="40"/>
      <c r="AE56" s="40">
        <f>'Test-Still'!F53</f>
        <v>24.124400000000001</v>
      </c>
      <c r="AF56" s="40">
        <f>'Test-Still'!G53</f>
        <v>12.817299999999999</v>
      </c>
      <c r="AG56" s="40">
        <f>'Test-Still'!H53</f>
        <v>65.875200000000007</v>
      </c>
      <c r="AH56" s="40"/>
      <c r="AI56" s="40"/>
      <c r="AJ56" s="40"/>
      <c r="AK56" s="40"/>
      <c r="AL56" s="40"/>
      <c r="AM56" s="40"/>
      <c r="AN56" s="40"/>
      <c r="AO56" s="40">
        <f>'Test-Still'!I53</f>
        <v>392.7</v>
      </c>
      <c r="AP56" s="40">
        <f>'Test-Still'!J53</f>
        <v>0.71940000000000004</v>
      </c>
      <c r="AQ56" s="36">
        <f t="shared" si="4"/>
        <v>0.10908333333333332</v>
      </c>
      <c r="AR56" s="35" t="e">
        <f t="shared" si="5"/>
        <v>#DIV/0!</v>
      </c>
      <c r="AS56" s="40" t="e">
        <f t="shared" si="6"/>
        <v>#DIV/0!</v>
      </c>
      <c r="AT56" s="16"/>
      <c r="AU56" s="16"/>
      <c r="AV56" s="381" t="s">
        <v>125</v>
      </c>
      <c r="AW56" s="382" cm="1">
        <f t="array" ref="AW56">bdRateExtend($G54:$G57,H54:H57,$Z54:$Z57,AA54:AA57)</f>
        <v>-1</v>
      </c>
      <c r="AX56" s="403"/>
      <c r="AY56" s="403"/>
      <c r="AZ56" s="406"/>
      <c r="BA56" s="406"/>
      <c r="BB56" s="382" cm="1">
        <f t="array" ref="BB56">bdRateExtend($G54:$G57,L54:L57,$Z54:$Z57,AE54:AE57)</f>
        <v>-1</v>
      </c>
      <c r="BC56" s="377"/>
      <c r="BD56" s="382" cm="1">
        <f t="array" ref="BD56">bdRateExtend($G54:$G57,M54:M57,$Z54:$Z57,AF54:AF57)</f>
        <v>-1</v>
      </c>
      <c r="BE56" s="377"/>
      <c r="BF56" s="380" cm="1">
        <f t="array" ref="BF56">bdRateExtend($G54:$G57,N54:N57,$Z54:$Z57,AG54:AG57)</f>
        <v>-1</v>
      </c>
      <c r="BG56" s="377"/>
      <c r="BH56" s="380" t="e" cm="1">
        <f t="array" ref="BH56">bdRateExtend($G54:$G57,O54:O57,$Z54:$Z57,AH54:AH57)</f>
        <v>#VALUE!</v>
      </c>
      <c r="BI56" s="377"/>
      <c r="BJ56" s="382" t="e" cm="1">
        <f t="array" ref="BJ56">bdRateExtend($G54:$G57,P54:P57,$Z54:$Z57,AI54:AI57)</f>
        <v>#VALUE!</v>
      </c>
      <c r="BK56" s="377"/>
      <c r="BL56" s="382" t="e" cm="1">
        <f t="array" ref="BL56">bdRateExtend($G54:$G57,Q54:Q57,$Z54:$Z57,AJ54:AJ57)</f>
        <v>#VALUE!</v>
      </c>
      <c r="BM56" s="377"/>
      <c r="BN56" s="382" t="e" cm="1">
        <f t="array" ref="BN56">bdRateExtend($G54:$G57,R54:R57,$Z54:$Z57,AK54:AK57)</f>
        <v>#VALUE!</v>
      </c>
      <c r="BO56" s="403"/>
      <c r="BP56" s="403"/>
      <c r="BQ56" s="403"/>
      <c r="BR56" s="403"/>
    </row>
    <row r="57" spans="1:70" ht="17" customHeight="1" thickBot="1" x14ac:dyDescent="0.25">
      <c r="A57" s="387"/>
      <c r="B57" s="391"/>
      <c r="C57" s="394"/>
      <c r="D57" s="397"/>
      <c r="E57" s="400"/>
      <c r="F57" s="313">
        <v>63</v>
      </c>
      <c r="G57" s="37">
        <f>'Anchor-Still'!B54</f>
        <v>0</v>
      </c>
      <c r="H57" s="38">
        <f>'Anchor-Still'!C54</f>
        <v>0</v>
      </c>
      <c r="I57" s="38">
        <f>'Anchor-Still'!D54</f>
        <v>0</v>
      </c>
      <c r="J57" s="38">
        <f>'Anchor-Still'!E54</f>
        <v>0</v>
      </c>
      <c r="K57" s="38"/>
      <c r="L57" s="38">
        <f>'Anchor-Still'!F54</f>
        <v>0</v>
      </c>
      <c r="M57" s="38">
        <f>'Anchor-Still'!G54</f>
        <v>0</v>
      </c>
      <c r="N57" s="38">
        <f>'Anchor-Still'!H54</f>
        <v>0</v>
      </c>
      <c r="O57" s="38"/>
      <c r="P57" s="38"/>
      <c r="Q57" s="38"/>
      <c r="R57" s="38"/>
      <c r="S57" s="38"/>
      <c r="T57" s="38"/>
      <c r="U57" s="38"/>
      <c r="V57" s="38">
        <f>'Anchor-Still'!I54</f>
        <v>0</v>
      </c>
      <c r="W57" s="38">
        <f>'Anchor-Still'!J54</f>
        <v>0</v>
      </c>
      <c r="X57" s="39">
        <f t="shared" si="3"/>
        <v>0</v>
      </c>
      <c r="Y57" s="15"/>
      <c r="Z57" s="37">
        <f>'Test-Still'!B54</f>
        <v>908024</v>
      </c>
      <c r="AA57" s="38">
        <f>'Test-Still'!C54</f>
        <v>22.8249</v>
      </c>
      <c r="AB57" s="38">
        <f>'Test-Still'!D54</f>
        <v>29.758900000000001</v>
      </c>
      <c r="AC57" s="38">
        <f>'Test-Still'!E54</f>
        <v>32.575899999999997</v>
      </c>
      <c r="AD57" s="38"/>
      <c r="AE57" s="38">
        <f>'Test-Still'!F54</f>
        <v>16.3386</v>
      </c>
      <c r="AF57" s="38">
        <f>'Test-Still'!G54</f>
        <v>8.0626999999999995</v>
      </c>
      <c r="AG57" s="38">
        <f>'Test-Still'!H54</f>
        <v>32.669600000000003</v>
      </c>
      <c r="AH57" s="38"/>
      <c r="AI57" s="38"/>
      <c r="AJ57" s="38"/>
      <c r="AK57" s="38"/>
      <c r="AL57" s="38"/>
      <c r="AM57" s="38"/>
      <c r="AN57" s="38"/>
      <c r="AO57" s="38">
        <f>'Test-Still'!I54</f>
        <v>243.3</v>
      </c>
      <c r="AP57" s="38">
        <f>'Test-Still'!J54</f>
        <v>0.45860000000000001</v>
      </c>
      <c r="AQ57" s="39">
        <f t="shared" si="4"/>
        <v>6.7583333333333342E-2</v>
      </c>
      <c r="AR57" s="37" t="e">
        <f t="shared" si="5"/>
        <v>#DIV/0!</v>
      </c>
      <c r="AS57" s="38" t="e">
        <f t="shared" si="6"/>
        <v>#DIV/0!</v>
      </c>
      <c r="AT57" s="16"/>
      <c r="AU57" s="16"/>
      <c r="AV57" s="383"/>
      <c r="AW57" s="384"/>
      <c r="AX57" s="404"/>
      <c r="AY57" s="404"/>
      <c r="AZ57" s="407"/>
      <c r="BA57" s="407"/>
      <c r="BB57" s="384"/>
      <c r="BC57" s="378"/>
      <c r="BD57" s="384"/>
      <c r="BE57" s="378"/>
      <c r="BF57" s="385"/>
      <c r="BG57" s="378"/>
      <c r="BH57" s="385"/>
      <c r="BI57" s="378"/>
      <c r="BJ57" s="384"/>
      <c r="BK57" s="378"/>
      <c r="BL57" s="384"/>
      <c r="BM57" s="378"/>
      <c r="BN57" s="384"/>
      <c r="BO57" s="404"/>
      <c r="BP57" s="404"/>
      <c r="BQ57" s="404"/>
      <c r="BR57" s="404"/>
    </row>
    <row r="58" spans="1:70" ht="17" customHeight="1" x14ac:dyDescent="0.2">
      <c r="A58" s="387"/>
      <c r="B58" s="389" t="s">
        <v>1195</v>
      </c>
      <c r="C58" s="392" t="s">
        <v>1203</v>
      </c>
      <c r="D58" s="395"/>
      <c r="E58" s="398">
        <v>8</v>
      </c>
      <c r="F58" s="311">
        <v>18</v>
      </c>
      <c r="G58" s="32">
        <f>'Anchor-Still'!B55</f>
        <v>0</v>
      </c>
      <c r="H58" s="33">
        <f>'Anchor-Still'!C55</f>
        <v>0</v>
      </c>
      <c r="I58" s="33">
        <f>'Anchor-Still'!D55</f>
        <v>0</v>
      </c>
      <c r="J58" s="33">
        <f>'Anchor-Still'!E55</f>
        <v>0</v>
      </c>
      <c r="K58" s="33"/>
      <c r="L58" s="33">
        <f>'Anchor-Still'!F55</f>
        <v>0</v>
      </c>
      <c r="M58" s="33">
        <f>'Anchor-Still'!G55</f>
        <v>0</v>
      </c>
      <c r="N58" s="33">
        <f>'Anchor-Still'!H55</f>
        <v>0</v>
      </c>
      <c r="O58" s="33"/>
      <c r="P58" s="33"/>
      <c r="Q58" s="33"/>
      <c r="R58" s="33"/>
      <c r="S58" s="33"/>
      <c r="T58" s="33"/>
      <c r="U58" s="33"/>
      <c r="V58" s="33">
        <f>'Anchor-Still'!I55</f>
        <v>0</v>
      </c>
      <c r="W58" s="33">
        <f>'Anchor-Still'!J55</f>
        <v>0</v>
      </c>
      <c r="X58" s="34">
        <f t="shared" si="3"/>
        <v>0</v>
      </c>
      <c r="Y58" s="15"/>
      <c r="Z58" s="32">
        <f>'Test-Still'!B55</f>
        <v>14417464</v>
      </c>
      <c r="AA58" s="33">
        <f>'Test-Still'!C55</f>
        <v>40.488399999999999</v>
      </c>
      <c r="AB58" s="33">
        <f>'Test-Still'!D55</f>
        <v>47.4039</v>
      </c>
      <c r="AC58" s="33">
        <f>'Test-Still'!E55</f>
        <v>48.932499999999997</v>
      </c>
      <c r="AD58" s="33"/>
      <c r="AE58" s="33">
        <f>'Test-Still'!F55</f>
        <v>42.983800000000002</v>
      </c>
      <c r="AF58" s="33">
        <f>'Test-Still'!G55</f>
        <v>25.2363</v>
      </c>
      <c r="AG58" s="33">
        <f>'Test-Still'!H55</f>
        <v>95.886099999999999</v>
      </c>
      <c r="AH58" s="33"/>
      <c r="AI58" s="33"/>
      <c r="AJ58" s="33"/>
      <c r="AK58" s="33"/>
      <c r="AL58" s="33"/>
      <c r="AM58" s="33"/>
      <c r="AN58" s="33"/>
      <c r="AO58" s="33">
        <f>'Test-Still'!I55</f>
        <v>460</v>
      </c>
      <c r="AP58" s="33">
        <f>'Test-Still'!J55</f>
        <v>1.2759</v>
      </c>
      <c r="AQ58" s="34">
        <f t="shared" si="4"/>
        <v>0.12777777777777777</v>
      </c>
      <c r="AR58" s="32" t="e">
        <f t="shared" si="5"/>
        <v>#DIV/0!</v>
      </c>
      <c r="AS58" s="33" t="e">
        <f t="shared" si="6"/>
        <v>#DIV/0!</v>
      </c>
      <c r="AT58" s="16"/>
      <c r="AU58" s="16"/>
      <c r="AV58" s="440" t="s">
        <v>123</v>
      </c>
      <c r="AW58" s="401" cm="1">
        <f t="array" ref="AW58">bdRateExtend($G58:$G61,H58:H61,$Z58:$Z61,AA58:AA61)</f>
        <v>-1</v>
      </c>
      <c r="AX58" s="402" cm="1">
        <f t="array" ref="AX58">bdRateExtend($G58:$G63,H58:H63,$Z58:$Z63,AA58:AA63)</f>
        <v>-1</v>
      </c>
      <c r="AY58" s="402" cm="1">
        <f t="array" ref="AY58">bdRateExtend($G58:$G63,I58:I63,$Z58:$Z63,AB58:AB63)</f>
        <v>-1</v>
      </c>
      <c r="AZ58" s="405" cm="1">
        <f t="array" ref="AZ58">bdRateExtend($G58:$G63,J58:J63,$Z58:$Z63,AC58:AC63)</f>
        <v>-1</v>
      </c>
      <c r="BA58" s="405" t="e" cm="1">
        <f t="array" ref="BA58">bdRateExtend($G58:$G63,K58:K63,$Z58:$Z63,AD58:AD63)</f>
        <v>#VALUE!</v>
      </c>
      <c r="BB58" s="401" cm="1">
        <f t="array" ref="BB58">bdRateExtend($G58:$G61,L58:L61,$Z58:$Z61,AE58:AE61)</f>
        <v>-1</v>
      </c>
      <c r="BC58" s="376" cm="1">
        <f t="array" ref="BC58">bdRateExtend($G58:$G63,L58:L63,$Z58:$Z63,AE58:AE63)</f>
        <v>-1</v>
      </c>
      <c r="BD58" s="401" cm="1">
        <f t="array" ref="BD58">bdRateExtend($G58:$G61,M58:M61,$Z58:$Z61,AF58:AF61)</f>
        <v>-1</v>
      </c>
      <c r="BE58" s="376" cm="1">
        <f t="array" ref="BE58">bdRateExtend($G58:$G63,M58:M63,$Z58:$Z63,AF58:AF63)</f>
        <v>-1</v>
      </c>
      <c r="BF58" s="379" cm="1">
        <f t="array" ref="BF58">bdRateExtend($G58:$G61,N58:N61,$Z58:$Z61,AG58:AG61)</f>
        <v>-1</v>
      </c>
      <c r="BG58" s="376" cm="1">
        <f t="array" ref="BG58">bdRateExtend($G58:$G63,N58:N63,$Z58:$Z63,AG58:AG63)</f>
        <v>-1</v>
      </c>
      <c r="BH58" s="379" t="e" cm="1">
        <f t="array" ref="BH58">bdRateExtend($G58:$G61,O58:O61,$Z58:$Z61,AH58:AH61)</f>
        <v>#VALUE!</v>
      </c>
      <c r="BI58" s="376" t="e" cm="1">
        <f t="array" ref="BI58">bdRateExtend($G58:$G63,O58:O63,$Z58:$Z63,AH58:AH63)</f>
        <v>#VALUE!</v>
      </c>
      <c r="BJ58" s="401" t="e" cm="1">
        <f t="array" ref="BJ58">bdRateExtend($G58:$G61,P58:P61,$Z58:$Z61,AI58:AI61)</f>
        <v>#VALUE!</v>
      </c>
      <c r="BK58" s="376" t="e" cm="1">
        <f t="array" ref="BK58">bdRateExtend($G58:$G63,P58:P63,$Z58:$Z63,AI58:AI63)</f>
        <v>#VALUE!</v>
      </c>
      <c r="BL58" s="401" t="e" cm="1">
        <f t="array" ref="BL58">bdRateExtend($G58:$G61,Q58:Q61,$Z58:$Z61,AJ58:AJ61)</f>
        <v>#VALUE!</v>
      </c>
      <c r="BM58" s="376" t="e" cm="1">
        <f t="array" ref="BM58">bdRateExtend($G58:$G63,Q58:Q63,$Z58:$Z63,AJ58:AJ63)</f>
        <v>#VALUE!</v>
      </c>
      <c r="BN58" s="401" t="e" cm="1">
        <f t="array" ref="BN58">bdRateExtend($G58:$G61,R58:R61,$Z58:$Z61,AK58:AK61)</f>
        <v>#VALUE!</v>
      </c>
      <c r="BO58" s="402" t="e" cm="1">
        <f t="array" ref="BO58">bdRateExtend($G58:$G63,R58:R63,$Z58:$Z63,AK58:AK63)</f>
        <v>#VALUE!</v>
      </c>
      <c r="BP58" s="402" t="e" cm="1">
        <f t="array" ref="BP58">bdRateExtend($G58:$G63,S58:S63,$Z58:$Z63,AL58:AL63)</f>
        <v>#VALUE!</v>
      </c>
      <c r="BQ58" s="402" t="e" cm="1">
        <f t="array" ref="BQ58">bdRateExtend($G58:$G63,T58:T63,$Z58:$Z63,AM58:AM63)</f>
        <v>#VALUE!</v>
      </c>
      <c r="BR58" s="402" t="e" cm="1">
        <f t="array" ref="BR58">bdRateExtend($G58:$G63,U58:U63,$Z58:$Z63,AN58:AN63)</f>
        <v>#VALUE!</v>
      </c>
    </row>
    <row r="59" spans="1:70" ht="17" customHeight="1" x14ac:dyDescent="0.2">
      <c r="A59" s="387"/>
      <c r="B59" s="390"/>
      <c r="C59" s="393"/>
      <c r="D59" s="396"/>
      <c r="E59" s="399"/>
      <c r="F59" s="312">
        <v>27</v>
      </c>
      <c r="G59" s="35">
        <f>'Anchor-Still'!B56</f>
        <v>0</v>
      </c>
      <c r="H59" s="40">
        <f>'Anchor-Still'!C56</f>
        <v>0</v>
      </c>
      <c r="I59" s="40">
        <f>'Anchor-Still'!D56</f>
        <v>0</v>
      </c>
      <c r="J59" s="40">
        <f>'Anchor-Still'!E56</f>
        <v>0</v>
      </c>
      <c r="K59" s="40"/>
      <c r="L59" s="40">
        <f>'Anchor-Still'!F56</f>
        <v>0</v>
      </c>
      <c r="M59" s="40">
        <f>'Anchor-Still'!G56</f>
        <v>0</v>
      </c>
      <c r="N59" s="40">
        <f>'Anchor-Still'!H56</f>
        <v>0</v>
      </c>
      <c r="O59" s="40"/>
      <c r="P59" s="40"/>
      <c r="Q59" s="40"/>
      <c r="R59" s="40"/>
      <c r="S59" s="40"/>
      <c r="T59" s="40"/>
      <c r="U59" s="40"/>
      <c r="V59" s="40">
        <f>'Anchor-Still'!I56</f>
        <v>0</v>
      </c>
      <c r="W59" s="40">
        <f>'Anchor-Still'!J56</f>
        <v>0</v>
      </c>
      <c r="X59" s="36">
        <f t="shared" si="3"/>
        <v>0</v>
      </c>
      <c r="Y59" s="15"/>
      <c r="Z59" s="35">
        <f>'Test-Still'!B56</f>
        <v>9107568</v>
      </c>
      <c r="AA59" s="40">
        <f>'Test-Still'!C56</f>
        <v>37.540999999999997</v>
      </c>
      <c r="AB59" s="40">
        <f>'Test-Still'!D56</f>
        <v>45.561500000000002</v>
      </c>
      <c r="AC59" s="40">
        <f>'Test-Still'!E56</f>
        <v>47.177399999999999</v>
      </c>
      <c r="AD59" s="40"/>
      <c r="AE59" s="40">
        <f>'Test-Still'!F56</f>
        <v>38.941000000000003</v>
      </c>
      <c r="AF59" s="40">
        <f>'Test-Still'!G56</f>
        <v>22.228200000000001</v>
      </c>
      <c r="AG59" s="40">
        <f>'Test-Still'!H56</f>
        <v>94.638300000000001</v>
      </c>
      <c r="AH59" s="40"/>
      <c r="AI59" s="40"/>
      <c r="AJ59" s="40"/>
      <c r="AK59" s="40"/>
      <c r="AL59" s="40"/>
      <c r="AM59" s="40"/>
      <c r="AN59" s="40"/>
      <c r="AO59" s="40">
        <f>'Test-Still'!I56</f>
        <v>414.5</v>
      </c>
      <c r="AP59" s="40">
        <f>'Test-Still'!J56</f>
        <v>1.0303</v>
      </c>
      <c r="AQ59" s="36">
        <f t="shared" si="4"/>
        <v>0.11513888888888889</v>
      </c>
      <c r="AR59" s="35" t="e">
        <f t="shared" si="5"/>
        <v>#DIV/0!</v>
      </c>
      <c r="AS59" s="40" t="e">
        <f t="shared" si="6"/>
        <v>#DIV/0!</v>
      </c>
      <c r="AT59" s="16"/>
      <c r="AU59" s="16"/>
      <c r="AV59" s="381"/>
      <c r="AW59" s="382"/>
      <c r="AX59" s="403"/>
      <c r="AY59" s="403"/>
      <c r="AZ59" s="406"/>
      <c r="BA59" s="406"/>
      <c r="BB59" s="382"/>
      <c r="BC59" s="377"/>
      <c r="BD59" s="382"/>
      <c r="BE59" s="377"/>
      <c r="BF59" s="380"/>
      <c r="BG59" s="377"/>
      <c r="BH59" s="380"/>
      <c r="BI59" s="377"/>
      <c r="BJ59" s="382"/>
      <c r="BK59" s="377"/>
      <c r="BL59" s="382"/>
      <c r="BM59" s="377"/>
      <c r="BN59" s="382"/>
      <c r="BO59" s="403"/>
      <c r="BP59" s="403"/>
      <c r="BQ59" s="403"/>
      <c r="BR59" s="403"/>
    </row>
    <row r="60" spans="1:70" ht="17" customHeight="1" x14ac:dyDescent="0.2">
      <c r="A60" s="387"/>
      <c r="B60" s="390"/>
      <c r="C60" s="393"/>
      <c r="D60" s="396"/>
      <c r="E60" s="399"/>
      <c r="F60" s="312">
        <v>36</v>
      </c>
      <c r="G60" s="35">
        <f>'Anchor-Still'!B57</f>
        <v>0</v>
      </c>
      <c r="H60" s="40">
        <f>'Anchor-Still'!C57</f>
        <v>0</v>
      </c>
      <c r="I60" s="40">
        <f>'Anchor-Still'!D57</f>
        <v>0</v>
      </c>
      <c r="J60" s="40">
        <f>'Anchor-Still'!E57</f>
        <v>0</v>
      </c>
      <c r="K60" s="40"/>
      <c r="L60" s="40">
        <f>'Anchor-Still'!F57</f>
        <v>0</v>
      </c>
      <c r="M60" s="40">
        <f>'Anchor-Still'!G57</f>
        <v>0</v>
      </c>
      <c r="N60" s="40">
        <f>'Anchor-Still'!H57</f>
        <v>0</v>
      </c>
      <c r="O60" s="40"/>
      <c r="P60" s="40"/>
      <c r="Q60" s="40"/>
      <c r="R60" s="40"/>
      <c r="S60" s="40"/>
      <c r="T60" s="40"/>
      <c r="U60" s="40"/>
      <c r="V60" s="40">
        <f>'Anchor-Still'!I57</f>
        <v>0</v>
      </c>
      <c r="W60" s="40">
        <f>'Anchor-Still'!J57</f>
        <v>0</v>
      </c>
      <c r="X60" s="36">
        <f t="shared" si="3"/>
        <v>0</v>
      </c>
      <c r="Y60" s="15"/>
      <c r="Z60" s="35">
        <f>'Test-Still'!B57</f>
        <v>5212344</v>
      </c>
      <c r="AA60" s="40">
        <f>'Test-Still'!C57</f>
        <v>34.6235</v>
      </c>
      <c r="AB60" s="40">
        <f>'Test-Still'!D57</f>
        <v>43.3767</v>
      </c>
      <c r="AC60" s="40">
        <f>'Test-Still'!E57</f>
        <v>45.056399999999996</v>
      </c>
      <c r="AD60" s="40"/>
      <c r="AE60" s="40">
        <f>'Test-Still'!F57</f>
        <v>34.077500000000001</v>
      </c>
      <c r="AF60" s="40">
        <f>'Test-Still'!G57</f>
        <v>19.216200000000001</v>
      </c>
      <c r="AG60" s="40">
        <f>'Test-Still'!H57</f>
        <v>90.769000000000005</v>
      </c>
      <c r="AH60" s="40"/>
      <c r="AI60" s="40"/>
      <c r="AJ60" s="40"/>
      <c r="AK60" s="40"/>
      <c r="AL60" s="40"/>
      <c r="AM60" s="40"/>
      <c r="AN60" s="40"/>
      <c r="AO60" s="40">
        <f>'Test-Still'!I57</f>
        <v>537.1</v>
      </c>
      <c r="AP60" s="40">
        <f>'Test-Still'!J57</f>
        <v>0.83579999999999999</v>
      </c>
      <c r="AQ60" s="36">
        <f t="shared" si="4"/>
        <v>0.14919444444444446</v>
      </c>
      <c r="AR60" s="35" t="e">
        <f t="shared" si="5"/>
        <v>#DIV/0!</v>
      </c>
      <c r="AS60" s="40" t="e">
        <f t="shared" si="6"/>
        <v>#DIV/0!</v>
      </c>
      <c r="AT60" s="16"/>
      <c r="AU60" s="16"/>
      <c r="AV60" s="381" t="s">
        <v>124</v>
      </c>
      <c r="AW60" s="382" cm="1">
        <f t="array" ref="AW60">bdRateExtend($G59:$G62,H59:H62,$Z59:$Z62,AA59:AA62)</f>
        <v>-1</v>
      </c>
      <c r="AX60" s="403"/>
      <c r="AY60" s="403"/>
      <c r="AZ60" s="406"/>
      <c r="BA60" s="406"/>
      <c r="BB60" s="382" cm="1">
        <f t="array" ref="BB60">bdRateExtend($G59:$G62,L59:L62,$Z59:$Z62,AE59:AE62)</f>
        <v>-1</v>
      </c>
      <c r="BC60" s="377"/>
      <c r="BD60" s="382" cm="1">
        <f t="array" ref="BD60">bdRateExtend($G59:$G62,M59:M62,$Z59:$Z62,AF59:AF62)</f>
        <v>-1</v>
      </c>
      <c r="BE60" s="377"/>
      <c r="BF60" s="380" cm="1">
        <f t="array" ref="BF60">bdRateExtend($G59:$G62,N59:N62,$Z59:$Z62,AG59:AG62)</f>
        <v>-1</v>
      </c>
      <c r="BG60" s="377"/>
      <c r="BH60" s="380" t="e" cm="1">
        <f t="array" ref="BH60">bdRateExtend($G59:$G62,O59:O62,$Z59:$Z62,AH59:AH62)</f>
        <v>#VALUE!</v>
      </c>
      <c r="BI60" s="377"/>
      <c r="BJ60" s="382" t="e" cm="1">
        <f t="array" ref="BJ60">bdRateExtend($G59:$G62,P59:P62,$Z59:$Z62,AI59:AI62)</f>
        <v>#VALUE!</v>
      </c>
      <c r="BK60" s="377"/>
      <c r="BL60" s="382" t="e" cm="1">
        <f t="array" ref="BL60">bdRateExtend($G59:$G62,Q59:Q62,$Z59:$Z62,AJ59:AJ62)</f>
        <v>#VALUE!</v>
      </c>
      <c r="BM60" s="377"/>
      <c r="BN60" s="382" t="e" cm="1">
        <f t="array" ref="BN60">bdRateExtend($G59:$G62,R59:R62,$Z59:$Z62,AK59:AK62)</f>
        <v>#VALUE!</v>
      </c>
      <c r="BO60" s="403"/>
      <c r="BP60" s="403"/>
      <c r="BQ60" s="403"/>
      <c r="BR60" s="403"/>
    </row>
    <row r="61" spans="1:70" ht="17" customHeight="1" x14ac:dyDescent="0.2">
      <c r="A61" s="387"/>
      <c r="B61" s="390"/>
      <c r="C61" s="393"/>
      <c r="D61" s="396"/>
      <c r="E61" s="399"/>
      <c r="F61" s="312">
        <v>45</v>
      </c>
      <c r="G61" s="35">
        <f>'Anchor-Still'!B58</f>
        <v>0</v>
      </c>
      <c r="H61" s="40">
        <f>'Anchor-Still'!C58</f>
        <v>0</v>
      </c>
      <c r="I61" s="40">
        <f>'Anchor-Still'!D58</f>
        <v>0</v>
      </c>
      <c r="J61" s="40">
        <f>'Anchor-Still'!E58</f>
        <v>0</v>
      </c>
      <c r="K61" s="40"/>
      <c r="L61" s="40">
        <f>'Anchor-Still'!F58</f>
        <v>0</v>
      </c>
      <c r="M61" s="40">
        <f>'Anchor-Still'!G58</f>
        <v>0</v>
      </c>
      <c r="N61" s="40">
        <f>'Anchor-Still'!H58</f>
        <v>0</v>
      </c>
      <c r="O61" s="40"/>
      <c r="P61" s="40"/>
      <c r="Q61" s="40"/>
      <c r="R61" s="40"/>
      <c r="S61" s="40"/>
      <c r="T61" s="40"/>
      <c r="U61" s="40"/>
      <c r="V61" s="40">
        <f>'Anchor-Still'!I58</f>
        <v>0</v>
      </c>
      <c r="W61" s="40">
        <f>'Anchor-Still'!J58</f>
        <v>0</v>
      </c>
      <c r="X61" s="36">
        <f t="shared" si="3"/>
        <v>0</v>
      </c>
      <c r="Y61" s="15"/>
      <c r="Z61" s="35">
        <f>'Test-Still'!B58</f>
        <v>3025008</v>
      </c>
      <c r="AA61" s="40">
        <f>'Test-Still'!C58</f>
        <v>31.965</v>
      </c>
      <c r="AB61" s="40">
        <f>'Test-Still'!D58</f>
        <v>40.819499999999998</v>
      </c>
      <c r="AC61" s="40">
        <f>'Test-Still'!E58</f>
        <v>42.5379</v>
      </c>
      <c r="AD61" s="40"/>
      <c r="AE61" s="40">
        <f>'Test-Still'!F58</f>
        <v>29.3125</v>
      </c>
      <c r="AF61" s="40">
        <f>'Test-Still'!G58</f>
        <v>16.376300000000001</v>
      </c>
      <c r="AG61" s="40">
        <f>'Test-Still'!H58</f>
        <v>82.475099999999998</v>
      </c>
      <c r="AH61" s="40"/>
      <c r="AI61" s="40"/>
      <c r="AJ61" s="40"/>
      <c r="AK61" s="40"/>
      <c r="AL61" s="40"/>
      <c r="AM61" s="40"/>
      <c r="AN61" s="40"/>
      <c r="AO61" s="40">
        <f>'Test-Still'!I58</f>
        <v>398.7</v>
      </c>
      <c r="AP61" s="40">
        <f>'Test-Still'!J58</f>
        <v>0.67210000000000003</v>
      </c>
      <c r="AQ61" s="36">
        <f t="shared" si="4"/>
        <v>0.11075</v>
      </c>
      <c r="AR61" s="35" t="e">
        <f t="shared" si="5"/>
        <v>#DIV/0!</v>
      </c>
      <c r="AS61" s="40" t="e">
        <f t="shared" si="6"/>
        <v>#DIV/0!</v>
      </c>
      <c r="AT61" s="16"/>
      <c r="AU61" s="16"/>
      <c r="AV61" s="381"/>
      <c r="AW61" s="382"/>
      <c r="AX61" s="403"/>
      <c r="AY61" s="403"/>
      <c r="AZ61" s="406"/>
      <c r="BA61" s="406"/>
      <c r="BB61" s="382"/>
      <c r="BC61" s="377"/>
      <c r="BD61" s="382"/>
      <c r="BE61" s="377"/>
      <c r="BF61" s="380"/>
      <c r="BG61" s="377"/>
      <c r="BH61" s="380"/>
      <c r="BI61" s="377"/>
      <c r="BJ61" s="382"/>
      <c r="BK61" s="377"/>
      <c r="BL61" s="382"/>
      <c r="BM61" s="377"/>
      <c r="BN61" s="382"/>
      <c r="BO61" s="403"/>
      <c r="BP61" s="403"/>
      <c r="BQ61" s="403"/>
      <c r="BR61" s="403"/>
    </row>
    <row r="62" spans="1:70" ht="17" customHeight="1" x14ac:dyDescent="0.2">
      <c r="A62" s="387"/>
      <c r="B62" s="390"/>
      <c r="C62" s="393"/>
      <c r="D62" s="396"/>
      <c r="E62" s="399"/>
      <c r="F62" s="312">
        <v>54</v>
      </c>
      <c r="G62" s="35">
        <f>'Anchor-Still'!B59</f>
        <v>0</v>
      </c>
      <c r="H62" s="40">
        <f>'Anchor-Still'!C59</f>
        <v>0</v>
      </c>
      <c r="I62" s="40">
        <f>'Anchor-Still'!D59</f>
        <v>0</v>
      </c>
      <c r="J62" s="40">
        <f>'Anchor-Still'!E59</f>
        <v>0</v>
      </c>
      <c r="K62" s="40"/>
      <c r="L62" s="40">
        <f>'Anchor-Still'!F59</f>
        <v>0</v>
      </c>
      <c r="M62" s="40">
        <f>'Anchor-Still'!G59</f>
        <v>0</v>
      </c>
      <c r="N62" s="40">
        <f>'Anchor-Still'!H59</f>
        <v>0</v>
      </c>
      <c r="O62" s="40"/>
      <c r="P62" s="40"/>
      <c r="Q62" s="40"/>
      <c r="R62" s="40"/>
      <c r="S62" s="40"/>
      <c r="T62" s="40"/>
      <c r="U62" s="40"/>
      <c r="V62" s="40">
        <f>'Anchor-Still'!I59</f>
        <v>0</v>
      </c>
      <c r="W62" s="40">
        <f>'Anchor-Still'!J59</f>
        <v>0</v>
      </c>
      <c r="X62" s="36">
        <f t="shared" si="3"/>
        <v>0</v>
      </c>
      <c r="Y62" s="15"/>
      <c r="Z62" s="35">
        <f>'Test-Still'!B59</f>
        <v>1810000</v>
      </c>
      <c r="AA62" s="40">
        <f>'Test-Still'!C59</f>
        <v>29.381399999999999</v>
      </c>
      <c r="AB62" s="40">
        <f>'Test-Still'!D59</f>
        <v>38.120399999999997</v>
      </c>
      <c r="AC62" s="40">
        <f>'Test-Still'!E59</f>
        <v>39.619199999999999</v>
      </c>
      <c r="AD62" s="40"/>
      <c r="AE62" s="40">
        <f>'Test-Still'!F59</f>
        <v>24.8508</v>
      </c>
      <c r="AF62" s="40">
        <f>'Test-Still'!G59</f>
        <v>13.5863</v>
      </c>
      <c r="AG62" s="40">
        <f>'Test-Still'!H59</f>
        <v>69.181100000000001</v>
      </c>
      <c r="AH62" s="40"/>
      <c r="AI62" s="40"/>
      <c r="AJ62" s="40"/>
      <c r="AK62" s="40"/>
      <c r="AL62" s="40"/>
      <c r="AM62" s="40"/>
      <c r="AN62" s="40"/>
      <c r="AO62" s="40">
        <f>'Test-Still'!I59</f>
        <v>313.39999999999998</v>
      </c>
      <c r="AP62" s="40">
        <f>'Test-Still'!J59</f>
        <v>0.61529999999999996</v>
      </c>
      <c r="AQ62" s="36">
        <f t="shared" si="4"/>
        <v>8.7055555555555553E-2</v>
      </c>
      <c r="AR62" s="35" t="e">
        <f t="shared" si="5"/>
        <v>#DIV/0!</v>
      </c>
      <c r="AS62" s="40" t="e">
        <f t="shared" si="6"/>
        <v>#DIV/0!</v>
      </c>
      <c r="AT62" s="16"/>
      <c r="AU62" s="16"/>
      <c r="AV62" s="381" t="s">
        <v>125</v>
      </c>
      <c r="AW62" s="382" cm="1">
        <f t="array" ref="AW62">bdRateExtend($G60:$G63,H60:H63,$Z60:$Z63,AA60:AA63)</f>
        <v>-1</v>
      </c>
      <c r="AX62" s="403"/>
      <c r="AY62" s="403"/>
      <c r="AZ62" s="406"/>
      <c r="BA62" s="406"/>
      <c r="BB62" s="382" cm="1">
        <f t="array" ref="BB62">bdRateExtend($G60:$G63,L60:L63,$Z60:$Z63,AE60:AE63)</f>
        <v>-1</v>
      </c>
      <c r="BC62" s="377"/>
      <c r="BD62" s="382" cm="1">
        <f t="array" ref="BD62">bdRateExtend($G60:$G63,M60:M63,$Z60:$Z63,AF60:AF63)</f>
        <v>-1</v>
      </c>
      <c r="BE62" s="377"/>
      <c r="BF62" s="380" cm="1">
        <f t="array" ref="BF62">bdRateExtend($G60:$G63,N60:N63,$Z60:$Z63,AG60:AG63)</f>
        <v>-1</v>
      </c>
      <c r="BG62" s="377"/>
      <c r="BH62" s="380" t="e" cm="1">
        <f t="array" ref="BH62">bdRateExtend($G60:$G63,O60:O63,$Z60:$Z63,AH60:AH63)</f>
        <v>#VALUE!</v>
      </c>
      <c r="BI62" s="377"/>
      <c r="BJ62" s="382" t="e" cm="1">
        <f t="array" ref="BJ62">bdRateExtend($G60:$G63,P60:P63,$Z60:$Z63,AI60:AI63)</f>
        <v>#VALUE!</v>
      </c>
      <c r="BK62" s="377"/>
      <c r="BL62" s="382" t="e" cm="1">
        <f t="array" ref="BL62">bdRateExtend($G60:$G63,Q60:Q63,$Z60:$Z63,AJ60:AJ63)</f>
        <v>#VALUE!</v>
      </c>
      <c r="BM62" s="377"/>
      <c r="BN62" s="382" t="e" cm="1">
        <f t="array" ref="BN62">bdRateExtend($G60:$G63,R60:R63,$Z60:$Z63,AK60:AK63)</f>
        <v>#VALUE!</v>
      </c>
      <c r="BO62" s="403"/>
      <c r="BP62" s="403"/>
      <c r="BQ62" s="403"/>
      <c r="BR62" s="403"/>
    </row>
    <row r="63" spans="1:70" ht="17" customHeight="1" thickBot="1" x14ac:dyDescent="0.25">
      <c r="A63" s="387"/>
      <c r="B63" s="391"/>
      <c r="C63" s="394"/>
      <c r="D63" s="397"/>
      <c r="E63" s="400"/>
      <c r="F63" s="313">
        <v>63</v>
      </c>
      <c r="G63" s="37">
        <f>'Anchor-Still'!B60</f>
        <v>0</v>
      </c>
      <c r="H63" s="38">
        <f>'Anchor-Still'!C60</f>
        <v>0</v>
      </c>
      <c r="I63" s="38">
        <f>'Anchor-Still'!D60</f>
        <v>0</v>
      </c>
      <c r="J63" s="38">
        <f>'Anchor-Still'!E60</f>
        <v>0</v>
      </c>
      <c r="K63" s="38"/>
      <c r="L63" s="38">
        <f>'Anchor-Still'!F60</f>
        <v>0</v>
      </c>
      <c r="M63" s="38">
        <f>'Anchor-Still'!G60</f>
        <v>0</v>
      </c>
      <c r="N63" s="38">
        <f>'Anchor-Still'!H60</f>
        <v>0</v>
      </c>
      <c r="O63" s="38"/>
      <c r="P63" s="38"/>
      <c r="Q63" s="38"/>
      <c r="R63" s="38"/>
      <c r="S63" s="38"/>
      <c r="T63" s="38"/>
      <c r="U63" s="38"/>
      <c r="V63" s="38">
        <f>'Anchor-Still'!I60</f>
        <v>0</v>
      </c>
      <c r="W63" s="38">
        <f>'Anchor-Still'!J60</f>
        <v>0</v>
      </c>
      <c r="X63" s="39">
        <f t="shared" si="3"/>
        <v>0</v>
      </c>
      <c r="Y63" s="15"/>
      <c r="Z63" s="37">
        <f>'Test-Still'!B60</f>
        <v>657936</v>
      </c>
      <c r="AA63" s="38">
        <f>'Test-Still'!C60</f>
        <v>24.695799999999998</v>
      </c>
      <c r="AB63" s="38">
        <f>'Test-Still'!D60</f>
        <v>34.993499999999997</v>
      </c>
      <c r="AC63" s="38">
        <f>'Test-Still'!E60</f>
        <v>35.879399999999997</v>
      </c>
      <c r="AD63" s="38"/>
      <c r="AE63" s="38">
        <f>'Test-Still'!F60</f>
        <v>17.019600000000001</v>
      </c>
      <c r="AF63" s="38">
        <f>'Test-Still'!G60</f>
        <v>8.7876999999999992</v>
      </c>
      <c r="AG63" s="38">
        <f>'Test-Still'!H60</f>
        <v>40.4251</v>
      </c>
      <c r="AH63" s="38"/>
      <c r="AI63" s="38"/>
      <c r="AJ63" s="38"/>
      <c r="AK63" s="38"/>
      <c r="AL63" s="38"/>
      <c r="AM63" s="38"/>
      <c r="AN63" s="38"/>
      <c r="AO63" s="38">
        <f>'Test-Still'!I60</f>
        <v>193.1</v>
      </c>
      <c r="AP63" s="38">
        <f>'Test-Still'!J60</f>
        <v>0.43690000000000001</v>
      </c>
      <c r="AQ63" s="39">
        <f t="shared" si="4"/>
        <v>5.3638888888888889E-2</v>
      </c>
      <c r="AR63" s="37" t="e">
        <f t="shared" si="5"/>
        <v>#DIV/0!</v>
      </c>
      <c r="AS63" s="38" t="e">
        <f t="shared" si="6"/>
        <v>#DIV/0!</v>
      </c>
      <c r="AT63" s="16"/>
      <c r="AU63" s="16"/>
      <c r="AV63" s="383"/>
      <c r="AW63" s="384"/>
      <c r="AX63" s="404"/>
      <c r="AY63" s="404"/>
      <c r="AZ63" s="407"/>
      <c r="BA63" s="407"/>
      <c r="BB63" s="384"/>
      <c r="BC63" s="378"/>
      <c r="BD63" s="384"/>
      <c r="BE63" s="378"/>
      <c r="BF63" s="385"/>
      <c r="BG63" s="378"/>
      <c r="BH63" s="385"/>
      <c r="BI63" s="378"/>
      <c r="BJ63" s="384"/>
      <c r="BK63" s="378"/>
      <c r="BL63" s="384"/>
      <c r="BM63" s="378"/>
      <c r="BN63" s="384"/>
      <c r="BO63" s="404"/>
      <c r="BP63" s="404"/>
      <c r="BQ63" s="404"/>
      <c r="BR63" s="404"/>
    </row>
    <row r="64" spans="1:70" ht="17" customHeight="1" x14ac:dyDescent="0.2">
      <c r="A64" s="387"/>
      <c r="B64" s="389" t="s">
        <v>1195</v>
      </c>
      <c r="C64" s="392" t="s">
        <v>1204</v>
      </c>
      <c r="D64" s="395"/>
      <c r="E64" s="398">
        <v>8</v>
      </c>
      <c r="F64" s="311">
        <v>18</v>
      </c>
      <c r="G64" s="32">
        <f>'Anchor-Still'!B61</f>
        <v>0</v>
      </c>
      <c r="H64" s="33">
        <f>'Anchor-Still'!C61</f>
        <v>0</v>
      </c>
      <c r="I64" s="33">
        <f>'Anchor-Still'!D61</f>
        <v>0</v>
      </c>
      <c r="J64" s="33">
        <f>'Anchor-Still'!E61</f>
        <v>0</v>
      </c>
      <c r="K64" s="33"/>
      <c r="L64" s="33">
        <f>'Anchor-Still'!F61</f>
        <v>0</v>
      </c>
      <c r="M64" s="33">
        <f>'Anchor-Still'!G61</f>
        <v>0</v>
      </c>
      <c r="N64" s="33">
        <f>'Anchor-Still'!H61</f>
        <v>0</v>
      </c>
      <c r="O64" s="33"/>
      <c r="P64" s="33"/>
      <c r="Q64" s="33"/>
      <c r="R64" s="33"/>
      <c r="S64" s="33"/>
      <c r="T64" s="33"/>
      <c r="U64" s="33"/>
      <c r="V64" s="33">
        <f>'Anchor-Still'!I61</f>
        <v>0</v>
      </c>
      <c r="W64" s="33">
        <f>'Anchor-Still'!J61</f>
        <v>0</v>
      </c>
      <c r="X64" s="34">
        <f t="shared" si="3"/>
        <v>0</v>
      </c>
      <c r="Y64" s="15"/>
      <c r="Z64" s="32">
        <f>'Test-Still'!B61</f>
        <v>8368984</v>
      </c>
      <c r="AA64" s="33">
        <f>'Test-Still'!C61</f>
        <v>41.063400000000001</v>
      </c>
      <c r="AB64" s="33">
        <f>'Test-Still'!D61</f>
        <v>48.981400000000001</v>
      </c>
      <c r="AC64" s="33">
        <f>'Test-Still'!E61</f>
        <v>50.546599999999998</v>
      </c>
      <c r="AD64" s="33"/>
      <c r="AE64" s="33">
        <f>'Test-Still'!F61</f>
        <v>36.093000000000004</v>
      </c>
      <c r="AF64" s="33">
        <f>'Test-Still'!G61</f>
        <v>20.9556</v>
      </c>
      <c r="AG64" s="33">
        <f>'Test-Still'!H61</f>
        <v>95.635400000000004</v>
      </c>
      <c r="AH64" s="33"/>
      <c r="AI64" s="33"/>
      <c r="AJ64" s="33"/>
      <c r="AK64" s="33"/>
      <c r="AL64" s="33"/>
      <c r="AM64" s="33"/>
      <c r="AN64" s="33"/>
      <c r="AO64" s="33">
        <f>'Test-Still'!I61</f>
        <v>436.1</v>
      </c>
      <c r="AP64" s="33">
        <f>'Test-Still'!J61</f>
        <v>0.94969999999999999</v>
      </c>
      <c r="AQ64" s="34">
        <f t="shared" si="4"/>
        <v>0.12113888888888889</v>
      </c>
      <c r="AR64" s="32" t="e">
        <f t="shared" si="5"/>
        <v>#DIV/0!</v>
      </c>
      <c r="AS64" s="33" t="e">
        <f t="shared" si="6"/>
        <v>#DIV/0!</v>
      </c>
      <c r="AT64" s="16"/>
      <c r="AU64" s="16"/>
      <c r="AV64" s="440" t="s">
        <v>123</v>
      </c>
      <c r="AW64" s="401" cm="1">
        <f t="array" ref="AW64">bdRateExtend($G64:$G67,H64:H67,$Z64:$Z67,AA64:AA67)</f>
        <v>-1</v>
      </c>
      <c r="AX64" s="402" cm="1">
        <f t="array" ref="AX64">bdRateExtend($G64:$G69,H64:H69,$Z64:$Z69,AA64:AA69)</f>
        <v>-1</v>
      </c>
      <c r="AY64" s="402" cm="1">
        <f t="array" ref="AY64">bdRateExtend($G64:$G69,I64:I69,$Z64:$Z69,AB64:AB69)</f>
        <v>-1</v>
      </c>
      <c r="AZ64" s="405" cm="1">
        <f t="array" ref="AZ64">bdRateExtend($G64:$G69,J64:J69,$Z64:$Z69,AC64:AC69)</f>
        <v>-1</v>
      </c>
      <c r="BA64" s="405" t="e" cm="1">
        <f t="array" ref="BA64">bdRateExtend($G64:$G69,K64:K69,$Z64:$Z69,AD64:AD69)</f>
        <v>#VALUE!</v>
      </c>
      <c r="BB64" s="401" cm="1">
        <f t="array" ref="BB64">bdRateExtend($G64:$G67,L64:L67,$Z64:$Z67,AE64:AE67)</f>
        <v>-1</v>
      </c>
      <c r="BC64" s="376" cm="1">
        <f t="array" ref="BC64">bdRateExtend($G64:$G69,L64:L69,$Z64:$Z69,AE64:AE69)</f>
        <v>-1</v>
      </c>
      <c r="BD64" s="401" cm="1">
        <f t="array" ref="BD64">bdRateExtend($G64:$G67,M64:M67,$Z64:$Z67,AF64:AF67)</f>
        <v>-1</v>
      </c>
      <c r="BE64" s="376" cm="1">
        <f t="array" ref="BE64">bdRateExtend($G64:$G69,M64:M69,$Z64:$Z69,AF64:AF69)</f>
        <v>-1</v>
      </c>
      <c r="BF64" s="379" cm="1">
        <f t="array" ref="BF64">bdRateExtend($G64:$G67,N64:N67,$Z64:$Z67,AG64:AG67)</f>
        <v>-1</v>
      </c>
      <c r="BG64" s="376" cm="1">
        <f t="array" ref="BG64">bdRateExtend($G64:$G69,N64:N69,$Z64:$Z69,AG64:AG69)</f>
        <v>-1</v>
      </c>
      <c r="BH64" s="379" t="e" cm="1">
        <f t="array" ref="BH64">bdRateExtend($G64:$G67,O64:O67,$Z64:$Z67,AH64:AH67)</f>
        <v>#VALUE!</v>
      </c>
      <c r="BI64" s="376" t="e" cm="1">
        <f t="array" ref="BI64">bdRateExtend($G64:$G69,O64:O69,$Z64:$Z69,AH64:AH69)</f>
        <v>#VALUE!</v>
      </c>
      <c r="BJ64" s="401" t="e" cm="1">
        <f t="array" ref="BJ64">bdRateExtend($G64:$G67,P64:P67,$Z64:$Z67,AI64:AI67)</f>
        <v>#VALUE!</v>
      </c>
      <c r="BK64" s="376" t="e" cm="1">
        <f t="array" ref="BK64">bdRateExtend($G64:$G69,P64:P69,$Z64:$Z69,AI64:AI69)</f>
        <v>#VALUE!</v>
      </c>
      <c r="BL64" s="401" t="e" cm="1">
        <f t="array" ref="BL64">bdRateExtend($G64:$G67,Q64:Q67,$Z64:$Z67,AJ64:AJ67)</f>
        <v>#VALUE!</v>
      </c>
      <c r="BM64" s="376" t="e" cm="1">
        <f t="array" ref="BM64">bdRateExtend($G64:$G69,Q64:Q69,$Z64:$Z69,AJ64:AJ69)</f>
        <v>#VALUE!</v>
      </c>
      <c r="BN64" s="401" t="e" cm="1">
        <f t="array" ref="BN64">bdRateExtend($G64:$G67,R64:R67,$Z64:$Z67,AK64:AK67)</f>
        <v>#VALUE!</v>
      </c>
      <c r="BO64" s="402" t="e" cm="1">
        <f t="array" ref="BO64">bdRateExtend($G64:$G69,R64:R69,$Z64:$Z69,AK64:AK69)</f>
        <v>#VALUE!</v>
      </c>
      <c r="BP64" s="402" t="e" cm="1">
        <f t="array" ref="BP64">bdRateExtend($G64:$G69,S64:S69,$Z64:$Z69,AL64:AL69)</f>
        <v>#VALUE!</v>
      </c>
      <c r="BQ64" s="402" t="e" cm="1">
        <f t="array" ref="BQ64">bdRateExtend($G64:$G69,T64:T69,$Z64:$Z69,AM64:AM69)</f>
        <v>#VALUE!</v>
      </c>
      <c r="BR64" s="402" t="e" cm="1">
        <f t="array" ref="BR64">bdRateExtend($G64:$G69,U64:U69,$Z64:$Z69,AN64:AN69)</f>
        <v>#VALUE!</v>
      </c>
    </row>
    <row r="65" spans="1:70" ht="17" customHeight="1" x14ac:dyDescent="0.2">
      <c r="A65" s="387"/>
      <c r="B65" s="390"/>
      <c r="C65" s="393"/>
      <c r="D65" s="396"/>
      <c r="E65" s="399"/>
      <c r="F65" s="312">
        <v>27</v>
      </c>
      <c r="G65" s="35">
        <f>'Anchor-Still'!B62</f>
        <v>0</v>
      </c>
      <c r="H65" s="40">
        <f>'Anchor-Still'!C62</f>
        <v>0</v>
      </c>
      <c r="I65" s="40">
        <f>'Anchor-Still'!D62</f>
        <v>0</v>
      </c>
      <c r="J65" s="40">
        <f>'Anchor-Still'!E62</f>
        <v>0</v>
      </c>
      <c r="K65" s="40"/>
      <c r="L65" s="40">
        <f>'Anchor-Still'!F62</f>
        <v>0</v>
      </c>
      <c r="M65" s="40">
        <f>'Anchor-Still'!G62</f>
        <v>0</v>
      </c>
      <c r="N65" s="40">
        <f>'Anchor-Still'!H62</f>
        <v>0</v>
      </c>
      <c r="O65" s="40"/>
      <c r="P65" s="40"/>
      <c r="Q65" s="40"/>
      <c r="R65" s="40"/>
      <c r="S65" s="40"/>
      <c r="T65" s="40"/>
      <c r="U65" s="40"/>
      <c r="V65" s="40">
        <f>'Anchor-Still'!I62</f>
        <v>0</v>
      </c>
      <c r="W65" s="40">
        <f>'Anchor-Still'!J62</f>
        <v>0</v>
      </c>
      <c r="X65" s="36">
        <f t="shared" si="3"/>
        <v>0</v>
      </c>
      <c r="Y65" s="15"/>
      <c r="Z65" s="35">
        <f>'Test-Still'!B62</f>
        <v>4788776</v>
      </c>
      <c r="AA65" s="40">
        <f>'Test-Still'!C62</f>
        <v>38.5931</v>
      </c>
      <c r="AB65" s="40">
        <f>'Test-Still'!D62</f>
        <v>47.220799999999997</v>
      </c>
      <c r="AC65" s="40">
        <f>'Test-Still'!E62</f>
        <v>48.9285</v>
      </c>
      <c r="AD65" s="40"/>
      <c r="AE65" s="40">
        <f>'Test-Still'!F62</f>
        <v>32.171399999999998</v>
      </c>
      <c r="AF65" s="40">
        <f>'Test-Still'!G62</f>
        <v>17.955200000000001</v>
      </c>
      <c r="AG65" s="40">
        <f>'Test-Still'!H62</f>
        <v>93.743399999999994</v>
      </c>
      <c r="AH65" s="40"/>
      <c r="AI65" s="40"/>
      <c r="AJ65" s="40"/>
      <c r="AK65" s="40"/>
      <c r="AL65" s="40"/>
      <c r="AM65" s="40"/>
      <c r="AN65" s="40"/>
      <c r="AO65" s="40">
        <f>'Test-Still'!I62</f>
        <v>336.5</v>
      </c>
      <c r="AP65" s="40">
        <f>'Test-Still'!J62</f>
        <v>0.76639999999999997</v>
      </c>
      <c r="AQ65" s="36">
        <f t="shared" si="4"/>
        <v>9.347222222222222E-2</v>
      </c>
      <c r="AR65" s="35" t="e">
        <f t="shared" si="5"/>
        <v>#DIV/0!</v>
      </c>
      <c r="AS65" s="40" t="e">
        <f t="shared" si="6"/>
        <v>#DIV/0!</v>
      </c>
      <c r="AT65" s="16"/>
      <c r="AU65" s="16"/>
      <c r="AV65" s="381"/>
      <c r="AW65" s="382"/>
      <c r="AX65" s="403"/>
      <c r="AY65" s="403"/>
      <c r="AZ65" s="406"/>
      <c r="BA65" s="406"/>
      <c r="BB65" s="382"/>
      <c r="BC65" s="377"/>
      <c r="BD65" s="382"/>
      <c r="BE65" s="377"/>
      <c r="BF65" s="380"/>
      <c r="BG65" s="377"/>
      <c r="BH65" s="380"/>
      <c r="BI65" s="377"/>
      <c r="BJ65" s="382"/>
      <c r="BK65" s="377"/>
      <c r="BL65" s="382"/>
      <c r="BM65" s="377"/>
      <c r="BN65" s="382"/>
      <c r="BO65" s="403"/>
      <c r="BP65" s="403"/>
      <c r="BQ65" s="403"/>
      <c r="BR65" s="403"/>
    </row>
    <row r="66" spans="1:70" ht="17" customHeight="1" x14ac:dyDescent="0.2">
      <c r="A66" s="387"/>
      <c r="B66" s="390"/>
      <c r="C66" s="393"/>
      <c r="D66" s="396"/>
      <c r="E66" s="399"/>
      <c r="F66" s="312">
        <v>36</v>
      </c>
      <c r="G66" s="35">
        <f>'Anchor-Still'!B63</f>
        <v>0</v>
      </c>
      <c r="H66" s="40">
        <f>'Anchor-Still'!C63</f>
        <v>0</v>
      </c>
      <c r="I66" s="40">
        <f>'Anchor-Still'!D63</f>
        <v>0</v>
      </c>
      <c r="J66" s="40">
        <f>'Anchor-Still'!E63</f>
        <v>0</v>
      </c>
      <c r="K66" s="40"/>
      <c r="L66" s="40">
        <f>'Anchor-Still'!F63</f>
        <v>0</v>
      </c>
      <c r="M66" s="40">
        <f>'Anchor-Still'!G63</f>
        <v>0</v>
      </c>
      <c r="N66" s="40">
        <f>'Anchor-Still'!H63</f>
        <v>0</v>
      </c>
      <c r="O66" s="40"/>
      <c r="P66" s="40"/>
      <c r="Q66" s="40"/>
      <c r="R66" s="40"/>
      <c r="S66" s="40"/>
      <c r="T66" s="40"/>
      <c r="U66" s="40"/>
      <c r="V66" s="40">
        <f>'Anchor-Still'!I63</f>
        <v>0</v>
      </c>
      <c r="W66" s="40">
        <f>'Anchor-Still'!J63</f>
        <v>0</v>
      </c>
      <c r="X66" s="36">
        <f t="shared" si="3"/>
        <v>0</v>
      </c>
      <c r="Y66" s="15"/>
      <c r="Z66" s="35">
        <f>'Test-Still'!B63</f>
        <v>2451424</v>
      </c>
      <c r="AA66" s="40">
        <f>'Test-Still'!C63</f>
        <v>36.206499999999998</v>
      </c>
      <c r="AB66" s="40">
        <f>'Test-Still'!D63</f>
        <v>45.072800000000001</v>
      </c>
      <c r="AC66" s="40">
        <f>'Test-Still'!E63</f>
        <v>46.868099999999998</v>
      </c>
      <c r="AD66" s="40"/>
      <c r="AE66" s="40">
        <f>'Test-Still'!F63</f>
        <v>28.205400000000001</v>
      </c>
      <c r="AF66" s="40">
        <f>'Test-Still'!G63</f>
        <v>15.470499999999999</v>
      </c>
      <c r="AG66" s="40">
        <f>'Test-Still'!H63</f>
        <v>88.869399999999999</v>
      </c>
      <c r="AH66" s="40"/>
      <c r="AI66" s="40"/>
      <c r="AJ66" s="40"/>
      <c r="AK66" s="40"/>
      <c r="AL66" s="40"/>
      <c r="AM66" s="40"/>
      <c r="AN66" s="40"/>
      <c r="AO66" s="40">
        <f>'Test-Still'!I63</f>
        <v>346.3</v>
      </c>
      <c r="AP66" s="40">
        <f>'Test-Still'!J63</f>
        <v>0.59650000000000003</v>
      </c>
      <c r="AQ66" s="36">
        <f t="shared" si="4"/>
        <v>9.6194444444444444E-2</v>
      </c>
      <c r="AR66" s="35" t="e">
        <f t="shared" si="5"/>
        <v>#DIV/0!</v>
      </c>
      <c r="AS66" s="40" t="e">
        <f t="shared" si="6"/>
        <v>#DIV/0!</v>
      </c>
      <c r="AT66" s="16"/>
      <c r="AU66" s="16"/>
      <c r="AV66" s="381" t="s">
        <v>124</v>
      </c>
      <c r="AW66" s="382" cm="1">
        <f t="array" ref="AW66">bdRateExtend($G65:$G68,H65:H68,$Z65:$Z68,AA65:AA68)</f>
        <v>-1</v>
      </c>
      <c r="AX66" s="403"/>
      <c r="AY66" s="403"/>
      <c r="AZ66" s="406"/>
      <c r="BA66" s="406"/>
      <c r="BB66" s="382" cm="1">
        <f t="array" ref="BB66">bdRateExtend($G65:$G68,L65:L68,$Z65:$Z68,AE65:AE68)</f>
        <v>-1</v>
      </c>
      <c r="BC66" s="377"/>
      <c r="BD66" s="382" cm="1">
        <f t="array" ref="BD66">bdRateExtend($G65:$G68,M65:M68,$Z65:$Z68,AF65:AF68)</f>
        <v>-1</v>
      </c>
      <c r="BE66" s="377"/>
      <c r="BF66" s="380" cm="1">
        <f t="array" ref="BF66">bdRateExtend($G65:$G68,N65:N68,$Z65:$Z68,AG65:AG68)</f>
        <v>-1</v>
      </c>
      <c r="BG66" s="377"/>
      <c r="BH66" s="380" t="e" cm="1">
        <f t="array" ref="BH66">bdRateExtend($G65:$G68,O65:O68,$Z65:$Z68,AH65:AH68)</f>
        <v>#VALUE!</v>
      </c>
      <c r="BI66" s="377"/>
      <c r="BJ66" s="382" t="e" cm="1">
        <f t="array" ref="BJ66">bdRateExtend($G65:$G68,P65:P68,$Z65:$Z68,AI65:AI68)</f>
        <v>#VALUE!</v>
      </c>
      <c r="BK66" s="377"/>
      <c r="BL66" s="382" t="e" cm="1">
        <f t="array" ref="BL66">bdRateExtend($G65:$G68,Q65:Q68,$Z65:$Z68,AJ65:AJ68)</f>
        <v>#VALUE!</v>
      </c>
      <c r="BM66" s="377"/>
      <c r="BN66" s="382" t="e" cm="1">
        <f t="array" ref="BN66">bdRateExtend($G65:$G68,R65:R68,$Z65:$Z68,AK65:AK68)</f>
        <v>#VALUE!</v>
      </c>
      <c r="BO66" s="403"/>
      <c r="BP66" s="403"/>
      <c r="BQ66" s="403"/>
      <c r="BR66" s="403"/>
    </row>
    <row r="67" spans="1:70" ht="17" customHeight="1" x14ac:dyDescent="0.2">
      <c r="A67" s="387"/>
      <c r="B67" s="390"/>
      <c r="C67" s="393"/>
      <c r="D67" s="396"/>
      <c r="E67" s="399"/>
      <c r="F67" s="312">
        <v>45</v>
      </c>
      <c r="G67" s="35">
        <f>'Anchor-Still'!B64</f>
        <v>0</v>
      </c>
      <c r="H67" s="40">
        <f>'Anchor-Still'!C64</f>
        <v>0</v>
      </c>
      <c r="I67" s="40">
        <f>'Anchor-Still'!D64</f>
        <v>0</v>
      </c>
      <c r="J67" s="40">
        <f>'Anchor-Still'!E64</f>
        <v>0</v>
      </c>
      <c r="K67" s="40"/>
      <c r="L67" s="40">
        <f>'Anchor-Still'!F64</f>
        <v>0</v>
      </c>
      <c r="M67" s="40">
        <f>'Anchor-Still'!G64</f>
        <v>0</v>
      </c>
      <c r="N67" s="40">
        <f>'Anchor-Still'!H64</f>
        <v>0</v>
      </c>
      <c r="O67" s="40"/>
      <c r="P67" s="40"/>
      <c r="Q67" s="40"/>
      <c r="R67" s="40"/>
      <c r="S67" s="40"/>
      <c r="T67" s="40"/>
      <c r="U67" s="40"/>
      <c r="V67" s="40">
        <f>'Anchor-Still'!I64</f>
        <v>0</v>
      </c>
      <c r="W67" s="40">
        <f>'Anchor-Still'!J64</f>
        <v>0</v>
      </c>
      <c r="X67" s="36">
        <f t="shared" si="3"/>
        <v>0</v>
      </c>
      <c r="Y67" s="15"/>
      <c r="Z67" s="35">
        <f>'Test-Still'!B64</f>
        <v>1304472</v>
      </c>
      <c r="AA67" s="40">
        <f>'Test-Still'!C64</f>
        <v>34.079099999999997</v>
      </c>
      <c r="AB67" s="40">
        <f>'Test-Still'!D64</f>
        <v>42.696300000000001</v>
      </c>
      <c r="AC67" s="40">
        <f>'Test-Still'!E64</f>
        <v>44.562800000000003</v>
      </c>
      <c r="AD67" s="40"/>
      <c r="AE67" s="40">
        <f>'Test-Still'!F64</f>
        <v>24.077200000000001</v>
      </c>
      <c r="AF67" s="40">
        <f>'Test-Still'!G64</f>
        <v>13.433299999999999</v>
      </c>
      <c r="AG67" s="40">
        <f>'Test-Still'!H64</f>
        <v>79.479200000000006</v>
      </c>
      <c r="AH67" s="40"/>
      <c r="AI67" s="40"/>
      <c r="AJ67" s="40"/>
      <c r="AK67" s="40"/>
      <c r="AL67" s="40"/>
      <c r="AM67" s="40"/>
      <c r="AN67" s="40"/>
      <c r="AO67" s="40">
        <f>'Test-Still'!I64</f>
        <v>233.3</v>
      </c>
      <c r="AP67" s="40">
        <f>'Test-Still'!J64</f>
        <v>0.50060000000000004</v>
      </c>
      <c r="AQ67" s="36">
        <f t="shared" si="4"/>
        <v>6.4805555555555561E-2</v>
      </c>
      <c r="AR67" s="35" t="e">
        <f t="shared" si="5"/>
        <v>#DIV/0!</v>
      </c>
      <c r="AS67" s="40" t="e">
        <f t="shared" si="6"/>
        <v>#DIV/0!</v>
      </c>
      <c r="AT67" s="16"/>
      <c r="AU67" s="16"/>
      <c r="AV67" s="381"/>
      <c r="AW67" s="382"/>
      <c r="AX67" s="403"/>
      <c r="AY67" s="403"/>
      <c r="AZ67" s="406"/>
      <c r="BA67" s="406"/>
      <c r="BB67" s="382"/>
      <c r="BC67" s="377"/>
      <c r="BD67" s="382"/>
      <c r="BE67" s="377"/>
      <c r="BF67" s="380"/>
      <c r="BG67" s="377"/>
      <c r="BH67" s="380"/>
      <c r="BI67" s="377"/>
      <c r="BJ67" s="382"/>
      <c r="BK67" s="377"/>
      <c r="BL67" s="382"/>
      <c r="BM67" s="377"/>
      <c r="BN67" s="382"/>
      <c r="BO67" s="403"/>
      <c r="BP67" s="403"/>
      <c r="BQ67" s="403"/>
      <c r="BR67" s="403"/>
    </row>
    <row r="68" spans="1:70" ht="17" customHeight="1" x14ac:dyDescent="0.2">
      <c r="A68" s="387"/>
      <c r="B68" s="390"/>
      <c r="C68" s="393"/>
      <c r="D68" s="396"/>
      <c r="E68" s="399"/>
      <c r="F68" s="312">
        <v>54</v>
      </c>
      <c r="G68" s="35">
        <f>'Anchor-Still'!B65</f>
        <v>0</v>
      </c>
      <c r="H68" s="40">
        <f>'Anchor-Still'!C65</f>
        <v>0</v>
      </c>
      <c r="I68" s="40">
        <f>'Anchor-Still'!D65</f>
        <v>0</v>
      </c>
      <c r="J68" s="40">
        <f>'Anchor-Still'!E65</f>
        <v>0</v>
      </c>
      <c r="K68" s="40"/>
      <c r="L68" s="40">
        <f>'Anchor-Still'!F65</f>
        <v>0</v>
      </c>
      <c r="M68" s="40">
        <f>'Anchor-Still'!G65</f>
        <v>0</v>
      </c>
      <c r="N68" s="40">
        <f>'Anchor-Still'!H65</f>
        <v>0</v>
      </c>
      <c r="O68" s="40"/>
      <c r="P68" s="40"/>
      <c r="Q68" s="40"/>
      <c r="R68" s="40"/>
      <c r="S68" s="40"/>
      <c r="T68" s="40"/>
      <c r="U68" s="40"/>
      <c r="V68" s="40">
        <f>'Anchor-Still'!I65</f>
        <v>0</v>
      </c>
      <c r="W68" s="40">
        <f>'Anchor-Still'!J65</f>
        <v>0</v>
      </c>
      <c r="X68" s="36">
        <f t="shared" si="3"/>
        <v>0</v>
      </c>
      <c r="Y68" s="15"/>
      <c r="Z68" s="35">
        <f>'Test-Still'!B65</f>
        <v>706872</v>
      </c>
      <c r="AA68" s="40">
        <f>'Test-Still'!C65</f>
        <v>31.935700000000001</v>
      </c>
      <c r="AB68" s="40">
        <f>'Test-Still'!D65</f>
        <v>39.9833</v>
      </c>
      <c r="AC68" s="40">
        <f>'Test-Still'!E65</f>
        <v>41.867199999999997</v>
      </c>
      <c r="AD68" s="40"/>
      <c r="AE68" s="40">
        <f>'Test-Still'!F65</f>
        <v>20.031199999999998</v>
      </c>
      <c r="AF68" s="40">
        <f>'Test-Still'!G65</f>
        <v>11.401999999999999</v>
      </c>
      <c r="AG68" s="40">
        <f>'Test-Still'!H65</f>
        <v>65.307199999999995</v>
      </c>
      <c r="AH68" s="40"/>
      <c r="AI68" s="40"/>
      <c r="AJ68" s="40"/>
      <c r="AK68" s="40"/>
      <c r="AL68" s="40"/>
      <c r="AM68" s="40"/>
      <c r="AN68" s="40"/>
      <c r="AO68" s="40">
        <f>'Test-Still'!I65</f>
        <v>168.4</v>
      </c>
      <c r="AP68" s="40">
        <f>'Test-Still'!J65</f>
        <v>0.38290000000000002</v>
      </c>
      <c r="AQ68" s="36">
        <f t="shared" si="4"/>
        <v>4.6777777777777779E-2</v>
      </c>
      <c r="AR68" s="35" t="e">
        <f t="shared" si="5"/>
        <v>#DIV/0!</v>
      </c>
      <c r="AS68" s="40" t="e">
        <f t="shared" si="6"/>
        <v>#DIV/0!</v>
      </c>
      <c r="AT68" s="16"/>
      <c r="AU68" s="16"/>
      <c r="AV68" s="381" t="s">
        <v>125</v>
      </c>
      <c r="AW68" s="382" cm="1">
        <f t="array" ref="AW68">bdRateExtend($G66:$G69,H66:H69,$Z66:$Z69,AA66:AA69)</f>
        <v>-1</v>
      </c>
      <c r="AX68" s="403"/>
      <c r="AY68" s="403"/>
      <c r="AZ68" s="406"/>
      <c r="BA68" s="406"/>
      <c r="BB68" s="382" cm="1">
        <f t="array" ref="BB68">bdRateExtend($G66:$G69,L66:L69,$Z66:$Z69,AE66:AE69)</f>
        <v>-1</v>
      </c>
      <c r="BC68" s="377"/>
      <c r="BD68" s="382" cm="1">
        <f t="array" ref="BD68">bdRateExtend($G66:$G69,M66:M69,$Z66:$Z69,AF66:AF69)</f>
        <v>-1</v>
      </c>
      <c r="BE68" s="377"/>
      <c r="BF68" s="380" cm="1">
        <f t="array" ref="BF68">bdRateExtend($G66:$G69,N66:N69,$Z66:$Z69,AG66:AG69)</f>
        <v>-1</v>
      </c>
      <c r="BG68" s="377"/>
      <c r="BH68" s="380" t="e" cm="1">
        <f t="array" ref="BH68">bdRateExtend($G66:$G69,O66:O69,$Z66:$Z69,AH66:AH69)</f>
        <v>#VALUE!</v>
      </c>
      <c r="BI68" s="377"/>
      <c r="BJ68" s="382" t="e" cm="1">
        <f t="array" ref="BJ68">bdRateExtend($G66:$G69,P66:P69,$Z66:$Z69,AI66:AI69)</f>
        <v>#VALUE!</v>
      </c>
      <c r="BK68" s="377"/>
      <c r="BL68" s="382" t="e" cm="1">
        <f t="array" ref="BL68">bdRateExtend($G66:$G69,Q66:Q69,$Z66:$Z69,AJ66:AJ69)</f>
        <v>#VALUE!</v>
      </c>
      <c r="BM68" s="377"/>
      <c r="BN68" s="382" t="e" cm="1">
        <f t="array" ref="BN68">bdRateExtend($G66:$G69,R66:R69,$Z66:$Z69,AK66:AK69)</f>
        <v>#VALUE!</v>
      </c>
      <c r="BO68" s="403"/>
      <c r="BP68" s="403"/>
      <c r="BQ68" s="403"/>
      <c r="BR68" s="403"/>
    </row>
    <row r="69" spans="1:70" ht="17" customHeight="1" thickBot="1" x14ac:dyDescent="0.25">
      <c r="A69" s="387"/>
      <c r="B69" s="391"/>
      <c r="C69" s="394"/>
      <c r="D69" s="397"/>
      <c r="E69" s="400"/>
      <c r="F69" s="313">
        <v>63</v>
      </c>
      <c r="G69" s="37">
        <f>'Anchor-Still'!B66</f>
        <v>0</v>
      </c>
      <c r="H69" s="38">
        <f>'Anchor-Still'!C66</f>
        <v>0</v>
      </c>
      <c r="I69" s="38">
        <f>'Anchor-Still'!D66</f>
        <v>0</v>
      </c>
      <c r="J69" s="38">
        <f>'Anchor-Still'!E66</f>
        <v>0</v>
      </c>
      <c r="K69" s="38"/>
      <c r="L69" s="38">
        <f>'Anchor-Still'!F66</f>
        <v>0</v>
      </c>
      <c r="M69" s="38">
        <f>'Anchor-Still'!G66</f>
        <v>0</v>
      </c>
      <c r="N69" s="38">
        <f>'Anchor-Still'!H66</f>
        <v>0</v>
      </c>
      <c r="O69" s="38"/>
      <c r="P69" s="38"/>
      <c r="Q69" s="38"/>
      <c r="R69" s="38"/>
      <c r="S69" s="38"/>
      <c r="T69" s="38"/>
      <c r="U69" s="38"/>
      <c r="V69" s="38">
        <f>'Anchor-Still'!I66</f>
        <v>0</v>
      </c>
      <c r="W69" s="38">
        <f>'Anchor-Still'!J66</f>
        <v>0</v>
      </c>
      <c r="X69" s="39">
        <f t="shared" si="3"/>
        <v>0</v>
      </c>
      <c r="Y69" s="15"/>
      <c r="Z69" s="37">
        <f>'Test-Still'!B66</f>
        <v>203840</v>
      </c>
      <c r="AA69" s="38">
        <f>'Test-Still'!C66</f>
        <v>28.0304</v>
      </c>
      <c r="AB69" s="38">
        <f>'Test-Still'!D66</f>
        <v>35.889000000000003</v>
      </c>
      <c r="AC69" s="38">
        <f>'Test-Still'!E66</f>
        <v>37.939</v>
      </c>
      <c r="AD69" s="38"/>
      <c r="AE69" s="38">
        <f>'Test-Still'!F66</f>
        <v>13.6174</v>
      </c>
      <c r="AF69" s="38">
        <f>'Test-Still'!G66</f>
        <v>8.1097000000000001</v>
      </c>
      <c r="AG69" s="38">
        <f>'Test-Still'!H66</f>
        <v>37.844499999999996</v>
      </c>
      <c r="AH69" s="38"/>
      <c r="AI69" s="38"/>
      <c r="AJ69" s="38"/>
      <c r="AK69" s="38"/>
      <c r="AL69" s="38"/>
      <c r="AM69" s="38"/>
      <c r="AN69" s="38"/>
      <c r="AO69" s="38">
        <f>'Test-Still'!I66</f>
        <v>106.4</v>
      </c>
      <c r="AP69" s="38">
        <f>'Test-Still'!J66</f>
        <v>0.33200000000000002</v>
      </c>
      <c r="AQ69" s="39">
        <f t="shared" si="4"/>
        <v>2.9555555555555557E-2</v>
      </c>
      <c r="AR69" s="37" t="e">
        <f t="shared" si="5"/>
        <v>#DIV/0!</v>
      </c>
      <c r="AS69" s="38" t="e">
        <f t="shared" si="6"/>
        <v>#DIV/0!</v>
      </c>
      <c r="AT69" s="16"/>
      <c r="AU69" s="16"/>
      <c r="AV69" s="383"/>
      <c r="AW69" s="384"/>
      <c r="AX69" s="404"/>
      <c r="AY69" s="404"/>
      <c r="AZ69" s="407"/>
      <c r="BA69" s="407"/>
      <c r="BB69" s="384"/>
      <c r="BC69" s="378"/>
      <c r="BD69" s="384"/>
      <c r="BE69" s="378"/>
      <c r="BF69" s="385"/>
      <c r="BG69" s="378"/>
      <c r="BH69" s="385"/>
      <c r="BI69" s="378"/>
      <c r="BJ69" s="384"/>
      <c r="BK69" s="378"/>
      <c r="BL69" s="384"/>
      <c r="BM69" s="378"/>
      <c r="BN69" s="384"/>
      <c r="BO69" s="404"/>
      <c r="BP69" s="404"/>
      <c r="BQ69" s="404"/>
      <c r="BR69" s="404"/>
    </row>
    <row r="70" spans="1:70" ht="17" customHeight="1" x14ac:dyDescent="0.2">
      <c r="A70" s="387"/>
      <c r="B70" s="389" t="s">
        <v>1257</v>
      </c>
      <c r="C70" s="392" t="s">
        <v>1205</v>
      </c>
      <c r="D70" s="395"/>
      <c r="E70" s="398">
        <v>8</v>
      </c>
      <c r="F70" s="311">
        <v>18</v>
      </c>
      <c r="G70" s="32">
        <f>'Anchor-Still'!B67</f>
        <v>0</v>
      </c>
      <c r="H70" s="33">
        <f>'Anchor-Still'!C67</f>
        <v>0</v>
      </c>
      <c r="I70" s="33">
        <f>'Anchor-Still'!D67</f>
        <v>0</v>
      </c>
      <c r="J70" s="33">
        <f>'Anchor-Still'!E67</f>
        <v>0</v>
      </c>
      <c r="K70" s="33"/>
      <c r="L70" s="33">
        <f>'Anchor-Still'!F67</f>
        <v>0</v>
      </c>
      <c r="M70" s="33">
        <f>'Anchor-Still'!G67</f>
        <v>0</v>
      </c>
      <c r="N70" s="33">
        <f>'Anchor-Still'!H67</f>
        <v>0</v>
      </c>
      <c r="O70" s="33"/>
      <c r="P70" s="33"/>
      <c r="Q70" s="33"/>
      <c r="R70" s="33"/>
      <c r="S70" s="33"/>
      <c r="T70" s="33"/>
      <c r="U70" s="33"/>
      <c r="V70" s="33">
        <f>'Anchor-Still'!I67</f>
        <v>0</v>
      </c>
      <c r="W70" s="33">
        <f>'Anchor-Still'!J67</f>
        <v>0</v>
      </c>
      <c r="X70" s="34">
        <f t="shared" si="3"/>
        <v>0</v>
      </c>
      <c r="Y70" s="15"/>
      <c r="Z70" s="32">
        <f>'Test-Still'!B67</f>
        <v>21477432</v>
      </c>
      <c r="AA70" s="33">
        <f>'Test-Still'!C67</f>
        <v>40.708300000000001</v>
      </c>
      <c r="AB70" s="33">
        <f>'Test-Still'!D67</f>
        <v>47.576000000000001</v>
      </c>
      <c r="AC70" s="33">
        <f>'Test-Still'!E67</f>
        <v>48.175699999999999</v>
      </c>
      <c r="AD70" s="33"/>
      <c r="AE70" s="33">
        <f>'Test-Still'!F67</f>
        <v>40.363500000000002</v>
      </c>
      <c r="AF70" s="33">
        <f>'Test-Still'!G67</f>
        <v>21.2334</v>
      </c>
      <c r="AG70" s="33">
        <f>'Test-Still'!H67</f>
        <v>94.102999999999994</v>
      </c>
      <c r="AH70" s="33"/>
      <c r="AI70" s="33"/>
      <c r="AJ70" s="33"/>
      <c r="AK70" s="33"/>
      <c r="AL70" s="33"/>
      <c r="AM70" s="33"/>
      <c r="AN70" s="33"/>
      <c r="AO70" s="33">
        <f>'Test-Still'!I67</f>
        <v>1023.7</v>
      </c>
      <c r="AP70" s="33">
        <f>'Test-Still'!J67</f>
        <v>2.1501999999999999</v>
      </c>
      <c r="AQ70" s="34">
        <f t="shared" si="4"/>
        <v>0.28436111111111112</v>
      </c>
      <c r="AR70" s="32" t="e">
        <f t="shared" si="5"/>
        <v>#DIV/0!</v>
      </c>
      <c r="AS70" s="33" t="e">
        <f t="shared" si="6"/>
        <v>#DIV/0!</v>
      </c>
      <c r="AT70" s="16"/>
      <c r="AU70" s="16"/>
      <c r="AV70" s="440" t="s">
        <v>123</v>
      </c>
      <c r="AW70" s="401" cm="1">
        <f t="array" ref="AW70">bdRateExtend($G70:$G73,H70:H73,$Z70:$Z73,AA70:AA73)</f>
        <v>-1</v>
      </c>
      <c r="AX70" s="402" cm="1">
        <f t="array" ref="AX70">bdRateExtend($G70:$G75,H70:H75,$Z70:$Z75,AA70:AA75)</f>
        <v>-1</v>
      </c>
      <c r="AY70" s="402" cm="1">
        <f t="array" ref="AY70">bdRateExtend($G70:$G75,I70:I75,$Z70:$Z75,AB70:AB75)</f>
        <v>-1</v>
      </c>
      <c r="AZ70" s="405" cm="1">
        <f t="array" ref="AZ70">bdRateExtend($G70:$G75,J70:J75,$Z70:$Z75,AC70:AC75)</f>
        <v>-1</v>
      </c>
      <c r="BA70" s="405" t="e" cm="1">
        <f t="array" ref="BA70">bdRateExtend($G70:$G75,K70:K75,$Z70:$Z75,AD70:AD75)</f>
        <v>#VALUE!</v>
      </c>
      <c r="BB70" s="401" cm="1">
        <f t="array" ref="BB70">bdRateExtend($G70:$G73,L70:L73,$Z70:$Z73,AE70:AE73)</f>
        <v>-1</v>
      </c>
      <c r="BC70" s="376" cm="1">
        <f t="array" ref="BC70">bdRateExtend($G70:$G75,L70:L75,$Z70:$Z75,AE70:AE75)</f>
        <v>-1</v>
      </c>
      <c r="BD70" s="401" cm="1">
        <f t="array" ref="BD70">bdRateExtend($G70:$G73,M70:M73,$Z70:$Z73,AF70:AF73)</f>
        <v>-1</v>
      </c>
      <c r="BE70" s="376" cm="1">
        <f t="array" ref="BE70">bdRateExtend($G70:$G75,M70:M75,$Z70:$Z75,AF70:AF75)</f>
        <v>-1</v>
      </c>
      <c r="BF70" s="379" cm="1">
        <f t="array" ref="BF70">bdRateExtend($G70:$G73,N70:N73,$Z70:$Z73,AG70:AG73)</f>
        <v>-1</v>
      </c>
      <c r="BG70" s="376" cm="1">
        <f t="array" ref="BG70">bdRateExtend($G70:$G75,N70:N75,$Z70:$Z75,AG70:AG75)</f>
        <v>-1</v>
      </c>
      <c r="BH70" s="379" t="e" cm="1">
        <f t="array" ref="BH70">bdRateExtend($G70:$G73,O70:O73,$Z70:$Z73,AH70:AH73)</f>
        <v>#VALUE!</v>
      </c>
      <c r="BI70" s="376" t="e" cm="1">
        <f t="array" ref="BI70">bdRateExtend($G70:$G75,O70:O75,$Z70:$Z75,AH70:AH75)</f>
        <v>#VALUE!</v>
      </c>
      <c r="BJ70" s="401" t="e" cm="1">
        <f t="array" ref="BJ70">bdRateExtend($G70:$G73,P70:P73,$Z70:$Z73,AI70:AI73)</f>
        <v>#VALUE!</v>
      </c>
      <c r="BK70" s="376" t="e" cm="1">
        <f t="array" ref="BK70">bdRateExtend($G70:$G75,P70:P75,$Z70:$Z75,AI70:AI75)</f>
        <v>#VALUE!</v>
      </c>
      <c r="BL70" s="401" t="e" cm="1">
        <f t="array" ref="BL70">bdRateExtend($G70:$G73,Q70:Q73,$Z70:$Z73,AJ70:AJ73)</f>
        <v>#VALUE!</v>
      </c>
      <c r="BM70" s="376" t="e" cm="1">
        <f t="array" ref="BM70">bdRateExtend($G70:$G75,Q70:Q75,$Z70:$Z75,AJ70:AJ75)</f>
        <v>#VALUE!</v>
      </c>
      <c r="BN70" s="401" t="e" cm="1">
        <f t="array" ref="BN70">bdRateExtend($G70:$G73,R70:R73,$Z70:$Z73,AK70:AK73)</f>
        <v>#VALUE!</v>
      </c>
      <c r="BO70" s="402" t="e" cm="1">
        <f t="array" ref="BO70">bdRateExtend($G70:$G75,R70:R75,$Z70:$Z75,AK70:AK75)</f>
        <v>#VALUE!</v>
      </c>
      <c r="BP70" s="402" t="e" cm="1">
        <f t="array" ref="BP70">bdRateExtend($G70:$G75,S70:S75,$Z70:$Z75,AL70:AL75)</f>
        <v>#VALUE!</v>
      </c>
      <c r="BQ70" s="402" t="e" cm="1">
        <f t="array" ref="BQ70">bdRateExtend($G70:$G75,T70:T75,$Z70:$Z75,AM70:AM75)</f>
        <v>#VALUE!</v>
      </c>
      <c r="BR70" s="402" t="e" cm="1">
        <f t="array" ref="BR70">bdRateExtend($G70:$G75,U70:U75,$Z70:$Z75,AN70:AN75)</f>
        <v>#VALUE!</v>
      </c>
    </row>
    <row r="71" spans="1:70" ht="17" customHeight="1" x14ac:dyDescent="0.2">
      <c r="A71" s="387"/>
      <c r="B71" s="390"/>
      <c r="C71" s="393"/>
      <c r="D71" s="396"/>
      <c r="E71" s="399"/>
      <c r="F71" s="312">
        <v>27</v>
      </c>
      <c r="G71" s="35">
        <f>'Anchor-Still'!B68</f>
        <v>0</v>
      </c>
      <c r="H71" s="40">
        <f>'Anchor-Still'!C68</f>
        <v>0</v>
      </c>
      <c r="I71" s="40">
        <f>'Anchor-Still'!D68</f>
        <v>0</v>
      </c>
      <c r="J71" s="40">
        <f>'Anchor-Still'!E68</f>
        <v>0</v>
      </c>
      <c r="K71" s="40"/>
      <c r="L71" s="40">
        <f>'Anchor-Still'!F68</f>
        <v>0</v>
      </c>
      <c r="M71" s="40">
        <f>'Anchor-Still'!G68</f>
        <v>0</v>
      </c>
      <c r="N71" s="40">
        <f>'Anchor-Still'!H68</f>
        <v>0</v>
      </c>
      <c r="O71" s="40"/>
      <c r="P71" s="40"/>
      <c r="Q71" s="40"/>
      <c r="R71" s="40"/>
      <c r="S71" s="40"/>
      <c r="T71" s="40"/>
      <c r="U71" s="40"/>
      <c r="V71" s="40">
        <f>'Anchor-Still'!I68</f>
        <v>0</v>
      </c>
      <c r="W71" s="40">
        <f>'Anchor-Still'!J68</f>
        <v>0</v>
      </c>
      <c r="X71" s="36">
        <f t="shared" si="3"/>
        <v>0</v>
      </c>
      <c r="Y71" s="15"/>
      <c r="Z71" s="35">
        <f>'Test-Still'!B68</f>
        <v>10858112</v>
      </c>
      <c r="AA71" s="40">
        <f>'Test-Still'!C68</f>
        <v>37.848399999999998</v>
      </c>
      <c r="AB71" s="40">
        <f>'Test-Still'!D68</f>
        <v>45.769599999999997</v>
      </c>
      <c r="AC71" s="40">
        <f>'Test-Still'!E68</f>
        <v>46.393000000000001</v>
      </c>
      <c r="AD71" s="40"/>
      <c r="AE71" s="40">
        <f>'Test-Still'!F68</f>
        <v>36.4482</v>
      </c>
      <c r="AF71" s="40">
        <f>'Test-Still'!G68</f>
        <v>18.018000000000001</v>
      </c>
      <c r="AG71" s="40">
        <f>'Test-Still'!H68</f>
        <v>91.391599999999997</v>
      </c>
      <c r="AH71" s="40"/>
      <c r="AI71" s="40"/>
      <c r="AJ71" s="40"/>
      <c r="AK71" s="40"/>
      <c r="AL71" s="40"/>
      <c r="AM71" s="40"/>
      <c r="AN71" s="40"/>
      <c r="AO71" s="40">
        <f>'Test-Still'!I68</f>
        <v>797.1</v>
      </c>
      <c r="AP71" s="40">
        <f>'Test-Still'!J68</f>
        <v>1.6085</v>
      </c>
      <c r="AQ71" s="36">
        <f t="shared" si="4"/>
        <v>0.22141666666666668</v>
      </c>
      <c r="AR71" s="35" t="e">
        <f t="shared" si="5"/>
        <v>#DIV/0!</v>
      </c>
      <c r="AS71" s="40" t="e">
        <f t="shared" si="6"/>
        <v>#DIV/0!</v>
      </c>
      <c r="AT71" s="16"/>
      <c r="AU71" s="16"/>
      <c r="AV71" s="381"/>
      <c r="AW71" s="382"/>
      <c r="AX71" s="403"/>
      <c r="AY71" s="403"/>
      <c r="AZ71" s="406"/>
      <c r="BA71" s="406"/>
      <c r="BB71" s="382"/>
      <c r="BC71" s="377"/>
      <c r="BD71" s="382"/>
      <c r="BE71" s="377"/>
      <c r="BF71" s="380"/>
      <c r="BG71" s="377"/>
      <c r="BH71" s="380"/>
      <c r="BI71" s="377"/>
      <c r="BJ71" s="382"/>
      <c r="BK71" s="377"/>
      <c r="BL71" s="382"/>
      <c r="BM71" s="377"/>
      <c r="BN71" s="382"/>
      <c r="BO71" s="403"/>
      <c r="BP71" s="403"/>
      <c r="BQ71" s="403"/>
      <c r="BR71" s="403"/>
    </row>
    <row r="72" spans="1:70" ht="17" customHeight="1" x14ac:dyDescent="0.2">
      <c r="A72" s="387"/>
      <c r="B72" s="390"/>
      <c r="C72" s="393"/>
      <c r="D72" s="396"/>
      <c r="E72" s="399"/>
      <c r="F72" s="312">
        <v>36</v>
      </c>
      <c r="G72" s="35">
        <f>'Anchor-Still'!B69</f>
        <v>0</v>
      </c>
      <c r="H72" s="40">
        <f>'Anchor-Still'!C69</f>
        <v>0</v>
      </c>
      <c r="I72" s="40">
        <f>'Anchor-Still'!D69</f>
        <v>0</v>
      </c>
      <c r="J72" s="40">
        <f>'Anchor-Still'!E69</f>
        <v>0</v>
      </c>
      <c r="K72" s="40"/>
      <c r="L72" s="40">
        <f>'Anchor-Still'!F69</f>
        <v>0</v>
      </c>
      <c r="M72" s="40">
        <f>'Anchor-Still'!G69</f>
        <v>0</v>
      </c>
      <c r="N72" s="40">
        <f>'Anchor-Still'!H69</f>
        <v>0</v>
      </c>
      <c r="O72" s="40"/>
      <c r="P72" s="40"/>
      <c r="Q72" s="40"/>
      <c r="R72" s="40"/>
      <c r="S72" s="40"/>
      <c r="T72" s="40"/>
      <c r="U72" s="40"/>
      <c r="V72" s="40">
        <f>'Anchor-Still'!I69</f>
        <v>0</v>
      </c>
      <c r="W72" s="40">
        <f>'Anchor-Still'!J69</f>
        <v>0</v>
      </c>
      <c r="X72" s="36">
        <f t="shared" si="3"/>
        <v>0</v>
      </c>
      <c r="Y72" s="15"/>
      <c r="Z72" s="35">
        <f>'Test-Still'!B69</f>
        <v>4594192</v>
      </c>
      <c r="AA72" s="40">
        <f>'Test-Still'!C69</f>
        <v>35.505099999999999</v>
      </c>
      <c r="AB72" s="40">
        <f>'Test-Still'!D69</f>
        <v>43.600099999999998</v>
      </c>
      <c r="AC72" s="40">
        <f>'Test-Still'!E69</f>
        <v>44.143900000000002</v>
      </c>
      <c r="AD72" s="40"/>
      <c r="AE72" s="40">
        <f>'Test-Still'!F69</f>
        <v>31.991299999999999</v>
      </c>
      <c r="AF72" s="40">
        <f>'Test-Still'!G69</f>
        <v>15.4215</v>
      </c>
      <c r="AG72" s="40">
        <f>'Test-Still'!H69</f>
        <v>85.66</v>
      </c>
      <c r="AH72" s="40"/>
      <c r="AI72" s="40"/>
      <c r="AJ72" s="40"/>
      <c r="AK72" s="40"/>
      <c r="AL72" s="40"/>
      <c r="AM72" s="40"/>
      <c r="AN72" s="40"/>
      <c r="AO72" s="40">
        <f>'Test-Still'!I69</f>
        <v>783.6</v>
      </c>
      <c r="AP72" s="40">
        <f>'Test-Still'!J69</f>
        <v>1.2551000000000001</v>
      </c>
      <c r="AQ72" s="36">
        <f t="shared" si="4"/>
        <v>0.21766666666666667</v>
      </c>
      <c r="AR72" s="35" t="e">
        <f t="shared" si="5"/>
        <v>#DIV/0!</v>
      </c>
      <c r="AS72" s="40" t="e">
        <f t="shared" si="6"/>
        <v>#DIV/0!</v>
      </c>
      <c r="AT72" s="16"/>
      <c r="AU72" s="16"/>
      <c r="AV72" s="381" t="s">
        <v>124</v>
      </c>
      <c r="AW72" s="382" cm="1">
        <f t="array" ref="AW72">bdRateExtend($G71:$G74,H71:H74,$Z71:$Z74,AA71:AA74)</f>
        <v>-1</v>
      </c>
      <c r="AX72" s="403"/>
      <c r="AY72" s="403"/>
      <c r="AZ72" s="406"/>
      <c r="BA72" s="406"/>
      <c r="BB72" s="382" cm="1">
        <f t="array" ref="BB72">bdRateExtend($G71:$G74,L71:L74,$Z71:$Z74,AE71:AE74)</f>
        <v>-1</v>
      </c>
      <c r="BC72" s="377"/>
      <c r="BD72" s="382" cm="1">
        <f t="array" ref="BD72">bdRateExtend($G71:$G74,M71:M74,$Z71:$Z74,AF71:AF74)</f>
        <v>-1</v>
      </c>
      <c r="BE72" s="377"/>
      <c r="BF72" s="380" cm="1">
        <f t="array" ref="BF72">bdRateExtend($G71:$G74,N71:N74,$Z71:$Z74,AG71:AG74)</f>
        <v>-1</v>
      </c>
      <c r="BG72" s="377"/>
      <c r="BH72" s="380" t="e" cm="1">
        <f t="array" ref="BH72">bdRateExtend($G71:$G74,O71:O74,$Z71:$Z74,AH71:AH74)</f>
        <v>#VALUE!</v>
      </c>
      <c r="BI72" s="377"/>
      <c r="BJ72" s="382" t="e" cm="1">
        <f t="array" ref="BJ72">bdRateExtend($G71:$G74,P71:P74,$Z71:$Z74,AI71:AI74)</f>
        <v>#VALUE!</v>
      </c>
      <c r="BK72" s="377"/>
      <c r="BL72" s="382" t="e" cm="1">
        <f t="array" ref="BL72">bdRateExtend($G71:$G74,Q71:Q74,$Z71:$Z74,AJ71:AJ74)</f>
        <v>#VALUE!</v>
      </c>
      <c r="BM72" s="377"/>
      <c r="BN72" s="382" t="e" cm="1">
        <f t="array" ref="BN72">bdRateExtend($G71:$G74,R71:R74,$Z71:$Z74,AK71:AK74)</f>
        <v>#VALUE!</v>
      </c>
      <c r="BO72" s="403"/>
      <c r="BP72" s="403"/>
      <c r="BQ72" s="403"/>
      <c r="BR72" s="403"/>
    </row>
    <row r="73" spans="1:70" ht="17" customHeight="1" x14ac:dyDescent="0.2">
      <c r="A73" s="387"/>
      <c r="B73" s="390"/>
      <c r="C73" s="393"/>
      <c r="D73" s="396"/>
      <c r="E73" s="399"/>
      <c r="F73" s="312">
        <v>45</v>
      </c>
      <c r="G73" s="35">
        <f>'Anchor-Still'!B70</f>
        <v>0</v>
      </c>
      <c r="H73" s="40">
        <f>'Anchor-Still'!C70</f>
        <v>0</v>
      </c>
      <c r="I73" s="40">
        <f>'Anchor-Still'!D70</f>
        <v>0</v>
      </c>
      <c r="J73" s="40">
        <f>'Anchor-Still'!E70</f>
        <v>0</v>
      </c>
      <c r="K73" s="40"/>
      <c r="L73" s="40">
        <f>'Anchor-Still'!F70</f>
        <v>0</v>
      </c>
      <c r="M73" s="40">
        <f>'Anchor-Still'!G70</f>
        <v>0</v>
      </c>
      <c r="N73" s="40">
        <f>'Anchor-Still'!H70</f>
        <v>0</v>
      </c>
      <c r="O73" s="40"/>
      <c r="P73" s="40"/>
      <c r="Q73" s="40"/>
      <c r="R73" s="40"/>
      <c r="S73" s="40"/>
      <c r="T73" s="40"/>
      <c r="U73" s="40"/>
      <c r="V73" s="40">
        <f>'Anchor-Still'!I70</f>
        <v>0</v>
      </c>
      <c r="W73" s="40">
        <f>'Anchor-Still'!J70</f>
        <v>0</v>
      </c>
      <c r="X73" s="36">
        <f t="shared" si="3"/>
        <v>0</v>
      </c>
      <c r="Y73" s="15"/>
      <c r="Z73" s="35">
        <f>'Test-Still'!B70</f>
        <v>2442552</v>
      </c>
      <c r="AA73" s="40">
        <f>'Test-Still'!C70</f>
        <v>33.979799999999997</v>
      </c>
      <c r="AB73" s="40">
        <f>'Test-Still'!D70</f>
        <v>41.177900000000001</v>
      </c>
      <c r="AC73" s="40">
        <f>'Test-Still'!E70</f>
        <v>41.665199999999999</v>
      </c>
      <c r="AD73" s="40"/>
      <c r="AE73" s="40">
        <f>'Test-Still'!F70</f>
        <v>27.7362</v>
      </c>
      <c r="AF73" s="40">
        <f>'Test-Still'!G70</f>
        <v>13.879899999999999</v>
      </c>
      <c r="AG73" s="40">
        <f>'Test-Still'!H70</f>
        <v>75.295900000000003</v>
      </c>
      <c r="AH73" s="40"/>
      <c r="AI73" s="40"/>
      <c r="AJ73" s="40"/>
      <c r="AK73" s="40"/>
      <c r="AL73" s="40"/>
      <c r="AM73" s="40"/>
      <c r="AN73" s="40"/>
      <c r="AO73" s="40">
        <f>'Test-Still'!I70</f>
        <v>486.6</v>
      </c>
      <c r="AP73" s="40">
        <f>'Test-Still'!J70</f>
        <v>0.98019999999999996</v>
      </c>
      <c r="AQ73" s="36">
        <f t="shared" si="4"/>
        <v>0.13516666666666668</v>
      </c>
      <c r="AR73" s="35" t="e">
        <f t="shared" si="5"/>
        <v>#DIV/0!</v>
      </c>
      <c r="AS73" s="40" t="e">
        <f t="shared" si="6"/>
        <v>#DIV/0!</v>
      </c>
      <c r="AT73" s="16"/>
      <c r="AU73" s="16"/>
      <c r="AV73" s="381"/>
      <c r="AW73" s="382"/>
      <c r="AX73" s="403"/>
      <c r="AY73" s="403"/>
      <c r="AZ73" s="406"/>
      <c r="BA73" s="406"/>
      <c r="BB73" s="382"/>
      <c r="BC73" s="377"/>
      <c r="BD73" s="382"/>
      <c r="BE73" s="377"/>
      <c r="BF73" s="380"/>
      <c r="BG73" s="377"/>
      <c r="BH73" s="380"/>
      <c r="BI73" s="377"/>
      <c r="BJ73" s="382"/>
      <c r="BK73" s="377"/>
      <c r="BL73" s="382"/>
      <c r="BM73" s="377"/>
      <c r="BN73" s="382"/>
      <c r="BO73" s="403"/>
      <c r="BP73" s="403"/>
      <c r="BQ73" s="403"/>
      <c r="BR73" s="403"/>
    </row>
    <row r="74" spans="1:70" ht="17" customHeight="1" x14ac:dyDescent="0.2">
      <c r="A74" s="387"/>
      <c r="B74" s="390"/>
      <c r="C74" s="393"/>
      <c r="D74" s="396"/>
      <c r="E74" s="399"/>
      <c r="F74" s="312">
        <v>54</v>
      </c>
      <c r="G74" s="35">
        <f>'Anchor-Still'!B71</f>
        <v>0</v>
      </c>
      <c r="H74" s="40">
        <f>'Anchor-Still'!C71</f>
        <v>0</v>
      </c>
      <c r="I74" s="40">
        <f>'Anchor-Still'!D71</f>
        <v>0</v>
      </c>
      <c r="J74" s="40">
        <f>'Anchor-Still'!E71</f>
        <v>0</v>
      </c>
      <c r="K74" s="40"/>
      <c r="L74" s="40">
        <f>'Anchor-Still'!F71</f>
        <v>0</v>
      </c>
      <c r="M74" s="40">
        <f>'Anchor-Still'!G71</f>
        <v>0</v>
      </c>
      <c r="N74" s="40">
        <f>'Anchor-Still'!H71</f>
        <v>0</v>
      </c>
      <c r="O74" s="40"/>
      <c r="P74" s="40"/>
      <c r="Q74" s="40"/>
      <c r="R74" s="40"/>
      <c r="S74" s="40"/>
      <c r="T74" s="40"/>
      <c r="U74" s="40"/>
      <c r="V74" s="40">
        <f>'Anchor-Still'!I71</f>
        <v>0</v>
      </c>
      <c r="W74" s="40">
        <f>'Anchor-Still'!J71</f>
        <v>0</v>
      </c>
      <c r="X74" s="36">
        <f t="shared" ref="X74:X137" si="7">V74/3600</f>
        <v>0</v>
      </c>
      <c r="Y74" s="15"/>
      <c r="Z74" s="35">
        <f>'Test-Still'!B71</f>
        <v>1369704</v>
      </c>
      <c r="AA74" s="40">
        <f>'Test-Still'!C71</f>
        <v>32.243600000000001</v>
      </c>
      <c r="AB74" s="40">
        <f>'Test-Still'!D71</f>
        <v>38.656100000000002</v>
      </c>
      <c r="AC74" s="40">
        <f>'Test-Still'!E71</f>
        <v>39.204900000000002</v>
      </c>
      <c r="AD74" s="40"/>
      <c r="AE74" s="40">
        <f>'Test-Still'!F71</f>
        <v>23.7547</v>
      </c>
      <c r="AF74" s="40">
        <f>'Test-Still'!G71</f>
        <v>12.161899999999999</v>
      </c>
      <c r="AG74" s="40">
        <f>'Test-Still'!H71</f>
        <v>59.590899999999998</v>
      </c>
      <c r="AH74" s="40"/>
      <c r="AI74" s="40"/>
      <c r="AJ74" s="40"/>
      <c r="AK74" s="40"/>
      <c r="AL74" s="40"/>
      <c r="AM74" s="40"/>
      <c r="AN74" s="40"/>
      <c r="AO74" s="40">
        <f>'Test-Still'!I71</f>
        <v>355.8</v>
      </c>
      <c r="AP74" s="40">
        <f>'Test-Still'!J71</f>
        <v>0.97189999999999999</v>
      </c>
      <c r="AQ74" s="36">
        <f t="shared" ref="AQ74:AQ137" si="8">AO74/3600</f>
        <v>9.8833333333333342E-2</v>
      </c>
      <c r="AR74" s="35" t="e">
        <f t="shared" ref="AR74:AR137" si="9">AO74/V74</f>
        <v>#DIV/0!</v>
      </c>
      <c r="AS74" s="40" t="e">
        <f t="shared" ref="AS74:AS137" si="10">AP74/W74</f>
        <v>#DIV/0!</v>
      </c>
      <c r="AT74" s="16"/>
      <c r="AU74" s="16"/>
      <c r="AV74" s="381" t="s">
        <v>125</v>
      </c>
      <c r="AW74" s="382" cm="1">
        <f t="array" ref="AW74">bdRateExtend($G72:$G75,H72:H75,$Z72:$Z75,AA72:AA75)</f>
        <v>-1</v>
      </c>
      <c r="AX74" s="403"/>
      <c r="AY74" s="403"/>
      <c r="AZ74" s="406"/>
      <c r="BA74" s="406"/>
      <c r="BB74" s="382" cm="1">
        <f t="array" ref="BB74">bdRateExtend($G72:$G75,L72:L75,$Z72:$Z75,AE72:AE75)</f>
        <v>-1</v>
      </c>
      <c r="BC74" s="377"/>
      <c r="BD74" s="382" cm="1">
        <f t="array" ref="BD74">bdRateExtend($G72:$G75,M72:M75,$Z72:$Z75,AF72:AF75)</f>
        <v>-1</v>
      </c>
      <c r="BE74" s="377"/>
      <c r="BF74" s="380" cm="1">
        <f t="array" ref="BF74">bdRateExtend($G72:$G75,N72:N75,$Z72:$Z75,AG72:AG75)</f>
        <v>-1</v>
      </c>
      <c r="BG74" s="377"/>
      <c r="BH74" s="380" t="e" cm="1">
        <f t="array" ref="BH74">bdRateExtend($G72:$G75,O72:O75,$Z72:$Z75,AH72:AH75)</f>
        <v>#VALUE!</v>
      </c>
      <c r="BI74" s="377"/>
      <c r="BJ74" s="382" t="e" cm="1">
        <f t="array" ref="BJ74">bdRateExtend($G72:$G75,P72:P75,$Z72:$Z75,AI72:AI75)</f>
        <v>#VALUE!</v>
      </c>
      <c r="BK74" s="377"/>
      <c r="BL74" s="382" t="e" cm="1">
        <f t="array" ref="BL74">bdRateExtend($G72:$G75,Q72:Q75,$Z72:$Z75,AJ72:AJ75)</f>
        <v>#VALUE!</v>
      </c>
      <c r="BM74" s="377"/>
      <c r="BN74" s="382" t="e" cm="1">
        <f t="array" ref="BN74">bdRateExtend($G72:$G75,R72:R75,$Z72:$Z75,AK72:AK75)</f>
        <v>#VALUE!</v>
      </c>
      <c r="BO74" s="403"/>
      <c r="BP74" s="403"/>
      <c r="BQ74" s="403"/>
      <c r="BR74" s="403"/>
    </row>
    <row r="75" spans="1:70" ht="17" customHeight="1" thickBot="1" x14ac:dyDescent="0.25">
      <c r="A75" s="387"/>
      <c r="B75" s="391"/>
      <c r="C75" s="394"/>
      <c r="D75" s="397"/>
      <c r="E75" s="400"/>
      <c r="F75" s="313">
        <v>63</v>
      </c>
      <c r="G75" s="37">
        <f>'Anchor-Still'!B72</f>
        <v>0</v>
      </c>
      <c r="H75" s="38">
        <f>'Anchor-Still'!C72</f>
        <v>0</v>
      </c>
      <c r="I75" s="38">
        <f>'Anchor-Still'!D72</f>
        <v>0</v>
      </c>
      <c r="J75" s="38">
        <f>'Anchor-Still'!E72</f>
        <v>0</v>
      </c>
      <c r="K75" s="38"/>
      <c r="L75" s="38">
        <f>'Anchor-Still'!F72</f>
        <v>0</v>
      </c>
      <c r="M75" s="38">
        <f>'Anchor-Still'!G72</f>
        <v>0</v>
      </c>
      <c r="N75" s="38">
        <f>'Anchor-Still'!H72</f>
        <v>0</v>
      </c>
      <c r="O75" s="38"/>
      <c r="P75" s="38"/>
      <c r="Q75" s="38"/>
      <c r="R75" s="38"/>
      <c r="S75" s="38"/>
      <c r="T75" s="38"/>
      <c r="U75" s="38"/>
      <c r="V75" s="38">
        <f>'Anchor-Still'!I72</f>
        <v>0</v>
      </c>
      <c r="W75" s="38">
        <f>'Anchor-Still'!J72</f>
        <v>0</v>
      </c>
      <c r="X75" s="39">
        <f t="shared" si="7"/>
        <v>0</v>
      </c>
      <c r="Y75" s="15"/>
      <c r="Z75" s="37">
        <f>'Test-Still'!B72</f>
        <v>420616</v>
      </c>
      <c r="AA75" s="38">
        <f>'Test-Still'!C72</f>
        <v>28.77</v>
      </c>
      <c r="AB75" s="38">
        <f>'Test-Still'!D72</f>
        <v>33.906100000000002</v>
      </c>
      <c r="AC75" s="38">
        <f>'Test-Still'!E72</f>
        <v>34.437899999999999</v>
      </c>
      <c r="AD75" s="38"/>
      <c r="AE75" s="38">
        <f>'Test-Still'!F72</f>
        <v>17.122399999999999</v>
      </c>
      <c r="AF75" s="38">
        <f>'Test-Still'!G72</f>
        <v>8.8829999999999991</v>
      </c>
      <c r="AG75" s="38">
        <f>'Test-Still'!H72</f>
        <v>26.057200000000002</v>
      </c>
      <c r="AH75" s="38"/>
      <c r="AI75" s="38"/>
      <c r="AJ75" s="38"/>
      <c r="AK75" s="38"/>
      <c r="AL75" s="38"/>
      <c r="AM75" s="38"/>
      <c r="AN75" s="38"/>
      <c r="AO75" s="38">
        <f>'Test-Still'!I72</f>
        <v>210.9</v>
      </c>
      <c r="AP75" s="38">
        <f>'Test-Still'!J72</f>
        <v>0.75090000000000001</v>
      </c>
      <c r="AQ75" s="39">
        <f t="shared" si="8"/>
        <v>5.8583333333333334E-2</v>
      </c>
      <c r="AR75" s="37" t="e">
        <f t="shared" si="9"/>
        <v>#DIV/0!</v>
      </c>
      <c r="AS75" s="38" t="e">
        <f t="shared" si="10"/>
        <v>#DIV/0!</v>
      </c>
      <c r="AT75" s="16"/>
      <c r="AU75" s="16"/>
      <c r="AV75" s="383"/>
      <c r="AW75" s="384"/>
      <c r="AX75" s="404"/>
      <c r="AY75" s="404"/>
      <c r="AZ75" s="407"/>
      <c r="BA75" s="407"/>
      <c r="BB75" s="384"/>
      <c r="BC75" s="378"/>
      <c r="BD75" s="384"/>
      <c r="BE75" s="378"/>
      <c r="BF75" s="385"/>
      <c r="BG75" s="378"/>
      <c r="BH75" s="385"/>
      <c r="BI75" s="378"/>
      <c r="BJ75" s="384"/>
      <c r="BK75" s="378"/>
      <c r="BL75" s="384"/>
      <c r="BM75" s="378"/>
      <c r="BN75" s="384"/>
      <c r="BO75" s="404"/>
      <c r="BP75" s="404"/>
      <c r="BQ75" s="404"/>
      <c r="BR75" s="404"/>
    </row>
    <row r="76" spans="1:70" ht="17" customHeight="1" x14ac:dyDescent="0.2">
      <c r="A76" s="387"/>
      <c r="B76" s="389" t="s">
        <v>1258</v>
      </c>
      <c r="C76" s="392" t="s">
        <v>1206</v>
      </c>
      <c r="D76" s="395"/>
      <c r="E76" s="398">
        <v>8</v>
      </c>
      <c r="F76" s="311">
        <v>18</v>
      </c>
      <c r="G76" s="32">
        <f>'Anchor-Still'!B73</f>
        <v>0</v>
      </c>
      <c r="H76" s="33">
        <f>'Anchor-Still'!C73</f>
        <v>0</v>
      </c>
      <c r="I76" s="33">
        <f>'Anchor-Still'!D73</f>
        <v>0</v>
      </c>
      <c r="J76" s="33">
        <f>'Anchor-Still'!E73</f>
        <v>0</v>
      </c>
      <c r="K76" s="33"/>
      <c r="L76" s="33">
        <f>'Anchor-Still'!F73</f>
        <v>0</v>
      </c>
      <c r="M76" s="33">
        <f>'Anchor-Still'!G73</f>
        <v>0</v>
      </c>
      <c r="N76" s="33">
        <f>'Anchor-Still'!H73</f>
        <v>0</v>
      </c>
      <c r="O76" s="33"/>
      <c r="P76" s="33"/>
      <c r="Q76" s="33"/>
      <c r="R76" s="33"/>
      <c r="S76" s="33"/>
      <c r="T76" s="33"/>
      <c r="U76" s="33"/>
      <c r="V76" s="33">
        <f>'Anchor-Still'!I73</f>
        <v>0</v>
      </c>
      <c r="W76" s="33">
        <f>'Anchor-Still'!J73</f>
        <v>0</v>
      </c>
      <c r="X76" s="34">
        <f t="shared" si="7"/>
        <v>0</v>
      </c>
      <c r="Y76" s="15"/>
      <c r="Z76" s="32">
        <f>'Test-Still'!B73</f>
        <v>5871664</v>
      </c>
      <c r="AA76" s="33">
        <f>'Test-Still'!C73</f>
        <v>41.206400000000002</v>
      </c>
      <c r="AB76" s="33">
        <f>'Test-Still'!D73</f>
        <v>52.654499999999999</v>
      </c>
      <c r="AC76" s="33">
        <f>'Test-Still'!E73</f>
        <v>52.259500000000003</v>
      </c>
      <c r="AD76" s="33"/>
      <c r="AE76" s="33">
        <f>'Test-Still'!F73</f>
        <v>35.597999999999999</v>
      </c>
      <c r="AF76" s="33">
        <f>'Test-Still'!G73</f>
        <v>18.785299999999999</v>
      </c>
      <c r="AG76" s="33">
        <f>'Test-Still'!H73</f>
        <v>94.2196</v>
      </c>
      <c r="AH76" s="33"/>
      <c r="AI76" s="33"/>
      <c r="AJ76" s="33"/>
      <c r="AK76" s="33"/>
      <c r="AL76" s="33"/>
      <c r="AM76" s="33"/>
      <c r="AN76" s="33"/>
      <c r="AO76" s="33">
        <f>'Test-Still'!I73</f>
        <v>818.4</v>
      </c>
      <c r="AP76" s="33">
        <f>'Test-Still'!J73</f>
        <v>1.1302000000000001</v>
      </c>
      <c r="AQ76" s="34">
        <f t="shared" si="8"/>
        <v>0.22733333333333333</v>
      </c>
      <c r="AR76" s="32" t="e">
        <f t="shared" si="9"/>
        <v>#DIV/0!</v>
      </c>
      <c r="AS76" s="33" t="e">
        <f t="shared" si="10"/>
        <v>#DIV/0!</v>
      </c>
      <c r="AT76" s="16"/>
      <c r="AU76" s="16"/>
      <c r="AV76" s="440" t="s">
        <v>123</v>
      </c>
      <c r="AW76" s="401" cm="1">
        <f t="array" ref="AW76">bdRateExtend($G76:$G79,H76:H79,$Z76:$Z79,AA76:AA79)</f>
        <v>-1</v>
      </c>
      <c r="AX76" s="402" cm="1">
        <f t="array" ref="AX76">bdRateExtend($G76:$G81,H76:H81,$Z76:$Z81,AA76:AA81)</f>
        <v>-1</v>
      </c>
      <c r="AY76" s="402" cm="1">
        <f t="array" ref="AY76">bdRateExtend($G76:$G81,I76:I81,$Z76:$Z81,AB76:AB81)</f>
        <v>-1</v>
      </c>
      <c r="AZ76" s="405" cm="1">
        <f t="array" ref="AZ76">bdRateExtend($G76:$G81,J76:J81,$Z76:$Z81,AC76:AC81)</f>
        <v>-1</v>
      </c>
      <c r="BA76" s="405" t="e" cm="1">
        <f t="array" ref="BA76">bdRateExtend($G76:$G81,K76:K81,$Z76:$Z81,AD76:AD81)</f>
        <v>#VALUE!</v>
      </c>
      <c r="BB76" s="401" cm="1">
        <f t="array" ref="BB76">bdRateExtend($G76:$G79,L76:L79,$Z76:$Z79,AE76:AE79)</f>
        <v>-1</v>
      </c>
      <c r="BC76" s="376" cm="1">
        <f t="array" ref="BC76">bdRateExtend($G76:$G81,L76:L81,$Z76:$Z81,AE76:AE81)</f>
        <v>-1</v>
      </c>
      <c r="BD76" s="401" cm="1">
        <f t="array" ref="BD76">bdRateExtend($G76:$G79,M76:M79,$Z76:$Z79,AF76:AF79)</f>
        <v>-1</v>
      </c>
      <c r="BE76" s="376" cm="1">
        <f t="array" ref="BE76">bdRateExtend($G76:$G81,M76:M81,$Z76:$Z81,AF76:AF81)</f>
        <v>-1</v>
      </c>
      <c r="BF76" s="379" cm="1">
        <f t="array" ref="BF76">bdRateExtend($G76:$G79,N76:N79,$Z76:$Z79,AG76:AG79)</f>
        <v>-1</v>
      </c>
      <c r="BG76" s="376" cm="1">
        <f t="array" ref="BG76">bdRateExtend($G76:$G81,N76:N81,$Z76:$Z81,AG76:AG81)</f>
        <v>-1</v>
      </c>
      <c r="BH76" s="379" t="e" cm="1">
        <f t="array" ref="BH76">bdRateExtend($G76:$G79,O76:O79,$Z76:$Z79,AH76:AH79)</f>
        <v>#VALUE!</v>
      </c>
      <c r="BI76" s="376" t="e" cm="1">
        <f t="array" ref="BI76">bdRateExtend($G76:$G81,O76:O81,$Z76:$Z81,AH76:AH81)</f>
        <v>#VALUE!</v>
      </c>
      <c r="BJ76" s="401" t="e" cm="1">
        <f t="array" ref="BJ76">bdRateExtend($G76:$G79,P76:P79,$Z76:$Z79,AI76:AI79)</f>
        <v>#VALUE!</v>
      </c>
      <c r="BK76" s="376" t="e" cm="1">
        <f t="array" ref="BK76">bdRateExtend($G76:$G81,P76:P81,$Z76:$Z81,AI76:AI81)</f>
        <v>#VALUE!</v>
      </c>
      <c r="BL76" s="401" t="e" cm="1">
        <f t="array" ref="BL76">bdRateExtend($G76:$G79,Q76:Q79,$Z76:$Z79,AJ76:AJ79)</f>
        <v>#VALUE!</v>
      </c>
      <c r="BM76" s="376" t="e" cm="1">
        <f t="array" ref="BM76">bdRateExtend($G76:$G81,Q76:Q81,$Z76:$Z81,AJ76:AJ81)</f>
        <v>#VALUE!</v>
      </c>
      <c r="BN76" s="401" t="e" cm="1">
        <f t="array" ref="BN76">bdRateExtend($G76:$G79,R76:R79,$Z76:$Z79,AK76:AK79)</f>
        <v>#VALUE!</v>
      </c>
      <c r="BO76" s="402" t="e" cm="1">
        <f t="array" ref="BO76">bdRateExtend($G76:$G81,R76:R81,$Z76:$Z81,AK76:AK81)</f>
        <v>#VALUE!</v>
      </c>
      <c r="BP76" s="402" t="e" cm="1">
        <f t="array" ref="BP76">bdRateExtend($G76:$G81,S76:S81,$Z76:$Z81,AL76:AL81)</f>
        <v>#VALUE!</v>
      </c>
      <c r="BQ76" s="402" t="e" cm="1">
        <f t="array" ref="BQ76">bdRateExtend($G76:$G81,T76:T81,$Z76:$Z81,AM76:AM81)</f>
        <v>#VALUE!</v>
      </c>
      <c r="BR76" s="402" t="e" cm="1">
        <f t="array" ref="BR76">bdRateExtend($G76:$G81,U76:U81,$Z76:$Z81,AN76:AN81)</f>
        <v>#VALUE!</v>
      </c>
    </row>
    <row r="77" spans="1:70" ht="17" customHeight="1" x14ac:dyDescent="0.2">
      <c r="A77" s="387"/>
      <c r="B77" s="390"/>
      <c r="C77" s="393"/>
      <c r="D77" s="396"/>
      <c r="E77" s="399"/>
      <c r="F77" s="312">
        <v>27</v>
      </c>
      <c r="G77" s="35">
        <f>'Anchor-Still'!B74</f>
        <v>0</v>
      </c>
      <c r="H77" s="40">
        <f>'Anchor-Still'!C74</f>
        <v>0</v>
      </c>
      <c r="I77" s="40">
        <f>'Anchor-Still'!D74</f>
        <v>0</v>
      </c>
      <c r="J77" s="40">
        <f>'Anchor-Still'!E74</f>
        <v>0</v>
      </c>
      <c r="K77" s="40"/>
      <c r="L77" s="40">
        <f>'Anchor-Still'!F74</f>
        <v>0</v>
      </c>
      <c r="M77" s="40">
        <f>'Anchor-Still'!G74</f>
        <v>0</v>
      </c>
      <c r="N77" s="40">
        <f>'Anchor-Still'!H74</f>
        <v>0</v>
      </c>
      <c r="O77" s="40"/>
      <c r="P77" s="40"/>
      <c r="Q77" s="40"/>
      <c r="R77" s="40"/>
      <c r="S77" s="40"/>
      <c r="T77" s="40"/>
      <c r="U77" s="40"/>
      <c r="V77" s="40">
        <f>'Anchor-Still'!I74</f>
        <v>0</v>
      </c>
      <c r="W77" s="40">
        <f>'Anchor-Still'!J74</f>
        <v>0</v>
      </c>
      <c r="X77" s="36">
        <f t="shared" si="7"/>
        <v>0</v>
      </c>
      <c r="Y77" s="15"/>
      <c r="Z77" s="35">
        <f>'Test-Still'!B74</f>
        <v>2919008</v>
      </c>
      <c r="AA77" s="40">
        <f>'Test-Still'!C74</f>
        <v>40.271900000000002</v>
      </c>
      <c r="AB77" s="40">
        <f>'Test-Still'!D74</f>
        <v>51.3429</v>
      </c>
      <c r="AC77" s="40">
        <f>'Test-Still'!E74</f>
        <v>50.893799999999999</v>
      </c>
      <c r="AD77" s="40"/>
      <c r="AE77" s="40">
        <f>'Test-Still'!F74</f>
        <v>32.868499999999997</v>
      </c>
      <c r="AF77" s="40">
        <f>'Test-Still'!G74</f>
        <v>17.7042</v>
      </c>
      <c r="AG77" s="40">
        <f>'Test-Still'!H74</f>
        <v>91.373800000000003</v>
      </c>
      <c r="AH77" s="40"/>
      <c r="AI77" s="40"/>
      <c r="AJ77" s="40"/>
      <c r="AK77" s="40"/>
      <c r="AL77" s="40"/>
      <c r="AM77" s="40"/>
      <c r="AN77" s="40"/>
      <c r="AO77" s="40">
        <f>'Test-Still'!I74</f>
        <v>496.4</v>
      </c>
      <c r="AP77" s="40">
        <f>'Test-Still'!J74</f>
        <v>1.0130999999999999</v>
      </c>
      <c r="AQ77" s="36">
        <f t="shared" si="8"/>
        <v>0.13788888888888889</v>
      </c>
      <c r="AR77" s="35" t="e">
        <f t="shared" si="9"/>
        <v>#DIV/0!</v>
      </c>
      <c r="AS77" s="40" t="e">
        <f t="shared" si="10"/>
        <v>#DIV/0!</v>
      </c>
      <c r="AT77" s="16"/>
      <c r="AU77" s="16"/>
      <c r="AV77" s="381"/>
      <c r="AW77" s="382"/>
      <c r="AX77" s="403"/>
      <c r="AY77" s="403"/>
      <c r="AZ77" s="406"/>
      <c r="BA77" s="406"/>
      <c r="BB77" s="382"/>
      <c r="BC77" s="377"/>
      <c r="BD77" s="382"/>
      <c r="BE77" s="377"/>
      <c r="BF77" s="380"/>
      <c r="BG77" s="377"/>
      <c r="BH77" s="380"/>
      <c r="BI77" s="377"/>
      <c r="BJ77" s="382"/>
      <c r="BK77" s="377"/>
      <c r="BL77" s="382"/>
      <c r="BM77" s="377"/>
      <c r="BN77" s="382"/>
      <c r="BO77" s="403"/>
      <c r="BP77" s="403"/>
      <c r="BQ77" s="403"/>
      <c r="BR77" s="403"/>
    </row>
    <row r="78" spans="1:70" ht="17" customHeight="1" x14ac:dyDescent="0.2">
      <c r="A78" s="387"/>
      <c r="B78" s="390"/>
      <c r="C78" s="393"/>
      <c r="D78" s="396"/>
      <c r="E78" s="399"/>
      <c r="F78" s="312">
        <v>36</v>
      </c>
      <c r="G78" s="35">
        <f>'Anchor-Still'!B75</f>
        <v>0</v>
      </c>
      <c r="H78" s="40">
        <f>'Anchor-Still'!C75</f>
        <v>0</v>
      </c>
      <c r="I78" s="40">
        <f>'Anchor-Still'!D75</f>
        <v>0</v>
      </c>
      <c r="J78" s="40">
        <f>'Anchor-Still'!E75</f>
        <v>0</v>
      </c>
      <c r="K78" s="40"/>
      <c r="L78" s="40">
        <f>'Anchor-Still'!F75</f>
        <v>0</v>
      </c>
      <c r="M78" s="40">
        <f>'Anchor-Still'!G75</f>
        <v>0</v>
      </c>
      <c r="N78" s="40">
        <f>'Anchor-Still'!H75</f>
        <v>0</v>
      </c>
      <c r="O78" s="40"/>
      <c r="P78" s="40"/>
      <c r="Q78" s="40"/>
      <c r="R78" s="40"/>
      <c r="S78" s="40"/>
      <c r="T78" s="40"/>
      <c r="U78" s="40"/>
      <c r="V78" s="40">
        <f>'Anchor-Still'!I75</f>
        <v>0</v>
      </c>
      <c r="W78" s="40">
        <f>'Anchor-Still'!J75</f>
        <v>0</v>
      </c>
      <c r="X78" s="36">
        <f t="shared" si="7"/>
        <v>0</v>
      </c>
      <c r="Y78" s="15"/>
      <c r="Z78" s="35">
        <f>'Test-Still'!B75</f>
        <v>1480376</v>
      </c>
      <c r="AA78" s="40">
        <f>'Test-Still'!C75</f>
        <v>39.229900000000001</v>
      </c>
      <c r="AB78" s="40">
        <f>'Test-Still'!D75</f>
        <v>49.52</v>
      </c>
      <c r="AC78" s="40">
        <f>'Test-Still'!E75</f>
        <v>49.163499999999999</v>
      </c>
      <c r="AD78" s="40"/>
      <c r="AE78" s="40">
        <f>'Test-Still'!F75</f>
        <v>29.403600000000001</v>
      </c>
      <c r="AF78" s="40">
        <f>'Test-Still'!G75</f>
        <v>16.445900000000002</v>
      </c>
      <c r="AG78" s="40">
        <f>'Test-Still'!H75</f>
        <v>85.317300000000003</v>
      </c>
      <c r="AH78" s="40"/>
      <c r="AI78" s="40"/>
      <c r="AJ78" s="40"/>
      <c r="AK78" s="40"/>
      <c r="AL78" s="40"/>
      <c r="AM78" s="40"/>
      <c r="AN78" s="40"/>
      <c r="AO78" s="40">
        <f>'Test-Still'!I75</f>
        <v>417.6</v>
      </c>
      <c r="AP78" s="40">
        <f>'Test-Still'!J75</f>
        <v>0.91879999999999995</v>
      </c>
      <c r="AQ78" s="36">
        <f t="shared" si="8"/>
        <v>0.11600000000000001</v>
      </c>
      <c r="AR78" s="35" t="e">
        <f t="shared" si="9"/>
        <v>#DIV/0!</v>
      </c>
      <c r="AS78" s="40" t="e">
        <f t="shared" si="10"/>
        <v>#DIV/0!</v>
      </c>
      <c r="AT78" s="16"/>
      <c r="AU78" s="16"/>
      <c r="AV78" s="381" t="s">
        <v>124</v>
      </c>
      <c r="AW78" s="382" cm="1">
        <f t="array" ref="AW78">bdRateExtend($G77:$G80,H77:H80,$Z77:$Z80,AA77:AA80)</f>
        <v>-1</v>
      </c>
      <c r="AX78" s="403"/>
      <c r="AY78" s="403"/>
      <c r="AZ78" s="406"/>
      <c r="BA78" s="406"/>
      <c r="BB78" s="382" cm="1">
        <f t="array" ref="BB78">bdRateExtend($G77:$G80,L77:L80,$Z77:$Z80,AE77:AE80)</f>
        <v>-1</v>
      </c>
      <c r="BC78" s="377"/>
      <c r="BD78" s="382" cm="1">
        <f t="array" ref="BD78">bdRateExtend($G77:$G80,M77:M80,$Z77:$Z80,AF77:AF80)</f>
        <v>-1</v>
      </c>
      <c r="BE78" s="377"/>
      <c r="BF78" s="380" cm="1">
        <f t="array" ref="BF78">bdRateExtend($G77:$G80,N77:N80,$Z77:$Z80,AG77:AG80)</f>
        <v>-1</v>
      </c>
      <c r="BG78" s="377"/>
      <c r="BH78" s="380" t="e" cm="1">
        <f t="array" ref="BH78">bdRateExtend($G77:$G80,O77:O80,$Z77:$Z80,AH77:AH80)</f>
        <v>#VALUE!</v>
      </c>
      <c r="BI78" s="377"/>
      <c r="BJ78" s="382" t="e" cm="1">
        <f t="array" ref="BJ78">bdRateExtend($G77:$G80,P77:P80,$Z77:$Z80,AI77:AI80)</f>
        <v>#VALUE!</v>
      </c>
      <c r="BK78" s="377"/>
      <c r="BL78" s="382" t="e" cm="1">
        <f t="array" ref="BL78">bdRateExtend($G77:$G80,Q77:Q80,$Z77:$Z80,AJ77:AJ80)</f>
        <v>#VALUE!</v>
      </c>
      <c r="BM78" s="377"/>
      <c r="BN78" s="382" t="e" cm="1">
        <f t="array" ref="BN78">bdRateExtend($G77:$G80,R77:R80,$Z77:$Z80,AK77:AK80)</f>
        <v>#VALUE!</v>
      </c>
      <c r="BO78" s="403"/>
      <c r="BP78" s="403"/>
      <c r="BQ78" s="403"/>
      <c r="BR78" s="403"/>
    </row>
    <row r="79" spans="1:70" ht="17" customHeight="1" x14ac:dyDescent="0.2">
      <c r="A79" s="387"/>
      <c r="B79" s="390"/>
      <c r="C79" s="393"/>
      <c r="D79" s="396"/>
      <c r="E79" s="399"/>
      <c r="F79" s="312">
        <v>45</v>
      </c>
      <c r="G79" s="35">
        <f>'Anchor-Still'!B76</f>
        <v>0</v>
      </c>
      <c r="H79" s="40">
        <f>'Anchor-Still'!C76</f>
        <v>0</v>
      </c>
      <c r="I79" s="40">
        <f>'Anchor-Still'!D76</f>
        <v>0</v>
      </c>
      <c r="J79" s="40">
        <f>'Anchor-Still'!E76</f>
        <v>0</v>
      </c>
      <c r="K79" s="40"/>
      <c r="L79" s="40">
        <f>'Anchor-Still'!F76</f>
        <v>0</v>
      </c>
      <c r="M79" s="40">
        <f>'Anchor-Still'!G76</f>
        <v>0</v>
      </c>
      <c r="N79" s="40">
        <f>'Anchor-Still'!H76</f>
        <v>0</v>
      </c>
      <c r="O79" s="40"/>
      <c r="P79" s="40"/>
      <c r="Q79" s="40"/>
      <c r="R79" s="40"/>
      <c r="S79" s="40"/>
      <c r="T79" s="40"/>
      <c r="U79" s="40"/>
      <c r="V79" s="40">
        <f>'Anchor-Still'!I76</f>
        <v>0</v>
      </c>
      <c r="W79" s="40">
        <f>'Anchor-Still'!J76</f>
        <v>0</v>
      </c>
      <c r="X79" s="36">
        <f t="shared" si="7"/>
        <v>0</v>
      </c>
      <c r="Y79" s="15"/>
      <c r="Z79" s="35">
        <f>'Test-Still'!B76</f>
        <v>746272</v>
      </c>
      <c r="AA79" s="40">
        <f>'Test-Still'!C76</f>
        <v>37.958100000000002</v>
      </c>
      <c r="AB79" s="40">
        <f>'Test-Still'!D76</f>
        <v>47.515999999999998</v>
      </c>
      <c r="AC79" s="40">
        <f>'Test-Still'!E76</f>
        <v>47.239800000000002</v>
      </c>
      <c r="AD79" s="40"/>
      <c r="AE79" s="40">
        <f>'Test-Still'!F76</f>
        <v>25.362400000000001</v>
      </c>
      <c r="AF79" s="40">
        <f>'Test-Still'!G76</f>
        <v>14.987500000000001</v>
      </c>
      <c r="AG79" s="40">
        <f>'Test-Still'!H76</f>
        <v>73.993899999999996</v>
      </c>
      <c r="AH79" s="40"/>
      <c r="AI79" s="40"/>
      <c r="AJ79" s="40"/>
      <c r="AK79" s="40"/>
      <c r="AL79" s="40"/>
      <c r="AM79" s="40"/>
      <c r="AN79" s="40"/>
      <c r="AO79" s="40">
        <f>'Test-Still'!I76</f>
        <v>278.39999999999998</v>
      </c>
      <c r="AP79" s="40">
        <f>'Test-Still'!J76</f>
        <v>0.84040000000000004</v>
      </c>
      <c r="AQ79" s="36">
        <f t="shared" si="8"/>
        <v>7.7333333333333323E-2</v>
      </c>
      <c r="AR79" s="35" t="e">
        <f t="shared" si="9"/>
        <v>#DIV/0!</v>
      </c>
      <c r="AS79" s="40" t="e">
        <f t="shared" si="10"/>
        <v>#DIV/0!</v>
      </c>
      <c r="AT79" s="16"/>
      <c r="AU79" s="16"/>
      <c r="AV79" s="381"/>
      <c r="AW79" s="382"/>
      <c r="AX79" s="403"/>
      <c r="AY79" s="403"/>
      <c r="AZ79" s="406"/>
      <c r="BA79" s="406"/>
      <c r="BB79" s="382"/>
      <c r="BC79" s="377"/>
      <c r="BD79" s="382"/>
      <c r="BE79" s="377"/>
      <c r="BF79" s="380"/>
      <c r="BG79" s="377"/>
      <c r="BH79" s="380"/>
      <c r="BI79" s="377"/>
      <c r="BJ79" s="382"/>
      <c r="BK79" s="377"/>
      <c r="BL79" s="382"/>
      <c r="BM79" s="377"/>
      <c r="BN79" s="382"/>
      <c r="BO79" s="403"/>
      <c r="BP79" s="403"/>
      <c r="BQ79" s="403"/>
      <c r="BR79" s="403"/>
    </row>
    <row r="80" spans="1:70" ht="17" customHeight="1" x14ac:dyDescent="0.2">
      <c r="A80" s="387"/>
      <c r="B80" s="390"/>
      <c r="C80" s="393"/>
      <c r="D80" s="396"/>
      <c r="E80" s="399"/>
      <c r="F80" s="312">
        <v>54</v>
      </c>
      <c r="G80" s="35">
        <f>'Anchor-Still'!B77</f>
        <v>0</v>
      </c>
      <c r="H80" s="40">
        <f>'Anchor-Still'!C77</f>
        <v>0</v>
      </c>
      <c r="I80" s="40">
        <f>'Anchor-Still'!D77</f>
        <v>0</v>
      </c>
      <c r="J80" s="40">
        <f>'Anchor-Still'!E77</f>
        <v>0</v>
      </c>
      <c r="K80" s="40"/>
      <c r="L80" s="40">
        <f>'Anchor-Still'!F77</f>
        <v>0</v>
      </c>
      <c r="M80" s="40">
        <f>'Anchor-Still'!G77</f>
        <v>0</v>
      </c>
      <c r="N80" s="40">
        <f>'Anchor-Still'!H77</f>
        <v>0</v>
      </c>
      <c r="O80" s="40"/>
      <c r="P80" s="40"/>
      <c r="Q80" s="40"/>
      <c r="R80" s="40"/>
      <c r="S80" s="40"/>
      <c r="T80" s="40"/>
      <c r="U80" s="40"/>
      <c r="V80" s="40">
        <f>'Anchor-Still'!I77</f>
        <v>0</v>
      </c>
      <c r="W80" s="40">
        <f>'Anchor-Still'!J77</f>
        <v>0</v>
      </c>
      <c r="X80" s="36">
        <f t="shared" si="7"/>
        <v>0</v>
      </c>
      <c r="Y80" s="15"/>
      <c r="Z80" s="35">
        <f>'Test-Still'!B77</f>
        <v>382488</v>
      </c>
      <c r="AA80" s="40">
        <f>'Test-Still'!C77</f>
        <v>36.522500000000001</v>
      </c>
      <c r="AB80" s="40">
        <f>'Test-Still'!D77</f>
        <v>45.462200000000003</v>
      </c>
      <c r="AC80" s="40">
        <f>'Test-Still'!E77</f>
        <v>44.896999999999998</v>
      </c>
      <c r="AD80" s="40"/>
      <c r="AE80" s="40">
        <f>'Test-Still'!F77</f>
        <v>21.453399999999998</v>
      </c>
      <c r="AF80" s="40">
        <f>'Test-Still'!G77</f>
        <v>13.418900000000001</v>
      </c>
      <c r="AG80" s="40">
        <f>'Test-Still'!H77</f>
        <v>58.2117</v>
      </c>
      <c r="AH80" s="40"/>
      <c r="AI80" s="40"/>
      <c r="AJ80" s="40"/>
      <c r="AK80" s="40"/>
      <c r="AL80" s="40"/>
      <c r="AM80" s="40"/>
      <c r="AN80" s="40"/>
      <c r="AO80" s="40">
        <f>'Test-Still'!I77</f>
        <v>206.8</v>
      </c>
      <c r="AP80" s="40">
        <f>'Test-Still'!J77</f>
        <v>0.76849999999999996</v>
      </c>
      <c r="AQ80" s="36">
        <f t="shared" si="8"/>
        <v>5.7444444444444451E-2</v>
      </c>
      <c r="AR80" s="35" t="e">
        <f t="shared" si="9"/>
        <v>#DIV/0!</v>
      </c>
      <c r="AS80" s="40" t="e">
        <f t="shared" si="10"/>
        <v>#DIV/0!</v>
      </c>
      <c r="AT80" s="16"/>
      <c r="AU80" s="16"/>
      <c r="AV80" s="381" t="s">
        <v>125</v>
      </c>
      <c r="AW80" s="382" cm="1">
        <f t="array" ref="AW80">bdRateExtend($G78:$G81,H78:H81,$Z78:$Z81,AA78:AA81)</f>
        <v>-1</v>
      </c>
      <c r="AX80" s="403"/>
      <c r="AY80" s="403"/>
      <c r="AZ80" s="406"/>
      <c r="BA80" s="406"/>
      <c r="BB80" s="382" cm="1">
        <f t="array" ref="BB80">bdRateExtend($G78:$G81,L78:L81,$Z78:$Z81,AE78:AE81)</f>
        <v>-1</v>
      </c>
      <c r="BC80" s="377"/>
      <c r="BD80" s="382" cm="1">
        <f t="array" ref="BD80">bdRateExtend($G78:$G81,M78:M81,$Z78:$Z81,AF78:AF81)</f>
        <v>-1</v>
      </c>
      <c r="BE80" s="377"/>
      <c r="BF80" s="380" cm="1">
        <f t="array" ref="BF80">bdRateExtend($G78:$G81,N78:N81,$Z78:$Z81,AG78:AG81)</f>
        <v>-1</v>
      </c>
      <c r="BG80" s="377"/>
      <c r="BH80" s="380" t="e" cm="1">
        <f t="array" ref="BH80">bdRateExtend($G78:$G81,O78:O81,$Z78:$Z81,AH78:AH81)</f>
        <v>#VALUE!</v>
      </c>
      <c r="BI80" s="377"/>
      <c r="BJ80" s="382" t="e" cm="1">
        <f t="array" ref="BJ80">bdRateExtend($G78:$G81,P78:P81,$Z78:$Z81,AI78:AI81)</f>
        <v>#VALUE!</v>
      </c>
      <c r="BK80" s="377"/>
      <c r="BL80" s="382" t="e" cm="1">
        <f t="array" ref="BL80">bdRateExtend($G78:$G81,Q78:Q81,$Z78:$Z81,AJ78:AJ81)</f>
        <v>#VALUE!</v>
      </c>
      <c r="BM80" s="377"/>
      <c r="BN80" s="382" t="e" cm="1">
        <f t="array" ref="BN80">bdRateExtend($G78:$G81,R78:R81,$Z78:$Z81,AK78:AK81)</f>
        <v>#VALUE!</v>
      </c>
      <c r="BO80" s="403"/>
      <c r="BP80" s="403"/>
      <c r="BQ80" s="403"/>
      <c r="BR80" s="403"/>
    </row>
    <row r="81" spans="1:70" ht="17" customHeight="1" thickBot="1" x14ac:dyDescent="0.25">
      <c r="A81" s="387"/>
      <c r="B81" s="391"/>
      <c r="C81" s="394"/>
      <c r="D81" s="397"/>
      <c r="E81" s="400"/>
      <c r="F81" s="313">
        <v>63</v>
      </c>
      <c r="G81" s="37">
        <f>'Anchor-Still'!B78</f>
        <v>0</v>
      </c>
      <c r="H81" s="38">
        <f>'Anchor-Still'!C78</f>
        <v>0</v>
      </c>
      <c r="I81" s="38">
        <f>'Anchor-Still'!D78</f>
        <v>0</v>
      </c>
      <c r="J81" s="38">
        <f>'Anchor-Still'!E78</f>
        <v>0</v>
      </c>
      <c r="K81" s="38"/>
      <c r="L81" s="38">
        <f>'Anchor-Still'!F78</f>
        <v>0</v>
      </c>
      <c r="M81" s="38">
        <f>'Anchor-Still'!G78</f>
        <v>0</v>
      </c>
      <c r="N81" s="38">
        <f>'Anchor-Still'!H78</f>
        <v>0</v>
      </c>
      <c r="O81" s="38"/>
      <c r="P81" s="38"/>
      <c r="Q81" s="38"/>
      <c r="R81" s="38"/>
      <c r="S81" s="38"/>
      <c r="T81" s="38"/>
      <c r="U81" s="38"/>
      <c r="V81" s="38">
        <f>'Anchor-Still'!I78</f>
        <v>0</v>
      </c>
      <c r="W81" s="38">
        <f>'Anchor-Still'!J78</f>
        <v>0</v>
      </c>
      <c r="X81" s="39">
        <f t="shared" si="7"/>
        <v>0</v>
      </c>
      <c r="Y81" s="15"/>
      <c r="Z81" s="37">
        <f>'Test-Still'!B78</f>
        <v>110640</v>
      </c>
      <c r="AA81" s="38">
        <f>'Test-Still'!C78</f>
        <v>33.868600000000001</v>
      </c>
      <c r="AB81" s="38">
        <f>'Test-Still'!D78</f>
        <v>40.8249</v>
      </c>
      <c r="AC81" s="38">
        <f>'Test-Still'!E78</f>
        <v>40.152799999999999</v>
      </c>
      <c r="AD81" s="38"/>
      <c r="AE81" s="38">
        <f>'Test-Still'!F78</f>
        <v>15.137700000000001</v>
      </c>
      <c r="AF81" s="38">
        <f>'Test-Still'!G78</f>
        <v>11.011699999999999</v>
      </c>
      <c r="AG81" s="38">
        <f>'Test-Still'!H78</f>
        <v>28.012</v>
      </c>
      <c r="AH81" s="38"/>
      <c r="AI81" s="38"/>
      <c r="AJ81" s="38"/>
      <c r="AK81" s="38"/>
      <c r="AL81" s="38"/>
      <c r="AM81" s="38"/>
      <c r="AN81" s="38"/>
      <c r="AO81" s="38">
        <f>'Test-Still'!I78</f>
        <v>134.30000000000001</v>
      </c>
      <c r="AP81" s="38">
        <f>'Test-Still'!J78</f>
        <v>0.67200000000000004</v>
      </c>
      <c r="AQ81" s="39">
        <f t="shared" si="8"/>
        <v>3.7305555555555557E-2</v>
      </c>
      <c r="AR81" s="37" t="e">
        <f t="shared" si="9"/>
        <v>#DIV/0!</v>
      </c>
      <c r="AS81" s="38" t="e">
        <f t="shared" si="10"/>
        <v>#DIV/0!</v>
      </c>
      <c r="AT81" s="16"/>
      <c r="AU81" s="16"/>
      <c r="AV81" s="383"/>
      <c r="AW81" s="384"/>
      <c r="AX81" s="404"/>
      <c r="AY81" s="404"/>
      <c r="AZ81" s="407"/>
      <c r="BA81" s="407"/>
      <c r="BB81" s="384"/>
      <c r="BC81" s="378"/>
      <c r="BD81" s="384"/>
      <c r="BE81" s="378"/>
      <c r="BF81" s="385"/>
      <c r="BG81" s="378"/>
      <c r="BH81" s="385"/>
      <c r="BI81" s="378"/>
      <c r="BJ81" s="384"/>
      <c r="BK81" s="378"/>
      <c r="BL81" s="384"/>
      <c r="BM81" s="378"/>
      <c r="BN81" s="384"/>
      <c r="BO81" s="404"/>
      <c r="BP81" s="404"/>
      <c r="BQ81" s="404"/>
      <c r="BR81" s="404"/>
    </row>
    <row r="82" spans="1:70" ht="17" customHeight="1" x14ac:dyDescent="0.2">
      <c r="A82" s="387"/>
      <c r="B82" s="389" t="s">
        <v>1195</v>
      </c>
      <c r="C82" s="392" t="s">
        <v>1207</v>
      </c>
      <c r="D82" s="395"/>
      <c r="E82" s="398">
        <v>8</v>
      </c>
      <c r="F82" s="311">
        <v>18</v>
      </c>
      <c r="G82" s="32">
        <f>'Anchor-Still'!B79</f>
        <v>0</v>
      </c>
      <c r="H82" s="33">
        <f>'Anchor-Still'!C79</f>
        <v>0</v>
      </c>
      <c r="I82" s="33">
        <f>'Anchor-Still'!D79</f>
        <v>0</v>
      </c>
      <c r="J82" s="33">
        <f>'Anchor-Still'!E79</f>
        <v>0</v>
      </c>
      <c r="K82" s="33"/>
      <c r="L82" s="33">
        <f>'Anchor-Still'!F79</f>
        <v>0</v>
      </c>
      <c r="M82" s="33">
        <f>'Anchor-Still'!G79</f>
        <v>0</v>
      </c>
      <c r="N82" s="33">
        <f>'Anchor-Still'!H79</f>
        <v>0</v>
      </c>
      <c r="O82" s="33"/>
      <c r="P82" s="33"/>
      <c r="Q82" s="33"/>
      <c r="R82" s="33"/>
      <c r="S82" s="33"/>
      <c r="T82" s="33"/>
      <c r="U82" s="33"/>
      <c r="V82" s="33">
        <f>'Anchor-Still'!I79</f>
        <v>0</v>
      </c>
      <c r="W82" s="33">
        <f>'Anchor-Still'!J79</f>
        <v>0</v>
      </c>
      <c r="X82" s="34">
        <f t="shared" si="7"/>
        <v>0</v>
      </c>
      <c r="Y82" s="15"/>
      <c r="Z82" s="32">
        <f>'Test-Still'!B79</f>
        <v>15961800</v>
      </c>
      <c r="AA82" s="33">
        <f>'Test-Still'!C79</f>
        <v>40.506700000000002</v>
      </c>
      <c r="AB82" s="33">
        <f>'Test-Still'!D79</f>
        <v>45.865900000000003</v>
      </c>
      <c r="AC82" s="33">
        <f>'Test-Still'!E79</f>
        <v>46.956600000000002</v>
      </c>
      <c r="AD82" s="33"/>
      <c r="AE82" s="33">
        <f>'Test-Still'!F79</f>
        <v>39.545099999999998</v>
      </c>
      <c r="AF82" s="33">
        <f>'Test-Still'!G79</f>
        <v>23.2197</v>
      </c>
      <c r="AG82" s="33">
        <f>'Test-Still'!H79</f>
        <v>95.354799999999997</v>
      </c>
      <c r="AH82" s="33"/>
      <c r="AI82" s="33"/>
      <c r="AJ82" s="33"/>
      <c r="AK82" s="33"/>
      <c r="AL82" s="33"/>
      <c r="AM82" s="33"/>
      <c r="AN82" s="33"/>
      <c r="AO82" s="33">
        <f>'Test-Still'!I79</f>
        <v>523.6</v>
      </c>
      <c r="AP82" s="33">
        <f>'Test-Still'!J79</f>
        <v>1.2163999999999999</v>
      </c>
      <c r="AQ82" s="34">
        <f t="shared" si="8"/>
        <v>0.14544444444444446</v>
      </c>
      <c r="AR82" s="32" t="e">
        <f t="shared" si="9"/>
        <v>#DIV/0!</v>
      </c>
      <c r="AS82" s="33" t="e">
        <f t="shared" si="10"/>
        <v>#DIV/0!</v>
      </c>
      <c r="AT82" s="16"/>
      <c r="AU82" s="16"/>
      <c r="AV82" s="440" t="s">
        <v>123</v>
      </c>
      <c r="AW82" s="401" cm="1">
        <f t="array" ref="AW82">bdRateExtend($G82:$G85,H82:H85,$Z82:$Z85,AA82:AA85)</f>
        <v>-1</v>
      </c>
      <c r="AX82" s="402" cm="1">
        <f t="array" ref="AX82">bdRateExtend($G82:$G87,H82:H87,$Z82:$Z87,AA82:AA87)</f>
        <v>-1</v>
      </c>
      <c r="AY82" s="402" cm="1">
        <f t="array" ref="AY82">bdRateExtend($G82:$G87,I82:I87,$Z82:$Z87,AB82:AB87)</f>
        <v>-1</v>
      </c>
      <c r="AZ82" s="405" cm="1">
        <f t="array" ref="AZ82">bdRateExtend($G82:$G87,J82:J87,$Z82:$Z87,AC82:AC87)</f>
        <v>-1</v>
      </c>
      <c r="BA82" s="405" t="e" cm="1">
        <f t="array" ref="BA82">bdRateExtend($G82:$G87,K82:K87,$Z82:$Z87,AD82:AD87)</f>
        <v>#VALUE!</v>
      </c>
      <c r="BB82" s="401" cm="1">
        <f t="array" ref="BB82">bdRateExtend($G82:$G85,L82:L85,$Z82:$Z85,AE82:AE85)</f>
        <v>-1</v>
      </c>
      <c r="BC82" s="376" cm="1">
        <f t="array" ref="BC82">bdRateExtend($G82:$G87,L82:L87,$Z82:$Z87,AE82:AE87)</f>
        <v>-1</v>
      </c>
      <c r="BD82" s="401" cm="1">
        <f t="array" ref="BD82">bdRateExtend($G82:$G85,M82:M85,$Z82:$Z85,AF82:AF85)</f>
        <v>-1</v>
      </c>
      <c r="BE82" s="376" cm="1">
        <f t="array" ref="BE82">bdRateExtend($G82:$G87,M82:M87,$Z82:$Z87,AF82:AF87)</f>
        <v>-1</v>
      </c>
      <c r="BF82" s="379" cm="1">
        <f t="array" ref="BF82">bdRateExtend($G82:$G85,N82:N85,$Z82:$Z85,AG82:AG85)</f>
        <v>-1</v>
      </c>
      <c r="BG82" s="376" cm="1">
        <f t="array" ref="BG82">bdRateExtend($G82:$G87,N82:N87,$Z82:$Z87,AG82:AG87)</f>
        <v>-1</v>
      </c>
      <c r="BH82" s="379" t="e" cm="1">
        <f t="array" ref="BH82">bdRateExtend($G82:$G85,O82:O85,$Z82:$Z85,AH82:AH85)</f>
        <v>#VALUE!</v>
      </c>
      <c r="BI82" s="376" t="e" cm="1">
        <f t="array" ref="BI82">bdRateExtend($G82:$G87,O82:O87,$Z82:$Z87,AH82:AH87)</f>
        <v>#VALUE!</v>
      </c>
      <c r="BJ82" s="401" t="e" cm="1">
        <f t="array" ref="BJ82">bdRateExtend($G82:$G85,P82:P85,$Z82:$Z85,AI82:AI85)</f>
        <v>#VALUE!</v>
      </c>
      <c r="BK82" s="376" t="e" cm="1">
        <f t="array" ref="BK82">bdRateExtend($G82:$G87,P82:P87,$Z82:$Z87,AI82:AI87)</f>
        <v>#VALUE!</v>
      </c>
      <c r="BL82" s="401" t="e" cm="1">
        <f t="array" ref="BL82">bdRateExtend($G82:$G85,Q82:Q85,$Z82:$Z85,AJ82:AJ85)</f>
        <v>#VALUE!</v>
      </c>
      <c r="BM82" s="376" t="e" cm="1">
        <f t="array" ref="BM82">bdRateExtend($G82:$G87,Q82:Q87,$Z82:$Z87,AJ82:AJ87)</f>
        <v>#VALUE!</v>
      </c>
      <c r="BN82" s="401" t="e" cm="1">
        <f t="array" ref="BN82">bdRateExtend($G82:$G85,R82:R85,$Z82:$Z85,AK82:AK85)</f>
        <v>#VALUE!</v>
      </c>
      <c r="BO82" s="402" t="e" cm="1">
        <f t="array" ref="BO82">bdRateExtend($G82:$G87,R82:R87,$Z82:$Z87,AK82:AK87)</f>
        <v>#VALUE!</v>
      </c>
      <c r="BP82" s="402" t="e" cm="1">
        <f t="array" ref="BP82">bdRateExtend($G82:$G87,S82:S87,$Z82:$Z87,AL82:AL87)</f>
        <v>#VALUE!</v>
      </c>
      <c r="BQ82" s="402" t="e" cm="1">
        <f t="array" ref="BQ82">bdRateExtend($G82:$G87,T82:T87,$Z82:$Z87,AM82:AM87)</f>
        <v>#VALUE!</v>
      </c>
      <c r="BR82" s="402" t="e" cm="1">
        <f t="array" ref="BR82">bdRateExtend($G82:$G87,U82:U87,$Z82:$Z87,AN82:AN87)</f>
        <v>#VALUE!</v>
      </c>
    </row>
    <row r="83" spans="1:70" ht="17" customHeight="1" x14ac:dyDescent="0.2">
      <c r="A83" s="387"/>
      <c r="B83" s="390"/>
      <c r="C83" s="393"/>
      <c r="D83" s="396"/>
      <c r="E83" s="399"/>
      <c r="F83" s="312">
        <v>27</v>
      </c>
      <c r="G83" s="35">
        <f>'Anchor-Still'!B80</f>
        <v>0</v>
      </c>
      <c r="H83" s="40">
        <f>'Anchor-Still'!C80</f>
        <v>0</v>
      </c>
      <c r="I83" s="40">
        <f>'Anchor-Still'!D80</f>
        <v>0</v>
      </c>
      <c r="J83" s="40">
        <f>'Anchor-Still'!E80</f>
        <v>0</v>
      </c>
      <c r="K83" s="40"/>
      <c r="L83" s="40">
        <f>'Anchor-Still'!F80</f>
        <v>0</v>
      </c>
      <c r="M83" s="40">
        <f>'Anchor-Still'!G80</f>
        <v>0</v>
      </c>
      <c r="N83" s="40">
        <f>'Anchor-Still'!H80</f>
        <v>0</v>
      </c>
      <c r="O83" s="40"/>
      <c r="P83" s="40"/>
      <c r="Q83" s="40"/>
      <c r="R83" s="40"/>
      <c r="S83" s="40"/>
      <c r="T83" s="40"/>
      <c r="U83" s="40"/>
      <c r="V83" s="40">
        <f>'Anchor-Still'!I80</f>
        <v>0</v>
      </c>
      <c r="W83" s="40">
        <f>'Anchor-Still'!J80</f>
        <v>0</v>
      </c>
      <c r="X83" s="36">
        <f t="shared" si="7"/>
        <v>0</v>
      </c>
      <c r="Y83" s="15"/>
      <c r="Z83" s="35">
        <f>'Test-Still'!B80</f>
        <v>10070640</v>
      </c>
      <c r="AA83" s="40">
        <f>'Test-Still'!C80</f>
        <v>37.4071</v>
      </c>
      <c r="AB83" s="40">
        <f>'Test-Still'!D80</f>
        <v>43.647500000000001</v>
      </c>
      <c r="AC83" s="40">
        <f>'Test-Still'!E80</f>
        <v>44.726599999999998</v>
      </c>
      <c r="AD83" s="40"/>
      <c r="AE83" s="40">
        <f>'Test-Still'!F80</f>
        <v>35.8444</v>
      </c>
      <c r="AF83" s="40">
        <f>'Test-Still'!G80</f>
        <v>20.009499999999999</v>
      </c>
      <c r="AG83" s="40">
        <f>'Test-Still'!H80</f>
        <v>93.514099999999999</v>
      </c>
      <c r="AH83" s="40"/>
      <c r="AI83" s="40"/>
      <c r="AJ83" s="40"/>
      <c r="AK83" s="40"/>
      <c r="AL83" s="40"/>
      <c r="AM83" s="40"/>
      <c r="AN83" s="40"/>
      <c r="AO83" s="40">
        <f>'Test-Still'!I80</f>
        <v>458.2</v>
      </c>
      <c r="AP83" s="40">
        <f>'Test-Still'!J80</f>
        <v>1.0657000000000001</v>
      </c>
      <c r="AQ83" s="36">
        <f t="shared" si="8"/>
        <v>0.12727777777777777</v>
      </c>
      <c r="AR83" s="35" t="e">
        <f t="shared" si="9"/>
        <v>#DIV/0!</v>
      </c>
      <c r="AS83" s="40" t="e">
        <f t="shared" si="10"/>
        <v>#DIV/0!</v>
      </c>
      <c r="AT83" s="16"/>
      <c r="AU83" s="16"/>
      <c r="AV83" s="381"/>
      <c r="AW83" s="382"/>
      <c r="AX83" s="403"/>
      <c r="AY83" s="403"/>
      <c r="AZ83" s="406"/>
      <c r="BA83" s="406"/>
      <c r="BB83" s="382"/>
      <c r="BC83" s="377"/>
      <c r="BD83" s="382"/>
      <c r="BE83" s="377"/>
      <c r="BF83" s="380"/>
      <c r="BG83" s="377"/>
      <c r="BH83" s="380"/>
      <c r="BI83" s="377"/>
      <c r="BJ83" s="382"/>
      <c r="BK83" s="377"/>
      <c r="BL83" s="382"/>
      <c r="BM83" s="377"/>
      <c r="BN83" s="382"/>
      <c r="BO83" s="403"/>
      <c r="BP83" s="403"/>
      <c r="BQ83" s="403"/>
      <c r="BR83" s="403"/>
    </row>
    <row r="84" spans="1:70" ht="17" customHeight="1" x14ac:dyDescent="0.2">
      <c r="A84" s="387"/>
      <c r="B84" s="390"/>
      <c r="C84" s="393"/>
      <c r="D84" s="396"/>
      <c r="E84" s="399"/>
      <c r="F84" s="312">
        <v>36</v>
      </c>
      <c r="G84" s="35">
        <f>'Anchor-Still'!B81</f>
        <v>0</v>
      </c>
      <c r="H84" s="40">
        <f>'Anchor-Still'!C81</f>
        <v>0</v>
      </c>
      <c r="I84" s="40">
        <f>'Anchor-Still'!D81</f>
        <v>0</v>
      </c>
      <c r="J84" s="40">
        <f>'Anchor-Still'!E81</f>
        <v>0</v>
      </c>
      <c r="K84" s="40"/>
      <c r="L84" s="40">
        <f>'Anchor-Still'!F81</f>
        <v>0</v>
      </c>
      <c r="M84" s="40">
        <f>'Anchor-Still'!G81</f>
        <v>0</v>
      </c>
      <c r="N84" s="40">
        <f>'Anchor-Still'!H81</f>
        <v>0</v>
      </c>
      <c r="O84" s="40"/>
      <c r="P84" s="40"/>
      <c r="Q84" s="40"/>
      <c r="R84" s="40"/>
      <c r="S84" s="40"/>
      <c r="T84" s="40"/>
      <c r="U84" s="40"/>
      <c r="V84" s="40">
        <f>'Anchor-Still'!I81</f>
        <v>0</v>
      </c>
      <c r="W84" s="40">
        <f>'Anchor-Still'!J81</f>
        <v>0</v>
      </c>
      <c r="X84" s="36">
        <f t="shared" si="7"/>
        <v>0</v>
      </c>
      <c r="Y84" s="15"/>
      <c r="Z84" s="35">
        <f>'Test-Still'!B81</f>
        <v>5805864</v>
      </c>
      <c r="AA84" s="40">
        <f>'Test-Still'!C81</f>
        <v>34.479399999999998</v>
      </c>
      <c r="AB84" s="40">
        <f>'Test-Still'!D81</f>
        <v>41.207599999999999</v>
      </c>
      <c r="AC84" s="40">
        <f>'Test-Still'!E81</f>
        <v>42.287799999999997</v>
      </c>
      <c r="AD84" s="40"/>
      <c r="AE84" s="40">
        <f>'Test-Still'!F81</f>
        <v>31.433399999999999</v>
      </c>
      <c r="AF84" s="40">
        <f>'Test-Still'!G81</f>
        <v>17.228000000000002</v>
      </c>
      <c r="AG84" s="40">
        <f>'Test-Still'!H81</f>
        <v>88.537099999999995</v>
      </c>
      <c r="AH84" s="40"/>
      <c r="AI84" s="40"/>
      <c r="AJ84" s="40"/>
      <c r="AK84" s="40"/>
      <c r="AL84" s="40"/>
      <c r="AM84" s="40"/>
      <c r="AN84" s="40"/>
      <c r="AO84" s="40">
        <f>'Test-Still'!I81</f>
        <v>600.1</v>
      </c>
      <c r="AP84" s="40">
        <f>'Test-Still'!J81</f>
        <v>0.84699999999999998</v>
      </c>
      <c r="AQ84" s="36">
        <f t="shared" si="8"/>
        <v>0.16669444444444445</v>
      </c>
      <c r="AR84" s="35" t="e">
        <f t="shared" si="9"/>
        <v>#DIV/0!</v>
      </c>
      <c r="AS84" s="40" t="e">
        <f t="shared" si="10"/>
        <v>#DIV/0!</v>
      </c>
      <c r="AT84" s="16"/>
      <c r="AU84" s="16"/>
      <c r="AV84" s="381" t="s">
        <v>124</v>
      </c>
      <c r="AW84" s="382" cm="1">
        <f t="array" ref="AW84">bdRateExtend($G83:$G86,H83:H86,$Z83:$Z86,AA83:AA86)</f>
        <v>-1</v>
      </c>
      <c r="AX84" s="403"/>
      <c r="AY84" s="403"/>
      <c r="AZ84" s="406"/>
      <c r="BA84" s="406"/>
      <c r="BB84" s="382" cm="1">
        <f t="array" ref="BB84">bdRateExtend($G83:$G86,L83:L86,$Z83:$Z86,AE83:AE86)</f>
        <v>-1</v>
      </c>
      <c r="BC84" s="377"/>
      <c r="BD84" s="382" cm="1">
        <f t="array" ref="BD84">bdRateExtend($G83:$G86,M83:M86,$Z83:$Z86,AF83:AF86)</f>
        <v>-1</v>
      </c>
      <c r="BE84" s="377"/>
      <c r="BF84" s="380" cm="1">
        <f t="array" ref="BF84">bdRateExtend($G83:$G86,N83:N86,$Z83:$Z86,AG83:AG86)</f>
        <v>-1</v>
      </c>
      <c r="BG84" s="377"/>
      <c r="BH84" s="380" t="e" cm="1">
        <f t="array" ref="BH84">bdRateExtend($G83:$G86,O83:O86,$Z83:$Z86,AH83:AH86)</f>
        <v>#VALUE!</v>
      </c>
      <c r="BI84" s="377"/>
      <c r="BJ84" s="382" t="e" cm="1">
        <f t="array" ref="BJ84">bdRateExtend($G83:$G86,P83:P86,$Z83:$Z86,AI83:AI86)</f>
        <v>#VALUE!</v>
      </c>
      <c r="BK84" s="377"/>
      <c r="BL84" s="382" t="e" cm="1">
        <f t="array" ref="BL84">bdRateExtend($G83:$G86,Q83:Q86,$Z83:$Z86,AJ83:AJ86)</f>
        <v>#VALUE!</v>
      </c>
      <c r="BM84" s="377"/>
      <c r="BN84" s="382" t="e" cm="1">
        <f t="array" ref="BN84">bdRateExtend($G83:$G86,R83:R86,$Z83:$Z86,AK83:AK86)</f>
        <v>#VALUE!</v>
      </c>
      <c r="BO84" s="403"/>
      <c r="BP84" s="403"/>
      <c r="BQ84" s="403"/>
      <c r="BR84" s="403"/>
    </row>
    <row r="85" spans="1:70" ht="17" customHeight="1" x14ac:dyDescent="0.2">
      <c r="A85" s="387"/>
      <c r="B85" s="390"/>
      <c r="C85" s="393"/>
      <c r="D85" s="396"/>
      <c r="E85" s="399"/>
      <c r="F85" s="312">
        <v>45</v>
      </c>
      <c r="G85" s="35">
        <f>'Anchor-Still'!B82</f>
        <v>0</v>
      </c>
      <c r="H85" s="40">
        <f>'Anchor-Still'!C82</f>
        <v>0</v>
      </c>
      <c r="I85" s="40">
        <f>'Anchor-Still'!D82</f>
        <v>0</v>
      </c>
      <c r="J85" s="40">
        <f>'Anchor-Still'!E82</f>
        <v>0</v>
      </c>
      <c r="K85" s="40"/>
      <c r="L85" s="40">
        <f>'Anchor-Still'!F82</f>
        <v>0</v>
      </c>
      <c r="M85" s="40">
        <f>'Anchor-Still'!G82</f>
        <v>0</v>
      </c>
      <c r="N85" s="40">
        <f>'Anchor-Still'!H82</f>
        <v>0</v>
      </c>
      <c r="O85" s="40"/>
      <c r="P85" s="40"/>
      <c r="Q85" s="40"/>
      <c r="R85" s="40"/>
      <c r="S85" s="40"/>
      <c r="T85" s="40"/>
      <c r="U85" s="40"/>
      <c r="V85" s="40">
        <f>'Anchor-Still'!I82</f>
        <v>0</v>
      </c>
      <c r="W85" s="40">
        <f>'Anchor-Still'!J82</f>
        <v>0</v>
      </c>
      <c r="X85" s="36">
        <f t="shared" si="7"/>
        <v>0</v>
      </c>
      <c r="Y85" s="15"/>
      <c r="Z85" s="35">
        <f>'Test-Still'!B82</f>
        <v>3372488</v>
      </c>
      <c r="AA85" s="40">
        <f>'Test-Still'!C82</f>
        <v>31.7639</v>
      </c>
      <c r="AB85" s="40">
        <f>'Test-Still'!D82</f>
        <v>38.851300000000002</v>
      </c>
      <c r="AC85" s="40">
        <f>'Test-Still'!E82</f>
        <v>39.857300000000002</v>
      </c>
      <c r="AD85" s="40"/>
      <c r="AE85" s="40">
        <f>'Test-Still'!F82</f>
        <v>26.899799999999999</v>
      </c>
      <c r="AF85" s="40">
        <f>'Test-Still'!G82</f>
        <v>14.713200000000001</v>
      </c>
      <c r="AG85" s="40">
        <f>'Test-Still'!H82</f>
        <v>78.512200000000007</v>
      </c>
      <c r="AH85" s="40"/>
      <c r="AI85" s="40"/>
      <c r="AJ85" s="40"/>
      <c r="AK85" s="40"/>
      <c r="AL85" s="40"/>
      <c r="AM85" s="40"/>
      <c r="AN85" s="40"/>
      <c r="AO85" s="40">
        <f>'Test-Still'!I82</f>
        <v>431.2</v>
      </c>
      <c r="AP85" s="40">
        <f>'Test-Still'!J82</f>
        <v>0.70760000000000001</v>
      </c>
      <c r="AQ85" s="36">
        <f t="shared" si="8"/>
        <v>0.11977777777777777</v>
      </c>
      <c r="AR85" s="35" t="e">
        <f t="shared" si="9"/>
        <v>#DIV/0!</v>
      </c>
      <c r="AS85" s="40" t="e">
        <f t="shared" si="10"/>
        <v>#DIV/0!</v>
      </c>
      <c r="AT85" s="16"/>
      <c r="AU85" s="16"/>
      <c r="AV85" s="381"/>
      <c r="AW85" s="382"/>
      <c r="AX85" s="403"/>
      <c r="AY85" s="403"/>
      <c r="AZ85" s="406"/>
      <c r="BA85" s="406"/>
      <c r="BB85" s="382"/>
      <c r="BC85" s="377"/>
      <c r="BD85" s="382"/>
      <c r="BE85" s="377"/>
      <c r="BF85" s="380"/>
      <c r="BG85" s="377"/>
      <c r="BH85" s="380"/>
      <c r="BI85" s="377"/>
      <c r="BJ85" s="382"/>
      <c r="BK85" s="377"/>
      <c r="BL85" s="382"/>
      <c r="BM85" s="377"/>
      <c r="BN85" s="382"/>
      <c r="BO85" s="403"/>
      <c r="BP85" s="403"/>
      <c r="BQ85" s="403"/>
      <c r="BR85" s="403"/>
    </row>
    <row r="86" spans="1:70" ht="17" customHeight="1" x14ac:dyDescent="0.2">
      <c r="A86" s="387"/>
      <c r="B86" s="390"/>
      <c r="C86" s="393"/>
      <c r="D86" s="396"/>
      <c r="E86" s="399"/>
      <c r="F86" s="312">
        <v>54</v>
      </c>
      <c r="G86" s="35">
        <f>'Anchor-Still'!B83</f>
        <v>0</v>
      </c>
      <c r="H86" s="40">
        <f>'Anchor-Still'!C83</f>
        <v>0</v>
      </c>
      <c r="I86" s="40">
        <f>'Anchor-Still'!D83</f>
        <v>0</v>
      </c>
      <c r="J86" s="40">
        <f>'Anchor-Still'!E83</f>
        <v>0</v>
      </c>
      <c r="K86" s="40"/>
      <c r="L86" s="40">
        <f>'Anchor-Still'!F83</f>
        <v>0</v>
      </c>
      <c r="M86" s="40">
        <f>'Anchor-Still'!G83</f>
        <v>0</v>
      </c>
      <c r="N86" s="40">
        <f>'Anchor-Still'!H83</f>
        <v>0</v>
      </c>
      <c r="O86" s="40"/>
      <c r="P86" s="40"/>
      <c r="Q86" s="40"/>
      <c r="R86" s="40"/>
      <c r="S86" s="40"/>
      <c r="T86" s="40"/>
      <c r="U86" s="40"/>
      <c r="V86" s="40">
        <f>'Anchor-Still'!I83</f>
        <v>0</v>
      </c>
      <c r="W86" s="40">
        <f>'Anchor-Still'!J83</f>
        <v>0</v>
      </c>
      <c r="X86" s="36">
        <f t="shared" si="7"/>
        <v>0</v>
      </c>
      <c r="Y86" s="15"/>
      <c r="Z86" s="35">
        <f>'Test-Still'!B83</f>
        <v>1944160</v>
      </c>
      <c r="AA86" s="40">
        <f>'Test-Still'!C83</f>
        <v>29.0427</v>
      </c>
      <c r="AB86" s="40">
        <f>'Test-Still'!D83</f>
        <v>36.43</v>
      </c>
      <c r="AC86" s="40">
        <f>'Test-Still'!E83</f>
        <v>37.3887</v>
      </c>
      <c r="AD86" s="40"/>
      <c r="AE86" s="40">
        <f>'Test-Still'!F83</f>
        <v>22.423300000000001</v>
      </c>
      <c r="AF86" s="40">
        <f>'Test-Still'!G83</f>
        <v>12.159599999999999</v>
      </c>
      <c r="AG86" s="40">
        <f>'Test-Still'!H83</f>
        <v>62.851399999999998</v>
      </c>
      <c r="AH86" s="40"/>
      <c r="AI86" s="40"/>
      <c r="AJ86" s="40"/>
      <c r="AK86" s="40"/>
      <c r="AL86" s="40"/>
      <c r="AM86" s="40"/>
      <c r="AN86" s="40"/>
      <c r="AO86" s="40">
        <f>'Test-Still'!I83</f>
        <v>311.3</v>
      </c>
      <c r="AP86" s="40">
        <f>'Test-Still'!J83</f>
        <v>0.60529999999999995</v>
      </c>
      <c r="AQ86" s="36">
        <f t="shared" si="8"/>
        <v>8.6472222222222228E-2</v>
      </c>
      <c r="AR86" s="35" t="e">
        <f t="shared" si="9"/>
        <v>#DIV/0!</v>
      </c>
      <c r="AS86" s="40" t="e">
        <f t="shared" si="10"/>
        <v>#DIV/0!</v>
      </c>
      <c r="AT86" s="16"/>
      <c r="AU86" s="16"/>
      <c r="AV86" s="381" t="s">
        <v>125</v>
      </c>
      <c r="AW86" s="382" cm="1">
        <f t="array" ref="AW86">bdRateExtend($G84:$G87,H84:H87,$Z84:$Z87,AA84:AA87)</f>
        <v>-1</v>
      </c>
      <c r="AX86" s="403"/>
      <c r="AY86" s="403"/>
      <c r="AZ86" s="406"/>
      <c r="BA86" s="406"/>
      <c r="BB86" s="382" cm="1">
        <f t="array" ref="BB86">bdRateExtend($G84:$G87,L84:L87,$Z84:$Z87,AE84:AE87)</f>
        <v>-1</v>
      </c>
      <c r="BC86" s="377"/>
      <c r="BD86" s="382" cm="1">
        <f t="array" ref="BD86">bdRateExtend($G84:$G87,M84:M87,$Z84:$Z87,AF84:AF87)</f>
        <v>-1</v>
      </c>
      <c r="BE86" s="377"/>
      <c r="BF86" s="380" cm="1">
        <f t="array" ref="BF86">bdRateExtend($G84:$G87,N84:N87,$Z84:$Z87,AG84:AG87)</f>
        <v>-1</v>
      </c>
      <c r="BG86" s="377"/>
      <c r="BH86" s="380" t="e" cm="1">
        <f t="array" ref="BH86">bdRateExtend($G84:$G87,O84:O87,$Z84:$Z87,AH84:AH87)</f>
        <v>#VALUE!</v>
      </c>
      <c r="BI86" s="377"/>
      <c r="BJ86" s="382" t="e" cm="1">
        <f t="array" ref="BJ86">bdRateExtend($G84:$G87,P84:P87,$Z84:$Z87,AI84:AI87)</f>
        <v>#VALUE!</v>
      </c>
      <c r="BK86" s="377"/>
      <c r="BL86" s="382" t="e" cm="1">
        <f t="array" ref="BL86">bdRateExtend($G84:$G87,Q84:Q87,$Z84:$Z87,AJ84:AJ87)</f>
        <v>#VALUE!</v>
      </c>
      <c r="BM86" s="377"/>
      <c r="BN86" s="382" t="e" cm="1">
        <f t="array" ref="BN86">bdRateExtend($G84:$G87,R84:R87,$Z84:$Z87,AK84:AK87)</f>
        <v>#VALUE!</v>
      </c>
      <c r="BO86" s="403"/>
      <c r="BP86" s="403"/>
      <c r="BQ86" s="403"/>
      <c r="BR86" s="403"/>
    </row>
    <row r="87" spans="1:70" ht="17" customHeight="1" thickBot="1" x14ac:dyDescent="0.25">
      <c r="A87" s="387"/>
      <c r="B87" s="391"/>
      <c r="C87" s="394"/>
      <c r="D87" s="397"/>
      <c r="E87" s="400"/>
      <c r="F87" s="313">
        <v>63</v>
      </c>
      <c r="G87" s="37">
        <f>'Anchor-Still'!B84</f>
        <v>0</v>
      </c>
      <c r="H87" s="38">
        <f>'Anchor-Still'!C84</f>
        <v>0</v>
      </c>
      <c r="I87" s="38">
        <f>'Anchor-Still'!D84</f>
        <v>0</v>
      </c>
      <c r="J87" s="38">
        <f>'Anchor-Still'!E84</f>
        <v>0</v>
      </c>
      <c r="K87" s="38"/>
      <c r="L87" s="38">
        <f>'Anchor-Still'!F84</f>
        <v>0</v>
      </c>
      <c r="M87" s="38">
        <f>'Anchor-Still'!G84</f>
        <v>0</v>
      </c>
      <c r="N87" s="38">
        <f>'Anchor-Still'!H84</f>
        <v>0</v>
      </c>
      <c r="O87" s="38"/>
      <c r="P87" s="38"/>
      <c r="Q87" s="38"/>
      <c r="R87" s="38"/>
      <c r="S87" s="38"/>
      <c r="T87" s="38"/>
      <c r="U87" s="38"/>
      <c r="V87" s="38">
        <f>'Anchor-Still'!I84</f>
        <v>0</v>
      </c>
      <c r="W87" s="38">
        <f>'Anchor-Still'!J84</f>
        <v>0</v>
      </c>
      <c r="X87" s="39">
        <f t="shared" si="7"/>
        <v>0</v>
      </c>
      <c r="Y87" s="15"/>
      <c r="Z87" s="37">
        <f>'Test-Still'!B84</f>
        <v>600888</v>
      </c>
      <c r="AA87" s="38">
        <f>'Test-Still'!C84</f>
        <v>24.415400000000002</v>
      </c>
      <c r="AB87" s="38">
        <f>'Test-Still'!D84</f>
        <v>32.1</v>
      </c>
      <c r="AC87" s="38">
        <f>'Test-Still'!E84</f>
        <v>33.424300000000002</v>
      </c>
      <c r="AD87" s="38"/>
      <c r="AE87" s="38">
        <f>'Test-Still'!F84</f>
        <v>15.0237</v>
      </c>
      <c r="AF87" s="38">
        <f>'Test-Still'!G84</f>
        <v>7.8624000000000001</v>
      </c>
      <c r="AG87" s="38">
        <f>'Test-Still'!H84</f>
        <v>29.8157</v>
      </c>
      <c r="AH87" s="38"/>
      <c r="AI87" s="38"/>
      <c r="AJ87" s="38"/>
      <c r="AK87" s="38"/>
      <c r="AL87" s="38"/>
      <c r="AM87" s="38"/>
      <c r="AN87" s="38"/>
      <c r="AO87" s="38">
        <f>'Test-Still'!I84</f>
        <v>190.1</v>
      </c>
      <c r="AP87" s="38">
        <f>'Test-Still'!J84</f>
        <v>0.40920000000000001</v>
      </c>
      <c r="AQ87" s="39">
        <f t="shared" si="8"/>
        <v>5.2805555555555557E-2</v>
      </c>
      <c r="AR87" s="37" t="e">
        <f t="shared" si="9"/>
        <v>#DIV/0!</v>
      </c>
      <c r="AS87" s="38" t="e">
        <f t="shared" si="10"/>
        <v>#DIV/0!</v>
      </c>
      <c r="AT87" s="16"/>
      <c r="AU87" s="16"/>
      <c r="AV87" s="383"/>
      <c r="AW87" s="384"/>
      <c r="AX87" s="404"/>
      <c r="AY87" s="404"/>
      <c r="AZ87" s="407"/>
      <c r="BA87" s="407"/>
      <c r="BB87" s="384"/>
      <c r="BC87" s="378"/>
      <c r="BD87" s="384"/>
      <c r="BE87" s="378"/>
      <c r="BF87" s="385"/>
      <c r="BG87" s="378"/>
      <c r="BH87" s="385"/>
      <c r="BI87" s="378"/>
      <c r="BJ87" s="384"/>
      <c r="BK87" s="378"/>
      <c r="BL87" s="384"/>
      <c r="BM87" s="378"/>
      <c r="BN87" s="384"/>
      <c r="BO87" s="404"/>
      <c r="BP87" s="404"/>
      <c r="BQ87" s="404"/>
      <c r="BR87" s="404"/>
    </row>
    <row r="88" spans="1:70" ht="17" customHeight="1" x14ac:dyDescent="0.2">
      <c r="A88" s="387"/>
      <c r="B88" s="389" t="s">
        <v>1195</v>
      </c>
      <c r="C88" s="392" t="s">
        <v>1208</v>
      </c>
      <c r="D88" s="395"/>
      <c r="E88" s="398">
        <v>8</v>
      </c>
      <c r="F88" s="311">
        <v>18</v>
      </c>
      <c r="G88" s="32">
        <f>'Anchor-Still'!B85</f>
        <v>0</v>
      </c>
      <c r="H88" s="33">
        <f>'Anchor-Still'!C85</f>
        <v>0</v>
      </c>
      <c r="I88" s="33">
        <f>'Anchor-Still'!D85</f>
        <v>0</v>
      </c>
      <c r="J88" s="33">
        <f>'Anchor-Still'!E85</f>
        <v>0</v>
      </c>
      <c r="K88" s="33"/>
      <c r="L88" s="33">
        <f>'Anchor-Still'!F85</f>
        <v>0</v>
      </c>
      <c r="M88" s="33">
        <f>'Anchor-Still'!G85</f>
        <v>0</v>
      </c>
      <c r="N88" s="33">
        <f>'Anchor-Still'!H85</f>
        <v>0</v>
      </c>
      <c r="O88" s="33"/>
      <c r="P88" s="33"/>
      <c r="Q88" s="33"/>
      <c r="R88" s="33"/>
      <c r="S88" s="33"/>
      <c r="T88" s="33"/>
      <c r="U88" s="33"/>
      <c r="V88" s="33">
        <f>'Anchor-Still'!I85</f>
        <v>0</v>
      </c>
      <c r="W88" s="33">
        <f>'Anchor-Still'!J85</f>
        <v>0</v>
      </c>
      <c r="X88" s="34">
        <f t="shared" si="7"/>
        <v>0</v>
      </c>
      <c r="Y88" s="15"/>
      <c r="Z88" s="32">
        <f>'Test-Still'!B85</f>
        <v>10234456</v>
      </c>
      <c r="AA88" s="33">
        <f>'Test-Still'!C85</f>
        <v>41.9651</v>
      </c>
      <c r="AB88" s="33">
        <f>'Test-Still'!D85</f>
        <v>49.269300000000001</v>
      </c>
      <c r="AC88" s="33">
        <f>'Test-Still'!E85</f>
        <v>50.160299999999999</v>
      </c>
      <c r="AD88" s="33"/>
      <c r="AE88" s="33">
        <f>'Test-Still'!F85</f>
        <v>35.996099999999998</v>
      </c>
      <c r="AF88" s="33">
        <f>'Test-Still'!G85</f>
        <v>23.1036</v>
      </c>
      <c r="AG88" s="33">
        <f>'Test-Still'!H85</f>
        <v>95.454499999999996</v>
      </c>
      <c r="AH88" s="33"/>
      <c r="AI88" s="33"/>
      <c r="AJ88" s="33"/>
      <c r="AK88" s="33"/>
      <c r="AL88" s="33"/>
      <c r="AM88" s="33"/>
      <c r="AN88" s="33"/>
      <c r="AO88" s="33">
        <f>'Test-Still'!I85</f>
        <v>352.4</v>
      </c>
      <c r="AP88" s="33">
        <f>'Test-Still'!J85</f>
        <v>1.0072000000000001</v>
      </c>
      <c r="AQ88" s="34">
        <f t="shared" si="8"/>
        <v>9.7888888888888886E-2</v>
      </c>
      <c r="AR88" s="32" t="e">
        <f t="shared" si="9"/>
        <v>#DIV/0!</v>
      </c>
      <c r="AS88" s="33" t="e">
        <f t="shared" si="10"/>
        <v>#DIV/0!</v>
      </c>
      <c r="AT88" s="16"/>
      <c r="AU88" s="16"/>
      <c r="AV88" s="440" t="s">
        <v>123</v>
      </c>
      <c r="AW88" s="401" cm="1">
        <f t="array" ref="AW88">bdRateExtend($G88:$G91,H88:H91,$Z88:$Z91,AA88:AA91)</f>
        <v>-1</v>
      </c>
      <c r="AX88" s="402" cm="1">
        <f t="array" ref="AX88">bdRateExtend($G88:$G93,H88:H93,$Z88:$Z93,AA88:AA93)</f>
        <v>-1</v>
      </c>
      <c r="AY88" s="402" cm="1">
        <f t="array" ref="AY88">bdRateExtend($G88:$G93,I88:I93,$Z88:$Z93,AB88:AB93)</f>
        <v>-1</v>
      </c>
      <c r="AZ88" s="405" cm="1">
        <f t="array" ref="AZ88">bdRateExtend($G88:$G93,J88:J93,$Z88:$Z93,AC88:AC93)</f>
        <v>-1</v>
      </c>
      <c r="BA88" s="405" t="e" cm="1">
        <f t="array" ref="BA88">bdRateExtend($G88:$G93,K88:K93,$Z88:$Z93,AD88:AD93)</f>
        <v>#VALUE!</v>
      </c>
      <c r="BB88" s="401" cm="1">
        <f t="array" ref="BB88">bdRateExtend($G88:$G91,L88:L91,$Z88:$Z91,AE88:AE91)</f>
        <v>-1</v>
      </c>
      <c r="BC88" s="376" cm="1">
        <f t="array" ref="BC88">bdRateExtend($G88:$G93,L88:L93,$Z88:$Z93,AE88:AE93)</f>
        <v>-1</v>
      </c>
      <c r="BD88" s="401" cm="1">
        <f t="array" ref="BD88">bdRateExtend($G88:$G91,M88:M91,$Z88:$Z91,AF88:AF91)</f>
        <v>-1</v>
      </c>
      <c r="BE88" s="376" cm="1">
        <f t="array" ref="BE88">bdRateExtend($G88:$G93,M88:M93,$Z88:$Z93,AF88:AF93)</f>
        <v>-1</v>
      </c>
      <c r="BF88" s="379" cm="1">
        <f t="array" ref="BF88">bdRateExtend($G88:$G91,N88:N91,$Z88:$Z91,AG88:AG91)</f>
        <v>-1</v>
      </c>
      <c r="BG88" s="376" cm="1">
        <f t="array" ref="BG88">bdRateExtend($G88:$G93,N88:N93,$Z88:$Z93,AG88:AG93)</f>
        <v>-1</v>
      </c>
      <c r="BH88" s="379" t="e" cm="1">
        <f t="array" ref="BH88">bdRateExtend($G88:$G91,O88:O91,$Z88:$Z91,AH88:AH91)</f>
        <v>#VALUE!</v>
      </c>
      <c r="BI88" s="376" t="e" cm="1">
        <f t="array" ref="BI88">bdRateExtend($G88:$G93,O88:O93,$Z88:$Z93,AH88:AH93)</f>
        <v>#VALUE!</v>
      </c>
      <c r="BJ88" s="401" t="e" cm="1">
        <f t="array" ref="BJ88">bdRateExtend($G88:$G91,P88:P91,$Z88:$Z91,AI88:AI91)</f>
        <v>#VALUE!</v>
      </c>
      <c r="BK88" s="376" t="e" cm="1">
        <f t="array" ref="BK88">bdRateExtend($G88:$G93,P88:P93,$Z88:$Z93,AI88:AI93)</f>
        <v>#VALUE!</v>
      </c>
      <c r="BL88" s="401" t="e" cm="1">
        <f t="array" ref="BL88">bdRateExtend($G88:$G91,Q88:Q91,$Z88:$Z91,AJ88:AJ91)</f>
        <v>#VALUE!</v>
      </c>
      <c r="BM88" s="376" t="e" cm="1">
        <f t="array" ref="BM88">bdRateExtend($G88:$G93,Q88:Q93,$Z88:$Z93,AJ88:AJ93)</f>
        <v>#VALUE!</v>
      </c>
      <c r="BN88" s="401" t="e" cm="1">
        <f t="array" ref="BN88">bdRateExtend($G88:$G91,R88:R91,$Z88:$Z91,AK88:AK91)</f>
        <v>#VALUE!</v>
      </c>
      <c r="BO88" s="402" t="e" cm="1">
        <f t="array" ref="BO88">bdRateExtend($G88:$G93,R88:R93,$Z88:$Z93,AK88:AK93)</f>
        <v>#VALUE!</v>
      </c>
      <c r="BP88" s="402" t="e" cm="1">
        <f t="array" ref="BP88">bdRateExtend($G88:$G93,S88:S93,$Z88:$Z93,AL88:AL93)</f>
        <v>#VALUE!</v>
      </c>
      <c r="BQ88" s="402" t="e" cm="1">
        <f t="array" ref="BQ88">bdRateExtend($G88:$G93,T88:T93,$Z88:$Z93,AM88:AM93)</f>
        <v>#VALUE!</v>
      </c>
      <c r="BR88" s="402" t="e" cm="1">
        <f t="array" ref="BR88">bdRateExtend($G88:$G93,U88:U93,$Z88:$Z93,AN88:AN93)</f>
        <v>#VALUE!</v>
      </c>
    </row>
    <row r="89" spans="1:70" ht="17" customHeight="1" x14ac:dyDescent="0.2">
      <c r="A89" s="387"/>
      <c r="B89" s="390"/>
      <c r="C89" s="393"/>
      <c r="D89" s="396"/>
      <c r="E89" s="399"/>
      <c r="F89" s="312">
        <v>27</v>
      </c>
      <c r="G89" s="35">
        <f>'Anchor-Still'!B86</f>
        <v>0</v>
      </c>
      <c r="H89" s="40">
        <f>'Anchor-Still'!C86</f>
        <v>0</v>
      </c>
      <c r="I89" s="40">
        <f>'Anchor-Still'!D86</f>
        <v>0</v>
      </c>
      <c r="J89" s="40">
        <f>'Anchor-Still'!E86</f>
        <v>0</v>
      </c>
      <c r="K89" s="40"/>
      <c r="L89" s="40">
        <f>'Anchor-Still'!F86</f>
        <v>0</v>
      </c>
      <c r="M89" s="40">
        <f>'Anchor-Still'!G86</f>
        <v>0</v>
      </c>
      <c r="N89" s="40">
        <f>'Anchor-Still'!H86</f>
        <v>0</v>
      </c>
      <c r="O89" s="40"/>
      <c r="P89" s="40"/>
      <c r="Q89" s="40"/>
      <c r="R89" s="40"/>
      <c r="S89" s="40"/>
      <c r="T89" s="40"/>
      <c r="U89" s="40"/>
      <c r="V89" s="40">
        <f>'Anchor-Still'!I86</f>
        <v>0</v>
      </c>
      <c r="W89" s="40">
        <f>'Anchor-Still'!J86</f>
        <v>0</v>
      </c>
      <c r="X89" s="36">
        <f t="shared" si="7"/>
        <v>0</v>
      </c>
      <c r="Y89" s="15"/>
      <c r="Z89" s="35">
        <f>'Test-Still'!B86</f>
        <v>6520224</v>
      </c>
      <c r="AA89" s="40">
        <f>'Test-Still'!C86</f>
        <v>39.009599999999999</v>
      </c>
      <c r="AB89" s="40">
        <f>'Test-Still'!D86</f>
        <v>47.484000000000002</v>
      </c>
      <c r="AC89" s="40">
        <f>'Test-Still'!E86</f>
        <v>48.585599999999999</v>
      </c>
      <c r="AD89" s="40"/>
      <c r="AE89" s="40">
        <f>'Test-Still'!F86</f>
        <v>33.186</v>
      </c>
      <c r="AF89" s="40">
        <f>'Test-Still'!G86</f>
        <v>20.526700000000002</v>
      </c>
      <c r="AG89" s="40">
        <f>'Test-Still'!H86</f>
        <v>93.645099999999999</v>
      </c>
      <c r="AH89" s="40"/>
      <c r="AI89" s="40"/>
      <c r="AJ89" s="40"/>
      <c r="AK89" s="40"/>
      <c r="AL89" s="40"/>
      <c r="AM89" s="40"/>
      <c r="AN89" s="40"/>
      <c r="AO89" s="40">
        <f>'Test-Still'!I86</f>
        <v>303.5</v>
      </c>
      <c r="AP89" s="40">
        <f>'Test-Still'!J86</f>
        <v>0.82689999999999997</v>
      </c>
      <c r="AQ89" s="36">
        <f t="shared" si="8"/>
        <v>8.430555555555555E-2</v>
      </c>
      <c r="AR89" s="35" t="e">
        <f t="shared" si="9"/>
        <v>#DIV/0!</v>
      </c>
      <c r="AS89" s="40" t="e">
        <f t="shared" si="10"/>
        <v>#DIV/0!</v>
      </c>
      <c r="AT89" s="16"/>
      <c r="AU89" s="16"/>
      <c r="AV89" s="381"/>
      <c r="AW89" s="382"/>
      <c r="AX89" s="403"/>
      <c r="AY89" s="403"/>
      <c r="AZ89" s="406"/>
      <c r="BA89" s="406"/>
      <c r="BB89" s="382"/>
      <c r="BC89" s="377"/>
      <c r="BD89" s="382"/>
      <c r="BE89" s="377"/>
      <c r="BF89" s="380"/>
      <c r="BG89" s="377"/>
      <c r="BH89" s="380"/>
      <c r="BI89" s="377"/>
      <c r="BJ89" s="382"/>
      <c r="BK89" s="377"/>
      <c r="BL89" s="382"/>
      <c r="BM89" s="377"/>
      <c r="BN89" s="382"/>
      <c r="BO89" s="403"/>
      <c r="BP89" s="403"/>
      <c r="BQ89" s="403"/>
      <c r="BR89" s="403"/>
    </row>
    <row r="90" spans="1:70" ht="17" customHeight="1" x14ac:dyDescent="0.2">
      <c r="A90" s="387"/>
      <c r="B90" s="390"/>
      <c r="C90" s="393"/>
      <c r="D90" s="396"/>
      <c r="E90" s="399"/>
      <c r="F90" s="312">
        <v>36</v>
      </c>
      <c r="G90" s="35">
        <f>'Anchor-Still'!B87</f>
        <v>0</v>
      </c>
      <c r="H90" s="40">
        <f>'Anchor-Still'!C87</f>
        <v>0</v>
      </c>
      <c r="I90" s="40">
        <f>'Anchor-Still'!D87</f>
        <v>0</v>
      </c>
      <c r="J90" s="40">
        <f>'Anchor-Still'!E87</f>
        <v>0</v>
      </c>
      <c r="K90" s="40"/>
      <c r="L90" s="40">
        <f>'Anchor-Still'!F87</f>
        <v>0</v>
      </c>
      <c r="M90" s="40">
        <f>'Anchor-Still'!G87</f>
        <v>0</v>
      </c>
      <c r="N90" s="40">
        <f>'Anchor-Still'!H87</f>
        <v>0</v>
      </c>
      <c r="O90" s="40"/>
      <c r="P90" s="40"/>
      <c r="Q90" s="40"/>
      <c r="R90" s="40"/>
      <c r="S90" s="40"/>
      <c r="T90" s="40"/>
      <c r="U90" s="40"/>
      <c r="V90" s="40">
        <f>'Anchor-Still'!I87</f>
        <v>0</v>
      </c>
      <c r="W90" s="40">
        <f>'Anchor-Still'!J87</f>
        <v>0</v>
      </c>
      <c r="X90" s="36">
        <f t="shared" si="7"/>
        <v>0</v>
      </c>
      <c r="Y90" s="15"/>
      <c r="Z90" s="35">
        <f>'Test-Still'!B87</f>
        <v>3682240</v>
      </c>
      <c r="AA90" s="40">
        <f>'Test-Still'!C87</f>
        <v>35.947099999999999</v>
      </c>
      <c r="AB90" s="40">
        <f>'Test-Still'!D87</f>
        <v>45.323799999999999</v>
      </c>
      <c r="AC90" s="40">
        <f>'Test-Still'!E87</f>
        <v>46.705199999999998</v>
      </c>
      <c r="AD90" s="40"/>
      <c r="AE90" s="40">
        <f>'Test-Still'!F87</f>
        <v>29.350200000000001</v>
      </c>
      <c r="AF90" s="40">
        <f>'Test-Still'!G87</f>
        <v>17.827000000000002</v>
      </c>
      <c r="AG90" s="40">
        <f>'Test-Still'!H87</f>
        <v>88.780500000000004</v>
      </c>
      <c r="AH90" s="40"/>
      <c r="AI90" s="40"/>
      <c r="AJ90" s="40"/>
      <c r="AK90" s="40"/>
      <c r="AL90" s="40"/>
      <c r="AM90" s="40"/>
      <c r="AN90" s="40"/>
      <c r="AO90" s="40">
        <f>'Test-Still'!I87</f>
        <v>366.8</v>
      </c>
      <c r="AP90" s="40">
        <f>'Test-Still'!J87</f>
        <v>0.64449999999999996</v>
      </c>
      <c r="AQ90" s="36">
        <f t="shared" si="8"/>
        <v>0.10188888888888889</v>
      </c>
      <c r="AR90" s="35" t="e">
        <f t="shared" si="9"/>
        <v>#DIV/0!</v>
      </c>
      <c r="AS90" s="40" t="e">
        <f t="shared" si="10"/>
        <v>#DIV/0!</v>
      </c>
      <c r="AT90" s="16"/>
      <c r="AU90" s="16"/>
      <c r="AV90" s="381" t="s">
        <v>124</v>
      </c>
      <c r="AW90" s="382" cm="1">
        <f t="array" ref="AW90">bdRateExtend($G89:$G92,H89:H92,$Z89:$Z92,AA89:AA92)</f>
        <v>-1</v>
      </c>
      <c r="AX90" s="403"/>
      <c r="AY90" s="403"/>
      <c r="AZ90" s="406"/>
      <c r="BA90" s="406"/>
      <c r="BB90" s="382" cm="1">
        <f t="array" ref="BB90">bdRateExtend($G89:$G92,L89:L92,$Z89:$Z92,AE89:AE92)</f>
        <v>-1</v>
      </c>
      <c r="BC90" s="377"/>
      <c r="BD90" s="382" cm="1">
        <f t="array" ref="BD90">bdRateExtend($G89:$G92,M89:M92,$Z89:$Z92,AF89:AF92)</f>
        <v>-1</v>
      </c>
      <c r="BE90" s="377"/>
      <c r="BF90" s="380" cm="1">
        <f t="array" ref="BF90">bdRateExtend($G89:$G92,N89:N92,$Z89:$Z92,AG89:AG92)</f>
        <v>-1</v>
      </c>
      <c r="BG90" s="377"/>
      <c r="BH90" s="380" t="e" cm="1">
        <f t="array" ref="BH90">bdRateExtend($G89:$G92,O89:O92,$Z89:$Z92,AH89:AH92)</f>
        <v>#VALUE!</v>
      </c>
      <c r="BI90" s="377"/>
      <c r="BJ90" s="382" t="e" cm="1">
        <f t="array" ref="BJ90">bdRateExtend($G89:$G92,P89:P92,$Z89:$Z92,AI89:AI92)</f>
        <v>#VALUE!</v>
      </c>
      <c r="BK90" s="377"/>
      <c r="BL90" s="382" t="e" cm="1">
        <f t="array" ref="BL90">bdRateExtend($G89:$G92,Q89:Q92,$Z89:$Z92,AJ89:AJ92)</f>
        <v>#VALUE!</v>
      </c>
      <c r="BM90" s="377"/>
      <c r="BN90" s="382" t="e" cm="1">
        <f t="array" ref="BN90">bdRateExtend($G89:$G92,R89:R92,$Z89:$Z92,AK89:AK92)</f>
        <v>#VALUE!</v>
      </c>
      <c r="BO90" s="403"/>
      <c r="BP90" s="403"/>
      <c r="BQ90" s="403"/>
      <c r="BR90" s="403"/>
    </row>
    <row r="91" spans="1:70" ht="17" customHeight="1" x14ac:dyDescent="0.2">
      <c r="A91" s="387"/>
      <c r="B91" s="390"/>
      <c r="C91" s="393"/>
      <c r="D91" s="396"/>
      <c r="E91" s="399"/>
      <c r="F91" s="312">
        <v>45</v>
      </c>
      <c r="G91" s="35">
        <f>'Anchor-Still'!B88</f>
        <v>0</v>
      </c>
      <c r="H91" s="40">
        <f>'Anchor-Still'!C88</f>
        <v>0</v>
      </c>
      <c r="I91" s="40">
        <f>'Anchor-Still'!D88</f>
        <v>0</v>
      </c>
      <c r="J91" s="40">
        <f>'Anchor-Still'!E88</f>
        <v>0</v>
      </c>
      <c r="K91" s="40"/>
      <c r="L91" s="40">
        <f>'Anchor-Still'!F88</f>
        <v>0</v>
      </c>
      <c r="M91" s="40">
        <f>'Anchor-Still'!G88</f>
        <v>0</v>
      </c>
      <c r="N91" s="40">
        <f>'Anchor-Still'!H88</f>
        <v>0</v>
      </c>
      <c r="O91" s="40"/>
      <c r="P91" s="40"/>
      <c r="Q91" s="40"/>
      <c r="R91" s="40"/>
      <c r="S91" s="40"/>
      <c r="T91" s="40"/>
      <c r="U91" s="40"/>
      <c r="V91" s="40">
        <f>'Anchor-Still'!I88</f>
        <v>0</v>
      </c>
      <c r="W91" s="40">
        <f>'Anchor-Still'!J88</f>
        <v>0</v>
      </c>
      <c r="X91" s="36">
        <f t="shared" si="7"/>
        <v>0</v>
      </c>
      <c r="Y91" s="15"/>
      <c r="Z91" s="35">
        <f>'Test-Still'!B88</f>
        <v>2038056</v>
      </c>
      <c r="AA91" s="40">
        <f>'Test-Still'!C88</f>
        <v>33.148800000000001</v>
      </c>
      <c r="AB91" s="40">
        <f>'Test-Still'!D88</f>
        <v>42.818800000000003</v>
      </c>
      <c r="AC91" s="40">
        <f>'Test-Still'!E88</f>
        <v>44.4163</v>
      </c>
      <c r="AD91" s="40"/>
      <c r="AE91" s="40">
        <f>'Test-Still'!F88</f>
        <v>25.5138</v>
      </c>
      <c r="AF91" s="40">
        <f>'Test-Still'!G88</f>
        <v>15.268700000000001</v>
      </c>
      <c r="AG91" s="40">
        <f>'Test-Still'!H88</f>
        <v>79.357799999999997</v>
      </c>
      <c r="AH91" s="40"/>
      <c r="AI91" s="40"/>
      <c r="AJ91" s="40"/>
      <c r="AK91" s="40"/>
      <c r="AL91" s="40"/>
      <c r="AM91" s="40"/>
      <c r="AN91" s="40"/>
      <c r="AO91" s="40">
        <f>'Test-Still'!I88</f>
        <v>274.3</v>
      </c>
      <c r="AP91" s="40">
        <f>'Test-Still'!J88</f>
        <v>0.55449999999999999</v>
      </c>
      <c r="AQ91" s="36">
        <f t="shared" si="8"/>
        <v>7.6194444444444454E-2</v>
      </c>
      <c r="AR91" s="35" t="e">
        <f t="shared" si="9"/>
        <v>#DIV/0!</v>
      </c>
      <c r="AS91" s="40" t="e">
        <f t="shared" si="10"/>
        <v>#DIV/0!</v>
      </c>
      <c r="AT91" s="16"/>
      <c r="AU91" s="16"/>
      <c r="AV91" s="381"/>
      <c r="AW91" s="382"/>
      <c r="AX91" s="403"/>
      <c r="AY91" s="403"/>
      <c r="AZ91" s="406"/>
      <c r="BA91" s="406"/>
      <c r="BB91" s="382"/>
      <c r="BC91" s="377"/>
      <c r="BD91" s="382"/>
      <c r="BE91" s="377"/>
      <c r="BF91" s="380"/>
      <c r="BG91" s="377"/>
      <c r="BH91" s="380"/>
      <c r="BI91" s="377"/>
      <c r="BJ91" s="382"/>
      <c r="BK91" s="377"/>
      <c r="BL91" s="382"/>
      <c r="BM91" s="377"/>
      <c r="BN91" s="382"/>
      <c r="BO91" s="403"/>
      <c r="BP91" s="403"/>
      <c r="BQ91" s="403"/>
      <c r="BR91" s="403"/>
    </row>
    <row r="92" spans="1:70" ht="17" customHeight="1" x14ac:dyDescent="0.2">
      <c r="A92" s="387"/>
      <c r="B92" s="390"/>
      <c r="C92" s="393"/>
      <c r="D92" s="396"/>
      <c r="E92" s="399"/>
      <c r="F92" s="312">
        <v>54</v>
      </c>
      <c r="G92" s="35">
        <f>'Anchor-Still'!B89</f>
        <v>0</v>
      </c>
      <c r="H92" s="40">
        <f>'Anchor-Still'!C89</f>
        <v>0</v>
      </c>
      <c r="I92" s="40">
        <f>'Anchor-Still'!D89</f>
        <v>0</v>
      </c>
      <c r="J92" s="40">
        <f>'Anchor-Still'!E89</f>
        <v>0</v>
      </c>
      <c r="K92" s="40"/>
      <c r="L92" s="40">
        <f>'Anchor-Still'!F89</f>
        <v>0</v>
      </c>
      <c r="M92" s="40">
        <f>'Anchor-Still'!G89</f>
        <v>0</v>
      </c>
      <c r="N92" s="40">
        <f>'Anchor-Still'!H89</f>
        <v>0</v>
      </c>
      <c r="O92" s="40"/>
      <c r="P92" s="40"/>
      <c r="Q92" s="40"/>
      <c r="R92" s="40"/>
      <c r="S92" s="40"/>
      <c r="T92" s="40"/>
      <c r="U92" s="40"/>
      <c r="V92" s="40">
        <f>'Anchor-Still'!I89</f>
        <v>0</v>
      </c>
      <c r="W92" s="40">
        <f>'Anchor-Still'!J89</f>
        <v>0</v>
      </c>
      <c r="X92" s="36">
        <f t="shared" si="7"/>
        <v>0</v>
      </c>
      <c r="Y92" s="15"/>
      <c r="Z92" s="35">
        <f>'Test-Still'!B89</f>
        <v>1127448</v>
      </c>
      <c r="AA92" s="40">
        <f>'Test-Still'!C89</f>
        <v>30.518799999999999</v>
      </c>
      <c r="AB92" s="40">
        <f>'Test-Still'!D89</f>
        <v>40.238100000000003</v>
      </c>
      <c r="AC92" s="40">
        <f>'Test-Still'!E89</f>
        <v>41.371299999999998</v>
      </c>
      <c r="AD92" s="40"/>
      <c r="AE92" s="40">
        <f>'Test-Still'!F89</f>
        <v>21.8155</v>
      </c>
      <c r="AF92" s="40">
        <f>'Test-Still'!G89</f>
        <v>12.879</v>
      </c>
      <c r="AG92" s="40">
        <f>'Test-Still'!H89</f>
        <v>65.023700000000005</v>
      </c>
      <c r="AH92" s="40"/>
      <c r="AI92" s="40"/>
      <c r="AJ92" s="40"/>
      <c r="AK92" s="40"/>
      <c r="AL92" s="40"/>
      <c r="AM92" s="40"/>
      <c r="AN92" s="40"/>
      <c r="AO92" s="40">
        <f>'Test-Still'!I89</f>
        <v>201.2</v>
      </c>
      <c r="AP92" s="40">
        <f>'Test-Still'!J89</f>
        <v>0.49519999999999997</v>
      </c>
      <c r="AQ92" s="36">
        <f t="shared" si="8"/>
        <v>5.5888888888888884E-2</v>
      </c>
      <c r="AR92" s="35" t="e">
        <f t="shared" si="9"/>
        <v>#DIV/0!</v>
      </c>
      <c r="AS92" s="40" t="e">
        <f t="shared" si="10"/>
        <v>#DIV/0!</v>
      </c>
      <c r="AT92" s="16"/>
      <c r="AU92" s="16"/>
      <c r="AV92" s="381" t="s">
        <v>125</v>
      </c>
      <c r="AW92" s="382" cm="1">
        <f t="array" ref="AW92">bdRateExtend($G90:$G93,H90:H93,$Z90:$Z93,AA90:AA93)</f>
        <v>-1</v>
      </c>
      <c r="AX92" s="403"/>
      <c r="AY92" s="403"/>
      <c r="AZ92" s="406"/>
      <c r="BA92" s="406"/>
      <c r="BB92" s="382" cm="1">
        <f t="array" ref="BB92">bdRateExtend($G90:$G93,L90:L93,$Z90:$Z93,AE90:AE93)</f>
        <v>-1</v>
      </c>
      <c r="BC92" s="377"/>
      <c r="BD92" s="382" cm="1">
        <f t="array" ref="BD92">bdRateExtend($G90:$G93,M90:M93,$Z90:$Z93,AF90:AF93)</f>
        <v>-1</v>
      </c>
      <c r="BE92" s="377"/>
      <c r="BF92" s="380" cm="1">
        <f t="array" ref="BF92">bdRateExtend($G90:$G93,N90:N93,$Z90:$Z93,AG90:AG93)</f>
        <v>-1</v>
      </c>
      <c r="BG92" s="377"/>
      <c r="BH92" s="380" t="e" cm="1">
        <f t="array" ref="BH92">bdRateExtend($G90:$G93,O90:O93,$Z90:$Z93,AH90:AH93)</f>
        <v>#VALUE!</v>
      </c>
      <c r="BI92" s="377"/>
      <c r="BJ92" s="382" t="e" cm="1">
        <f t="array" ref="BJ92">bdRateExtend($G90:$G93,P90:P93,$Z90:$Z93,AI90:AI93)</f>
        <v>#VALUE!</v>
      </c>
      <c r="BK92" s="377"/>
      <c r="BL92" s="382" t="e" cm="1">
        <f t="array" ref="BL92">bdRateExtend($G90:$G93,Q90:Q93,$Z90:$Z93,AJ90:AJ93)</f>
        <v>#VALUE!</v>
      </c>
      <c r="BM92" s="377"/>
      <c r="BN92" s="382" t="e" cm="1">
        <f t="array" ref="BN92">bdRateExtend($G90:$G93,R90:R93,$Z90:$Z93,AK90:AK93)</f>
        <v>#VALUE!</v>
      </c>
      <c r="BO92" s="403"/>
      <c r="BP92" s="403"/>
      <c r="BQ92" s="403"/>
      <c r="BR92" s="403"/>
    </row>
    <row r="93" spans="1:70" ht="17" customHeight="1" thickBot="1" x14ac:dyDescent="0.25">
      <c r="A93" s="387"/>
      <c r="B93" s="391"/>
      <c r="C93" s="394"/>
      <c r="D93" s="397"/>
      <c r="E93" s="400"/>
      <c r="F93" s="313">
        <v>63</v>
      </c>
      <c r="G93" s="37">
        <f>'Anchor-Still'!B90</f>
        <v>0</v>
      </c>
      <c r="H93" s="38">
        <f>'Anchor-Still'!C90</f>
        <v>0</v>
      </c>
      <c r="I93" s="38">
        <f>'Anchor-Still'!D90</f>
        <v>0</v>
      </c>
      <c r="J93" s="38">
        <f>'Anchor-Still'!E90</f>
        <v>0</v>
      </c>
      <c r="K93" s="38"/>
      <c r="L93" s="38">
        <f>'Anchor-Still'!F90</f>
        <v>0</v>
      </c>
      <c r="M93" s="38">
        <f>'Anchor-Still'!G90</f>
        <v>0</v>
      </c>
      <c r="N93" s="38">
        <f>'Anchor-Still'!H90</f>
        <v>0</v>
      </c>
      <c r="O93" s="38"/>
      <c r="P93" s="38"/>
      <c r="Q93" s="38"/>
      <c r="R93" s="38"/>
      <c r="S93" s="38"/>
      <c r="T93" s="38"/>
      <c r="U93" s="38"/>
      <c r="V93" s="38">
        <f>'Anchor-Still'!I90</f>
        <v>0</v>
      </c>
      <c r="W93" s="38">
        <f>'Anchor-Still'!J90</f>
        <v>0</v>
      </c>
      <c r="X93" s="39">
        <f t="shared" si="7"/>
        <v>0</v>
      </c>
      <c r="Y93" s="15"/>
      <c r="Z93" s="37">
        <f>'Test-Still'!B90</f>
        <v>336328</v>
      </c>
      <c r="AA93" s="38">
        <f>'Test-Still'!C90</f>
        <v>26.295100000000001</v>
      </c>
      <c r="AB93" s="38">
        <f>'Test-Still'!D90</f>
        <v>36.714700000000001</v>
      </c>
      <c r="AC93" s="38">
        <f>'Test-Still'!E90</f>
        <v>37.9527</v>
      </c>
      <c r="AD93" s="38"/>
      <c r="AE93" s="38">
        <f>'Test-Still'!F90</f>
        <v>15.928100000000001</v>
      </c>
      <c r="AF93" s="38">
        <f>'Test-Still'!G90</f>
        <v>9.2190999999999992</v>
      </c>
      <c r="AG93" s="38">
        <f>'Test-Still'!H90</f>
        <v>34.282299999999999</v>
      </c>
      <c r="AH93" s="38"/>
      <c r="AI93" s="38"/>
      <c r="AJ93" s="38"/>
      <c r="AK93" s="38"/>
      <c r="AL93" s="38"/>
      <c r="AM93" s="38"/>
      <c r="AN93" s="38"/>
      <c r="AO93" s="38">
        <f>'Test-Still'!I90</f>
        <v>124.3</v>
      </c>
      <c r="AP93" s="38">
        <f>'Test-Still'!J90</f>
        <v>0.35630000000000001</v>
      </c>
      <c r="AQ93" s="39">
        <f t="shared" si="8"/>
        <v>3.4527777777777775E-2</v>
      </c>
      <c r="AR93" s="37" t="e">
        <f t="shared" si="9"/>
        <v>#DIV/0!</v>
      </c>
      <c r="AS93" s="38" t="e">
        <f t="shared" si="10"/>
        <v>#DIV/0!</v>
      </c>
      <c r="AT93" s="16"/>
      <c r="AU93" s="16"/>
      <c r="AV93" s="383"/>
      <c r="AW93" s="384"/>
      <c r="AX93" s="404"/>
      <c r="AY93" s="404"/>
      <c r="AZ93" s="407"/>
      <c r="BA93" s="407"/>
      <c r="BB93" s="384"/>
      <c r="BC93" s="378"/>
      <c r="BD93" s="384"/>
      <c r="BE93" s="378"/>
      <c r="BF93" s="385"/>
      <c r="BG93" s="378"/>
      <c r="BH93" s="385"/>
      <c r="BI93" s="378"/>
      <c r="BJ93" s="384"/>
      <c r="BK93" s="378"/>
      <c r="BL93" s="384"/>
      <c r="BM93" s="378"/>
      <c r="BN93" s="384"/>
      <c r="BO93" s="404"/>
      <c r="BP93" s="404"/>
      <c r="BQ93" s="404"/>
      <c r="BR93" s="404"/>
    </row>
    <row r="94" spans="1:70" ht="17" customHeight="1" x14ac:dyDescent="0.2">
      <c r="A94" s="387"/>
      <c r="B94" s="389" t="s">
        <v>1195</v>
      </c>
      <c r="C94" s="392" t="s">
        <v>1209</v>
      </c>
      <c r="D94" s="395"/>
      <c r="E94" s="398">
        <v>8</v>
      </c>
      <c r="F94" s="311">
        <v>18</v>
      </c>
      <c r="G94" s="32">
        <f>'Anchor-Still'!B91</f>
        <v>0</v>
      </c>
      <c r="H94" s="33">
        <f>'Anchor-Still'!C91</f>
        <v>0</v>
      </c>
      <c r="I94" s="33">
        <f>'Anchor-Still'!D91</f>
        <v>0</v>
      </c>
      <c r="J94" s="33">
        <f>'Anchor-Still'!E91</f>
        <v>0</v>
      </c>
      <c r="K94" s="33"/>
      <c r="L94" s="33">
        <f>'Anchor-Still'!F91</f>
        <v>0</v>
      </c>
      <c r="M94" s="33">
        <f>'Anchor-Still'!G91</f>
        <v>0</v>
      </c>
      <c r="N94" s="33">
        <f>'Anchor-Still'!H91</f>
        <v>0</v>
      </c>
      <c r="O94" s="33"/>
      <c r="P94" s="33"/>
      <c r="Q94" s="33"/>
      <c r="R94" s="33"/>
      <c r="S94" s="33"/>
      <c r="T94" s="33"/>
      <c r="U94" s="33"/>
      <c r="V94" s="33">
        <f>'Anchor-Still'!I91</f>
        <v>0</v>
      </c>
      <c r="W94" s="33">
        <f>'Anchor-Still'!J91</f>
        <v>0</v>
      </c>
      <c r="X94" s="34">
        <f t="shared" si="7"/>
        <v>0</v>
      </c>
      <c r="Y94" s="15"/>
      <c r="Z94" s="32">
        <f>'Test-Still'!B91</f>
        <v>5421816</v>
      </c>
      <c r="AA94" s="33">
        <f>'Test-Still'!C91</f>
        <v>44.255699999999997</v>
      </c>
      <c r="AB94" s="33">
        <f>'Test-Still'!D91</f>
        <v>53.474200000000003</v>
      </c>
      <c r="AC94" s="33">
        <f>'Test-Still'!E91</f>
        <v>54.039299999999997</v>
      </c>
      <c r="AD94" s="33"/>
      <c r="AE94" s="33">
        <f>'Test-Still'!F91</f>
        <v>33.011699999999998</v>
      </c>
      <c r="AF94" s="33">
        <f>'Test-Still'!G91</f>
        <v>22.207000000000001</v>
      </c>
      <c r="AG94" s="33">
        <f>'Test-Still'!H91</f>
        <v>95.192599999999999</v>
      </c>
      <c r="AH94" s="33"/>
      <c r="AI94" s="33"/>
      <c r="AJ94" s="33"/>
      <c r="AK94" s="33"/>
      <c r="AL94" s="33"/>
      <c r="AM94" s="33"/>
      <c r="AN94" s="33"/>
      <c r="AO94" s="33">
        <f>'Test-Still'!I91</f>
        <v>284.39999999999998</v>
      </c>
      <c r="AP94" s="33">
        <f>'Test-Still'!J91</f>
        <v>0.68930000000000002</v>
      </c>
      <c r="AQ94" s="34">
        <f t="shared" si="8"/>
        <v>7.8999999999999987E-2</v>
      </c>
      <c r="AR94" s="32" t="e">
        <f t="shared" si="9"/>
        <v>#DIV/0!</v>
      </c>
      <c r="AS94" s="33" t="e">
        <f t="shared" si="10"/>
        <v>#DIV/0!</v>
      </c>
      <c r="AT94" s="16"/>
      <c r="AU94" s="16"/>
      <c r="AV94" s="440" t="s">
        <v>123</v>
      </c>
      <c r="AW94" s="401" cm="1">
        <f t="array" ref="AW94">bdRateExtend($G94:$G97,H94:H97,$Z94:$Z97,AA94:AA97)</f>
        <v>-1</v>
      </c>
      <c r="AX94" s="402" cm="1">
        <f t="array" ref="AX94">bdRateExtend($G94:$G99,H94:H99,$Z94:$Z99,AA94:AA99)</f>
        <v>-1</v>
      </c>
      <c r="AY94" s="402" cm="1">
        <f t="array" ref="AY94">bdRateExtend($G94:$G99,I94:I99,$Z94:$Z99,AB94:AB99)</f>
        <v>-1</v>
      </c>
      <c r="AZ94" s="405" cm="1">
        <f t="array" ref="AZ94">bdRateExtend($G94:$G99,J94:J99,$Z94:$Z99,AC94:AC99)</f>
        <v>-1</v>
      </c>
      <c r="BA94" s="405" t="e" cm="1">
        <f t="array" ref="BA94">bdRateExtend($G94:$G99,K94:K99,$Z94:$Z99,AD94:AD99)</f>
        <v>#VALUE!</v>
      </c>
      <c r="BB94" s="401" cm="1">
        <f t="array" ref="BB94">bdRateExtend($G94:$G97,L94:L97,$Z94:$Z97,AE94:AE97)</f>
        <v>-1</v>
      </c>
      <c r="BC94" s="376" cm="1">
        <f t="array" ref="BC94">bdRateExtend($G94:$G99,L94:L99,$Z94:$Z99,AE94:AE99)</f>
        <v>-1</v>
      </c>
      <c r="BD94" s="401" cm="1">
        <f t="array" ref="BD94">bdRateExtend($G94:$G97,M94:M97,$Z94:$Z97,AF94:AF97)</f>
        <v>-1</v>
      </c>
      <c r="BE94" s="376" cm="1">
        <f t="array" ref="BE94">bdRateExtend($G94:$G99,M94:M99,$Z94:$Z99,AF94:AF99)</f>
        <v>-1</v>
      </c>
      <c r="BF94" s="379" cm="1">
        <f t="array" ref="BF94">bdRateExtend($G94:$G97,N94:N97,$Z94:$Z97,AG94:AG97)</f>
        <v>-1</v>
      </c>
      <c r="BG94" s="376" cm="1">
        <f t="array" ref="BG94">bdRateExtend($G94:$G99,N94:N99,$Z94:$Z99,AG94:AG99)</f>
        <v>-1</v>
      </c>
      <c r="BH94" s="379" t="e" cm="1">
        <f t="array" ref="BH94">bdRateExtend($G94:$G97,O94:O97,$Z94:$Z97,AH94:AH97)</f>
        <v>#VALUE!</v>
      </c>
      <c r="BI94" s="376" t="e" cm="1">
        <f t="array" ref="BI94">bdRateExtend($G94:$G99,O94:O99,$Z94:$Z99,AH94:AH99)</f>
        <v>#VALUE!</v>
      </c>
      <c r="BJ94" s="401" t="e" cm="1">
        <f t="array" ref="BJ94">bdRateExtend($G94:$G97,P94:P97,$Z94:$Z97,AI94:AI97)</f>
        <v>#VALUE!</v>
      </c>
      <c r="BK94" s="376" t="e" cm="1">
        <f t="array" ref="BK94">bdRateExtend($G94:$G99,P94:P99,$Z94:$Z99,AI94:AI99)</f>
        <v>#VALUE!</v>
      </c>
      <c r="BL94" s="401" t="e" cm="1">
        <f t="array" ref="BL94">bdRateExtend($G94:$G97,Q94:Q97,$Z94:$Z97,AJ94:AJ97)</f>
        <v>#VALUE!</v>
      </c>
      <c r="BM94" s="376" t="e" cm="1">
        <f t="array" ref="BM94">bdRateExtend($G94:$G99,Q94:Q99,$Z94:$Z99,AJ94:AJ99)</f>
        <v>#VALUE!</v>
      </c>
      <c r="BN94" s="401" t="e" cm="1">
        <f t="array" ref="BN94">bdRateExtend($G94:$G97,R94:R97,$Z94:$Z97,AK94:AK97)</f>
        <v>#VALUE!</v>
      </c>
      <c r="BO94" s="402" t="e" cm="1">
        <f t="array" ref="BO94">bdRateExtend($G94:$G99,R94:R99,$Z94:$Z99,AK94:AK99)</f>
        <v>#VALUE!</v>
      </c>
      <c r="BP94" s="402" t="e" cm="1">
        <f t="array" ref="BP94">bdRateExtend($G94:$G99,S94:S99,$Z94:$Z99,AL94:AL99)</f>
        <v>#VALUE!</v>
      </c>
      <c r="BQ94" s="402" t="e" cm="1">
        <f t="array" ref="BQ94">bdRateExtend($G94:$G99,T94:T99,$Z94:$Z99,AM94:AM99)</f>
        <v>#VALUE!</v>
      </c>
      <c r="BR94" s="402" t="e" cm="1">
        <f t="array" ref="BR94">bdRateExtend($G94:$G99,U94:U99,$Z94:$Z99,AN94:AN99)</f>
        <v>#VALUE!</v>
      </c>
    </row>
    <row r="95" spans="1:70" ht="17" customHeight="1" x14ac:dyDescent="0.2">
      <c r="A95" s="387"/>
      <c r="B95" s="390"/>
      <c r="C95" s="393"/>
      <c r="D95" s="396"/>
      <c r="E95" s="399"/>
      <c r="F95" s="312">
        <v>27</v>
      </c>
      <c r="G95" s="35">
        <f>'Anchor-Still'!B92</f>
        <v>0</v>
      </c>
      <c r="H95" s="40">
        <f>'Anchor-Still'!C92</f>
        <v>0</v>
      </c>
      <c r="I95" s="40">
        <f>'Anchor-Still'!D92</f>
        <v>0</v>
      </c>
      <c r="J95" s="40">
        <f>'Anchor-Still'!E92</f>
        <v>0</v>
      </c>
      <c r="K95" s="40"/>
      <c r="L95" s="40">
        <f>'Anchor-Still'!F92</f>
        <v>0</v>
      </c>
      <c r="M95" s="40">
        <f>'Anchor-Still'!G92</f>
        <v>0</v>
      </c>
      <c r="N95" s="40">
        <f>'Anchor-Still'!H92</f>
        <v>0</v>
      </c>
      <c r="O95" s="40"/>
      <c r="P95" s="40"/>
      <c r="Q95" s="40"/>
      <c r="R95" s="40"/>
      <c r="S95" s="40"/>
      <c r="T95" s="40"/>
      <c r="U95" s="40"/>
      <c r="V95" s="40">
        <f>'Anchor-Still'!I92</f>
        <v>0</v>
      </c>
      <c r="W95" s="40">
        <f>'Anchor-Still'!J92</f>
        <v>0</v>
      </c>
      <c r="X95" s="36">
        <f t="shared" si="7"/>
        <v>0</v>
      </c>
      <c r="Y95" s="15"/>
      <c r="Z95" s="35">
        <f>'Test-Still'!B92</f>
        <v>3566520</v>
      </c>
      <c r="AA95" s="40">
        <f>'Test-Still'!C92</f>
        <v>41.595599999999997</v>
      </c>
      <c r="AB95" s="40">
        <f>'Test-Still'!D92</f>
        <v>51.956299999999999</v>
      </c>
      <c r="AC95" s="40">
        <f>'Test-Still'!E92</f>
        <v>52.421199999999999</v>
      </c>
      <c r="AD95" s="40"/>
      <c r="AE95" s="40">
        <f>'Test-Still'!F92</f>
        <v>29.3475</v>
      </c>
      <c r="AF95" s="40">
        <f>'Test-Still'!G92</f>
        <v>19.293700000000001</v>
      </c>
      <c r="AG95" s="40">
        <f>'Test-Still'!H92</f>
        <v>93.005200000000002</v>
      </c>
      <c r="AH95" s="40"/>
      <c r="AI95" s="40"/>
      <c r="AJ95" s="40"/>
      <c r="AK95" s="40"/>
      <c r="AL95" s="40"/>
      <c r="AM95" s="40"/>
      <c r="AN95" s="40"/>
      <c r="AO95" s="40">
        <f>'Test-Still'!I92</f>
        <v>233.2</v>
      </c>
      <c r="AP95" s="40">
        <f>'Test-Still'!J92</f>
        <v>0.57199999999999995</v>
      </c>
      <c r="AQ95" s="36">
        <f t="shared" si="8"/>
        <v>6.4777777777777781E-2</v>
      </c>
      <c r="AR95" s="35" t="e">
        <f t="shared" si="9"/>
        <v>#DIV/0!</v>
      </c>
      <c r="AS95" s="40" t="e">
        <f t="shared" si="10"/>
        <v>#DIV/0!</v>
      </c>
      <c r="AT95" s="16"/>
      <c r="AU95" s="16"/>
      <c r="AV95" s="381"/>
      <c r="AW95" s="382"/>
      <c r="AX95" s="403"/>
      <c r="AY95" s="403"/>
      <c r="AZ95" s="406"/>
      <c r="BA95" s="406"/>
      <c r="BB95" s="382"/>
      <c r="BC95" s="377"/>
      <c r="BD95" s="382"/>
      <c r="BE95" s="377"/>
      <c r="BF95" s="380"/>
      <c r="BG95" s="377"/>
      <c r="BH95" s="380"/>
      <c r="BI95" s="377"/>
      <c r="BJ95" s="382"/>
      <c r="BK95" s="377"/>
      <c r="BL95" s="382"/>
      <c r="BM95" s="377"/>
      <c r="BN95" s="382"/>
      <c r="BO95" s="403"/>
      <c r="BP95" s="403"/>
      <c r="BQ95" s="403"/>
      <c r="BR95" s="403"/>
    </row>
    <row r="96" spans="1:70" ht="17" customHeight="1" x14ac:dyDescent="0.2">
      <c r="A96" s="387"/>
      <c r="B96" s="390"/>
      <c r="C96" s="393"/>
      <c r="D96" s="396"/>
      <c r="E96" s="399"/>
      <c r="F96" s="312">
        <v>36</v>
      </c>
      <c r="G96" s="35">
        <f>'Anchor-Still'!B93</f>
        <v>0</v>
      </c>
      <c r="H96" s="40">
        <f>'Anchor-Still'!C93</f>
        <v>0</v>
      </c>
      <c r="I96" s="40">
        <f>'Anchor-Still'!D93</f>
        <v>0</v>
      </c>
      <c r="J96" s="40">
        <f>'Anchor-Still'!E93</f>
        <v>0</v>
      </c>
      <c r="K96" s="40"/>
      <c r="L96" s="40">
        <f>'Anchor-Still'!F93</f>
        <v>0</v>
      </c>
      <c r="M96" s="40">
        <f>'Anchor-Still'!G93</f>
        <v>0</v>
      </c>
      <c r="N96" s="40">
        <f>'Anchor-Still'!H93</f>
        <v>0</v>
      </c>
      <c r="O96" s="40"/>
      <c r="P96" s="40"/>
      <c r="Q96" s="40"/>
      <c r="R96" s="40"/>
      <c r="S96" s="40"/>
      <c r="T96" s="40"/>
      <c r="U96" s="40"/>
      <c r="V96" s="40">
        <f>'Anchor-Still'!I93</f>
        <v>0</v>
      </c>
      <c r="W96" s="40">
        <f>'Anchor-Still'!J93</f>
        <v>0</v>
      </c>
      <c r="X96" s="36">
        <f t="shared" si="7"/>
        <v>0</v>
      </c>
      <c r="Y96" s="15"/>
      <c r="Z96" s="35">
        <f>'Test-Still'!B93</f>
        <v>2095304</v>
      </c>
      <c r="AA96" s="40">
        <f>'Test-Still'!C93</f>
        <v>38.546300000000002</v>
      </c>
      <c r="AB96" s="40">
        <f>'Test-Still'!D93</f>
        <v>50.094700000000003</v>
      </c>
      <c r="AC96" s="40">
        <f>'Test-Still'!E93</f>
        <v>50.636200000000002</v>
      </c>
      <c r="AD96" s="40"/>
      <c r="AE96" s="40">
        <f>'Test-Still'!F93</f>
        <v>25.295400000000001</v>
      </c>
      <c r="AF96" s="40">
        <f>'Test-Still'!G93</f>
        <v>16.334499999999998</v>
      </c>
      <c r="AG96" s="40">
        <f>'Test-Still'!H93</f>
        <v>87.460800000000006</v>
      </c>
      <c r="AH96" s="40"/>
      <c r="AI96" s="40"/>
      <c r="AJ96" s="40"/>
      <c r="AK96" s="40"/>
      <c r="AL96" s="40"/>
      <c r="AM96" s="40"/>
      <c r="AN96" s="40"/>
      <c r="AO96" s="40">
        <f>'Test-Still'!I93</f>
        <v>264.10000000000002</v>
      </c>
      <c r="AP96" s="40">
        <f>'Test-Still'!J93</f>
        <v>0.48449999999999999</v>
      </c>
      <c r="AQ96" s="36">
        <f t="shared" si="8"/>
        <v>7.3361111111111113E-2</v>
      </c>
      <c r="AR96" s="35" t="e">
        <f t="shared" si="9"/>
        <v>#DIV/0!</v>
      </c>
      <c r="AS96" s="40" t="e">
        <f t="shared" si="10"/>
        <v>#DIV/0!</v>
      </c>
      <c r="AT96" s="16"/>
      <c r="AU96" s="16"/>
      <c r="AV96" s="381" t="s">
        <v>124</v>
      </c>
      <c r="AW96" s="382" cm="1">
        <f t="array" ref="AW96">bdRateExtend($G95:$G98,H95:H98,$Z95:$Z98,AA95:AA98)</f>
        <v>-1</v>
      </c>
      <c r="AX96" s="403"/>
      <c r="AY96" s="403"/>
      <c r="AZ96" s="406"/>
      <c r="BA96" s="406"/>
      <c r="BB96" s="382" cm="1">
        <f t="array" ref="BB96">bdRateExtend($G95:$G98,L95:L98,$Z95:$Z98,AE95:AE98)</f>
        <v>-1</v>
      </c>
      <c r="BC96" s="377"/>
      <c r="BD96" s="382" cm="1">
        <f t="array" ref="BD96">bdRateExtend($G95:$G98,M95:M98,$Z95:$Z98,AF95:AF98)</f>
        <v>-1</v>
      </c>
      <c r="BE96" s="377"/>
      <c r="BF96" s="380" cm="1">
        <f t="array" ref="BF96">bdRateExtend($G95:$G98,N95:N98,$Z95:$Z98,AG95:AG98)</f>
        <v>-1</v>
      </c>
      <c r="BG96" s="377"/>
      <c r="BH96" s="380" t="e" cm="1">
        <f t="array" ref="BH96">bdRateExtend($G95:$G98,O95:O98,$Z95:$Z98,AH95:AH98)</f>
        <v>#VALUE!</v>
      </c>
      <c r="BI96" s="377"/>
      <c r="BJ96" s="382" t="e" cm="1">
        <f t="array" ref="BJ96">bdRateExtend($G95:$G98,P95:P98,$Z95:$Z98,AI95:AI98)</f>
        <v>#VALUE!</v>
      </c>
      <c r="BK96" s="377"/>
      <c r="BL96" s="382" t="e" cm="1">
        <f t="array" ref="BL96">bdRateExtend($G95:$G98,Q95:Q98,$Z95:$Z98,AJ95:AJ98)</f>
        <v>#VALUE!</v>
      </c>
      <c r="BM96" s="377"/>
      <c r="BN96" s="382" t="e" cm="1">
        <f t="array" ref="BN96">bdRateExtend($G95:$G98,R95:R98,$Z95:$Z98,AK95:AK98)</f>
        <v>#VALUE!</v>
      </c>
      <c r="BO96" s="403"/>
      <c r="BP96" s="403"/>
      <c r="BQ96" s="403"/>
      <c r="BR96" s="403"/>
    </row>
    <row r="97" spans="1:70" ht="17" customHeight="1" x14ac:dyDescent="0.2">
      <c r="A97" s="387"/>
      <c r="B97" s="390"/>
      <c r="C97" s="393"/>
      <c r="D97" s="396"/>
      <c r="E97" s="399"/>
      <c r="F97" s="312">
        <v>45</v>
      </c>
      <c r="G97" s="35">
        <f>'Anchor-Still'!B94</f>
        <v>0</v>
      </c>
      <c r="H97" s="40">
        <f>'Anchor-Still'!C94</f>
        <v>0</v>
      </c>
      <c r="I97" s="40">
        <f>'Anchor-Still'!D94</f>
        <v>0</v>
      </c>
      <c r="J97" s="40">
        <f>'Anchor-Still'!E94</f>
        <v>0</v>
      </c>
      <c r="K97" s="40"/>
      <c r="L97" s="40">
        <f>'Anchor-Still'!F94</f>
        <v>0</v>
      </c>
      <c r="M97" s="40">
        <f>'Anchor-Still'!G94</f>
        <v>0</v>
      </c>
      <c r="N97" s="40">
        <f>'Anchor-Still'!H94</f>
        <v>0</v>
      </c>
      <c r="O97" s="40"/>
      <c r="P97" s="40"/>
      <c r="Q97" s="40"/>
      <c r="R97" s="40"/>
      <c r="S97" s="40"/>
      <c r="T97" s="40"/>
      <c r="U97" s="40"/>
      <c r="V97" s="40">
        <f>'Anchor-Still'!I94</f>
        <v>0</v>
      </c>
      <c r="W97" s="40">
        <f>'Anchor-Still'!J94</f>
        <v>0</v>
      </c>
      <c r="X97" s="36">
        <f t="shared" si="7"/>
        <v>0</v>
      </c>
      <c r="Y97" s="15"/>
      <c r="Z97" s="35">
        <f>'Test-Still'!B94</f>
        <v>1199320</v>
      </c>
      <c r="AA97" s="40">
        <f>'Test-Still'!C94</f>
        <v>35.631799999999998</v>
      </c>
      <c r="AB97" s="40">
        <f>'Test-Still'!D94</f>
        <v>47.820999999999998</v>
      </c>
      <c r="AC97" s="40">
        <f>'Test-Still'!E94</f>
        <v>48.506799999999998</v>
      </c>
      <c r="AD97" s="40"/>
      <c r="AE97" s="40">
        <f>'Test-Still'!F94</f>
        <v>22.1769</v>
      </c>
      <c r="AF97" s="40">
        <f>'Test-Still'!G94</f>
        <v>13.9659</v>
      </c>
      <c r="AG97" s="40">
        <f>'Test-Still'!H94</f>
        <v>76.322699999999998</v>
      </c>
      <c r="AH97" s="40"/>
      <c r="AI97" s="40"/>
      <c r="AJ97" s="40"/>
      <c r="AK97" s="40"/>
      <c r="AL97" s="40"/>
      <c r="AM97" s="40"/>
      <c r="AN97" s="40"/>
      <c r="AO97" s="40">
        <f>'Test-Still'!I94</f>
        <v>198.3</v>
      </c>
      <c r="AP97" s="40">
        <f>'Test-Still'!J94</f>
        <v>0.44529999999999997</v>
      </c>
      <c r="AQ97" s="36">
        <f t="shared" si="8"/>
        <v>5.5083333333333338E-2</v>
      </c>
      <c r="AR97" s="35" t="e">
        <f t="shared" si="9"/>
        <v>#DIV/0!</v>
      </c>
      <c r="AS97" s="40" t="e">
        <f t="shared" si="10"/>
        <v>#DIV/0!</v>
      </c>
      <c r="AT97" s="16"/>
      <c r="AU97" s="16"/>
      <c r="AV97" s="381"/>
      <c r="AW97" s="382"/>
      <c r="AX97" s="403"/>
      <c r="AY97" s="403"/>
      <c r="AZ97" s="406"/>
      <c r="BA97" s="406"/>
      <c r="BB97" s="382"/>
      <c r="BC97" s="377"/>
      <c r="BD97" s="382"/>
      <c r="BE97" s="377"/>
      <c r="BF97" s="380"/>
      <c r="BG97" s="377"/>
      <c r="BH97" s="380"/>
      <c r="BI97" s="377"/>
      <c r="BJ97" s="382"/>
      <c r="BK97" s="377"/>
      <c r="BL97" s="382"/>
      <c r="BM97" s="377"/>
      <c r="BN97" s="382"/>
      <c r="BO97" s="403"/>
      <c r="BP97" s="403"/>
      <c r="BQ97" s="403"/>
      <c r="BR97" s="403"/>
    </row>
    <row r="98" spans="1:70" ht="17" customHeight="1" x14ac:dyDescent="0.2">
      <c r="A98" s="387"/>
      <c r="B98" s="390"/>
      <c r="C98" s="393"/>
      <c r="D98" s="396"/>
      <c r="E98" s="399"/>
      <c r="F98" s="312">
        <v>54</v>
      </c>
      <c r="G98" s="35">
        <f>'Anchor-Still'!B95</f>
        <v>0</v>
      </c>
      <c r="H98" s="40">
        <f>'Anchor-Still'!C95</f>
        <v>0</v>
      </c>
      <c r="I98" s="40">
        <f>'Anchor-Still'!D95</f>
        <v>0</v>
      </c>
      <c r="J98" s="40">
        <f>'Anchor-Still'!E95</f>
        <v>0</v>
      </c>
      <c r="K98" s="40"/>
      <c r="L98" s="40">
        <f>'Anchor-Still'!F95</f>
        <v>0</v>
      </c>
      <c r="M98" s="40">
        <f>'Anchor-Still'!G95</f>
        <v>0</v>
      </c>
      <c r="N98" s="40">
        <f>'Anchor-Still'!H95</f>
        <v>0</v>
      </c>
      <c r="O98" s="40"/>
      <c r="P98" s="40"/>
      <c r="Q98" s="40"/>
      <c r="R98" s="40"/>
      <c r="S98" s="40"/>
      <c r="T98" s="40"/>
      <c r="U98" s="40"/>
      <c r="V98" s="40">
        <f>'Anchor-Still'!I95</f>
        <v>0</v>
      </c>
      <c r="W98" s="40">
        <f>'Anchor-Still'!J95</f>
        <v>0</v>
      </c>
      <c r="X98" s="36">
        <f t="shared" si="7"/>
        <v>0</v>
      </c>
      <c r="Y98" s="15"/>
      <c r="Z98" s="35">
        <f>'Test-Still'!B95</f>
        <v>674592</v>
      </c>
      <c r="AA98" s="40">
        <f>'Test-Still'!C95</f>
        <v>32.862400000000001</v>
      </c>
      <c r="AB98" s="40">
        <f>'Test-Still'!D95</f>
        <v>44.980600000000003</v>
      </c>
      <c r="AC98" s="40">
        <f>'Test-Still'!E95</f>
        <v>45.535800000000002</v>
      </c>
      <c r="AD98" s="40"/>
      <c r="AE98" s="40">
        <f>'Test-Still'!F95</f>
        <v>18.903199999999998</v>
      </c>
      <c r="AF98" s="40">
        <f>'Test-Still'!G95</f>
        <v>11.636100000000001</v>
      </c>
      <c r="AG98" s="40">
        <f>'Test-Still'!H95</f>
        <v>59.767400000000002</v>
      </c>
      <c r="AH98" s="40"/>
      <c r="AI98" s="40"/>
      <c r="AJ98" s="40"/>
      <c r="AK98" s="40"/>
      <c r="AL98" s="40"/>
      <c r="AM98" s="40"/>
      <c r="AN98" s="40"/>
      <c r="AO98" s="40">
        <f>'Test-Still'!I95</f>
        <v>150.5</v>
      </c>
      <c r="AP98" s="40">
        <f>'Test-Still'!J95</f>
        <v>0.40820000000000001</v>
      </c>
      <c r="AQ98" s="36">
        <f t="shared" si="8"/>
        <v>4.1805555555555554E-2</v>
      </c>
      <c r="AR98" s="35" t="e">
        <f t="shared" si="9"/>
        <v>#DIV/0!</v>
      </c>
      <c r="AS98" s="40" t="e">
        <f t="shared" si="10"/>
        <v>#DIV/0!</v>
      </c>
      <c r="AT98" s="16"/>
      <c r="AU98" s="16"/>
      <c r="AV98" s="381" t="s">
        <v>125</v>
      </c>
      <c r="AW98" s="382" cm="1">
        <f t="array" ref="AW98">bdRateExtend($G96:$G99,H96:H99,$Z96:$Z99,AA96:AA99)</f>
        <v>-1</v>
      </c>
      <c r="AX98" s="403"/>
      <c r="AY98" s="403"/>
      <c r="AZ98" s="406"/>
      <c r="BA98" s="406"/>
      <c r="BB98" s="382" cm="1">
        <f t="array" ref="BB98">bdRateExtend($G96:$G99,L96:L99,$Z96:$Z99,AE96:AE99)</f>
        <v>-1</v>
      </c>
      <c r="BC98" s="377"/>
      <c r="BD98" s="382" cm="1">
        <f t="array" ref="BD98">bdRateExtend($G96:$G99,M96:M99,$Z96:$Z99,AF96:AF99)</f>
        <v>-1</v>
      </c>
      <c r="BE98" s="377"/>
      <c r="BF98" s="380" cm="1">
        <f t="array" ref="BF98">bdRateExtend($G96:$G99,N96:N99,$Z96:$Z99,AG96:AG99)</f>
        <v>-1</v>
      </c>
      <c r="BG98" s="377"/>
      <c r="BH98" s="380" t="e" cm="1">
        <f t="array" ref="BH98">bdRateExtend($G96:$G99,O96:O99,$Z96:$Z99,AH96:AH99)</f>
        <v>#VALUE!</v>
      </c>
      <c r="BI98" s="377"/>
      <c r="BJ98" s="382" t="e" cm="1">
        <f t="array" ref="BJ98">bdRateExtend($G96:$G99,P96:P99,$Z96:$Z99,AI96:AI99)</f>
        <v>#VALUE!</v>
      </c>
      <c r="BK98" s="377"/>
      <c r="BL98" s="382" t="e" cm="1">
        <f t="array" ref="BL98">bdRateExtend($G96:$G99,Q96:Q99,$Z96:$Z99,AJ96:AJ99)</f>
        <v>#VALUE!</v>
      </c>
      <c r="BM98" s="377"/>
      <c r="BN98" s="382" t="e" cm="1">
        <f t="array" ref="BN98">bdRateExtend($G96:$G99,R96:R99,$Z96:$Z99,AK96:AK99)</f>
        <v>#VALUE!</v>
      </c>
      <c r="BO98" s="403"/>
      <c r="BP98" s="403"/>
      <c r="BQ98" s="403"/>
      <c r="BR98" s="403"/>
    </row>
    <row r="99" spans="1:70" ht="17" customHeight="1" thickBot="1" x14ac:dyDescent="0.25">
      <c r="A99" s="387"/>
      <c r="B99" s="391"/>
      <c r="C99" s="394"/>
      <c r="D99" s="397"/>
      <c r="E99" s="400"/>
      <c r="F99" s="313">
        <v>63</v>
      </c>
      <c r="G99" s="37">
        <f>'Anchor-Still'!B96</f>
        <v>0</v>
      </c>
      <c r="H99" s="38">
        <f>'Anchor-Still'!C96</f>
        <v>0</v>
      </c>
      <c r="I99" s="38">
        <f>'Anchor-Still'!D96</f>
        <v>0</v>
      </c>
      <c r="J99" s="38">
        <f>'Anchor-Still'!E96</f>
        <v>0</v>
      </c>
      <c r="K99" s="38"/>
      <c r="L99" s="38">
        <f>'Anchor-Still'!F96</f>
        <v>0</v>
      </c>
      <c r="M99" s="38">
        <f>'Anchor-Still'!G96</f>
        <v>0</v>
      </c>
      <c r="N99" s="38">
        <f>'Anchor-Still'!H96</f>
        <v>0</v>
      </c>
      <c r="O99" s="38"/>
      <c r="P99" s="38"/>
      <c r="Q99" s="38"/>
      <c r="R99" s="38"/>
      <c r="S99" s="38"/>
      <c r="T99" s="38"/>
      <c r="U99" s="38"/>
      <c r="V99" s="38">
        <f>'Anchor-Still'!I96</f>
        <v>0</v>
      </c>
      <c r="W99" s="38">
        <f>'Anchor-Still'!J96</f>
        <v>0</v>
      </c>
      <c r="X99" s="39">
        <f t="shared" si="7"/>
        <v>0</v>
      </c>
      <c r="Y99" s="15"/>
      <c r="Z99" s="37">
        <f>'Test-Still'!B96</f>
        <v>210800</v>
      </c>
      <c r="AA99" s="38">
        <f>'Test-Still'!C96</f>
        <v>28.6051</v>
      </c>
      <c r="AB99" s="38">
        <f>'Test-Still'!D96</f>
        <v>40.954700000000003</v>
      </c>
      <c r="AC99" s="38">
        <f>'Test-Still'!E96</f>
        <v>43.4876</v>
      </c>
      <c r="AD99" s="38"/>
      <c r="AE99" s="38">
        <f>'Test-Still'!F96</f>
        <v>13.0084</v>
      </c>
      <c r="AF99" s="38">
        <f>'Test-Still'!G96</f>
        <v>8.2675000000000001</v>
      </c>
      <c r="AG99" s="38">
        <f>'Test-Still'!H96</f>
        <v>31.466899999999999</v>
      </c>
      <c r="AH99" s="38"/>
      <c r="AI99" s="38"/>
      <c r="AJ99" s="38"/>
      <c r="AK99" s="38"/>
      <c r="AL99" s="38"/>
      <c r="AM99" s="38"/>
      <c r="AN99" s="38"/>
      <c r="AO99" s="38">
        <f>'Test-Still'!I96</f>
        <v>93.9</v>
      </c>
      <c r="AP99" s="38">
        <f>'Test-Still'!J96</f>
        <v>0.32729999999999998</v>
      </c>
      <c r="AQ99" s="39">
        <f t="shared" si="8"/>
        <v>2.6083333333333333E-2</v>
      </c>
      <c r="AR99" s="37" t="e">
        <f t="shared" si="9"/>
        <v>#DIV/0!</v>
      </c>
      <c r="AS99" s="38" t="e">
        <f t="shared" si="10"/>
        <v>#DIV/0!</v>
      </c>
      <c r="AT99" s="16"/>
      <c r="AU99" s="16"/>
      <c r="AV99" s="383"/>
      <c r="AW99" s="384"/>
      <c r="AX99" s="404"/>
      <c r="AY99" s="404"/>
      <c r="AZ99" s="407"/>
      <c r="BA99" s="407"/>
      <c r="BB99" s="384"/>
      <c r="BC99" s="378"/>
      <c r="BD99" s="384"/>
      <c r="BE99" s="378"/>
      <c r="BF99" s="385"/>
      <c r="BG99" s="378"/>
      <c r="BH99" s="385"/>
      <c r="BI99" s="378"/>
      <c r="BJ99" s="384"/>
      <c r="BK99" s="378"/>
      <c r="BL99" s="384"/>
      <c r="BM99" s="378"/>
      <c r="BN99" s="384"/>
      <c r="BO99" s="404"/>
      <c r="BP99" s="404"/>
      <c r="BQ99" s="404"/>
      <c r="BR99" s="404"/>
    </row>
    <row r="100" spans="1:70" ht="17" customHeight="1" x14ac:dyDescent="0.2">
      <c r="A100" s="387"/>
      <c r="B100" s="389" t="s">
        <v>1195</v>
      </c>
      <c r="C100" s="392" t="s">
        <v>1210</v>
      </c>
      <c r="D100" s="395"/>
      <c r="E100" s="398">
        <v>8</v>
      </c>
      <c r="F100" s="311">
        <v>18</v>
      </c>
      <c r="G100" s="32">
        <f>'Anchor-Still'!B97</f>
        <v>0</v>
      </c>
      <c r="H100" s="33">
        <f>'Anchor-Still'!C97</f>
        <v>0</v>
      </c>
      <c r="I100" s="33">
        <f>'Anchor-Still'!D97</f>
        <v>0</v>
      </c>
      <c r="J100" s="33">
        <f>'Anchor-Still'!E97</f>
        <v>0</v>
      </c>
      <c r="K100" s="33"/>
      <c r="L100" s="33">
        <f>'Anchor-Still'!F97</f>
        <v>0</v>
      </c>
      <c r="M100" s="33">
        <f>'Anchor-Still'!G97</f>
        <v>0</v>
      </c>
      <c r="N100" s="33">
        <f>'Anchor-Still'!H97</f>
        <v>0</v>
      </c>
      <c r="O100" s="33"/>
      <c r="P100" s="33"/>
      <c r="Q100" s="33"/>
      <c r="R100" s="33"/>
      <c r="S100" s="33"/>
      <c r="T100" s="33"/>
      <c r="U100" s="33"/>
      <c r="V100" s="33">
        <f>'Anchor-Still'!I97</f>
        <v>0</v>
      </c>
      <c r="W100" s="33">
        <f>'Anchor-Still'!J97</f>
        <v>0</v>
      </c>
      <c r="X100" s="34">
        <f t="shared" si="7"/>
        <v>0</v>
      </c>
      <c r="Y100" s="15"/>
      <c r="Z100" s="32">
        <f>'Test-Still'!B97</f>
        <v>8757128</v>
      </c>
      <c r="AA100" s="33">
        <f>'Test-Still'!C97</f>
        <v>41.982199999999999</v>
      </c>
      <c r="AB100" s="33">
        <f>'Test-Still'!D97</f>
        <v>50.412399999999998</v>
      </c>
      <c r="AC100" s="33">
        <f>'Test-Still'!E97</f>
        <v>52.056600000000003</v>
      </c>
      <c r="AD100" s="33"/>
      <c r="AE100" s="33">
        <f>'Test-Still'!F97</f>
        <v>33.577199999999998</v>
      </c>
      <c r="AF100" s="33">
        <f>'Test-Still'!G97</f>
        <v>23.007300000000001</v>
      </c>
      <c r="AG100" s="33">
        <f>'Test-Still'!H97</f>
        <v>95.0976</v>
      </c>
      <c r="AH100" s="33"/>
      <c r="AI100" s="33"/>
      <c r="AJ100" s="33"/>
      <c r="AK100" s="33"/>
      <c r="AL100" s="33"/>
      <c r="AM100" s="33"/>
      <c r="AN100" s="33"/>
      <c r="AO100" s="33">
        <f>'Test-Still'!I97</f>
        <v>319.3</v>
      </c>
      <c r="AP100" s="33">
        <f>'Test-Still'!J97</f>
        <v>0.90949999999999998</v>
      </c>
      <c r="AQ100" s="34">
        <f t="shared" si="8"/>
        <v>8.8694444444444451E-2</v>
      </c>
      <c r="AR100" s="32" t="e">
        <f t="shared" si="9"/>
        <v>#DIV/0!</v>
      </c>
      <c r="AS100" s="33" t="e">
        <f t="shared" si="10"/>
        <v>#DIV/0!</v>
      </c>
      <c r="AT100" s="16"/>
      <c r="AU100" s="16"/>
      <c r="AV100" s="440" t="s">
        <v>123</v>
      </c>
      <c r="AW100" s="401" cm="1">
        <f t="array" ref="AW100">bdRateExtend($G100:$G103,H100:H103,$Z100:$Z103,AA100:AA103)</f>
        <v>-1</v>
      </c>
      <c r="AX100" s="402" cm="1">
        <f t="array" ref="AX100">bdRateExtend($G100:$G105,H100:H105,$Z100:$Z105,AA100:AA105)</f>
        <v>-1</v>
      </c>
      <c r="AY100" s="402" cm="1">
        <f t="array" ref="AY100">bdRateExtend($G100:$G105,I100:I105,$Z100:$Z105,AB100:AB105)</f>
        <v>-1</v>
      </c>
      <c r="AZ100" s="405" cm="1">
        <f t="array" ref="AZ100">bdRateExtend($G100:$G105,J100:J105,$Z100:$Z105,AC100:AC105)</f>
        <v>-1</v>
      </c>
      <c r="BA100" s="405" t="e" cm="1">
        <f t="array" ref="BA100">bdRateExtend($G100:$G105,K100:K105,$Z100:$Z105,AD100:AD105)</f>
        <v>#VALUE!</v>
      </c>
      <c r="BB100" s="401" cm="1">
        <f t="array" ref="BB100">bdRateExtend($G100:$G103,L100:L103,$Z100:$Z103,AE100:AE103)</f>
        <v>-1</v>
      </c>
      <c r="BC100" s="376" cm="1">
        <f t="array" ref="BC100">bdRateExtend($G100:$G105,L100:L105,$Z100:$Z105,AE100:AE105)</f>
        <v>-1</v>
      </c>
      <c r="BD100" s="401" cm="1">
        <f t="array" ref="BD100">bdRateExtend($G100:$G103,M100:M103,$Z100:$Z103,AF100:AF103)</f>
        <v>-1</v>
      </c>
      <c r="BE100" s="376" cm="1">
        <f t="array" ref="BE100">bdRateExtend($G100:$G105,M100:M105,$Z100:$Z105,AF100:AF105)</f>
        <v>-1</v>
      </c>
      <c r="BF100" s="379" cm="1">
        <f t="array" ref="BF100">bdRateExtend($G100:$G103,N100:N103,$Z100:$Z103,AG100:AG103)</f>
        <v>-1</v>
      </c>
      <c r="BG100" s="376" cm="1">
        <f t="array" ref="BG100">bdRateExtend($G100:$G105,N100:N105,$Z100:$Z105,AG100:AG105)</f>
        <v>-1</v>
      </c>
      <c r="BH100" s="379" t="e" cm="1">
        <f t="array" ref="BH100">bdRateExtend($G100:$G103,O100:O103,$Z100:$Z103,AH100:AH103)</f>
        <v>#VALUE!</v>
      </c>
      <c r="BI100" s="376" t="e" cm="1">
        <f t="array" ref="BI100">bdRateExtend($G100:$G105,O100:O105,$Z100:$Z105,AH100:AH105)</f>
        <v>#VALUE!</v>
      </c>
      <c r="BJ100" s="401" t="e" cm="1">
        <f t="array" ref="BJ100">bdRateExtend($G100:$G103,P100:P103,$Z100:$Z103,AI100:AI103)</f>
        <v>#VALUE!</v>
      </c>
      <c r="BK100" s="376" t="e" cm="1">
        <f t="array" ref="BK100">bdRateExtend($G100:$G105,P100:P105,$Z100:$Z105,AI100:AI105)</f>
        <v>#VALUE!</v>
      </c>
      <c r="BL100" s="401" t="e" cm="1">
        <f t="array" ref="BL100">bdRateExtend($G100:$G103,Q100:Q103,$Z100:$Z103,AJ100:AJ103)</f>
        <v>#VALUE!</v>
      </c>
      <c r="BM100" s="376" t="e" cm="1">
        <f t="array" ref="BM100">bdRateExtend($G100:$G105,Q100:Q105,$Z100:$Z105,AJ100:AJ105)</f>
        <v>#VALUE!</v>
      </c>
      <c r="BN100" s="401" t="e" cm="1">
        <f t="array" ref="BN100">bdRateExtend($G100:$G103,R100:R103,$Z100:$Z103,AK100:AK103)</f>
        <v>#VALUE!</v>
      </c>
      <c r="BO100" s="402" t="e" cm="1">
        <f t="array" ref="BO100">bdRateExtend($G100:$G105,R100:R105,$Z100:$Z105,AK100:AK105)</f>
        <v>#VALUE!</v>
      </c>
      <c r="BP100" s="402" t="e" cm="1">
        <f t="array" ref="BP100">bdRateExtend($G100:$G105,S100:S105,$Z100:$Z105,AL100:AL105)</f>
        <v>#VALUE!</v>
      </c>
      <c r="BQ100" s="402" t="e" cm="1">
        <f t="array" ref="BQ100">bdRateExtend($G100:$G105,T100:T105,$Z100:$Z105,AM100:AM105)</f>
        <v>#VALUE!</v>
      </c>
      <c r="BR100" s="402" t="e" cm="1">
        <f t="array" ref="BR100">bdRateExtend($G100:$G105,U100:U105,$Z100:$Z105,AN100:AN105)</f>
        <v>#VALUE!</v>
      </c>
    </row>
    <row r="101" spans="1:70" ht="17" customHeight="1" x14ac:dyDescent="0.2">
      <c r="A101" s="387"/>
      <c r="B101" s="390"/>
      <c r="C101" s="393"/>
      <c r="D101" s="396"/>
      <c r="E101" s="399"/>
      <c r="F101" s="312">
        <v>27</v>
      </c>
      <c r="G101" s="35">
        <f>'Anchor-Still'!B98</f>
        <v>0</v>
      </c>
      <c r="H101" s="40">
        <f>'Anchor-Still'!C98</f>
        <v>0</v>
      </c>
      <c r="I101" s="40">
        <f>'Anchor-Still'!D98</f>
        <v>0</v>
      </c>
      <c r="J101" s="40">
        <f>'Anchor-Still'!E98</f>
        <v>0</v>
      </c>
      <c r="K101" s="40"/>
      <c r="L101" s="40">
        <f>'Anchor-Still'!F98</f>
        <v>0</v>
      </c>
      <c r="M101" s="40">
        <f>'Anchor-Still'!G98</f>
        <v>0</v>
      </c>
      <c r="N101" s="40">
        <f>'Anchor-Still'!H98</f>
        <v>0</v>
      </c>
      <c r="O101" s="40"/>
      <c r="P101" s="40"/>
      <c r="Q101" s="40"/>
      <c r="R101" s="40"/>
      <c r="S101" s="40"/>
      <c r="T101" s="40"/>
      <c r="U101" s="40"/>
      <c r="V101" s="40">
        <f>'Anchor-Still'!I98</f>
        <v>0</v>
      </c>
      <c r="W101" s="40">
        <f>'Anchor-Still'!J98</f>
        <v>0</v>
      </c>
      <c r="X101" s="36">
        <f t="shared" si="7"/>
        <v>0</v>
      </c>
      <c r="Y101" s="15"/>
      <c r="Z101" s="35">
        <f>'Test-Still'!B98</f>
        <v>4834080</v>
      </c>
      <c r="AA101" s="40">
        <f>'Test-Still'!C98</f>
        <v>38.827500000000001</v>
      </c>
      <c r="AB101" s="40">
        <f>'Test-Still'!D98</f>
        <v>48.651200000000003</v>
      </c>
      <c r="AC101" s="40">
        <f>'Test-Still'!E98</f>
        <v>50.379800000000003</v>
      </c>
      <c r="AD101" s="40"/>
      <c r="AE101" s="40">
        <f>'Test-Still'!F98</f>
        <v>31.2119</v>
      </c>
      <c r="AF101" s="40">
        <f>'Test-Still'!G98</f>
        <v>20.116599999999998</v>
      </c>
      <c r="AG101" s="40">
        <f>'Test-Still'!H98</f>
        <v>93.004599999999996</v>
      </c>
      <c r="AH101" s="40"/>
      <c r="AI101" s="40"/>
      <c r="AJ101" s="40"/>
      <c r="AK101" s="40"/>
      <c r="AL101" s="40"/>
      <c r="AM101" s="40"/>
      <c r="AN101" s="40"/>
      <c r="AO101" s="40">
        <f>'Test-Still'!I98</f>
        <v>269</v>
      </c>
      <c r="AP101" s="40">
        <f>'Test-Still'!J98</f>
        <v>0.7319</v>
      </c>
      <c r="AQ101" s="36">
        <f t="shared" si="8"/>
        <v>7.4722222222222218E-2</v>
      </c>
      <c r="AR101" s="35" t="e">
        <f t="shared" si="9"/>
        <v>#DIV/0!</v>
      </c>
      <c r="AS101" s="40" t="e">
        <f t="shared" si="10"/>
        <v>#DIV/0!</v>
      </c>
      <c r="AT101" s="16"/>
      <c r="AU101" s="16"/>
      <c r="AV101" s="381"/>
      <c r="AW101" s="382"/>
      <c r="AX101" s="403"/>
      <c r="AY101" s="403"/>
      <c r="AZ101" s="406"/>
      <c r="BA101" s="406"/>
      <c r="BB101" s="382"/>
      <c r="BC101" s="377"/>
      <c r="BD101" s="382"/>
      <c r="BE101" s="377"/>
      <c r="BF101" s="380"/>
      <c r="BG101" s="377"/>
      <c r="BH101" s="380"/>
      <c r="BI101" s="377"/>
      <c r="BJ101" s="382"/>
      <c r="BK101" s="377"/>
      <c r="BL101" s="382"/>
      <c r="BM101" s="377"/>
      <c r="BN101" s="382"/>
      <c r="BO101" s="403"/>
      <c r="BP101" s="403"/>
      <c r="BQ101" s="403"/>
      <c r="BR101" s="403"/>
    </row>
    <row r="102" spans="1:70" ht="17" customHeight="1" x14ac:dyDescent="0.2">
      <c r="A102" s="387"/>
      <c r="B102" s="390"/>
      <c r="C102" s="393"/>
      <c r="D102" s="396"/>
      <c r="E102" s="399"/>
      <c r="F102" s="312">
        <v>36</v>
      </c>
      <c r="G102" s="35">
        <f>'Anchor-Still'!B99</f>
        <v>0</v>
      </c>
      <c r="H102" s="40">
        <f>'Anchor-Still'!C99</f>
        <v>0</v>
      </c>
      <c r="I102" s="40">
        <f>'Anchor-Still'!D99</f>
        <v>0</v>
      </c>
      <c r="J102" s="40">
        <f>'Anchor-Still'!E99</f>
        <v>0</v>
      </c>
      <c r="K102" s="40"/>
      <c r="L102" s="40">
        <f>'Anchor-Still'!F99</f>
        <v>0</v>
      </c>
      <c r="M102" s="40">
        <f>'Anchor-Still'!G99</f>
        <v>0</v>
      </c>
      <c r="N102" s="40">
        <f>'Anchor-Still'!H99</f>
        <v>0</v>
      </c>
      <c r="O102" s="40"/>
      <c r="P102" s="40"/>
      <c r="Q102" s="40"/>
      <c r="R102" s="40"/>
      <c r="S102" s="40"/>
      <c r="T102" s="40"/>
      <c r="U102" s="40"/>
      <c r="V102" s="40">
        <f>'Anchor-Still'!I99</f>
        <v>0</v>
      </c>
      <c r="W102" s="40">
        <f>'Anchor-Still'!J99</f>
        <v>0</v>
      </c>
      <c r="X102" s="36">
        <f t="shared" si="7"/>
        <v>0</v>
      </c>
      <c r="Y102" s="15"/>
      <c r="Z102" s="35">
        <f>'Test-Still'!B99</f>
        <v>2366368</v>
      </c>
      <c r="AA102" s="40">
        <f>'Test-Still'!C99</f>
        <v>36.167999999999999</v>
      </c>
      <c r="AB102" s="40">
        <f>'Test-Still'!D99</f>
        <v>47.059800000000003</v>
      </c>
      <c r="AC102" s="40">
        <f>'Test-Still'!E99</f>
        <v>48.698599999999999</v>
      </c>
      <c r="AD102" s="40"/>
      <c r="AE102" s="40">
        <f>'Test-Still'!F99</f>
        <v>27.929200000000002</v>
      </c>
      <c r="AF102" s="40">
        <f>'Test-Still'!G99</f>
        <v>17.2896</v>
      </c>
      <c r="AG102" s="40">
        <f>'Test-Still'!H99</f>
        <v>87.818799999999996</v>
      </c>
      <c r="AH102" s="40"/>
      <c r="AI102" s="40"/>
      <c r="AJ102" s="40"/>
      <c r="AK102" s="40"/>
      <c r="AL102" s="40"/>
      <c r="AM102" s="40"/>
      <c r="AN102" s="40"/>
      <c r="AO102" s="40">
        <f>'Test-Still'!I99</f>
        <v>278.10000000000002</v>
      </c>
      <c r="AP102" s="40">
        <f>'Test-Still'!J99</f>
        <v>0.56759999999999999</v>
      </c>
      <c r="AQ102" s="36">
        <f t="shared" si="8"/>
        <v>7.7250000000000013E-2</v>
      </c>
      <c r="AR102" s="35" t="e">
        <f t="shared" si="9"/>
        <v>#DIV/0!</v>
      </c>
      <c r="AS102" s="40" t="e">
        <f t="shared" si="10"/>
        <v>#DIV/0!</v>
      </c>
      <c r="AT102" s="16"/>
      <c r="AU102" s="16"/>
      <c r="AV102" s="381" t="s">
        <v>124</v>
      </c>
      <c r="AW102" s="382" cm="1">
        <f t="array" ref="AW102">bdRateExtend($G101:$G104,H101:H104,$Z101:$Z104,AA101:AA104)</f>
        <v>-1</v>
      </c>
      <c r="AX102" s="403"/>
      <c r="AY102" s="403"/>
      <c r="AZ102" s="406"/>
      <c r="BA102" s="406"/>
      <c r="BB102" s="382" cm="1">
        <f t="array" ref="BB102">bdRateExtend($G101:$G104,L101:L104,$Z101:$Z104,AE101:AE104)</f>
        <v>-1</v>
      </c>
      <c r="BC102" s="377"/>
      <c r="BD102" s="382" cm="1">
        <f t="array" ref="BD102">bdRateExtend($G101:$G104,M101:M104,$Z101:$Z104,AF101:AF104)</f>
        <v>-1</v>
      </c>
      <c r="BE102" s="377"/>
      <c r="BF102" s="380" cm="1">
        <f t="array" ref="BF102">bdRateExtend($G101:$G104,N101:N104,$Z101:$Z104,AG101:AG104)</f>
        <v>-1</v>
      </c>
      <c r="BG102" s="377"/>
      <c r="BH102" s="380" t="e" cm="1">
        <f t="array" ref="BH102">bdRateExtend($G101:$G104,O101:O104,$Z101:$Z104,AH101:AH104)</f>
        <v>#VALUE!</v>
      </c>
      <c r="BI102" s="377"/>
      <c r="BJ102" s="382" t="e" cm="1">
        <f t="array" ref="BJ102">bdRateExtend($G101:$G104,P101:P104,$Z101:$Z104,AI101:AI104)</f>
        <v>#VALUE!</v>
      </c>
      <c r="BK102" s="377"/>
      <c r="BL102" s="382" t="e" cm="1">
        <f t="array" ref="BL102">bdRateExtend($G101:$G104,Q101:Q104,$Z101:$Z104,AJ101:AJ104)</f>
        <v>#VALUE!</v>
      </c>
      <c r="BM102" s="377"/>
      <c r="BN102" s="382" t="e" cm="1">
        <f t="array" ref="BN102">bdRateExtend($G101:$G104,R101:R104,$Z101:$Z104,AK101:AK104)</f>
        <v>#VALUE!</v>
      </c>
      <c r="BO102" s="403"/>
      <c r="BP102" s="403"/>
      <c r="BQ102" s="403"/>
      <c r="BR102" s="403"/>
    </row>
    <row r="103" spans="1:70" ht="17" customHeight="1" x14ac:dyDescent="0.2">
      <c r="A103" s="387"/>
      <c r="B103" s="390"/>
      <c r="C103" s="393"/>
      <c r="D103" s="396"/>
      <c r="E103" s="399"/>
      <c r="F103" s="312">
        <v>45</v>
      </c>
      <c r="G103" s="35">
        <f>'Anchor-Still'!B100</f>
        <v>0</v>
      </c>
      <c r="H103" s="40">
        <f>'Anchor-Still'!C100</f>
        <v>0</v>
      </c>
      <c r="I103" s="40">
        <f>'Anchor-Still'!D100</f>
        <v>0</v>
      </c>
      <c r="J103" s="40">
        <f>'Anchor-Still'!E100</f>
        <v>0</v>
      </c>
      <c r="K103" s="40"/>
      <c r="L103" s="40">
        <f>'Anchor-Still'!F100</f>
        <v>0</v>
      </c>
      <c r="M103" s="40">
        <f>'Anchor-Still'!G100</f>
        <v>0</v>
      </c>
      <c r="N103" s="40">
        <f>'Anchor-Still'!H100</f>
        <v>0</v>
      </c>
      <c r="O103" s="40"/>
      <c r="P103" s="40"/>
      <c r="Q103" s="40"/>
      <c r="R103" s="40"/>
      <c r="S103" s="40"/>
      <c r="T103" s="40"/>
      <c r="U103" s="40"/>
      <c r="V103" s="40">
        <f>'Anchor-Still'!I100</f>
        <v>0</v>
      </c>
      <c r="W103" s="40">
        <f>'Anchor-Still'!J100</f>
        <v>0</v>
      </c>
      <c r="X103" s="36">
        <f t="shared" si="7"/>
        <v>0</v>
      </c>
      <c r="Y103" s="15"/>
      <c r="Z103" s="35">
        <f>'Test-Still'!B100</f>
        <v>1215728</v>
      </c>
      <c r="AA103" s="40">
        <f>'Test-Still'!C100</f>
        <v>33.965800000000002</v>
      </c>
      <c r="AB103" s="40">
        <f>'Test-Still'!D100</f>
        <v>45.072299999999998</v>
      </c>
      <c r="AC103" s="40">
        <f>'Test-Still'!E100</f>
        <v>46.617199999999997</v>
      </c>
      <c r="AD103" s="40"/>
      <c r="AE103" s="40">
        <f>'Test-Still'!F100</f>
        <v>24.029800000000002</v>
      </c>
      <c r="AF103" s="40">
        <f>'Test-Still'!G100</f>
        <v>14.887700000000001</v>
      </c>
      <c r="AG103" s="40">
        <f>'Test-Still'!H100</f>
        <v>77.069599999999994</v>
      </c>
      <c r="AH103" s="40"/>
      <c r="AI103" s="40"/>
      <c r="AJ103" s="40"/>
      <c r="AK103" s="40"/>
      <c r="AL103" s="40"/>
      <c r="AM103" s="40"/>
      <c r="AN103" s="40"/>
      <c r="AO103" s="40">
        <f>'Test-Still'!I100</f>
        <v>198.3</v>
      </c>
      <c r="AP103" s="40">
        <f>'Test-Still'!J100</f>
        <v>0.45400000000000001</v>
      </c>
      <c r="AQ103" s="36">
        <f t="shared" si="8"/>
        <v>5.5083333333333338E-2</v>
      </c>
      <c r="AR103" s="35" t="e">
        <f t="shared" si="9"/>
        <v>#DIV/0!</v>
      </c>
      <c r="AS103" s="40" t="e">
        <f t="shared" si="10"/>
        <v>#DIV/0!</v>
      </c>
      <c r="AT103" s="16"/>
      <c r="AU103" s="16"/>
      <c r="AV103" s="381"/>
      <c r="AW103" s="382"/>
      <c r="AX103" s="403"/>
      <c r="AY103" s="403"/>
      <c r="AZ103" s="406"/>
      <c r="BA103" s="406"/>
      <c r="BB103" s="382"/>
      <c r="BC103" s="377"/>
      <c r="BD103" s="382"/>
      <c r="BE103" s="377"/>
      <c r="BF103" s="380"/>
      <c r="BG103" s="377"/>
      <c r="BH103" s="380"/>
      <c r="BI103" s="377"/>
      <c r="BJ103" s="382"/>
      <c r="BK103" s="377"/>
      <c r="BL103" s="382"/>
      <c r="BM103" s="377"/>
      <c r="BN103" s="382"/>
      <c r="BO103" s="403"/>
      <c r="BP103" s="403"/>
      <c r="BQ103" s="403"/>
      <c r="BR103" s="403"/>
    </row>
    <row r="104" spans="1:70" ht="17" customHeight="1" x14ac:dyDescent="0.2">
      <c r="A104" s="387"/>
      <c r="B104" s="390"/>
      <c r="C104" s="393"/>
      <c r="D104" s="396"/>
      <c r="E104" s="399"/>
      <c r="F104" s="312">
        <v>54</v>
      </c>
      <c r="G104" s="35">
        <f>'Anchor-Still'!B101</f>
        <v>0</v>
      </c>
      <c r="H104" s="40">
        <f>'Anchor-Still'!C101</f>
        <v>0</v>
      </c>
      <c r="I104" s="40">
        <f>'Anchor-Still'!D101</f>
        <v>0</v>
      </c>
      <c r="J104" s="40">
        <f>'Anchor-Still'!E101</f>
        <v>0</v>
      </c>
      <c r="K104" s="40"/>
      <c r="L104" s="40">
        <f>'Anchor-Still'!F101</f>
        <v>0</v>
      </c>
      <c r="M104" s="40">
        <f>'Anchor-Still'!G101</f>
        <v>0</v>
      </c>
      <c r="N104" s="40">
        <f>'Anchor-Still'!H101</f>
        <v>0</v>
      </c>
      <c r="O104" s="40"/>
      <c r="P104" s="40"/>
      <c r="Q104" s="40"/>
      <c r="R104" s="40"/>
      <c r="S104" s="40"/>
      <c r="T104" s="40"/>
      <c r="U104" s="40"/>
      <c r="V104" s="40">
        <f>'Anchor-Still'!I101</f>
        <v>0</v>
      </c>
      <c r="W104" s="40">
        <f>'Anchor-Still'!J101</f>
        <v>0</v>
      </c>
      <c r="X104" s="36">
        <f t="shared" si="7"/>
        <v>0</v>
      </c>
      <c r="Y104" s="15"/>
      <c r="Z104" s="35">
        <f>'Test-Still'!B101</f>
        <v>632872</v>
      </c>
      <c r="AA104" s="40">
        <f>'Test-Still'!C101</f>
        <v>31.8293</v>
      </c>
      <c r="AB104" s="40">
        <f>'Test-Still'!D101</f>
        <v>42.821100000000001</v>
      </c>
      <c r="AC104" s="40">
        <f>'Test-Still'!E101</f>
        <v>43.8626</v>
      </c>
      <c r="AD104" s="40"/>
      <c r="AE104" s="40">
        <f>'Test-Still'!F101</f>
        <v>20.331199999999999</v>
      </c>
      <c r="AF104" s="40">
        <f>'Test-Still'!G101</f>
        <v>12.6729</v>
      </c>
      <c r="AG104" s="40">
        <f>'Test-Still'!H101</f>
        <v>61.228000000000002</v>
      </c>
      <c r="AH104" s="40"/>
      <c r="AI104" s="40"/>
      <c r="AJ104" s="40"/>
      <c r="AK104" s="40"/>
      <c r="AL104" s="40"/>
      <c r="AM104" s="40"/>
      <c r="AN104" s="40"/>
      <c r="AO104" s="40">
        <f>'Test-Still'!I101</f>
        <v>147.1</v>
      </c>
      <c r="AP104" s="40">
        <f>'Test-Still'!J101</f>
        <v>0.40939999999999999</v>
      </c>
      <c r="AQ104" s="36">
        <f t="shared" si="8"/>
        <v>4.0861111111111112E-2</v>
      </c>
      <c r="AR104" s="35" t="e">
        <f t="shared" si="9"/>
        <v>#DIV/0!</v>
      </c>
      <c r="AS104" s="40" t="e">
        <f t="shared" si="10"/>
        <v>#DIV/0!</v>
      </c>
      <c r="AT104" s="16"/>
      <c r="AU104" s="16"/>
      <c r="AV104" s="381" t="s">
        <v>125</v>
      </c>
      <c r="AW104" s="382" cm="1">
        <f t="array" ref="AW104">bdRateExtend($G102:$G105,H102:H105,$Z102:$Z105,AA102:AA105)</f>
        <v>-1</v>
      </c>
      <c r="AX104" s="403"/>
      <c r="AY104" s="403"/>
      <c r="AZ104" s="406"/>
      <c r="BA104" s="406"/>
      <c r="BB104" s="382" cm="1">
        <f t="array" ref="BB104">bdRateExtend($G102:$G105,L102:L105,$Z102:$Z105,AE102:AE105)</f>
        <v>-1</v>
      </c>
      <c r="BC104" s="377"/>
      <c r="BD104" s="382" cm="1">
        <f t="array" ref="BD104">bdRateExtend($G102:$G105,M102:M105,$Z102:$Z105,AF102:AF105)</f>
        <v>-1</v>
      </c>
      <c r="BE104" s="377"/>
      <c r="BF104" s="380" cm="1">
        <f t="array" ref="BF104">bdRateExtend($G102:$G105,N102:N105,$Z102:$Z105,AG102:AG105)</f>
        <v>-1</v>
      </c>
      <c r="BG104" s="377"/>
      <c r="BH104" s="380" t="e" cm="1">
        <f t="array" ref="BH104">bdRateExtend($G102:$G105,O102:O105,$Z102:$Z105,AH102:AH105)</f>
        <v>#VALUE!</v>
      </c>
      <c r="BI104" s="377"/>
      <c r="BJ104" s="382" t="e" cm="1">
        <f t="array" ref="BJ104">bdRateExtend($G102:$G105,P102:P105,$Z102:$Z105,AI102:AI105)</f>
        <v>#VALUE!</v>
      </c>
      <c r="BK104" s="377"/>
      <c r="BL104" s="382" t="e" cm="1">
        <f t="array" ref="BL104">bdRateExtend($G102:$G105,Q102:Q105,$Z102:$Z105,AJ102:AJ105)</f>
        <v>#VALUE!</v>
      </c>
      <c r="BM104" s="377"/>
      <c r="BN104" s="382" t="e" cm="1">
        <f t="array" ref="BN104">bdRateExtend($G102:$G105,R102:R105,$Z102:$Z105,AK102:AK105)</f>
        <v>#VALUE!</v>
      </c>
      <c r="BO104" s="403"/>
      <c r="BP104" s="403"/>
      <c r="BQ104" s="403"/>
      <c r="BR104" s="403"/>
    </row>
    <row r="105" spans="1:70" ht="17" customHeight="1" thickBot="1" x14ac:dyDescent="0.25">
      <c r="A105" s="387"/>
      <c r="B105" s="391"/>
      <c r="C105" s="394"/>
      <c r="D105" s="397"/>
      <c r="E105" s="400"/>
      <c r="F105" s="313">
        <v>63</v>
      </c>
      <c r="G105" s="37">
        <f>'Anchor-Still'!B102</f>
        <v>0</v>
      </c>
      <c r="H105" s="38">
        <f>'Anchor-Still'!C102</f>
        <v>0</v>
      </c>
      <c r="I105" s="38">
        <f>'Anchor-Still'!D102</f>
        <v>0</v>
      </c>
      <c r="J105" s="38">
        <f>'Anchor-Still'!E102</f>
        <v>0</v>
      </c>
      <c r="K105" s="38"/>
      <c r="L105" s="38">
        <f>'Anchor-Still'!F102</f>
        <v>0</v>
      </c>
      <c r="M105" s="38">
        <f>'Anchor-Still'!G102</f>
        <v>0</v>
      </c>
      <c r="N105" s="38">
        <f>'Anchor-Still'!H102</f>
        <v>0</v>
      </c>
      <c r="O105" s="38"/>
      <c r="P105" s="38"/>
      <c r="Q105" s="38"/>
      <c r="R105" s="38"/>
      <c r="S105" s="38"/>
      <c r="T105" s="38"/>
      <c r="U105" s="38"/>
      <c r="V105" s="38">
        <f>'Anchor-Still'!I102</f>
        <v>0</v>
      </c>
      <c r="W105" s="38">
        <f>'Anchor-Still'!J102</f>
        <v>0</v>
      </c>
      <c r="X105" s="39">
        <f t="shared" si="7"/>
        <v>0</v>
      </c>
      <c r="Y105" s="15"/>
      <c r="Z105" s="37">
        <f>'Test-Still'!B102</f>
        <v>157256</v>
      </c>
      <c r="AA105" s="38">
        <f>'Test-Still'!C102</f>
        <v>28.1998</v>
      </c>
      <c r="AB105" s="38">
        <f>'Test-Still'!D102</f>
        <v>39.574800000000003</v>
      </c>
      <c r="AC105" s="38">
        <f>'Test-Still'!E102</f>
        <v>40.131900000000002</v>
      </c>
      <c r="AD105" s="38"/>
      <c r="AE105" s="38">
        <f>'Test-Still'!F102</f>
        <v>13.9895</v>
      </c>
      <c r="AF105" s="38">
        <f>'Test-Still'!G102</f>
        <v>9.3546999999999993</v>
      </c>
      <c r="AG105" s="38">
        <f>'Test-Still'!H102</f>
        <v>31.638200000000001</v>
      </c>
      <c r="AH105" s="38"/>
      <c r="AI105" s="38"/>
      <c r="AJ105" s="38"/>
      <c r="AK105" s="38"/>
      <c r="AL105" s="38"/>
      <c r="AM105" s="38"/>
      <c r="AN105" s="38"/>
      <c r="AO105" s="38">
        <f>'Test-Still'!I102</f>
        <v>86.7</v>
      </c>
      <c r="AP105" s="38">
        <f>'Test-Still'!J102</f>
        <v>0.32429999999999998</v>
      </c>
      <c r="AQ105" s="39">
        <f t="shared" si="8"/>
        <v>2.4083333333333335E-2</v>
      </c>
      <c r="AR105" s="37" t="e">
        <f t="shared" si="9"/>
        <v>#DIV/0!</v>
      </c>
      <c r="AS105" s="38" t="e">
        <f t="shared" si="10"/>
        <v>#DIV/0!</v>
      </c>
      <c r="AT105" s="16"/>
      <c r="AU105" s="16"/>
      <c r="AV105" s="383"/>
      <c r="AW105" s="384"/>
      <c r="AX105" s="404"/>
      <c r="AY105" s="404"/>
      <c r="AZ105" s="407"/>
      <c r="BA105" s="407"/>
      <c r="BB105" s="384"/>
      <c r="BC105" s="378"/>
      <c r="BD105" s="384"/>
      <c r="BE105" s="378"/>
      <c r="BF105" s="385"/>
      <c r="BG105" s="378"/>
      <c r="BH105" s="385"/>
      <c r="BI105" s="378"/>
      <c r="BJ105" s="384"/>
      <c r="BK105" s="378"/>
      <c r="BL105" s="384"/>
      <c r="BM105" s="378"/>
      <c r="BN105" s="384"/>
      <c r="BO105" s="404"/>
      <c r="BP105" s="404"/>
      <c r="BQ105" s="404"/>
      <c r="BR105" s="404"/>
    </row>
    <row r="106" spans="1:70" ht="17" customHeight="1" x14ac:dyDescent="0.2">
      <c r="A106" s="387"/>
      <c r="B106" s="389" t="s">
        <v>1195</v>
      </c>
      <c r="C106" s="392" t="s">
        <v>1211</v>
      </c>
      <c r="D106" s="395"/>
      <c r="E106" s="398">
        <v>8</v>
      </c>
      <c r="F106" s="311">
        <v>18</v>
      </c>
      <c r="G106" s="32">
        <f>'Anchor-Still'!B103</f>
        <v>0</v>
      </c>
      <c r="H106" s="33">
        <f>'Anchor-Still'!C103</f>
        <v>0</v>
      </c>
      <c r="I106" s="33">
        <f>'Anchor-Still'!D103</f>
        <v>0</v>
      </c>
      <c r="J106" s="33">
        <f>'Anchor-Still'!E103</f>
        <v>0</v>
      </c>
      <c r="K106" s="33"/>
      <c r="L106" s="33">
        <f>'Anchor-Still'!F103</f>
        <v>0</v>
      </c>
      <c r="M106" s="33">
        <f>'Anchor-Still'!G103</f>
        <v>0</v>
      </c>
      <c r="N106" s="33">
        <f>'Anchor-Still'!H103</f>
        <v>0</v>
      </c>
      <c r="O106" s="33"/>
      <c r="P106" s="33"/>
      <c r="Q106" s="33"/>
      <c r="R106" s="33"/>
      <c r="S106" s="33"/>
      <c r="T106" s="33"/>
      <c r="U106" s="33"/>
      <c r="V106" s="33">
        <f>'Anchor-Still'!I103</f>
        <v>0</v>
      </c>
      <c r="W106" s="33">
        <f>'Anchor-Still'!J103</f>
        <v>0</v>
      </c>
      <c r="X106" s="34">
        <f t="shared" si="7"/>
        <v>0</v>
      </c>
      <c r="Y106" s="15"/>
      <c r="Z106" s="32">
        <f>'Test-Still'!B103</f>
        <v>19489856</v>
      </c>
      <c r="AA106" s="33">
        <f>'Test-Still'!C103</f>
        <v>40.010899999999999</v>
      </c>
      <c r="AB106" s="33">
        <f>'Test-Still'!D103</f>
        <v>44.441699999999997</v>
      </c>
      <c r="AC106" s="33">
        <f>'Test-Still'!E103</f>
        <v>47.205800000000004</v>
      </c>
      <c r="AD106" s="33"/>
      <c r="AE106" s="33">
        <f>'Test-Still'!F103</f>
        <v>34.078800000000001</v>
      </c>
      <c r="AF106" s="33">
        <f>'Test-Still'!G103</f>
        <v>22.2698</v>
      </c>
      <c r="AG106" s="33">
        <f>'Test-Still'!H103</f>
        <v>93.800200000000004</v>
      </c>
      <c r="AH106" s="33"/>
      <c r="AI106" s="33"/>
      <c r="AJ106" s="33"/>
      <c r="AK106" s="33"/>
      <c r="AL106" s="33"/>
      <c r="AM106" s="33"/>
      <c r="AN106" s="33"/>
      <c r="AO106" s="33">
        <f>'Test-Still'!I103</f>
        <v>719.8</v>
      </c>
      <c r="AP106" s="33">
        <f>'Test-Still'!J103</f>
        <v>1.5004999999999999</v>
      </c>
      <c r="AQ106" s="34">
        <f t="shared" si="8"/>
        <v>0.19994444444444442</v>
      </c>
      <c r="AR106" s="32" t="e">
        <f t="shared" si="9"/>
        <v>#DIV/0!</v>
      </c>
      <c r="AS106" s="33" t="e">
        <f t="shared" si="10"/>
        <v>#DIV/0!</v>
      </c>
      <c r="AT106" s="16"/>
      <c r="AU106" s="16"/>
      <c r="AV106" s="440" t="s">
        <v>123</v>
      </c>
      <c r="AW106" s="401" cm="1">
        <f t="array" ref="AW106">bdRateExtend($G106:$G109,H106:H109,$Z106:$Z109,AA106:AA109)</f>
        <v>-1</v>
      </c>
      <c r="AX106" s="402" cm="1">
        <f t="array" ref="AX106">bdRateExtend($G106:$G111,H106:H111,$Z106:$Z111,AA106:AA111)</f>
        <v>-1</v>
      </c>
      <c r="AY106" s="402" cm="1">
        <f t="array" ref="AY106">bdRateExtend($G106:$G111,I106:I111,$Z106:$Z111,AB106:AB111)</f>
        <v>-1</v>
      </c>
      <c r="AZ106" s="405" cm="1">
        <f t="array" ref="AZ106">bdRateExtend($G106:$G111,J106:J111,$Z106:$Z111,AC106:AC111)</f>
        <v>-1</v>
      </c>
      <c r="BA106" s="405" t="e" cm="1">
        <f t="array" ref="BA106">bdRateExtend($G106:$G111,K106:K111,$Z106:$Z111,AD106:AD111)</f>
        <v>#VALUE!</v>
      </c>
      <c r="BB106" s="401" cm="1">
        <f t="array" ref="BB106">bdRateExtend($G106:$G109,L106:L109,$Z106:$Z109,AE106:AE109)</f>
        <v>-1</v>
      </c>
      <c r="BC106" s="376" cm="1">
        <f t="array" ref="BC106">bdRateExtend($G106:$G111,L106:L111,$Z106:$Z111,AE106:AE111)</f>
        <v>-1</v>
      </c>
      <c r="BD106" s="401" cm="1">
        <f t="array" ref="BD106">bdRateExtend($G106:$G109,M106:M109,$Z106:$Z109,AF106:AF109)</f>
        <v>-1</v>
      </c>
      <c r="BE106" s="376" cm="1">
        <f t="array" ref="BE106">bdRateExtend($G106:$G111,M106:M111,$Z106:$Z111,AF106:AF111)</f>
        <v>-1</v>
      </c>
      <c r="BF106" s="379" cm="1">
        <f t="array" ref="BF106">bdRateExtend($G106:$G109,N106:N109,$Z106:$Z109,AG106:AG109)</f>
        <v>-1</v>
      </c>
      <c r="BG106" s="376" cm="1">
        <f t="array" ref="BG106">bdRateExtend($G106:$G111,N106:N111,$Z106:$Z111,AG106:AG111)</f>
        <v>-1</v>
      </c>
      <c r="BH106" s="379" t="e" cm="1">
        <f t="array" ref="BH106">bdRateExtend($G106:$G109,O106:O109,$Z106:$Z109,AH106:AH109)</f>
        <v>#VALUE!</v>
      </c>
      <c r="BI106" s="376" t="e" cm="1">
        <f t="array" ref="BI106">bdRateExtend($G106:$G111,O106:O111,$Z106:$Z111,AH106:AH111)</f>
        <v>#VALUE!</v>
      </c>
      <c r="BJ106" s="401" t="e" cm="1">
        <f t="array" ref="BJ106">bdRateExtend($G106:$G109,P106:P109,$Z106:$Z109,AI106:AI109)</f>
        <v>#VALUE!</v>
      </c>
      <c r="BK106" s="376" t="e" cm="1">
        <f t="array" ref="BK106">bdRateExtend($G106:$G111,P106:P111,$Z106:$Z111,AI106:AI111)</f>
        <v>#VALUE!</v>
      </c>
      <c r="BL106" s="401" t="e" cm="1">
        <f t="array" ref="BL106">bdRateExtend($G106:$G109,Q106:Q109,$Z106:$Z109,AJ106:AJ109)</f>
        <v>#VALUE!</v>
      </c>
      <c r="BM106" s="376" t="e" cm="1">
        <f t="array" ref="BM106">bdRateExtend($G106:$G111,Q106:Q111,$Z106:$Z111,AJ106:AJ111)</f>
        <v>#VALUE!</v>
      </c>
      <c r="BN106" s="401" t="e" cm="1">
        <f t="array" ref="BN106">bdRateExtend($G106:$G109,R106:R109,$Z106:$Z109,AK106:AK109)</f>
        <v>#VALUE!</v>
      </c>
      <c r="BO106" s="402" t="e" cm="1">
        <f t="array" ref="BO106">bdRateExtend($G106:$G111,R106:R111,$Z106:$Z111,AK106:AK111)</f>
        <v>#VALUE!</v>
      </c>
      <c r="BP106" s="402" t="e" cm="1">
        <f t="array" ref="BP106">bdRateExtend($G106:$G111,S106:S111,$Z106:$Z111,AL106:AL111)</f>
        <v>#VALUE!</v>
      </c>
      <c r="BQ106" s="402" t="e" cm="1">
        <f t="array" ref="BQ106">bdRateExtend($G106:$G111,T106:T111,$Z106:$Z111,AM106:AM111)</f>
        <v>#VALUE!</v>
      </c>
      <c r="BR106" s="402" t="e" cm="1">
        <f t="array" ref="BR106">bdRateExtend($G106:$G111,U106:U111,$Z106:$Z111,AN106:AN111)</f>
        <v>#VALUE!</v>
      </c>
    </row>
    <row r="107" spans="1:70" ht="17" customHeight="1" x14ac:dyDescent="0.2">
      <c r="A107" s="387"/>
      <c r="B107" s="390"/>
      <c r="C107" s="393"/>
      <c r="D107" s="396"/>
      <c r="E107" s="399"/>
      <c r="F107" s="312">
        <v>27</v>
      </c>
      <c r="G107" s="35">
        <f>'Anchor-Still'!B104</f>
        <v>0</v>
      </c>
      <c r="H107" s="40">
        <f>'Anchor-Still'!C104</f>
        <v>0</v>
      </c>
      <c r="I107" s="40">
        <f>'Anchor-Still'!D104</f>
        <v>0</v>
      </c>
      <c r="J107" s="40">
        <f>'Anchor-Still'!E104</f>
        <v>0</v>
      </c>
      <c r="K107" s="40"/>
      <c r="L107" s="40">
        <f>'Anchor-Still'!F104</f>
        <v>0</v>
      </c>
      <c r="M107" s="40">
        <f>'Anchor-Still'!G104</f>
        <v>0</v>
      </c>
      <c r="N107" s="40">
        <f>'Anchor-Still'!H104</f>
        <v>0</v>
      </c>
      <c r="O107" s="40"/>
      <c r="P107" s="40"/>
      <c r="Q107" s="40"/>
      <c r="R107" s="40"/>
      <c r="S107" s="40"/>
      <c r="T107" s="40"/>
      <c r="U107" s="40"/>
      <c r="V107" s="40">
        <f>'Anchor-Still'!I104</f>
        <v>0</v>
      </c>
      <c r="W107" s="40">
        <f>'Anchor-Still'!J104</f>
        <v>0</v>
      </c>
      <c r="X107" s="36">
        <f t="shared" si="7"/>
        <v>0</v>
      </c>
      <c r="Y107" s="15"/>
      <c r="Z107" s="35">
        <f>'Test-Still'!B104</f>
        <v>11467408</v>
      </c>
      <c r="AA107" s="40">
        <f>'Test-Still'!C104</f>
        <v>36.2453</v>
      </c>
      <c r="AB107" s="40">
        <f>'Test-Still'!D104</f>
        <v>43.110799999999998</v>
      </c>
      <c r="AC107" s="40">
        <f>'Test-Still'!E104</f>
        <v>45.899000000000001</v>
      </c>
      <c r="AD107" s="40"/>
      <c r="AE107" s="40">
        <f>'Test-Still'!F104</f>
        <v>30.174600000000002</v>
      </c>
      <c r="AF107" s="40">
        <f>'Test-Still'!G104</f>
        <v>18.161999999999999</v>
      </c>
      <c r="AG107" s="40">
        <f>'Test-Still'!H104</f>
        <v>91.107600000000005</v>
      </c>
      <c r="AH107" s="40"/>
      <c r="AI107" s="40"/>
      <c r="AJ107" s="40"/>
      <c r="AK107" s="40"/>
      <c r="AL107" s="40"/>
      <c r="AM107" s="40"/>
      <c r="AN107" s="40"/>
      <c r="AO107" s="40">
        <f>'Test-Still'!I104</f>
        <v>607.70000000000005</v>
      </c>
      <c r="AP107" s="40">
        <f>'Test-Still'!J104</f>
        <v>1.1696</v>
      </c>
      <c r="AQ107" s="36">
        <f t="shared" si="8"/>
        <v>0.16880555555555557</v>
      </c>
      <c r="AR107" s="35" t="e">
        <f t="shared" si="9"/>
        <v>#DIV/0!</v>
      </c>
      <c r="AS107" s="40" t="e">
        <f t="shared" si="10"/>
        <v>#DIV/0!</v>
      </c>
      <c r="AT107" s="16"/>
      <c r="AU107" s="16"/>
      <c r="AV107" s="381"/>
      <c r="AW107" s="382"/>
      <c r="AX107" s="403"/>
      <c r="AY107" s="403"/>
      <c r="AZ107" s="406"/>
      <c r="BA107" s="406"/>
      <c r="BB107" s="382"/>
      <c r="BC107" s="377"/>
      <c r="BD107" s="382"/>
      <c r="BE107" s="377"/>
      <c r="BF107" s="380"/>
      <c r="BG107" s="377"/>
      <c r="BH107" s="380"/>
      <c r="BI107" s="377"/>
      <c r="BJ107" s="382"/>
      <c r="BK107" s="377"/>
      <c r="BL107" s="382"/>
      <c r="BM107" s="377"/>
      <c r="BN107" s="382"/>
      <c r="BO107" s="403"/>
      <c r="BP107" s="403"/>
      <c r="BQ107" s="403"/>
      <c r="BR107" s="403"/>
    </row>
    <row r="108" spans="1:70" ht="17" customHeight="1" x14ac:dyDescent="0.2">
      <c r="A108" s="387"/>
      <c r="B108" s="390"/>
      <c r="C108" s="393"/>
      <c r="D108" s="396"/>
      <c r="E108" s="399"/>
      <c r="F108" s="312">
        <v>36</v>
      </c>
      <c r="G108" s="35">
        <f>'Anchor-Still'!B105</f>
        <v>0</v>
      </c>
      <c r="H108" s="40">
        <f>'Anchor-Still'!C105</f>
        <v>0</v>
      </c>
      <c r="I108" s="40">
        <f>'Anchor-Still'!D105</f>
        <v>0</v>
      </c>
      <c r="J108" s="40">
        <f>'Anchor-Still'!E105</f>
        <v>0</v>
      </c>
      <c r="K108" s="40"/>
      <c r="L108" s="40">
        <f>'Anchor-Still'!F105</f>
        <v>0</v>
      </c>
      <c r="M108" s="40">
        <f>'Anchor-Still'!G105</f>
        <v>0</v>
      </c>
      <c r="N108" s="40">
        <f>'Anchor-Still'!H105</f>
        <v>0</v>
      </c>
      <c r="O108" s="40"/>
      <c r="P108" s="40"/>
      <c r="Q108" s="40"/>
      <c r="R108" s="40"/>
      <c r="S108" s="40"/>
      <c r="T108" s="40"/>
      <c r="U108" s="40"/>
      <c r="V108" s="40">
        <f>'Anchor-Still'!I105</f>
        <v>0</v>
      </c>
      <c r="W108" s="40">
        <f>'Anchor-Still'!J105</f>
        <v>0</v>
      </c>
      <c r="X108" s="36">
        <f t="shared" si="7"/>
        <v>0</v>
      </c>
      <c r="Y108" s="15"/>
      <c r="Z108" s="35">
        <f>'Test-Still'!B105</f>
        <v>4952304</v>
      </c>
      <c r="AA108" s="40">
        <f>'Test-Still'!C105</f>
        <v>32.600299999999997</v>
      </c>
      <c r="AB108" s="40">
        <f>'Test-Still'!D105</f>
        <v>42.161900000000003</v>
      </c>
      <c r="AC108" s="40">
        <f>'Test-Still'!E105</f>
        <v>44.985599999999998</v>
      </c>
      <c r="AD108" s="40"/>
      <c r="AE108" s="40">
        <f>'Test-Still'!F105</f>
        <v>25.237200000000001</v>
      </c>
      <c r="AF108" s="40">
        <f>'Test-Still'!G105</f>
        <v>13.463100000000001</v>
      </c>
      <c r="AG108" s="40">
        <f>'Test-Still'!H105</f>
        <v>83.488600000000005</v>
      </c>
      <c r="AH108" s="40"/>
      <c r="AI108" s="40"/>
      <c r="AJ108" s="40"/>
      <c r="AK108" s="40"/>
      <c r="AL108" s="40"/>
      <c r="AM108" s="40"/>
      <c r="AN108" s="40"/>
      <c r="AO108" s="40">
        <f>'Test-Still'!I105</f>
        <v>587.29999999999995</v>
      </c>
      <c r="AP108" s="40">
        <f>'Test-Still'!J105</f>
        <v>0.78890000000000005</v>
      </c>
      <c r="AQ108" s="36">
        <f t="shared" si="8"/>
        <v>0.16313888888888889</v>
      </c>
      <c r="AR108" s="35" t="e">
        <f t="shared" si="9"/>
        <v>#DIV/0!</v>
      </c>
      <c r="AS108" s="40" t="e">
        <f t="shared" si="10"/>
        <v>#DIV/0!</v>
      </c>
      <c r="AT108" s="16"/>
      <c r="AU108" s="16"/>
      <c r="AV108" s="381" t="s">
        <v>124</v>
      </c>
      <c r="AW108" s="382" cm="1">
        <f t="array" ref="AW108">bdRateExtend($G107:$G110,H107:H110,$Z107:$Z110,AA107:AA110)</f>
        <v>-1</v>
      </c>
      <c r="AX108" s="403"/>
      <c r="AY108" s="403"/>
      <c r="AZ108" s="406"/>
      <c r="BA108" s="406"/>
      <c r="BB108" s="382" cm="1">
        <f t="array" ref="BB108">bdRateExtend($G107:$G110,L107:L110,$Z107:$Z110,AE107:AE110)</f>
        <v>-1</v>
      </c>
      <c r="BC108" s="377"/>
      <c r="BD108" s="382" cm="1">
        <f t="array" ref="BD108">bdRateExtend($G107:$G110,M107:M110,$Z107:$Z110,AF107:AF110)</f>
        <v>-1</v>
      </c>
      <c r="BE108" s="377"/>
      <c r="BF108" s="380" cm="1">
        <f t="array" ref="BF108">bdRateExtend($G107:$G110,N107:N110,$Z107:$Z110,AG107:AG110)</f>
        <v>-1</v>
      </c>
      <c r="BG108" s="377"/>
      <c r="BH108" s="380" t="e" cm="1">
        <f t="array" ref="BH108">bdRateExtend($G107:$G110,O107:O110,$Z107:$Z110,AH107:AH110)</f>
        <v>#VALUE!</v>
      </c>
      <c r="BI108" s="377"/>
      <c r="BJ108" s="382" t="e" cm="1">
        <f t="array" ref="BJ108">bdRateExtend($G107:$G110,P107:P110,$Z107:$Z110,AI107:AI110)</f>
        <v>#VALUE!</v>
      </c>
      <c r="BK108" s="377"/>
      <c r="BL108" s="382" t="e" cm="1">
        <f t="array" ref="BL108">bdRateExtend($G107:$G110,Q107:Q110,$Z107:$Z110,AJ107:AJ110)</f>
        <v>#VALUE!</v>
      </c>
      <c r="BM108" s="377"/>
      <c r="BN108" s="382" t="e" cm="1">
        <f t="array" ref="BN108">bdRateExtend($G107:$G110,R107:R110,$Z107:$Z110,AK107:AK110)</f>
        <v>#VALUE!</v>
      </c>
      <c r="BO108" s="403"/>
      <c r="BP108" s="403"/>
      <c r="BQ108" s="403"/>
      <c r="BR108" s="403"/>
    </row>
    <row r="109" spans="1:70" ht="17" customHeight="1" x14ac:dyDescent="0.2">
      <c r="A109" s="387"/>
      <c r="B109" s="390"/>
      <c r="C109" s="393"/>
      <c r="D109" s="396"/>
      <c r="E109" s="399"/>
      <c r="F109" s="312">
        <v>45</v>
      </c>
      <c r="G109" s="35">
        <f>'Anchor-Still'!B106</f>
        <v>0</v>
      </c>
      <c r="H109" s="40">
        <f>'Anchor-Still'!C106</f>
        <v>0</v>
      </c>
      <c r="I109" s="40">
        <f>'Anchor-Still'!D106</f>
        <v>0</v>
      </c>
      <c r="J109" s="40">
        <f>'Anchor-Still'!E106</f>
        <v>0</v>
      </c>
      <c r="K109" s="40"/>
      <c r="L109" s="40">
        <f>'Anchor-Still'!F106</f>
        <v>0</v>
      </c>
      <c r="M109" s="40">
        <f>'Anchor-Still'!G106</f>
        <v>0</v>
      </c>
      <c r="N109" s="40">
        <f>'Anchor-Still'!H106</f>
        <v>0</v>
      </c>
      <c r="O109" s="40"/>
      <c r="P109" s="40"/>
      <c r="Q109" s="40"/>
      <c r="R109" s="40"/>
      <c r="S109" s="40"/>
      <c r="T109" s="40"/>
      <c r="U109" s="40"/>
      <c r="V109" s="40">
        <f>'Anchor-Still'!I106</f>
        <v>0</v>
      </c>
      <c r="W109" s="40">
        <f>'Anchor-Still'!J106</f>
        <v>0</v>
      </c>
      <c r="X109" s="36">
        <f t="shared" si="7"/>
        <v>0</v>
      </c>
      <c r="Y109" s="15"/>
      <c r="Z109" s="35">
        <f>'Test-Still'!B106</f>
        <v>1657544</v>
      </c>
      <c r="AA109" s="40">
        <f>'Test-Still'!C106</f>
        <v>29.933700000000002</v>
      </c>
      <c r="AB109" s="40">
        <f>'Test-Still'!D106</f>
        <v>41.246699999999997</v>
      </c>
      <c r="AC109" s="40">
        <f>'Test-Still'!E106</f>
        <v>43.977800000000002</v>
      </c>
      <c r="AD109" s="40"/>
      <c r="AE109" s="40">
        <f>'Test-Still'!F106</f>
        <v>20.466200000000001</v>
      </c>
      <c r="AF109" s="40">
        <f>'Test-Still'!G106</f>
        <v>9.4602000000000004</v>
      </c>
      <c r="AG109" s="40">
        <f>'Test-Still'!H106</f>
        <v>70.127899999999997</v>
      </c>
      <c r="AH109" s="40"/>
      <c r="AI109" s="40"/>
      <c r="AJ109" s="40"/>
      <c r="AK109" s="40"/>
      <c r="AL109" s="40"/>
      <c r="AM109" s="40"/>
      <c r="AN109" s="40"/>
      <c r="AO109" s="40">
        <f>'Test-Still'!I106</f>
        <v>378.2</v>
      </c>
      <c r="AP109" s="40">
        <f>'Test-Still'!J106</f>
        <v>0.54210000000000003</v>
      </c>
      <c r="AQ109" s="36">
        <f t="shared" si="8"/>
        <v>0.10505555555555555</v>
      </c>
      <c r="AR109" s="35" t="e">
        <f t="shared" si="9"/>
        <v>#DIV/0!</v>
      </c>
      <c r="AS109" s="40" t="e">
        <f t="shared" si="10"/>
        <v>#DIV/0!</v>
      </c>
      <c r="AT109" s="16"/>
      <c r="AU109" s="16"/>
      <c r="AV109" s="381"/>
      <c r="AW109" s="382"/>
      <c r="AX109" s="403"/>
      <c r="AY109" s="403"/>
      <c r="AZ109" s="406"/>
      <c r="BA109" s="406"/>
      <c r="BB109" s="382"/>
      <c r="BC109" s="377"/>
      <c r="BD109" s="382"/>
      <c r="BE109" s="377"/>
      <c r="BF109" s="380"/>
      <c r="BG109" s="377"/>
      <c r="BH109" s="380"/>
      <c r="BI109" s="377"/>
      <c r="BJ109" s="382"/>
      <c r="BK109" s="377"/>
      <c r="BL109" s="382"/>
      <c r="BM109" s="377"/>
      <c r="BN109" s="382"/>
      <c r="BO109" s="403"/>
      <c r="BP109" s="403"/>
      <c r="BQ109" s="403"/>
      <c r="BR109" s="403"/>
    </row>
    <row r="110" spans="1:70" ht="17" customHeight="1" x14ac:dyDescent="0.2">
      <c r="A110" s="387"/>
      <c r="B110" s="390"/>
      <c r="C110" s="393"/>
      <c r="D110" s="396"/>
      <c r="E110" s="399"/>
      <c r="F110" s="312">
        <v>54</v>
      </c>
      <c r="G110" s="35">
        <f>'Anchor-Still'!B107</f>
        <v>0</v>
      </c>
      <c r="H110" s="40">
        <f>'Anchor-Still'!C107</f>
        <v>0</v>
      </c>
      <c r="I110" s="40">
        <f>'Anchor-Still'!D107</f>
        <v>0</v>
      </c>
      <c r="J110" s="40">
        <f>'Anchor-Still'!E107</f>
        <v>0</v>
      </c>
      <c r="K110" s="40"/>
      <c r="L110" s="40">
        <f>'Anchor-Still'!F107</f>
        <v>0</v>
      </c>
      <c r="M110" s="40">
        <f>'Anchor-Still'!G107</f>
        <v>0</v>
      </c>
      <c r="N110" s="40">
        <f>'Anchor-Still'!H107</f>
        <v>0</v>
      </c>
      <c r="O110" s="40"/>
      <c r="P110" s="40"/>
      <c r="Q110" s="40"/>
      <c r="R110" s="40"/>
      <c r="S110" s="40"/>
      <c r="T110" s="40"/>
      <c r="U110" s="40"/>
      <c r="V110" s="40">
        <f>'Anchor-Still'!I107</f>
        <v>0</v>
      </c>
      <c r="W110" s="40">
        <f>'Anchor-Still'!J107</f>
        <v>0</v>
      </c>
      <c r="X110" s="36">
        <f t="shared" si="7"/>
        <v>0</v>
      </c>
      <c r="Y110" s="15"/>
      <c r="Z110" s="35">
        <f>'Test-Still'!B107</f>
        <v>486456</v>
      </c>
      <c r="AA110" s="40">
        <f>'Test-Still'!C107</f>
        <v>28.385200000000001</v>
      </c>
      <c r="AB110" s="40">
        <f>'Test-Still'!D107</f>
        <v>40.498800000000003</v>
      </c>
      <c r="AC110" s="40">
        <f>'Test-Still'!E107</f>
        <v>42.914000000000001</v>
      </c>
      <c r="AD110" s="40"/>
      <c r="AE110" s="40">
        <f>'Test-Still'!F107</f>
        <v>16.5715</v>
      </c>
      <c r="AF110" s="40">
        <f>'Test-Still'!G107</f>
        <v>7.1228999999999996</v>
      </c>
      <c r="AG110" s="40">
        <f>'Test-Still'!H107</f>
        <v>53.547800000000002</v>
      </c>
      <c r="AH110" s="40"/>
      <c r="AI110" s="40"/>
      <c r="AJ110" s="40"/>
      <c r="AK110" s="40"/>
      <c r="AL110" s="40"/>
      <c r="AM110" s="40"/>
      <c r="AN110" s="40"/>
      <c r="AO110" s="40">
        <f>'Test-Still'!I107</f>
        <v>224.5</v>
      </c>
      <c r="AP110" s="40">
        <f>'Test-Still'!J107</f>
        <v>0.37790000000000001</v>
      </c>
      <c r="AQ110" s="36">
        <f t="shared" si="8"/>
        <v>6.236111111111111E-2</v>
      </c>
      <c r="AR110" s="35" t="e">
        <f t="shared" si="9"/>
        <v>#DIV/0!</v>
      </c>
      <c r="AS110" s="40" t="e">
        <f t="shared" si="10"/>
        <v>#DIV/0!</v>
      </c>
      <c r="AT110" s="16"/>
      <c r="AU110" s="16"/>
      <c r="AV110" s="381" t="s">
        <v>125</v>
      </c>
      <c r="AW110" s="382" cm="1">
        <f t="array" ref="AW110">bdRateExtend($G108:$G111,H108:H111,$Z108:$Z111,AA108:AA111)</f>
        <v>-1</v>
      </c>
      <c r="AX110" s="403"/>
      <c r="AY110" s="403"/>
      <c r="AZ110" s="406"/>
      <c r="BA110" s="406"/>
      <c r="BB110" s="382" cm="1">
        <f t="array" ref="BB110">bdRateExtend($G108:$G111,L108:L111,$Z108:$Z111,AE108:AE111)</f>
        <v>-1</v>
      </c>
      <c r="BC110" s="377"/>
      <c r="BD110" s="382" cm="1">
        <f t="array" ref="BD110">bdRateExtend($G108:$G111,M108:M111,$Z108:$Z111,AF108:AF111)</f>
        <v>-1</v>
      </c>
      <c r="BE110" s="377"/>
      <c r="BF110" s="380" cm="1">
        <f t="array" ref="BF110">bdRateExtend($G108:$G111,N108:N111,$Z108:$Z111,AG108:AG111)</f>
        <v>-1</v>
      </c>
      <c r="BG110" s="377"/>
      <c r="BH110" s="380" t="e" cm="1">
        <f t="array" ref="BH110">bdRateExtend($G108:$G111,O108:O111,$Z108:$Z111,AH108:AH111)</f>
        <v>#VALUE!</v>
      </c>
      <c r="BI110" s="377"/>
      <c r="BJ110" s="382" t="e" cm="1">
        <f t="array" ref="BJ110">bdRateExtend($G108:$G111,P108:P111,$Z108:$Z111,AI108:AI111)</f>
        <v>#VALUE!</v>
      </c>
      <c r="BK110" s="377"/>
      <c r="BL110" s="382" t="e" cm="1">
        <f t="array" ref="BL110">bdRateExtend($G108:$G111,Q108:Q111,$Z108:$Z111,AJ108:AJ111)</f>
        <v>#VALUE!</v>
      </c>
      <c r="BM110" s="377"/>
      <c r="BN110" s="382" t="e" cm="1">
        <f t="array" ref="BN110">bdRateExtend($G108:$G111,R108:R111,$Z108:$Z111,AK108:AK111)</f>
        <v>#VALUE!</v>
      </c>
      <c r="BO110" s="403"/>
      <c r="BP110" s="403"/>
      <c r="BQ110" s="403"/>
      <c r="BR110" s="403"/>
    </row>
    <row r="111" spans="1:70" ht="17" customHeight="1" thickBot="1" x14ac:dyDescent="0.25">
      <c r="A111" s="387"/>
      <c r="B111" s="391"/>
      <c r="C111" s="394"/>
      <c r="D111" s="397"/>
      <c r="E111" s="400"/>
      <c r="F111" s="313">
        <v>63</v>
      </c>
      <c r="G111" s="37">
        <f>'Anchor-Still'!B108</f>
        <v>0</v>
      </c>
      <c r="H111" s="38">
        <f>'Anchor-Still'!C108</f>
        <v>0</v>
      </c>
      <c r="I111" s="38">
        <f>'Anchor-Still'!D108</f>
        <v>0</v>
      </c>
      <c r="J111" s="38">
        <f>'Anchor-Still'!E108</f>
        <v>0</v>
      </c>
      <c r="K111" s="38"/>
      <c r="L111" s="38">
        <f>'Anchor-Still'!F108</f>
        <v>0</v>
      </c>
      <c r="M111" s="38">
        <f>'Anchor-Still'!G108</f>
        <v>0</v>
      </c>
      <c r="N111" s="38">
        <f>'Anchor-Still'!H108</f>
        <v>0</v>
      </c>
      <c r="O111" s="38"/>
      <c r="P111" s="38"/>
      <c r="Q111" s="38"/>
      <c r="R111" s="38"/>
      <c r="S111" s="38"/>
      <c r="T111" s="38"/>
      <c r="U111" s="38"/>
      <c r="V111" s="38">
        <f>'Anchor-Still'!I108</f>
        <v>0</v>
      </c>
      <c r="W111" s="38">
        <f>'Anchor-Still'!J108</f>
        <v>0</v>
      </c>
      <c r="X111" s="39">
        <f t="shared" si="7"/>
        <v>0</v>
      </c>
      <c r="Y111" s="15"/>
      <c r="Z111" s="37">
        <f>'Test-Still'!B108</f>
        <v>118656</v>
      </c>
      <c r="AA111" s="38">
        <f>'Test-Still'!C108</f>
        <v>26.866199999999999</v>
      </c>
      <c r="AB111" s="38">
        <f>'Test-Still'!D108</f>
        <v>38.053100000000001</v>
      </c>
      <c r="AC111" s="38">
        <f>'Test-Still'!E108</f>
        <v>39.814799999999998</v>
      </c>
      <c r="AD111" s="38"/>
      <c r="AE111" s="38">
        <f>'Test-Still'!F108</f>
        <v>11.958299999999999</v>
      </c>
      <c r="AF111" s="38">
        <f>'Test-Still'!G108</f>
        <v>5.7664</v>
      </c>
      <c r="AG111" s="38">
        <f>'Test-Still'!H108</f>
        <v>31.709199999999999</v>
      </c>
      <c r="AH111" s="38"/>
      <c r="AI111" s="38"/>
      <c r="AJ111" s="38"/>
      <c r="AK111" s="38"/>
      <c r="AL111" s="38"/>
      <c r="AM111" s="38"/>
      <c r="AN111" s="38"/>
      <c r="AO111" s="38">
        <f>'Test-Still'!I108</f>
        <v>107.4</v>
      </c>
      <c r="AP111" s="38">
        <f>'Test-Still'!J108</f>
        <v>0.31209999999999999</v>
      </c>
      <c r="AQ111" s="39">
        <f t="shared" si="8"/>
        <v>2.9833333333333333E-2</v>
      </c>
      <c r="AR111" s="37" t="e">
        <f t="shared" si="9"/>
        <v>#DIV/0!</v>
      </c>
      <c r="AS111" s="38" t="e">
        <f t="shared" si="10"/>
        <v>#DIV/0!</v>
      </c>
      <c r="AT111" s="16"/>
      <c r="AU111" s="16"/>
      <c r="AV111" s="383"/>
      <c r="AW111" s="384"/>
      <c r="AX111" s="404"/>
      <c r="AY111" s="404"/>
      <c r="AZ111" s="407"/>
      <c r="BA111" s="407"/>
      <c r="BB111" s="384"/>
      <c r="BC111" s="378"/>
      <c r="BD111" s="384"/>
      <c r="BE111" s="378"/>
      <c r="BF111" s="385"/>
      <c r="BG111" s="378"/>
      <c r="BH111" s="385"/>
      <c r="BI111" s="378"/>
      <c r="BJ111" s="384"/>
      <c r="BK111" s="378"/>
      <c r="BL111" s="384"/>
      <c r="BM111" s="378"/>
      <c r="BN111" s="384"/>
      <c r="BO111" s="404"/>
      <c r="BP111" s="404"/>
      <c r="BQ111" s="404"/>
      <c r="BR111" s="404"/>
    </row>
    <row r="112" spans="1:70" ht="17" customHeight="1" x14ac:dyDescent="0.2">
      <c r="A112" s="387"/>
      <c r="B112" s="389" t="s">
        <v>1195</v>
      </c>
      <c r="C112" s="392" t="s">
        <v>1212</v>
      </c>
      <c r="D112" s="395"/>
      <c r="E112" s="398">
        <v>8</v>
      </c>
      <c r="F112" s="311">
        <v>18</v>
      </c>
      <c r="G112" s="32">
        <f>'Anchor-Still'!B109</f>
        <v>0</v>
      </c>
      <c r="H112" s="33">
        <f>'Anchor-Still'!C109</f>
        <v>0</v>
      </c>
      <c r="I112" s="33">
        <f>'Anchor-Still'!D109</f>
        <v>0</v>
      </c>
      <c r="J112" s="33">
        <f>'Anchor-Still'!E109</f>
        <v>0</v>
      </c>
      <c r="K112" s="33"/>
      <c r="L112" s="33">
        <f>'Anchor-Still'!F109</f>
        <v>0</v>
      </c>
      <c r="M112" s="33">
        <f>'Anchor-Still'!G109</f>
        <v>0</v>
      </c>
      <c r="N112" s="33">
        <f>'Anchor-Still'!H109</f>
        <v>0</v>
      </c>
      <c r="O112" s="33"/>
      <c r="P112" s="33"/>
      <c r="Q112" s="33"/>
      <c r="R112" s="33"/>
      <c r="S112" s="33"/>
      <c r="T112" s="33"/>
      <c r="U112" s="33"/>
      <c r="V112" s="33">
        <f>'Anchor-Still'!I109</f>
        <v>0</v>
      </c>
      <c r="W112" s="33">
        <f>'Anchor-Still'!J109</f>
        <v>0</v>
      </c>
      <c r="X112" s="34">
        <f t="shared" si="7"/>
        <v>0</v>
      </c>
      <c r="Y112" s="15"/>
      <c r="Z112" s="32">
        <f>'Test-Still'!B109</f>
        <v>9580056</v>
      </c>
      <c r="AA112" s="33">
        <f>'Test-Still'!C109</f>
        <v>41.292900000000003</v>
      </c>
      <c r="AB112" s="33">
        <f>'Test-Still'!D109</f>
        <v>49.6922</v>
      </c>
      <c r="AC112" s="33">
        <f>'Test-Still'!E109</f>
        <v>50.212200000000003</v>
      </c>
      <c r="AD112" s="33"/>
      <c r="AE112" s="33">
        <f>'Test-Still'!F109</f>
        <v>35.276600000000002</v>
      </c>
      <c r="AF112" s="33">
        <f>'Test-Still'!G109</f>
        <v>22.303100000000001</v>
      </c>
      <c r="AG112" s="33">
        <f>'Test-Still'!H109</f>
        <v>94.864999999999995</v>
      </c>
      <c r="AH112" s="33"/>
      <c r="AI112" s="33"/>
      <c r="AJ112" s="33"/>
      <c r="AK112" s="33"/>
      <c r="AL112" s="33"/>
      <c r="AM112" s="33"/>
      <c r="AN112" s="33"/>
      <c r="AO112" s="33">
        <f>'Test-Still'!I109</f>
        <v>358.2</v>
      </c>
      <c r="AP112" s="33">
        <f>'Test-Still'!J109</f>
        <v>1.0974999999999999</v>
      </c>
      <c r="AQ112" s="34">
        <f t="shared" si="8"/>
        <v>9.9499999999999991E-2</v>
      </c>
      <c r="AR112" s="32" t="e">
        <f t="shared" si="9"/>
        <v>#DIV/0!</v>
      </c>
      <c r="AS112" s="33" t="e">
        <f t="shared" si="10"/>
        <v>#DIV/0!</v>
      </c>
      <c r="AT112" s="16"/>
      <c r="AU112" s="16"/>
      <c r="AV112" s="440" t="s">
        <v>123</v>
      </c>
      <c r="AW112" s="401" cm="1">
        <f t="array" ref="AW112">bdRateExtend($G112:$G115,H112:H115,$Z112:$Z115,AA112:AA115)</f>
        <v>-1</v>
      </c>
      <c r="AX112" s="402" cm="1">
        <f t="array" ref="AX112">bdRateExtend($G112:$G117,H112:H117,$Z112:$Z117,AA112:AA117)</f>
        <v>-1</v>
      </c>
      <c r="AY112" s="402" cm="1">
        <f t="array" ref="AY112">bdRateExtend($G112:$G117,I112:I117,$Z112:$Z117,AB112:AB117)</f>
        <v>-1</v>
      </c>
      <c r="AZ112" s="405" cm="1">
        <f t="array" ref="AZ112">bdRateExtend($G112:$G117,J112:J117,$Z112:$Z117,AC112:AC117)</f>
        <v>-1</v>
      </c>
      <c r="BA112" s="405" t="e" cm="1">
        <f t="array" ref="BA112">bdRateExtend($G112:$G117,K112:K117,$Z112:$Z117,AD112:AD117)</f>
        <v>#VALUE!</v>
      </c>
      <c r="BB112" s="401" cm="1">
        <f t="array" ref="BB112">bdRateExtend($G112:$G115,L112:L115,$Z112:$Z115,AE112:AE115)</f>
        <v>-1</v>
      </c>
      <c r="BC112" s="376" cm="1">
        <f t="array" ref="BC112">bdRateExtend($G112:$G117,L112:L117,$Z112:$Z117,AE112:AE117)</f>
        <v>-1</v>
      </c>
      <c r="BD112" s="401" cm="1">
        <f t="array" ref="BD112">bdRateExtend($G112:$G115,M112:M115,$Z112:$Z115,AF112:AF115)</f>
        <v>-1</v>
      </c>
      <c r="BE112" s="376" cm="1">
        <f t="array" ref="BE112">bdRateExtend($G112:$G117,M112:M117,$Z112:$Z117,AF112:AF117)</f>
        <v>-1</v>
      </c>
      <c r="BF112" s="379" cm="1">
        <f t="array" ref="BF112">bdRateExtend($G112:$G115,N112:N115,$Z112:$Z115,AG112:AG115)</f>
        <v>-1</v>
      </c>
      <c r="BG112" s="376" cm="1">
        <f t="array" ref="BG112">bdRateExtend($G112:$G117,N112:N117,$Z112:$Z117,AG112:AG117)</f>
        <v>-1</v>
      </c>
      <c r="BH112" s="379" t="e" cm="1">
        <f t="array" ref="BH112">bdRateExtend($G112:$G115,O112:O115,$Z112:$Z115,AH112:AH115)</f>
        <v>#VALUE!</v>
      </c>
      <c r="BI112" s="376" t="e" cm="1">
        <f t="array" ref="BI112">bdRateExtend($G112:$G117,O112:O117,$Z112:$Z117,AH112:AH117)</f>
        <v>#VALUE!</v>
      </c>
      <c r="BJ112" s="401" t="e" cm="1">
        <f t="array" ref="BJ112">bdRateExtend($G112:$G115,P112:P115,$Z112:$Z115,AI112:AI115)</f>
        <v>#VALUE!</v>
      </c>
      <c r="BK112" s="376" t="e" cm="1">
        <f t="array" ref="BK112">bdRateExtend($G112:$G117,P112:P117,$Z112:$Z117,AI112:AI117)</f>
        <v>#VALUE!</v>
      </c>
      <c r="BL112" s="401" t="e" cm="1">
        <f t="array" ref="BL112">bdRateExtend($G112:$G115,Q112:Q115,$Z112:$Z115,AJ112:AJ115)</f>
        <v>#VALUE!</v>
      </c>
      <c r="BM112" s="376" t="e" cm="1">
        <f t="array" ref="BM112">bdRateExtend($G112:$G117,Q112:Q117,$Z112:$Z117,AJ112:AJ117)</f>
        <v>#VALUE!</v>
      </c>
      <c r="BN112" s="401" t="e" cm="1">
        <f t="array" ref="BN112">bdRateExtend($G112:$G115,R112:R115,$Z112:$Z115,AK112:AK115)</f>
        <v>#VALUE!</v>
      </c>
      <c r="BO112" s="402" t="e" cm="1">
        <f t="array" ref="BO112">bdRateExtend($G112:$G117,R112:R117,$Z112:$Z117,AK112:AK117)</f>
        <v>#VALUE!</v>
      </c>
      <c r="BP112" s="402" t="e" cm="1">
        <f t="array" ref="BP112">bdRateExtend($G112:$G117,S112:S117,$Z112:$Z117,AL112:AL117)</f>
        <v>#VALUE!</v>
      </c>
      <c r="BQ112" s="402" t="e" cm="1">
        <f t="array" ref="BQ112">bdRateExtend($G112:$G117,T112:T117,$Z112:$Z117,AM112:AM117)</f>
        <v>#VALUE!</v>
      </c>
      <c r="BR112" s="402" t="e" cm="1">
        <f t="array" ref="BR112">bdRateExtend($G112:$G117,U112:U117,$Z112:$Z117,AN112:AN117)</f>
        <v>#VALUE!</v>
      </c>
    </row>
    <row r="113" spans="1:70" ht="17" customHeight="1" x14ac:dyDescent="0.2">
      <c r="A113" s="387"/>
      <c r="B113" s="390"/>
      <c r="C113" s="393"/>
      <c r="D113" s="396"/>
      <c r="E113" s="399"/>
      <c r="F113" s="312">
        <v>27</v>
      </c>
      <c r="G113" s="35">
        <f>'Anchor-Still'!B110</f>
        <v>0</v>
      </c>
      <c r="H113" s="40">
        <f>'Anchor-Still'!C110</f>
        <v>0</v>
      </c>
      <c r="I113" s="40">
        <f>'Anchor-Still'!D110</f>
        <v>0</v>
      </c>
      <c r="J113" s="40">
        <f>'Anchor-Still'!E110</f>
        <v>0</v>
      </c>
      <c r="K113" s="40"/>
      <c r="L113" s="40">
        <f>'Anchor-Still'!F110</f>
        <v>0</v>
      </c>
      <c r="M113" s="40">
        <f>'Anchor-Still'!G110</f>
        <v>0</v>
      </c>
      <c r="N113" s="40">
        <f>'Anchor-Still'!H110</f>
        <v>0</v>
      </c>
      <c r="O113" s="40"/>
      <c r="P113" s="40"/>
      <c r="Q113" s="40"/>
      <c r="R113" s="40"/>
      <c r="S113" s="40"/>
      <c r="T113" s="40"/>
      <c r="U113" s="40"/>
      <c r="V113" s="40">
        <f>'Anchor-Still'!I110</f>
        <v>0</v>
      </c>
      <c r="W113" s="40">
        <f>'Anchor-Still'!J110</f>
        <v>0</v>
      </c>
      <c r="X113" s="36">
        <f t="shared" si="7"/>
        <v>0</v>
      </c>
      <c r="Y113" s="15"/>
      <c r="Z113" s="35">
        <f>'Test-Still'!B110</f>
        <v>5494232</v>
      </c>
      <c r="AA113" s="40">
        <f>'Test-Still'!C110</f>
        <v>38.4328</v>
      </c>
      <c r="AB113" s="40">
        <f>'Test-Still'!D110</f>
        <v>48.046700000000001</v>
      </c>
      <c r="AC113" s="40">
        <f>'Test-Still'!E110</f>
        <v>48.668700000000001</v>
      </c>
      <c r="AD113" s="40"/>
      <c r="AE113" s="40">
        <f>'Test-Still'!F110</f>
        <v>32.108699999999999</v>
      </c>
      <c r="AF113" s="40">
        <f>'Test-Still'!G110</f>
        <v>19.605399999999999</v>
      </c>
      <c r="AG113" s="40">
        <f>'Test-Still'!H110</f>
        <v>92.481700000000004</v>
      </c>
      <c r="AH113" s="40"/>
      <c r="AI113" s="40"/>
      <c r="AJ113" s="40"/>
      <c r="AK113" s="40"/>
      <c r="AL113" s="40"/>
      <c r="AM113" s="40"/>
      <c r="AN113" s="40"/>
      <c r="AO113" s="40">
        <f>'Test-Still'!I110</f>
        <v>301.8</v>
      </c>
      <c r="AP113" s="40">
        <f>'Test-Still'!J110</f>
        <v>0.80630000000000002</v>
      </c>
      <c r="AQ113" s="36">
        <f t="shared" si="8"/>
        <v>8.3833333333333343E-2</v>
      </c>
      <c r="AR113" s="35" t="e">
        <f t="shared" si="9"/>
        <v>#DIV/0!</v>
      </c>
      <c r="AS113" s="40" t="e">
        <f t="shared" si="10"/>
        <v>#DIV/0!</v>
      </c>
      <c r="AT113" s="16"/>
      <c r="AU113" s="16"/>
      <c r="AV113" s="381"/>
      <c r="AW113" s="382"/>
      <c r="AX113" s="403"/>
      <c r="AY113" s="403"/>
      <c r="AZ113" s="406"/>
      <c r="BA113" s="406"/>
      <c r="BB113" s="382"/>
      <c r="BC113" s="377"/>
      <c r="BD113" s="382"/>
      <c r="BE113" s="377"/>
      <c r="BF113" s="380"/>
      <c r="BG113" s="377"/>
      <c r="BH113" s="380"/>
      <c r="BI113" s="377"/>
      <c r="BJ113" s="382"/>
      <c r="BK113" s="377"/>
      <c r="BL113" s="382"/>
      <c r="BM113" s="377"/>
      <c r="BN113" s="382"/>
      <c r="BO113" s="403"/>
      <c r="BP113" s="403"/>
      <c r="BQ113" s="403"/>
      <c r="BR113" s="403"/>
    </row>
    <row r="114" spans="1:70" ht="17" customHeight="1" x14ac:dyDescent="0.2">
      <c r="A114" s="387"/>
      <c r="B114" s="390"/>
      <c r="C114" s="393"/>
      <c r="D114" s="396"/>
      <c r="E114" s="399"/>
      <c r="F114" s="312">
        <v>36</v>
      </c>
      <c r="G114" s="35">
        <f>'Anchor-Still'!B111</f>
        <v>0</v>
      </c>
      <c r="H114" s="40">
        <f>'Anchor-Still'!C111</f>
        <v>0</v>
      </c>
      <c r="I114" s="40">
        <f>'Anchor-Still'!D111</f>
        <v>0</v>
      </c>
      <c r="J114" s="40">
        <f>'Anchor-Still'!E111</f>
        <v>0</v>
      </c>
      <c r="K114" s="40"/>
      <c r="L114" s="40">
        <f>'Anchor-Still'!F111</f>
        <v>0</v>
      </c>
      <c r="M114" s="40">
        <f>'Anchor-Still'!G111</f>
        <v>0</v>
      </c>
      <c r="N114" s="40">
        <f>'Anchor-Still'!H111</f>
        <v>0</v>
      </c>
      <c r="O114" s="40"/>
      <c r="P114" s="40"/>
      <c r="Q114" s="40"/>
      <c r="R114" s="40"/>
      <c r="S114" s="40"/>
      <c r="T114" s="40"/>
      <c r="U114" s="40"/>
      <c r="V114" s="40">
        <f>'Anchor-Still'!I111</f>
        <v>0</v>
      </c>
      <c r="W114" s="40">
        <f>'Anchor-Still'!J111</f>
        <v>0</v>
      </c>
      <c r="X114" s="36">
        <f t="shared" si="7"/>
        <v>0</v>
      </c>
      <c r="Y114" s="15"/>
      <c r="Z114" s="35">
        <f>'Test-Still'!B111</f>
        <v>2865656</v>
      </c>
      <c r="AA114" s="40">
        <f>'Test-Still'!C111</f>
        <v>35.870199999999997</v>
      </c>
      <c r="AB114" s="40">
        <f>'Test-Still'!D111</f>
        <v>46.146500000000003</v>
      </c>
      <c r="AC114" s="40">
        <f>'Test-Still'!E111</f>
        <v>46.914099999999998</v>
      </c>
      <c r="AD114" s="40"/>
      <c r="AE114" s="40">
        <f>'Test-Still'!F111</f>
        <v>28.2819</v>
      </c>
      <c r="AF114" s="40">
        <f>'Test-Still'!G111</f>
        <v>17.055700000000002</v>
      </c>
      <c r="AG114" s="40">
        <f>'Test-Still'!H111</f>
        <v>86.649900000000002</v>
      </c>
      <c r="AH114" s="40"/>
      <c r="AI114" s="40"/>
      <c r="AJ114" s="40"/>
      <c r="AK114" s="40"/>
      <c r="AL114" s="40"/>
      <c r="AM114" s="40"/>
      <c r="AN114" s="40"/>
      <c r="AO114" s="40">
        <f>'Test-Still'!I111</f>
        <v>317.5</v>
      </c>
      <c r="AP114" s="40">
        <f>'Test-Still'!J111</f>
        <v>0.67230000000000001</v>
      </c>
      <c r="AQ114" s="36">
        <f t="shared" si="8"/>
        <v>8.819444444444445E-2</v>
      </c>
      <c r="AR114" s="35" t="e">
        <f t="shared" si="9"/>
        <v>#DIV/0!</v>
      </c>
      <c r="AS114" s="40" t="e">
        <f t="shared" si="10"/>
        <v>#DIV/0!</v>
      </c>
      <c r="AT114" s="16"/>
      <c r="AU114" s="16"/>
      <c r="AV114" s="381" t="s">
        <v>124</v>
      </c>
      <c r="AW114" s="382" cm="1">
        <f t="array" ref="AW114">bdRateExtend($G113:$G116,H113:H116,$Z113:$Z116,AA113:AA116)</f>
        <v>-1</v>
      </c>
      <c r="AX114" s="403"/>
      <c r="AY114" s="403"/>
      <c r="AZ114" s="406"/>
      <c r="BA114" s="406"/>
      <c r="BB114" s="382" cm="1">
        <f t="array" ref="BB114">bdRateExtend($G113:$G116,L113:L116,$Z113:$Z116,AE113:AE116)</f>
        <v>-1</v>
      </c>
      <c r="BC114" s="377"/>
      <c r="BD114" s="382" cm="1">
        <f t="array" ref="BD114">bdRateExtend($G113:$G116,M113:M116,$Z113:$Z116,AF113:AF116)</f>
        <v>-1</v>
      </c>
      <c r="BE114" s="377"/>
      <c r="BF114" s="380" cm="1">
        <f t="array" ref="BF114">bdRateExtend($G113:$G116,N113:N116,$Z113:$Z116,AG113:AG116)</f>
        <v>-1</v>
      </c>
      <c r="BG114" s="377"/>
      <c r="BH114" s="380" t="e" cm="1">
        <f t="array" ref="BH114">bdRateExtend($G113:$G116,O113:O116,$Z113:$Z116,AH113:AH116)</f>
        <v>#VALUE!</v>
      </c>
      <c r="BI114" s="377"/>
      <c r="BJ114" s="382" t="e" cm="1">
        <f t="array" ref="BJ114">bdRateExtend($G113:$G116,P113:P116,$Z113:$Z116,AI113:AI116)</f>
        <v>#VALUE!</v>
      </c>
      <c r="BK114" s="377"/>
      <c r="BL114" s="382" t="e" cm="1">
        <f t="array" ref="BL114">bdRateExtend($G113:$G116,Q113:Q116,$Z113:$Z116,AJ113:AJ116)</f>
        <v>#VALUE!</v>
      </c>
      <c r="BM114" s="377"/>
      <c r="BN114" s="382" t="e" cm="1">
        <f t="array" ref="BN114">bdRateExtend($G113:$G116,R113:R116,$Z113:$Z116,AK113:AK116)</f>
        <v>#VALUE!</v>
      </c>
      <c r="BO114" s="403"/>
      <c r="BP114" s="403"/>
      <c r="BQ114" s="403"/>
      <c r="BR114" s="403"/>
    </row>
    <row r="115" spans="1:70" ht="17" customHeight="1" x14ac:dyDescent="0.2">
      <c r="A115" s="387"/>
      <c r="B115" s="390"/>
      <c r="C115" s="393"/>
      <c r="D115" s="396"/>
      <c r="E115" s="399"/>
      <c r="F115" s="312">
        <v>45</v>
      </c>
      <c r="G115" s="35">
        <f>'Anchor-Still'!B112</f>
        <v>0</v>
      </c>
      <c r="H115" s="40">
        <f>'Anchor-Still'!C112</f>
        <v>0</v>
      </c>
      <c r="I115" s="40">
        <f>'Anchor-Still'!D112</f>
        <v>0</v>
      </c>
      <c r="J115" s="40">
        <f>'Anchor-Still'!E112</f>
        <v>0</v>
      </c>
      <c r="K115" s="40"/>
      <c r="L115" s="40">
        <f>'Anchor-Still'!F112</f>
        <v>0</v>
      </c>
      <c r="M115" s="40">
        <f>'Anchor-Still'!G112</f>
        <v>0</v>
      </c>
      <c r="N115" s="40">
        <f>'Anchor-Still'!H112</f>
        <v>0</v>
      </c>
      <c r="O115" s="40"/>
      <c r="P115" s="40"/>
      <c r="Q115" s="40"/>
      <c r="R115" s="40"/>
      <c r="S115" s="40"/>
      <c r="T115" s="40"/>
      <c r="U115" s="40"/>
      <c r="V115" s="40">
        <f>'Anchor-Still'!I112</f>
        <v>0</v>
      </c>
      <c r="W115" s="40">
        <f>'Anchor-Still'!J112</f>
        <v>0</v>
      </c>
      <c r="X115" s="36">
        <f t="shared" si="7"/>
        <v>0</v>
      </c>
      <c r="Y115" s="15"/>
      <c r="Z115" s="35">
        <f>'Test-Still'!B112</f>
        <v>1516072</v>
      </c>
      <c r="AA115" s="40">
        <f>'Test-Still'!C112</f>
        <v>33.517099999999999</v>
      </c>
      <c r="AB115" s="40">
        <f>'Test-Still'!D112</f>
        <v>44.115699999999997</v>
      </c>
      <c r="AC115" s="40">
        <f>'Test-Still'!E112</f>
        <v>45.0916</v>
      </c>
      <c r="AD115" s="40"/>
      <c r="AE115" s="40">
        <f>'Test-Still'!F112</f>
        <v>24.2562</v>
      </c>
      <c r="AF115" s="40">
        <f>'Test-Still'!G112</f>
        <v>14.6288</v>
      </c>
      <c r="AG115" s="40">
        <f>'Test-Still'!H112</f>
        <v>75.609899999999996</v>
      </c>
      <c r="AH115" s="40"/>
      <c r="AI115" s="40"/>
      <c r="AJ115" s="40"/>
      <c r="AK115" s="40"/>
      <c r="AL115" s="40"/>
      <c r="AM115" s="40"/>
      <c r="AN115" s="40"/>
      <c r="AO115" s="40">
        <f>'Test-Still'!I112</f>
        <v>229.6</v>
      </c>
      <c r="AP115" s="40">
        <f>'Test-Still'!J112</f>
        <v>0.57720000000000005</v>
      </c>
      <c r="AQ115" s="36">
        <f t="shared" si="8"/>
        <v>6.377777777777778E-2</v>
      </c>
      <c r="AR115" s="35" t="e">
        <f t="shared" si="9"/>
        <v>#DIV/0!</v>
      </c>
      <c r="AS115" s="40" t="e">
        <f t="shared" si="10"/>
        <v>#DIV/0!</v>
      </c>
      <c r="AT115" s="16"/>
      <c r="AU115" s="16"/>
      <c r="AV115" s="381"/>
      <c r="AW115" s="382"/>
      <c r="AX115" s="403"/>
      <c r="AY115" s="403"/>
      <c r="AZ115" s="406"/>
      <c r="BA115" s="406"/>
      <c r="BB115" s="382"/>
      <c r="BC115" s="377"/>
      <c r="BD115" s="382"/>
      <c r="BE115" s="377"/>
      <c r="BF115" s="380"/>
      <c r="BG115" s="377"/>
      <c r="BH115" s="380"/>
      <c r="BI115" s="377"/>
      <c r="BJ115" s="382"/>
      <c r="BK115" s="377"/>
      <c r="BL115" s="382"/>
      <c r="BM115" s="377"/>
      <c r="BN115" s="382"/>
      <c r="BO115" s="403"/>
      <c r="BP115" s="403"/>
      <c r="BQ115" s="403"/>
      <c r="BR115" s="403"/>
    </row>
    <row r="116" spans="1:70" ht="17" customHeight="1" x14ac:dyDescent="0.2">
      <c r="A116" s="387"/>
      <c r="B116" s="390"/>
      <c r="C116" s="393"/>
      <c r="D116" s="396"/>
      <c r="E116" s="399"/>
      <c r="F116" s="312">
        <v>54</v>
      </c>
      <c r="G116" s="35">
        <f>'Anchor-Still'!B113</f>
        <v>0</v>
      </c>
      <c r="H116" s="40">
        <f>'Anchor-Still'!C113</f>
        <v>0</v>
      </c>
      <c r="I116" s="40">
        <f>'Anchor-Still'!D113</f>
        <v>0</v>
      </c>
      <c r="J116" s="40">
        <f>'Anchor-Still'!E113</f>
        <v>0</v>
      </c>
      <c r="K116" s="40"/>
      <c r="L116" s="40">
        <f>'Anchor-Still'!F113</f>
        <v>0</v>
      </c>
      <c r="M116" s="40">
        <f>'Anchor-Still'!G113</f>
        <v>0</v>
      </c>
      <c r="N116" s="40">
        <f>'Anchor-Still'!H113</f>
        <v>0</v>
      </c>
      <c r="O116" s="40"/>
      <c r="P116" s="40"/>
      <c r="Q116" s="40"/>
      <c r="R116" s="40"/>
      <c r="S116" s="40"/>
      <c r="T116" s="40"/>
      <c r="U116" s="40"/>
      <c r="V116" s="40">
        <f>'Anchor-Still'!I113</f>
        <v>0</v>
      </c>
      <c r="W116" s="40">
        <f>'Anchor-Still'!J113</f>
        <v>0</v>
      </c>
      <c r="X116" s="36">
        <f t="shared" si="7"/>
        <v>0</v>
      </c>
      <c r="Y116" s="15"/>
      <c r="Z116" s="35">
        <f>'Test-Still'!B113</f>
        <v>798064</v>
      </c>
      <c r="AA116" s="40">
        <f>'Test-Still'!C113</f>
        <v>31.1754</v>
      </c>
      <c r="AB116" s="40">
        <f>'Test-Still'!D113</f>
        <v>42.338000000000001</v>
      </c>
      <c r="AC116" s="40">
        <f>'Test-Still'!E113</f>
        <v>43.741500000000002</v>
      </c>
      <c r="AD116" s="40"/>
      <c r="AE116" s="40">
        <f>'Test-Still'!F113</f>
        <v>20.341200000000001</v>
      </c>
      <c r="AF116" s="40">
        <f>'Test-Still'!G113</f>
        <v>12.2051</v>
      </c>
      <c r="AG116" s="40">
        <f>'Test-Still'!H113</f>
        <v>59.262099999999997</v>
      </c>
      <c r="AH116" s="40"/>
      <c r="AI116" s="40"/>
      <c r="AJ116" s="40"/>
      <c r="AK116" s="40"/>
      <c r="AL116" s="40"/>
      <c r="AM116" s="40"/>
      <c r="AN116" s="40"/>
      <c r="AO116" s="40">
        <f>'Test-Still'!I113</f>
        <v>165.8</v>
      </c>
      <c r="AP116" s="40">
        <f>'Test-Still'!J113</f>
        <v>0.41060000000000002</v>
      </c>
      <c r="AQ116" s="36">
        <f t="shared" si="8"/>
        <v>4.6055555555555558E-2</v>
      </c>
      <c r="AR116" s="35" t="e">
        <f t="shared" si="9"/>
        <v>#DIV/0!</v>
      </c>
      <c r="AS116" s="40" t="e">
        <f t="shared" si="10"/>
        <v>#DIV/0!</v>
      </c>
      <c r="AT116" s="16"/>
      <c r="AU116" s="16"/>
      <c r="AV116" s="381" t="s">
        <v>125</v>
      </c>
      <c r="AW116" s="382" cm="1">
        <f t="array" ref="AW116">bdRateExtend($G114:$G117,H114:H117,$Z114:$Z117,AA114:AA117)</f>
        <v>-1</v>
      </c>
      <c r="AX116" s="403"/>
      <c r="AY116" s="403"/>
      <c r="AZ116" s="406"/>
      <c r="BA116" s="406"/>
      <c r="BB116" s="382" cm="1">
        <f t="array" ref="BB116">bdRateExtend($G114:$G117,L114:L117,$Z114:$Z117,AE114:AE117)</f>
        <v>-1</v>
      </c>
      <c r="BC116" s="377"/>
      <c r="BD116" s="382" cm="1">
        <f t="array" ref="BD116">bdRateExtend($G114:$G117,M114:M117,$Z114:$Z117,AF114:AF117)</f>
        <v>-1</v>
      </c>
      <c r="BE116" s="377"/>
      <c r="BF116" s="380" cm="1">
        <f t="array" ref="BF116">bdRateExtend($G114:$G117,N114:N117,$Z114:$Z117,AG114:AG117)</f>
        <v>-1</v>
      </c>
      <c r="BG116" s="377"/>
      <c r="BH116" s="380" t="e" cm="1">
        <f t="array" ref="BH116">bdRateExtend($G114:$G117,O114:O117,$Z114:$Z117,AH114:AH117)</f>
        <v>#VALUE!</v>
      </c>
      <c r="BI116" s="377"/>
      <c r="BJ116" s="382" t="e" cm="1">
        <f t="array" ref="BJ116">bdRateExtend($G114:$G117,P114:P117,$Z114:$Z117,AI114:AI117)</f>
        <v>#VALUE!</v>
      </c>
      <c r="BK116" s="377"/>
      <c r="BL116" s="382" t="e" cm="1">
        <f t="array" ref="BL116">bdRateExtend($G114:$G117,Q114:Q117,$Z114:$Z117,AJ114:AJ117)</f>
        <v>#VALUE!</v>
      </c>
      <c r="BM116" s="377"/>
      <c r="BN116" s="382" t="e" cm="1">
        <f t="array" ref="BN116">bdRateExtend($G114:$G117,R114:R117,$Z114:$Z117,AK114:AK117)</f>
        <v>#VALUE!</v>
      </c>
      <c r="BO116" s="403"/>
      <c r="BP116" s="403"/>
      <c r="BQ116" s="403"/>
      <c r="BR116" s="403"/>
    </row>
    <row r="117" spans="1:70" ht="17" customHeight="1" thickBot="1" x14ac:dyDescent="0.25">
      <c r="A117" s="387"/>
      <c r="B117" s="391"/>
      <c r="C117" s="394"/>
      <c r="D117" s="397"/>
      <c r="E117" s="400"/>
      <c r="F117" s="313">
        <v>63</v>
      </c>
      <c r="G117" s="37">
        <f>'Anchor-Still'!B114</f>
        <v>0</v>
      </c>
      <c r="H117" s="38">
        <f>'Anchor-Still'!C114</f>
        <v>0</v>
      </c>
      <c r="I117" s="38">
        <f>'Anchor-Still'!D114</f>
        <v>0</v>
      </c>
      <c r="J117" s="38">
        <f>'Anchor-Still'!E114</f>
        <v>0</v>
      </c>
      <c r="K117" s="38"/>
      <c r="L117" s="38">
        <f>'Anchor-Still'!F114</f>
        <v>0</v>
      </c>
      <c r="M117" s="38">
        <f>'Anchor-Still'!G114</f>
        <v>0</v>
      </c>
      <c r="N117" s="38">
        <f>'Anchor-Still'!H114</f>
        <v>0</v>
      </c>
      <c r="O117" s="38"/>
      <c r="P117" s="38"/>
      <c r="Q117" s="38"/>
      <c r="R117" s="38"/>
      <c r="S117" s="38"/>
      <c r="T117" s="38"/>
      <c r="U117" s="38"/>
      <c r="V117" s="38">
        <f>'Anchor-Still'!I114</f>
        <v>0</v>
      </c>
      <c r="W117" s="38">
        <f>'Anchor-Still'!J114</f>
        <v>0</v>
      </c>
      <c r="X117" s="39">
        <f t="shared" si="7"/>
        <v>0</v>
      </c>
      <c r="Y117" s="15"/>
      <c r="Z117" s="37">
        <f>'Test-Still'!B114</f>
        <v>195632</v>
      </c>
      <c r="AA117" s="38">
        <f>'Test-Still'!C114</f>
        <v>27.206</v>
      </c>
      <c r="AB117" s="38">
        <f>'Test-Still'!D114</f>
        <v>39.557899999999997</v>
      </c>
      <c r="AC117" s="38">
        <f>'Test-Still'!E114</f>
        <v>41.139800000000001</v>
      </c>
      <c r="AD117" s="38"/>
      <c r="AE117" s="38">
        <f>'Test-Still'!F114</f>
        <v>13.6355</v>
      </c>
      <c r="AF117" s="38">
        <f>'Test-Still'!G114</f>
        <v>8.1199999999999992</v>
      </c>
      <c r="AG117" s="38">
        <f>'Test-Still'!H114</f>
        <v>24.851600000000001</v>
      </c>
      <c r="AH117" s="38"/>
      <c r="AI117" s="38"/>
      <c r="AJ117" s="38"/>
      <c r="AK117" s="38"/>
      <c r="AL117" s="38"/>
      <c r="AM117" s="38"/>
      <c r="AN117" s="38"/>
      <c r="AO117" s="38">
        <f>'Test-Still'!I114</f>
        <v>105.1</v>
      </c>
      <c r="AP117" s="38">
        <f>'Test-Still'!J114</f>
        <v>0.32729999999999998</v>
      </c>
      <c r="AQ117" s="39">
        <f t="shared" si="8"/>
        <v>2.9194444444444443E-2</v>
      </c>
      <c r="AR117" s="37" t="e">
        <f t="shared" si="9"/>
        <v>#DIV/0!</v>
      </c>
      <c r="AS117" s="38" t="e">
        <f t="shared" si="10"/>
        <v>#DIV/0!</v>
      </c>
      <c r="AT117" s="16"/>
      <c r="AU117" s="16"/>
      <c r="AV117" s="383"/>
      <c r="AW117" s="384"/>
      <c r="AX117" s="404"/>
      <c r="AY117" s="404"/>
      <c r="AZ117" s="407"/>
      <c r="BA117" s="407"/>
      <c r="BB117" s="384"/>
      <c r="BC117" s="378"/>
      <c r="BD117" s="384"/>
      <c r="BE117" s="378"/>
      <c r="BF117" s="385"/>
      <c r="BG117" s="378"/>
      <c r="BH117" s="385"/>
      <c r="BI117" s="378"/>
      <c r="BJ117" s="384"/>
      <c r="BK117" s="378"/>
      <c r="BL117" s="384"/>
      <c r="BM117" s="378"/>
      <c r="BN117" s="384"/>
      <c r="BO117" s="404"/>
      <c r="BP117" s="404"/>
      <c r="BQ117" s="404"/>
      <c r="BR117" s="404"/>
    </row>
    <row r="118" spans="1:70" ht="17" customHeight="1" x14ac:dyDescent="0.2">
      <c r="A118" s="387"/>
      <c r="B118" s="389" t="s">
        <v>1195</v>
      </c>
      <c r="C118" s="392" t="s">
        <v>1213</v>
      </c>
      <c r="D118" s="395"/>
      <c r="E118" s="398">
        <v>8</v>
      </c>
      <c r="F118" s="311">
        <v>18</v>
      </c>
      <c r="G118" s="32">
        <f>'Anchor-Still'!B115</f>
        <v>0</v>
      </c>
      <c r="H118" s="33">
        <f>'Anchor-Still'!C115</f>
        <v>0</v>
      </c>
      <c r="I118" s="33">
        <f>'Anchor-Still'!D115</f>
        <v>0</v>
      </c>
      <c r="J118" s="33">
        <f>'Anchor-Still'!E115</f>
        <v>0</v>
      </c>
      <c r="K118" s="33"/>
      <c r="L118" s="33">
        <f>'Anchor-Still'!F115</f>
        <v>0</v>
      </c>
      <c r="M118" s="33">
        <f>'Anchor-Still'!G115</f>
        <v>0</v>
      </c>
      <c r="N118" s="33">
        <f>'Anchor-Still'!H115</f>
        <v>0</v>
      </c>
      <c r="O118" s="33"/>
      <c r="P118" s="33"/>
      <c r="Q118" s="33"/>
      <c r="R118" s="33"/>
      <c r="S118" s="33"/>
      <c r="T118" s="33"/>
      <c r="U118" s="33"/>
      <c r="V118" s="33">
        <f>'Anchor-Still'!I115</f>
        <v>0</v>
      </c>
      <c r="W118" s="33">
        <f>'Anchor-Still'!J115</f>
        <v>0</v>
      </c>
      <c r="X118" s="34">
        <f t="shared" si="7"/>
        <v>0</v>
      </c>
      <c r="Y118" s="15"/>
      <c r="Z118" s="32">
        <f>'Test-Still'!B115</f>
        <v>10851160</v>
      </c>
      <c r="AA118" s="33">
        <f>'Test-Still'!C115</f>
        <v>41.360399999999998</v>
      </c>
      <c r="AB118" s="33">
        <f>'Test-Still'!D115</f>
        <v>46.571399999999997</v>
      </c>
      <c r="AC118" s="33">
        <f>'Test-Still'!E115</f>
        <v>48.268099999999997</v>
      </c>
      <c r="AD118" s="33"/>
      <c r="AE118" s="33">
        <f>'Test-Still'!F115</f>
        <v>32.154000000000003</v>
      </c>
      <c r="AF118" s="33">
        <f>'Test-Still'!G115</f>
        <v>21.3491</v>
      </c>
      <c r="AG118" s="33">
        <f>'Test-Still'!H115</f>
        <v>95.802700000000002</v>
      </c>
      <c r="AH118" s="33"/>
      <c r="AI118" s="33"/>
      <c r="AJ118" s="33"/>
      <c r="AK118" s="33"/>
      <c r="AL118" s="33"/>
      <c r="AM118" s="33"/>
      <c r="AN118" s="33"/>
      <c r="AO118" s="33">
        <f>'Test-Still'!I115</f>
        <v>373.4</v>
      </c>
      <c r="AP118" s="33">
        <f>'Test-Still'!J115</f>
        <v>1.0481</v>
      </c>
      <c r="AQ118" s="34">
        <f t="shared" si="8"/>
        <v>0.10372222222222222</v>
      </c>
      <c r="AR118" s="32" t="e">
        <f t="shared" si="9"/>
        <v>#DIV/0!</v>
      </c>
      <c r="AS118" s="33" t="e">
        <f t="shared" si="10"/>
        <v>#DIV/0!</v>
      </c>
      <c r="AT118" s="16"/>
      <c r="AU118" s="16"/>
      <c r="AV118" s="440" t="s">
        <v>123</v>
      </c>
      <c r="AW118" s="401" cm="1">
        <f t="array" ref="AW118">bdRateExtend($G118:$G121,H118:H121,$Z118:$Z121,AA118:AA121)</f>
        <v>-1</v>
      </c>
      <c r="AX118" s="402" cm="1">
        <f t="array" ref="AX118">bdRateExtend($G118:$G123,H118:H123,$Z118:$Z123,AA118:AA123)</f>
        <v>-1</v>
      </c>
      <c r="AY118" s="402" cm="1">
        <f t="array" ref="AY118">bdRateExtend($G118:$G123,I118:I123,$Z118:$Z123,AB118:AB123)</f>
        <v>-1</v>
      </c>
      <c r="AZ118" s="405" cm="1">
        <f t="array" ref="AZ118">bdRateExtend($G118:$G123,J118:J123,$Z118:$Z123,AC118:AC123)</f>
        <v>-1</v>
      </c>
      <c r="BA118" s="405" t="e" cm="1">
        <f t="array" ref="BA118">bdRateExtend($G118:$G123,K118:K123,$Z118:$Z123,AD118:AD123)</f>
        <v>#VALUE!</v>
      </c>
      <c r="BB118" s="401" cm="1">
        <f t="array" ref="BB118">bdRateExtend($G118:$G121,L118:L121,$Z118:$Z121,AE118:AE121)</f>
        <v>-1</v>
      </c>
      <c r="BC118" s="376" cm="1">
        <f t="array" ref="BC118">bdRateExtend($G118:$G123,L118:L123,$Z118:$Z123,AE118:AE123)</f>
        <v>-1</v>
      </c>
      <c r="BD118" s="401" cm="1">
        <f t="array" ref="BD118">bdRateExtend($G118:$G121,M118:M121,$Z118:$Z121,AF118:AF121)</f>
        <v>-1</v>
      </c>
      <c r="BE118" s="376" cm="1">
        <f t="array" ref="BE118">bdRateExtend($G118:$G123,M118:M123,$Z118:$Z123,AF118:AF123)</f>
        <v>-1</v>
      </c>
      <c r="BF118" s="379" cm="1">
        <f t="array" ref="BF118">bdRateExtend($G118:$G121,N118:N121,$Z118:$Z121,AG118:AG121)</f>
        <v>-1</v>
      </c>
      <c r="BG118" s="376" cm="1">
        <f t="array" ref="BG118">bdRateExtend($G118:$G123,N118:N123,$Z118:$Z123,AG118:AG123)</f>
        <v>-1</v>
      </c>
      <c r="BH118" s="379" t="e" cm="1">
        <f t="array" ref="BH118">bdRateExtend($G118:$G121,O118:O121,$Z118:$Z121,AH118:AH121)</f>
        <v>#VALUE!</v>
      </c>
      <c r="BI118" s="376" t="e" cm="1">
        <f t="array" ref="BI118">bdRateExtend($G118:$G123,O118:O123,$Z118:$Z123,AH118:AH123)</f>
        <v>#VALUE!</v>
      </c>
      <c r="BJ118" s="401" t="e" cm="1">
        <f t="array" ref="BJ118">bdRateExtend($G118:$G121,P118:P121,$Z118:$Z121,AI118:AI121)</f>
        <v>#VALUE!</v>
      </c>
      <c r="BK118" s="376" t="e" cm="1">
        <f t="array" ref="BK118">bdRateExtend($G118:$G123,P118:P123,$Z118:$Z123,AI118:AI123)</f>
        <v>#VALUE!</v>
      </c>
      <c r="BL118" s="401" t="e" cm="1">
        <f t="array" ref="BL118">bdRateExtend($G118:$G121,Q118:Q121,$Z118:$Z121,AJ118:AJ121)</f>
        <v>#VALUE!</v>
      </c>
      <c r="BM118" s="376" t="e" cm="1">
        <f t="array" ref="BM118">bdRateExtend($G118:$G123,Q118:Q123,$Z118:$Z123,AJ118:AJ123)</f>
        <v>#VALUE!</v>
      </c>
      <c r="BN118" s="401" t="e" cm="1">
        <f t="array" ref="BN118">bdRateExtend($G118:$G121,R118:R121,$Z118:$Z121,AK118:AK121)</f>
        <v>#VALUE!</v>
      </c>
      <c r="BO118" s="402" t="e" cm="1">
        <f t="array" ref="BO118">bdRateExtend($G118:$G123,R118:R123,$Z118:$Z123,AK118:AK123)</f>
        <v>#VALUE!</v>
      </c>
      <c r="BP118" s="402" t="e" cm="1">
        <f t="array" ref="BP118">bdRateExtend($G118:$G123,S118:S123,$Z118:$Z123,AL118:AL123)</f>
        <v>#VALUE!</v>
      </c>
      <c r="BQ118" s="402" t="e" cm="1">
        <f t="array" ref="BQ118">bdRateExtend($G118:$G123,T118:T123,$Z118:$Z123,AM118:AM123)</f>
        <v>#VALUE!</v>
      </c>
      <c r="BR118" s="402" t="e" cm="1">
        <f t="array" ref="BR118">bdRateExtend($G118:$G123,U118:U123,$Z118:$Z123,AN118:AN123)</f>
        <v>#VALUE!</v>
      </c>
    </row>
    <row r="119" spans="1:70" ht="17" customHeight="1" x14ac:dyDescent="0.2">
      <c r="A119" s="387"/>
      <c r="B119" s="390"/>
      <c r="C119" s="393"/>
      <c r="D119" s="396"/>
      <c r="E119" s="399"/>
      <c r="F119" s="312">
        <v>27</v>
      </c>
      <c r="G119" s="35">
        <f>'Anchor-Still'!B116</f>
        <v>0</v>
      </c>
      <c r="H119" s="40">
        <f>'Anchor-Still'!C116</f>
        <v>0</v>
      </c>
      <c r="I119" s="40">
        <f>'Anchor-Still'!D116</f>
        <v>0</v>
      </c>
      <c r="J119" s="40">
        <f>'Anchor-Still'!E116</f>
        <v>0</v>
      </c>
      <c r="K119" s="40"/>
      <c r="L119" s="40">
        <f>'Anchor-Still'!F116</f>
        <v>0</v>
      </c>
      <c r="M119" s="40">
        <f>'Anchor-Still'!G116</f>
        <v>0</v>
      </c>
      <c r="N119" s="40">
        <f>'Anchor-Still'!H116</f>
        <v>0</v>
      </c>
      <c r="O119" s="40"/>
      <c r="P119" s="40"/>
      <c r="Q119" s="40"/>
      <c r="R119" s="40"/>
      <c r="S119" s="40"/>
      <c r="T119" s="40"/>
      <c r="U119" s="40"/>
      <c r="V119" s="40">
        <f>'Anchor-Still'!I116</f>
        <v>0</v>
      </c>
      <c r="W119" s="40">
        <f>'Anchor-Still'!J116</f>
        <v>0</v>
      </c>
      <c r="X119" s="36">
        <f t="shared" si="7"/>
        <v>0</v>
      </c>
      <c r="Y119" s="15"/>
      <c r="Z119" s="35">
        <f>'Test-Still'!B116</f>
        <v>6821096</v>
      </c>
      <c r="AA119" s="40">
        <f>'Test-Still'!C116</f>
        <v>38.613500000000002</v>
      </c>
      <c r="AB119" s="40">
        <f>'Test-Still'!D116</f>
        <v>44.766199999999998</v>
      </c>
      <c r="AC119" s="40">
        <f>'Test-Still'!E116</f>
        <v>46.336599999999997</v>
      </c>
      <c r="AD119" s="40"/>
      <c r="AE119" s="40">
        <f>'Test-Still'!F116</f>
        <v>29.6738</v>
      </c>
      <c r="AF119" s="40">
        <f>'Test-Still'!G116</f>
        <v>18.6418</v>
      </c>
      <c r="AG119" s="40">
        <f>'Test-Still'!H116</f>
        <v>94.387500000000003</v>
      </c>
      <c r="AH119" s="40"/>
      <c r="AI119" s="40"/>
      <c r="AJ119" s="40"/>
      <c r="AK119" s="40"/>
      <c r="AL119" s="40"/>
      <c r="AM119" s="40"/>
      <c r="AN119" s="40"/>
      <c r="AO119" s="40">
        <f>'Test-Still'!I116</f>
        <v>300.89999999999998</v>
      </c>
      <c r="AP119" s="40">
        <f>'Test-Still'!J116</f>
        <v>0.86050000000000004</v>
      </c>
      <c r="AQ119" s="36">
        <f t="shared" si="8"/>
        <v>8.3583333333333329E-2</v>
      </c>
      <c r="AR119" s="35" t="e">
        <f t="shared" si="9"/>
        <v>#DIV/0!</v>
      </c>
      <c r="AS119" s="40" t="e">
        <f t="shared" si="10"/>
        <v>#DIV/0!</v>
      </c>
      <c r="AT119" s="16"/>
      <c r="AU119" s="16"/>
      <c r="AV119" s="381"/>
      <c r="AW119" s="382"/>
      <c r="AX119" s="403"/>
      <c r="AY119" s="403"/>
      <c r="AZ119" s="406"/>
      <c r="BA119" s="406"/>
      <c r="BB119" s="382"/>
      <c r="BC119" s="377"/>
      <c r="BD119" s="382"/>
      <c r="BE119" s="377"/>
      <c r="BF119" s="380"/>
      <c r="BG119" s="377"/>
      <c r="BH119" s="380"/>
      <c r="BI119" s="377"/>
      <c r="BJ119" s="382"/>
      <c r="BK119" s="377"/>
      <c r="BL119" s="382"/>
      <c r="BM119" s="377"/>
      <c r="BN119" s="382"/>
      <c r="BO119" s="403"/>
      <c r="BP119" s="403"/>
      <c r="BQ119" s="403"/>
      <c r="BR119" s="403"/>
    </row>
    <row r="120" spans="1:70" ht="17" customHeight="1" x14ac:dyDescent="0.2">
      <c r="A120" s="387"/>
      <c r="B120" s="390"/>
      <c r="C120" s="393"/>
      <c r="D120" s="396"/>
      <c r="E120" s="399"/>
      <c r="F120" s="312">
        <v>36</v>
      </c>
      <c r="G120" s="35">
        <f>'Anchor-Still'!B117</f>
        <v>0</v>
      </c>
      <c r="H120" s="40">
        <f>'Anchor-Still'!C117</f>
        <v>0</v>
      </c>
      <c r="I120" s="40">
        <f>'Anchor-Still'!D117</f>
        <v>0</v>
      </c>
      <c r="J120" s="40">
        <f>'Anchor-Still'!E117</f>
        <v>0</v>
      </c>
      <c r="K120" s="40"/>
      <c r="L120" s="40">
        <f>'Anchor-Still'!F117</f>
        <v>0</v>
      </c>
      <c r="M120" s="40">
        <f>'Anchor-Still'!G117</f>
        <v>0</v>
      </c>
      <c r="N120" s="40">
        <f>'Anchor-Still'!H117</f>
        <v>0</v>
      </c>
      <c r="O120" s="40"/>
      <c r="P120" s="40"/>
      <c r="Q120" s="40"/>
      <c r="R120" s="40"/>
      <c r="S120" s="40"/>
      <c r="T120" s="40"/>
      <c r="U120" s="40"/>
      <c r="V120" s="40">
        <f>'Anchor-Still'!I117</f>
        <v>0</v>
      </c>
      <c r="W120" s="40">
        <f>'Anchor-Still'!J117</f>
        <v>0</v>
      </c>
      <c r="X120" s="36">
        <f t="shared" si="7"/>
        <v>0</v>
      </c>
      <c r="Y120" s="15"/>
      <c r="Z120" s="35">
        <f>'Test-Still'!B117</f>
        <v>3845944</v>
      </c>
      <c r="AA120" s="40">
        <f>'Test-Still'!C117</f>
        <v>35.749699999999997</v>
      </c>
      <c r="AB120" s="40">
        <f>'Test-Still'!D117</f>
        <v>42.835000000000001</v>
      </c>
      <c r="AC120" s="40">
        <f>'Test-Still'!E117</f>
        <v>44.324399999999997</v>
      </c>
      <c r="AD120" s="40"/>
      <c r="AE120" s="40">
        <f>'Test-Still'!F117</f>
        <v>27.479500000000002</v>
      </c>
      <c r="AF120" s="40">
        <f>'Test-Still'!G117</f>
        <v>16.736999999999998</v>
      </c>
      <c r="AG120" s="40">
        <f>'Test-Still'!H117</f>
        <v>90.207400000000007</v>
      </c>
      <c r="AH120" s="40"/>
      <c r="AI120" s="40"/>
      <c r="AJ120" s="40"/>
      <c r="AK120" s="40"/>
      <c r="AL120" s="40"/>
      <c r="AM120" s="40"/>
      <c r="AN120" s="40"/>
      <c r="AO120" s="40">
        <f>'Test-Still'!I117</f>
        <v>378.4</v>
      </c>
      <c r="AP120" s="40">
        <f>'Test-Still'!J117</f>
        <v>0.65049999999999997</v>
      </c>
      <c r="AQ120" s="36">
        <f t="shared" si="8"/>
        <v>0.1051111111111111</v>
      </c>
      <c r="AR120" s="35" t="e">
        <f t="shared" si="9"/>
        <v>#DIV/0!</v>
      </c>
      <c r="AS120" s="40" t="e">
        <f t="shared" si="10"/>
        <v>#DIV/0!</v>
      </c>
      <c r="AT120" s="16"/>
      <c r="AU120" s="16"/>
      <c r="AV120" s="381" t="s">
        <v>124</v>
      </c>
      <c r="AW120" s="382" cm="1">
        <f t="array" ref="AW120">bdRateExtend($G119:$G122,H119:H122,$Z119:$Z122,AA119:AA122)</f>
        <v>-1</v>
      </c>
      <c r="AX120" s="403"/>
      <c r="AY120" s="403"/>
      <c r="AZ120" s="406"/>
      <c r="BA120" s="406"/>
      <c r="BB120" s="382" cm="1">
        <f t="array" ref="BB120">bdRateExtend($G119:$G122,L119:L122,$Z119:$Z122,AE119:AE122)</f>
        <v>-1</v>
      </c>
      <c r="BC120" s="377"/>
      <c r="BD120" s="382" cm="1">
        <f t="array" ref="BD120">bdRateExtend($G119:$G122,M119:M122,$Z119:$Z122,AF119:AF122)</f>
        <v>-1</v>
      </c>
      <c r="BE120" s="377"/>
      <c r="BF120" s="380" cm="1">
        <f t="array" ref="BF120">bdRateExtend($G119:$G122,N119:N122,$Z119:$Z122,AG119:AG122)</f>
        <v>-1</v>
      </c>
      <c r="BG120" s="377"/>
      <c r="BH120" s="380" t="e" cm="1">
        <f t="array" ref="BH120">bdRateExtend($G119:$G122,O119:O122,$Z119:$Z122,AH119:AH122)</f>
        <v>#VALUE!</v>
      </c>
      <c r="BI120" s="377"/>
      <c r="BJ120" s="382" t="e" cm="1">
        <f t="array" ref="BJ120">bdRateExtend($G119:$G122,P119:P122,$Z119:$Z122,AI119:AI122)</f>
        <v>#VALUE!</v>
      </c>
      <c r="BK120" s="377"/>
      <c r="BL120" s="382" t="e" cm="1">
        <f t="array" ref="BL120">bdRateExtend($G119:$G122,Q119:Q122,$Z119:$Z122,AJ119:AJ122)</f>
        <v>#VALUE!</v>
      </c>
      <c r="BM120" s="377"/>
      <c r="BN120" s="382" t="e" cm="1">
        <f t="array" ref="BN120">bdRateExtend($G119:$G122,R119:R122,$Z119:$Z122,AK119:AK122)</f>
        <v>#VALUE!</v>
      </c>
      <c r="BO120" s="403"/>
      <c r="BP120" s="403"/>
      <c r="BQ120" s="403"/>
      <c r="BR120" s="403"/>
    </row>
    <row r="121" spans="1:70" ht="17" customHeight="1" x14ac:dyDescent="0.2">
      <c r="A121" s="387"/>
      <c r="B121" s="390"/>
      <c r="C121" s="393"/>
      <c r="D121" s="396"/>
      <c r="E121" s="399"/>
      <c r="F121" s="312">
        <v>45</v>
      </c>
      <c r="G121" s="35">
        <f>'Anchor-Still'!B118</f>
        <v>0</v>
      </c>
      <c r="H121" s="40">
        <f>'Anchor-Still'!C118</f>
        <v>0</v>
      </c>
      <c r="I121" s="40">
        <f>'Anchor-Still'!D118</f>
        <v>0</v>
      </c>
      <c r="J121" s="40">
        <f>'Anchor-Still'!E118</f>
        <v>0</v>
      </c>
      <c r="K121" s="40"/>
      <c r="L121" s="40">
        <f>'Anchor-Still'!F118</f>
        <v>0</v>
      </c>
      <c r="M121" s="40">
        <f>'Anchor-Still'!G118</f>
        <v>0</v>
      </c>
      <c r="N121" s="40">
        <f>'Anchor-Still'!H118</f>
        <v>0</v>
      </c>
      <c r="O121" s="40"/>
      <c r="P121" s="40"/>
      <c r="Q121" s="40"/>
      <c r="R121" s="40"/>
      <c r="S121" s="40"/>
      <c r="T121" s="40"/>
      <c r="U121" s="40"/>
      <c r="V121" s="40">
        <f>'Anchor-Still'!I118</f>
        <v>0</v>
      </c>
      <c r="W121" s="40">
        <f>'Anchor-Still'!J118</f>
        <v>0</v>
      </c>
      <c r="X121" s="36">
        <f t="shared" si="7"/>
        <v>0</v>
      </c>
      <c r="Y121" s="15"/>
      <c r="Z121" s="35">
        <f>'Test-Still'!B118</f>
        <v>2107048</v>
      </c>
      <c r="AA121" s="40">
        <f>'Test-Still'!C118</f>
        <v>33.033000000000001</v>
      </c>
      <c r="AB121" s="40">
        <f>'Test-Still'!D118</f>
        <v>40.714599999999997</v>
      </c>
      <c r="AC121" s="40">
        <f>'Test-Still'!E118</f>
        <v>42.242600000000003</v>
      </c>
      <c r="AD121" s="40"/>
      <c r="AE121" s="40">
        <f>'Test-Still'!F118</f>
        <v>25.0365</v>
      </c>
      <c r="AF121" s="40">
        <f>'Test-Still'!G118</f>
        <v>15.1427</v>
      </c>
      <c r="AG121" s="40">
        <f>'Test-Still'!H118</f>
        <v>81.457499999999996</v>
      </c>
      <c r="AH121" s="40"/>
      <c r="AI121" s="40"/>
      <c r="AJ121" s="40"/>
      <c r="AK121" s="40"/>
      <c r="AL121" s="40"/>
      <c r="AM121" s="40"/>
      <c r="AN121" s="40"/>
      <c r="AO121" s="40">
        <f>'Test-Still'!I118</f>
        <v>271.7</v>
      </c>
      <c r="AP121" s="40">
        <f>'Test-Still'!J118</f>
        <v>0.4985</v>
      </c>
      <c r="AQ121" s="36">
        <f t="shared" si="8"/>
        <v>7.5472222222222218E-2</v>
      </c>
      <c r="AR121" s="35" t="e">
        <f t="shared" si="9"/>
        <v>#DIV/0!</v>
      </c>
      <c r="AS121" s="40" t="e">
        <f t="shared" si="10"/>
        <v>#DIV/0!</v>
      </c>
      <c r="AT121" s="16"/>
      <c r="AU121" s="16"/>
      <c r="AV121" s="381"/>
      <c r="AW121" s="382"/>
      <c r="AX121" s="403"/>
      <c r="AY121" s="403"/>
      <c r="AZ121" s="406"/>
      <c r="BA121" s="406"/>
      <c r="BB121" s="382"/>
      <c r="BC121" s="377"/>
      <c r="BD121" s="382"/>
      <c r="BE121" s="377"/>
      <c r="BF121" s="380"/>
      <c r="BG121" s="377"/>
      <c r="BH121" s="380"/>
      <c r="BI121" s="377"/>
      <c r="BJ121" s="382"/>
      <c r="BK121" s="377"/>
      <c r="BL121" s="382"/>
      <c r="BM121" s="377"/>
      <c r="BN121" s="382"/>
      <c r="BO121" s="403"/>
      <c r="BP121" s="403"/>
      <c r="BQ121" s="403"/>
      <c r="BR121" s="403"/>
    </row>
    <row r="122" spans="1:70" ht="17" customHeight="1" x14ac:dyDescent="0.2">
      <c r="A122" s="387"/>
      <c r="B122" s="390"/>
      <c r="C122" s="393"/>
      <c r="D122" s="396"/>
      <c r="E122" s="399"/>
      <c r="F122" s="312">
        <v>54</v>
      </c>
      <c r="G122" s="35">
        <f>'Anchor-Still'!B119</f>
        <v>0</v>
      </c>
      <c r="H122" s="40">
        <f>'Anchor-Still'!C119</f>
        <v>0</v>
      </c>
      <c r="I122" s="40">
        <f>'Anchor-Still'!D119</f>
        <v>0</v>
      </c>
      <c r="J122" s="40">
        <f>'Anchor-Still'!E119</f>
        <v>0</v>
      </c>
      <c r="K122" s="40"/>
      <c r="L122" s="40">
        <f>'Anchor-Still'!F119</f>
        <v>0</v>
      </c>
      <c r="M122" s="40">
        <f>'Anchor-Still'!G119</f>
        <v>0</v>
      </c>
      <c r="N122" s="40">
        <f>'Anchor-Still'!H119</f>
        <v>0</v>
      </c>
      <c r="O122" s="40"/>
      <c r="P122" s="40"/>
      <c r="Q122" s="40"/>
      <c r="R122" s="40"/>
      <c r="S122" s="40"/>
      <c r="T122" s="40"/>
      <c r="U122" s="40"/>
      <c r="V122" s="40">
        <f>'Anchor-Still'!I119</f>
        <v>0</v>
      </c>
      <c r="W122" s="40">
        <f>'Anchor-Still'!J119</f>
        <v>0</v>
      </c>
      <c r="X122" s="36">
        <f t="shared" si="7"/>
        <v>0</v>
      </c>
      <c r="Y122" s="15"/>
      <c r="Z122" s="35">
        <f>'Test-Still'!B119</f>
        <v>1162352</v>
      </c>
      <c r="AA122" s="40">
        <f>'Test-Still'!C119</f>
        <v>30.506399999999999</v>
      </c>
      <c r="AB122" s="40">
        <f>'Test-Still'!D119</f>
        <v>38.316899999999997</v>
      </c>
      <c r="AC122" s="40">
        <f>'Test-Still'!E119</f>
        <v>39.819400000000002</v>
      </c>
      <c r="AD122" s="40"/>
      <c r="AE122" s="40">
        <f>'Test-Still'!F119</f>
        <v>22.2318</v>
      </c>
      <c r="AF122" s="40">
        <f>'Test-Still'!G119</f>
        <v>13.379899999999999</v>
      </c>
      <c r="AG122" s="40">
        <f>'Test-Still'!H119</f>
        <v>67.700999999999993</v>
      </c>
      <c r="AH122" s="40"/>
      <c r="AI122" s="40"/>
      <c r="AJ122" s="40"/>
      <c r="AK122" s="40"/>
      <c r="AL122" s="40"/>
      <c r="AM122" s="40"/>
      <c r="AN122" s="40"/>
      <c r="AO122" s="40">
        <f>'Test-Still'!I119</f>
        <v>206.6</v>
      </c>
      <c r="AP122" s="40">
        <f>'Test-Still'!J119</f>
        <v>0.50449999999999995</v>
      </c>
      <c r="AQ122" s="36">
        <f t="shared" si="8"/>
        <v>5.7388888888888885E-2</v>
      </c>
      <c r="AR122" s="35" t="e">
        <f t="shared" si="9"/>
        <v>#DIV/0!</v>
      </c>
      <c r="AS122" s="40" t="e">
        <f t="shared" si="10"/>
        <v>#DIV/0!</v>
      </c>
      <c r="AT122" s="16"/>
      <c r="AU122" s="16"/>
      <c r="AV122" s="381" t="s">
        <v>125</v>
      </c>
      <c r="AW122" s="382" cm="1">
        <f t="array" ref="AW122">bdRateExtend($G120:$G123,H120:H123,$Z120:$Z123,AA120:AA123)</f>
        <v>-1</v>
      </c>
      <c r="AX122" s="403"/>
      <c r="AY122" s="403"/>
      <c r="AZ122" s="406"/>
      <c r="BA122" s="406"/>
      <c r="BB122" s="382" cm="1">
        <f t="array" ref="BB122">bdRateExtend($G120:$G123,L120:L123,$Z120:$Z123,AE120:AE123)</f>
        <v>-1</v>
      </c>
      <c r="BC122" s="377"/>
      <c r="BD122" s="382" cm="1">
        <f t="array" ref="BD122">bdRateExtend($G120:$G123,M120:M123,$Z120:$Z123,AF120:AF123)</f>
        <v>-1</v>
      </c>
      <c r="BE122" s="377"/>
      <c r="BF122" s="380" cm="1">
        <f t="array" ref="BF122">bdRateExtend($G120:$G123,N120:N123,$Z120:$Z123,AG120:AG123)</f>
        <v>-1</v>
      </c>
      <c r="BG122" s="377"/>
      <c r="BH122" s="380" t="e" cm="1">
        <f t="array" ref="BH122">bdRateExtend($G120:$G123,O120:O123,$Z120:$Z123,AH120:AH123)</f>
        <v>#VALUE!</v>
      </c>
      <c r="BI122" s="377"/>
      <c r="BJ122" s="382" t="e" cm="1">
        <f t="array" ref="BJ122">bdRateExtend($G120:$G123,P120:P123,$Z120:$Z123,AI120:AI123)</f>
        <v>#VALUE!</v>
      </c>
      <c r="BK122" s="377"/>
      <c r="BL122" s="382" t="e" cm="1">
        <f t="array" ref="BL122">bdRateExtend($G120:$G123,Q120:Q123,$Z120:$Z123,AJ120:AJ123)</f>
        <v>#VALUE!</v>
      </c>
      <c r="BM122" s="377"/>
      <c r="BN122" s="382" t="e" cm="1">
        <f t="array" ref="BN122">bdRateExtend($G120:$G123,R120:R123,$Z120:$Z123,AK120:AK123)</f>
        <v>#VALUE!</v>
      </c>
      <c r="BO122" s="403"/>
      <c r="BP122" s="403"/>
      <c r="BQ122" s="403"/>
      <c r="BR122" s="403"/>
    </row>
    <row r="123" spans="1:70" ht="17" customHeight="1" thickBot="1" x14ac:dyDescent="0.25">
      <c r="A123" s="387"/>
      <c r="B123" s="391"/>
      <c r="C123" s="394"/>
      <c r="D123" s="397"/>
      <c r="E123" s="400"/>
      <c r="F123" s="313">
        <v>63</v>
      </c>
      <c r="G123" s="37">
        <f>'Anchor-Still'!B120</f>
        <v>0</v>
      </c>
      <c r="H123" s="38">
        <f>'Anchor-Still'!C120</f>
        <v>0</v>
      </c>
      <c r="I123" s="38">
        <f>'Anchor-Still'!D120</f>
        <v>0</v>
      </c>
      <c r="J123" s="38">
        <f>'Anchor-Still'!E120</f>
        <v>0</v>
      </c>
      <c r="K123" s="38"/>
      <c r="L123" s="38">
        <f>'Anchor-Still'!F120</f>
        <v>0</v>
      </c>
      <c r="M123" s="38">
        <f>'Anchor-Still'!G120</f>
        <v>0</v>
      </c>
      <c r="N123" s="38">
        <f>'Anchor-Still'!H120</f>
        <v>0</v>
      </c>
      <c r="O123" s="38"/>
      <c r="P123" s="38"/>
      <c r="Q123" s="38"/>
      <c r="R123" s="38"/>
      <c r="S123" s="38"/>
      <c r="T123" s="38"/>
      <c r="U123" s="38"/>
      <c r="V123" s="38">
        <f>'Anchor-Still'!I120</f>
        <v>0</v>
      </c>
      <c r="W123" s="38">
        <f>'Anchor-Still'!J120</f>
        <v>0</v>
      </c>
      <c r="X123" s="39">
        <f t="shared" si="7"/>
        <v>0</v>
      </c>
      <c r="Y123" s="15"/>
      <c r="Z123" s="37">
        <f>'Test-Still'!B120</f>
        <v>356104</v>
      </c>
      <c r="AA123" s="38">
        <f>'Test-Still'!C120</f>
        <v>26.309799999999999</v>
      </c>
      <c r="AB123" s="38">
        <f>'Test-Still'!D120</f>
        <v>34.813400000000001</v>
      </c>
      <c r="AC123" s="38">
        <f>'Test-Still'!E120</f>
        <v>36.463900000000002</v>
      </c>
      <c r="AD123" s="38"/>
      <c r="AE123" s="38">
        <f>'Test-Still'!F120</f>
        <v>14.7395</v>
      </c>
      <c r="AF123" s="38">
        <f>'Test-Still'!G120</f>
        <v>9.7805</v>
      </c>
      <c r="AG123" s="38">
        <f>'Test-Still'!H120</f>
        <v>36.908999999999999</v>
      </c>
      <c r="AH123" s="38"/>
      <c r="AI123" s="38"/>
      <c r="AJ123" s="38"/>
      <c r="AK123" s="38"/>
      <c r="AL123" s="38"/>
      <c r="AM123" s="38"/>
      <c r="AN123" s="38"/>
      <c r="AO123" s="38">
        <f>'Test-Still'!I120</f>
        <v>127.9</v>
      </c>
      <c r="AP123" s="38">
        <f>'Test-Still'!J120</f>
        <v>0.3765</v>
      </c>
      <c r="AQ123" s="39">
        <f t="shared" si="8"/>
        <v>3.5527777777777776E-2</v>
      </c>
      <c r="AR123" s="37" t="e">
        <f t="shared" si="9"/>
        <v>#DIV/0!</v>
      </c>
      <c r="AS123" s="38" t="e">
        <f t="shared" si="10"/>
        <v>#DIV/0!</v>
      </c>
      <c r="AT123" s="16"/>
      <c r="AU123" s="16"/>
      <c r="AV123" s="383"/>
      <c r="AW123" s="384"/>
      <c r="AX123" s="404"/>
      <c r="AY123" s="404"/>
      <c r="AZ123" s="407"/>
      <c r="BA123" s="407"/>
      <c r="BB123" s="384"/>
      <c r="BC123" s="378"/>
      <c r="BD123" s="384"/>
      <c r="BE123" s="378"/>
      <c r="BF123" s="385"/>
      <c r="BG123" s="378"/>
      <c r="BH123" s="385"/>
      <c r="BI123" s="378"/>
      <c r="BJ123" s="384"/>
      <c r="BK123" s="378"/>
      <c r="BL123" s="384"/>
      <c r="BM123" s="378"/>
      <c r="BN123" s="384"/>
      <c r="BO123" s="404"/>
      <c r="BP123" s="404"/>
      <c r="BQ123" s="404"/>
      <c r="BR123" s="404"/>
    </row>
    <row r="124" spans="1:70" ht="17" customHeight="1" x14ac:dyDescent="0.2">
      <c r="A124" s="387"/>
      <c r="B124" s="389" t="s">
        <v>1255</v>
      </c>
      <c r="C124" s="392" t="s">
        <v>1214</v>
      </c>
      <c r="D124" s="395"/>
      <c r="E124" s="398">
        <v>8</v>
      </c>
      <c r="F124" s="311">
        <v>18</v>
      </c>
      <c r="G124" s="32">
        <f>'Anchor-Still'!B121</f>
        <v>0</v>
      </c>
      <c r="H124" s="33">
        <f>'Anchor-Still'!C121</f>
        <v>0</v>
      </c>
      <c r="I124" s="33">
        <f>'Anchor-Still'!D121</f>
        <v>0</v>
      </c>
      <c r="J124" s="33">
        <f>'Anchor-Still'!E121</f>
        <v>0</v>
      </c>
      <c r="K124" s="33"/>
      <c r="L124" s="33">
        <f>'Anchor-Still'!F121</f>
        <v>0</v>
      </c>
      <c r="M124" s="33">
        <f>'Anchor-Still'!G121</f>
        <v>0</v>
      </c>
      <c r="N124" s="33">
        <f>'Anchor-Still'!H121</f>
        <v>0</v>
      </c>
      <c r="O124" s="33"/>
      <c r="P124" s="33"/>
      <c r="Q124" s="33"/>
      <c r="R124" s="33"/>
      <c r="S124" s="33"/>
      <c r="T124" s="33"/>
      <c r="U124" s="33"/>
      <c r="V124" s="33">
        <f>'Anchor-Still'!I121</f>
        <v>0</v>
      </c>
      <c r="W124" s="33">
        <f>'Anchor-Still'!J121</f>
        <v>0</v>
      </c>
      <c r="X124" s="34">
        <f t="shared" si="7"/>
        <v>0</v>
      </c>
      <c r="Y124" s="15"/>
      <c r="Z124" s="32">
        <f>'Test-Still'!B121</f>
        <v>21228048</v>
      </c>
      <c r="AA124" s="33">
        <f>'Test-Still'!C121</f>
        <v>41.268700000000003</v>
      </c>
      <c r="AB124" s="33">
        <f>'Test-Still'!D121</f>
        <v>45.308599999999998</v>
      </c>
      <c r="AC124" s="33">
        <f>'Test-Still'!E121</f>
        <v>46.901899999999998</v>
      </c>
      <c r="AD124" s="33"/>
      <c r="AE124" s="33">
        <f>'Test-Still'!F121</f>
        <v>36.924799999999998</v>
      </c>
      <c r="AF124" s="33">
        <f>'Test-Still'!G121</f>
        <v>21.7332</v>
      </c>
      <c r="AG124" s="33">
        <f>'Test-Still'!H121</f>
        <v>93.682500000000005</v>
      </c>
      <c r="AH124" s="33"/>
      <c r="AI124" s="33"/>
      <c r="AJ124" s="33"/>
      <c r="AK124" s="33"/>
      <c r="AL124" s="33"/>
      <c r="AM124" s="33"/>
      <c r="AN124" s="33"/>
      <c r="AO124" s="33">
        <f>'Test-Still'!I121</f>
        <v>1143.5999999999999</v>
      </c>
      <c r="AP124" s="33">
        <f>'Test-Still'!J121</f>
        <v>1.7478</v>
      </c>
      <c r="AQ124" s="34">
        <f t="shared" si="8"/>
        <v>0.31766666666666665</v>
      </c>
      <c r="AR124" s="32" t="e">
        <f t="shared" si="9"/>
        <v>#DIV/0!</v>
      </c>
      <c r="AS124" s="33" t="e">
        <f t="shared" si="10"/>
        <v>#DIV/0!</v>
      </c>
      <c r="AT124" s="16"/>
      <c r="AU124" s="16"/>
      <c r="AV124" s="440" t="s">
        <v>123</v>
      </c>
      <c r="AW124" s="401" cm="1">
        <f t="array" ref="AW124">bdRateExtend($G124:$G127,H124:H127,$Z124:$Z127,AA124:AA127)</f>
        <v>-1</v>
      </c>
      <c r="AX124" s="402" cm="1">
        <f t="array" ref="AX124">bdRateExtend($G124:$G129,H124:H129,$Z124:$Z129,AA124:AA129)</f>
        <v>-1</v>
      </c>
      <c r="AY124" s="402" cm="1">
        <f t="array" ref="AY124">bdRateExtend($G124:$G129,I124:I129,$Z124:$Z129,AB124:AB129)</f>
        <v>-1</v>
      </c>
      <c r="AZ124" s="405" cm="1">
        <f t="array" ref="AZ124">bdRateExtend($G124:$G129,J124:J129,$Z124:$Z129,AC124:AC129)</f>
        <v>-1</v>
      </c>
      <c r="BA124" s="405" t="e" cm="1">
        <f t="array" ref="BA124">bdRateExtend($G124:$G129,K124:K129,$Z124:$Z129,AD124:AD129)</f>
        <v>#VALUE!</v>
      </c>
      <c r="BB124" s="401" cm="1">
        <f t="array" ref="BB124">bdRateExtend($G124:$G127,L124:L127,$Z124:$Z127,AE124:AE127)</f>
        <v>-1</v>
      </c>
      <c r="BC124" s="376" cm="1">
        <f t="array" ref="BC124">bdRateExtend($G124:$G129,L124:L129,$Z124:$Z129,AE124:AE129)</f>
        <v>-1</v>
      </c>
      <c r="BD124" s="401" cm="1">
        <f t="array" ref="BD124">bdRateExtend($G124:$G127,M124:M127,$Z124:$Z127,AF124:AF127)</f>
        <v>-1</v>
      </c>
      <c r="BE124" s="376" cm="1">
        <f t="array" ref="BE124">bdRateExtend($G124:$G129,M124:M129,$Z124:$Z129,AF124:AF129)</f>
        <v>-1</v>
      </c>
      <c r="BF124" s="379" cm="1">
        <f t="array" ref="BF124">bdRateExtend($G124:$G127,N124:N127,$Z124:$Z127,AG124:AG127)</f>
        <v>-1</v>
      </c>
      <c r="BG124" s="376" cm="1">
        <f t="array" ref="BG124">bdRateExtend($G124:$G129,N124:N129,$Z124:$Z129,AG124:AG129)</f>
        <v>-1</v>
      </c>
      <c r="BH124" s="379" t="e" cm="1">
        <f t="array" ref="BH124">bdRateExtend($G124:$G127,O124:O127,$Z124:$Z127,AH124:AH127)</f>
        <v>#VALUE!</v>
      </c>
      <c r="BI124" s="376" t="e" cm="1">
        <f t="array" ref="BI124">bdRateExtend($G124:$G129,O124:O129,$Z124:$Z129,AH124:AH129)</f>
        <v>#VALUE!</v>
      </c>
      <c r="BJ124" s="401" t="e" cm="1">
        <f t="array" ref="BJ124">bdRateExtend($G124:$G127,P124:P127,$Z124:$Z127,AI124:AI127)</f>
        <v>#VALUE!</v>
      </c>
      <c r="BK124" s="376" t="e" cm="1">
        <f t="array" ref="BK124">bdRateExtend($G124:$G129,P124:P129,$Z124:$Z129,AI124:AI129)</f>
        <v>#VALUE!</v>
      </c>
      <c r="BL124" s="401" t="e" cm="1">
        <f t="array" ref="BL124">bdRateExtend($G124:$G127,Q124:Q127,$Z124:$Z127,AJ124:AJ127)</f>
        <v>#VALUE!</v>
      </c>
      <c r="BM124" s="376" t="e" cm="1">
        <f t="array" ref="BM124">bdRateExtend($G124:$G129,Q124:Q129,$Z124:$Z129,AJ124:AJ129)</f>
        <v>#VALUE!</v>
      </c>
      <c r="BN124" s="401" t="e" cm="1">
        <f t="array" ref="BN124">bdRateExtend($G124:$G127,R124:R127,$Z124:$Z127,AK124:AK127)</f>
        <v>#VALUE!</v>
      </c>
      <c r="BO124" s="402" t="e" cm="1">
        <f t="array" ref="BO124">bdRateExtend($G124:$G129,R124:R129,$Z124:$Z129,AK124:AK129)</f>
        <v>#VALUE!</v>
      </c>
      <c r="BP124" s="402" t="e" cm="1">
        <f t="array" ref="BP124">bdRateExtend($G124:$G129,S124:S129,$Z124:$Z129,AL124:AL129)</f>
        <v>#VALUE!</v>
      </c>
      <c r="BQ124" s="402" t="e" cm="1">
        <f t="array" ref="BQ124">bdRateExtend($G124:$G129,T124:T129,$Z124:$Z129,AM124:AM129)</f>
        <v>#VALUE!</v>
      </c>
      <c r="BR124" s="402" t="e" cm="1">
        <f t="array" ref="BR124">bdRateExtend($G124:$G129,U124:U129,$Z124:$Z129,AN124:AN129)</f>
        <v>#VALUE!</v>
      </c>
    </row>
    <row r="125" spans="1:70" ht="17" customHeight="1" x14ac:dyDescent="0.2">
      <c r="A125" s="387"/>
      <c r="B125" s="390"/>
      <c r="C125" s="393"/>
      <c r="D125" s="396"/>
      <c r="E125" s="399"/>
      <c r="F125" s="312">
        <v>27</v>
      </c>
      <c r="G125" s="35">
        <f>'Anchor-Still'!B122</f>
        <v>0</v>
      </c>
      <c r="H125" s="40">
        <f>'Anchor-Still'!C122</f>
        <v>0</v>
      </c>
      <c r="I125" s="40">
        <f>'Anchor-Still'!D122</f>
        <v>0</v>
      </c>
      <c r="J125" s="40">
        <f>'Anchor-Still'!E122</f>
        <v>0</v>
      </c>
      <c r="K125" s="40"/>
      <c r="L125" s="40">
        <f>'Anchor-Still'!F122</f>
        <v>0</v>
      </c>
      <c r="M125" s="40">
        <f>'Anchor-Still'!G122</f>
        <v>0</v>
      </c>
      <c r="N125" s="40">
        <f>'Anchor-Still'!H122</f>
        <v>0</v>
      </c>
      <c r="O125" s="40"/>
      <c r="P125" s="40"/>
      <c r="Q125" s="40"/>
      <c r="R125" s="40"/>
      <c r="S125" s="40"/>
      <c r="T125" s="40"/>
      <c r="U125" s="40"/>
      <c r="V125" s="40">
        <f>'Anchor-Still'!I122</f>
        <v>0</v>
      </c>
      <c r="W125" s="40">
        <f>'Anchor-Still'!J122</f>
        <v>0</v>
      </c>
      <c r="X125" s="36">
        <f t="shared" si="7"/>
        <v>0</v>
      </c>
      <c r="Y125" s="15"/>
      <c r="Z125" s="35">
        <f>'Test-Still'!B122</f>
        <v>12987368</v>
      </c>
      <c r="AA125" s="40">
        <f>'Test-Still'!C122</f>
        <v>38.607100000000003</v>
      </c>
      <c r="AB125" s="40">
        <f>'Test-Still'!D122</f>
        <v>42.917499999999997</v>
      </c>
      <c r="AC125" s="40">
        <f>'Test-Still'!E122</f>
        <v>44.978900000000003</v>
      </c>
      <c r="AD125" s="40"/>
      <c r="AE125" s="40">
        <f>'Test-Still'!F122</f>
        <v>33.521000000000001</v>
      </c>
      <c r="AF125" s="40">
        <f>'Test-Still'!G122</f>
        <v>19.0991</v>
      </c>
      <c r="AG125" s="40">
        <f>'Test-Still'!H122</f>
        <v>90.474800000000002</v>
      </c>
      <c r="AH125" s="40"/>
      <c r="AI125" s="40"/>
      <c r="AJ125" s="40"/>
      <c r="AK125" s="40"/>
      <c r="AL125" s="40"/>
      <c r="AM125" s="40"/>
      <c r="AN125" s="40"/>
      <c r="AO125" s="40">
        <f>'Test-Still'!I122</f>
        <v>948.7</v>
      </c>
      <c r="AP125" s="40">
        <f>'Test-Still'!J122</f>
        <v>1.4890000000000001</v>
      </c>
      <c r="AQ125" s="36">
        <f t="shared" si="8"/>
        <v>0.26352777777777781</v>
      </c>
      <c r="AR125" s="35" t="e">
        <f t="shared" si="9"/>
        <v>#DIV/0!</v>
      </c>
      <c r="AS125" s="40" t="e">
        <f t="shared" si="10"/>
        <v>#DIV/0!</v>
      </c>
      <c r="AT125" s="16"/>
      <c r="AU125" s="16"/>
      <c r="AV125" s="381"/>
      <c r="AW125" s="382"/>
      <c r="AX125" s="403"/>
      <c r="AY125" s="403"/>
      <c r="AZ125" s="406"/>
      <c r="BA125" s="406"/>
      <c r="BB125" s="382"/>
      <c r="BC125" s="377"/>
      <c r="BD125" s="382"/>
      <c r="BE125" s="377"/>
      <c r="BF125" s="380"/>
      <c r="BG125" s="377"/>
      <c r="BH125" s="380"/>
      <c r="BI125" s="377"/>
      <c r="BJ125" s="382"/>
      <c r="BK125" s="377"/>
      <c r="BL125" s="382"/>
      <c r="BM125" s="377"/>
      <c r="BN125" s="382"/>
      <c r="BO125" s="403"/>
      <c r="BP125" s="403"/>
      <c r="BQ125" s="403"/>
      <c r="BR125" s="403"/>
    </row>
    <row r="126" spans="1:70" ht="17" customHeight="1" x14ac:dyDescent="0.2">
      <c r="A126" s="387"/>
      <c r="B126" s="390"/>
      <c r="C126" s="393"/>
      <c r="D126" s="396"/>
      <c r="E126" s="399"/>
      <c r="F126" s="312">
        <v>36</v>
      </c>
      <c r="G126" s="35">
        <f>'Anchor-Still'!B123</f>
        <v>0</v>
      </c>
      <c r="H126" s="40">
        <f>'Anchor-Still'!C123</f>
        <v>0</v>
      </c>
      <c r="I126" s="40">
        <f>'Anchor-Still'!D123</f>
        <v>0</v>
      </c>
      <c r="J126" s="40">
        <f>'Anchor-Still'!E123</f>
        <v>0</v>
      </c>
      <c r="K126" s="40"/>
      <c r="L126" s="40">
        <f>'Anchor-Still'!F123</f>
        <v>0</v>
      </c>
      <c r="M126" s="40">
        <f>'Anchor-Still'!G123</f>
        <v>0</v>
      </c>
      <c r="N126" s="40">
        <f>'Anchor-Still'!H123</f>
        <v>0</v>
      </c>
      <c r="O126" s="40"/>
      <c r="P126" s="40"/>
      <c r="Q126" s="40"/>
      <c r="R126" s="40"/>
      <c r="S126" s="40"/>
      <c r="T126" s="40"/>
      <c r="U126" s="40"/>
      <c r="V126" s="40">
        <f>'Anchor-Still'!I123</f>
        <v>0</v>
      </c>
      <c r="W126" s="40">
        <f>'Anchor-Still'!J123</f>
        <v>0</v>
      </c>
      <c r="X126" s="36">
        <f t="shared" si="7"/>
        <v>0</v>
      </c>
      <c r="Y126" s="15"/>
      <c r="Z126" s="35">
        <f>'Test-Still'!B123</f>
        <v>7402360</v>
      </c>
      <c r="AA126" s="40">
        <f>'Test-Still'!C123</f>
        <v>35.793199999999999</v>
      </c>
      <c r="AB126" s="40">
        <f>'Test-Still'!D123</f>
        <v>40.551900000000003</v>
      </c>
      <c r="AC126" s="40">
        <f>'Test-Still'!E123</f>
        <v>42.916699999999999</v>
      </c>
      <c r="AD126" s="40"/>
      <c r="AE126" s="40">
        <f>'Test-Still'!F123</f>
        <v>29.481000000000002</v>
      </c>
      <c r="AF126" s="40">
        <f>'Test-Still'!G123</f>
        <v>16.635300000000001</v>
      </c>
      <c r="AG126" s="40">
        <f>'Test-Still'!H123</f>
        <v>83.478099999999998</v>
      </c>
      <c r="AH126" s="40"/>
      <c r="AI126" s="40"/>
      <c r="AJ126" s="40"/>
      <c r="AK126" s="40"/>
      <c r="AL126" s="40"/>
      <c r="AM126" s="40"/>
      <c r="AN126" s="40"/>
      <c r="AO126" s="40">
        <f>'Test-Still'!I123</f>
        <v>1054.8</v>
      </c>
      <c r="AP126" s="40">
        <f>'Test-Still'!J123</f>
        <v>1.1137999999999999</v>
      </c>
      <c r="AQ126" s="36">
        <f t="shared" si="8"/>
        <v>0.29299999999999998</v>
      </c>
      <c r="AR126" s="35" t="e">
        <f t="shared" si="9"/>
        <v>#DIV/0!</v>
      </c>
      <c r="AS126" s="40" t="e">
        <f t="shared" si="10"/>
        <v>#DIV/0!</v>
      </c>
      <c r="AT126" s="16"/>
      <c r="AU126" s="16"/>
      <c r="AV126" s="381" t="s">
        <v>124</v>
      </c>
      <c r="AW126" s="382" cm="1">
        <f t="array" ref="AW126">bdRateExtend($G125:$G128,H125:H128,$Z125:$Z128,AA125:AA128)</f>
        <v>-1</v>
      </c>
      <c r="AX126" s="403"/>
      <c r="AY126" s="403"/>
      <c r="AZ126" s="406"/>
      <c r="BA126" s="406"/>
      <c r="BB126" s="382" cm="1">
        <f t="array" ref="BB126">bdRateExtend($G125:$G128,L125:L128,$Z125:$Z128,AE125:AE128)</f>
        <v>-1</v>
      </c>
      <c r="BC126" s="377"/>
      <c r="BD126" s="382" cm="1">
        <f t="array" ref="BD126">bdRateExtend($G125:$G128,M125:M128,$Z125:$Z128,AF125:AF128)</f>
        <v>-1</v>
      </c>
      <c r="BE126" s="377"/>
      <c r="BF126" s="380" cm="1">
        <f t="array" ref="BF126">bdRateExtend($G125:$G128,N125:N128,$Z125:$Z128,AG125:AG128)</f>
        <v>-1</v>
      </c>
      <c r="BG126" s="377"/>
      <c r="BH126" s="380" t="e" cm="1">
        <f t="array" ref="BH126">bdRateExtend($G125:$G128,O125:O128,$Z125:$Z128,AH125:AH128)</f>
        <v>#VALUE!</v>
      </c>
      <c r="BI126" s="377"/>
      <c r="BJ126" s="382" t="e" cm="1">
        <f t="array" ref="BJ126">bdRateExtend($G125:$G128,P125:P128,$Z125:$Z128,AI125:AI128)</f>
        <v>#VALUE!</v>
      </c>
      <c r="BK126" s="377"/>
      <c r="BL126" s="382" t="e" cm="1">
        <f t="array" ref="BL126">bdRateExtend($G125:$G128,Q125:Q128,$Z125:$Z128,AJ125:AJ128)</f>
        <v>#VALUE!</v>
      </c>
      <c r="BM126" s="377"/>
      <c r="BN126" s="382" t="e" cm="1">
        <f t="array" ref="BN126">bdRateExtend($G125:$G128,R125:R128,$Z125:$Z128,AK125:AK128)</f>
        <v>#VALUE!</v>
      </c>
      <c r="BO126" s="403"/>
      <c r="BP126" s="403"/>
      <c r="BQ126" s="403"/>
      <c r="BR126" s="403"/>
    </row>
    <row r="127" spans="1:70" ht="17" customHeight="1" x14ac:dyDescent="0.2">
      <c r="A127" s="387"/>
      <c r="B127" s="390"/>
      <c r="C127" s="393"/>
      <c r="D127" s="396"/>
      <c r="E127" s="399"/>
      <c r="F127" s="312">
        <v>45</v>
      </c>
      <c r="G127" s="35">
        <f>'Anchor-Still'!B124</f>
        <v>0</v>
      </c>
      <c r="H127" s="40">
        <f>'Anchor-Still'!C124</f>
        <v>0</v>
      </c>
      <c r="I127" s="40">
        <f>'Anchor-Still'!D124</f>
        <v>0</v>
      </c>
      <c r="J127" s="40">
        <f>'Anchor-Still'!E124</f>
        <v>0</v>
      </c>
      <c r="K127" s="40"/>
      <c r="L127" s="40">
        <f>'Anchor-Still'!F124</f>
        <v>0</v>
      </c>
      <c r="M127" s="40">
        <f>'Anchor-Still'!G124</f>
        <v>0</v>
      </c>
      <c r="N127" s="40">
        <f>'Anchor-Still'!H124</f>
        <v>0</v>
      </c>
      <c r="O127" s="40"/>
      <c r="P127" s="40"/>
      <c r="Q127" s="40"/>
      <c r="R127" s="40"/>
      <c r="S127" s="40"/>
      <c r="T127" s="40"/>
      <c r="U127" s="40"/>
      <c r="V127" s="40">
        <f>'Anchor-Still'!I124</f>
        <v>0</v>
      </c>
      <c r="W127" s="40">
        <f>'Anchor-Still'!J124</f>
        <v>0</v>
      </c>
      <c r="X127" s="36">
        <f t="shared" si="7"/>
        <v>0</v>
      </c>
      <c r="Y127" s="15"/>
      <c r="Z127" s="35">
        <f>'Test-Still'!B124</f>
        <v>3997848</v>
      </c>
      <c r="AA127" s="40">
        <f>'Test-Still'!C124</f>
        <v>32.905200000000001</v>
      </c>
      <c r="AB127" s="40">
        <f>'Test-Still'!D124</f>
        <v>38.346600000000002</v>
      </c>
      <c r="AC127" s="40">
        <f>'Test-Still'!E124</f>
        <v>41.007899999999999</v>
      </c>
      <c r="AD127" s="40"/>
      <c r="AE127" s="40">
        <f>'Test-Still'!F124</f>
        <v>25.199300000000001</v>
      </c>
      <c r="AF127" s="40">
        <f>'Test-Still'!G124</f>
        <v>13.9931</v>
      </c>
      <c r="AG127" s="40">
        <f>'Test-Still'!H124</f>
        <v>70.092399999999998</v>
      </c>
      <c r="AH127" s="40"/>
      <c r="AI127" s="40"/>
      <c r="AJ127" s="40"/>
      <c r="AK127" s="40"/>
      <c r="AL127" s="40"/>
      <c r="AM127" s="40"/>
      <c r="AN127" s="40"/>
      <c r="AO127" s="40">
        <f>'Test-Still'!I124</f>
        <v>682.7</v>
      </c>
      <c r="AP127" s="40">
        <f>'Test-Still'!J124</f>
        <v>1.0766</v>
      </c>
      <c r="AQ127" s="36">
        <f t="shared" si="8"/>
        <v>0.18963888888888891</v>
      </c>
      <c r="AR127" s="35" t="e">
        <f t="shared" si="9"/>
        <v>#DIV/0!</v>
      </c>
      <c r="AS127" s="40" t="e">
        <f t="shared" si="10"/>
        <v>#DIV/0!</v>
      </c>
      <c r="AT127" s="16"/>
      <c r="AU127" s="16"/>
      <c r="AV127" s="381"/>
      <c r="AW127" s="382"/>
      <c r="AX127" s="403"/>
      <c r="AY127" s="403"/>
      <c r="AZ127" s="406"/>
      <c r="BA127" s="406"/>
      <c r="BB127" s="382"/>
      <c r="BC127" s="377"/>
      <c r="BD127" s="382"/>
      <c r="BE127" s="377"/>
      <c r="BF127" s="380"/>
      <c r="BG127" s="377"/>
      <c r="BH127" s="380"/>
      <c r="BI127" s="377"/>
      <c r="BJ127" s="382"/>
      <c r="BK127" s="377"/>
      <c r="BL127" s="382"/>
      <c r="BM127" s="377"/>
      <c r="BN127" s="382"/>
      <c r="BO127" s="403"/>
      <c r="BP127" s="403"/>
      <c r="BQ127" s="403"/>
      <c r="BR127" s="403"/>
    </row>
    <row r="128" spans="1:70" ht="17" customHeight="1" x14ac:dyDescent="0.2">
      <c r="A128" s="387"/>
      <c r="B128" s="390"/>
      <c r="C128" s="393"/>
      <c r="D128" s="396"/>
      <c r="E128" s="399"/>
      <c r="F128" s="312">
        <v>54</v>
      </c>
      <c r="G128" s="35">
        <f>'Anchor-Still'!B125</f>
        <v>0</v>
      </c>
      <c r="H128" s="40">
        <f>'Anchor-Still'!C125</f>
        <v>0</v>
      </c>
      <c r="I128" s="40">
        <f>'Anchor-Still'!D125</f>
        <v>0</v>
      </c>
      <c r="J128" s="40">
        <f>'Anchor-Still'!E125</f>
        <v>0</v>
      </c>
      <c r="K128" s="40"/>
      <c r="L128" s="40">
        <f>'Anchor-Still'!F125</f>
        <v>0</v>
      </c>
      <c r="M128" s="40">
        <f>'Anchor-Still'!G125</f>
        <v>0</v>
      </c>
      <c r="N128" s="40">
        <f>'Anchor-Still'!H125</f>
        <v>0</v>
      </c>
      <c r="O128" s="40"/>
      <c r="P128" s="40"/>
      <c r="Q128" s="40"/>
      <c r="R128" s="40"/>
      <c r="S128" s="40"/>
      <c r="T128" s="40"/>
      <c r="U128" s="40"/>
      <c r="V128" s="40">
        <f>'Anchor-Still'!I125</f>
        <v>0</v>
      </c>
      <c r="W128" s="40">
        <f>'Anchor-Still'!J125</f>
        <v>0</v>
      </c>
      <c r="X128" s="36">
        <f t="shared" si="7"/>
        <v>0</v>
      </c>
      <c r="Y128" s="15"/>
      <c r="Z128" s="35">
        <f>'Test-Still'!B125</f>
        <v>1988768</v>
      </c>
      <c r="AA128" s="40">
        <f>'Test-Still'!C125</f>
        <v>30.132200000000001</v>
      </c>
      <c r="AB128" s="40">
        <f>'Test-Still'!D125</f>
        <v>36.533200000000001</v>
      </c>
      <c r="AC128" s="40">
        <f>'Test-Still'!E125</f>
        <v>39.1828</v>
      </c>
      <c r="AD128" s="40"/>
      <c r="AE128" s="40">
        <f>'Test-Still'!F125</f>
        <v>21.036100000000001</v>
      </c>
      <c r="AF128" s="40">
        <f>'Test-Still'!G125</f>
        <v>11.307399999999999</v>
      </c>
      <c r="AG128" s="40">
        <f>'Test-Still'!H125</f>
        <v>49.875300000000003</v>
      </c>
      <c r="AH128" s="40"/>
      <c r="AI128" s="40"/>
      <c r="AJ128" s="40"/>
      <c r="AK128" s="40"/>
      <c r="AL128" s="40"/>
      <c r="AM128" s="40"/>
      <c r="AN128" s="40"/>
      <c r="AO128" s="40">
        <f>'Test-Still'!I125</f>
        <v>429.1</v>
      </c>
      <c r="AP128" s="40">
        <f>'Test-Still'!J125</f>
        <v>0.94220000000000004</v>
      </c>
      <c r="AQ128" s="36">
        <f t="shared" si="8"/>
        <v>0.11919444444444445</v>
      </c>
      <c r="AR128" s="35" t="e">
        <f t="shared" si="9"/>
        <v>#DIV/0!</v>
      </c>
      <c r="AS128" s="40" t="e">
        <f t="shared" si="10"/>
        <v>#DIV/0!</v>
      </c>
      <c r="AT128" s="16"/>
      <c r="AU128" s="16"/>
      <c r="AV128" s="381" t="s">
        <v>125</v>
      </c>
      <c r="AW128" s="382" cm="1">
        <f t="array" ref="AW128">bdRateExtend($G126:$G129,H126:H129,$Z126:$Z129,AA126:AA129)</f>
        <v>-1</v>
      </c>
      <c r="AX128" s="403"/>
      <c r="AY128" s="403"/>
      <c r="AZ128" s="406"/>
      <c r="BA128" s="406"/>
      <c r="BB128" s="382" cm="1">
        <f t="array" ref="BB128">bdRateExtend($G126:$G129,L126:L129,$Z126:$Z129,AE126:AE129)</f>
        <v>-1</v>
      </c>
      <c r="BC128" s="377"/>
      <c r="BD128" s="382" cm="1">
        <f t="array" ref="BD128">bdRateExtend($G126:$G129,M126:M129,$Z126:$Z129,AF126:AF129)</f>
        <v>-1</v>
      </c>
      <c r="BE128" s="377"/>
      <c r="BF128" s="380" cm="1">
        <f t="array" ref="BF128">bdRateExtend($G126:$G129,N126:N129,$Z126:$Z129,AG126:AG129)</f>
        <v>-1</v>
      </c>
      <c r="BG128" s="377"/>
      <c r="BH128" s="380" t="e" cm="1">
        <f t="array" ref="BH128">bdRateExtend($G126:$G129,O126:O129,$Z126:$Z129,AH126:AH129)</f>
        <v>#VALUE!</v>
      </c>
      <c r="BI128" s="377"/>
      <c r="BJ128" s="382" t="e" cm="1">
        <f t="array" ref="BJ128">bdRateExtend($G126:$G129,P126:P129,$Z126:$Z129,AI126:AI129)</f>
        <v>#VALUE!</v>
      </c>
      <c r="BK128" s="377"/>
      <c r="BL128" s="382" t="e" cm="1">
        <f t="array" ref="BL128">bdRateExtend($G126:$G129,Q126:Q129,$Z126:$Z129,AJ126:AJ129)</f>
        <v>#VALUE!</v>
      </c>
      <c r="BM128" s="377"/>
      <c r="BN128" s="382" t="e" cm="1">
        <f t="array" ref="BN128">bdRateExtend($G126:$G129,R126:R129,$Z126:$Z129,AK126:AK129)</f>
        <v>#VALUE!</v>
      </c>
      <c r="BO128" s="403"/>
      <c r="BP128" s="403"/>
      <c r="BQ128" s="403"/>
      <c r="BR128" s="403"/>
    </row>
    <row r="129" spans="1:70" ht="17" customHeight="1" thickBot="1" x14ac:dyDescent="0.25">
      <c r="A129" s="387"/>
      <c r="B129" s="391"/>
      <c r="C129" s="394"/>
      <c r="D129" s="397"/>
      <c r="E129" s="400"/>
      <c r="F129" s="313">
        <v>63</v>
      </c>
      <c r="G129" s="37">
        <f>'Anchor-Still'!B126</f>
        <v>0</v>
      </c>
      <c r="H129" s="38">
        <f>'Anchor-Still'!C126</f>
        <v>0</v>
      </c>
      <c r="I129" s="38">
        <f>'Anchor-Still'!D126</f>
        <v>0</v>
      </c>
      <c r="J129" s="38">
        <f>'Anchor-Still'!E126</f>
        <v>0</v>
      </c>
      <c r="K129" s="38"/>
      <c r="L129" s="38">
        <f>'Anchor-Still'!F126</f>
        <v>0</v>
      </c>
      <c r="M129" s="38">
        <f>'Anchor-Still'!G126</f>
        <v>0</v>
      </c>
      <c r="N129" s="38">
        <f>'Anchor-Still'!H126</f>
        <v>0</v>
      </c>
      <c r="O129" s="38"/>
      <c r="P129" s="38"/>
      <c r="Q129" s="38"/>
      <c r="R129" s="38"/>
      <c r="S129" s="38"/>
      <c r="T129" s="38"/>
      <c r="U129" s="38"/>
      <c r="V129" s="38">
        <f>'Anchor-Still'!I126</f>
        <v>0</v>
      </c>
      <c r="W129" s="38">
        <f>'Anchor-Still'!J126</f>
        <v>0</v>
      </c>
      <c r="X129" s="39">
        <f t="shared" si="7"/>
        <v>0</v>
      </c>
      <c r="Y129" s="15"/>
      <c r="Z129" s="37">
        <f>'Test-Still'!B126</f>
        <v>396576</v>
      </c>
      <c r="AA129" s="38">
        <f>'Test-Still'!C126</f>
        <v>26.237300000000001</v>
      </c>
      <c r="AB129" s="38">
        <f>'Test-Still'!D126</f>
        <v>34.127600000000001</v>
      </c>
      <c r="AC129" s="38">
        <f>'Test-Still'!E126</f>
        <v>37.012700000000002</v>
      </c>
      <c r="AD129" s="38"/>
      <c r="AE129" s="38">
        <f>'Test-Still'!F126</f>
        <v>13.9374</v>
      </c>
      <c r="AF129" s="38">
        <f>'Test-Still'!G126</f>
        <v>7.2502000000000004</v>
      </c>
      <c r="AG129" s="38">
        <f>'Test-Still'!H126</f>
        <v>11.77</v>
      </c>
      <c r="AH129" s="38"/>
      <c r="AI129" s="38"/>
      <c r="AJ129" s="38"/>
      <c r="AK129" s="38"/>
      <c r="AL129" s="38"/>
      <c r="AM129" s="38"/>
      <c r="AN129" s="38"/>
      <c r="AO129" s="38">
        <f>'Test-Still'!I126</f>
        <v>221.8</v>
      </c>
      <c r="AP129" s="38">
        <f>'Test-Still'!J126</f>
        <v>0.65300000000000002</v>
      </c>
      <c r="AQ129" s="39">
        <f t="shared" si="8"/>
        <v>6.1611111111111116E-2</v>
      </c>
      <c r="AR129" s="37" t="e">
        <f t="shared" si="9"/>
        <v>#DIV/0!</v>
      </c>
      <c r="AS129" s="38" t="e">
        <f t="shared" si="10"/>
        <v>#DIV/0!</v>
      </c>
      <c r="AT129" s="16"/>
      <c r="AU129" s="16"/>
      <c r="AV129" s="383"/>
      <c r="AW129" s="384"/>
      <c r="AX129" s="404"/>
      <c r="AY129" s="404"/>
      <c r="AZ129" s="407"/>
      <c r="BA129" s="407"/>
      <c r="BB129" s="384"/>
      <c r="BC129" s="378"/>
      <c r="BD129" s="384"/>
      <c r="BE129" s="378"/>
      <c r="BF129" s="385"/>
      <c r="BG129" s="378"/>
      <c r="BH129" s="385"/>
      <c r="BI129" s="378"/>
      <c r="BJ129" s="384"/>
      <c r="BK129" s="378"/>
      <c r="BL129" s="384"/>
      <c r="BM129" s="378"/>
      <c r="BN129" s="384"/>
      <c r="BO129" s="404"/>
      <c r="BP129" s="404"/>
      <c r="BQ129" s="404"/>
      <c r="BR129" s="404"/>
    </row>
    <row r="130" spans="1:70" ht="17" customHeight="1" x14ac:dyDescent="0.2">
      <c r="A130" s="387"/>
      <c r="B130" s="389" t="s">
        <v>1259</v>
      </c>
      <c r="C130" s="392" t="s">
        <v>1215</v>
      </c>
      <c r="D130" s="395"/>
      <c r="E130" s="398">
        <v>8</v>
      </c>
      <c r="F130" s="311">
        <v>18</v>
      </c>
      <c r="G130" s="32">
        <f>'Anchor-Still'!B127</f>
        <v>0</v>
      </c>
      <c r="H130" s="33">
        <f>'Anchor-Still'!C127</f>
        <v>0</v>
      </c>
      <c r="I130" s="33">
        <f>'Anchor-Still'!D127</f>
        <v>0</v>
      </c>
      <c r="J130" s="33">
        <f>'Anchor-Still'!E127</f>
        <v>0</v>
      </c>
      <c r="K130" s="33"/>
      <c r="L130" s="33">
        <f>'Anchor-Still'!F127</f>
        <v>0</v>
      </c>
      <c r="M130" s="33">
        <f>'Anchor-Still'!G127</f>
        <v>0</v>
      </c>
      <c r="N130" s="33">
        <f>'Anchor-Still'!H127</f>
        <v>0</v>
      </c>
      <c r="O130" s="33"/>
      <c r="P130" s="33"/>
      <c r="Q130" s="33"/>
      <c r="R130" s="33"/>
      <c r="S130" s="33"/>
      <c r="T130" s="33"/>
      <c r="U130" s="33"/>
      <c r="V130" s="33">
        <f>'Anchor-Still'!I127</f>
        <v>0</v>
      </c>
      <c r="W130" s="33">
        <f>'Anchor-Still'!J127</f>
        <v>0</v>
      </c>
      <c r="X130" s="34">
        <f t="shared" si="7"/>
        <v>0</v>
      </c>
      <c r="Y130" s="15"/>
      <c r="Z130" s="32">
        <f>'Test-Still'!B127</f>
        <v>4102112</v>
      </c>
      <c r="AA130" s="33">
        <f>'Test-Still'!C127</f>
        <v>45.020200000000003</v>
      </c>
      <c r="AB130" s="33">
        <f>'Test-Still'!D127</f>
        <v>50.502699999999997</v>
      </c>
      <c r="AC130" s="33">
        <f>'Test-Still'!E127</f>
        <v>50.165399999999998</v>
      </c>
      <c r="AD130" s="33"/>
      <c r="AE130" s="33">
        <f>'Test-Still'!F127</f>
        <v>32.577300000000001</v>
      </c>
      <c r="AF130" s="33">
        <f>'Test-Still'!G127</f>
        <v>23.059899999999999</v>
      </c>
      <c r="AG130" s="33">
        <f>'Test-Still'!H127</f>
        <v>95.229900000000001</v>
      </c>
      <c r="AH130" s="33"/>
      <c r="AI130" s="33"/>
      <c r="AJ130" s="33"/>
      <c r="AK130" s="33"/>
      <c r="AL130" s="33"/>
      <c r="AM130" s="33"/>
      <c r="AN130" s="33"/>
      <c r="AO130" s="33">
        <f>'Test-Still'!I127</f>
        <v>288.7</v>
      </c>
      <c r="AP130" s="33">
        <f>'Test-Still'!J127</f>
        <v>1.0435000000000001</v>
      </c>
      <c r="AQ130" s="34">
        <f t="shared" si="8"/>
        <v>8.0194444444444443E-2</v>
      </c>
      <c r="AR130" s="32" t="e">
        <f t="shared" si="9"/>
        <v>#DIV/0!</v>
      </c>
      <c r="AS130" s="33" t="e">
        <f t="shared" si="10"/>
        <v>#DIV/0!</v>
      </c>
      <c r="AT130" s="16"/>
      <c r="AU130" s="16"/>
      <c r="AV130" s="440" t="s">
        <v>123</v>
      </c>
      <c r="AW130" s="401" cm="1">
        <f t="array" ref="AW130">bdRateExtend($G130:$G133,H130:H133,$Z130:$Z133,AA130:AA133)</f>
        <v>-1</v>
      </c>
      <c r="AX130" s="402" cm="1">
        <f t="array" ref="AX130">bdRateExtend($G130:$G135,H130:H135,$Z130:$Z135,AA130:AA135)</f>
        <v>-1</v>
      </c>
      <c r="AY130" s="402" cm="1">
        <f t="array" ref="AY130">bdRateExtend($G130:$G135,I130:I135,$Z130:$Z135,AB130:AB135)</f>
        <v>-1</v>
      </c>
      <c r="AZ130" s="405" cm="1">
        <f t="array" ref="AZ130">bdRateExtend($G130:$G135,J130:J135,$Z130:$Z135,AC130:AC135)</f>
        <v>-1</v>
      </c>
      <c r="BA130" s="405" t="e" cm="1">
        <f t="array" ref="BA130">bdRateExtend($G130:$G135,K130:K135,$Z130:$Z135,AD130:AD135)</f>
        <v>#VALUE!</v>
      </c>
      <c r="BB130" s="401" cm="1">
        <f t="array" ref="BB130">bdRateExtend($G130:$G133,L130:L133,$Z130:$Z133,AE130:AE133)</f>
        <v>-1</v>
      </c>
      <c r="BC130" s="376" cm="1">
        <f t="array" ref="BC130">bdRateExtend($G130:$G135,L130:L135,$Z130:$Z135,AE130:AE135)</f>
        <v>-1</v>
      </c>
      <c r="BD130" s="401" cm="1">
        <f t="array" ref="BD130">bdRateExtend($G130:$G133,M130:M133,$Z130:$Z133,AF130:AF133)</f>
        <v>-1</v>
      </c>
      <c r="BE130" s="376" cm="1">
        <f t="array" ref="BE130">bdRateExtend($G130:$G135,M130:M135,$Z130:$Z135,AF130:AF135)</f>
        <v>-1</v>
      </c>
      <c r="BF130" s="379" cm="1">
        <f t="array" ref="BF130">bdRateExtend($G130:$G133,N130:N133,$Z130:$Z133,AG130:AG133)</f>
        <v>-1</v>
      </c>
      <c r="BG130" s="376" cm="1">
        <f t="array" ref="BG130">bdRateExtend($G130:$G135,N130:N135,$Z130:$Z135,AG130:AG135)</f>
        <v>-1</v>
      </c>
      <c r="BH130" s="379" t="e" cm="1">
        <f t="array" ref="BH130">bdRateExtend($G130:$G133,O130:O133,$Z130:$Z133,AH130:AH133)</f>
        <v>#VALUE!</v>
      </c>
      <c r="BI130" s="376" t="e" cm="1">
        <f t="array" ref="BI130">bdRateExtend($G130:$G135,O130:O135,$Z130:$Z135,AH130:AH135)</f>
        <v>#VALUE!</v>
      </c>
      <c r="BJ130" s="401" t="e" cm="1">
        <f t="array" ref="BJ130">bdRateExtend($G130:$G133,P130:P133,$Z130:$Z133,AI130:AI133)</f>
        <v>#VALUE!</v>
      </c>
      <c r="BK130" s="376" t="e" cm="1">
        <f t="array" ref="BK130">bdRateExtend($G130:$G135,P130:P135,$Z130:$Z135,AI130:AI135)</f>
        <v>#VALUE!</v>
      </c>
      <c r="BL130" s="401" t="e" cm="1">
        <f t="array" ref="BL130">bdRateExtend($G130:$G133,Q130:Q133,$Z130:$Z133,AJ130:AJ133)</f>
        <v>#VALUE!</v>
      </c>
      <c r="BM130" s="376" t="e" cm="1">
        <f t="array" ref="BM130">bdRateExtend($G130:$G135,Q130:Q135,$Z130:$Z135,AJ130:AJ135)</f>
        <v>#VALUE!</v>
      </c>
      <c r="BN130" s="401" t="e" cm="1">
        <f t="array" ref="BN130">bdRateExtend($G130:$G133,R130:R133,$Z130:$Z133,AK130:AK133)</f>
        <v>#VALUE!</v>
      </c>
      <c r="BO130" s="402" t="e" cm="1">
        <f t="array" ref="BO130">bdRateExtend($G130:$G135,R130:R135,$Z130:$Z135,AK130:AK135)</f>
        <v>#VALUE!</v>
      </c>
      <c r="BP130" s="402" t="e" cm="1">
        <f t="array" ref="BP130">bdRateExtend($G130:$G135,S130:S135,$Z130:$Z135,AL130:AL135)</f>
        <v>#VALUE!</v>
      </c>
      <c r="BQ130" s="402" t="e" cm="1">
        <f t="array" ref="BQ130">bdRateExtend($G130:$G135,T130:T135,$Z130:$Z135,AM130:AM135)</f>
        <v>#VALUE!</v>
      </c>
      <c r="BR130" s="402" t="e" cm="1">
        <f t="array" ref="BR130">bdRateExtend($G130:$G135,U130:U135,$Z130:$Z135,AN130:AN135)</f>
        <v>#VALUE!</v>
      </c>
    </row>
    <row r="131" spans="1:70" ht="17" customHeight="1" x14ac:dyDescent="0.2">
      <c r="A131" s="387"/>
      <c r="B131" s="390"/>
      <c r="C131" s="393"/>
      <c r="D131" s="396"/>
      <c r="E131" s="399"/>
      <c r="F131" s="312">
        <v>27</v>
      </c>
      <c r="G131" s="35">
        <f>'Anchor-Still'!B128</f>
        <v>0</v>
      </c>
      <c r="H131" s="40">
        <f>'Anchor-Still'!C128</f>
        <v>0</v>
      </c>
      <c r="I131" s="40">
        <f>'Anchor-Still'!D128</f>
        <v>0</v>
      </c>
      <c r="J131" s="40">
        <f>'Anchor-Still'!E128</f>
        <v>0</v>
      </c>
      <c r="K131" s="40"/>
      <c r="L131" s="40">
        <f>'Anchor-Still'!F128</f>
        <v>0</v>
      </c>
      <c r="M131" s="40">
        <f>'Anchor-Still'!G128</f>
        <v>0</v>
      </c>
      <c r="N131" s="40">
        <f>'Anchor-Still'!H128</f>
        <v>0</v>
      </c>
      <c r="O131" s="40"/>
      <c r="P131" s="40"/>
      <c r="Q131" s="40"/>
      <c r="R131" s="40"/>
      <c r="S131" s="40"/>
      <c r="T131" s="40"/>
      <c r="U131" s="40"/>
      <c r="V131" s="40">
        <f>'Anchor-Still'!I128</f>
        <v>0</v>
      </c>
      <c r="W131" s="40">
        <f>'Anchor-Still'!J128</f>
        <v>0</v>
      </c>
      <c r="X131" s="36">
        <f t="shared" si="7"/>
        <v>0</v>
      </c>
      <c r="Y131" s="15"/>
      <c r="Z131" s="35">
        <f>'Test-Still'!B128</f>
        <v>2527208</v>
      </c>
      <c r="AA131" s="40">
        <f>'Test-Still'!C128</f>
        <v>43.327800000000003</v>
      </c>
      <c r="AB131" s="40">
        <f>'Test-Still'!D128</f>
        <v>49.528799999999997</v>
      </c>
      <c r="AC131" s="40">
        <f>'Test-Still'!E128</f>
        <v>49.2879</v>
      </c>
      <c r="AD131" s="40"/>
      <c r="AE131" s="40">
        <f>'Test-Still'!F128</f>
        <v>30.451699999999999</v>
      </c>
      <c r="AF131" s="40">
        <f>'Test-Still'!G128</f>
        <v>21.762</v>
      </c>
      <c r="AG131" s="40">
        <f>'Test-Still'!H128</f>
        <v>93.361900000000006</v>
      </c>
      <c r="AH131" s="40"/>
      <c r="AI131" s="40"/>
      <c r="AJ131" s="40"/>
      <c r="AK131" s="40"/>
      <c r="AL131" s="40"/>
      <c r="AM131" s="40"/>
      <c r="AN131" s="40"/>
      <c r="AO131" s="40">
        <f>'Test-Still'!I128</f>
        <v>223</v>
      </c>
      <c r="AP131" s="40">
        <f>'Test-Still'!J128</f>
        <v>0.74409999999999998</v>
      </c>
      <c r="AQ131" s="36">
        <f t="shared" si="8"/>
        <v>6.1944444444444448E-2</v>
      </c>
      <c r="AR131" s="35" t="e">
        <f t="shared" si="9"/>
        <v>#DIV/0!</v>
      </c>
      <c r="AS131" s="40" t="e">
        <f t="shared" si="10"/>
        <v>#DIV/0!</v>
      </c>
      <c r="AT131" s="16"/>
      <c r="AU131" s="16"/>
      <c r="AV131" s="381"/>
      <c r="AW131" s="382"/>
      <c r="AX131" s="403"/>
      <c r="AY131" s="403"/>
      <c r="AZ131" s="406"/>
      <c r="BA131" s="406"/>
      <c r="BB131" s="382"/>
      <c r="BC131" s="377"/>
      <c r="BD131" s="382"/>
      <c r="BE131" s="377"/>
      <c r="BF131" s="380"/>
      <c r="BG131" s="377"/>
      <c r="BH131" s="380"/>
      <c r="BI131" s="377"/>
      <c r="BJ131" s="382"/>
      <c r="BK131" s="377"/>
      <c r="BL131" s="382"/>
      <c r="BM131" s="377"/>
      <c r="BN131" s="382"/>
      <c r="BO131" s="403"/>
      <c r="BP131" s="403"/>
      <c r="BQ131" s="403"/>
      <c r="BR131" s="403"/>
    </row>
    <row r="132" spans="1:70" ht="17" customHeight="1" x14ac:dyDescent="0.2">
      <c r="A132" s="387"/>
      <c r="B132" s="390"/>
      <c r="C132" s="393"/>
      <c r="D132" s="396"/>
      <c r="E132" s="399"/>
      <c r="F132" s="312">
        <v>36</v>
      </c>
      <c r="G132" s="35">
        <f>'Anchor-Still'!B129</f>
        <v>0</v>
      </c>
      <c r="H132" s="40">
        <f>'Anchor-Still'!C129</f>
        <v>0</v>
      </c>
      <c r="I132" s="40">
        <f>'Anchor-Still'!D129</f>
        <v>0</v>
      </c>
      <c r="J132" s="40">
        <f>'Anchor-Still'!E129</f>
        <v>0</v>
      </c>
      <c r="K132" s="40"/>
      <c r="L132" s="40">
        <f>'Anchor-Still'!F129</f>
        <v>0</v>
      </c>
      <c r="M132" s="40">
        <f>'Anchor-Still'!G129</f>
        <v>0</v>
      </c>
      <c r="N132" s="40">
        <f>'Anchor-Still'!H129</f>
        <v>0</v>
      </c>
      <c r="O132" s="40"/>
      <c r="P132" s="40"/>
      <c r="Q132" s="40"/>
      <c r="R132" s="40"/>
      <c r="S132" s="40"/>
      <c r="T132" s="40"/>
      <c r="U132" s="40"/>
      <c r="V132" s="40">
        <f>'Anchor-Still'!I129</f>
        <v>0</v>
      </c>
      <c r="W132" s="40">
        <f>'Anchor-Still'!J129</f>
        <v>0</v>
      </c>
      <c r="X132" s="36">
        <f t="shared" si="7"/>
        <v>0</v>
      </c>
      <c r="Y132" s="15"/>
      <c r="Z132" s="35">
        <f>'Test-Still'!B129</f>
        <v>1510056</v>
      </c>
      <c r="AA132" s="40">
        <f>'Test-Still'!C129</f>
        <v>41.143700000000003</v>
      </c>
      <c r="AB132" s="40">
        <f>'Test-Still'!D129</f>
        <v>48.313699999999997</v>
      </c>
      <c r="AC132" s="40">
        <f>'Test-Still'!E129</f>
        <v>48.395099999999999</v>
      </c>
      <c r="AD132" s="40"/>
      <c r="AE132" s="40">
        <f>'Test-Still'!F129</f>
        <v>27.938700000000001</v>
      </c>
      <c r="AF132" s="40">
        <f>'Test-Still'!G129</f>
        <v>20.064800000000002</v>
      </c>
      <c r="AG132" s="40">
        <f>'Test-Still'!H129</f>
        <v>89.340100000000007</v>
      </c>
      <c r="AH132" s="40"/>
      <c r="AI132" s="40"/>
      <c r="AJ132" s="40"/>
      <c r="AK132" s="40"/>
      <c r="AL132" s="40"/>
      <c r="AM132" s="40"/>
      <c r="AN132" s="40"/>
      <c r="AO132" s="40">
        <f>'Test-Still'!I129</f>
        <v>216.1</v>
      </c>
      <c r="AP132" s="40">
        <f>'Test-Still'!J129</f>
        <v>0.70569999999999999</v>
      </c>
      <c r="AQ132" s="36">
        <f t="shared" si="8"/>
        <v>6.0027777777777777E-2</v>
      </c>
      <c r="AR132" s="35" t="e">
        <f t="shared" si="9"/>
        <v>#DIV/0!</v>
      </c>
      <c r="AS132" s="40" t="e">
        <f t="shared" si="10"/>
        <v>#DIV/0!</v>
      </c>
      <c r="AT132" s="16"/>
      <c r="AU132" s="16"/>
      <c r="AV132" s="381" t="s">
        <v>124</v>
      </c>
      <c r="AW132" s="382" cm="1">
        <f t="array" ref="AW132">bdRateExtend($G131:$G134,H131:H134,$Z131:$Z134,AA131:AA134)</f>
        <v>-1</v>
      </c>
      <c r="AX132" s="403"/>
      <c r="AY132" s="403"/>
      <c r="AZ132" s="406"/>
      <c r="BA132" s="406"/>
      <c r="BB132" s="382" cm="1">
        <f t="array" ref="BB132">bdRateExtend($G131:$G134,L131:L134,$Z131:$Z134,AE131:AE134)</f>
        <v>-1</v>
      </c>
      <c r="BC132" s="377"/>
      <c r="BD132" s="382" cm="1">
        <f t="array" ref="BD132">bdRateExtend($G131:$G134,M131:M134,$Z131:$Z134,AF131:AF134)</f>
        <v>-1</v>
      </c>
      <c r="BE132" s="377"/>
      <c r="BF132" s="380" cm="1">
        <f t="array" ref="BF132">bdRateExtend($G131:$G134,N131:N134,$Z131:$Z134,AG131:AG134)</f>
        <v>-1</v>
      </c>
      <c r="BG132" s="377"/>
      <c r="BH132" s="380" t="e" cm="1">
        <f t="array" ref="BH132">bdRateExtend($G131:$G134,O131:O134,$Z131:$Z134,AH131:AH134)</f>
        <v>#VALUE!</v>
      </c>
      <c r="BI132" s="377"/>
      <c r="BJ132" s="382" t="e" cm="1">
        <f t="array" ref="BJ132">bdRateExtend($G131:$G134,P131:P134,$Z131:$Z134,AI131:AI134)</f>
        <v>#VALUE!</v>
      </c>
      <c r="BK132" s="377"/>
      <c r="BL132" s="382" t="e" cm="1">
        <f t="array" ref="BL132">bdRateExtend($G131:$G134,Q131:Q134,$Z131:$Z134,AJ131:AJ134)</f>
        <v>#VALUE!</v>
      </c>
      <c r="BM132" s="377"/>
      <c r="BN132" s="382" t="e" cm="1">
        <f t="array" ref="BN132">bdRateExtend($G131:$G134,R131:R134,$Z131:$Z134,AK131:AK134)</f>
        <v>#VALUE!</v>
      </c>
      <c r="BO132" s="403"/>
      <c r="BP132" s="403"/>
      <c r="BQ132" s="403"/>
      <c r="BR132" s="403"/>
    </row>
    <row r="133" spans="1:70" ht="17" customHeight="1" x14ac:dyDescent="0.2">
      <c r="A133" s="387"/>
      <c r="B133" s="390"/>
      <c r="C133" s="393"/>
      <c r="D133" s="396"/>
      <c r="E133" s="399"/>
      <c r="F133" s="312">
        <v>45</v>
      </c>
      <c r="G133" s="35">
        <f>'Anchor-Still'!B130</f>
        <v>0</v>
      </c>
      <c r="H133" s="40">
        <f>'Anchor-Still'!C130</f>
        <v>0</v>
      </c>
      <c r="I133" s="40">
        <f>'Anchor-Still'!D130</f>
        <v>0</v>
      </c>
      <c r="J133" s="40">
        <f>'Anchor-Still'!E130</f>
        <v>0</v>
      </c>
      <c r="K133" s="40"/>
      <c r="L133" s="40">
        <f>'Anchor-Still'!F130</f>
        <v>0</v>
      </c>
      <c r="M133" s="40">
        <f>'Anchor-Still'!G130</f>
        <v>0</v>
      </c>
      <c r="N133" s="40">
        <f>'Anchor-Still'!H130</f>
        <v>0</v>
      </c>
      <c r="O133" s="40"/>
      <c r="P133" s="40"/>
      <c r="Q133" s="40"/>
      <c r="R133" s="40"/>
      <c r="S133" s="40"/>
      <c r="T133" s="40"/>
      <c r="U133" s="40"/>
      <c r="V133" s="40">
        <f>'Anchor-Still'!I130</f>
        <v>0</v>
      </c>
      <c r="W133" s="40">
        <f>'Anchor-Still'!J130</f>
        <v>0</v>
      </c>
      <c r="X133" s="36">
        <f t="shared" si="7"/>
        <v>0</v>
      </c>
      <c r="Y133" s="15"/>
      <c r="Z133" s="35">
        <f>'Test-Still'!B130</f>
        <v>881336</v>
      </c>
      <c r="AA133" s="40">
        <f>'Test-Still'!C130</f>
        <v>38.524099999999997</v>
      </c>
      <c r="AB133" s="40">
        <f>'Test-Still'!D130</f>
        <v>46.7669</v>
      </c>
      <c r="AC133" s="40">
        <f>'Test-Still'!E130</f>
        <v>47.255800000000001</v>
      </c>
      <c r="AD133" s="40"/>
      <c r="AE133" s="40">
        <f>'Test-Still'!F130</f>
        <v>24.986799999999999</v>
      </c>
      <c r="AF133" s="40">
        <f>'Test-Still'!G130</f>
        <v>17.9602</v>
      </c>
      <c r="AG133" s="40">
        <f>'Test-Still'!H130</f>
        <v>81.650899999999993</v>
      </c>
      <c r="AH133" s="40"/>
      <c r="AI133" s="40"/>
      <c r="AJ133" s="40"/>
      <c r="AK133" s="40"/>
      <c r="AL133" s="40"/>
      <c r="AM133" s="40"/>
      <c r="AN133" s="40"/>
      <c r="AO133" s="40">
        <f>'Test-Still'!I130</f>
        <v>168.1</v>
      </c>
      <c r="AP133" s="40">
        <f>'Test-Still'!J130</f>
        <v>0.64510000000000001</v>
      </c>
      <c r="AQ133" s="36">
        <f t="shared" si="8"/>
        <v>4.6694444444444441E-2</v>
      </c>
      <c r="AR133" s="35" t="e">
        <f t="shared" si="9"/>
        <v>#DIV/0!</v>
      </c>
      <c r="AS133" s="40" t="e">
        <f t="shared" si="10"/>
        <v>#DIV/0!</v>
      </c>
      <c r="AT133" s="16"/>
      <c r="AU133" s="16"/>
      <c r="AV133" s="381"/>
      <c r="AW133" s="382"/>
      <c r="AX133" s="403"/>
      <c r="AY133" s="403"/>
      <c r="AZ133" s="406"/>
      <c r="BA133" s="406"/>
      <c r="BB133" s="382"/>
      <c r="BC133" s="377"/>
      <c r="BD133" s="382"/>
      <c r="BE133" s="377"/>
      <c r="BF133" s="380"/>
      <c r="BG133" s="377"/>
      <c r="BH133" s="380"/>
      <c r="BI133" s="377"/>
      <c r="BJ133" s="382"/>
      <c r="BK133" s="377"/>
      <c r="BL133" s="382"/>
      <c r="BM133" s="377"/>
      <c r="BN133" s="382"/>
      <c r="BO133" s="403"/>
      <c r="BP133" s="403"/>
      <c r="BQ133" s="403"/>
      <c r="BR133" s="403"/>
    </row>
    <row r="134" spans="1:70" ht="17" customHeight="1" x14ac:dyDescent="0.2">
      <c r="A134" s="387"/>
      <c r="B134" s="390"/>
      <c r="C134" s="393"/>
      <c r="D134" s="396"/>
      <c r="E134" s="399"/>
      <c r="F134" s="312">
        <v>54</v>
      </c>
      <c r="G134" s="35">
        <f>'Anchor-Still'!B131</f>
        <v>0</v>
      </c>
      <c r="H134" s="40">
        <f>'Anchor-Still'!C131</f>
        <v>0</v>
      </c>
      <c r="I134" s="40">
        <f>'Anchor-Still'!D131</f>
        <v>0</v>
      </c>
      <c r="J134" s="40">
        <f>'Anchor-Still'!E131</f>
        <v>0</v>
      </c>
      <c r="K134" s="40"/>
      <c r="L134" s="40">
        <f>'Anchor-Still'!F131</f>
        <v>0</v>
      </c>
      <c r="M134" s="40">
        <f>'Anchor-Still'!G131</f>
        <v>0</v>
      </c>
      <c r="N134" s="40">
        <f>'Anchor-Still'!H131</f>
        <v>0</v>
      </c>
      <c r="O134" s="40"/>
      <c r="P134" s="40"/>
      <c r="Q134" s="40"/>
      <c r="R134" s="40"/>
      <c r="S134" s="40"/>
      <c r="T134" s="40"/>
      <c r="U134" s="40"/>
      <c r="V134" s="40">
        <f>'Anchor-Still'!I131</f>
        <v>0</v>
      </c>
      <c r="W134" s="40">
        <f>'Anchor-Still'!J131</f>
        <v>0</v>
      </c>
      <c r="X134" s="36">
        <f t="shared" si="7"/>
        <v>0</v>
      </c>
      <c r="Y134" s="15"/>
      <c r="Z134" s="35">
        <f>'Test-Still'!B131</f>
        <v>504824</v>
      </c>
      <c r="AA134" s="40">
        <f>'Test-Still'!C131</f>
        <v>35.763300000000001</v>
      </c>
      <c r="AB134" s="40">
        <f>'Test-Still'!D131</f>
        <v>44.829500000000003</v>
      </c>
      <c r="AC134" s="40">
        <f>'Test-Still'!E131</f>
        <v>45.724699999999999</v>
      </c>
      <c r="AD134" s="40"/>
      <c r="AE134" s="40">
        <f>'Test-Still'!F131</f>
        <v>22.169799999999999</v>
      </c>
      <c r="AF134" s="40">
        <f>'Test-Still'!G131</f>
        <v>15.659700000000001</v>
      </c>
      <c r="AG134" s="40">
        <f>'Test-Still'!H131</f>
        <v>69.438699999999997</v>
      </c>
      <c r="AH134" s="40"/>
      <c r="AI134" s="40"/>
      <c r="AJ134" s="40"/>
      <c r="AK134" s="40"/>
      <c r="AL134" s="40"/>
      <c r="AM134" s="40"/>
      <c r="AN134" s="40"/>
      <c r="AO134" s="40">
        <f>'Test-Still'!I131</f>
        <v>133.19999999999999</v>
      </c>
      <c r="AP134" s="40">
        <f>'Test-Still'!J131</f>
        <v>0.59089999999999998</v>
      </c>
      <c r="AQ134" s="36">
        <f t="shared" si="8"/>
        <v>3.6999999999999998E-2</v>
      </c>
      <c r="AR134" s="35" t="e">
        <f t="shared" si="9"/>
        <v>#DIV/0!</v>
      </c>
      <c r="AS134" s="40" t="e">
        <f t="shared" si="10"/>
        <v>#DIV/0!</v>
      </c>
      <c r="AT134" s="16"/>
      <c r="AU134" s="16"/>
      <c r="AV134" s="381" t="s">
        <v>125</v>
      </c>
      <c r="AW134" s="382" cm="1">
        <f t="array" ref="AW134">bdRateExtend($G132:$G135,H132:H135,$Z132:$Z135,AA132:AA135)</f>
        <v>-1</v>
      </c>
      <c r="AX134" s="403"/>
      <c r="AY134" s="403"/>
      <c r="AZ134" s="406"/>
      <c r="BA134" s="406"/>
      <c r="BB134" s="382" cm="1">
        <f t="array" ref="BB134">bdRateExtend($G132:$G135,L132:L135,$Z132:$Z135,AE132:AE135)</f>
        <v>-1</v>
      </c>
      <c r="BC134" s="377"/>
      <c r="BD134" s="382" cm="1">
        <f t="array" ref="BD134">bdRateExtend($G132:$G135,M132:M135,$Z132:$Z135,AF132:AF135)</f>
        <v>-1</v>
      </c>
      <c r="BE134" s="377"/>
      <c r="BF134" s="380" cm="1">
        <f t="array" ref="BF134">bdRateExtend($G132:$G135,N132:N135,$Z132:$Z135,AG132:AG135)</f>
        <v>-1</v>
      </c>
      <c r="BG134" s="377"/>
      <c r="BH134" s="380" t="e" cm="1">
        <f t="array" ref="BH134">bdRateExtend($G132:$G135,O132:O135,$Z132:$Z135,AH132:AH135)</f>
        <v>#VALUE!</v>
      </c>
      <c r="BI134" s="377"/>
      <c r="BJ134" s="382" t="e" cm="1">
        <f t="array" ref="BJ134">bdRateExtend($G132:$G135,P132:P135,$Z132:$Z135,AI132:AI135)</f>
        <v>#VALUE!</v>
      </c>
      <c r="BK134" s="377"/>
      <c r="BL134" s="382" t="e" cm="1">
        <f t="array" ref="BL134">bdRateExtend($G132:$G135,Q132:Q135,$Z132:$Z135,AJ132:AJ135)</f>
        <v>#VALUE!</v>
      </c>
      <c r="BM134" s="377"/>
      <c r="BN134" s="382" t="e" cm="1">
        <f t="array" ref="BN134">bdRateExtend($G132:$G135,R132:R135,$Z132:$Z135,AK132:AK135)</f>
        <v>#VALUE!</v>
      </c>
      <c r="BO134" s="403"/>
      <c r="BP134" s="403"/>
      <c r="BQ134" s="403"/>
      <c r="BR134" s="403"/>
    </row>
    <row r="135" spans="1:70" ht="17" customHeight="1" thickBot="1" x14ac:dyDescent="0.25">
      <c r="A135" s="387"/>
      <c r="B135" s="391"/>
      <c r="C135" s="394"/>
      <c r="D135" s="397"/>
      <c r="E135" s="400"/>
      <c r="F135" s="313">
        <v>63</v>
      </c>
      <c r="G135" s="37">
        <f>'Anchor-Still'!B132</f>
        <v>0</v>
      </c>
      <c r="H135" s="38">
        <f>'Anchor-Still'!C132</f>
        <v>0</v>
      </c>
      <c r="I135" s="38">
        <f>'Anchor-Still'!D132</f>
        <v>0</v>
      </c>
      <c r="J135" s="38">
        <f>'Anchor-Still'!E132</f>
        <v>0</v>
      </c>
      <c r="K135" s="38"/>
      <c r="L135" s="38">
        <f>'Anchor-Still'!F132</f>
        <v>0</v>
      </c>
      <c r="M135" s="38">
        <f>'Anchor-Still'!G132</f>
        <v>0</v>
      </c>
      <c r="N135" s="38">
        <f>'Anchor-Still'!H132</f>
        <v>0</v>
      </c>
      <c r="O135" s="38"/>
      <c r="P135" s="38"/>
      <c r="Q135" s="38"/>
      <c r="R135" s="38"/>
      <c r="S135" s="38"/>
      <c r="T135" s="38"/>
      <c r="U135" s="38"/>
      <c r="V135" s="38">
        <f>'Anchor-Still'!I132</f>
        <v>0</v>
      </c>
      <c r="W135" s="38">
        <f>'Anchor-Still'!J132</f>
        <v>0</v>
      </c>
      <c r="X135" s="39">
        <f t="shared" si="7"/>
        <v>0</v>
      </c>
      <c r="Y135" s="15"/>
      <c r="Z135" s="37">
        <f>'Test-Still'!B132</f>
        <v>157432</v>
      </c>
      <c r="AA135" s="38">
        <f>'Test-Still'!C132</f>
        <v>31.1844</v>
      </c>
      <c r="AB135" s="38">
        <f>'Test-Still'!D132</f>
        <v>39.569499999999998</v>
      </c>
      <c r="AC135" s="38">
        <f>'Test-Still'!E132</f>
        <v>41.368099999999998</v>
      </c>
      <c r="AD135" s="38"/>
      <c r="AE135" s="38">
        <f>'Test-Still'!F132</f>
        <v>17.310700000000001</v>
      </c>
      <c r="AF135" s="38">
        <f>'Test-Still'!G132</f>
        <v>11.8629</v>
      </c>
      <c r="AG135" s="38">
        <f>'Test-Still'!H132</f>
        <v>38.407400000000003</v>
      </c>
      <c r="AH135" s="38"/>
      <c r="AI135" s="38"/>
      <c r="AJ135" s="38"/>
      <c r="AK135" s="38"/>
      <c r="AL135" s="38"/>
      <c r="AM135" s="38"/>
      <c r="AN135" s="38"/>
      <c r="AO135" s="38">
        <f>'Test-Still'!I132</f>
        <v>95.3</v>
      </c>
      <c r="AP135" s="38">
        <f>'Test-Still'!J132</f>
        <v>0.52100000000000002</v>
      </c>
      <c r="AQ135" s="39">
        <f t="shared" si="8"/>
        <v>2.647222222222222E-2</v>
      </c>
      <c r="AR135" s="37" t="e">
        <f t="shared" si="9"/>
        <v>#DIV/0!</v>
      </c>
      <c r="AS135" s="38" t="e">
        <f t="shared" si="10"/>
        <v>#DIV/0!</v>
      </c>
      <c r="AT135" s="16"/>
      <c r="AU135" s="16"/>
      <c r="AV135" s="383"/>
      <c r="AW135" s="384"/>
      <c r="AX135" s="404"/>
      <c r="AY135" s="404"/>
      <c r="AZ135" s="407"/>
      <c r="BA135" s="407"/>
      <c r="BB135" s="384"/>
      <c r="BC135" s="378"/>
      <c r="BD135" s="384"/>
      <c r="BE135" s="378"/>
      <c r="BF135" s="385"/>
      <c r="BG135" s="378"/>
      <c r="BH135" s="385"/>
      <c r="BI135" s="378"/>
      <c r="BJ135" s="384"/>
      <c r="BK135" s="378"/>
      <c r="BL135" s="384"/>
      <c r="BM135" s="378"/>
      <c r="BN135" s="384"/>
      <c r="BO135" s="404"/>
      <c r="BP135" s="404"/>
      <c r="BQ135" s="404"/>
      <c r="BR135" s="404"/>
    </row>
    <row r="136" spans="1:70" ht="17" customHeight="1" x14ac:dyDescent="0.2">
      <c r="A136" s="387"/>
      <c r="B136" s="389" t="s">
        <v>1260</v>
      </c>
      <c r="C136" s="392" t="s">
        <v>1216</v>
      </c>
      <c r="D136" s="395"/>
      <c r="E136" s="398">
        <v>8</v>
      </c>
      <c r="F136" s="311">
        <v>18</v>
      </c>
      <c r="G136" s="32">
        <f>'Anchor-Still'!B133</f>
        <v>0</v>
      </c>
      <c r="H136" s="33">
        <f>'Anchor-Still'!C133</f>
        <v>0</v>
      </c>
      <c r="I136" s="33">
        <f>'Anchor-Still'!D133</f>
        <v>0</v>
      </c>
      <c r="J136" s="33">
        <f>'Anchor-Still'!E133</f>
        <v>0</v>
      </c>
      <c r="K136" s="33"/>
      <c r="L136" s="33">
        <f>'Anchor-Still'!F133</f>
        <v>0</v>
      </c>
      <c r="M136" s="33">
        <f>'Anchor-Still'!G133</f>
        <v>0</v>
      </c>
      <c r="N136" s="33">
        <f>'Anchor-Still'!H133</f>
        <v>0</v>
      </c>
      <c r="O136" s="33"/>
      <c r="P136" s="33"/>
      <c r="Q136" s="33"/>
      <c r="R136" s="33"/>
      <c r="S136" s="33"/>
      <c r="T136" s="33"/>
      <c r="U136" s="33"/>
      <c r="V136" s="33">
        <f>'Anchor-Still'!I133</f>
        <v>0</v>
      </c>
      <c r="W136" s="33">
        <f>'Anchor-Still'!J133</f>
        <v>0</v>
      </c>
      <c r="X136" s="34">
        <f t="shared" si="7"/>
        <v>0</v>
      </c>
      <c r="Y136" s="15"/>
      <c r="Z136" s="32">
        <f>'Test-Still'!B133</f>
        <v>3854744</v>
      </c>
      <c r="AA136" s="33">
        <f>'Test-Still'!C133</f>
        <v>41.700600000000001</v>
      </c>
      <c r="AB136" s="33">
        <f>'Test-Still'!D133</f>
        <v>54.01</v>
      </c>
      <c r="AC136" s="33">
        <f>'Test-Still'!E133</f>
        <v>54.375900000000001</v>
      </c>
      <c r="AD136" s="33"/>
      <c r="AE136" s="33">
        <f>'Test-Still'!F133</f>
        <v>34.615200000000002</v>
      </c>
      <c r="AF136" s="33">
        <f>'Test-Still'!G133</f>
        <v>18.789300000000001</v>
      </c>
      <c r="AG136" s="33">
        <f>'Test-Still'!H133</f>
        <v>96.045100000000005</v>
      </c>
      <c r="AH136" s="33"/>
      <c r="AI136" s="33"/>
      <c r="AJ136" s="33"/>
      <c r="AK136" s="33"/>
      <c r="AL136" s="33"/>
      <c r="AM136" s="33"/>
      <c r="AN136" s="33"/>
      <c r="AO136" s="33">
        <f>'Test-Still'!I133</f>
        <v>667.2</v>
      </c>
      <c r="AP136" s="33">
        <f>'Test-Still'!J133</f>
        <v>0.99780000000000002</v>
      </c>
      <c r="AQ136" s="34">
        <f t="shared" si="8"/>
        <v>0.18533333333333335</v>
      </c>
      <c r="AR136" s="32" t="e">
        <f t="shared" si="9"/>
        <v>#DIV/0!</v>
      </c>
      <c r="AS136" s="33" t="e">
        <f t="shared" si="10"/>
        <v>#DIV/0!</v>
      </c>
      <c r="AT136" s="16"/>
      <c r="AU136" s="16"/>
      <c r="AV136" s="440" t="s">
        <v>123</v>
      </c>
      <c r="AW136" s="401" cm="1">
        <f t="array" ref="AW136">bdRateExtend($G136:$G139,H136:H139,$Z136:$Z139,AA136:AA139)</f>
        <v>-1</v>
      </c>
      <c r="AX136" s="402" cm="1">
        <f t="array" ref="AX136">bdRateExtend($G136:$G141,H136:H141,$Z136:$Z141,AA136:AA141)</f>
        <v>-1</v>
      </c>
      <c r="AY136" s="402" cm="1">
        <f t="array" ref="AY136">bdRateExtend($G136:$G141,I136:I141,$Z136:$Z141,AB136:AB141)</f>
        <v>-1</v>
      </c>
      <c r="AZ136" s="405" cm="1">
        <f t="array" ref="AZ136">bdRateExtend($G136:$G141,J136:J141,$Z136:$Z141,AC136:AC141)</f>
        <v>-1</v>
      </c>
      <c r="BA136" s="405" t="e" cm="1">
        <f t="array" ref="BA136">bdRateExtend($G136:$G141,K136:K141,$Z136:$Z141,AD136:AD141)</f>
        <v>#VALUE!</v>
      </c>
      <c r="BB136" s="401" cm="1">
        <f t="array" ref="BB136">bdRateExtend($G136:$G139,L136:L139,$Z136:$Z139,AE136:AE139)</f>
        <v>-1</v>
      </c>
      <c r="BC136" s="376" cm="1">
        <f t="array" ref="BC136">bdRateExtend($G136:$G141,L136:L141,$Z136:$Z141,AE136:AE141)</f>
        <v>-1</v>
      </c>
      <c r="BD136" s="401" cm="1">
        <f t="array" ref="BD136">bdRateExtend($G136:$G139,M136:M139,$Z136:$Z139,AF136:AF139)</f>
        <v>-1</v>
      </c>
      <c r="BE136" s="376" cm="1">
        <f t="array" ref="BE136">bdRateExtend($G136:$G141,M136:M141,$Z136:$Z141,AF136:AF141)</f>
        <v>-1</v>
      </c>
      <c r="BF136" s="379" cm="1">
        <f t="array" ref="BF136">bdRateExtend($G136:$G139,N136:N139,$Z136:$Z139,AG136:AG139)</f>
        <v>-1</v>
      </c>
      <c r="BG136" s="376" cm="1">
        <f t="array" ref="BG136">bdRateExtend($G136:$G141,N136:N141,$Z136:$Z141,AG136:AG141)</f>
        <v>-1</v>
      </c>
      <c r="BH136" s="379" t="e" cm="1">
        <f t="array" ref="BH136">bdRateExtend($G136:$G139,O136:O139,$Z136:$Z139,AH136:AH139)</f>
        <v>#VALUE!</v>
      </c>
      <c r="BI136" s="376" t="e" cm="1">
        <f t="array" ref="BI136">bdRateExtend($G136:$G141,O136:O141,$Z136:$Z141,AH136:AH141)</f>
        <v>#VALUE!</v>
      </c>
      <c r="BJ136" s="401" t="e" cm="1">
        <f t="array" ref="BJ136">bdRateExtend($G136:$G139,P136:P139,$Z136:$Z139,AI136:AI139)</f>
        <v>#VALUE!</v>
      </c>
      <c r="BK136" s="376" t="e" cm="1">
        <f t="array" ref="BK136">bdRateExtend($G136:$G141,P136:P141,$Z136:$Z141,AI136:AI141)</f>
        <v>#VALUE!</v>
      </c>
      <c r="BL136" s="401" t="e" cm="1">
        <f t="array" ref="BL136">bdRateExtend($G136:$G139,Q136:Q139,$Z136:$Z139,AJ136:AJ139)</f>
        <v>#VALUE!</v>
      </c>
      <c r="BM136" s="376" t="e" cm="1">
        <f t="array" ref="BM136">bdRateExtend($G136:$G141,Q136:Q141,$Z136:$Z141,AJ136:AJ141)</f>
        <v>#VALUE!</v>
      </c>
      <c r="BN136" s="401" t="e" cm="1">
        <f t="array" ref="BN136">bdRateExtend($G136:$G139,R136:R139,$Z136:$Z139,AK136:AK139)</f>
        <v>#VALUE!</v>
      </c>
      <c r="BO136" s="402" t="e" cm="1">
        <f t="array" ref="BO136">bdRateExtend($G136:$G141,R136:R141,$Z136:$Z141,AK136:AK141)</f>
        <v>#VALUE!</v>
      </c>
      <c r="BP136" s="402" t="e" cm="1">
        <f t="array" ref="BP136">bdRateExtend($G136:$G141,S136:S141,$Z136:$Z141,AL136:AL141)</f>
        <v>#VALUE!</v>
      </c>
      <c r="BQ136" s="402" t="e" cm="1">
        <f t="array" ref="BQ136">bdRateExtend($G136:$G141,T136:T141,$Z136:$Z141,AM136:AM141)</f>
        <v>#VALUE!</v>
      </c>
      <c r="BR136" s="402" t="e" cm="1">
        <f t="array" ref="BR136">bdRateExtend($G136:$G141,U136:U141,$Z136:$Z141,AN136:AN141)</f>
        <v>#VALUE!</v>
      </c>
    </row>
    <row r="137" spans="1:70" ht="17" customHeight="1" x14ac:dyDescent="0.2">
      <c r="A137" s="387"/>
      <c r="B137" s="390"/>
      <c r="C137" s="393"/>
      <c r="D137" s="396"/>
      <c r="E137" s="399"/>
      <c r="F137" s="312">
        <v>27</v>
      </c>
      <c r="G137" s="35">
        <f>'Anchor-Still'!B134</f>
        <v>0</v>
      </c>
      <c r="H137" s="40">
        <f>'Anchor-Still'!C134</f>
        <v>0</v>
      </c>
      <c r="I137" s="40">
        <f>'Anchor-Still'!D134</f>
        <v>0</v>
      </c>
      <c r="J137" s="40">
        <f>'Anchor-Still'!E134</f>
        <v>0</v>
      </c>
      <c r="K137" s="40"/>
      <c r="L137" s="40">
        <f>'Anchor-Still'!F134</f>
        <v>0</v>
      </c>
      <c r="M137" s="40">
        <f>'Anchor-Still'!G134</f>
        <v>0</v>
      </c>
      <c r="N137" s="40">
        <f>'Anchor-Still'!H134</f>
        <v>0</v>
      </c>
      <c r="O137" s="40"/>
      <c r="P137" s="40"/>
      <c r="Q137" s="40"/>
      <c r="R137" s="40"/>
      <c r="S137" s="40"/>
      <c r="T137" s="40"/>
      <c r="U137" s="40"/>
      <c r="V137" s="40">
        <f>'Anchor-Still'!I134</f>
        <v>0</v>
      </c>
      <c r="W137" s="40">
        <f>'Anchor-Still'!J134</f>
        <v>0</v>
      </c>
      <c r="X137" s="36">
        <f t="shared" si="7"/>
        <v>0</v>
      </c>
      <c r="Y137" s="15"/>
      <c r="Z137" s="35">
        <f>'Test-Still'!B134</f>
        <v>1697952</v>
      </c>
      <c r="AA137" s="40">
        <f>'Test-Still'!C134</f>
        <v>40.903399999999998</v>
      </c>
      <c r="AB137" s="40">
        <f>'Test-Still'!D134</f>
        <v>52.661299999999997</v>
      </c>
      <c r="AC137" s="40">
        <f>'Test-Still'!E134</f>
        <v>53.0899</v>
      </c>
      <c r="AD137" s="40"/>
      <c r="AE137" s="40">
        <f>'Test-Still'!F134</f>
        <v>31.391400000000001</v>
      </c>
      <c r="AF137" s="40">
        <f>'Test-Still'!G134</f>
        <v>17.610499999999998</v>
      </c>
      <c r="AG137" s="40">
        <f>'Test-Still'!H134</f>
        <v>94.607600000000005</v>
      </c>
      <c r="AH137" s="40"/>
      <c r="AI137" s="40"/>
      <c r="AJ137" s="40"/>
      <c r="AK137" s="40"/>
      <c r="AL137" s="40"/>
      <c r="AM137" s="40"/>
      <c r="AN137" s="40"/>
      <c r="AO137" s="40">
        <f>'Test-Still'!I134</f>
        <v>415.3</v>
      </c>
      <c r="AP137" s="40">
        <f>'Test-Still'!J134</f>
        <v>0.91949999999999998</v>
      </c>
      <c r="AQ137" s="36">
        <f t="shared" si="8"/>
        <v>0.11536111111111111</v>
      </c>
      <c r="AR137" s="35" t="e">
        <f t="shared" si="9"/>
        <v>#DIV/0!</v>
      </c>
      <c r="AS137" s="40" t="e">
        <f t="shared" si="10"/>
        <v>#DIV/0!</v>
      </c>
      <c r="AT137" s="16"/>
      <c r="AU137" s="16"/>
      <c r="AV137" s="381"/>
      <c r="AW137" s="382"/>
      <c r="AX137" s="403"/>
      <c r="AY137" s="403"/>
      <c r="AZ137" s="406"/>
      <c r="BA137" s="406"/>
      <c r="BB137" s="382"/>
      <c r="BC137" s="377"/>
      <c r="BD137" s="382"/>
      <c r="BE137" s="377"/>
      <c r="BF137" s="380"/>
      <c r="BG137" s="377"/>
      <c r="BH137" s="380"/>
      <c r="BI137" s="377"/>
      <c r="BJ137" s="382"/>
      <c r="BK137" s="377"/>
      <c r="BL137" s="382"/>
      <c r="BM137" s="377"/>
      <c r="BN137" s="382"/>
      <c r="BO137" s="403"/>
      <c r="BP137" s="403"/>
      <c r="BQ137" s="403"/>
      <c r="BR137" s="403"/>
    </row>
    <row r="138" spans="1:70" ht="17" customHeight="1" x14ac:dyDescent="0.2">
      <c r="A138" s="387"/>
      <c r="B138" s="390"/>
      <c r="C138" s="393"/>
      <c r="D138" s="396"/>
      <c r="E138" s="399"/>
      <c r="F138" s="312">
        <v>36</v>
      </c>
      <c r="G138" s="35">
        <f>'Anchor-Still'!B135</f>
        <v>0</v>
      </c>
      <c r="H138" s="40">
        <f>'Anchor-Still'!C135</f>
        <v>0</v>
      </c>
      <c r="I138" s="40">
        <f>'Anchor-Still'!D135</f>
        <v>0</v>
      </c>
      <c r="J138" s="40">
        <f>'Anchor-Still'!E135</f>
        <v>0</v>
      </c>
      <c r="K138" s="40"/>
      <c r="L138" s="40">
        <f>'Anchor-Still'!F135</f>
        <v>0</v>
      </c>
      <c r="M138" s="40">
        <f>'Anchor-Still'!G135</f>
        <v>0</v>
      </c>
      <c r="N138" s="40">
        <f>'Anchor-Still'!H135</f>
        <v>0</v>
      </c>
      <c r="O138" s="40"/>
      <c r="P138" s="40"/>
      <c r="Q138" s="40"/>
      <c r="R138" s="40"/>
      <c r="S138" s="40"/>
      <c r="T138" s="40"/>
      <c r="U138" s="40"/>
      <c r="V138" s="40">
        <f>'Anchor-Still'!I135</f>
        <v>0</v>
      </c>
      <c r="W138" s="40">
        <f>'Anchor-Still'!J135</f>
        <v>0</v>
      </c>
      <c r="X138" s="36">
        <f t="shared" ref="X138:X201" si="11">V138/3600</f>
        <v>0</v>
      </c>
      <c r="Y138" s="15"/>
      <c r="Z138" s="35">
        <f>'Test-Still'!B135</f>
        <v>869776</v>
      </c>
      <c r="AA138" s="40">
        <f>'Test-Still'!C135</f>
        <v>40.250300000000003</v>
      </c>
      <c r="AB138" s="40">
        <f>'Test-Still'!D135</f>
        <v>50.785600000000002</v>
      </c>
      <c r="AC138" s="40">
        <f>'Test-Still'!E135</f>
        <v>51.3337</v>
      </c>
      <c r="AD138" s="40"/>
      <c r="AE138" s="40">
        <f>'Test-Still'!F135</f>
        <v>27.7879</v>
      </c>
      <c r="AF138" s="40">
        <f>'Test-Still'!G135</f>
        <v>16.817900000000002</v>
      </c>
      <c r="AG138" s="40">
        <f>'Test-Still'!H135</f>
        <v>91.321700000000007</v>
      </c>
      <c r="AH138" s="40"/>
      <c r="AI138" s="40"/>
      <c r="AJ138" s="40"/>
      <c r="AK138" s="40"/>
      <c r="AL138" s="40"/>
      <c r="AM138" s="40"/>
      <c r="AN138" s="40"/>
      <c r="AO138" s="40">
        <f>'Test-Still'!I135</f>
        <v>351.7</v>
      </c>
      <c r="AP138" s="40">
        <f>'Test-Still'!J135</f>
        <v>0.83609999999999995</v>
      </c>
      <c r="AQ138" s="36">
        <f t="shared" ref="AQ138:AQ201" si="12">AO138/3600</f>
        <v>9.7694444444444445E-2</v>
      </c>
      <c r="AR138" s="35" t="e">
        <f t="shared" ref="AR138:AR201" si="13">AO138/V138</f>
        <v>#DIV/0!</v>
      </c>
      <c r="AS138" s="40" t="e">
        <f t="shared" ref="AS138:AS201" si="14">AP138/W138</f>
        <v>#DIV/0!</v>
      </c>
      <c r="AT138" s="16"/>
      <c r="AU138" s="16"/>
      <c r="AV138" s="381" t="s">
        <v>124</v>
      </c>
      <c r="AW138" s="382" cm="1">
        <f t="array" ref="AW138">bdRateExtend($G137:$G140,H137:H140,$Z137:$Z140,AA137:AA140)</f>
        <v>-1</v>
      </c>
      <c r="AX138" s="403"/>
      <c r="AY138" s="403"/>
      <c r="AZ138" s="406"/>
      <c r="BA138" s="406"/>
      <c r="BB138" s="382" cm="1">
        <f t="array" ref="BB138">bdRateExtend($G137:$G140,L137:L140,$Z137:$Z140,AE137:AE140)</f>
        <v>-1</v>
      </c>
      <c r="BC138" s="377"/>
      <c r="BD138" s="382" cm="1">
        <f t="array" ref="BD138">bdRateExtend($G137:$G140,M137:M140,$Z137:$Z140,AF137:AF140)</f>
        <v>-1</v>
      </c>
      <c r="BE138" s="377"/>
      <c r="BF138" s="380" cm="1">
        <f t="array" ref="BF138">bdRateExtend($G137:$G140,N137:N140,$Z137:$Z140,AG137:AG140)</f>
        <v>-1</v>
      </c>
      <c r="BG138" s="377"/>
      <c r="BH138" s="380" t="e" cm="1">
        <f t="array" ref="BH138">bdRateExtend($G137:$G140,O137:O140,$Z137:$Z140,AH137:AH140)</f>
        <v>#VALUE!</v>
      </c>
      <c r="BI138" s="377"/>
      <c r="BJ138" s="382" t="e" cm="1">
        <f t="array" ref="BJ138">bdRateExtend($G137:$G140,P137:P140,$Z137:$Z140,AI137:AI140)</f>
        <v>#VALUE!</v>
      </c>
      <c r="BK138" s="377"/>
      <c r="BL138" s="382" t="e" cm="1">
        <f t="array" ref="BL138">bdRateExtend($G137:$G140,Q137:Q140,$Z137:$Z140,AJ137:AJ140)</f>
        <v>#VALUE!</v>
      </c>
      <c r="BM138" s="377"/>
      <c r="BN138" s="382" t="e" cm="1">
        <f t="array" ref="BN138">bdRateExtend($G137:$G140,R137:R140,$Z137:$Z140,AK137:AK140)</f>
        <v>#VALUE!</v>
      </c>
      <c r="BO138" s="403"/>
      <c r="BP138" s="403"/>
      <c r="BQ138" s="403"/>
      <c r="BR138" s="403"/>
    </row>
    <row r="139" spans="1:70" ht="17" customHeight="1" x14ac:dyDescent="0.2">
      <c r="A139" s="387"/>
      <c r="B139" s="390"/>
      <c r="C139" s="393"/>
      <c r="D139" s="396"/>
      <c r="E139" s="399"/>
      <c r="F139" s="312">
        <v>45</v>
      </c>
      <c r="G139" s="35">
        <f>'Anchor-Still'!B136</f>
        <v>0</v>
      </c>
      <c r="H139" s="40">
        <f>'Anchor-Still'!C136</f>
        <v>0</v>
      </c>
      <c r="I139" s="40">
        <f>'Anchor-Still'!D136</f>
        <v>0</v>
      </c>
      <c r="J139" s="40">
        <f>'Anchor-Still'!E136</f>
        <v>0</v>
      </c>
      <c r="K139" s="40"/>
      <c r="L139" s="40">
        <f>'Anchor-Still'!F136</f>
        <v>0</v>
      </c>
      <c r="M139" s="40">
        <f>'Anchor-Still'!G136</f>
        <v>0</v>
      </c>
      <c r="N139" s="40">
        <f>'Anchor-Still'!H136</f>
        <v>0</v>
      </c>
      <c r="O139" s="40"/>
      <c r="P139" s="40"/>
      <c r="Q139" s="40"/>
      <c r="R139" s="40"/>
      <c r="S139" s="40"/>
      <c r="T139" s="40"/>
      <c r="U139" s="40"/>
      <c r="V139" s="40">
        <f>'Anchor-Still'!I136</f>
        <v>0</v>
      </c>
      <c r="W139" s="40">
        <f>'Anchor-Still'!J136</f>
        <v>0</v>
      </c>
      <c r="X139" s="36">
        <f t="shared" si="11"/>
        <v>0</v>
      </c>
      <c r="Y139" s="15"/>
      <c r="Z139" s="35">
        <f>'Test-Still'!B136</f>
        <v>490584</v>
      </c>
      <c r="AA139" s="40">
        <f>'Test-Still'!C136</f>
        <v>39.426000000000002</v>
      </c>
      <c r="AB139" s="40">
        <f>'Test-Still'!D136</f>
        <v>48.530099999999997</v>
      </c>
      <c r="AC139" s="40">
        <f>'Test-Still'!E136</f>
        <v>49.147300000000001</v>
      </c>
      <c r="AD139" s="40"/>
      <c r="AE139" s="40">
        <f>'Test-Still'!F136</f>
        <v>24.5031</v>
      </c>
      <c r="AF139" s="40">
        <f>'Test-Still'!G136</f>
        <v>16.167899999999999</v>
      </c>
      <c r="AG139" s="40">
        <f>'Test-Still'!H136</f>
        <v>85.446899999999999</v>
      </c>
      <c r="AH139" s="40"/>
      <c r="AI139" s="40"/>
      <c r="AJ139" s="40"/>
      <c r="AK139" s="40"/>
      <c r="AL139" s="40"/>
      <c r="AM139" s="40"/>
      <c r="AN139" s="40"/>
      <c r="AO139" s="40">
        <f>'Test-Still'!I136</f>
        <v>232.4</v>
      </c>
      <c r="AP139" s="40">
        <f>'Test-Still'!J136</f>
        <v>0.86419999999999997</v>
      </c>
      <c r="AQ139" s="36">
        <f t="shared" si="12"/>
        <v>6.455555555555556E-2</v>
      </c>
      <c r="AR139" s="35" t="e">
        <f t="shared" si="13"/>
        <v>#DIV/0!</v>
      </c>
      <c r="AS139" s="40" t="e">
        <f t="shared" si="14"/>
        <v>#DIV/0!</v>
      </c>
      <c r="AT139" s="16"/>
      <c r="AU139" s="16"/>
      <c r="AV139" s="381"/>
      <c r="AW139" s="382"/>
      <c r="AX139" s="403"/>
      <c r="AY139" s="403"/>
      <c r="AZ139" s="406"/>
      <c r="BA139" s="406"/>
      <c r="BB139" s="382"/>
      <c r="BC139" s="377"/>
      <c r="BD139" s="382"/>
      <c r="BE139" s="377"/>
      <c r="BF139" s="380"/>
      <c r="BG139" s="377"/>
      <c r="BH139" s="380"/>
      <c r="BI139" s="377"/>
      <c r="BJ139" s="382"/>
      <c r="BK139" s="377"/>
      <c r="BL139" s="382"/>
      <c r="BM139" s="377"/>
      <c r="BN139" s="382"/>
      <c r="BO139" s="403"/>
      <c r="BP139" s="403"/>
      <c r="BQ139" s="403"/>
      <c r="BR139" s="403"/>
    </row>
    <row r="140" spans="1:70" ht="17" customHeight="1" x14ac:dyDescent="0.2">
      <c r="A140" s="387"/>
      <c r="B140" s="390"/>
      <c r="C140" s="393"/>
      <c r="D140" s="396"/>
      <c r="E140" s="399"/>
      <c r="F140" s="312">
        <v>54</v>
      </c>
      <c r="G140" s="35">
        <f>'Anchor-Still'!B137</f>
        <v>0</v>
      </c>
      <c r="H140" s="40">
        <f>'Anchor-Still'!C137</f>
        <v>0</v>
      </c>
      <c r="I140" s="40">
        <f>'Anchor-Still'!D137</f>
        <v>0</v>
      </c>
      <c r="J140" s="40">
        <f>'Anchor-Still'!E137</f>
        <v>0</v>
      </c>
      <c r="K140" s="40"/>
      <c r="L140" s="40">
        <f>'Anchor-Still'!F137</f>
        <v>0</v>
      </c>
      <c r="M140" s="40">
        <f>'Anchor-Still'!G137</f>
        <v>0</v>
      </c>
      <c r="N140" s="40">
        <f>'Anchor-Still'!H137</f>
        <v>0</v>
      </c>
      <c r="O140" s="40"/>
      <c r="P140" s="40"/>
      <c r="Q140" s="40"/>
      <c r="R140" s="40"/>
      <c r="S140" s="40"/>
      <c r="T140" s="40"/>
      <c r="U140" s="40"/>
      <c r="V140" s="40">
        <f>'Anchor-Still'!I137</f>
        <v>0</v>
      </c>
      <c r="W140" s="40">
        <f>'Anchor-Still'!J137</f>
        <v>0</v>
      </c>
      <c r="X140" s="36">
        <f t="shared" si="11"/>
        <v>0</v>
      </c>
      <c r="Y140" s="15"/>
      <c r="Z140" s="35">
        <f>'Test-Still'!B137</f>
        <v>280232</v>
      </c>
      <c r="AA140" s="40">
        <f>'Test-Still'!C137</f>
        <v>38.276600000000002</v>
      </c>
      <c r="AB140" s="40">
        <f>'Test-Still'!D137</f>
        <v>45.7121</v>
      </c>
      <c r="AC140" s="40">
        <f>'Test-Still'!E137</f>
        <v>45.931399999999996</v>
      </c>
      <c r="AD140" s="40"/>
      <c r="AE140" s="40">
        <f>'Test-Still'!F137</f>
        <v>21.8109</v>
      </c>
      <c r="AF140" s="40">
        <f>'Test-Still'!G137</f>
        <v>15.410600000000001</v>
      </c>
      <c r="AG140" s="40">
        <f>'Test-Still'!H137</f>
        <v>75.919799999999995</v>
      </c>
      <c r="AH140" s="40"/>
      <c r="AI140" s="40"/>
      <c r="AJ140" s="40"/>
      <c r="AK140" s="40"/>
      <c r="AL140" s="40"/>
      <c r="AM140" s="40"/>
      <c r="AN140" s="40"/>
      <c r="AO140" s="40">
        <f>'Test-Still'!I137</f>
        <v>171.8</v>
      </c>
      <c r="AP140" s="40">
        <f>'Test-Still'!J137</f>
        <v>0.74260000000000004</v>
      </c>
      <c r="AQ140" s="36">
        <f t="shared" si="12"/>
        <v>4.7722222222222228E-2</v>
      </c>
      <c r="AR140" s="35" t="e">
        <f t="shared" si="13"/>
        <v>#DIV/0!</v>
      </c>
      <c r="AS140" s="40" t="e">
        <f t="shared" si="14"/>
        <v>#DIV/0!</v>
      </c>
      <c r="AT140" s="16"/>
      <c r="AU140" s="16"/>
      <c r="AV140" s="381" t="s">
        <v>125</v>
      </c>
      <c r="AW140" s="382" cm="1">
        <f t="array" ref="AW140">bdRateExtend($G138:$G141,H138:H141,$Z138:$Z141,AA138:AA141)</f>
        <v>-1</v>
      </c>
      <c r="AX140" s="403"/>
      <c r="AY140" s="403"/>
      <c r="AZ140" s="406"/>
      <c r="BA140" s="406"/>
      <c r="BB140" s="382" cm="1">
        <f t="array" ref="BB140">bdRateExtend($G138:$G141,L138:L141,$Z138:$Z141,AE138:AE141)</f>
        <v>-1</v>
      </c>
      <c r="BC140" s="377"/>
      <c r="BD140" s="382" cm="1">
        <f t="array" ref="BD140">bdRateExtend($G138:$G141,M138:M141,$Z138:$Z141,AF138:AF141)</f>
        <v>-1</v>
      </c>
      <c r="BE140" s="377"/>
      <c r="BF140" s="380" cm="1">
        <f t="array" ref="BF140">bdRateExtend($G138:$G141,N138:N141,$Z138:$Z141,AG138:AG141)</f>
        <v>-1</v>
      </c>
      <c r="BG140" s="377"/>
      <c r="BH140" s="380" t="e" cm="1">
        <f t="array" ref="BH140">bdRateExtend($G138:$G141,O138:O141,$Z138:$Z141,AH138:AH141)</f>
        <v>#VALUE!</v>
      </c>
      <c r="BI140" s="377"/>
      <c r="BJ140" s="382" t="e" cm="1">
        <f t="array" ref="BJ140">bdRateExtend($G138:$G141,P138:P141,$Z138:$Z141,AI138:AI141)</f>
        <v>#VALUE!</v>
      </c>
      <c r="BK140" s="377"/>
      <c r="BL140" s="382" t="e" cm="1">
        <f t="array" ref="BL140">bdRateExtend($G138:$G141,Q138:Q141,$Z138:$Z141,AJ138:AJ141)</f>
        <v>#VALUE!</v>
      </c>
      <c r="BM140" s="377"/>
      <c r="BN140" s="382" t="e" cm="1">
        <f t="array" ref="BN140">bdRateExtend($G138:$G141,R138:R141,$Z138:$Z141,AK138:AK141)</f>
        <v>#VALUE!</v>
      </c>
      <c r="BO140" s="403"/>
      <c r="BP140" s="403"/>
      <c r="BQ140" s="403"/>
      <c r="BR140" s="403"/>
    </row>
    <row r="141" spans="1:70" ht="17" customHeight="1" thickBot="1" x14ac:dyDescent="0.25">
      <c r="A141" s="387"/>
      <c r="B141" s="391"/>
      <c r="C141" s="394"/>
      <c r="D141" s="397"/>
      <c r="E141" s="400"/>
      <c r="F141" s="313">
        <v>63</v>
      </c>
      <c r="G141" s="37">
        <f>'Anchor-Still'!B138</f>
        <v>0</v>
      </c>
      <c r="H141" s="38">
        <f>'Anchor-Still'!C138</f>
        <v>0</v>
      </c>
      <c r="I141" s="38">
        <f>'Anchor-Still'!D138</f>
        <v>0</v>
      </c>
      <c r="J141" s="38">
        <f>'Anchor-Still'!E138</f>
        <v>0</v>
      </c>
      <c r="K141" s="38"/>
      <c r="L141" s="38">
        <f>'Anchor-Still'!F138</f>
        <v>0</v>
      </c>
      <c r="M141" s="38">
        <f>'Anchor-Still'!G138</f>
        <v>0</v>
      </c>
      <c r="N141" s="38">
        <f>'Anchor-Still'!H138</f>
        <v>0</v>
      </c>
      <c r="O141" s="38"/>
      <c r="P141" s="38"/>
      <c r="Q141" s="38"/>
      <c r="R141" s="38"/>
      <c r="S141" s="38"/>
      <c r="T141" s="38"/>
      <c r="U141" s="38"/>
      <c r="V141" s="38">
        <f>'Anchor-Still'!I138</f>
        <v>0</v>
      </c>
      <c r="W141" s="38">
        <f>'Anchor-Still'!J138</f>
        <v>0</v>
      </c>
      <c r="X141" s="39">
        <f t="shared" si="11"/>
        <v>0</v>
      </c>
      <c r="Y141" s="15"/>
      <c r="Z141" s="37">
        <f>'Test-Still'!B138</f>
        <v>96008</v>
      </c>
      <c r="AA141" s="38">
        <f>'Test-Still'!C138</f>
        <v>35.402299999999997</v>
      </c>
      <c r="AB141" s="38">
        <f>'Test-Still'!D138</f>
        <v>40.293199999999999</v>
      </c>
      <c r="AC141" s="38">
        <f>'Test-Still'!E138</f>
        <v>40.170200000000001</v>
      </c>
      <c r="AD141" s="38"/>
      <c r="AE141" s="38">
        <f>'Test-Still'!F138</f>
        <v>17.826599999999999</v>
      </c>
      <c r="AF141" s="38">
        <f>'Test-Still'!G138</f>
        <v>13.7554</v>
      </c>
      <c r="AG141" s="38">
        <f>'Test-Still'!H138</f>
        <v>46.763300000000001</v>
      </c>
      <c r="AH141" s="38"/>
      <c r="AI141" s="38"/>
      <c r="AJ141" s="38"/>
      <c r="AK141" s="38"/>
      <c r="AL141" s="38"/>
      <c r="AM141" s="38"/>
      <c r="AN141" s="38"/>
      <c r="AO141" s="38">
        <f>'Test-Still'!I138</f>
        <v>125.6</v>
      </c>
      <c r="AP141" s="38">
        <f>'Test-Still'!J138</f>
        <v>0.62150000000000005</v>
      </c>
      <c r="AQ141" s="39">
        <f t="shared" si="12"/>
        <v>3.4888888888888886E-2</v>
      </c>
      <c r="AR141" s="37" t="e">
        <f t="shared" si="13"/>
        <v>#DIV/0!</v>
      </c>
      <c r="AS141" s="38" t="e">
        <f t="shared" si="14"/>
        <v>#DIV/0!</v>
      </c>
      <c r="AT141" s="16"/>
      <c r="AU141" s="16"/>
      <c r="AV141" s="383"/>
      <c r="AW141" s="384"/>
      <c r="AX141" s="404"/>
      <c r="AY141" s="404"/>
      <c r="AZ141" s="407"/>
      <c r="BA141" s="407"/>
      <c r="BB141" s="384"/>
      <c r="BC141" s="378"/>
      <c r="BD141" s="384"/>
      <c r="BE141" s="378"/>
      <c r="BF141" s="385"/>
      <c r="BG141" s="378"/>
      <c r="BH141" s="385"/>
      <c r="BI141" s="378"/>
      <c r="BJ141" s="384"/>
      <c r="BK141" s="378"/>
      <c r="BL141" s="384"/>
      <c r="BM141" s="378"/>
      <c r="BN141" s="384"/>
      <c r="BO141" s="404"/>
      <c r="BP141" s="404"/>
      <c r="BQ141" s="404"/>
      <c r="BR141" s="404"/>
    </row>
    <row r="142" spans="1:70" ht="17" customHeight="1" x14ac:dyDescent="0.2">
      <c r="A142" s="387"/>
      <c r="B142" s="389" t="s">
        <v>1259</v>
      </c>
      <c r="C142" s="392" t="s">
        <v>1217</v>
      </c>
      <c r="D142" s="395"/>
      <c r="E142" s="398">
        <v>8</v>
      </c>
      <c r="F142" s="311">
        <v>18</v>
      </c>
      <c r="G142" s="32">
        <f>'Anchor-Still'!B139</f>
        <v>0</v>
      </c>
      <c r="H142" s="33">
        <f>'Anchor-Still'!C139</f>
        <v>0</v>
      </c>
      <c r="I142" s="33">
        <f>'Anchor-Still'!D139</f>
        <v>0</v>
      </c>
      <c r="J142" s="33">
        <f>'Anchor-Still'!E139</f>
        <v>0</v>
      </c>
      <c r="K142" s="33"/>
      <c r="L142" s="33">
        <f>'Anchor-Still'!F139</f>
        <v>0</v>
      </c>
      <c r="M142" s="33">
        <f>'Anchor-Still'!G139</f>
        <v>0</v>
      </c>
      <c r="N142" s="33">
        <f>'Anchor-Still'!H139</f>
        <v>0</v>
      </c>
      <c r="O142" s="33"/>
      <c r="P142" s="33"/>
      <c r="Q142" s="33"/>
      <c r="R142" s="33"/>
      <c r="S142" s="33"/>
      <c r="T142" s="33"/>
      <c r="U142" s="33"/>
      <c r="V142" s="33">
        <f>'Anchor-Still'!I139</f>
        <v>0</v>
      </c>
      <c r="W142" s="33">
        <f>'Anchor-Still'!J139</f>
        <v>0</v>
      </c>
      <c r="X142" s="34">
        <f t="shared" si="11"/>
        <v>0</v>
      </c>
      <c r="Y142" s="15"/>
      <c r="Z142" s="32">
        <f>'Test-Still'!B139</f>
        <v>3447896</v>
      </c>
      <c r="AA142" s="33">
        <f>'Test-Still'!C139</f>
        <v>43.385899999999999</v>
      </c>
      <c r="AB142" s="33">
        <f>'Test-Still'!D139</f>
        <v>48.850099999999998</v>
      </c>
      <c r="AC142" s="33">
        <f>'Test-Still'!E139</f>
        <v>49.875900000000001</v>
      </c>
      <c r="AD142" s="33"/>
      <c r="AE142" s="33">
        <f>'Test-Still'!F139</f>
        <v>36.681800000000003</v>
      </c>
      <c r="AF142" s="33">
        <f>'Test-Still'!G139</f>
        <v>21.0807</v>
      </c>
      <c r="AG142" s="33">
        <f>'Test-Still'!H139</f>
        <v>92.427199999999999</v>
      </c>
      <c r="AH142" s="33"/>
      <c r="AI142" s="33"/>
      <c r="AJ142" s="33"/>
      <c r="AK142" s="33"/>
      <c r="AL142" s="33"/>
      <c r="AM142" s="33"/>
      <c r="AN142" s="33"/>
      <c r="AO142" s="33">
        <f>'Test-Still'!I139</f>
        <v>465.9</v>
      </c>
      <c r="AP142" s="33">
        <f>'Test-Still'!J139</f>
        <v>0.72729999999999995</v>
      </c>
      <c r="AQ142" s="34">
        <f t="shared" si="12"/>
        <v>0.12941666666666665</v>
      </c>
      <c r="AR142" s="32" t="e">
        <f t="shared" si="13"/>
        <v>#DIV/0!</v>
      </c>
      <c r="AS142" s="33" t="e">
        <f t="shared" si="14"/>
        <v>#DIV/0!</v>
      </c>
      <c r="AT142" s="16"/>
      <c r="AU142" s="16"/>
      <c r="AV142" s="440" t="s">
        <v>123</v>
      </c>
      <c r="AW142" s="401" cm="1">
        <f t="array" ref="AW142">bdRateExtend($G142:$G145,H142:H145,$Z142:$Z145,AA142:AA145)</f>
        <v>-1</v>
      </c>
      <c r="AX142" s="402" cm="1">
        <f t="array" ref="AX142">bdRateExtend($G142:$G147,H142:H147,$Z142:$Z147,AA142:AA147)</f>
        <v>-1</v>
      </c>
      <c r="AY142" s="402" cm="1">
        <f t="array" ref="AY142">bdRateExtend($G142:$G147,I142:I147,$Z142:$Z147,AB142:AB147)</f>
        <v>-1</v>
      </c>
      <c r="AZ142" s="405" cm="1">
        <f t="array" ref="AZ142">bdRateExtend($G142:$G147,J142:J147,$Z142:$Z147,AC142:AC147)</f>
        <v>-1</v>
      </c>
      <c r="BA142" s="405" t="e" cm="1">
        <f t="array" ref="BA142">bdRateExtend($G142:$G147,K142:K147,$Z142:$Z147,AD142:AD147)</f>
        <v>#VALUE!</v>
      </c>
      <c r="BB142" s="401" cm="1">
        <f t="array" ref="BB142">bdRateExtend($G142:$G145,L142:L145,$Z142:$Z145,AE142:AE145)</f>
        <v>-1</v>
      </c>
      <c r="BC142" s="376" cm="1">
        <f t="array" ref="BC142">bdRateExtend($G142:$G147,L142:L147,$Z142:$Z147,AE142:AE147)</f>
        <v>-1</v>
      </c>
      <c r="BD142" s="401" cm="1">
        <f t="array" ref="BD142">bdRateExtend($G142:$G145,M142:M145,$Z142:$Z145,AF142:AF145)</f>
        <v>-1</v>
      </c>
      <c r="BE142" s="376" cm="1">
        <f t="array" ref="BE142">bdRateExtend($G142:$G147,M142:M147,$Z142:$Z147,AF142:AF147)</f>
        <v>-1</v>
      </c>
      <c r="BF142" s="379" cm="1">
        <f t="array" ref="BF142">bdRateExtend($G142:$G145,N142:N145,$Z142:$Z145,AG142:AG145)</f>
        <v>-1</v>
      </c>
      <c r="BG142" s="376" cm="1">
        <f t="array" ref="BG142">bdRateExtend($G142:$G147,N142:N147,$Z142:$Z147,AG142:AG147)</f>
        <v>-1</v>
      </c>
      <c r="BH142" s="379" t="e" cm="1">
        <f t="array" ref="BH142">bdRateExtend($G142:$G145,O142:O145,$Z142:$Z145,AH142:AH145)</f>
        <v>#VALUE!</v>
      </c>
      <c r="BI142" s="376" t="e" cm="1">
        <f t="array" ref="BI142">bdRateExtend($G142:$G147,O142:O147,$Z142:$Z147,AH142:AH147)</f>
        <v>#VALUE!</v>
      </c>
      <c r="BJ142" s="401" t="e" cm="1">
        <f t="array" ref="BJ142">bdRateExtend($G142:$G145,P142:P145,$Z142:$Z145,AI142:AI145)</f>
        <v>#VALUE!</v>
      </c>
      <c r="BK142" s="376" t="e" cm="1">
        <f t="array" ref="BK142">bdRateExtend($G142:$G147,P142:P147,$Z142:$Z147,AI142:AI147)</f>
        <v>#VALUE!</v>
      </c>
      <c r="BL142" s="401" t="e" cm="1">
        <f t="array" ref="BL142">bdRateExtend($G142:$G145,Q142:Q145,$Z142:$Z145,AJ142:AJ145)</f>
        <v>#VALUE!</v>
      </c>
      <c r="BM142" s="376" t="e" cm="1">
        <f t="array" ref="BM142">bdRateExtend($G142:$G147,Q142:Q147,$Z142:$Z147,AJ142:AJ147)</f>
        <v>#VALUE!</v>
      </c>
      <c r="BN142" s="401" t="e" cm="1">
        <f t="array" ref="BN142">bdRateExtend($G142:$G145,R142:R145,$Z142:$Z145,AK142:AK145)</f>
        <v>#VALUE!</v>
      </c>
      <c r="BO142" s="402" t="e" cm="1">
        <f t="array" ref="BO142">bdRateExtend($G142:$G147,R142:R147,$Z142:$Z147,AK142:AK147)</f>
        <v>#VALUE!</v>
      </c>
      <c r="BP142" s="402" t="e" cm="1">
        <f t="array" ref="BP142">bdRateExtend($G142:$G147,S142:S147,$Z142:$Z147,AL142:AL147)</f>
        <v>#VALUE!</v>
      </c>
      <c r="BQ142" s="402" t="e" cm="1">
        <f t="array" ref="BQ142">bdRateExtend($G142:$G147,T142:T147,$Z142:$Z147,AM142:AM147)</f>
        <v>#VALUE!</v>
      </c>
      <c r="BR142" s="402" t="e" cm="1">
        <f t="array" ref="BR142">bdRateExtend($G142:$G147,U142:U147,$Z142:$Z147,AN142:AN147)</f>
        <v>#VALUE!</v>
      </c>
    </row>
    <row r="143" spans="1:70" ht="17" customHeight="1" x14ac:dyDescent="0.2">
      <c r="A143" s="387"/>
      <c r="B143" s="390"/>
      <c r="C143" s="393"/>
      <c r="D143" s="396"/>
      <c r="E143" s="399"/>
      <c r="F143" s="312">
        <v>27</v>
      </c>
      <c r="G143" s="35">
        <f>'Anchor-Still'!B140</f>
        <v>0</v>
      </c>
      <c r="H143" s="40">
        <f>'Anchor-Still'!C140</f>
        <v>0</v>
      </c>
      <c r="I143" s="40">
        <f>'Anchor-Still'!D140</f>
        <v>0</v>
      </c>
      <c r="J143" s="40">
        <f>'Anchor-Still'!E140</f>
        <v>0</v>
      </c>
      <c r="K143" s="40"/>
      <c r="L143" s="40">
        <f>'Anchor-Still'!F140</f>
        <v>0</v>
      </c>
      <c r="M143" s="40">
        <f>'Anchor-Still'!G140</f>
        <v>0</v>
      </c>
      <c r="N143" s="40">
        <f>'Anchor-Still'!H140</f>
        <v>0</v>
      </c>
      <c r="O143" s="40"/>
      <c r="P143" s="40"/>
      <c r="Q143" s="40"/>
      <c r="R143" s="40"/>
      <c r="S143" s="40"/>
      <c r="T143" s="40"/>
      <c r="U143" s="40"/>
      <c r="V143" s="40">
        <f>'Anchor-Still'!I140</f>
        <v>0</v>
      </c>
      <c r="W143" s="40">
        <f>'Anchor-Still'!J140</f>
        <v>0</v>
      </c>
      <c r="X143" s="36">
        <f t="shared" si="11"/>
        <v>0</v>
      </c>
      <c r="Y143" s="15"/>
      <c r="Z143" s="35">
        <f>'Test-Still'!B140</f>
        <v>2157944</v>
      </c>
      <c r="AA143" s="40">
        <f>'Test-Still'!C140</f>
        <v>42.418599999999998</v>
      </c>
      <c r="AB143" s="40">
        <f>'Test-Still'!D140</f>
        <v>46.9499</v>
      </c>
      <c r="AC143" s="40">
        <f>'Test-Still'!E140</f>
        <v>48.292299999999997</v>
      </c>
      <c r="AD143" s="40"/>
      <c r="AE143" s="40">
        <f>'Test-Still'!F140</f>
        <v>32.957599999999999</v>
      </c>
      <c r="AF143" s="40">
        <f>'Test-Still'!G140</f>
        <v>19.7714</v>
      </c>
      <c r="AG143" s="40">
        <f>'Test-Still'!H140</f>
        <v>88.897999999999996</v>
      </c>
      <c r="AH143" s="40"/>
      <c r="AI143" s="40"/>
      <c r="AJ143" s="40"/>
      <c r="AK143" s="40"/>
      <c r="AL143" s="40"/>
      <c r="AM143" s="40"/>
      <c r="AN143" s="40"/>
      <c r="AO143" s="40">
        <f>'Test-Still'!I140</f>
        <v>312.8</v>
      </c>
      <c r="AP143" s="40">
        <f>'Test-Still'!J140</f>
        <v>0.68740000000000001</v>
      </c>
      <c r="AQ143" s="36">
        <f t="shared" si="12"/>
        <v>8.6888888888888891E-2</v>
      </c>
      <c r="AR143" s="35" t="e">
        <f t="shared" si="13"/>
        <v>#DIV/0!</v>
      </c>
      <c r="AS143" s="40" t="e">
        <f t="shared" si="14"/>
        <v>#DIV/0!</v>
      </c>
      <c r="AT143" s="16"/>
      <c r="AU143" s="16"/>
      <c r="AV143" s="381"/>
      <c r="AW143" s="382"/>
      <c r="AX143" s="403"/>
      <c r="AY143" s="403"/>
      <c r="AZ143" s="406"/>
      <c r="BA143" s="406"/>
      <c r="BB143" s="382"/>
      <c r="BC143" s="377"/>
      <c r="BD143" s="382"/>
      <c r="BE143" s="377"/>
      <c r="BF143" s="380"/>
      <c r="BG143" s="377"/>
      <c r="BH143" s="380"/>
      <c r="BI143" s="377"/>
      <c r="BJ143" s="382"/>
      <c r="BK143" s="377"/>
      <c r="BL143" s="382"/>
      <c r="BM143" s="377"/>
      <c r="BN143" s="382"/>
      <c r="BO143" s="403"/>
      <c r="BP143" s="403"/>
      <c r="BQ143" s="403"/>
      <c r="BR143" s="403"/>
    </row>
    <row r="144" spans="1:70" ht="17" customHeight="1" x14ac:dyDescent="0.2">
      <c r="A144" s="387"/>
      <c r="B144" s="390"/>
      <c r="C144" s="393"/>
      <c r="D144" s="396"/>
      <c r="E144" s="399"/>
      <c r="F144" s="312">
        <v>36</v>
      </c>
      <c r="G144" s="35">
        <f>'Anchor-Still'!B141</f>
        <v>0</v>
      </c>
      <c r="H144" s="40">
        <f>'Anchor-Still'!C141</f>
        <v>0</v>
      </c>
      <c r="I144" s="40">
        <f>'Anchor-Still'!D141</f>
        <v>0</v>
      </c>
      <c r="J144" s="40">
        <f>'Anchor-Still'!E141</f>
        <v>0</v>
      </c>
      <c r="K144" s="40"/>
      <c r="L144" s="40">
        <f>'Anchor-Still'!F141</f>
        <v>0</v>
      </c>
      <c r="M144" s="40">
        <f>'Anchor-Still'!G141</f>
        <v>0</v>
      </c>
      <c r="N144" s="40">
        <f>'Anchor-Still'!H141</f>
        <v>0</v>
      </c>
      <c r="O144" s="40"/>
      <c r="P144" s="40"/>
      <c r="Q144" s="40"/>
      <c r="R144" s="40"/>
      <c r="S144" s="40"/>
      <c r="T144" s="40"/>
      <c r="U144" s="40"/>
      <c r="V144" s="40">
        <f>'Anchor-Still'!I141</f>
        <v>0</v>
      </c>
      <c r="W144" s="40">
        <f>'Anchor-Still'!J141</f>
        <v>0</v>
      </c>
      <c r="X144" s="36">
        <f t="shared" si="11"/>
        <v>0</v>
      </c>
      <c r="Y144" s="15"/>
      <c r="Z144" s="35">
        <f>'Test-Still'!B141</f>
        <v>1266832</v>
      </c>
      <c r="AA144" s="40">
        <f>'Test-Still'!C141</f>
        <v>40.948500000000003</v>
      </c>
      <c r="AB144" s="40">
        <f>'Test-Still'!D141</f>
        <v>44.703299999999999</v>
      </c>
      <c r="AC144" s="40">
        <f>'Test-Still'!E141</f>
        <v>46.5899</v>
      </c>
      <c r="AD144" s="40"/>
      <c r="AE144" s="40">
        <f>'Test-Still'!F141</f>
        <v>28.738099999999999</v>
      </c>
      <c r="AF144" s="40">
        <f>'Test-Still'!G141</f>
        <v>18.079699999999999</v>
      </c>
      <c r="AG144" s="40">
        <f>'Test-Still'!H141</f>
        <v>81.423400000000001</v>
      </c>
      <c r="AH144" s="40"/>
      <c r="AI144" s="40"/>
      <c r="AJ144" s="40"/>
      <c r="AK144" s="40"/>
      <c r="AL144" s="40"/>
      <c r="AM144" s="40"/>
      <c r="AN144" s="40"/>
      <c r="AO144" s="40">
        <f>'Test-Still'!I141</f>
        <v>281.8</v>
      </c>
      <c r="AP144" s="40">
        <f>'Test-Still'!J141</f>
        <v>0.61799999999999999</v>
      </c>
      <c r="AQ144" s="36">
        <f t="shared" si="12"/>
        <v>7.8277777777777779E-2</v>
      </c>
      <c r="AR144" s="35" t="e">
        <f t="shared" si="13"/>
        <v>#DIV/0!</v>
      </c>
      <c r="AS144" s="40" t="e">
        <f t="shared" si="14"/>
        <v>#DIV/0!</v>
      </c>
      <c r="AT144" s="16"/>
      <c r="AU144" s="16"/>
      <c r="AV144" s="381" t="s">
        <v>124</v>
      </c>
      <c r="AW144" s="382" cm="1">
        <f t="array" ref="AW144">bdRateExtend($G143:$G146,H143:H146,$Z143:$Z146,AA143:AA146)</f>
        <v>-1</v>
      </c>
      <c r="AX144" s="403"/>
      <c r="AY144" s="403"/>
      <c r="AZ144" s="406"/>
      <c r="BA144" s="406"/>
      <c r="BB144" s="382" cm="1">
        <f t="array" ref="BB144">bdRateExtend($G143:$G146,L143:L146,$Z143:$Z146,AE143:AE146)</f>
        <v>-1</v>
      </c>
      <c r="BC144" s="377"/>
      <c r="BD144" s="382" cm="1">
        <f t="array" ref="BD144">bdRateExtend($G143:$G146,M143:M146,$Z143:$Z146,AF143:AF146)</f>
        <v>-1</v>
      </c>
      <c r="BE144" s="377"/>
      <c r="BF144" s="380" cm="1">
        <f t="array" ref="BF144">bdRateExtend($G143:$G146,N143:N146,$Z143:$Z146,AG143:AG146)</f>
        <v>-1</v>
      </c>
      <c r="BG144" s="377"/>
      <c r="BH144" s="380" t="e" cm="1">
        <f t="array" ref="BH144">bdRateExtend($G143:$G146,O143:O146,$Z143:$Z146,AH143:AH146)</f>
        <v>#VALUE!</v>
      </c>
      <c r="BI144" s="377"/>
      <c r="BJ144" s="382" t="e" cm="1">
        <f t="array" ref="BJ144">bdRateExtend($G143:$G146,P143:P146,$Z143:$Z146,AI143:AI146)</f>
        <v>#VALUE!</v>
      </c>
      <c r="BK144" s="377"/>
      <c r="BL144" s="382" t="e" cm="1">
        <f t="array" ref="BL144">bdRateExtend($G143:$G146,Q143:Q146,$Z143:$Z146,AJ143:AJ146)</f>
        <v>#VALUE!</v>
      </c>
      <c r="BM144" s="377"/>
      <c r="BN144" s="382" t="e" cm="1">
        <f t="array" ref="BN144">bdRateExtend($G143:$G146,R143:R146,$Z143:$Z146,AK143:AK146)</f>
        <v>#VALUE!</v>
      </c>
      <c r="BO144" s="403"/>
      <c r="BP144" s="403"/>
      <c r="BQ144" s="403"/>
      <c r="BR144" s="403"/>
    </row>
    <row r="145" spans="1:70" ht="17" customHeight="1" x14ac:dyDescent="0.2">
      <c r="A145" s="387"/>
      <c r="B145" s="390"/>
      <c r="C145" s="393"/>
      <c r="D145" s="396"/>
      <c r="E145" s="399"/>
      <c r="F145" s="312">
        <v>45</v>
      </c>
      <c r="G145" s="35">
        <f>'Anchor-Still'!B142</f>
        <v>0</v>
      </c>
      <c r="H145" s="40">
        <f>'Anchor-Still'!C142</f>
        <v>0</v>
      </c>
      <c r="I145" s="40">
        <f>'Anchor-Still'!D142</f>
        <v>0</v>
      </c>
      <c r="J145" s="40">
        <f>'Anchor-Still'!E142</f>
        <v>0</v>
      </c>
      <c r="K145" s="40"/>
      <c r="L145" s="40">
        <f>'Anchor-Still'!F142</f>
        <v>0</v>
      </c>
      <c r="M145" s="40">
        <f>'Anchor-Still'!G142</f>
        <v>0</v>
      </c>
      <c r="N145" s="40">
        <f>'Anchor-Still'!H142</f>
        <v>0</v>
      </c>
      <c r="O145" s="40"/>
      <c r="P145" s="40"/>
      <c r="Q145" s="40"/>
      <c r="R145" s="40"/>
      <c r="S145" s="40"/>
      <c r="T145" s="40"/>
      <c r="U145" s="40"/>
      <c r="V145" s="40">
        <f>'Anchor-Still'!I142</f>
        <v>0</v>
      </c>
      <c r="W145" s="40">
        <f>'Anchor-Still'!J142</f>
        <v>0</v>
      </c>
      <c r="X145" s="36">
        <f t="shared" si="11"/>
        <v>0</v>
      </c>
      <c r="Y145" s="15"/>
      <c r="Z145" s="35">
        <f>'Test-Still'!B142</f>
        <v>727464</v>
      </c>
      <c r="AA145" s="40">
        <f>'Test-Still'!C142</f>
        <v>38.987000000000002</v>
      </c>
      <c r="AB145" s="40">
        <f>'Test-Still'!D142</f>
        <v>42.5976</v>
      </c>
      <c r="AC145" s="40">
        <f>'Test-Still'!E142</f>
        <v>45.061900000000001</v>
      </c>
      <c r="AD145" s="40"/>
      <c r="AE145" s="40">
        <f>'Test-Still'!F142</f>
        <v>24.497900000000001</v>
      </c>
      <c r="AF145" s="40">
        <f>'Test-Still'!G142</f>
        <v>16.093499999999999</v>
      </c>
      <c r="AG145" s="40">
        <f>'Test-Still'!H142</f>
        <v>69.417599999999993</v>
      </c>
      <c r="AH145" s="40"/>
      <c r="AI145" s="40"/>
      <c r="AJ145" s="40"/>
      <c r="AK145" s="40"/>
      <c r="AL145" s="40"/>
      <c r="AM145" s="40"/>
      <c r="AN145" s="40"/>
      <c r="AO145" s="40">
        <f>'Test-Still'!I142</f>
        <v>193.6</v>
      </c>
      <c r="AP145" s="40">
        <f>'Test-Still'!J142</f>
        <v>0.56320000000000003</v>
      </c>
      <c r="AQ145" s="36">
        <f t="shared" si="12"/>
        <v>5.3777777777777779E-2</v>
      </c>
      <c r="AR145" s="35" t="e">
        <f t="shared" si="13"/>
        <v>#DIV/0!</v>
      </c>
      <c r="AS145" s="40" t="e">
        <f t="shared" si="14"/>
        <v>#DIV/0!</v>
      </c>
      <c r="AT145" s="16"/>
      <c r="AU145" s="16"/>
      <c r="AV145" s="381"/>
      <c r="AW145" s="382"/>
      <c r="AX145" s="403"/>
      <c r="AY145" s="403"/>
      <c r="AZ145" s="406"/>
      <c r="BA145" s="406"/>
      <c r="BB145" s="382"/>
      <c r="BC145" s="377"/>
      <c r="BD145" s="382"/>
      <c r="BE145" s="377"/>
      <c r="BF145" s="380"/>
      <c r="BG145" s="377"/>
      <c r="BH145" s="380"/>
      <c r="BI145" s="377"/>
      <c r="BJ145" s="382"/>
      <c r="BK145" s="377"/>
      <c r="BL145" s="382"/>
      <c r="BM145" s="377"/>
      <c r="BN145" s="382"/>
      <c r="BO145" s="403"/>
      <c r="BP145" s="403"/>
      <c r="BQ145" s="403"/>
      <c r="BR145" s="403"/>
    </row>
    <row r="146" spans="1:70" ht="17" customHeight="1" x14ac:dyDescent="0.2">
      <c r="A146" s="387"/>
      <c r="B146" s="390"/>
      <c r="C146" s="393"/>
      <c r="D146" s="396"/>
      <c r="E146" s="399"/>
      <c r="F146" s="312">
        <v>54</v>
      </c>
      <c r="G146" s="35">
        <f>'Anchor-Still'!B143</f>
        <v>0</v>
      </c>
      <c r="H146" s="40">
        <f>'Anchor-Still'!C143</f>
        <v>0</v>
      </c>
      <c r="I146" s="40">
        <f>'Anchor-Still'!D143</f>
        <v>0</v>
      </c>
      <c r="J146" s="40">
        <f>'Anchor-Still'!E143</f>
        <v>0</v>
      </c>
      <c r="K146" s="40"/>
      <c r="L146" s="40">
        <f>'Anchor-Still'!F143</f>
        <v>0</v>
      </c>
      <c r="M146" s="40">
        <f>'Anchor-Still'!G143</f>
        <v>0</v>
      </c>
      <c r="N146" s="40">
        <f>'Anchor-Still'!H143</f>
        <v>0</v>
      </c>
      <c r="O146" s="40"/>
      <c r="P146" s="40"/>
      <c r="Q146" s="40"/>
      <c r="R146" s="40"/>
      <c r="S146" s="40"/>
      <c r="T146" s="40"/>
      <c r="U146" s="40"/>
      <c r="V146" s="40">
        <f>'Anchor-Still'!I143</f>
        <v>0</v>
      </c>
      <c r="W146" s="40">
        <f>'Anchor-Still'!J143</f>
        <v>0</v>
      </c>
      <c r="X146" s="36">
        <f t="shared" si="11"/>
        <v>0</v>
      </c>
      <c r="Y146" s="15"/>
      <c r="Z146" s="35">
        <f>'Test-Still'!B143</f>
        <v>419632</v>
      </c>
      <c r="AA146" s="40">
        <f>'Test-Still'!C143</f>
        <v>36.704999999999998</v>
      </c>
      <c r="AB146" s="40">
        <f>'Test-Still'!D143</f>
        <v>40.641399999999997</v>
      </c>
      <c r="AC146" s="40">
        <f>'Test-Still'!E143</f>
        <v>43.620199999999997</v>
      </c>
      <c r="AD146" s="40"/>
      <c r="AE146" s="40">
        <f>'Test-Still'!F143</f>
        <v>20.761399999999998</v>
      </c>
      <c r="AF146" s="40">
        <f>'Test-Still'!G143</f>
        <v>13.965</v>
      </c>
      <c r="AG146" s="40">
        <f>'Test-Still'!H143</f>
        <v>53.057400000000001</v>
      </c>
      <c r="AH146" s="40"/>
      <c r="AI146" s="40"/>
      <c r="AJ146" s="40"/>
      <c r="AK146" s="40"/>
      <c r="AL146" s="40"/>
      <c r="AM146" s="40"/>
      <c r="AN146" s="40"/>
      <c r="AO146" s="40">
        <f>'Test-Still'!I143</f>
        <v>144.4</v>
      </c>
      <c r="AP146" s="40">
        <f>'Test-Still'!J143</f>
        <v>0.55179999999999996</v>
      </c>
      <c r="AQ146" s="36">
        <f t="shared" si="12"/>
        <v>4.0111111111111111E-2</v>
      </c>
      <c r="AR146" s="35" t="e">
        <f t="shared" si="13"/>
        <v>#DIV/0!</v>
      </c>
      <c r="AS146" s="40" t="e">
        <f t="shared" si="14"/>
        <v>#DIV/0!</v>
      </c>
      <c r="AT146" s="16"/>
      <c r="AU146" s="16"/>
      <c r="AV146" s="381" t="s">
        <v>125</v>
      </c>
      <c r="AW146" s="382" cm="1">
        <f t="array" ref="AW146">bdRateExtend($G144:$G147,H144:H147,$Z144:$Z147,AA144:AA147)</f>
        <v>-1</v>
      </c>
      <c r="AX146" s="403"/>
      <c r="AY146" s="403"/>
      <c r="AZ146" s="406"/>
      <c r="BA146" s="406"/>
      <c r="BB146" s="382" cm="1">
        <f t="array" ref="BB146">bdRateExtend($G144:$G147,L144:L147,$Z144:$Z147,AE144:AE147)</f>
        <v>-1</v>
      </c>
      <c r="BC146" s="377"/>
      <c r="BD146" s="382" cm="1">
        <f t="array" ref="BD146">bdRateExtend($G144:$G147,M144:M147,$Z144:$Z147,AF144:AF147)</f>
        <v>-1</v>
      </c>
      <c r="BE146" s="377"/>
      <c r="BF146" s="380" cm="1">
        <f t="array" ref="BF146">bdRateExtend($G144:$G147,N144:N147,$Z144:$Z147,AG144:AG147)</f>
        <v>-1</v>
      </c>
      <c r="BG146" s="377"/>
      <c r="BH146" s="380" t="e" cm="1">
        <f t="array" ref="BH146">bdRateExtend($G144:$G147,O144:O147,$Z144:$Z147,AH144:AH147)</f>
        <v>#VALUE!</v>
      </c>
      <c r="BI146" s="377"/>
      <c r="BJ146" s="382" t="e" cm="1">
        <f t="array" ref="BJ146">bdRateExtend($G144:$G147,P144:P147,$Z144:$Z147,AI144:AI147)</f>
        <v>#VALUE!</v>
      </c>
      <c r="BK146" s="377"/>
      <c r="BL146" s="382" t="e" cm="1">
        <f t="array" ref="BL146">bdRateExtend($G144:$G147,Q144:Q147,$Z144:$Z147,AJ144:AJ147)</f>
        <v>#VALUE!</v>
      </c>
      <c r="BM146" s="377"/>
      <c r="BN146" s="382" t="e" cm="1">
        <f t="array" ref="BN146">bdRateExtend($G144:$G147,R144:R147,$Z144:$Z147,AK144:AK147)</f>
        <v>#VALUE!</v>
      </c>
      <c r="BO146" s="403"/>
      <c r="BP146" s="403"/>
      <c r="BQ146" s="403"/>
      <c r="BR146" s="403"/>
    </row>
    <row r="147" spans="1:70" ht="17" customHeight="1" thickBot="1" x14ac:dyDescent="0.25">
      <c r="A147" s="387"/>
      <c r="B147" s="391"/>
      <c r="C147" s="394"/>
      <c r="D147" s="397"/>
      <c r="E147" s="400"/>
      <c r="F147" s="313">
        <v>63</v>
      </c>
      <c r="G147" s="37">
        <f>'Anchor-Still'!B144</f>
        <v>0</v>
      </c>
      <c r="H147" s="38">
        <f>'Anchor-Still'!C144</f>
        <v>0</v>
      </c>
      <c r="I147" s="38">
        <f>'Anchor-Still'!D144</f>
        <v>0</v>
      </c>
      <c r="J147" s="38">
        <f>'Anchor-Still'!E144</f>
        <v>0</v>
      </c>
      <c r="K147" s="38"/>
      <c r="L147" s="38">
        <f>'Anchor-Still'!F144</f>
        <v>0</v>
      </c>
      <c r="M147" s="38">
        <f>'Anchor-Still'!G144</f>
        <v>0</v>
      </c>
      <c r="N147" s="38">
        <f>'Anchor-Still'!H144</f>
        <v>0</v>
      </c>
      <c r="O147" s="38"/>
      <c r="P147" s="38"/>
      <c r="Q147" s="38"/>
      <c r="R147" s="38"/>
      <c r="S147" s="38"/>
      <c r="T147" s="38"/>
      <c r="U147" s="38"/>
      <c r="V147" s="38">
        <f>'Anchor-Still'!I144</f>
        <v>0</v>
      </c>
      <c r="W147" s="38">
        <f>'Anchor-Still'!J144</f>
        <v>0</v>
      </c>
      <c r="X147" s="39">
        <f t="shared" si="11"/>
        <v>0</v>
      </c>
      <c r="Y147" s="15"/>
      <c r="Z147" s="37">
        <f>'Test-Still'!B144</f>
        <v>134408</v>
      </c>
      <c r="AA147" s="38">
        <f>'Test-Still'!C144</f>
        <v>32.606200000000001</v>
      </c>
      <c r="AB147" s="38">
        <f>'Test-Still'!D144</f>
        <v>36.773699999999998</v>
      </c>
      <c r="AC147" s="38">
        <f>'Test-Still'!E144</f>
        <v>39.948999999999998</v>
      </c>
      <c r="AD147" s="38"/>
      <c r="AE147" s="38">
        <f>'Test-Still'!F144</f>
        <v>15.004899999999999</v>
      </c>
      <c r="AF147" s="38">
        <f>'Test-Still'!G144</f>
        <v>10.402900000000001</v>
      </c>
      <c r="AG147" s="38">
        <f>'Test-Still'!H144</f>
        <v>22.558399999999999</v>
      </c>
      <c r="AH147" s="38"/>
      <c r="AI147" s="38"/>
      <c r="AJ147" s="38"/>
      <c r="AK147" s="38"/>
      <c r="AL147" s="38"/>
      <c r="AM147" s="38"/>
      <c r="AN147" s="38"/>
      <c r="AO147" s="38">
        <f>'Test-Still'!I144</f>
        <v>95.7</v>
      </c>
      <c r="AP147" s="38">
        <f>'Test-Still'!J144</f>
        <v>0.41789999999999999</v>
      </c>
      <c r="AQ147" s="39">
        <f t="shared" si="12"/>
        <v>2.6583333333333334E-2</v>
      </c>
      <c r="AR147" s="37" t="e">
        <f t="shared" si="13"/>
        <v>#DIV/0!</v>
      </c>
      <c r="AS147" s="38" t="e">
        <f t="shared" si="14"/>
        <v>#DIV/0!</v>
      </c>
      <c r="AT147" s="16"/>
      <c r="AU147" s="16"/>
      <c r="AV147" s="383"/>
      <c r="AW147" s="384"/>
      <c r="AX147" s="404"/>
      <c r="AY147" s="404"/>
      <c r="AZ147" s="407"/>
      <c r="BA147" s="407"/>
      <c r="BB147" s="384"/>
      <c r="BC147" s="378"/>
      <c r="BD147" s="384"/>
      <c r="BE147" s="378"/>
      <c r="BF147" s="385"/>
      <c r="BG147" s="378"/>
      <c r="BH147" s="385"/>
      <c r="BI147" s="378"/>
      <c r="BJ147" s="384"/>
      <c r="BK147" s="378"/>
      <c r="BL147" s="384"/>
      <c r="BM147" s="378"/>
      <c r="BN147" s="384"/>
      <c r="BO147" s="404"/>
      <c r="BP147" s="404"/>
      <c r="BQ147" s="404"/>
      <c r="BR147" s="404"/>
    </row>
    <row r="148" spans="1:70" ht="17" customHeight="1" x14ac:dyDescent="0.2">
      <c r="A148" s="387"/>
      <c r="B148" s="389" t="s">
        <v>1261</v>
      </c>
      <c r="C148" s="392" t="s">
        <v>1218</v>
      </c>
      <c r="D148" s="395"/>
      <c r="E148" s="398">
        <v>8</v>
      </c>
      <c r="F148" s="311">
        <v>18</v>
      </c>
      <c r="G148" s="32">
        <f>'Anchor-Still'!B145</f>
        <v>0</v>
      </c>
      <c r="H148" s="33">
        <f>'Anchor-Still'!C145</f>
        <v>0</v>
      </c>
      <c r="I148" s="33">
        <f>'Anchor-Still'!D145</f>
        <v>0</v>
      </c>
      <c r="J148" s="33">
        <f>'Anchor-Still'!E145</f>
        <v>0</v>
      </c>
      <c r="K148" s="33"/>
      <c r="L148" s="33">
        <f>'Anchor-Still'!F145</f>
        <v>0</v>
      </c>
      <c r="M148" s="33">
        <f>'Anchor-Still'!G145</f>
        <v>0</v>
      </c>
      <c r="N148" s="33">
        <f>'Anchor-Still'!H145</f>
        <v>0</v>
      </c>
      <c r="O148" s="33"/>
      <c r="P148" s="33"/>
      <c r="Q148" s="33"/>
      <c r="R148" s="33"/>
      <c r="S148" s="33"/>
      <c r="T148" s="33"/>
      <c r="U148" s="33"/>
      <c r="V148" s="33">
        <f>'Anchor-Still'!I145</f>
        <v>0</v>
      </c>
      <c r="W148" s="33">
        <f>'Anchor-Still'!J145</f>
        <v>0</v>
      </c>
      <c r="X148" s="34">
        <f t="shared" si="11"/>
        <v>0</v>
      </c>
      <c r="Y148" s="15"/>
      <c r="Z148" s="32">
        <f>'Test-Still'!B145</f>
        <v>3247208</v>
      </c>
      <c r="AA148" s="33">
        <f>'Test-Still'!C145</f>
        <v>43.687199999999997</v>
      </c>
      <c r="AB148" s="33">
        <f>'Test-Still'!D145</f>
        <v>50.721800000000002</v>
      </c>
      <c r="AC148" s="33">
        <f>'Test-Still'!E145</f>
        <v>50.061</v>
      </c>
      <c r="AD148" s="33"/>
      <c r="AE148" s="33">
        <f>'Test-Still'!F145</f>
        <v>36.4895</v>
      </c>
      <c r="AF148" s="33">
        <f>'Test-Still'!G145</f>
        <v>21.290299999999998</v>
      </c>
      <c r="AG148" s="33">
        <f>'Test-Still'!H145</f>
        <v>93.380899999999997</v>
      </c>
      <c r="AH148" s="33"/>
      <c r="AI148" s="33"/>
      <c r="AJ148" s="33"/>
      <c r="AK148" s="33"/>
      <c r="AL148" s="33"/>
      <c r="AM148" s="33"/>
      <c r="AN148" s="33"/>
      <c r="AO148" s="33">
        <f>'Test-Still'!I145</f>
        <v>446</v>
      </c>
      <c r="AP148" s="33">
        <f>'Test-Still'!J145</f>
        <v>0.86450000000000005</v>
      </c>
      <c r="AQ148" s="34">
        <f t="shared" si="12"/>
        <v>0.1238888888888889</v>
      </c>
      <c r="AR148" s="32" t="e">
        <f t="shared" si="13"/>
        <v>#DIV/0!</v>
      </c>
      <c r="AS148" s="33" t="e">
        <f t="shared" si="14"/>
        <v>#DIV/0!</v>
      </c>
      <c r="AT148" s="16"/>
      <c r="AU148" s="16"/>
      <c r="AV148" s="440" t="s">
        <v>123</v>
      </c>
      <c r="AW148" s="401" cm="1">
        <f t="array" ref="AW148">bdRateExtend($G148:$G151,H148:H151,$Z148:$Z151,AA148:AA151)</f>
        <v>-1</v>
      </c>
      <c r="AX148" s="402" cm="1">
        <f t="array" ref="AX148">bdRateExtend($G148:$G153,H148:H153,$Z148:$Z153,AA148:AA153)</f>
        <v>-1</v>
      </c>
      <c r="AY148" s="402" cm="1">
        <f t="array" ref="AY148">bdRateExtend($G148:$G153,I148:I153,$Z148:$Z153,AB148:AB153)</f>
        <v>-1</v>
      </c>
      <c r="AZ148" s="405" cm="1">
        <f t="array" ref="AZ148">bdRateExtend($G148:$G153,J148:J153,$Z148:$Z153,AC148:AC153)</f>
        <v>-1</v>
      </c>
      <c r="BA148" s="405" t="e" cm="1">
        <f t="array" ref="BA148">bdRateExtend($G148:$G153,K148:K153,$Z148:$Z153,AD148:AD153)</f>
        <v>#VALUE!</v>
      </c>
      <c r="BB148" s="401" cm="1">
        <f t="array" ref="BB148">bdRateExtend($G148:$G151,L148:L151,$Z148:$Z151,AE148:AE151)</f>
        <v>-1</v>
      </c>
      <c r="BC148" s="376" cm="1">
        <f t="array" ref="BC148">bdRateExtend($G148:$G153,L148:L153,$Z148:$Z153,AE148:AE153)</f>
        <v>-1</v>
      </c>
      <c r="BD148" s="401" cm="1">
        <f t="array" ref="BD148">bdRateExtend($G148:$G151,M148:M151,$Z148:$Z151,AF148:AF151)</f>
        <v>-1</v>
      </c>
      <c r="BE148" s="376" cm="1">
        <f t="array" ref="BE148">bdRateExtend($G148:$G153,M148:M153,$Z148:$Z153,AF148:AF153)</f>
        <v>-1</v>
      </c>
      <c r="BF148" s="379" cm="1">
        <f t="array" ref="BF148">bdRateExtend($G148:$G151,N148:N151,$Z148:$Z151,AG148:AG151)</f>
        <v>-1</v>
      </c>
      <c r="BG148" s="376" cm="1">
        <f t="array" ref="BG148">bdRateExtend($G148:$G153,N148:N153,$Z148:$Z153,AG148:AG153)</f>
        <v>-1</v>
      </c>
      <c r="BH148" s="379" t="e" cm="1">
        <f t="array" ref="BH148">bdRateExtend($G148:$G151,O148:O151,$Z148:$Z151,AH148:AH151)</f>
        <v>#VALUE!</v>
      </c>
      <c r="BI148" s="376" t="e" cm="1">
        <f t="array" ref="BI148">bdRateExtend($G148:$G153,O148:O153,$Z148:$Z153,AH148:AH153)</f>
        <v>#VALUE!</v>
      </c>
      <c r="BJ148" s="401" t="e" cm="1">
        <f t="array" ref="BJ148">bdRateExtend($G148:$G151,P148:P151,$Z148:$Z151,AI148:AI151)</f>
        <v>#VALUE!</v>
      </c>
      <c r="BK148" s="376" t="e" cm="1">
        <f t="array" ref="BK148">bdRateExtend($G148:$G153,P148:P153,$Z148:$Z153,AI148:AI153)</f>
        <v>#VALUE!</v>
      </c>
      <c r="BL148" s="401" t="e" cm="1">
        <f t="array" ref="BL148">bdRateExtend($G148:$G151,Q148:Q151,$Z148:$Z151,AJ148:AJ151)</f>
        <v>#VALUE!</v>
      </c>
      <c r="BM148" s="376" t="e" cm="1">
        <f t="array" ref="BM148">bdRateExtend($G148:$G153,Q148:Q153,$Z148:$Z153,AJ148:AJ153)</f>
        <v>#VALUE!</v>
      </c>
      <c r="BN148" s="401" t="e" cm="1">
        <f t="array" ref="BN148">bdRateExtend($G148:$G151,R148:R151,$Z148:$Z151,AK148:AK151)</f>
        <v>#VALUE!</v>
      </c>
      <c r="BO148" s="402" t="e" cm="1">
        <f t="array" ref="BO148">bdRateExtend($G148:$G153,R148:R153,$Z148:$Z153,AK148:AK153)</f>
        <v>#VALUE!</v>
      </c>
      <c r="BP148" s="402" t="e" cm="1">
        <f t="array" ref="BP148">bdRateExtend($G148:$G153,S148:S153,$Z148:$Z153,AL148:AL153)</f>
        <v>#VALUE!</v>
      </c>
      <c r="BQ148" s="402" t="e" cm="1">
        <f t="array" ref="BQ148">bdRateExtend($G148:$G153,T148:T153,$Z148:$Z153,AM148:AM153)</f>
        <v>#VALUE!</v>
      </c>
      <c r="BR148" s="402" t="e" cm="1">
        <f t="array" ref="BR148">bdRateExtend($G148:$G153,U148:U153,$Z148:$Z153,AN148:AN153)</f>
        <v>#VALUE!</v>
      </c>
    </row>
    <row r="149" spans="1:70" ht="17" customHeight="1" x14ac:dyDescent="0.2">
      <c r="A149" s="387"/>
      <c r="B149" s="390"/>
      <c r="C149" s="393"/>
      <c r="D149" s="396"/>
      <c r="E149" s="399"/>
      <c r="F149" s="312">
        <v>27</v>
      </c>
      <c r="G149" s="35">
        <f>'Anchor-Still'!B146</f>
        <v>0</v>
      </c>
      <c r="H149" s="40">
        <f>'Anchor-Still'!C146</f>
        <v>0</v>
      </c>
      <c r="I149" s="40">
        <f>'Anchor-Still'!D146</f>
        <v>0</v>
      </c>
      <c r="J149" s="40">
        <f>'Anchor-Still'!E146</f>
        <v>0</v>
      </c>
      <c r="K149" s="40"/>
      <c r="L149" s="40">
        <f>'Anchor-Still'!F146</f>
        <v>0</v>
      </c>
      <c r="M149" s="40">
        <f>'Anchor-Still'!G146</f>
        <v>0</v>
      </c>
      <c r="N149" s="40">
        <f>'Anchor-Still'!H146</f>
        <v>0</v>
      </c>
      <c r="O149" s="40"/>
      <c r="P149" s="40"/>
      <c r="Q149" s="40"/>
      <c r="R149" s="40"/>
      <c r="S149" s="40"/>
      <c r="T149" s="40"/>
      <c r="U149" s="40"/>
      <c r="V149" s="40">
        <f>'Anchor-Still'!I146</f>
        <v>0</v>
      </c>
      <c r="W149" s="40">
        <f>'Anchor-Still'!J146</f>
        <v>0</v>
      </c>
      <c r="X149" s="36">
        <f t="shared" si="11"/>
        <v>0</v>
      </c>
      <c r="Y149" s="15"/>
      <c r="Z149" s="35">
        <f>'Test-Still'!B146</f>
        <v>2016400</v>
      </c>
      <c r="AA149" s="40">
        <f>'Test-Still'!C146</f>
        <v>42.830199999999998</v>
      </c>
      <c r="AB149" s="40">
        <f>'Test-Still'!D146</f>
        <v>49.289400000000001</v>
      </c>
      <c r="AC149" s="40">
        <f>'Test-Still'!E146</f>
        <v>48.480200000000004</v>
      </c>
      <c r="AD149" s="40"/>
      <c r="AE149" s="40">
        <f>'Test-Still'!F146</f>
        <v>33.570799999999998</v>
      </c>
      <c r="AF149" s="40">
        <f>'Test-Still'!G146</f>
        <v>20.257899999999999</v>
      </c>
      <c r="AG149" s="40">
        <f>'Test-Still'!H146</f>
        <v>90.312700000000007</v>
      </c>
      <c r="AH149" s="40"/>
      <c r="AI149" s="40"/>
      <c r="AJ149" s="40"/>
      <c r="AK149" s="40"/>
      <c r="AL149" s="40"/>
      <c r="AM149" s="40"/>
      <c r="AN149" s="40"/>
      <c r="AO149" s="40">
        <f>'Test-Still'!I146</f>
        <v>301.89999999999998</v>
      </c>
      <c r="AP149" s="40">
        <f>'Test-Still'!J146</f>
        <v>0.79139999999999999</v>
      </c>
      <c r="AQ149" s="36">
        <f t="shared" si="12"/>
        <v>8.3861111111111108E-2</v>
      </c>
      <c r="AR149" s="35" t="e">
        <f t="shared" si="13"/>
        <v>#DIV/0!</v>
      </c>
      <c r="AS149" s="40" t="e">
        <f t="shared" si="14"/>
        <v>#DIV/0!</v>
      </c>
      <c r="AT149" s="16"/>
      <c r="AU149" s="16"/>
      <c r="AV149" s="381"/>
      <c r="AW149" s="382"/>
      <c r="AX149" s="403"/>
      <c r="AY149" s="403"/>
      <c r="AZ149" s="406"/>
      <c r="BA149" s="406"/>
      <c r="BB149" s="382"/>
      <c r="BC149" s="377"/>
      <c r="BD149" s="382"/>
      <c r="BE149" s="377"/>
      <c r="BF149" s="380"/>
      <c r="BG149" s="377"/>
      <c r="BH149" s="380"/>
      <c r="BI149" s="377"/>
      <c r="BJ149" s="382"/>
      <c r="BK149" s="377"/>
      <c r="BL149" s="382"/>
      <c r="BM149" s="377"/>
      <c r="BN149" s="382"/>
      <c r="BO149" s="403"/>
      <c r="BP149" s="403"/>
      <c r="BQ149" s="403"/>
      <c r="BR149" s="403"/>
    </row>
    <row r="150" spans="1:70" ht="17" customHeight="1" x14ac:dyDescent="0.2">
      <c r="A150" s="387"/>
      <c r="B150" s="390"/>
      <c r="C150" s="393"/>
      <c r="D150" s="396"/>
      <c r="E150" s="399"/>
      <c r="F150" s="312">
        <v>36</v>
      </c>
      <c r="G150" s="35">
        <f>'Anchor-Still'!B147</f>
        <v>0</v>
      </c>
      <c r="H150" s="40">
        <f>'Anchor-Still'!C147</f>
        <v>0</v>
      </c>
      <c r="I150" s="40">
        <f>'Anchor-Still'!D147</f>
        <v>0</v>
      </c>
      <c r="J150" s="40">
        <f>'Anchor-Still'!E147</f>
        <v>0</v>
      </c>
      <c r="K150" s="40"/>
      <c r="L150" s="40">
        <f>'Anchor-Still'!F147</f>
        <v>0</v>
      </c>
      <c r="M150" s="40">
        <f>'Anchor-Still'!G147</f>
        <v>0</v>
      </c>
      <c r="N150" s="40">
        <f>'Anchor-Still'!H147</f>
        <v>0</v>
      </c>
      <c r="O150" s="40"/>
      <c r="P150" s="40"/>
      <c r="Q150" s="40"/>
      <c r="R150" s="40"/>
      <c r="S150" s="40"/>
      <c r="T150" s="40"/>
      <c r="U150" s="40"/>
      <c r="V150" s="40">
        <f>'Anchor-Still'!I147</f>
        <v>0</v>
      </c>
      <c r="W150" s="40">
        <f>'Anchor-Still'!J147</f>
        <v>0</v>
      </c>
      <c r="X150" s="36">
        <f t="shared" si="11"/>
        <v>0</v>
      </c>
      <c r="Y150" s="15"/>
      <c r="Z150" s="35">
        <f>'Test-Still'!B147</f>
        <v>1173688</v>
      </c>
      <c r="AA150" s="40">
        <f>'Test-Still'!C147</f>
        <v>41.529400000000003</v>
      </c>
      <c r="AB150" s="40">
        <f>'Test-Still'!D147</f>
        <v>47.365600000000001</v>
      </c>
      <c r="AC150" s="40">
        <f>'Test-Still'!E147</f>
        <v>46.346899999999998</v>
      </c>
      <c r="AD150" s="40"/>
      <c r="AE150" s="40">
        <f>'Test-Still'!F147</f>
        <v>29.951899999999998</v>
      </c>
      <c r="AF150" s="40">
        <f>'Test-Still'!G147</f>
        <v>18.759899999999998</v>
      </c>
      <c r="AG150" s="40">
        <f>'Test-Still'!H147</f>
        <v>83.994600000000005</v>
      </c>
      <c r="AH150" s="40"/>
      <c r="AI150" s="40"/>
      <c r="AJ150" s="40"/>
      <c r="AK150" s="40"/>
      <c r="AL150" s="40"/>
      <c r="AM150" s="40"/>
      <c r="AN150" s="40"/>
      <c r="AO150" s="40">
        <f>'Test-Still'!I147</f>
        <v>277</v>
      </c>
      <c r="AP150" s="40">
        <f>'Test-Still'!J147</f>
        <v>0.74870000000000003</v>
      </c>
      <c r="AQ150" s="36">
        <f t="shared" si="12"/>
        <v>7.694444444444444E-2</v>
      </c>
      <c r="AR150" s="35" t="e">
        <f t="shared" si="13"/>
        <v>#DIV/0!</v>
      </c>
      <c r="AS150" s="40" t="e">
        <f t="shared" si="14"/>
        <v>#DIV/0!</v>
      </c>
      <c r="AT150" s="16"/>
      <c r="AU150" s="16"/>
      <c r="AV150" s="381" t="s">
        <v>124</v>
      </c>
      <c r="AW150" s="382" cm="1">
        <f t="array" ref="AW150">bdRateExtend($G149:$G152,H149:H152,$Z149:$Z152,AA149:AA152)</f>
        <v>-1</v>
      </c>
      <c r="AX150" s="403"/>
      <c r="AY150" s="403"/>
      <c r="AZ150" s="406"/>
      <c r="BA150" s="406"/>
      <c r="BB150" s="382" cm="1">
        <f t="array" ref="BB150">bdRateExtend($G149:$G152,L149:L152,$Z149:$Z152,AE149:AE152)</f>
        <v>-1</v>
      </c>
      <c r="BC150" s="377"/>
      <c r="BD150" s="382" cm="1">
        <f t="array" ref="BD150">bdRateExtend($G149:$G152,M149:M152,$Z149:$Z152,AF149:AF152)</f>
        <v>-1</v>
      </c>
      <c r="BE150" s="377"/>
      <c r="BF150" s="380" cm="1">
        <f t="array" ref="BF150">bdRateExtend($G149:$G152,N149:N152,$Z149:$Z152,AG149:AG152)</f>
        <v>-1</v>
      </c>
      <c r="BG150" s="377"/>
      <c r="BH150" s="380" t="e" cm="1">
        <f t="array" ref="BH150">bdRateExtend($G149:$G152,O149:O152,$Z149:$Z152,AH149:AH152)</f>
        <v>#VALUE!</v>
      </c>
      <c r="BI150" s="377"/>
      <c r="BJ150" s="382" t="e" cm="1">
        <f t="array" ref="BJ150">bdRateExtend($G149:$G152,P149:P152,$Z149:$Z152,AI149:AI152)</f>
        <v>#VALUE!</v>
      </c>
      <c r="BK150" s="377"/>
      <c r="BL150" s="382" t="e" cm="1">
        <f t="array" ref="BL150">bdRateExtend($G149:$G152,Q149:Q152,$Z149:$Z152,AJ149:AJ152)</f>
        <v>#VALUE!</v>
      </c>
      <c r="BM150" s="377"/>
      <c r="BN150" s="382" t="e" cm="1">
        <f t="array" ref="BN150">bdRateExtend($G149:$G152,R149:R152,$Z149:$Z152,AK149:AK152)</f>
        <v>#VALUE!</v>
      </c>
      <c r="BO150" s="403"/>
      <c r="BP150" s="403"/>
      <c r="BQ150" s="403"/>
      <c r="BR150" s="403"/>
    </row>
    <row r="151" spans="1:70" ht="17" customHeight="1" x14ac:dyDescent="0.2">
      <c r="A151" s="387"/>
      <c r="B151" s="390"/>
      <c r="C151" s="393"/>
      <c r="D151" s="396"/>
      <c r="E151" s="399"/>
      <c r="F151" s="312">
        <v>45</v>
      </c>
      <c r="G151" s="35">
        <f>'Anchor-Still'!B148</f>
        <v>0</v>
      </c>
      <c r="H151" s="40">
        <f>'Anchor-Still'!C148</f>
        <v>0</v>
      </c>
      <c r="I151" s="40">
        <f>'Anchor-Still'!D148</f>
        <v>0</v>
      </c>
      <c r="J151" s="40">
        <f>'Anchor-Still'!E148</f>
        <v>0</v>
      </c>
      <c r="K151" s="40"/>
      <c r="L151" s="40">
        <f>'Anchor-Still'!F148</f>
        <v>0</v>
      </c>
      <c r="M151" s="40">
        <f>'Anchor-Still'!G148</f>
        <v>0</v>
      </c>
      <c r="N151" s="40">
        <f>'Anchor-Still'!H148</f>
        <v>0</v>
      </c>
      <c r="O151" s="40"/>
      <c r="P151" s="40"/>
      <c r="Q151" s="40"/>
      <c r="R151" s="40"/>
      <c r="S151" s="40"/>
      <c r="T151" s="40"/>
      <c r="U151" s="40"/>
      <c r="V151" s="40">
        <f>'Anchor-Still'!I148</f>
        <v>0</v>
      </c>
      <c r="W151" s="40">
        <f>'Anchor-Still'!J148</f>
        <v>0</v>
      </c>
      <c r="X151" s="36">
        <f t="shared" si="11"/>
        <v>0</v>
      </c>
      <c r="Y151" s="15"/>
      <c r="Z151" s="35">
        <f>'Test-Still'!B148</f>
        <v>669696</v>
      </c>
      <c r="AA151" s="40">
        <f>'Test-Still'!C148</f>
        <v>39.822400000000002</v>
      </c>
      <c r="AB151" s="40">
        <f>'Test-Still'!D148</f>
        <v>45.124899999999997</v>
      </c>
      <c r="AC151" s="40">
        <f>'Test-Still'!E148</f>
        <v>44.002699999999997</v>
      </c>
      <c r="AD151" s="40"/>
      <c r="AE151" s="40">
        <f>'Test-Still'!F148</f>
        <v>25.879899999999999</v>
      </c>
      <c r="AF151" s="40">
        <f>'Test-Still'!G148</f>
        <v>16.924800000000001</v>
      </c>
      <c r="AG151" s="40">
        <f>'Test-Still'!H148</f>
        <v>72.973699999999994</v>
      </c>
      <c r="AH151" s="40"/>
      <c r="AI151" s="40"/>
      <c r="AJ151" s="40"/>
      <c r="AK151" s="40"/>
      <c r="AL151" s="40"/>
      <c r="AM151" s="40"/>
      <c r="AN151" s="40"/>
      <c r="AO151" s="40">
        <f>'Test-Still'!I148</f>
        <v>191.4</v>
      </c>
      <c r="AP151" s="40">
        <f>'Test-Still'!J148</f>
        <v>0.68010000000000004</v>
      </c>
      <c r="AQ151" s="36">
        <f t="shared" si="12"/>
        <v>5.3166666666666668E-2</v>
      </c>
      <c r="AR151" s="35" t="e">
        <f t="shared" si="13"/>
        <v>#DIV/0!</v>
      </c>
      <c r="AS151" s="40" t="e">
        <f t="shared" si="14"/>
        <v>#DIV/0!</v>
      </c>
      <c r="AT151" s="16"/>
      <c r="AU151" s="16"/>
      <c r="AV151" s="381"/>
      <c r="AW151" s="382"/>
      <c r="AX151" s="403"/>
      <c r="AY151" s="403"/>
      <c r="AZ151" s="406"/>
      <c r="BA151" s="406"/>
      <c r="BB151" s="382"/>
      <c r="BC151" s="377"/>
      <c r="BD151" s="382"/>
      <c r="BE151" s="377"/>
      <c r="BF151" s="380"/>
      <c r="BG151" s="377"/>
      <c r="BH151" s="380"/>
      <c r="BI151" s="377"/>
      <c r="BJ151" s="382"/>
      <c r="BK151" s="377"/>
      <c r="BL151" s="382"/>
      <c r="BM151" s="377"/>
      <c r="BN151" s="382"/>
      <c r="BO151" s="403"/>
      <c r="BP151" s="403"/>
      <c r="BQ151" s="403"/>
      <c r="BR151" s="403"/>
    </row>
    <row r="152" spans="1:70" ht="17" customHeight="1" x14ac:dyDescent="0.2">
      <c r="A152" s="387"/>
      <c r="B152" s="390"/>
      <c r="C152" s="393"/>
      <c r="D152" s="396"/>
      <c r="E152" s="399"/>
      <c r="F152" s="312">
        <v>54</v>
      </c>
      <c r="G152" s="35">
        <f>'Anchor-Still'!B149</f>
        <v>0</v>
      </c>
      <c r="H152" s="40">
        <f>'Anchor-Still'!C149</f>
        <v>0</v>
      </c>
      <c r="I152" s="40">
        <f>'Anchor-Still'!D149</f>
        <v>0</v>
      </c>
      <c r="J152" s="40">
        <f>'Anchor-Still'!E149</f>
        <v>0</v>
      </c>
      <c r="K152" s="40"/>
      <c r="L152" s="40">
        <f>'Anchor-Still'!F149</f>
        <v>0</v>
      </c>
      <c r="M152" s="40">
        <f>'Anchor-Still'!G149</f>
        <v>0</v>
      </c>
      <c r="N152" s="40">
        <f>'Anchor-Still'!H149</f>
        <v>0</v>
      </c>
      <c r="O152" s="40"/>
      <c r="P152" s="40"/>
      <c r="Q152" s="40"/>
      <c r="R152" s="40"/>
      <c r="S152" s="40"/>
      <c r="T152" s="40"/>
      <c r="U152" s="40"/>
      <c r="V152" s="40">
        <f>'Anchor-Still'!I149</f>
        <v>0</v>
      </c>
      <c r="W152" s="40">
        <f>'Anchor-Still'!J149</f>
        <v>0</v>
      </c>
      <c r="X152" s="36">
        <f t="shared" si="11"/>
        <v>0</v>
      </c>
      <c r="Y152" s="15"/>
      <c r="Z152" s="35">
        <f>'Test-Still'!B149</f>
        <v>378016</v>
      </c>
      <c r="AA152" s="40">
        <f>'Test-Still'!C149</f>
        <v>37.833399999999997</v>
      </c>
      <c r="AB152" s="40">
        <f>'Test-Still'!D149</f>
        <v>42.7363</v>
      </c>
      <c r="AC152" s="40">
        <f>'Test-Still'!E149</f>
        <v>41.525199999999998</v>
      </c>
      <c r="AD152" s="40"/>
      <c r="AE152" s="40">
        <f>'Test-Still'!F149</f>
        <v>21.901900000000001</v>
      </c>
      <c r="AF152" s="40">
        <f>'Test-Still'!G149</f>
        <v>14.9421</v>
      </c>
      <c r="AG152" s="40">
        <f>'Test-Still'!H149</f>
        <v>56.63</v>
      </c>
      <c r="AH152" s="40"/>
      <c r="AI152" s="40"/>
      <c r="AJ152" s="40"/>
      <c r="AK152" s="40"/>
      <c r="AL152" s="40"/>
      <c r="AM152" s="40"/>
      <c r="AN152" s="40"/>
      <c r="AO152" s="40">
        <f>'Test-Still'!I149</f>
        <v>149.9</v>
      </c>
      <c r="AP152" s="40">
        <f>'Test-Still'!J149</f>
        <v>0.73970000000000002</v>
      </c>
      <c r="AQ152" s="36">
        <f t="shared" si="12"/>
        <v>4.1638888888888892E-2</v>
      </c>
      <c r="AR152" s="35" t="e">
        <f t="shared" si="13"/>
        <v>#DIV/0!</v>
      </c>
      <c r="AS152" s="40" t="e">
        <f t="shared" si="14"/>
        <v>#DIV/0!</v>
      </c>
      <c r="AT152" s="16"/>
      <c r="AU152" s="16"/>
      <c r="AV152" s="381" t="s">
        <v>125</v>
      </c>
      <c r="AW152" s="382" cm="1">
        <f t="array" ref="AW152">bdRateExtend($G150:$G153,H150:H153,$Z150:$Z153,AA150:AA153)</f>
        <v>-1</v>
      </c>
      <c r="AX152" s="403"/>
      <c r="AY152" s="403"/>
      <c r="AZ152" s="406"/>
      <c r="BA152" s="406"/>
      <c r="BB152" s="382" cm="1">
        <f t="array" ref="BB152">bdRateExtend($G150:$G153,L150:L153,$Z150:$Z153,AE150:AE153)</f>
        <v>-1</v>
      </c>
      <c r="BC152" s="377"/>
      <c r="BD152" s="382" cm="1">
        <f t="array" ref="BD152">bdRateExtend($G150:$G153,M150:M153,$Z150:$Z153,AF150:AF153)</f>
        <v>-1</v>
      </c>
      <c r="BE152" s="377"/>
      <c r="BF152" s="380" cm="1">
        <f t="array" ref="BF152">bdRateExtend($G150:$G153,N150:N153,$Z150:$Z153,AG150:AG153)</f>
        <v>-1</v>
      </c>
      <c r="BG152" s="377"/>
      <c r="BH152" s="380" t="e" cm="1">
        <f t="array" ref="BH152">bdRateExtend($G150:$G153,O150:O153,$Z150:$Z153,AH150:AH153)</f>
        <v>#VALUE!</v>
      </c>
      <c r="BI152" s="377"/>
      <c r="BJ152" s="382" t="e" cm="1">
        <f t="array" ref="BJ152">bdRateExtend($G150:$G153,P150:P153,$Z150:$Z153,AI150:AI153)</f>
        <v>#VALUE!</v>
      </c>
      <c r="BK152" s="377"/>
      <c r="BL152" s="382" t="e" cm="1">
        <f t="array" ref="BL152">bdRateExtend($G150:$G153,Q150:Q153,$Z150:$Z153,AJ150:AJ153)</f>
        <v>#VALUE!</v>
      </c>
      <c r="BM152" s="377"/>
      <c r="BN152" s="382" t="e" cm="1">
        <f t="array" ref="BN152">bdRateExtend($G150:$G153,R150:R153,$Z150:$Z153,AK150:AK153)</f>
        <v>#VALUE!</v>
      </c>
      <c r="BO152" s="403"/>
      <c r="BP152" s="403"/>
      <c r="BQ152" s="403"/>
      <c r="BR152" s="403"/>
    </row>
    <row r="153" spans="1:70" ht="17" customHeight="1" thickBot="1" x14ac:dyDescent="0.25">
      <c r="A153" s="387"/>
      <c r="B153" s="391"/>
      <c r="C153" s="394"/>
      <c r="D153" s="397"/>
      <c r="E153" s="400"/>
      <c r="F153" s="313">
        <v>63</v>
      </c>
      <c r="G153" s="37">
        <f>'Anchor-Still'!B150</f>
        <v>0</v>
      </c>
      <c r="H153" s="38">
        <f>'Anchor-Still'!C150</f>
        <v>0</v>
      </c>
      <c r="I153" s="38">
        <f>'Anchor-Still'!D150</f>
        <v>0</v>
      </c>
      <c r="J153" s="38">
        <f>'Anchor-Still'!E150</f>
        <v>0</v>
      </c>
      <c r="K153" s="38"/>
      <c r="L153" s="38">
        <f>'Anchor-Still'!F150</f>
        <v>0</v>
      </c>
      <c r="M153" s="38">
        <f>'Anchor-Still'!G150</f>
        <v>0</v>
      </c>
      <c r="N153" s="38">
        <f>'Anchor-Still'!H150</f>
        <v>0</v>
      </c>
      <c r="O153" s="38"/>
      <c r="P153" s="38"/>
      <c r="Q153" s="38"/>
      <c r="R153" s="38"/>
      <c r="S153" s="38"/>
      <c r="T153" s="38"/>
      <c r="U153" s="38"/>
      <c r="V153" s="38">
        <f>'Anchor-Still'!I150</f>
        <v>0</v>
      </c>
      <c r="W153" s="38">
        <f>'Anchor-Still'!J150</f>
        <v>0</v>
      </c>
      <c r="X153" s="39">
        <f t="shared" si="11"/>
        <v>0</v>
      </c>
      <c r="Y153" s="15"/>
      <c r="Z153" s="37">
        <f>'Test-Still'!B150</f>
        <v>135552</v>
      </c>
      <c r="AA153" s="38">
        <f>'Test-Still'!C150</f>
        <v>34.353900000000003</v>
      </c>
      <c r="AB153" s="38">
        <f>'Test-Still'!D150</f>
        <v>38.195500000000003</v>
      </c>
      <c r="AC153" s="38">
        <f>'Test-Still'!E150</f>
        <v>36.886099999999999</v>
      </c>
      <c r="AD153" s="38"/>
      <c r="AE153" s="38">
        <f>'Test-Still'!F150</f>
        <v>15.996499999999999</v>
      </c>
      <c r="AF153" s="38">
        <f>'Test-Still'!G150</f>
        <v>11.9217</v>
      </c>
      <c r="AG153" s="38">
        <f>'Test-Still'!H150</f>
        <v>23.458300000000001</v>
      </c>
      <c r="AH153" s="38"/>
      <c r="AI153" s="38"/>
      <c r="AJ153" s="38"/>
      <c r="AK153" s="38"/>
      <c r="AL153" s="38"/>
      <c r="AM153" s="38"/>
      <c r="AN153" s="38"/>
      <c r="AO153" s="38">
        <f>'Test-Still'!I150</f>
        <v>102.3</v>
      </c>
      <c r="AP153" s="38">
        <f>'Test-Still'!J150</f>
        <v>0.49070000000000003</v>
      </c>
      <c r="AQ153" s="39">
        <f t="shared" si="12"/>
        <v>2.8416666666666666E-2</v>
      </c>
      <c r="AR153" s="37" t="e">
        <f t="shared" si="13"/>
        <v>#DIV/0!</v>
      </c>
      <c r="AS153" s="38" t="e">
        <f t="shared" si="14"/>
        <v>#DIV/0!</v>
      </c>
      <c r="AT153" s="16"/>
      <c r="AU153" s="16"/>
      <c r="AV153" s="383"/>
      <c r="AW153" s="384"/>
      <c r="AX153" s="404"/>
      <c r="AY153" s="404"/>
      <c r="AZ153" s="407"/>
      <c r="BA153" s="407"/>
      <c r="BB153" s="384"/>
      <c r="BC153" s="378"/>
      <c r="BD153" s="384"/>
      <c r="BE153" s="378"/>
      <c r="BF153" s="385"/>
      <c r="BG153" s="378"/>
      <c r="BH153" s="385"/>
      <c r="BI153" s="378"/>
      <c r="BJ153" s="384"/>
      <c r="BK153" s="378"/>
      <c r="BL153" s="384"/>
      <c r="BM153" s="378"/>
      <c r="BN153" s="384"/>
      <c r="BO153" s="404"/>
      <c r="BP153" s="404"/>
      <c r="BQ153" s="404"/>
      <c r="BR153" s="404"/>
    </row>
    <row r="154" spans="1:70" ht="17" customHeight="1" x14ac:dyDescent="0.2">
      <c r="A154" s="387"/>
      <c r="B154" s="389" t="s">
        <v>1259</v>
      </c>
      <c r="C154" s="392" t="s">
        <v>1219</v>
      </c>
      <c r="D154" s="395"/>
      <c r="E154" s="398">
        <v>8</v>
      </c>
      <c r="F154" s="311">
        <v>18</v>
      </c>
      <c r="G154" s="32">
        <f>'Anchor-Still'!B151</f>
        <v>0</v>
      </c>
      <c r="H154" s="33">
        <f>'Anchor-Still'!C151</f>
        <v>0</v>
      </c>
      <c r="I154" s="33">
        <f>'Anchor-Still'!D151</f>
        <v>0</v>
      </c>
      <c r="J154" s="33">
        <f>'Anchor-Still'!E151</f>
        <v>0</v>
      </c>
      <c r="K154" s="33"/>
      <c r="L154" s="33">
        <f>'Anchor-Still'!F151</f>
        <v>0</v>
      </c>
      <c r="M154" s="33">
        <f>'Anchor-Still'!G151</f>
        <v>0</v>
      </c>
      <c r="N154" s="33">
        <f>'Anchor-Still'!H151</f>
        <v>0</v>
      </c>
      <c r="O154" s="33"/>
      <c r="P154" s="33"/>
      <c r="Q154" s="33"/>
      <c r="R154" s="33"/>
      <c r="S154" s="33"/>
      <c r="T154" s="33"/>
      <c r="U154" s="33"/>
      <c r="V154" s="33">
        <f>'Anchor-Still'!I151</f>
        <v>0</v>
      </c>
      <c r="W154" s="33">
        <f>'Anchor-Still'!J151</f>
        <v>0</v>
      </c>
      <c r="X154" s="34">
        <f t="shared" si="11"/>
        <v>0</v>
      </c>
      <c r="Y154" s="15"/>
      <c r="Z154" s="32">
        <f>'Test-Still'!B151</f>
        <v>10205408</v>
      </c>
      <c r="AA154" s="33">
        <f>'Test-Still'!C151</f>
        <v>40.734499999999997</v>
      </c>
      <c r="AB154" s="33">
        <f>'Test-Still'!D151</f>
        <v>47.869100000000003</v>
      </c>
      <c r="AC154" s="33">
        <f>'Test-Still'!E151</f>
        <v>48.191200000000002</v>
      </c>
      <c r="AD154" s="33"/>
      <c r="AE154" s="33">
        <f>'Test-Still'!F151</f>
        <v>38.350200000000001</v>
      </c>
      <c r="AF154" s="33">
        <f>'Test-Still'!G151</f>
        <v>20.5654</v>
      </c>
      <c r="AG154" s="33">
        <f>'Test-Still'!H151</f>
        <v>94.121799999999993</v>
      </c>
      <c r="AH154" s="33"/>
      <c r="AI154" s="33"/>
      <c r="AJ154" s="33"/>
      <c r="AK154" s="33"/>
      <c r="AL154" s="33"/>
      <c r="AM154" s="33"/>
      <c r="AN154" s="33"/>
      <c r="AO154" s="33">
        <f>'Test-Still'!I151</f>
        <v>633.29999999999995</v>
      </c>
      <c r="AP154" s="33">
        <f>'Test-Still'!J151</f>
        <v>1.1107</v>
      </c>
      <c r="AQ154" s="34">
        <f t="shared" si="12"/>
        <v>0.17591666666666667</v>
      </c>
      <c r="AR154" s="32" t="e">
        <f t="shared" si="13"/>
        <v>#DIV/0!</v>
      </c>
      <c r="AS154" s="33" t="e">
        <f t="shared" si="14"/>
        <v>#DIV/0!</v>
      </c>
      <c r="AT154" s="16"/>
      <c r="AU154" s="16"/>
      <c r="AV154" s="440" t="s">
        <v>123</v>
      </c>
      <c r="AW154" s="401" cm="1">
        <f t="array" ref="AW154">bdRateExtend($G154:$G157,H154:H157,$Z154:$Z157,AA154:AA157)</f>
        <v>-1</v>
      </c>
      <c r="AX154" s="402" cm="1">
        <f t="array" ref="AX154">bdRateExtend($G154:$G159,H154:H159,$Z154:$Z159,AA154:AA159)</f>
        <v>-1</v>
      </c>
      <c r="AY154" s="402" cm="1">
        <f t="array" ref="AY154">bdRateExtend($G154:$G159,I154:I159,$Z154:$Z159,AB154:AB159)</f>
        <v>-1</v>
      </c>
      <c r="AZ154" s="405" cm="1">
        <f t="array" ref="AZ154">bdRateExtend($G154:$G159,J154:J159,$Z154:$Z159,AC154:AC159)</f>
        <v>-1</v>
      </c>
      <c r="BA154" s="405" t="e" cm="1">
        <f t="array" ref="BA154">bdRateExtend($G154:$G159,K154:K159,$Z154:$Z159,AD154:AD159)</f>
        <v>#VALUE!</v>
      </c>
      <c r="BB154" s="401" cm="1">
        <f t="array" ref="BB154">bdRateExtend($G154:$G157,L154:L157,$Z154:$Z157,AE154:AE157)</f>
        <v>-1</v>
      </c>
      <c r="BC154" s="376" cm="1">
        <f t="array" ref="BC154">bdRateExtend($G154:$G159,L154:L159,$Z154:$Z159,AE154:AE159)</f>
        <v>-1</v>
      </c>
      <c r="BD154" s="401" cm="1">
        <f t="array" ref="BD154">bdRateExtend($G154:$G157,M154:M157,$Z154:$Z157,AF154:AF157)</f>
        <v>-1</v>
      </c>
      <c r="BE154" s="376" cm="1">
        <f t="array" ref="BE154">bdRateExtend($G154:$G159,M154:M159,$Z154:$Z159,AF154:AF159)</f>
        <v>-1</v>
      </c>
      <c r="BF154" s="379" cm="1">
        <f t="array" ref="BF154">bdRateExtend($G154:$G157,N154:N157,$Z154:$Z157,AG154:AG157)</f>
        <v>-1</v>
      </c>
      <c r="BG154" s="376" cm="1">
        <f t="array" ref="BG154">bdRateExtend($G154:$G159,N154:N159,$Z154:$Z159,AG154:AG159)</f>
        <v>-1</v>
      </c>
      <c r="BH154" s="379" t="e" cm="1">
        <f t="array" ref="BH154">bdRateExtend($G154:$G157,O154:O157,$Z154:$Z157,AH154:AH157)</f>
        <v>#VALUE!</v>
      </c>
      <c r="BI154" s="376" t="e" cm="1">
        <f t="array" ref="BI154">bdRateExtend($G154:$G159,O154:O159,$Z154:$Z159,AH154:AH159)</f>
        <v>#VALUE!</v>
      </c>
      <c r="BJ154" s="401" t="e" cm="1">
        <f t="array" ref="BJ154">bdRateExtend($G154:$G157,P154:P157,$Z154:$Z157,AI154:AI157)</f>
        <v>#VALUE!</v>
      </c>
      <c r="BK154" s="376" t="e" cm="1">
        <f t="array" ref="BK154">bdRateExtend($G154:$G159,P154:P159,$Z154:$Z159,AI154:AI159)</f>
        <v>#VALUE!</v>
      </c>
      <c r="BL154" s="401" t="e" cm="1">
        <f t="array" ref="BL154">bdRateExtend($G154:$G157,Q154:Q157,$Z154:$Z157,AJ154:AJ157)</f>
        <v>#VALUE!</v>
      </c>
      <c r="BM154" s="376" t="e" cm="1">
        <f t="array" ref="BM154">bdRateExtend($G154:$G159,Q154:Q159,$Z154:$Z159,AJ154:AJ159)</f>
        <v>#VALUE!</v>
      </c>
      <c r="BN154" s="401" t="e" cm="1">
        <f t="array" ref="BN154">bdRateExtend($G154:$G157,R154:R157,$Z154:$Z157,AK154:AK157)</f>
        <v>#VALUE!</v>
      </c>
      <c r="BO154" s="402" t="e" cm="1">
        <f t="array" ref="BO154">bdRateExtend($G154:$G159,R154:R159,$Z154:$Z159,AK154:AK159)</f>
        <v>#VALUE!</v>
      </c>
      <c r="BP154" s="402" t="e" cm="1">
        <f t="array" ref="BP154">bdRateExtend($G154:$G159,S154:S159,$Z154:$Z159,AL154:AL159)</f>
        <v>#VALUE!</v>
      </c>
      <c r="BQ154" s="402" t="e" cm="1">
        <f t="array" ref="BQ154">bdRateExtend($G154:$G159,T154:T159,$Z154:$Z159,AM154:AM159)</f>
        <v>#VALUE!</v>
      </c>
      <c r="BR154" s="402" t="e" cm="1">
        <f t="array" ref="BR154">bdRateExtend($G154:$G159,U154:U159,$Z154:$Z159,AN154:AN159)</f>
        <v>#VALUE!</v>
      </c>
    </row>
    <row r="155" spans="1:70" ht="17" customHeight="1" x14ac:dyDescent="0.2">
      <c r="A155" s="387"/>
      <c r="B155" s="390"/>
      <c r="C155" s="393"/>
      <c r="D155" s="396"/>
      <c r="E155" s="399"/>
      <c r="F155" s="312">
        <v>27</v>
      </c>
      <c r="G155" s="35">
        <f>'Anchor-Still'!B152</f>
        <v>0</v>
      </c>
      <c r="H155" s="40">
        <f>'Anchor-Still'!C152</f>
        <v>0</v>
      </c>
      <c r="I155" s="40">
        <f>'Anchor-Still'!D152</f>
        <v>0</v>
      </c>
      <c r="J155" s="40">
        <f>'Anchor-Still'!E152</f>
        <v>0</v>
      </c>
      <c r="K155" s="40"/>
      <c r="L155" s="40">
        <f>'Anchor-Still'!F152</f>
        <v>0</v>
      </c>
      <c r="M155" s="40">
        <f>'Anchor-Still'!G152</f>
        <v>0</v>
      </c>
      <c r="N155" s="40">
        <f>'Anchor-Still'!H152</f>
        <v>0</v>
      </c>
      <c r="O155" s="40"/>
      <c r="P155" s="40"/>
      <c r="Q155" s="40"/>
      <c r="R155" s="40"/>
      <c r="S155" s="40"/>
      <c r="T155" s="40"/>
      <c r="U155" s="40"/>
      <c r="V155" s="40">
        <f>'Anchor-Still'!I152</f>
        <v>0</v>
      </c>
      <c r="W155" s="40">
        <f>'Anchor-Still'!J152</f>
        <v>0</v>
      </c>
      <c r="X155" s="36">
        <f t="shared" si="11"/>
        <v>0</v>
      </c>
      <c r="Y155" s="15"/>
      <c r="Z155" s="35">
        <f>'Test-Still'!B152</f>
        <v>5597920</v>
      </c>
      <c r="AA155" s="40">
        <f>'Test-Still'!C152</f>
        <v>38.854999999999997</v>
      </c>
      <c r="AB155" s="40">
        <f>'Test-Still'!D152</f>
        <v>45.804299999999998</v>
      </c>
      <c r="AC155" s="40">
        <f>'Test-Still'!E152</f>
        <v>46.273699999999998</v>
      </c>
      <c r="AD155" s="40"/>
      <c r="AE155" s="40">
        <f>'Test-Still'!F152</f>
        <v>34.602400000000003</v>
      </c>
      <c r="AF155" s="40">
        <f>'Test-Still'!G152</f>
        <v>18.628900000000002</v>
      </c>
      <c r="AG155" s="40">
        <f>'Test-Still'!H152</f>
        <v>91.331000000000003</v>
      </c>
      <c r="AH155" s="40"/>
      <c r="AI155" s="40"/>
      <c r="AJ155" s="40"/>
      <c r="AK155" s="40"/>
      <c r="AL155" s="40"/>
      <c r="AM155" s="40"/>
      <c r="AN155" s="40"/>
      <c r="AO155" s="40">
        <f>'Test-Still'!I152</f>
        <v>477.8</v>
      </c>
      <c r="AP155" s="40">
        <f>'Test-Still'!J152</f>
        <v>0.88219999999999998</v>
      </c>
      <c r="AQ155" s="36">
        <f t="shared" si="12"/>
        <v>0.13272222222222221</v>
      </c>
      <c r="AR155" s="35" t="e">
        <f t="shared" si="13"/>
        <v>#DIV/0!</v>
      </c>
      <c r="AS155" s="40" t="e">
        <f t="shared" si="14"/>
        <v>#DIV/0!</v>
      </c>
      <c r="AT155" s="16"/>
      <c r="AU155" s="16"/>
      <c r="AV155" s="381"/>
      <c r="AW155" s="382"/>
      <c r="AX155" s="403"/>
      <c r="AY155" s="403"/>
      <c r="AZ155" s="406"/>
      <c r="BA155" s="406"/>
      <c r="BB155" s="382"/>
      <c r="BC155" s="377"/>
      <c r="BD155" s="382"/>
      <c r="BE155" s="377"/>
      <c r="BF155" s="380"/>
      <c r="BG155" s="377"/>
      <c r="BH155" s="380"/>
      <c r="BI155" s="377"/>
      <c r="BJ155" s="382"/>
      <c r="BK155" s="377"/>
      <c r="BL155" s="382"/>
      <c r="BM155" s="377"/>
      <c r="BN155" s="382"/>
      <c r="BO155" s="403"/>
      <c r="BP155" s="403"/>
      <c r="BQ155" s="403"/>
      <c r="BR155" s="403"/>
    </row>
    <row r="156" spans="1:70" ht="17" customHeight="1" x14ac:dyDescent="0.2">
      <c r="A156" s="387"/>
      <c r="B156" s="390"/>
      <c r="C156" s="393"/>
      <c r="D156" s="396"/>
      <c r="E156" s="399"/>
      <c r="F156" s="312">
        <v>36</v>
      </c>
      <c r="G156" s="35">
        <f>'Anchor-Still'!B153</f>
        <v>0</v>
      </c>
      <c r="H156" s="40">
        <f>'Anchor-Still'!C153</f>
        <v>0</v>
      </c>
      <c r="I156" s="40">
        <f>'Anchor-Still'!D153</f>
        <v>0</v>
      </c>
      <c r="J156" s="40">
        <f>'Anchor-Still'!E153</f>
        <v>0</v>
      </c>
      <c r="K156" s="40"/>
      <c r="L156" s="40">
        <f>'Anchor-Still'!F153</f>
        <v>0</v>
      </c>
      <c r="M156" s="40">
        <f>'Anchor-Still'!G153</f>
        <v>0</v>
      </c>
      <c r="N156" s="40">
        <f>'Anchor-Still'!H153</f>
        <v>0</v>
      </c>
      <c r="O156" s="40"/>
      <c r="P156" s="40"/>
      <c r="Q156" s="40"/>
      <c r="R156" s="40"/>
      <c r="S156" s="40"/>
      <c r="T156" s="40"/>
      <c r="U156" s="40"/>
      <c r="V156" s="40">
        <f>'Anchor-Still'!I153</f>
        <v>0</v>
      </c>
      <c r="W156" s="40">
        <f>'Anchor-Still'!J153</f>
        <v>0</v>
      </c>
      <c r="X156" s="36">
        <f t="shared" si="11"/>
        <v>0</v>
      </c>
      <c r="Y156" s="15"/>
      <c r="Z156" s="35">
        <f>'Test-Still'!B153</f>
        <v>3153368</v>
      </c>
      <c r="AA156" s="40">
        <f>'Test-Still'!C153</f>
        <v>36.977400000000003</v>
      </c>
      <c r="AB156" s="40">
        <f>'Test-Still'!D153</f>
        <v>43.572099999999999</v>
      </c>
      <c r="AC156" s="40">
        <f>'Test-Still'!E153</f>
        <v>44.027299999999997</v>
      </c>
      <c r="AD156" s="40"/>
      <c r="AE156" s="40">
        <f>'Test-Still'!F153</f>
        <v>30.674399999999999</v>
      </c>
      <c r="AF156" s="40">
        <f>'Test-Still'!G153</f>
        <v>16.959399999999999</v>
      </c>
      <c r="AG156" s="40">
        <f>'Test-Still'!H153</f>
        <v>85.517399999999995</v>
      </c>
      <c r="AH156" s="40"/>
      <c r="AI156" s="40"/>
      <c r="AJ156" s="40"/>
      <c r="AK156" s="40"/>
      <c r="AL156" s="40"/>
      <c r="AM156" s="40"/>
      <c r="AN156" s="40"/>
      <c r="AO156" s="40">
        <f>'Test-Still'!I153</f>
        <v>483.7</v>
      </c>
      <c r="AP156" s="40">
        <f>'Test-Still'!J153</f>
        <v>0.86890000000000001</v>
      </c>
      <c r="AQ156" s="36">
        <f t="shared" si="12"/>
        <v>0.1343611111111111</v>
      </c>
      <c r="AR156" s="35" t="e">
        <f t="shared" si="13"/>
        <v>#DIV/0!</v>
      </c>
      <c r="AS156" s="40" t="e">
        <f t="shared" si="14"/>
        <v>#DIV/0!</v>
      </c>
      <c r="AT156" s="16"/>
      <c r="AU156" s="16"/>
      <c r="AV156" s="381" t="s">
        <v>124</v>
      </c>
      <c r="AW156" s="382" cm="1">
        <f t="array" ref="AW156">bdRateExtend($G155:$G158,H155:H158,$Z155:$Z158,AA155:AA158)</f>
        <v>-1</v>
      </c>
      <c r="AX156" s="403"/>
      <c r="AY156" s="403"/>
      <c r="AZ156" s="406"/>
      <c r="BA156" s="406"/>
      <c r="BB156" s="382" cm="1">
        <f t="array" ref="BB156">bdRateExtend($G155:$G158,L155:L158,$Z155:$Z158,AE155:AE158)</f>
        <v>-1</v>
      </c>
      <c r="BC156" s="377"/>
      <c r="BD156" s="382" cm="1">
        <f t="array" ref="BD156">bdRateExtend($G155:$G158,M155:M158,$Z155:$Z158,AF155:AF158)</f>
        <v>-1</v>
      </c>
      <c r="BE156" s="377"/>
      <c r="BF156" s="380" cm="1">
        <f t="array" ref="BF156">bdRateExtend($G155:$G158,N155:N158,$Z155:$Z158,AG155:AG158)</f>
        <v>-1</v>
      </c>
      <c r="BG156" s="377"/>
      <c r="BH156" s="380" t="e" cm="1">
        <f t="array" ref="BH156">bdRateExtend($G155:$G158,O155:O158,$Z155:$Z158,AH155:AH158)</f>
        <v>#VALUE!</v>
      </c>
      <c r="BI156" s="377"/>
      <c r="BJ156" s="382" t="e" cm="1">
        <f t="array" ref="BJ156">bdRateExtend($G155:$G158,P155:P158,$Z155:$Z158,AI155:AI158)</f>
        <v>#VALUE!</v>
      </c>
      <c r="BK156" s="377"/>
      <c r="BL156" s="382" t="e" cm="1">
        <f t="array" ref="BL156">bdRateExtend($G155:$G158,Q155:Q158,$Z155:$Z158,AJ155:AJ158)</f>
        <v>#VALUE!</v>
      </c>
      <c r="BM156" s="377"/>
      <c r="BN156" s="382" t="e" cm="1">
        <f t="array" ref="BN156">bdRateExtend($G155:$G158,R155:R158,$Z155:$Z158,AK155:AK158)</f>
        <v>#VALUE!</v>
      </c>
      <c r="BO156" s="403"/>
      <c r="BP156" s="403"/>
      <c r="BQ156" s="403"/>
      <c r="BR156" s="403"/>
    </row>
    <row r="157" spans="1:70" ht="17" customHeight="1" x14ac:dyDescent="0.2">
      <c r="A157" s="387"/>
      <c r="B157" s="390"/>
      <c r="C157" s="393"/>
      <c r="D157" s="396"/>
      <c r="E157" s="399"/>
      <c r="F157" s="312">
        <v>45</v>
      </c>
      <c r="G157" s="35">
        <f>'Anchor-Still'!B154</f>
        <v>0</v>
      </c>
      <c r="H157" s="40">
        <f>'Anchor-Still'!C154</f>
        <v>0</v>
      </c>
      <c r="I157" s="40">
        <f>'Anchor-Still'!D154</f>
        <v>0</v>
      </c>
      <c r="J157" s="40">
        <f>'Anchor-Still'!E154</f>
        <v>0</v>
      </c>
      <c r="K157" s="40"/>
      <c r="L157" s="40">
        <f>'Anchor-Still'!F154</f>
        <v>0</v>
      </c>
      <c r="M157" s="40">
        <f>'Anchor-Still'!G154</f>
        <v>0</v>
      </c>
      <c r="N157" s="40">
        <f>'Anchor-Still'!H154</f>
        <v>0</v>
      </c>
      <c r="O157" s="40"/>
      <c r="P157" s="40"/>
      <c r="Q157" s="40"/>
      <c r="R157" s="40"/>
      <c r="S157" s="40"/>
      <c r="T157" s="40"/>
      <c r="U157" s="40"/>
      <c r="V157" s="40">
        <f>'Anchor-Still'!I154</f>
        <v>0</v>
      </c>
      <c r="W157" s="40">
        <f>'Anchor-Still'!J154</f>
        <v>0</v>
      </c>
      <c r="X157" s="36">
        <f t="shared" si="11"/>
        <v>0</v>
      </c>
      <c r="Y157" s="15"/>
      <c r="Z157" s="35">
        <f>'Test-Still'!B154</f>
        <v>1752656</v>
      </c>
      <c r="AA157" s="40">
        <f>'Test-Still'!C154</f>
        <v>34.822200000000002</v>
      </c>
      <c r="AB157" s="40">
        <f>'Test-Still'!D154</f>
        <v>41.429000000000002</v>
      </c>
      <c r="AC157" s="40">
        <f>'Test-Still'!E154</f>
        <v>41.7744</v>
      </c>
      <c r="AD157" s="40"/>
      <c r="AE157" s="40">
        <f>'Test-Still'!F154</f>
        <v>26.651800000000001</v>
      </c>
      <c r="AF157" s="40">
        <f>'Test-Still'!G154</f>
        <v>14.937099999999999</v>
      </c>
      <c r="AG157" s="40">
        <f>'Test-Still'!H154</f>
        <v>74.398899999999998</v>
      </c>
      <c r="AH157" s="40"/>
      <c r="AI157" s="40"/>
      <c r="AJ157" s="40"/>
      <c r="AK157" s="40"/>
      <c r="AL157" s="40"/>
      <c r="AM157" s="40"/>
      <c r="AN157" s="40"/>
      <c r="AO157" s="40">
        <f>'Test-Still'!I154</f>
        <v>329.2</v>
      </c>
      <c r="AP157" s="40">
        <f>'Test-Still'!J154</f>
        <v>0.71540000000000004</v>
      </c>
      <c r="AQ157" s="36">
        <f t="shared" si="12"/>
        <v>9.1444444444444439E-2</v>
      </c>
      <c r="AR157" s="35" t="e">
        <f t="shared" si="13"/>
        <v>#DIV/0!</v>
      </c>
      <c r="AS157" s="40" t="e">
        <f t="shared" si="14"/>
        <v>#DIV/0!</v>
      </c>
      <c r="AT157" s="16"/>
      <c r="AU157" s="16"/>
      <c r="AV157" s="381"/>
      <c r="AW157" s="382"/>
      <c r="AX157" s="403"/>
      <c r="AY157" s="403"/>
      <c r="AZ157" s="406"/>
      <c r="BA157" s="406"/>
      <c r="BB157" s="382"/>
      <c r="BC157" s="377"/>
      <c r="BD157" s="382"/>
      <c r="BE157" s="377"/>
      <c r="BF157" s="380"/>
      <c r="BG157" s="377"/>
      <c r="BH157" s="380"/>
      <c r="BI157" s="377"/>
      <c r="BJ157" s="382"/>
      <c r="BK157" s="377"/>
      <c r="BL157" s="382"/>
      <c r="BM157" s="377"/>
      <c r="BN157" s="382"/>
      <c r="BO157" s="403"/>
      <c r="BP157" s="403"/>
      <c r="BQ157" s="403"/>
      <c r="BR157" s="403"/>
    </row>
    <row r="158" spans="1:70" ht="17" customHeight="1" x14ac:dyDescent="0.2">
      <c r="A158" s="387"/>
      <c r="B158" s="390"/>
      <c r="C158" s="393"/>
      <c r="D158" s="396"/>
      <c r="E158" s="399"/>
      <c r="F158" s="312">
        <v>54</v>
      </c>
      <c r="G158" s="35">
        <f>'Anchor-Still'!B155</f>
        <v>0</v>
      </c>
      <c r="H158" s="40">
        <f>'Anchor-Still'!C155</f>
        <v>0</v>
      </c>
      <c r="I158" s="40">
        <f>'Anchor-Still'!D155</f>
        <v>0</v>
      </c>
      <c r="J158" s="40">
        <f>'Anchor-Still'!E155</f>
        <v>0</v>
      </c>
      <c r="K158" s="40"/>
      <c r="L158" s="40">
        <f>'Anchor-Still'!F155</f>
        <v>0</v>
      </c>
      <c r="M158" s="40">
        <f>'Anchor-Still'!G155</f>
        <v>0</v>
      </c>
      <c r="N158" s="40">
        <f>'Anchor-Still'!H155</f>
        <v>0</v>
      </c>
      <c r="O158" s="40"/>
      <c r="P158" s="40"/>
      <c r="Q158" s="40"/>
      <c r="R158" s="40"/>
      <c r="S158" s="40"/>
      <c r="T158" s="40"/>
      <c r="U158" s="40"/>
      <c r="V158" s="40">
        <f>'Anchor-Still'!I155</f>
        <v>0</v>
      </c>
      <c r="W158" s="40">
        <f>'Anchor-Still'!J155</f>
        <v>0</v>
      </c>
      <c r="X158" s="36">
        <f t="shared" si="11"/>
        <v>0</v>
      </c>
      <c r="Y158" s="15"/>
      <c r="Z158" s="35">
        <f>'Test-Still'!B155</f>
        <v>955120</v>
      </c>
      <c r="AA158" s="40">
        <f>'Test-Still'!C155</f>
        <v>32.517499999999998</v>
      </c>
      <c r="AB158" s="40">
        <f>'Test-Still'!D155</f>
        <v>39.273800000000001</v>
      </c>
      <c r="AC158" s="40">
        <f>'Test-Still'!E155</f>
        <v>39.471499999999999</v>
      </c>
      <c r="AD158" s="40"/>
      <c r="AE158" s="40">
        <f>'Test-Still'!F155</f>
        <v>22.677800000000001</v>
      </c>
      <c r="AF158" s="40">
        <f>'Test-Still'!G155</f>
        <v>12.6747</v>
      </c>
      <c r="AG158" s="40">
        <f>'Test-Still'!H155</f>
        <v>57.763599999999997</v>
      </c>
      <c r="AH158" s="40"/>
      <c r="AI158" s="40"/>
      <c r="AJ158" s="40"/>
      <c r="AK158" s="40"/>
      <c r="AL158" s="40"/>
      <c r="AM158" s="40"/>
      <c r="AN158" s="40"/>
      <c r="AO158" s="40">
        <f>'Test-Still'!I155</f>
        <v>235.8</v>
      </c>
      <c r="AP158" s="40">
        <f>'Test-Still'!J155</f>
        <v>0.5605</v>
      </c>
      <c r="AQ158" s="36">
        <f t="shared" si="12"/>
        <v>6.5500000000000003E-2</v>
      </c>
      <c r="AR158" s="35" t="e">
        <f t="shared" si="13"/>
        <v>#DIV/0!</v>
      </c>
      <c r="AS158" s="40" t="e">
        <f t="shared" si="14"/>
        <v>#DIV/0!</v>
      </c>
      <c r="AT158" s="16"/>
      <c r="AU158" s="16"/>
      <c r="AV158" s="381" t="s">
        <v>125</v>
      </c>
      <c r="AW158" s="382" cm="1">
        <f t="array" ref="AW158">bdRateExtend($G156:$G159,H156:H159,$Z156:$Z159,AA156:AA159)</f>
        <v>-1</v>
      </c>
      <c r="AX158" s="403"/>
      <c r="AY158" s="403"/>
      <c r="AZ158" s="406"/>
      <c r="BA158" s="406"/>
      <c r="BB158" s="382" cm="1">
        <f t="array" ref="BB158">bdRateExtend($G156:$G159,L156:L159,$Z156:$Z159,AE156:AE159)</f>
        <v>-1</v>
      </c>
      <c r="BC158" s="377"/>
      <c r="BD158" s="382" cm="1">
        <f t="array" ref="BD158">bdRateExtend($G156:$G159,M156:M159,$Z156:$Z159,AF156:AF159)</f>
        <v>-1</v>
      </c>
      <c r="BE158" s="377"/>
      <c r="BF158" s="380" cm="1">
        <f t="array" ref="BF158">bdRateExtend($G156:$G159,N156:N159,$Z156:$Z159,AG156:AG159)</f>
        <v>-1</v>
      </c>
      <c r="BG158" s="377"/>
      <c r="BH158" s="380" t="e" cm="1">
        <f t="array" ref="BH158">bdRateExtend($G156:$G159,O156:O159,$Z156:$Z159,AH156:AH159)</f>
        <v>#VALUE!</v>
      </c>
      <c r="BI158" s="377"/>
      <c r="BJ158" s="382" t="e" cm="1">
        <f t="array" ref="BJ158">bdRateExtend($G156:$G159,P156:P159,$Z156:$Z159,AI156:AI159)</f>
        <v>#VALUE!</v>
      </c>
      <c r="BK158" s="377"/>
      <c r="BL158" s="382" t="e" cm="1">
        <f t="array" ref="BL158">bdRateExtend($G156:$G159,Q156:Q159,$Z156:$Z159,AJ156:AJ159)</f>
        <v>#VALUE!</v>
      </c>
      <c r="BM158" s="377"/>
      <c r="BN158" s="382" t="e" cm="1">
        <f t="array" ref="BN158">bdRateExtend($G156:$G159,R156:R159,$Z156:$Z159,AK156:AK159)</f>
        <v>#VALUE!</v>
      </c>
      <c r="BO158" s="403"/>
      <c r="BP158" s="403"/>
      <c r="BQ158" s="403"/>
      <c r="BR158" s="403"/>
    </row>
    <row r="159" spans="1:70" ht="17" customHeight="1" thickBot="1" x14ac:dyDescent="0.25">
      <c r="A159" s="387"/>
      <c r="B159" s="391"/>
      <c r="C159" s="394"/>
      <c r="D159" s="397"/>
      <c r="E159" s="400"/>
      <c r="F159" s="313">
        <v>63</v>
      </c>
      <c r="G159" s="37">
        <f>'Anchor-Still'!B156</f>
        <v>0</v>
      </c>
      <c r="H159" s="38">
        <f>'Anchor-Still'!C156</f>
        <v>0</v>
      </c>
      <c r="I159" s="38">
        <f>'Anchor-Still'!D156</f>
        <v>0</v>
      </c>
      <c r="J159" s="38">
        <f>'Anchor-Still'!E156</f>
        <v>0</v>
      </c>
      <c r="K159" s="38"/>
      <c r="L159" s="38">
        <f>'Anchor-Still'!F156</f>
        <v>0</v>
      </c>
      <c r="M159" s="38">
        <f>'Anchor-Still'!G156</f>
        <v>0</v>
      </c>
      <c r="N159" s="38">
        <f>'Anchor-Still'!H156</f>
        <v>0</v>
      </c>
      <c r="O159" s="38"/>
      <c r="P159" s="38"/>
      <c r="Q159" s="38"/>
      <c r="R159" s="38"/>
      <c r="S159" s="38"/>
      <c r="T159" s="38"/>
      <c r="U159" s="38"/>
      <c r="V159" s="38">
        <f>'Anchor-Still'!I156</f>
        <v>0</v>
      </c>
      <c r="W159" s="38">
        <f>'Anchor-Still'!J156</f>
        <v>0</v>
      </c>
      <c r="X159" s="39">
        <f t="shared" si="11"/>
        <v>0</v>
      </c>
      <c r="Y159" s="15"/>
      <c r="Z159" s="37">
        <f>'Test-Still'!B156</f>
        <v>274656</v>
      </c>
      <c r="AA159" s="38">
        <f>'Test-Still'!C156</f>
        <v>28.638200000000001</v>
      </c>
      <c r="AB159" s="38">
        <f>'Test-Still'!D156</f>
        <v>35.804699999999997</v>
      </c>
      <c r="AC159" s="38">
        <f>'Test-Still'!E156</f>
        <v>35.909799999999997</v>
      </c>
      <c r="AD159" s="38"/>
      <c r="AE159" s="38">
        <f>'Test-Still'!F156</f>
        <v>15.9567</v>
      </c>
      <c r="AF159" s="38">
        <f>'Test-Still'!G156</f>
        <v>8.9014000000000006</v>
      </c>
      <c r="AG159" s="38">
        <f>'Test-Still'!H156</f>
        <v>21.7791</v>
      </c>
      <c r="AH159" s="38"/>
      <c r="AI159" s="38"/>
      <c r="AJ159" s="38"/>
      <c r="AK159" s="38"/>
      <c r="AL159" s="38"/>
      <c r="AM159" s="38"/>
      <c r="AN159" s="38"/>
      <c r="AO159" s="38">
        <f>'Test-Still'!I156</f>
        <v>139.80000000000001</v>
      </c>
      <c r="AP159" s="38">
        <f>'Test-Still'!J156</f>
        <v>0.5212</v>
      </c>
      <c r="AQ159" s="39">
        <f t="shared" si="12"/>
        <v>3.8833333333333338E-2</v>
      </c>
      <c r="AR159" s="37" t="e">
        <f t="shared" si="13"/>
        <v>#DIV/0!</v>
      </c>
      <c r="AS159" s="38" t="e">
        <f t="shared" si="14"/>
        <v>#DIV/0!</v>
      </c>
      <c r="AT159" s="16"/>
      <c r="AU159" s="16"/>
      <c r="AV159" s="383"/>
      <c r="AW159" s="384"/>
      <c r="AX159" s="404"/>
      <c r="AY159" s="404"/>
      <c r="AZ159" s="407"/>
      <c r="BA159" s="407"/>
      <c r="BB159" s="384"/>
      <c r="BC159" s="378"/>
      <c r="BD159" s="384"/>
      <c r="BE159" s="378"/>
      <c r="BF159" s="385"/>
      <c r="BG159" s="378"/>
      <c r="BH159" s="385"/>
      <c r="BI159" s="378"/>
      <c r="BJ159" s="384"/>
      <c r="BK159" s="378"/>
      <c r="BL159" s="384"/>
      <c r="BM159" s="378"/>
      <c r="BN159" s="384"/>
      <c r="BO159" s="404"/>
      <c r="BP159" s="404"/>
      <c r="BQ159" s="404"/>
      <c r="BR159" s="404"/>
    </row>
    <row r="160" spans="1:70" ht="17" customHeight="1" x14ac:dyDescent="0.2">
      <c r="A160" s="387"/>
      <c r="B160" s="389" t="s">
        <v>1195</v>
      </c>
      <c r="C160" s="392" t="s">
        <v>1220</v>
      </c>
      <c r="D160" s="395"/>
      <c r="E160" s="398">
        <v>8</v>
      </c>
      <c r="F160" s="311">
        <v>18</v>
      </c>
      <c r="G160" s="32">
        <f>'Anchor-Still'!B157</f>
        <v>0</v>
      </c>
      <c r="H160" s="33">
        <f>'Anchor-Still'!C157</f>
        <v>0</v>
      </c>
      <c r="I160" s="33">
        <f>'Anchor-Still'!D157</f>
        <v>0</v>
      </c>
      <c r="J160" s="33">
        <f>'Anchor-Still'!E157</f>
        <v>0</v>
      </c>
      <c r="K160" s="33"/>
      <c r="L160" s="33">
        <f>'Anchor-Still'!F157</f>
        <v>0</v>
      </c>
      <c r="M160" s="33">
        <f>'Anchor-Still'!G157</f>
        <v>0</v>
      </c>
      <c r="N160" s="33">
        <f>'Anchor-Still'!H157</f>
        <v>0</v>
      </c>
      <c r="O160" s="33"/>
      <c r="P160" s="33"/>
      <c r="Q160" s="33"/>
      <c r="R160" s="33"/>
      <c r="S160" s="33"/>
      <c r="T160" s="33"/>
      <c r="U160" s="33"/>
      <c r="V160" s="33">
        <f>'Anchor-Still'!I157</f>
        <v>0</v>
      </c>
      <c r="W160" s="33">
        <f>'Anchor-Still'!J157</f>
        <v>0</v>
      </c>
      <c r="X160" s="34">
        <f t="shared" si="11"/>
        <v>0</v>
      </c>
      <c r="Y160" s="15"/>
      <c r="Z160" s="32">
        <f>'Test-Still'!B157</f>
        <v>10641752</v>
      </c>
      <c r="AA160" s="33">
        <f>'Test-Still'!C157</f>
        <v>39.965800000000002</v>
      </c>
      <c r="AB160" s="33">
        <f>'Test-Still'!D157</f>
        <v>49.548299999999998</v>
      </c>
      <c r="AC160" s="33">
        <f>'Test-Still'!E157</f>
        <v>50.068300000000001</v>
      </c>
      <c r="AD160" s="33"/>
      <c r="AE160" s="33">
        <f>'Test-Still'!F157</f>
        <v>33.677500000000002</v>
      </c>
      <c r="AF160" s="33">
        <f>'Test-Still'!G157</f>
        <v>19.591899999999999</v>
      </c>
      <c r="AG160" s="33">
        <f>'Test-Still'!H157</f>
        <v>95.357600000000005</v>
      </c>
      <c r="AH160" s="33"/>
      <c r="AI160" s="33"/>
      <c r="AJ160" s="33"/>
      <c r="AK160" s="33"/>
      <c r="AL160" s="33"/>
      <c r="AM160" s="33"/>
      <c r="AN160" s="33"/>
      <c r="AO160" s="33">
        <f>'Test-Still'!I157</f>
        <v>475.9</v>
      </c>
      <c r="AP160" s="33">
        <f>'Test-Still'!J157</f>
        <v>0.94099999999999995</v>
      </c>
      <c r="AQ160" s="34">
        <f t="shared" si="12"/>
        <v>0.13219444444444445</v>
      </c>
      <c r="AR160" s="32" t="e">
        <f t="shared" si="13"/>
        <v>#DIV/0!</v>
      </c>
      <c r="AS160" s="33" t="e">
        <f t="shared" si="14"/>
        <v>#DIV/0!</v>
      </c>
      <c r="AT160" s="16"/>
      <c r="AU160" s="16"/>
      <c r="AV160" s="440" t="s">
        <v>123</v>
      </c>
      <c r="AW160" s="401" cm="1">
        <f t="array" ref="AW160">bdRateExtend($G160:$G163,H160:H163,$Z160:$Z163,AA160:AA163)</f>
        <v>-1</v>
      </c>
      <c r="AX160" s="402" cm="1">
        <f t="array" ref="AX160">bdRateExtend($G160:$G165,H160:H165,$Z160:$Z165,AA160:AA165)</f>
        <v>-1</v>
      </c>
      <c r="AY160" s="402" cm="1">
        <f t="array" ref="AY160">bdRateExtend($G160:$G165,I160:I165,$Z160:$Z165,AB160:AB165)</f>
        <v>-1</v>
      </c>
      <c r="AZ160" s="405" cm="1">
        <f t="array" ref="AZ160">bdRateExtend($G160:$G165,J160:J165,$Z160:$Z165,AC160:AC165)</f>
        <v>-1</v>
      </c>
      <c r="BA160" s="405" t="e" cm="1">
        <f t="array" ref="BA160">bdRateExtend($G160:$G165,K160:K165,$Z160:$Z165,AD160:AD165)</f>
        <v>#VALUE!</v>
      </c>
      <c r="BB160" s="401" cm="1">
        <f t="array" ref="BB160">bdRateExtend($G160:$G163,L160:L163,$Z160:$Z163,AE160:AE163)</f>
        <v>-1</v>
      </c>
      <c r="BC160" s="376" cm="1">
        <f t="array" ref="BC160">bdRateExtend($G160:$G165,L160:L165,$Z160:$Z165,AE160:AE165)</f>
        <v>-1</v>
      </c>
      <c r="BD160" s="401" cm="1">
        <f t="array" ref="BD160">bdRateExtend($G160:$G163,M160:M163,$Z160:$Z163,AF160:AF163)</f>
        <v>-1</v>
      </c>
      <c r="BE160" s="376" cm="1">
        <f t="array" ref="BE160">bdRateExtend($G160:$G165,M160:M165,$Z160:$Z165,AF160:AF165)</f>
        <v>-1</v>
      </c>
      <c r="BF160" s="379" cm="1">
        <f t="array" ref="BF160">bdRateExtend($G160:$G163,N160:N163,$Z160:$Z163,AG160:AG163)</f>
        <v>-1</v>
      </c>
      <c r="BG160" s="376" cm="1">
        <f t="array" ref="BG160">bdRateExtend($G160:$G165,N160:N165,$Z160:$Z165,AG160:AG165)</f>
        <v>-1</v>
      </c>
      <c r="BH160" s="379" t="e" cm="1">
        <f t="array" ref="BH160">bdRateExtend($G160:$G163,O160:O163,$Z160:$Z163,AH160:AH163)</f>
        <v>#VALUE!</v>
      </c>
      <c r="BI160" s="376" t="e" cm="1">
        <f t="array" ref="BI160">bdRateExtend($G160:$G165,O160:O165,$Z160:$Z165,AH160:AH165)</f>
        <v>#VALUE!</v>
      </c>
      <c r="BJ160" s="401" t="e" cm="1">
        <f t="array" ref="BJ160">bdRateExtend($G160:$G163,P160:P163,$Z160:$Z163,AI160:AI163)</f>
        <v>#VALUE!</v>
      </c>
      <c r="BK160" s="376" t="e" cm="1">
        <f t="array" ref="BK160">bdRateExtend($G160:$G165,P160:P165,$Z160:$Z165,AI160:AI165)</f>
        <v>#VALUE!</v>
      </c>
      <c r="BL160" s="401" t="e" cm="1">
        <f t="array" ref="BL160">bdRateExtend($G160:$G163,Q160:Q163,$Z160:$Z163,AJ160:AJ163)</f>
        <v>#VALUE!</v>
      </c>
      <c r="BM160" s="376" t="e" cm="1">
        <f t="array" ref="BM160">bdRateExtend($G160:$G165,Q160:Q165,$Z160:$Z165,AJ160:AJ165)</f>
        <v>#VALUE!</v>
      </c>
      <c r="BN160" s="401" t="e" cm="1">
        <f t="array" ref="BN160">bdRateExtend($G160:$G163,R160:R163,$Z160:$Z163,AK160:AK163)</f>
        <v>#VALUE!</v>
      </c>
      <c r="BO160" s="402" t="e" cm="1">
        <f t="array" ref="BO160">bdRateExtend($G160:$G165,R160:R165,$Z160:$Z165,AK160:AK165)</f>
        <v>#VALUE!</v>
      </c>
      <c r="BP160" s="402" t="e" cm="1">
        <f t="array" ref="BP160">bdRateExtend($G160:$G165,S160:S165,$Z160:$Z165,AL160:AL165)</f>
        <v>#VALUE!</v>
      </c>
      <c r="BQ160" s="402" t="e" cm="1">
        <f t="array" ref="BQ160">bdRateExtend($G160:$G165,T160:T165,$Z160:$Z165,AM160:AM165)</f>
        <v>#VALUE!</v>
      </c>
      <c r="BR160" s="402" t="e" cm="1">
        <f t="array" ref="BR160">bdRateExtend($G160:$G165,U160:U165,$Z160:$Z165,AN160:AN165)</f>
        <v>#VALUE!</v>
      </c>
    </row>
    <row r="161" spans="1:70" ht="17" customHeight="1" x14ac:dyDescent="0.2">
      <c r="A161" s="387"/>
      <c r="B161" s="390"/>
      <c r="C161" s="393"/>
      <c r="D161" s="396"/>
      <c r="E161" s="399"/>
      <c r="F161" s="312">
        <v>27</v>
      </c>
      <c r="G161" s="35">
        <f>'Anchor-Still'!B158</f>
        <v>0</v>
      </c>
      <c r="H161" s="40">
        <f>'Anchor-Still'!C158</f>
        <v>0</v>
      </c>
      <c r="I161" s="40">
        <f>'Anchor-Still'!D158</f>
        <v>0</v>
      </c>
      <c r="J161" s="40">
        <f>'Anchor-Still'!E158</f>
        <v>0</v>
      </c>
      <c r="K161" s="40"/>
      <c r="L161" s="40">
        <f>'Anchor-Still'!F158</f>
        <v>0</v>
      </c>
      <c r="M161" s="40">
        <f>'Anchor-Still'!G158</f>
        <v>0</v>
      </c>
      <c r="N161" s="40">
        <f>'Anchor-Still'!H158</f>
        <v>0</v>
      </c>
      <c r="O161" s="40"/>
      <c r="P161" s="40"/>
      <c r="Q161" s="40"/>
      <c r="R161" s="40"/>
      <c r="S161" s="40"/>
      <c r="T161" s="40"/>
      <c r="U161" s="40"/>
      <c r="V161" s="40">
        <f>'Anchor-Still'!I158</f>
        <v>0</v>
      </c>
      <c r="W161" s="40">
        <f>'Anchor-Still'!J158</f>
        <v>0</v>
      </c>
      <c r="X161" s="36">
        <f t="shared" si="11"/>
        <v>0</v>
      </c>
      <c r="Y161" s="15"/>
      <c r="Z161" s="35">
        <f>'Test-Still'!B158</f>
        <v>4834232</v>
      </c>
      <c r="AA161" s="40">
        <f>'Test-Still'!C158</f>
        <v>36.952500000000001</v>
      </c>
      <c r="AB161" s="40">
        <f>'Test-Still'!D158</f>
        <v>48.028100000000002</v>
      </c>
      <c r="AC161" s="40">
        <f>'Test-Still'!E158</f>
        <v>48.323599999999999</v>
      </c>
      <c r="AD161" s="40"/>
      <c r="AE161" s="40">
        <f>'Test-Still'!F158</f>
        <v>30.074200000000001</v>
      </c>
      <c r="AF161" s="40">
        <f>'Test-Still'!G158</f>
        <v>15.907</v>
      </c>
      <c r="AG161" s="40">
        <f>'Test-Still'!H158</f>
        <v>93.513599999999997</v>
      </c>
      <c r="AH161" s="40"/>
      <c r="AI161" s="40"/>
      <c r="AJ161" s="40"/>
      <c r="AK161" s="40"/>
      <c r="AL161" s="40"/>
      <c r="AM161" s="40"/>
      <c r="AN161" s="40"/>
      <c r="AO161" s="40">
        <f>'Test-Still'!I158</f>
        <v>364</v>
      </c>
      <c r="AP161" s="40">
        <f>'Test-Still'!J158</f>
        <v>0.67149999999999999</v>
      </c>
      <c r="AQ161" s="36">
        <f t="shared" si="12"/>
        <v>0.10111111111111111</v>
      </c>
      <c r="AR161" s="35" t="e">
        <f t="shared" si="13"/>
        <v>#DIV/0!</v>
      </c>
      <c r="AS161" s="40" t="e">
        <f t="shared" si="14"/>
        <v>#DIV/0!</v>
      </c>
      <c r="AT161" s="16"/>
      <c r="AU161" s="16"/>
      <c r="AV161" s="381"/>
      <c r="AW161" s="382"/>
      <c r="AX161" s="403"/>
      <c r="AY161" s="403"/>
      <c r="AZ161" s="406"/>
      <c r="BA161" s="406"/>
      <c r="BB161" s="382"/>
      <c r="BC161" s="377"/>
      <c r="BD161" s="382"/>
      <c r="BE161" s="377"/>
      <c r="BF161" s="380"/>
      <c r="BG161" s="377"/>
      <c r="BH161" s="380"/>
      <c r="BI161" s="377"/>
      <c r="BJ161" s="382"/>
      <c r="BK161" s="377"/>
      <c r="BL161" s="382"/>
      <c r="BM161" s="377"/>
      <c r="BN161" s="382"/>
      <c r="BO161" s="403"/>
      <c r="BP161" s="403"/>
      <c r="BQ161" s="403"/>
      <c r="BR161" s="403"/>
    </row>
    <row r="162" spans="1:70" ht="17" customHeight="1" x14ac:dyDescent="0.2">
      <c r="A162" s="387"/>
      <c r="B162" s="390"/>
      <c r="C162" s="393"/>
      <c r="D162" s="396"/>
      <c r="E162" s="399"/>
      <c r="F162" s="312">
        <v>36</v>
      </c>
      <c r="G162" s="35">
        <f>'Anchor-Still'!B159</f>
        <v>0</v>
      </c>
      <c r="H162" s="40">
        <f>'Anchor-Still'!C159</f>
        <v>0</v>
      </c>
      <c r="I162" s="40">
        <f>'Anchor-Still'!D159</f>
        <v>0</v>
      </c>
      <c r="J162" s="40">
        <f>'Anchor-Still'!E159</f>
        <v>0</v>
      </c>
      <c r="K162" s="40"/>
      <c r="L162" s="40">
        <f>'Anchor-Still'!F159</f>
        <v>0</v>
      </c>
      <c r="M162" s="40">
        <f>'Anchor-Still'!G159</f>
        <v>0</v>
      </c>
      <c r="N162" s="40">
        <f>'Anchor-Still'!H159</f>
        <v>0</v>
      </c>
      <c r="O162" s="40"/>
      <c r="P162" s="40"/>
      <c r="Q162" s="40"/>
      <c r="R162" s="40"/>
      <c r="S162" s="40"/>
      <c r="T162" s="40"/>
      <c r="U162" s="40"/>
      <c r="V162" s="40">
        <f>'Anchor-Still'!I159</f>
        <v>0</v>
      </c>
      <c r="W162" s="40">
        <f>'Anchor-Still'!J159</f>
        <v>0</v>
      </c>
      <c r="X162" s="36">
        <f t="shared" si="11"/>
        <v>0</v>
      </c>
      <c r="Y162" s="15"/>
      <c r="Z162" s="35">
        <f>'Test-Still'!B159</f>
        <v>2055608</v>
      </c>
      <c r="AA162" s="40">
        <f>'Test-Still'!C159</f>
        <v>35.025599999999997</v>
      </c>
      <c r="AB162" s="40">
        <f>'Test-Still'!D159</f>
        <v>46.5351</v>
      </c>
      <c r="AC162" s="40">
        <f>'Test-Still'!E159</f>
        <v>46.770899999999997</v>
      </c>
      <c r="AD162" s="40"/>
      <c r="AE162" s="40">
        <f>'Test-Still'!F159</f>
        <v>26.7807</v>
      </c>
      <c r="AF162" s="40">
        <f>'Test-Still'!G159</f>
        <v>14</v>
      </c>
      <c r="AG162" s="40">
        <f>'Test-Still'!H159</f>
        <v>88.512500000000003</v>
      </c>
      <c r="AH162" s="40"/>
      <c r="AI162" s="40"/>
      <c r="AJ162" s="40"/>
      <c r="AK162" s="40"/>
      <c r="AL162" s="40"/>
      <c r="AM162" s="40"/>
      <c r="AN162" s="40"/>
      <c r="AO162" s="40">
        <f>'Test-Still'!I159</f>
        <v>365</v>
      </c>
      <c r="AP162" s="40">
        <f>'Test-Still'!J159</f>
        <v>0.53239999999999998</v>
      </c>
      <c r="AQ162" s="36">
        <f t="shared" si="12"/>
        <v>0.10138888888888889</v>
      </c>
      <c r="AR162" s="35" t="e">
        <f t="shared" si="13"/>
        <v>#DIV/0!</v>
      </c>
      <c r="AS162" s="40" t="e">
        <f t="shared" si="14"/>
        <v>#DIV/0!</v>
      </c>
      <c r="AT162" s="16"/>
      <c r="AU162" s="16"/>
      <c r="AV162" s="381" t="s">
        <v>124</v>
      </c>
      <c r="AW162" s="382" cm="1">
        <f t="array" ref="AW162">bdRateExtend($G161:$G164,H161:H164,$Z161:$Z164,AA161:AA164)</f>
        <v>-1</v>
      </c>
      <c r="AX162" s="403"/>
      <c r="AY162" s="403"/>
      <c r="AZ162" s="406"/>
      <c r="BA162" s="406"/>
      <c r="BB162" s="382" cm="1">
        <f t="array" ref="BB162">bdRateExtend($G161:$G164,L161:L164,$Z161:$Z164,AE161:AE164)</f>
        <v>-1</v>
      </c>
      <c r="BC162" s="377"/>
      <c r="BD162" s="382" cm="1">
        <f t="array" ref="BD162">bdRateExtend($G161:$G164,M161:M164,$Z161:$Z164,AF161:AF164)</f>
        <v>-1</v>
      </c>
      <c r="BE162" s="377"/>
      <c r="BF162" s="380" cm="1">
        <f t="array" ref="BF162">bdRateExtend($G161:$G164,N161:N164,$Z161:$Z164,AG161:AG164)</f>
        <v>-1</v>
      </c>
      <c r="BG162" s="377"/>
      <c r="BH162" s="380" t="e" cm="1">
        <f t="array" ref="BH162">bdRateExtend($G161:$G164,O161:O164,$Z161:$Z164,AH161:AH164)</f>
        <v>#VALUE!</v>
      </c>
      <c r="BI162" s="377"/>
      <c r="BJ162" s="382" t="e" cm="1">
        <f t="array" ref="BJ162">bdRateExtend($G161:$G164,P161:P164,$Z161:$Z164,AI161:AI164)</f>
        <v>#VALUE!</v>
      </c>
      <c r="BK162" s="377"/>
      <c r="BL162" s="382" t="e" cm="1">
        <f t="array" ref="BL162">bdRateExtend($G161:$G164,Q161:Q164,$Z161:$Z164,AJ161:AJ164)</f>
        <v>#VALUE!</v>
      </c>
      <c r="BM162" s="377"/>
      <c r="BN162" s="382" t="e" cm="1">
        <f t="array" ref="BN162">bdRateExtend($G161:$G164,R161:R164,$Z161:$Z164,AK161:AK164)</f>
        <v>#VALUE!</v>
      </c>
      <c r="BO162" s="403"/>
      <c r="BP162" s="403"/>
      <c r="BQ162" s="403"/>
      <c r="BR162" s="403"/>
    </row>
    <row r="163" spans="1:70" ht="17" customHeight="1" x14ac:dyDescent="0.2">
      <c r="A163" s="387"/>
      <c r="B163" s="390"/>
      <c r="C163" s="393"/>
      <c r="D163" s="396"/>
      <c r="E163" s="399"/>
      <c r="F163" s="312">
        <v>45</v>
      </c>
      <c r="G163" s="35">
        <f>'Anchor-Still'!B160</f>
        <v>0</v>
      </c>
      <c r="H163" s="40">
        <f>'Anchor-Still'!C160</f>
        <v>0</v>
      </c>
      <c r="I163" s="40">
        <f>'Anchor-Still'!D160</f>
        <v>0</v>
      </c>
      <c r="J163" s="40">
        <f>'Anchor-Still'!E160</f>
        <v>0</v>
      </c>
      <c r="K163" s="40"/>
      <c r="L163" s="40">
        <f>'Anchor-Still'!F160</f>
        <v>0</v>
      </c>
      <c r="M163" s="40">
        <f>'Anchor-Still'!G160</f>
        <v>0</v>
      </c>
      <c r="N163" s="40">
        <f>'Anchor-Still'!H160</f>
        <v>0</v>
      </c>
      <c r="O163" s="40"/>
      <c r="P163" s="40"/>
      <c r="Q163" s="40"/>
      <c r="R163" s="40"/>
      <c r="S163" s="40"/>
      <c r="T163" s="40"/>
      <c r="U163" s="40"/>
      <c r="V163" s="40">
        <f>'Anchor-Still'!I160</f>
        <v>0</v>
      </c>
      <c r="W163" s="40">
        <f>'Anchor-Still'!J160</f>
        <v>0</v>
      </c>
      <c r="X163" s="36">
        <f t="shared" si="11"/>
        <v>0</v>
      </c>
      <c r="Y163" s="15"/>
      <c r="Z163" s="35">
        <f>'Test-Still'!B160</f>
        <v>1114432</v>
      </c>
      <c r="AA163" s="40">
        <f>'Test-Still'!C160</f>
        <v>33.588700000000003</v>
      </c>
      <c r="AB163" s="40">
        <f>'Test-Still'!D160</f>
        <v>44.647199999999998</v>
      </c>
      <c r="AC163" s="40">
        <f>'Test-Still'!E160</f>
        <v>45.022500000000001</v>
      </c>
      <c r="AD163" s="40"/>
      <c r="AE163" s="40">
        <f>'Test-Still'!F160</f>
        <v>23.4434</v>
      </c>
      <c r="AF163" s="40">
        <f>'Test-Still'!G160</f>
        <v>12.933199999999999</v>
      </c>
      <c r="AG163" s="40">
        <f>'Test-Still'!H160</f>
        <v>78.9619</v>
      </c>
      <c r="AH163" s="40"/>
      <c r="AI163" s="40"/>
      <c r="AJ163" s="40"/>
      <c r="AK163" s="40"/>
      <c r="AL163" s="40"/>
      <c r="AM163" s="40"/>
      <c r="AN163" s="40"/>
      <c r="AO163" s="40">
        <f>'Test-Still'!I160</f>
        <v>228.5</v>
      </c>
      <c r="AP163" s="40">
        <f>'Test-Still'!J160</f>
        <v>0.44679999999999997</v>
      </c>
      <c r="AQ163" s="36">
        <f t="shared" si="12"/>
        <v>6.3472222222222222E-2</v>
      </c>
      <c r="AR163" s="35" t="e">
        <f t="shared" si="13"/>
        <v>#DIV/0!</v>
      </c>
      <c r="AS163" s="40" t="e">
        <f t="shared" si="14"/>
        <v>#DIV/0!</v>
      </c>
      <c r="AT163" s="16"/>
      <c r="AU163" s="16"/>
      <c r="AV163" s="381"/>
      <c r="AW163" s="382"/>
      <c r="AX163" s="403"/>
      <c r="AY163" s="403"/>
      <c r="AZ163" s="406"/>
      <c r="BA163" s="406"/>
      <c r="BB163" s="382"/>
      <c r="BC163" s="377"/>
      <c r="BD163" s="382"/>
      <c r="BE163" s="377"/>
      <c r="BF163" s="380"/>
      <c r="BG163" s="377"/>
      <c r="BH163" s="380"/>
      <c r="BI163" s="377"/>
      <c r="BJ163" s="382"/>
      <c r="BK163" s="377"/>
      <c r="BL163" s="382"/>
      <c r="BM163" s="377"/>
      <c r="BN163" s="382"/>
      <c r="BO163" s="403"/>
      <c r="BP163" s="403"/>
      <c r="BQ163" s="403"/>
      <c r="BR163" s="403"/>
    </row>
    <row r="164" spans="1:70" ht="17" customHeight="1" x14ac:dyDescent="0.2">
      <c r="A164" s="387"/>
      <c r="B164" s="390"/>
      <c r="C164" s="393"/>
      <c r="D164" s="396"/>
      <c r="E164" s="399"/>
      <c r="F164" s="312">
        <v>54</v>
      </c>
      <c r="G164" s="35">
        <f>'Anchor-Still'!B161</f>
        <v>0</v>
      </c>
      <c r="H164" s="40">
        <f>'Anchor-Still'!C161</f>
        <v>0</v>
      </c>
      <c r="I164" s="40">
        <f>'Anchor-Still'!D161</f>
        <v>0</v>
      </c>
      <c r="J164" s="40">
        <f>'Anchor-Still'!E161</f>
        <v>0</v>
      </c>
      <c r="K164" s="40"/>
      <c r="L164" s="40">
        <f>'Anchor-Still'!F161</f>
        <v>0</v>
      </c>
      <c r="M164" s="40">
        <f>'Anchor-Still'!G161</f>
        <v>0</v>
      </c>
      <c r="N164" s="40">
        <f>'Anchor-Still'!H161</f>
        <v>0</v>
      </c>
      <c r="O164" s="40"/>
      <c r="P164" s="40"/>
      <c r="Q164" s="40"/>
      <c r="R164" s="40"/>
      <c r="S164" s="40"/>
      <c r="T164" s="40"/>
      <c r="U164" s="40"/>
      <c r="V164" s="40">
        <f>'Anchor-Still'!I161</f>
        <v>0</v>
      </c>
      <c r="W164" s="40">
        <f>'Anchor-Still'!J161</f>
        <v>0</v>
      </c>
      <c r="X164" s="36">
        <f t="shared" si="11"/>
        <v>0</v>
      </c>
      <c r="Y164" s="15"/>
      <c r="Z164" s="35">
        <f>'Test-Still'!B161</f>
        <v>630704</v>
      </c>
      <c r="AA164" s="40">
        <f>'Test-Still'!C161</f>
        <v>31.941400000000002</v>
      </c>
      <c r="AB164" s="40">
        <f>'Test-Still'!D161</f>
        <v>42.206600000000002</v>
      </c>
      <c r="AC164" s="40">
        <f>'Test-Still'!E161</f>
        <v>43.0336</v>
      </c>
      <c r="AD164" s="40"/>
      <c r="AE164" s="40">
        <f>'Test-Still'!F161</f>
        <v>20.093499999999999</v>
      </c>
      <c r="AF164" s="40">
        <f>'Test-Still'!G161</f>
        <v>11.7484</v>
      </c>
      <c r="AG164" s="40">
        <f>'Test-Still'!H161</f>
        <v>65.116100000000003</v>
      </c>
      <c r="AH164" s="40"/>
      <c r="AI164" s="40"/>
      <c r="AJ164" s="40"/>
      <c r="AK164" s="40"/>
      <c r="AL164" s="40"/>
      <c r="AM164" s="40"/>
      <c r="AN164" s="40"/>
      <c r="AO164" s="40">
        <f>'Test-Still'!I161</f>
        <v>161.80000000000001</v>
      </c>
      <c r="AP164" s="40">
        <f>'Test-Still'!J161</f>
        <v>0.41339999999999999</v>
      </c>
      <c r="AQ164" s="36">
        <f t="shared" si="12"/>
        <v>4.4944444444444447E-2</v>
      </c>
      <c r="AR164" s="35" t="e">
        <f t="shared" si="13"/>
        <v>#DIV/0!</v>
      </c>
      <c r="AS164" s="40" t="e">
        <f t="shared" si="14"/>
        <v>#DIV/0!</v>
      </c>
      <c r="AT164" s="16"/>
      <c r="AU164" s="16"/>
      <c r="AV164" s="381" t="s">
        <v>125</v>
      </c>
      <c r="AW164" s="382" cm="1">
        <f t="array" ref="AW164">bdRateExtend($G162:$G165,H162:H165,$Z162:$Z165,AA162:AA165)</f>
        <v>-1</v>
      </c>
      <c r="AX164" s="403"/>
      <c r="AY164" s="403"/>
      <c r="AZ164" s="406"/>
      <c r="BA164" s="406"/>
      <c r="BB164" s="382" cm="1">
        <f t="array" ref="BB164">bdRateExtend($G162:$G165,L162:L165,$Z162:$Z165,AE162:AE165)</f>
        <v>-1</v>
      </c>
      <c r="BC164" s="377"/>
      <c r="BD164" s="382" cm="1">
        <f t="array" ref="BD164">bdRateExtend($G162:$G165,M162:M165,$Z162:$Z165,AF162:AF165)</f>
        <v>-1</v>
      </c>
      <c r="BE164" s="377"/>
      <c r="BF164" s="380" cm="1">
        <f t="array" ref="BF164">bdRateExtend($G162:$G165,N162:N165,$Z162:$Z165,AG162:AG165)</f>
        <v>-1</v>
      </c>
      <c r="BG164" s="377"/>
      <c r="BH164" s="380" t="e" cm="1">
        <f t="array" ref="BH164">bdRateExtend($G162:$G165,O162:O165,$Z162:$Z165,AH162:AH165)</f>
        <v>#VALUE!</v>
      </c>
      <c r="BI164" s="377"/>
      <c r="BJ164" s="382" t="e" cm="1">
        <f t="array" ref="BJ164">bdRateExtend($G162:$G165,P162:P165,$Z162:$Z165,AI162:AI165)</f>
        <v>#VALUE!</v>
      </c>
      <c r="BK164" s="377"/>
      <c r="BL164" s="382" t="e" cm="1">
        <f t="array" ref="BL164">bdRateExtend($G162:$G165,Q162:Q165,$Z162:$Z165,AJ162:AJ165)</f>
        <v>#VALUE!</v>
      </c>
      <c r="BM164" s="377"/>
      <c r="BN164" s="382" t="e" cm="1">
        <f t="array" ref="BN164">bdRateExtend($G162:$G165,R162:R165,$Z162:$Z165,AK162:AK165)</f>
        <v>#VALUE!</v>
      </c>
      <c r="BO164" s="403"/>
      <c r="BP164" s="403"/>
      <c r="BQ164" s="403"/>
      <c r="BR164" s="403"/>
    </row>
    <row r="165" spans="1:70" ht="17" customHeight="1" thickBot="1" x14ac:dyDescent="0.25">
      <c r="A165" s="387"/>
      <c r="B165" s="391"/>
      <c r="C165" s="394"/>
      <c r="D165" s="397"/>
      <c r="E165" s="400"/>
      <c r="F165" s="313">
        <v>63</v>
      </c>
      <c r="G165" s="37">
        <f>'Anchor-Still'!B162</f>
        <v>0</v>
      </c>
      <c r="H165" s="38">
        <f>'Anchor-Still'!C162</f>
        <v>0</v>
      </c>
      <c r="I165" s="38">
        <f>'Anchor-Still'!D162</f>
        <v>0</v>
      </c>
      <c r="J165" s="38">
        <f>'Anchor-Still'!E162</f>
        <v>0</v>
      </c>
      <c r="K165" s="38"/>
      <c r="L165" s="38">
        <f>'Anchor-Still'!F162</f>
        <v>0</v>
      </c>
      <c r="M165" s="38">
        <f>'Anchor-Still'!G162</f>
        <v>0</v>
      </c>
      <c r="N165" s="38">
        <f>'Anchor-Still'!H162</f>
        <v>0</v>
      </c>
      <c r="O165" s="38"/>
      <c r="P165" s="38"/>
      <c r="Q165" s="38"/>
      <c r="R165" s="38"/>
      <c r="S165" s="38"/>
      <c r="T165" s="38"/>
      <c r="U165" s="38"/>
      <c r="V165" s="38">
        <f>'Anchor-Still'!I162</f>
        <v>0</v>
      </c>
      <c r="W165" s="38">
        <f>'Anchor-Still'!J162</f>
        <v>0</v>
      </c>
      <c r="X165" s="39">
        <f t="shared" si="11"/>
        <v>0</v>
      </c>
      <c r="Y165" s="15"/>
      <c r="Z165" s="37">
        <f>'Test-Still'!B162</f>
        <v>206896</v>
      </c>
      <c r="AA165" s="38">
        <f>'Test-Still'!C162</f>
        <v>28.514199999999999</v>
      </c>
      <c r="AB165" s="38">
        <f>'Test-Still'!D162</f>
        <v>38.587200000000003</v>
      </c>
      <c r="AC165" s="38">
        <f>'Test-Still'!E162</f>
        <v>39.550600000000003</v>
      </c>
      <c r="AD165" s="38"/>
      <c r="AE165" s="38">
        <f>'Test-Still'!F162</f>
        <v>14.3642</v>
      </c>
      <c r="AF165" s="38">
        <f>'Test-Still'!G162</f>
        <v>9.3104999999999993</v>
      </c>
      <c r="AG165" s="38">
        <f>'Test-Still'!H162</f>
        <v>34.093299999999999</v>
      </c>
      <c r="AH165" s="38"/>
      <c r="AI165" s="38"/>
      <c r="AJ165" s="38"/>
      <c r="AK165" s="38"/>
      <c r="AL165" s="38"/>
      <c r="AM165" s="38"/>
      <c r="AN165" s="38"/>
      <c r="AO165" s="38">
        <f>'Test-Still'!I162</f>
        <v>102.1</v>
      </c>
      <c r="AP165" s="38">
        <f>'Test-Still'!J162</f>
        <v>0.33950000000000002</v>
      </c>
      <c r="AQ165" s="39">
        <f t="shared" si="12"/>
        <v>2.8361111111111111E-2</v>
      </c>
      <c r="AR165" s="37" t="e">
        <f t="shared" si="13"/>
        <v>#DIV/0!</v>
      </c>
      <c r="AS165" s="38" t="e">
        <f t="shared" si="14"/>
        <v>#DIV/0!</v>
      </c>
      <c r="AT165" s="16"/>
      <c r="AU165" s="16"/>
      <c r="AV165" s="383"/>
      <c r="AW165" s="384"/>
      <c r="AX165" s="404"/>
      <c r="AY165" s="404"/>
      <c r="AZ165" s="407"/>
      <c r="BA165" s="407"/>
      <c r="BB165" s="384"/>
      <c r="BC165" s="378"/>
      <c r="BD165" s="384"/>
      <c r="BE165" s="378"/>
      <c r="BF165" s="385"/>
      <c r="BG165" s="378"/>
      <c r="BH165" s="385"/>
      <c r="BI165" s="378"/>
      <c r="BJ165" s="384"/>
      <c r="BK165" s="378"/>
      <c r="BL165" s="384"/>
      <c r="BM165" s="378"/>
      <c r="BN165" s="384"/>
      <c r="BO165" s="404"/>
      <c r="BP165" s="404"/>
      <c r="BQ165" s="404"/>
      <c r="BR165" s="404"/>
    </row>
    <row r="166" spans="1:70" ht="17" customHeight="1" x14ac:dyDescent="0.2">
      <c r="A166" s="387"/>
      <c r="B166" s="408" t="s">
        <v>1262</v>
      </c>
      <c r="C166" s="392" t="s">
        <v>1221</v>
      </c>
      <c r="D166" s="395"/>
      <c r="E166" s="398">
        <v>8</v>
      </c>
      <c r="F166" s="311">
        <v>18</v>
      </c>
      <c r="G166" s="32">
        <f>'Anchor-Still'!B163</f>
        <v>0</v>
      </c>
      <c r="H166" s="33">
        <f>'Anchor-Still'!C163</f>
        <v>0</v>
      </c>
      <c r="I166" s="33">
        <f>'Anchor-Still'!D163</f>
        <v>0</v>
      </c>
      <c r="J166" s="33">
        <f>'Anchor-Still'!E163</f>
        <v>0</v>
      </c>
      <c r="K166" s="33"/>
      <c r="L166" s="33">
        <f>'Anchor-Still'!F163</f>
        <v>0</v>
      </c>
      <c r="M166" s="33">
        <f>'Anchor-Still'!G163</f>
        <v>0</v>
      </c>
      <c r="N166" s="33">
        <f>'Anchor-Still'!H163</f>
        <v>0</v>
      </c>
      <c r="O166" s="33"/>
      <c r="P166" s="33"/>
      <c r="Q166" s="33"/>
      <c r="R166" s="33"/>
      <c r="S166" s="33"/>
      <c r="T166" s="33"/>
      <c r="U166" s="33"/>
      <c r="V166" s="33">
        <f>'Anchor-Still'!I163</f>
        <v>0</v>
      </c>
      <c r="W166" s="33">
        <f>'Anchor-Still'!J163</f>
        <v>0</v>
      </c>
      <c r="X166" s="34">
        <f t="shared" si="11"/>
        <v>0</v>
      </c>
      <c r="Y166" s="15"/>
      <c r="Z166" s="32">
        <f>'Test-Still'!B163</f>
        <v>11065088</v>
      </c>
      <c r="AA166" s="33">
        <f>'Test-Still'!C163</f>
        <v>42.669699999999999</v>
      </c>
      <c r="AB166" s="33">
        <f>'Test-Still'!D163</f>
        <v>47.482900000000001</v>
      </c>
      <c r="AC166" s="33">
        <f>'Test-Still'!E163</f>
        <v>47.5989</v>
      </c>
      <c r="AD166" s="33"/>
      <c r="AE166" s="33">
        <f>'Test-Still'!F163</f>
        <v>37.2393</v>
      </c>
      <c r="AF166" s="33">
        <f>'Test-Still'!G163</f>
        <v>23.632100000000001</v>
      </c>
      <c r="AG166" s="33">
        <f>'Test-Still'!H163</f>
        <v>95.011099999999999</v>
      </c>
      <c r="AH166" s="33"/>
      <c r="AI166" s="33"/>
      <c r="AJ166" s="33"/>
      <c r="AK166" s="33"/>
      <c r="AL166" s="33"/>
      <c r="AM166" s="33"/>
      <c r="AN166" s="33"/>
      <c r="AO166" s="33">
        <f>'Test-Still'!I163</f>
        <v>531.20000000000005</v>
      </c>
      <c r="AP166" s="33">
        <f>'Test-Still'!J163</f>
        <v>1.2011000000000001</v>
      </c>
      <c r="AQ166" s="34">
        <f t="shared" si="12"/>
        <v>0.14755555555555558</v>
      </c>
      <c r="AR166" s="32" t="e">
        <f t="shared" si="13"/>
        <v>#DIV/0!</v>
      </c>
      <c r="AS166" s="33" t="e">
        <f t="shared" si="14"/>
        <v>#DIV/0!</v>
      </c>
      <c r="AT166" s="16"/>
      <c r="AU166" s="16"/>
      <c r="AV166" s="440" t="s">
        <v>123</v>
      </c>
      <c r="AW166" s="401" cm="1">
        <f t="array" ref="AW166">bdRateExtend($G166:$G169,H166:H169,$Z166:$Z169,AA166:AA169)</f>
        <v>-1</v>
      </c>
      <c r="AX166" s="402" cm="1">
        <f t="array" ref="AX166">bdRateExtend($G166:$G171,H166:H171,$Z166:$Z171,AA166:AA171)</f>
        <v>-1</v>
      </c>
      <c r="AY166" s="402" cm="1">
        <f t="array" ref="AY166">bdRateExtend($G166:$G171,I166:I171,$Z166:$Z171,AB166:AB171)</f>
        <v>-1</v>
      </c>
      <c r="AZ166" s="405" cm="1">
        <f t="array" ref="AZ166">bdRateExtend($G166:$G171,J166:J171,$Z166:$Z171,AC166:AC171)</f>
        <v>-1</v>
      </c>
      <c r="BA166" s="405" t="e" cm="1">
        <f t="array" ref="BA166">bdRateExtend($G166:$G171,K166:K171,$Z166:$Z171,AD166:AD171)</f>
        <v>#VALUE!</v>
      </c>
      <c r="BB166" s="401" cm="1">
        <f t="array" ref="BB166">bdRateExtend($G166:$G169,L166:L169,$Z166:$Z169,AE166:AE169)</f>
        <v>-1</v>
      </c>
      <c r="BC166" s="376" cm="1">
        <f t="array" ref="BC166">bdRateExtend($G166:$G171,L166:L171,$Z166:$Z171,AE166:AE171)</f>
        <v>-1</v>
      </c>
      <c r="BD166" s="401" cm="1">
        <f t="array" ref="BD166">bdRateExtend($G166:$G169,M166:M169,$Z166:$Z169,AF166:AF169)</f>
        <v>-1</v>
      </c>
      <c r="BE166" s="376" cm="1">
        <f t="array" ref="BE166">bdRateExtend($G166:$G171,M166:M171,$Z166:$Z171,AF166:AF171)</f>
        <v>-1</v>
      </c>
      <c r="BF166" s="379" cm="1">
        <f t="array" ref="BF166">bdRateExtend($G166:$G169,N166:N169,$Z166:$Z169,AG166:AG169)</f>
        <v>-1</v>
      </c>
      <c r="BG166" s="376" cm="1">
        <f t="array" ref="BG166">bdRateExtend($G166:$G171,N166:N171,$Z166:$Z171,AG166:AG171)</f>
        <v>-1</v>
      </c>
      <c r="BH166" s="379" t="e" cm="1">
        <f t="array" ref="BH166">bdRateExtend($G166:$G169,O166:O169,$Z166:$Z169,AH166:AH169)</f>
        <v>#VALUE!</v>
      </c>
      <c r="BI166" s="376" t="e" cm="1">
        <f t="array" ref="BI166">bdRateExtend($G166:$G171,O166:O171,$Z166:$Z171,AH166:AH171)</f>
        <v>#VALUE!</v>
      </c>
      <c r="BJ166" s="401" t="e" cm="1">
        <f t="array" ref="BJ166">bdRateExtend($G166:$G169,P166:P169,$Z166:$Z169,AI166:AI169)</f>
        <v>#VALUE!</v>
      </c>
      <c r="BK166" s="376" t="e" cm="1">
        <f t="array" ref="BK166">bdRateExtend($G166:$G171,P166:P171,$Z166:$Z171,AI166:AI171)</f>
        <v>#VALUE!</v>
      </c>
      <c r="BL166" s="401" t="e" cm="1">
        <f t="array" ref="BL166">bdRateExtend($G166:$G169,Q166:Q169,$Z166:$Z169,AJ166:AJ169)</f>
        <v>#VALUE!</v>
      </c>
      <c r="BM166" s="376" t="e" cm="1">
        <f t="array" ref="BM166">bdRateExtend($G166:$G171,Q166:Q171,$Z166:$Z171,AJ166:AJ171)</f>
        <v>#VALUE!</v>
      </c>
      <c r="BN166" s="401" t="e" cm="1">
        <f t="array" ref="BN166">bdRateExtend($G166:$G169,R166:R169,$Z166:$Z169,AK166:AK169)</f>
        <v>#VALUE!</v>
      </c>
      <c r="BO166" s="402" t="e" cm="1">
        <f t="array" ref="BO166">bdRateExtend($G166:$G171,R166:R171,$Z166:$Z171,AK166:AK171)</f>
        <v>#VALUE!</v>
      </c>
      <c r="BP166" s="402" t="e" cm="1">
        <f t="array" ref="BP166">bdRateExtend($G166:$G171,S166:S171,$Z166:$Z171,AL166:AL171)</f>
        <v>#VALUE!</v>
      </c>
      <c r="BQ166" s="402" t="e" cm="1">
        <f t="array" ref="BQ166">bdRateExtend($G166:$G171,T166:T171,$Z166:$Z171,AM166:AM171)</f>
        <v>#VALUE!</v>
      </c>
      <c r="BR166" s="402" t="e" cm="1">
        <f t="array" ref="BR166">bdRateExtend($G166:$G171,U166:U171,$Z166:$Z171,AN166:AN171)</f>
        <v>#VALUE!</v>
      </c>
    </row>
    <row r="167" spans="1:70" ht="17" customHeight="1" x14ac:dyDescent="0.2">
      <c r="A167" s="387"/>
      <c r="B167" s="409"/>
      <c r="C167" s="393"/>
      <c r="D167" s="396"/>
      <c r="E167" s="399"/>
      <c r="F167" s="312">
        <v>27</v>
      </c>
      <c r="G167" s="35">
        <f>'Anchor-Still'!B164</f>
        <v>0</v>
      </c>
      <c r="H167" s="40">
        <f>'Anchor-Still'!C164</f>
        <v>0</v>
      </c>
      <c r="I167" s="40">
        <f>'Anchor-Still'!D164</f>
        <v>0</v>
      </c>
      <c r="J167" s="40">
        <f>'Anchor-Still'!E164</f>
        <v>0</v>
      </c>
      <c r="K167" s="40"/>
      <c r="L167" s="40">
        <f>'Anchor-Still'!F164</f>
        <v>0</v>
      </c>
      <c r="M167" s="40">
        <f>'Anchor-Still'!G164</f>
        <v>0</v>
      </c>
      <c r="N167" s="40">
        <f>'Anchor-Still'!H164</f>
        <v>0</v>
      </c>
      <c r="O167" s="40"/>
      <c r="P167" s="40"/>
      <c r="Q167" s="40"/>
      <c r="R167" s="40"/>
      <c r="S167" s="40"/>
      <c r="T167" s="40"/>
      <c r="U167" s="40"/>
      <c r="V167" s="40">
        <f>'Anchor-Still'!I164</f>
        <v>0</v>
      </c>
      <c r="W167" s="40">
        <f>'Anchor-Still'!J164</f>
        <v>0</v>
      </c>
      <c r="X167" s="36">
        <f t="shared" si="11"/>
        <v>0</v>
      </c>
      <c r="Y167" s="15"/>
      <c r="Z167" s="35">
        <f>'Test-Still'!B164</f>
        <v>7296848</v>
      </c>
      <c r="AA167" s="40">
        <f>'Test-Still'!C164</f>
        <v>40.216500000000003</v>
      </c>
      <c r="AB167" s="40">
        <f>'Test-Still'!D164</f>
        <v>45.202500000000001</v>
      </c>
      <c r="AC167" s="40">
        <f>'Test-Still'!E164</f>
        <v>45.506500000000003</v>
      </c>
      <c r="AD167" s="40"/>
      <c r="AE167" s="40">
        <f>'Test-Still'!F164</f>
        <v>33.978700000000003</v>
      </c>
      <c r="AF167" s="40">
        <f>'Test-Still'!G164</f>
        <v>20.7561</v>
      </c>
      <c r="AG167" s="40">
        <f>'Test-Still'!H164</f>
        <v>92.647900000000007</v>
      </c>
      <c r="AH167" s="40"/>
      <c r="AI167" s="40"/>
      <c r="AJ167" s="40"/>
      <c r="AK167" s="40"/>
      <c r="AL167" s="40"/>
      <c r="AM167" s="40"/>
      <c r="AN167" s="40"/>
      <c r="AO167" s="40">
        <f>'Test-Still'!I164</f>
        <v>446.3</v>
      </c>
      <c r="AP167" s="40">
        <f>'Test-Still'!J164</f>
        <v>1.0249999999999999</v>
      </c>
      <c r="AQ167" s="36">
        <f t="shared" si="12"/>
        <v>0.12397222222222222</v>
      </c>
      <c r="AR167" s="35" t="e">
        <f t="shared" si="13"/>
        <v>#DIV/0!</v>
      </c>
      <c r="AS167" s="40" t="e">
        <f t="shared" si="14"/>
        <v>#DIV/0!</v>
      </c>
      <c r="AT167" s="16"/>
      <c r="AU167" s="16"/>
      <c r="AV167" s="381"/>
      <c r="AW167" s="382"/>
      <c r="AX167" s="403"/>
      <c r="AY167" s="403"/>
      <c r="AZ167" s="406"/>
      <c r="BA167" s="406"/>
      <c r="BB167" s="382"/>
      <c r="BC167" s="377"/>
      <c r="BD167" s="382"/>
      <c r="BE167" s="377"/>
      <c r="BF167" s="380"/>
      <c r="BG167" s="377"/>
      <c r="BH167" s="380"/>
      <c r="BI167" s="377"/>
      <c r="BJ167" s="382"/>
      <c r="BK167" s="377"/>
      <c r="BL167" s="382"/>
      <c r="BM167" s="377"/>
      <c r="BN167" s="382"/>
      <c r="BO167" s="403"/>
      <c r="BP167" s="403"/>
      <c r="BQ167" s="403"/>
      <c r="BR167" s="403"/>
    </row>
    <row r="168" spans="1:70" ht="17" customHeight="1" x14ac:dyDescent="0.2">
      <c r="A168" s="387"/>
      <c r="B168" s="409"/>
      <c r="C168" s="393"/>
      <c r="D168" s="396"/>
      <c r="E168" s="399"/>
      <c r="F168" s="312">
        <v>36</v>
      </c>
      <c r="G168" s="35">
        <f>'Anchor-Still'!B165</f>
        <v>0</v>
      </c>
      <c r="H168" s="40">
        <f>'Anchor-Still'!C165</f>
        <v>0</v>
      </c>
      <c r="I168" s="40">
        <f>'Anchor-Still'!D165</f>
        <v>0</v>
      </c>
      <c r="J168" s="40">
        <f>'Anchor-Still'!E165</f>
        <v>0</v>
      </c>
      <c r="K168" s="40"/>
      <c r="L168" s="40">
        <f>'Anchor-Still'!F165</f>
        <v>0</v>
      </c>
      <c r="M168" s="40">
        <f>'Anchor-Still'!G165</f>
        <v>0</v>
      </c>
      <c r="N168" s="40">
        <f>'Anchor-Still'!H165</f>
        <v>0</v>
      </c>
      <c r="O168" s="40"/>
      <c r="P168" s="40"/>
      <c r="Q168" s="40"/>
      <c r="R168" s="40"/>
      <c r="S168" s="40"/>
      <c r="T168" s="40"/>
      <c r="U168" s="40"/>
      <c r="V168" s="40">
        <f>'Anchor-Still'!I165</f>
        <v>0</v>
      </c>
      <c r="W168" s="40">
        <f>'Anchor-Still'!J165</f>
        <v>0</v>
      </c>
      <c r="X168" s="36">
        <f t="shared" si="11"/>
        <v>0</v>
      </c>
      <c r="Y168" s="15"/>
      <c r="Z168" s="35">
        <f>'Test-Still'!B165</f>
        <v>4413584</v>
      </c>
      <c r="AA168" s="40">
        <f>'Test-Still'!C165</f>
        <v>37.233800000000002</v>
      </c>
      <c r="AB168" s="40">
        <f>'Test-Still'!D165</f>
        <v>42.675400000000003</v>
      </c>
      <c r="AC168" s="40">
        <f>'Test-Still'!E165</f>
        <v>43.381399999999999</v>
      </c>
      <c r="AD168" s="40"/>
      <c r="AE168" s="40">
        <f>'Test-Still'!F165</f>
        <v>29.5687</v>
      </c>
      <c r="AF168" s="40">
        <f>'Test-Still'!G165</f>
        <v>17.381699999999999</v>
      </c>
      <c r="AG168" s="40">
        <f>'Test-Still'!H165</f>
        <v>86.894599999999997</v>
      </c>
      <c r="AH168" s="40"/>
      <c r="AI168" s="40"/>
      <c r="AJ168" s="40"/>
      <c r="AK168" s="40"/>
      <c r="AL168" s="40"/>
      <c r="AM168" s="40"/>
      <c r="AN168" s="40"/>
      <c r="AO168" s="40">
        <f>'Test-Still'!I165</f>
        <v>525.20000000000005</v>
      </c>
      <c r="AP168" s="40">
        <f>'Test-Still'!J165</f>
        <v>0.86319999999999997</v>
      </c>
      <c r="AQ168" s="36">
        <f t="shared" si="12"/>
        <v>0.1458888888888889</v>
      </c>
      <c r="AR168" s="35" t="e">
        <f t="shared" si="13"/>
        <v>#DIV/0!</v>
      </c>
      <c r="AS168" s="40" t="e">
        <f t="shared" si="14"/>
        <v>#DIV/0!</v>
      </c>
      <c r="AT168" s="16"/>
      <c r="AU168" s="16"/>
      <c r="AV168" s="381" t="s">
        <v>124</v>
      </c>
      <c r="AW168" s="382" cm="1">
        <f t="array" ref="AW168">bdRateExtend($G167:$G170,H167:H170,$Z167:$Z170,AA167:AA170)</f>
        <v>-1</v>
      </c>
      <c r="AX168" s="403"/>
      <c r="AY168" s="403"/>
      <c r="AZ168" s="406"/>
      <c r="BA168" s="406"/>
      <c r="BB168" s="382" cm="1">
        <f t="array" ref="BB168">bdRateExtend($G167:$G170,L167:L170,$Z167:$Z170,AE167:AE170)</f>
        <v>-1</v>
      </c>
      <c r="BC168" s="377"/>
      <c r="BD168" s="382" cm="1">
        <f t="array" ref="BD168">bdRateExtend($G167:$G170,M167:M170,$Z167:$Z170,AF167:AF170)</f>
        <v>-1</v>
      </c>
      <c r="BE168" s="377"/>
      <c r="BF168" s="380" cm="1">
        <f t="array" ref="BF168">bdRateExtend($G167:$G170,N167:N170,$Z167:$Z170,AG167:AG170)</f>
        <v>-1</v>
      </c>
      <c r="BG168" s="377"/>
      <c r="BH168" s="380" t="e" cm="1">
        <f t="array" ref="BH168">bdRateExtend($G167:$G170,O167:O170,$Z167:$Z170,AH167:AH170)</f>
        <v>#VALUE!</v>
      </c>
      <c r="BI168" s="377"/>
      <c r="BJ168" s="382" t="e" cm="1">
        <f t="array" ref="BJ168">bdRateExtend($G167:$G170,P167:P170,$Z167:$Z170,AI167:AI170)</f>
        <v>#VALUE!</v>
      </c>
      <c r="BK168" s="377"/>
      <c r="BL168" s="382" t="e" cm="1">
        <f t="array" ref="BL168">bdRateExtend($G167:$G170,Q167:Q170,$Z167:$Z170,AJ167:AJ170)</f>
        <v>#VALUE!</v>
      </c>
      <c r="BM168" s="377"/>
      <c r="BN168" s="382" t="e" cm="1">
        <f t="array" ref="BN168">bdRateExtend($G167:$G170,R167:R170,$Z167:$Z170,AK167:AK170)</f>
        <v>#VALUE!</v>
      </c>
      <c r="BO168" s="403"/>
      <c r="BP168" s="403"/>
      <c r="BQ168" s="403"/>
      <c r="BR168" s="403"/>
    </row>
    <row r="169" spans="1:70" ht="17" customHeight="1" x14ac:dyDescent="0.2">
      <c r="A169" s="387"/>
      <c r="B169" s="409"/>
      <c r="C169" s="393"/>
      <c r="D169" s="396"/>
      <c r="E169" s="399"/>
      <c r="F169" s="312">
        <v>45</v>
      </c>
      <c r="G169" s="35">
        <f>'Anchor-Still'!B166</f>
        <v>0</v>
      </c>
      <c r="H169" s="40">
        <f>'Anchor-Still'!C166</f>
        <v>0</v>
      </c>
      <c r="I169" s="40">
        <f>'Anchor-Still'!D166</f>
        <v>0</v>
      </c>
      <c r="J169" s="40">
        <f>'Anchor-Still'!E166</f>
        <v>0</v>
      </c>
      <c r="K169" s="40"/>
      <c r="L169" s="40">
        <f>'Anchor-Still'!F166</f>
        <v>0</v>
      </c>
      <c r="M169" s="40">
        <f>'Anchor-Still'!G166</f>
        <v>0</v>
      </c>
      <c r="N169" s="40">
        <f>'Anchor-Still'!H166</f>
        <v>0</v>
      </c>
      <c r="O169" s="40"/>
      <c r="P169" s="40"/>
      <c r="Q169" s="40"/>
      <c r="R169" s="40"/>
      <c r="S169" s="40"/>
      <c r="T169" s="40"/>
      <c r="U169" s="40"/>
      <c r="V169" s="40">
        <f>'Anchor-Still'!I166</f>
        <v>0</v>
      </c>
      <c r="W169" s="40">
        <f>'Anchor-Still'!J166</f>
        <v>0</v>
      </c>
      <c r="X169" s="36">
        <f t="shared" si="11"/>
        <v>0</v>
      </c>
      <c r="Y169" s="15"/>
      <c r="Z169" s="35">
        <f>'Test-Still'!B166</f>
        <v>2563944</v>
      </c>
      <c r="AA169" s="40">
        <f>'Test-Still'!C166</f>
        <v>34.154899999999998</v>
      </c>
      <c r="AB169" s="40">
        <f>'Test-Still'!D166</f>
        <v>40.316400000000002</v>
      </c>
      <c r="AC169" s="40">
        <f>'Test-Still'!E166</f>
        <v>41.582500000000003</v>
      </c>
      <c r="AD169" s="40"/>
      <c r="AE169" s="40">
        <f>'Test-Still'!F166</f>
        <v>24.849299999999999</v>
      </c>
      <c r="AF169" s="40">
        <f>'Test-Still'!G166</f>
        <v>14.092599999999999</v>
      </c>
      <c r="AG169" s="40">
        <f>'Test-Still'!H166</f>
        <v>75.419200000000004</v>
      </c>
      <c r="AH169" s="40"/>
      <c r="AI169" s="40"/>
      <c r="AJ169" s="40"/>
      <c r="AK169" s="40"/>
      <c r="AL169" s="40"/>
      <c r="AM169" s="40"/>
      <c r="AN169" s="40"/>
      <c r="AO169" s="40">
        <f>'Test-Still'!I166</f>
        <v>384.4</v>
      </c>
      <c r="AP169" s="40">
        <f>'Test-Still'!J166</f>
        <v>0.74909999999999999</v>
      </c>
      <c r="AQ169" s="36">
        <f t="shared" si="12"/>
        <v>0.10677777777777778</v>
      </c>
      <c r="AR169" s="35" t="e">
        <f t="shared" si="13"/>
        <v>#DIV/0!</v>
      </c>
      <c r="AS169" s="40" t="e">
        <f t="shared" si="14"/>
        <v>#DIV/0!</v>
      </c>
      <c r="AT169" s="16"/>
      <c r="AU169" s="16"/>
      <c r="AV169" s="381"/>
      <c r="AW169" s="382"/>
      <c r="AX169" s="403"/>
      <c r="AY169" s="403"/>
      <c r="AZ169" s="406"/>
      <c r="BA169" s="406"/>
      <c r="BB169" s="382"/>
      <c r="BC169" s="377"/>
      <c r="BD169" s="382"/>
      <c r="BE169" s="377"/>
      <c r="BF169" s="380"/>
      <c r="BG169" s="377"/>
      <c r="BH169" s="380"/>
      <c r="BI169" s="377"/>
      <c r="BJ169" s="382"/>
      <c r="BK169" s="377"/>
      <c r="BL169" s="382"/>
      <c r="BM169" s="377"/>
      <c r="BN169" s="382"/>
      <c r="BO169" s="403"/>
      <c r="BP169" s="403"/>
      <c r="BQ169" s="403"/>
      <c r="BR169" s="403"/>
    </row>
    <row r="170" spans="1:70" ht="17" customHeight="1" x14ac:dyDescent="0.2">
      <c r="A170" s="387"/>
      <c r="B170" s="409"/>
      <c r="C170" s="393"/>
      <c r="D170" s="396"/>
      <c r="E170" s="399"/>
      <c r="F170" s="312">
        <v>54</v>
      </c>
      <c r="G170" s="35">
        <f>'Anchor-Still'!B167</f>
        <v>0</v>
      </c>
      <c r="H170" s="40">
        <f>'Anchor-Still'!C167</f>
        <v>0</v>
      </c>
      <c r="I170" s="40">
        <f>'Anchor-Still'!D167</f>
        <v>0</v>
      </c>
      <c r="J170" s="40">
        <f>'Anchor-Still'!E167</f>
        <v>0</v>
      </c>
      <c r="K170" s="40"/>
      <c r="L170" s="40">
        <f>'Anchor-Still'!F167</f>
        <v>0</v>
      </c>
      <c r="M170" s="40">
        <f>'Anchor-Still'!G167</f>
        <v>0</v>
      </c>
      <c r="N170" s="40">
        <f>'Anchor-Still'!H167</f>
        <v>0</v>
      </c>
      <c r="O170" s="40"/>
      <c r="P170" s="40"/>
      <c r="Q170" s="40"/>
      <c r="R170" s="40"/>
      <c r="S170" s="40"/>
      <c r="T170" s="40"/>
      <c r="U170" s="40"/>
      <c r="V170" s="40">
        <f>'Anchor-Still'!I167</f>
        <v>0</v>
      </c>
      <c r="W170" s="40">
        <f>'Anchor-Still'!J167</f>
        <v>0</v>
      </c>
      <c r="X170" s="36">
        <f t="shared" si="11"/>
        <v>0</v>
      </c>
      <c r="Y170" s="15"/>
      <c r="Z170" s="35">
        <f>'Test-Still'!B167</f>
        <v>1443752</v>
      </c>
      <c r="AA170" s="40">
        <f>'Test-Still'!C167</f>
        <v>31.224699999999999</v>
      </c>
      <c r="AB170" s="40">
        <f>'Test-Still'!D167</f>
        <v>37.952500000000001</v>
      </c>
      <c r="AC170" s="40">
        <f>'Test-Still'!E167</f>
        <v>39.549900000000001</v>
      </c>
      <c r="AD170" s="40"/>
      <c r="AE170" s="40">
        <f>'Test-Still'!F167</f>
        <v>20.212299999999999</v>
      </c>
      <c r="AF170" s="40">
        <f>'Test-Still'!G167</f>
        <v>11.205500000000001</v>
      </c>
      <c r="AG170" s="40">
        <f>'Test-Still'!H167</f>
        <v>58.460900000000002</v>
      </c>
      <c r="AH170" s="40"/>
      <c r="AI170" s="40"/>
      <c r="AJ170" s="40"/>
      <c r="AK170" s="40"/>
      <c r="AL170" s="40"/>
      <c r="AM170" s="40"/>
      <c r="AN170" s="40"/>
      <c r="AO170" s="40">
        <f>'Test-Still'!I167</f>
        <v>287.89999999999998</v>
      </c>
      <c r="AP170" s="40">
        <f>'Test-Still'!J167</f>
        <v>0.66439999999999999</v>
      </c>
      <c r="AQ170" s="36">
        <f t="shared" si="12"/>
        <v>7.9972222222222222E-2</v>
      </c>
      <c r="AR170" s="35" t="e">
        <f t="shared" si="13"/>
        <v>#DIV/0!</v>
      </c>
      <c r="AS170" s="40" t="e">
        <f t="shared" si="14"/>
        <v>#DIV/0!</v>
      </c>
      <c r="AT170" s="16"/>
      <c r="AU170" s="16"/>
      <c r="AV170" s="381" t="s">
        <v>125</v>
      </c>
      <c r="AW170" s="382" cm="1">
        <f t="array" ref="AW170">bdRateExtend($G168:$G171,H168:H171,$Z168:$Z171,AA168:AA171)</f>
        <v>-1</v>
      </c>
      <c r="AX170" s="403"/>
      <c r="AY170" s="403"/>
      <c r="AZ170" s="406"/>
      <c r="BA170" s="406"/>
      <c r="BB170" s="382" cm="1">
        <f t="array" ref="BB170">bdRateExtend($G168:$G171,L168:L171,$Z168:$Z171,AE168:AE171)</f>
        <v>-1</v>
      </c>
      <c r="BC170" s="377"/>
      <c r="BD170" s="382" cm="1">
        <f t="array" ref="BD170">bdRateExtend($G168:$G171,M168:M171,$Z168:$Z171,AF168:AF171)</f>
        <v>-1</v>
      </c>
      <c r="BE170" s="377"/>
      <c r="BF170" s="380" cm="1">
        <f t="array" ref="BF170">bdRateExtend($G168:$G171,N168:N171,$Z168:$Z171,AG168:AG171)</f>
        <v>-1</v>
      </c>
      <c r="BG170" s="377"/>
      <c r="BH170" s="380" t="e" cm="1">
        <f t="array" ref="BH170">bdRateExtend($G168:$G171,O168:O171,$Z168:$Z171,AH168:AH171)</f>
        <v>#VALUE!</v>
      </c>
      <c r="BI170" s="377"/>
      <c r="BJ170" s="382" t="e" cm="1">
        <f t="array" ref="BJ170">bdRateExtend($G168:$G171,P168:P171,$Z168:$Z171,AI168:AI171)</f>
        <v>#VALUE!</v>
      </c>
      <c r="BK170" s="377"/>
      <c r="BL170" s="382" t="e" cm="1">
        <f t="array" ref="BL170">bdRateExtend($G168:$G171,Q168:Q171,$Z168:$Z171,AJ168:AJ171)</f>
        <v>#VALUE!</v>
      </c>
      <c r="BM170" s="377"/>
      <c r="BN170" s="382" t="e" cm="1">
        <f t="array" ref="BN170">bdRateExtend($G168:$G171,R168:R171,$Z168:$Z171,AK168:AK171)</f>
        <v>#VALUE!</v>
      </c>
      <c r="BO170" s="403"/>
      <c r="BP170" s="403"/>
      <c r="BQ170" s="403"/>
      <c r="BR170" s="403"/>
    </row>
    <row r="171" spans="1:70" ht="17" customHeight="1" thickBot="1" x14ac:dyDescent="0.25">
      <c r="A171" s="387"/>
      <c r="B171" s="410"/>
      <c r="C171" s="394"/>
      <c r="D171" s="397"/>
      <c r="E171" s="400"/>
      <c r="F171" s="313">
        <v>63</v>
      </c>
      <c r="G171" s="37">
        <f>'Anchor-Still'!B168</f>
        <v>0</v>
      </c>
      <c r="H171" s="38">
        <f>'Anchor-Still'!C168</f>
        <v>0</v>
      </c>
      <c r="I171" s="38">
        <f>'Anchor-Still'!D168</f>
        <v>0</v>
      </c>
      <c r="J171" s="38">
        <f>'Anchor-Still'!E168</f>
        <v>0</v>
      </c>
      <c r="K171" s="38"/>
      <c r="L171" s="38">
        <f>'Anchor-Still'!F168</f>
        <v>0</v>
      </c>
      <c r="M171" s="38">
        <f>'Anchor-Still'!G168</f>
        <v>0</v>
      </c>
      <c r="N171" s="38">
        <f>'Anchor-Still'!H168</f>
        <v>0</v>
      </c>
      <c r="O171" s="38"/>
      <c r="P171" s="38"/>
      <c r="Q171" s="38"/>
      <c r="R171" s="38"/>
      <c r="S171" s="38"/>
      <c r="T171" s="38"/>
      <c r="U171" s="38"/>
      <c r="V171" s="38">
        <f>'Anchor-Still'!I168</f>
        <v>0</v>
      </c>
      <c r="W171" s="38">
        <f>'Anchor-Still'!J168</f>
        <v>0</v>
      </c>
      <c r="X171" s="39">
        <f t="shared" si="11"/>
        <v>0</v>
      </c>
      <c r="Y171" s="15"/>
      <c r="Z171" s="37">
        <f>'Test-Still'!B168</f>
        <v>415552</v>
      </c>
      <c r="AA171" s="38">
        <f>'Test-Still'!C168</f>
        <v>26.682700000000001</v>
      </c>
      <c r="AB171" s="38">
        <f>'Test-Still'!D168</f>
        <v>34.687100000000001</v>
      </c>
      <c r="AC171" s="38">
        <f>'Test-Still'!E168</f>
        <v>37.003599999999999</v>
      </c>
      <c r="AD171" s="38"/>
      <c r="AE171" s="38">
        <f>'Test-Still'!F168</f>
        <v>13.077400000000001</v>
      </c>
      <c r="AF171" s="38">
        <f>'Test-Still'!G168</f>
        <v>7.2652999999999999</v>
      </c>
      <c r="AG171" s="38">
        <f>'Test-Still'!H168</f>
        <v>27.6251</v>
      </c>
      <c r="AH171" s="38"/>
      <c r="AI171" s="38"/>
      <c r="AJ171" s="38"/>
      <c r="AK171" s="38"/>
      <c r="AL171" s="38"/>
      <c r="AM171" s="38"/>
      <c r="AN171" s="38"/>
      <c r="AO171" s="38">
        <f>'Test-Still'!I168</f>
        <v>171.4</v>
      </c>
      <c r="AP171" s="38">
        <f>'Test-Still'!J168</f>
        <v>0.45860000000000001</v>
      </c>
      <c r="AQ171" s="39">
        <f t="shared" si="12"/>
        <v>4.7611111111111111E-2</v>
      </c>
      <c r="AR171" s="37" t="e">
        <f t="shared" si="13"/>
        <v>#DIV/0!</v>
      </c>
      <c r="AS171" s="38" t="e">
        <f t="shared" si="14"/>
        <v>#DIV/0!</v>
      </c>
      <c r="AT171" s="16"/>
      <c r="AU171" s="16"/>
      <c r="AV171" s="383"/>
      <c r="AW171" s="384"/>
      <c r="AX171" s="404"/>
      <c r="AY171" s="404"/>
      <c r="AZ171" s="407"/>
      <c r="BA171" s="407"/>
      <c r="BB171" s="384"/>
      <c r="BC171" s="378"/>
      <c r="BD171" s="384"/>
      <c r="BE171" s="378"/>
      <c r="BF171" s="385"/>
      <c r="BG171" s="378"/>
      <c r="BH171" s="385"/>
      <c r="BI171" s="378"/>
      <c r="BJ171" s="384"/>
      <c r="BK171" s="378"/>
      <c r="BL171" s="384"/>
      <c r="BM171" s="378"/>
      <c r="BN171" s="384"/>
      <c r="BO171" s="404"/>
      <c r="BP171" s="404"/>
      <c r="BQ171" s="404"/>
      <c r="BR171" s="404"/>
    </row>
    <row r="172" spans="1:70" ht="17" customHeight="1" x14ac:dyDescent="0.2">
      <c r="A172" s="387"/>
      <c r="B172" s="411" t="s">
        <v>1195</v>
      </c>
      <c r="C172" s="392" t="s">
        <v>1222</v>
      </c>
      <c r="D172" s="395"/>
      <c r="E172" s="398">
        <v>8</v>
      </c>
      <c r="F172" s="311">
        <v>18</v>
      </c>
      <c r="G172" s="32">
        <f>'Anchor-Still'!B169</f>
        <v>0</v>
      </c>
      <c r="H172" s="33">
        <f>'Anchor-Still'!C169</f>
        <v>0</v>
      </c>
      <c r="I172" s="33">
        <f>'Anchor-Still'!D169</f>
        <v>0</v>
      </c>
      <c r="J172" s="33">
        <f>'Anchor-Still'!E169</f>
        <v>0</v>
      </c>
      <c r="K172" s="33"/>
      <c r="L172" s="33">
        <f>'Anchor-Still'!F169</f>
        <v>0</v>
      </c>
      <c r="M172" s="33">
        <f>'Anchor-Still'!G169</f>
        <v>0</v>
      </c>
      <c r="N172" s="33">
        <f>'Anchor-Still'!H169</f>
        <v>0</v>
      </c>
      <c r="O172" s="33"/>
      <c r="P172" s="33"/>
      <c r="Q172" s="33"/>
      <c r="R172" s="33"/>
      <c r="S172" s="33"/>
      <c r="T172" s="33"/>
      <c r="U172" s="33"/>
      <c r="V172" s="33">
        <f>'Anchor-Still'!I169</f>
        <v>0</v>
      </c>
      <c r="W172" s="33">
        <f>'Anchor-Still'!J169</f>
        <v>0</v>
      </c>
      <c r="X172" s="34">
        <f t="shared" si="11"/>
        <v>0</v>
      </c>
      <c r="Y172" s="15"/>
      <c r="Z172" s="32">
        <f>'Test-Still'!B169</f>
        <v>9357976</v>
      </c>
      <c r="AA172" s="33">
        <f>'Test-Still'!C169</f>
        <v>40.545200000000001</v>
      </c>
      <c r="AB172" s="33">
        <f>'Test-Still'!D169</f>
        <v>46.143900000000002</v>
      </c>
      <c r="AC172" s="33">
        <f>'Test-Still'!E169</f>
        <v>46.960700000000003</v>
      </c>
      <c r="AD172" s="33"/>
      <c r="AE172" s="33">
        <f>'Test-Still'!F169</f>
        <v>39.157299999999999</v>
      </c>
      <c r="AF172" s="33">
        <f>'Test-Still'!G169</f>
        <v>22.426100000000002</v>
      </c>
      <c r="AG172" s="33">
        <f>'Test-Still'!H169</f>
        <v>93.510900000000007</v>
      </c>
      <c r="AH172" s="33"/>
      <c r="AI172" s="33"/>
      <c r="AJ172" s="33"/>
      <c r="AK172" s="33"/>
      <c r="AL172" s="33"/>
      <c r="AM172" s="33"/>
      <c r="AN172" s="33"/>
      <c r="AO172" s="33">
        <f>'Test-Still'!I169</f>
        <v>566</v>
      </c>
      <c r="AP172" s="33">
        <f>'Test-Still'!J169</f>
        <v>1.0430999999999999</v>
      </c>
      <c r="AQ172" s="34">
        <f t="shared" si="12"/>
        <v>0.15722222222222224</v>
      </c>
      <c r="AR172" s="32" t="e">
        <f t="shared" si="13"/>
        <v>#DIV/0!</v>
      </c>
      <c r="AS172" s="33" t="e">
        <f t="shared" si="14"/>
        <v>#DIV/0!</v>
      </c>
      <c r="AT172" s="16"/>
      <c r="AU172" s="16"/>
      <c r="AV172" s="440" t="s">
        <v>123</v>
      </c>
      <c r="AW172" s="401" cm="1">
        <f t="array" ref="AW172">bdRateExtend($G172:$G175,H172:H175,$Z172:$Z175,AA172:AA175)</f>
        <v>-1</v>
      </c>
      <c r="AX172" s="402" cm="1">
        <f t="array" ref="AX172">bdRateExtend($G172:$G177,H172:H177,$Z172:$Z177,AA172:AA177)</f>
        <v>-1</v>
      </c>
      <c r="AY172" s="402" cm="1">
        <f t="array" ref="AY172">bdRateExtend($G172:$G177,I172:I177,$Z172:$Z177,AB172:AB177)</f>
        <v>-1</v>
      </c>
      <c r="AZ172" s="405" cm="1">
        <f t="array" ref="AZ172">bdRateExtend($G172:$G177,J172:J177,$Z172:$Z177,AC172:AC177)</f>
        <v>-1</v>
      </c>
      <c r="BA172" s="405" t="e" cm="1">
        <f t="array" ref="BA172">bdRateExtend($G172:$G177,K172:K177,$Z172:$Z177,AD172:AD177)</f>
        <v>#VALUE!</v>
      </c>
      <c r="BB172" s="401" cm="1">
        <f t="array" ref="BB172">bdRateExtend($G172:$G175,L172:L175,$Z172:$Z175,AE172:AE175)</f>
        <v>-1</v>
      </c>
      <c r="BC172" s="376" cm="1">
        <f t="array" ref="BC172">bdRateExtend($G172:$G177,L172:L177,$Z172:$Z177,AE172:AE177)</f>
        <v>-1</v>
      </c>
      <c r="BD172" s="401" cm="1">
        <f t="array" ref="BD172">bdRateExtend($G172:$G175,M172:M175,$Z172:$Z175,AF172:AF175)</f>
        <v>-1</v>
      </c>
      <c r="BE172" s="376" cm="1">
        <f t="array" ref="BE172">bdRateExtend($G172:$G177,M172:M177,$Z172:$Z177,AF172:AF177)</f>
        <v>-1</v>
      </c>
      <c r="BF172" s="379" cm="1">
        <f t="array" ref="BF172">bdRateExtend($G172:$G175,N172:N175,$Z172:$Z175,AG172:AG175)</f>
        <v>-1</v>
      </c>
      <c r="BG172" s="376" cm="1">
        <f t="array" ref="BG172">bdRateExtend($G172:$G177,N172:N177,$Z172:$Z177,AG172:AG177)</f>
        <v>-1</v>
      </c>
      <c r="BH172" s="379" t="e" cm="1">
        <f t="array" ref="BH172">bdRateExtend($G172:$G175,O172:O175,$Z172:$Z175,AH172:AH175)</f>
        <v>#VALUE!</v>
      </c>
      <c r="BI172" s="376" t="e" cm="1">
        <f t="array" ref="BI172">bdRateExtend($G172:$G177,O172:O177,$Z172:$Z177,AH172:AH177)</f>
        <v>#VALUE!</v>
      </c>
      <c r="BJ172" s="401" t="e" cm="1">
        <f t="array" ref="BJ172">bdRateExtend($G172:$G175,P172:P175,$Z172:$Z175,AI172:AI175)</f>
        <v>#VALUE!</v>
      </c>
      <c r="BK172" s="376" t="e" cm="1">
        <f t="array" ref="BK172">bdRateExtend($G172:$G177,P172:P177,$Z172:$Z177,AI172:AI177)</f>
        <v>#VALUE!</v>
      </c>
      <c r="BL172" s="401" t="e" cm="1">
        <f t="array" ref="BL172">bdRateExtend($G172:$G175,Q172:Q175,$Z172:$Z175,AJ172:AJ175)</f>
        <v>#VALUE!</v>
      </c>
      <c r="BM172" s="376" t="e" cm="1">
        <f t="array" ref="BM172">bdRateExtend($G172:$G177,Q172:Q177,$Z172:$Z177,AJ172:AJ177)</f>
        <v>#VALUE!</v>
      </c>
      <c r="BN172" s="401" t="e" cm="1">
        <f t="array" ref="BN172">bdRateExtend($G172:$G175,R172:R175,$Z172:$Z175,AK172:AK175)</f>
        <v>#VALUE!</v>
      </c>
      <c r="BO172" s="402" t="e" cm="1">
        <f t="array" ref="BO172">bdRateExtend($G172:$G177,R172:R177,$Z172:$Z177,AK172:AK177)</f>
        <v>#VALUE!</v>
      </c>
      <c r="BP172" s="402" t="e" cm="1">
        <f t="array" ref="BP172">bdRateExtend($G172:$G177,S172:S177,$Z172:$Z177,AL172:AL177)</f>
        <v>#VALUE!</v>
      </c>
      <c r="BQ172" s="402" t="e" cm="1">
        <f t="array" ref="BQ172">bdRateExtend($G172:$G177,T172:T177,$Z172:$Z177,AM172:AM177)</f>
        <v>#VALUE!</v>
      </c>
      <c r="BR172" s="402" t="e" cm="1">
        <f t="array" ref="BR172">bdRateExtend($G172:$G177,U172:U177,$Z172:$Z177,AN172:AN177)</f>
        <v>#VALUE!</v>
      </c>
    </row>
    <row r="173" spans="1:70" ht="17" customHeight="1" x14ac:dyDescent="0.2">
      <c r="A173" s="387"/>
      <c r="B173" s="409"/>
      <c r="C173" s="393"/>
      <c r="D173" s="396"/>
      <c r="E173" s="399"/>
      <c r="F173" s="312">
        <v>27</v>
      </c>
      <c r="G173" s="35">
        <f>'Anchor-Still'!B170</f>
        <v>0</v>
      </c>
      <c r="H173" s="40">
        <f>'Anchor-Still'!C170</f>
        <v>0</v>
      </c>
      <c r="I173" s="40">
        <f>'Anchor-Still'!D170</f>
        <v>0</v>
      </c>
      <c r="J173" s="40">
        <f>'Anchor-Still'!E170</f>
        <v>0</v>
      </c>
      <c r="K173" s="40"/>
      <c r="L173" s="40">
        <f>'Anchor-Still'!F170</f>
        <v>0</v>
      </c>
      <c r="M173" s="40">
        <f>'Anchor-Still'!G170</f>
        <v>0</v>
      </c>
      <c r="N173" s="40">
        <f>'Anchor-Still'!H170</f>
        <v>0</v>
      </c>
      <c r="O173" s="40"/>
      <c r="P173" s="40"/>
      <c r="Q173" s="40"/>
      <c r="R173" s="40"/>
      <c r="S173" s="40"/>
      <c r="T173" s="40"/>
      <c r="U173" s="40"/>
      <c r="V173" s="40">
        <f>'Anchor-Still'!I170</f>
        <v>0</v>
      </c>
      <c r="W173" s="40">
        <f>'Anchor-Still'!J170</f>
        <v>0</v>
      </c>
      <c r="X173" s="36">
        <f t="shared" si="11"/>
        <v>0</v>
      </c>
      <c r="Y173" s="15"/>
      <c r="Z173" s="35">
        <f>'Test-Still'!B170</f>
        <v>5126344</v>
      </c>
      <c r="AA173" s="40">
        <f>'Test-Still'!C170</f>
        <v>38.172800000000002</v>
      </c>
      <c r="AB173" s="40">
        <f>'Test-Still'!D170</f>
        <v>44.038400000000003</v>
      </c>
      <c r="AC173" s="40">
        <f>'Test-Still'!E170</f>
        <v>45.001100000000001</v>
      </c>
      <c r="AD173" s="40"/>
      <c r="AE173" s="40">
        <f>'Test-Still'!F170</f>
        <v>35.049700000000001</v>
      </c>
      <c r="AF173" s="40">
        <f>'Test-Still'!G170</f>
        <v>19.6904</v>
      </c>
      <c r="AG173" s="40">
        <f>'Test-Still'!H170</f>
        <v>90.4345</v>
      </c>
      <c r="AH173" s="40"/>
      <c r="AI173" s="40"/>
      <c r="AJ173" s="40"/>
      <c r="AK173" s="40"/>
      <c r="AL173" s="40"/>
      <c r="AM173" s="40"/>
      <c r="AN173" s="40"/>
      <c r="AO173" s="40">
        <f>'Test-Still'!I170</f>
        <v>482.9</v>
      </c>
      <c r="AP173" s="40">
        <f>'Test-Still'!J170</f>
        <v>0.74009999999999998</v>
      </c>
      <c r="AQ173" s="36">
        <f t="shared" si="12"/>
        <v>0.13413888888888889</v>
      </c>
      <c r="AR173" s="35" t="e">
        <f t="shared" si="13"/>
        <v>#DIV/0!</v>
      </c>
      <c r="AS173" s="40" t="e">
        <f t="shared" si="14"/>
        <v>#DIV/0!</v>
      </c>
      <c r="AT173" s="16"/>
      <c r="AU173" s="16"/>
      <c r="AV173" s="381"/>
      <c r="AW173" s="382"/>
      <c r="AX173" s="403"/>
      <c r="AY173" s="403"/>
      <c r="AZ173" s="406"/>
      <c r="BA173" s="406"/>
      <c r="BB173" s="382"/>
      <c r="BC173" s="377"/>
      <c r="BD173" s="382"/>
      <c r="BE173" s="377"/>
      <c r="BF173" s="380"/>
      <c r="BG173" s="377"/>
      <c r="BH173" s="380"/>
      <c r="BI173" s="377"/>
      <c r="BJ173" s="382"/>
      <c r="BK173" s="377"/>
      <c r="BL173" s="382"/>
      <c r="BM173" s="377"/>
      <c r="BN173" s="382"/>
      <c r="BO173" s="403"/>
      <c r="BP173" s="403"/>
      <c r="BQ173" s="403"/>
      <c r="BR173" s="403"/>
    </row>
    <row r="174" spans="1:70" ht="17" customHeight="1" x14ac:dyDescent="0.2">
      <c r="A174" s="387"/>
      <c r="B174" s="409"/>
      <c r="C174" s="393"/>
      <c r="D174" s="396"/>
      <c r="E174" s="399"/>
      <c r="F174" s="312">
        <v>36</v>
      </c>
      <c r="G174" s="35">
        <f>'Anchor-Still'!B171</f>
        <v>0</v>
      </c>
      <c r="H174" s="40">
        <f>'Anchor-Still'!C171</f>
        <v>0</v>
      </c>
      <c r="I174" s="40">
        <f>'Anchor-Still'!D171</f>
        <v>0</v>
      </c>
      <c r="J174" s="40">
        <f>'Anchor-Still'!E171</f>
        <v>0</v>
      </c>
      <c r="K174" s="40"/>
      <c r="L174" s="40">
        <f>'Anchor-Still'!F171</f>
        <v>0</v>
      </c>
      <c r="M174" s="40">
        <f>'Anchor-Still'!G171</f>
        <v>0</v>
      </c>
      <c r="N174" s="40">
        <f>'Anchor-Still'!H171</f>
        <v>0</v>
      </c>
      <c r="O174" s="40"/>
      <c r="P174" s="40"/>
      <c r="Q174" s="40"/>
      <c r="R174" s="40"/>
      <c r="S174" s="40"/>
      <c r="T174" s="40"/>
      <c r="U174" s="40"/>
      <c r="V174" s="40">
        <f>'Anchor-Still'!I171</f>
        <v>0</v>
      </c>
      <c r="W174" s="40">
        <f>'Anchor-Still'!J171</f>
        <v>0</v>
      </c>
      <c r="X174" s="36">
        <f t="shared" si="11"/>
        <v>0</v>
      </c>
      <c r="Y174" s="15"/>
      <c r="Z174" s="35">
        <f>'Test-Still'!B171</f>
        <v>2738104</v>
      </c>
      <c r="AA174" s="40">
        <f>'Test-Still'!C171</f>
        <v>36.090400000000002</v>
      </c>
      <c r="AB174" s="40">
        <f>'Test-Still'!D171</f>
        <v>41.314700000000002</v>
      </c>
      <c r="AC174" s="40">
        <f>'Test-Still'!E171</f>
        <v>42.459400000000002</v>
      </c>
      <c r="AD174" s="40"/>
      <c r="AE174" s="40">
        <f>'Test-Still'!F171</f>
        <v>30.252400000000002</v>
      </c>
      <c r="AF174" s="40">
        <f>'Test-Still'!G171</f>
        <v>17.169699999999999</v>
      </c>
      <c r="AG174" s="40">
        <f>'Test-Still'!H171</f>
        <v>82.964799999999997</v>
      </c>
      <c r="AH174" s="40"/>
      <c r="AI174" s="40"/>
      <c r="AJ174" s="40"/>
      <c r="AK174" s="40"/>
      <c r="AL174" s="40"/>
      <c r="AM174" s="40"/>
      <c r="AN174" s="40"/>
      <c r="AO174" s="40">
        <f>'Test-Still'!I171</f>
        <v>485.5</v>
      </c>
      <c r="AP174" s="40">
        <f>'Test-Still'!J171</f>
        <v>0.55010000000000003</v>
      </c>
      <c r="AQ174" s="36">
        <f t="shared" si="12"/>
        <v>0.1348611111111111</v>
      </c>
      <c r="AR174" s="35" t="e">
        <f t="shared" si="13"/>
        <v>#DIV/0!</v>
      </c>
      <c r="AS174" s="40" t="e">
        <f t="shared" si="14"/>
        <v>#DIV/0!</v>
      </c>
      <c r="AT174" s="16"/>
      <c r="AU174" s="16"/>
      <c r="AV174" s="381" t="s">
        <v>124</v>
      </c>
      <c r="AW174" s="382" cm="1">
        <f t="array" ref="AW174">bdRateExtend($G173:$G176,H173:H176,$Z173:$Z176,AA173:AA176)</f>
        <v>-1</v>
      </c>
      <c r="AX174" s="403"/>
      <c r="AY174" s="403"/>
      <c r="AZ174" s="406"/>
      <c r="BA174" s="406"/>
      <c r="BB174" s="382" cm="1">
        <f t="array" ref="BB174">bdRateExtend($G173:$G176,L173:L176,$Z173:$Z176,AE173:AE176)</f>
        <v>-1</v>
      </c>
      <c r="BC174" s="377"/>
      <c r="BD174" s="382" cm="1">
        <f t="array" ref="BD174">bdRateExtend($G173:$G176,M173:M176,$Z173:$Z176,AF173:AF176)</f>
        <v>-1</v>
      </c>
      <c r="BE174" s="377"/>
      <c r="BF174" s="380" cm="1">
        <f t="array" ref="BF174">bdRateExtend($G173:$G176,N173:N176,$Z173:$Z176,AG173:AG176)</f>
        <v>-1</v>
      </c>
      <c r="BG174" s="377"/>
      <c r="BH174" s="380" t="e" cm="1">
        <f t="array" ref="BH174">bdRateExtend($G173:$G176,O173:O176,$Z173:$Z176,AH173:AH176)</f>
        <v>#VALUE!</v>
      </c>
      <c r="BI174" s="377"/>
      <c r="BJ174" s="382" t="e" cm="1">
        <f t="array" ref="BJ174">bdRateExtend($G173:$G176,P173:P176,$Z173:$Z176,AI173:AI176)</f>
        <v>#VALUE!</v>
      </c>
      <c r="BK174" s="377"/>
      <c r="BL174" s="382" t="e" cm="1">
        <f t="array" ref="BL174">bdRateExtend($G173:$G176,Q173:Q176,$Z173:$Z176,AJ173:AJ176)</f>
        <v>#VALUE!</v>
      </c>
      <c r="BM174" s="377"/>
      <c r="BN174" s="382" t="e" cm="1">
        <f t="array" ref="BN174">bdRateExtend($G173:$G176,R173:R176,$Z173:$Z176,AK173:AK176)</f>
        <v>#VALUE!</v>
      </c>
      <c r="BO174" s="403"/>
      <c r="BP174" s="403"/>
      <c r="BQ174" s="403"/>
      <c r="BR174" s="403"/>
    </row>
    <row r="175" spans="1:70" ht="17" customHeight="1" x14ac:dyDescent="0.2">
      <c r="A175" s="387"/>
      <c r="B175" s="409"/>
      <c r="C175" s="393"/>
      <c r="D175" s="396"/>
      <c r="E175" s="399"/>
      <c r="F175" s="312">
        <v>45</v>
      </c>
      <c r="G175" s="35">
        <f>'Anchor-Still'!B172</f>
        <v>0</v>
      </c>
      <c r="H175" s="40">
        <f>'Anchor-Still'!C172</f>
        <v>0</v>
      </c>
      <c r="I175" s="40">
        <f>'Anchor-Still'!D172</f>
        <v>0</v>
      </c>
      <c r="J175" s="40">
        <f>'Anchor-Still'!E172</f>
        <v>0</v>
      </c>
      <c r="K175" s="40"/>
      <c r="L175" s="40">
        <f>'Anchor-Still'!F172</f>
        <v>0</v>
      </c>
      <c r="M175" s="40">
        <f>'Anchor-Still'!G172</f>
        <v>0</v>
      </c>
      <c r="N175" s="40">
        <f>'Anchor-Still'!H172</f>
        <v>0</v>
      </c>
      <c r="O175" s="40"/>
      <c r="P175" s="40"/>
      <c r="Q175" s="40"/>
      <c r="R175" s="40"/>
      <c r="S175" s="40"/>
      <c r="T175" s="40"/>
      <c r="U175" s="40"/>
      <c r="V175" s="40">
        <f>'Anchor-Still'!I172</f>
        <v>0</v>
      </c>
      <c r="W175" s="40">
        <f>'Anchor-Still'!J172</f>
        <v>0</v>
      </c>
      <c r="X175" s="36">
        <f t="shared" si="11"/>
        <v>0</v>
      </c>
      <c r="Y175" s="15"/>
      <c r="Z175" s="35">
        <f>'Test-Still'!B172</f>
        <v>1541728</v>
      </c>
      <c r="AA175" s="40">
        <f>'Test-Still'!C172</f>
        <v>34.051600000000001</v>
      </c>
      <c r="AB175" s="40">
        <f>'Test-Still'!D172</f>
        <v>38.391300000000001</v>
      </c>
      <c r="AC175" s="40">
        <f>'Test-Still'!E172</f>
        <v>39.777299999999997</v>
      </c>
      <c r="AD175" s="40"/>
      <c r="AE175" s="40">
        <f>'Test-Still'!F172</f>
        <v>25.3507</v>
      </c>
      <c r="AF175" s="40">
        <f>'Test-Still'!G172</f>
        <v>14.604100000000001</v>
      </c>
      <c r="AG175" s="40">
        <f>'Test-Still'!H172</f>
        <v>68.758399999999995</v>
      </c>
      <c r="AH175" s="40"/>
      <c r="AI175" s="40"/>
      <c r="AJ175" s="40"/>
      <c r="AK175" s="40"/>
      <c r="AL175" s="40"/>
      <c r="AM175" s="40"/>
      <c r="AN175" s="40"/>
      <c r="AO175" s="40">
        <f>'Test-Still'!I172</f>
        <v>306.39999999999998</v>
      </c>
      <c r="AP175" s="40">
        <f>'Test-Still'!J172</f>
        <v>0.48520000000000002</v>
      </c>
      <c r="AQ175" s="36">
        <f t="shared" si="12"/>
        <v>8.511111111111111E-2</v>
      </c>
      <c r="AR175" s="35" t="e">
        <f t="shared" si="13"/>
        <v>#DIV/0!</v>
      </c>
      <c r="AS175" s="40" t="e">
        <f t="shared" si="14"/>
        <v>#DIV/0!</v>
      </c>
      <c r="AT175" s="16"/>
      <c r="AU175" s="16"/>
      <c r="AV175" s="381"/>
      <c r="AW175" s="382"/>
      <c r="AX175" s="403"/>
      <c r="AY175" s="403"/>
      <c r="AZ175" s="406"/>
      <c r="BA175" s="406"/>
      <c r="BB175" s="382"/>
      <c r="BC175" s="377"/>
      <c r="BD175" s="382"/>
      <c r="BE175" s="377"/>
      <c r="BF175" s="380"/>
      <c r="BG175" s="377"/>
      <c r="BH175" s="380"/>
      <c r="BI175" s="377"/>
      <c r="BJ175" s="382"/>
      <c r="BK175" s="377"/>
      <c r="BL175" s="382"/>
      <c r="BM175" s="377"/>
      <c r="BN175" s="382"/>
      <c r="BO175" s="403"/>
      <c r="BP175" s="403"/>
      <c r="BQ175" s="403"/>
      <c r="BR175" s="403"/>
    </row>
    <row r="176" spans="1:70" ht="17" customHeight="1" x14ac:dyDescent="0.2">
      <c r="A176" s="387"/>
      <c r="B176" s="409"/>
      <c r="C176" s="393"/>
      <c r="D176" s="396"/>
      <c r="E176" s="399"/>
      <c r="F176" s="312">
        <v>54</v>
      </c>
      <c r="G176" s="35">
        <f>'Anchor-Still'!B173</f>
        <v>0</v>
      </c>
      <c r="H176" s="40">
        <f>'Anchor-Still'!C173</f>
        <v>0</v>
      </c>
      <c r="I176" s="40">
        <f>'Anchor-Still'!D173</f>
        <v>0</v>
      </c>
      <c r="J176" s="40">
        <f>'Anchor-Still'!E173</f>
        <v>0</v>
      </c>
      <c r="K176" s="40"/>
      <c r="L176" s="40">
        <f>'Anchor-Still'!F173</f>
        <v>0</v>
      </c>
      <c r="M176" s="40">
        <f>'Anchor-Still'!G173</f>
        <v>0</v>
      </c>
      <c r="N176" s="40">
        <f>'Anchor-Still'!H173</f>
        <v>0</v>
      </c>
      <c r="O176" s="40"/>
      <c r="P176" s="40"/>
      <c r="Q176" s="40"/>
      <c r="R176" s="40"/>
      <c r="S176" s="40"/>
      <c r="T176" s="40"/>
      <c r="U176" s="40"/>
      <c r="V176" s="40">
        <f>'Anchor-Still'!I173</f>
        <v>0</v>
      </c>
      <c r="W176" s="40">
        <f>'Anchor-Still'!J173</f>
        <v>0</v>
      </c>
      <c r="X176" s="36">
        <f t="shared" si="11"/>
        <v>0</v>
      </c>
      <c r="Y176" s="15"/>
      <c r="Z176" s="35">
        <f>'Test-Still'!B173</f>
        <v>868008</v>
      </c>
      <c r="AA176" s="40">
        <f>'Test-Still'!C173</f>
        <v>31.788900000000002</v>
      </c>
      <c r="AB176" s="40">
        <f>'Test-Still'!D173</f>
        <v>35.6419</v>
      </c>
      <c r="AC176" s="40">
        <f>'Test-Still'!E173</f>
        <v>37.462200000000003</v>
      </c>
      <c r="AD176" s="40"/>
      <c r="AE176" s="40">
        <f>'Test-Still'!F173</f>
        <v>20.560600000000001</v>
      </c>
      <c r="AF176" s="40">
        <f>'Test-Still'!G173</f>
        <v>11.883699999999999</v>
      </c>
      <c r="AG176" s="40">
        <f>'Test-Still'!H173</f>
        <v>48.761699999999998</v>
      </c>
      <c r="AH176" s="40"/>
      <c r="AI176" s="40"/>
      <c r="AJ176" s="40"/>
      <c r="AK176" s="40"/>
      <c r="AL176" s="40"/>
      <c r="AM176" s="40"/>
      <c r="AN176" s="40"/>
      <c r="AO176" s="40">
        <f>'Test-Still'!I173</f>
        <v>209.2</v>
      </c>
      <c r="AP176" s="40">
        <f>'Test-Still'!J173</f>
        <v>0.44119999999999998</v>
      </c>
      <c r="AQ176" s="36">
        <f t="shared" si="12"/>
        <v>5.8111111111111106E-2</v>
      </c>
      <c r="AR176" s="35" t="e">
        <f t="shared" si="13"/>
        <v>#DIV/0!</v>
      </c>
      <c r="AS176" s="40" t="e">
        <f t="shared" si="14"/>
        <v>#DIV/0!</v>
      </c>
      <c r="AT176" s="16"/>
      <c r="AU176" s="16"/>
      <c r="AV176" s="381" t="s">
        <v>125</v>
      </c>
      <c r="AW176" s="382" cm="1">
        <f t="array" ref="AW176">bdRateExtend($G174:$G177,H174:H177,$Z174:$Z177,AA174:AA177)</f>
        <v>-1</v>
      </c>
      <c r="AX176" s="403"/>
      <c r="AY176" s="403"/>
      <c r="AZ176" s="406"/>
      <c r="BA176" s="406"/>
      <c r="BB176" s="382" cm="1">
        <f t="array" ref="BB176">bdRateExtend($G174:$G177,L174:L177,$Z174:$Z177,AE174:AE177)</f>
        <v>-1</v>
      </c>
      <c r="BC176" s="377"/>
      <c r="BD176" s="382" cm="1">
        <f t="array" ref="BD176">bdRateExtend($G174:$G177,M174:M177,$Z174:$Z177,AF174:AF177)</f>
        <v>-1</v>
      </c>
      <c r="BE176" s="377"/>
      <c r="BF176" s="380" cm="1">
        <f t="array" ref="BF176">bdRateExtend($G174:$G177,N174:N177,$Z174:$Z177,AG174:AG177)</f>
        <v>-1</v>
      </c>
      <c r="BG176" s="377"/>
      <c r="BH176" s="380" t="e" cm="1">
        <f t="array" ref="BH176">bdRateExtend($G174:$G177,O174:O177,$Z174:$Z177,AH174:AH177)</f>
        <v>#VALUE!</v>
      </c>
      <c r="BI176" s="377"/>
      <c r="BJ176" s="382" t="e" cm="1">
        <f t="array" ref="BJ176">bdRateExtend($G174:$G177,P174:P177,$Z174:$Z177,AI174:AI177)</f>
        <v>#VALUE!</v>
      </c>
      <c r="BK176" s="377"/>
      <c r="BL176" s="382" t="e" cm="1">
        <f t="array" ref="BL176">bdRateExtend($G174:$G177,Q174:Q177,$Z174:$Z177,AJ174:AJ177)</f>
        <v>#VALUE!</v>
      </c>
      <c r="BM176" s="377"/>
      <c r="BN176" s="382" t="e" cm="1">
        <f t="array" ref="BN176">bdRateExtend($G174:$G177,R174:R177,$Z174:$Z177,AK174:AK177)</f>
        <v>#VALUE!</v>
      </c>
      <c r="BO176" s="403"/>
      <c r="BP176" s="403"/>
      <c r="BQ176" s="403"/>
      <c r="BR176" s="403"/>
    </row>
    <row r="177" spans="1:70" ht="17" customHeight="1" thickBot="1" x14ac:dyDescent="0.25">
      <c r="A177" s="388"/>
      <c r="B177" s="410"/>
      <c r="C177" s="394"/>
      <c r="D177" s="397"/>
      <c r="E177" s="400"/>
      <c r="F177" s="313">
        <v>63</v>
      </c>
      <c r="G177" s="37">
        <f>'Anchor-Still'!B174</f>
        <v>0</v>
      </c>
      <c r="H177" s="38">
        <f>'Anchor-Still'!C174</f>
        <v>0</v>
      </c>
      <c r="I177" s="38">
        <f>'Anchor-Still'!D174</f>
        <v>0</v>
      </c>
      <c r="J177" s="38">
        <f>'Anchor-Still'!E174</f>
        <v>0</v>
      </c>
      <c r="K177" s="38"/>
      <c r="L177" s="38">
        <f>'Anchor-Still'!F174</f>
        <v>0</v>
      </c>
      <c r="M177" s="38">
        <f>'Anchor-Still'!G174</f>
        <v>0</v>
      </c>
      <c r="N177" s="38">
        <f>'Anchor-Still'!H174</f>
        <v>0</v>
      </c>
      <c r="O177" s="38"/>
      <c r="P177" s="38"/>
      <c r="Q177" s="38"/>
      <c r="R177" s="38"/>
      <c r="S177" s="38"/>
      <c r="T177" s="38"/>
      <c r="U177" s="38"/>
      <c r="V177" s="38">
        <f>'Anchor-Still'!I174</f>
        <v>0</v>
      </c>
      <c r="W177" s="38">
        <f>'Anchor-Still'!J174</f>
        <v>0</v>
      </c>
      <c r="X177" s="39">
        <f t="shared" si="11"/>
        <v>0</v>
      </c>
      <c r="Y177" s="15"/>
      <c r="Z177" s="37">
        <f>'Test-Still'!B174</f>
        <v>262712</v>
      </c>
      <c r="AA177" s="38">
        <f>'Test-Still'!C174</f>
        <v>27.7697</v>
      </c>
      <c r="AB177" s="38">
        <f>'Test-Still'!D174</f>
        <v>31.942699999999999</v>
      </c>
      <c r="AC177" s="38">
        <f>'Test-Still'!E174</f>
        <v>34.499099999999999</v>
      </c>
      <c r="AD177" s="38"/>
      <c r="AE177" s="38">
        <f>'Test-Still'!F174</f>
        <v>13.4937</v>
      </c>
      <c r="AF177" s="38">
        <f>'Test-Still'!G174</f>
        <v>7.7523</v>
      </c>
      <c r="AG177" s="38">
        <f>'Test-Still'!H174</f>
        <v>14.352600000000001</v>
      </c>
      <c r="AH177" s="38"/>
      <c r="AI177" s="38"/>
      <c r="AJ177" s="38"/>
      <c r="AK177" s="38"/>
      <c r="AL177" s="38"/>
      <c r="AM177" s="38"/>
      <c r="AN177" s="38"/>
      <c r="AO177" s="38">
        <f>'Test-Still'!I174</f>
        <v>112.7</v>
      </c>
      <c r="AP177" s="38">
        <f>'Test-Still'!J174</f>
        <v>0.31680000000000003</v>
      </c>
      <c r="AQ177" s="39">
        <f t="shared" si="12"/>
        <v>3.1305555555555559E-2</v>
      </c>
      <c r="AR177" s="37" t="e">
        <f t="shared" si="13"/>
        <v>#DIV/0!</v>
      </c>
      <c r="AS177" s="38" t="e">
        <f t="shared" si="14"/>
        <v>#DIV/0!</v>
      </c>
      <c r="AT177" s="16"/>
      <c r="AU177" s="16"/>
      <c r="AV177" s="383"/>
      <c r="AW177" s="384"/>
      <c r="AX177" s="404"/>
      <c r="AY177" s="404"/>
      <c r="AZ177" s="407"/>
      <c r="BA177" s="407"/>
      <c r="BB177" s="384"/>
      <c r="BC177" s="378"/>
      <c r="BD177" s="384"/>
      <c r="BE177" s="378"/>
      <c r="BF177" s="385"/>
      <c r="BG177" s="378"/>
      <c r="BH177" s="385"/>
      <c r="BI177" s="378"/>
      <c r="BJ177" s="384"/>
      <c r="BK177" s="378"/>
      <c r="BL177" s="384"/>
      <c r="BM177" s="378"/>
      <c r="BN177" s="384"/>
      <c r="BO177" s="404"/>
      <c r="BP177" s="404"/>
      <c r="BQ177" s="404"/>
      <c r="BR177" s="404"/>
    </row>
    <row r="178" spans="1:70" ht="17" customHeight="1" x14ac:dyDescent="0.2">
      <c r="A178" s="386" t="s">
        <v>1254</v>
      </c>
      <c r="B178" s="411" t="s">
        <v>1263</v>
      </c>
      <c r="C178" s="392" t="s">
        <v>1224</v>
      </c>
      <c r="D178" s="395"/>
      <c r="E178" s="398">
        <v>8</v>
      </c>
      <c r="F178" s="311">
        <v>18</v>
      </c>
      <c r="G178" s="32">
        <f>'Anchor-Still'!B175</f>
        <v>0</v>
      </c>
      <c r="H178" s="33">
        <f>'Anchor-Still'!C175</f>
        <v>0</v>
      </c>
      <c r="I178" s="33">
        <f>'Anchor-Still'!D175</f>
        <v>0</v>
      </c>
      <c r="J178" s="33">
        <f>'Anchor-Still'!E175</f>
        <v>0</v>
      </c>
      <c r="K178" s="33"/>
      <c r="L178" s="33">
        <f>'Anchor-Still'!F175</f>
        <v>0</v>
      </c>
      <c r="M178" s="33">
        <f>'Anchor-Still'!G175</f>
        <v>0</v>
      </c>
      <c r="N178" s="33">
        <f>'Anchor-Still'!H175</f>
        <v>0</v>
      </c>
      <c r="O178" s="33"/>
      <c r="P178" s="33"/>
      <c r="Q178" s="33"/>
      <c r="R178" s="33"/>
      <c r="S178" s="33"/>
      <c r="T178" s="33"/>
      <c r="U178" s="33"/>
      <c r="V178" s="33">
        <f>'Anchor-Still'!I175</f>
        <v>0</v>
      </c>
      <c r="W178" s="33">
        <f>'Anchor-Still'!J175</f>
        <v>0</v>
      </c>
      <c r="X178" s="34">
        <f t="shared" si="11"/>
        <v>0</v>
      </c>
      <c r="Y178" s="15"/>
      <c r="Z178" s="32">
        <f>'Test-Still'!B175</f>
        <v>3109608</v>
      </c>
      <c r="AA178" s="33">
        <f>'Test-Still'!C175</f>
        <v>40.311700000000002</v>
      </c>
      <c r="AB178" s="33">
        <f>'Test-Still'!D175</f>
        <v>47.504899999999999</v>
      </c>
      <c r="AC178" s="33">
        <f>'Test-Still'!E175</f>
        <v>49.002099999999999</v>
      </c>
      <c r="AD178" s="33"/>
      <c r="AE178" s="33">
        <f>'Test-Still'!F175</f>
        <v>30.631699999999999</v>
      </c>
      <c r="AF178" s="33">
        <f>'Test-Still'!G175</f>
        <v>28.248699999999999</v>
      </c>
      <c r="AG178" s="33">
        <f>'Test-Still'!H175</f>
        <v>95.374200000000002</v>
      </c>
      <c r="AH178" s="33"/>
      <c r="AI178" s="33"/>
      <c r="AJ178" s="33"/>
      <c r="AK178" s="33"/>
      <c r="AL178" s="33"/>
      <c r="AM178" s="33"/>
      <c r="AN178" s="33"/>
      <c r="AO178" s="33">
        <f>'Test-Still'!I175</f>
        <v>59.1</v>
      </c>
      <c r="AP178" s="33">
        <f>'Test-Still'!J175</f>
        <v>0.12970000000000001</v>
      </c>
      <c r="AQ178" s="34">
        <f t="shared" si="12"/>
        <v>1.6416666666666666E-2</v>
      </c>
      <c r="AR178" s="32" t="e">
        <f t="shared" si="13"/>
        <v>#DIV/0!</v>
      </c>
      <c r="AS178" s="33" t="e">
        <f t="shared" si="14"/>
        <v>#DIV/0!</v>
      </c>
      <c r="AT178" s="16"/>
      <c r="AU178" s="16"/>
      <c r="AV178" s="440" t="s">
        <v>123</v>
      </c>
      <c r="AW178" s="401" cm="1">
        <f t="array" ref="AW178">bdRateExtend($G178:$G181,H178:H181,$Z178:$Z181,AA178:AA181)</f>
        <v>-1</v>
      </c>
      <c r="AX178" s="402" cm="1">
        <f t="array" ref="AX178">bdRateExtend($G178:$G183,H178:H183,$Z178:$Z183,AA178:AA183)</f>
        <v>-1</v>
      </c>
      <c r="AY178" s="402" cm="1">
        <f t="array" ref="AY178">bdRateExtend($G178:$G183,I178:I183,$Z178:$Z183,AB178:AB183)</f>
        <v>-1</v>
      </c>
      <c r="AZ178" s="405" cm="1">
        <f t="array" ref="AZ178">bdRateExtend($G178:$G183,J178:J183,$Z178:$Z183,AC178:AC183)</f>
        <v>-1</v>
      </c>
      <c r="BA178" s="405" t="e" cm="1">
        <f t="array" ref="BA178">bdRateExtend($G178:$G183,K178:K183,$Z178:$Z183,AD178:AD183)</f>
        <v>#VALUE!</v>
      </c>
      <c r="BB178" s="401" cm="1">
        <f t="array" ref="BB178">bdRateExtend($G178:$G181,L178:L181,$Z178:$Z181,AE178:AE181)</f>
        <v>-1</v>
      </c>
      <c r="BC178" s="376" cm="1">
        <f t="array" ref="BC178">bdRateExtend($G178:$G183,L178:L183,$Z178:$Z183,AE178:AE183)</f>
        <v>-1</v>
      </c>
      <c r="BD178" s="401" cm="1">
        <f t="array" ref="BD178">bdRateExtend($G178:$G181,M178:M181,$Z178:$Z181,AF178:AF181)</f>
        <v>-1</v>
      </c>
      <c r="BE178" s="376" cm="1">
        <f t="array" ref="BE178">bdRateExtend($G178:$G183,M178:M183,$Z178:$Z183,AF178:AF183)</f>
        <v>-1</v>
      </c>
      <c r="BF178" s="379" cm="1">
        <f t="array" ref="BF178">bdRateExtend($G178:$G181,N178:N181,$Z178:$Z181,AG178:AG181)</f>
        <v>-1</v>
      </c>
      <c r="BG178" s="376" cm="1">
        <f t="array" ref="BG178">bdRateExtend($G178:$G183,N178:N183,$Z178:$Z183,AG178:AG183)</f>
        <v>-1</v>
      </c>
      <c r="BH178" s="379" t="e" cm="1">
        <f t="array" ref="BH178">bdRateExtend($G178:$G181,O178:O181,$Z178:$Z181,AH178:AH181)</f>
        <v>#VALUE!</v>
      </c>
      <c r="BI178" s="376" t="e" cm="1">
        <f t="array" ref="BI178">bdRateExtend($G178:$G183,O178:O183,$Z178:$Z183,AH178:AH183)</f>
        <v>#VALUE!</v>
      </c>
      <c r="BJ178" s="401" t="e" cm="1">
        <f t="array" ref="BJ178">bdRateExtend($G178:$G181,P178:P181,$Z178:$Z181,AI178:AI181)</f>
        <v>#VALUE!</v>
      </c>
      <c r="BK178" s="376" t="e" cm="1">
        <f t="array" ref="BK178">bdRateExtend($G178:$G183,P178:P183,$Z178:$Z183,AI178:AI183)</f>
        <v>#VALUE!</v>
      </c>
      <c r="BL178" s="401" t="e" cm="1">
        <f t="array" ref="BL178">bdRateExtend($G178:$G181,Q178:Q181,$Z178:$Z181,AJ178:AJ181)</f>
        <v>#VALUE!</v>
      </c>
      <c r="BM178" s="376" t="e" cm="1">
        <f t="array" ref="BM178">bdRateExtend($G178:$G183,Q178:Q183,$Z178:$Z183,AJ178:AJ183)</f>
        <v>#VALUE!</v>
      </c>
      <c r="BN178" s="401" t="e" cm="1">
        <f t="array" ref="BN178">bdRateExtend($G178:$G181,R178:R181,$Z178:$Z181,AK178:AK181)</f>
        <v>#VALUE!</v>
      </c>
      <c r="BO178" s="402" t="e" cm="1">
        <f t="array" ref="BO178">bdRateExtend($G178:$G183,R178:R183,$Z178:$Z183,AK178:AK183)</f>
        <v>#VALUE!</v>
      </c>
      <c r="BP178" s="402" t="e" cm="1">
        <f t="array" ref="BP178">bdRateExtend($G178:$G183,S178:S183,$Z178:$Z183,AL178:AL183)</f>
        <v>#VALUE!</v>
      </c>
      <c r="BQ178" s="402" t="e" cm="1">
        <f t="array" ref="BQ178">bdRateExtend($G178:$G183,T178:T183,$Z178:$Z183,AM178:AM183)</f>
        <v>#VALUE!</v>
      </c>
      <c r="BR178" s="402" t="e" cm="1">
        <f t="array" ref="BR178">bdRateExtend($G178:$G183,U178:U183,$Z178:$Z183,AN178:AN183)</f>
        <v>#VALUE!</v>
      </c>
    </row>
    <row r="179" spans="1:70" ht="17" customHeight="1" x14ac:dyDescent="0.2">
      <c r="A179" s="387"/>
      <c r="B179" s="409"/>
      <c r="C179" s="393"/>
      <c r="D179" s="396"/>
      <c r="E179" s="399"/>
      <c r="F179" s="312">
        <v>27</v>
      </c>
      <c r="G179" s="35">
        <f>'Anchor-Still'!B176</f>
        <v>0</v>
      </c>
      <c r="H179" s="40">
        <f>'Anchor-Still'!C176</f>
        <v>0</v>
      </c>
      <c r="I179" s="40">
        <f>'Anchor-Still'!D176</f>
        <v>0</v>
      </c>
      <c r="J179" s="40">
        <f>'Anchor-Still'!E176</f>
        <v>0</v>
      </c>
      <c r="K179" s="40"/>
      <c r="L179" s="40">
        <f>'Anchor-Still'!F176</f>
        <v>0</v>
      </c>
      <c r="M179" s="40">
        <f>'Anchor-Still'!G176</f>
        <v>0</v>
      </c>
      <c r="N179" s="40">
        <f>'Anchor-Still'!H176</f>
        <v>0</v>
      </c>
      <c r="O179" s="40"/>
      <c r="P179" s="40"/>
      <c r="Q179" s="40"/>
      <c r="R179" s="40"/>
      <c r="S179" s="40"/>
      <c r="T179" s="40"/>
      <c r="U179" s="40"/>
      <c r="V179" s="40">
        <f>'Anchor-Still'!I176</f>
        <v>0</v>
      </c>
      <c r="W179" s="40">
        <f>'Anchor-Still'!J176</f>
        <v>0</v>
      </c>
      <c r="X179" s="36">
        <f t="shared" si="11"/>
        <v>0</v>
      </c>
      <c r="Y179" s="15"/>
      <c r="Z179" s="35">
        <f>'Test-Still'!B176</f>
        <v>2440320</v>
      </c>
      <c r="AA179" s="40">
        <f>'Test-Still'!C176</f>
        <v>36.322099999999999</v>
      </c>
      <c r="AB179" s="40">
        <f>'Test-Still'!D176</f>
        <v>46.1053</v>
      </c>
      <c r="AC179" s="40">
        <f>'Test-Still'!E176</f>
        <v>46.667900000000003</v>
      </c>
      <c r="AD179" s="40"/>
      <c r="AE179" s="40">
        <f>'Test-Still'!F176</f>
        <v>26.5121</v>
      </c>
      <c r="AF179" s="40">
        <f>'Test-Still'!G176</f>
        <v>24.191199999999998</v>
      </c>
      <c r="AG179" s="40">
        <f>'Test-Still'!H176</f>
        <v>93.395200000000003</v>
      </c>
      <c r="AH179" s="40"/>
      <c r="AI179" s="40"/>
      <c r="AJ179" s="40"/>
      <c r="AK179" s="40"/>
      <c r="AL179" s="40"/>
      <c r="AM179" s="40"/>
      <c r="AN179" s="40"/>
      <c r="AO179" s="40">
        <f>'Test-Still'!I176</f>
        <v>61.5</v>
      </c>
      <c r="AP179" s="40">
        <f>'Test-Still'!J176</f>
        <v>0.1231</v>
      </c>
      <c r="AQ179" s="36">
        <f t="shared" si="12"/>
        <v>1.7083333333333332E-2</v>
      </c>
      <c r="AR179" s="35" t="e">
        <f t="shared" si="13"/>
        <v>#DIV/0!</v>
      </c>
      <c r="AS179" s="40" t="e">
        <f t="shared" si="14"/>
        <v>#DIV/0!</v>
      </c>
      <c r="AT179" s="16"/>
      <c r="AU179" s="16"/>
      <c r="AV179" s="381"/>
      <c r="AW179" s="382"/>
      <c r="AX179" s="403"/>
      <c r="AY179" s="403"/>
      <c r="AZ179" s="406"/>
      <c r="BA179" s="406"/>
      <c r="BB179" s="382"/>
      <c r="BC179" s="377"/>
      <c r="BD179" s="382"/>
      <c r="BE179" s="377"/>
      <c r="BF179" s="380"/>
      <c r="BG179" s="377"/>
      <c r="BH179" s="380"/>
      <c r="BI179" s="377"/>
      <c r="BJ179" s="382"/>
      <c r="BK179" s="377"/>
      <c r="BL179" s="382"/>
      <c r="BM179" s="377"/>
      <c r="BN179" s="382"/>
      <c r="BO179" s="403"/>
      <c r="BP179" s="403"/>
      <c r="BQ179" s="403"/>
      <c r="BR179" s="403"/>
    </row>
    <row r="180" spans="1:70" ht="17" customHeight="1" x14ac:dyDescent="0.2">
      <c r="A180" s="387"/>
      <c r="B180" s="409"/>
      <c r="C180" s="393"/>
      <c r="D180" s="396"/>
      <c r="E180" s="399"/>
      <c r="F180" s="312">
        <v>36</v>
      </c>
      <c r="G180" s="35">
        <f>'Anchor-Still'!B177</f>
        <v>0</v>
      </c>
      <c r="H180" s="40">
        <f>'Anchor-Still'!C177</f>
        <v>0</v>
      </c>
      <c r="I180" s="40">
        <f>'Anchor-Still'!D177</f>
        <v>0</v>
      </c>
      <c r="J180" s="40">
        <f>'Anchor-Still'!E177</f>
        <v>0</v>
      </c>
      <c r="K180" s="40"/>
      <c r="L180" s="40">
        <f>'Anchor-Still'!F177</f>
        <v>0</v>
      </c>
      <c r="M180" s="40">
        <f>'Anchor-Still'!G177</f>
        <v>0</v>
      </c>
      <c r="N180" s="40">
        <f>'Anchor-Still'!H177</f>
        <v>0</v>
      </c>
      <c r="O180" s="40"/>
      <c r="P180" s="40"/>
      <c r="Q180" s="40"/>
      <c r="R180" s="40"/>
      <c r="S180" s="40"/>
      <c r="T180" s="40"/>
      <c r="U180" s="40"/>
      <c r="V180" s="40">
        <f>'Anchor-Still'!I177</f>
        <v>0</v>
      </c>
      <c r="W180" s="40">
        <f>'Anchor-Still'!J177</f>
        <v>0</v>
      </c>
      <c r="X180" s="36">
        <f t="shared" si="11"/>
        <v>0</v>
      </c>
      <c r="Y180" s="15"/>
      <c r="Z180" s="35">
        <f>'Test-Still'!B177</f>
        <v>1716544</v>
      </c>
      <c r="AA180" s="40">
        <f>'Test-Still'!C177</f>
        <v>31.721599999999999</v>
      </c>
      <c r="AB180" s="40">
        <f>'Test-Still'!D177</f>
        <v>43.210900000000002</v>
      </c>
      <c r="AC180" s="40">
        <f>'Test-Still'!E177</f>
        <v>44.916800000000002</v>
      </c>
      <c r="AD180" s="40"/>
      <c r="AE180" s="40">
        <f>'Test-Still'!F177</f>
        <v>21.566500000000001</v>
      </c>
      <c r="AF180" s="40">
        <f>'Test-Still'!G177</f>
        <v>19.446100000000001</v>
      </c>
      <c r="AG180" s="40">
        <f>'Test-Still'!H177</f>
        <v>88.324399999999997</v>
      </c>
      <c r="AH180" s="40"/>
      <c r="AI180" s="40"/>
      <c r="AJ180" s="40"/>
      <c r="AK180" s="40"/>
      <c r="AL180" s="40"/>
      <c r="AM180" s="40"/>
      <c r="AN180" s="40"/>
      <c r="AO180" s="40">
        <f>'Test-Still'!I177</f>
        <v>102.2</v>
      </c>
      <c r="AP180" s="40">
        <f>'Test-Still'!J177</f>
        <v>9.64E-2</v>
      </c>
      <c r="AQ180" s="36">
        <f t="shared" si="12"/>
        <v>2.8388888888888891E-2</v>
      </c>
      <c r="AR180" s="35" t="e">
        <f t="shared" si="13"/>
        <v>#DIV/0!</v>
      </c>
      <c r="AS180" s="40" t="e">
        <f t="shared" si="14"/>
        <v>#DIV/0!</v>
      </c>
      <c r="AT180" s="16"/>
      <c r="AU180" s="16"/>
      <c r="AV180" s="381" t="s">
        <v>124</v>
      </c>
      <c r="AW180" s="382" cm="1">
        <f t="array" ref="AW180">bdRateExtend($G179:$G182,H179:H182,$Z179:$Z182,AA179:AA182)</f>
        <v>-1</v>
      </c>
      <c r="AX180" s="403"/>
      <c r="AY180" s="403"/>
      <c r="AZ180" s="406"/>
      <c r="BA180" s="406"/>
      <c r="BB180" s="382" cm="1">
        <f t="array" ref="BB180">bdRateExtend($G179:$G182,L179:L182,$Z179:$Z182,AE179:AE182)</f>
        <v>-1</v>
      </c>
      <c r="BC180" s="377"/>
      <c r="BD180" s="382" cm="1">
        <f t="array" ref="BD180">bdRateExtend($G179:$G182,M179:M182,$Z179:$Z182,AF179:AF182)</f>
        <v>-1</v>
      </c>
      <c r="BE180" s="377"/>
      <c r="BF180" s="380" cm="1">
        <f t="array" ref="BF180">bdRateExtend($G179:$G182,N179:N182,$Z179:$Z182,AG179:AG182)</f>
        <v>-1</v>
      </c>
      <c r="BG180" s="377"/>
      <c r="BH180" s="380" t="e" cm="1">
        <f t="array" ref="BH180">bdRateExtend($G179:$G182,O179:O182,$Z179:$Z182,AH179:AH182)</f>
        <v>#VALUE!</v>
      </c>
      <c r="BI180" s="377"/>
      <c r="BJ180" s="382" t="e" cm="1">
        <f t="array" ref="BJ180">bdRateExtend($G179:$G182,P179:P182,$Z179:$Z182,AI179:AI182)</f>
        <v>#VALUE!</v>
      </c>
      <c r="BK180" s="377"/>
      <c r="BL180" s="382" t="e" cm="1">
        <f t="array" ref="BL180">bdRateExtend($G179:$G182,Q179:Q182,$Z179:$Z182,AJ179:AJ182)</f>
        <v>#VALUE!</v>
      </c>
      <c r="BM180" s="377"/>
      <c r="BN180" s="382" t="e" cm="1">
        <f t="array" ref="BN180">bdRateExtend($G179:$G182,R179:R182,$Z179:$Z182,AK179:AK182)</f>
        <v>#VALUE!</v>
      </c>
      <c r="BO180" s="403"/>
      <c r="BP180" s="403"/>
      <c r="BQ180" s="403"/>
      <c r="BR180" s="403"/>
    </row>
    <row r="181" spans="1:70" ht="17" customHeight="1" x14ac:dyDescent="0.2">
      <c r="A181" s="387"/>
      <c r="B181" s="409"/>
      <c r="C181" s="393"/>
      <c r="D181" s="396"/>
      <c r="E181" s="399"/>
      <c r="F181" s="312">
        <v>45</v>
      </c>
      <c r="G181" s="35">
        <f>'Anchor-Still'!B178</f>
        <v>0</v>
      </c>
      <c r="H181" s="40">
        <f>'Anchor-Still'!C178</f>
        <v>0</v>
      </c>
      <c r="I181" s="40">
        <f>'Anchor-Still'!D178</f>
        <v>0</v>
      </c>
      <c r="J181" s="40">
        <f>'Anchor-Still'!E178</f>
        <v>0</v>
      </c>
      <c r="K181" s="40"/>
      <c r="L181" s="40">
        <f>'Anchor-Still'!F178</f>
        <v>0</v>
      </c>
      <c r="M181" s="40">
        <f>'Anchor-Still'!G178</f>
        <v>0</v>
      </c>
      <c r="N181" s="40">
        <f>'Anchor-Still'!H178</f>
        <v>0</v>
      </c>
      <c r="O181" s="40"/>
      <c r="P181" s="40"/>
      <c r="Q181" s="40"/>
      <c r="R181" s="40"/>
      <c r="S181" s="40"/>
      <c r="T181" s="40"/>
      <c r="U181" s="40"/>
      <c r="V181" s="40">
        <f>'Anchor-Still'!I178</f>
        <v>0</v>
      </c>
      <c r="W181" s="40">
        <f>'Anchor-Still'!J178</f>
        <v>0</v>
      </c>
      <c r="X181" s="36">
        <f t="shared" si="11"/>
        <v>0</v>
      </c>
      <c r="Y181" s="15"/>
      <c r="Z181" s="35">
        <f>'Test-Still'!B178</f>
        <v>1071128</v>
      </c>
      <c r="AA181" s="40">
        <f>'Test-Still'!C178</f>
        <v>27.081499999999998</v>
      </c>
      <c r="AB181" s="40">
        <f>'Test-Still'!D178</f>
        <v>42.340800000000002</v>
      </c>
      <c r="AC181" s="40">
        <f>'Test-Still'!E178</f>
        <v>41.321599999999997</v>
      </c>
      <c r="AD181" s="40"/>
      <c r="AE181" s="40">
        <f>'Test-Still'!F178</f>
        <v>16.615600000000001</v>
      </c>
      <c r="AF181" s="40">
        <f>'Test-Still'!G178</f>
        <v>14.9152</v>
      </c>
      <c r="AG181" s="40">
        <f>'Test-Still'!H178</f>
        <v>76.909599999999998</v>
      </c>
      <c r="AH181" s="40"/>
      <c r="AI181" s="40"/>
      <c r="AJ181" s="40"/>
      <c r="AK181" s="40"/>
      <c r="AL181" s="40"/>
      <c r="AM181" s="40"/>
      <c r="AN181" s="40"/>
      <c r="AO181" s="40">
        <f>'Test-Still'!I178</f>
        <v>81</v>
      </c>
      <c r="AP181" s="40">
        <f>'Test-Still'!J178</f>
        <v>8.5699999999999998E-2</v>
      </c>
      <c r="AQ181" s="36">
        <f t="shared" si="12"/>
        <v>2.2499999999999999E-2</v>
      </c>
      <c r="AR181" s="35" t="e">
        <f t="shared" si="13"/>
        <v>#DIV/0!</v>
      </c>
      <c r="AS181" s="40" t="e">
        <f t="shared" si="14"/>
        <v>#DIV/0!</v>
      </c>
      <c r="AT181" s="16"/>
      <c r="AU181" s="16"/>
      <c r="AV181" s="381"/>
      <c r="AW181" s="382"/>
      <c r="AX181" s="403"/>
      <c r="AY181" s="403"/>
      <c r="AZ181" s="406"/>
      <c r="BA181" s="406"/>
      <c r="BB181" s="382"/>
      <c r="BC181" s="377"/>
      <c r="BD181" s="382"/>
      <c r="BE181" s="377"/>
      <c r="BF181" s="380"/>
      <c r="BG181" s="377"/>
      <c r="BH181" s="380"/>
      <c r="BI181" s="377"/>
      <c r="BJ181" s="382"/>
      <c r="BK181" s="377"/>
      <c r="BL181" s="382"/>
      <c r="BM181" s="377"/>
      <c r="BN181" s="382"/>
      <c r="BO181" s="403"/>
      <c r="BP181" s="403"/>
      <c r="BQ181" s="403"/>
      <c r="BR181" s="403"/>
    </row>
    <row r="182" spans="1:70" ht="17" customHeight="1" x14ac:dyDescent="0.2">
      <c r="A182" s="387"/>
      <c r="B182" s="409"/>
      <c r="C182" s="393"/>
      <c r="D182" s="396"/>
      <c r="E182" s="399"/>
      <c r="F182" s="312">
        <v>54</v>
      </c>
      <c r="G182" s="35">
        <f>'Anchor-Still'!B179</f>
        <v>0</v>
      </c>
      <c r="H182" s="40">
        <f>'Anchor-Still'!C179</f>
        <v>0</v>
      </c>
      <c r="I182" s="40">
        <f>'Anchor-Still'!D179</f>
        <v>0</v>
      </c>
      <c r="J182" s="40">
        <f>'Anchor-Still'!E179</f>
        <v>0</v>
      </c>
      <c r="K182" s="40"/>
      <c r="L182" s="40">
        <f>'Anchor-Still'!F179</f>
        <v>0</v>
      </c>
      <c r="M182" s="40">
        <f>'Anchor-Still'!G179</f>
        <v>0</v>
      </c>
      <c r="N182" s="40">
        <f>'Anchor-Still'!H179</f>
        <v>0</v>
      </c>
      <c r="O182" s="40"/>
      <c r="P182" s="40"/>
      <c r="Q182" s="40"/>
      <c r="R182" s="40"/>
      <c r="S182" s="40"/>
      <c r="T182" s="40"/>
      <c r="U182" s="40"/>
      <c r="V182" s="40">
        <f>'Anchor-Still'!I179</f>
        <v>0</v>
      </c>
      <c r="W182" s="40">
        <f>'Anchor-Still'!J179</f>
        <v>0</v>
      </c>
      <c r="X182" s="36">
        <f t="shared" si="11"/>
        <v>0</v>
      </c>
      <c r="Y182" s="15"/>
      <c r="Z182" s="35">
        <f>'Test-Still'!B179</f>
        <v>534728</v>
      </c>
      <c r="AA182" s="40">
        <f>'Test-Still'!C179</f>
        <v>22.8142</v>
      </c>
      <c r="AB182" s="40">
        <f>'Test-Still'!D179</f>
        <v>41.799900000000001</v>
      </c>
      <c r="AC182" s="40">
        <f>'Test-Still'!E179</f>
        <v>41.155000000000001</v>
      </c>
      <c r="AD182" s="40"/>
      <c r="AE182" s="40">
        <f>'Test-Still'!F179</f>
        <v>12.388999999999999</v>
      </c>
      <c r="AF182" s="40">
        <f>'Test-Still'!G179</f>
        <v>10.9153</v>
      </c>
      <c r="AG182" s="40">
        <f>'Test-Still'!H179</f>
        <v>57.629800000000003</v>
      </c>
      <c r="AH182" s="40"/>
      <c r="AI182" s="40"/>
      <c r="AJ182" s="40"/>
      <c r="AK182" s="40"/>
      <c r="AL182" s="40"/>
      <c r="AM182" s="40"/>
      <c r="AN182" s="40"/>
      <c r="AO182" s="40">
        <f>'Test-Still'!I179</f>
        <v>61</v>
      </c>
      <c r="AP182" s="40">
        <f>'Test-Still'!J179</f>
        <v>9.98E-2</v>
      </c>
      <c r="AQ182" s="36">
        <f t="shared" si="12"/>
        <v>1.6944444444444446E-2</v>
      </c>
      <c r="AR182" s="35" t="e">
        <f t="shared" si="13"/>
        <v>#DIV/0!</v>
      </c>
      <c r="AS182" s="40" t="e">
        <f t="shared" si="14"/>
        <v>#DIV/0!</v>
      </c>
      <c r="AT182" s="16"/>
      <c r="AU182" s="16"/>
      <c r="AV182" s="381" t="s">
        <v>125</v>
      </c>
      <c r="AW182" s="382" cm="1">
        <f t="array" ref="AW182">bdRateExtend($G180:$G183,H180:H183,$Z180:$Z183,AA180:AA183)</f>
        <v>-1</v>
      </c>
      <c r="AX182" s="403"/>
      <c r="AY182" s="403"/>
      <c r="AZ182" s="406"/>
      <c r="BA182" s="406"/>
      <c r="BB182" s="382" cm="1">
        <f t="array" ref="BB182">bdRateExtend($G180:$G183,L180:L183,$Z180:$Z183,AE180:AE183)</f>
        <v>-1</v>
      </c>
      <c r="BC182" s="377"/>
      <c r="BD182" s="382" cm="1">
        <f t="array" ref="BD182">bdRateExtend($G180:$G183,M180:M183,$Z180:$Z183,AF180:AF183)</f>
        <v>-1</v>
      </c>
      <c r="BE182" s="377"/>
      <c r="BF182" s="380" cm="1">
        <f t="array" ref="BF182">bdRateExtend($G180:$G183,N180:N183,$Z180:$Z183,AG180:AG183)</f>
        <v>-1</v>
      </c>
      <c r="BG182" s="377"/>
      <c r="BH182" s="380" t="e" cm="1">
        <f t="array" ref="BH182">bdRateExtend($G180:$G183,O180:O183,$Z180:$Z183,AH180:AH183)</f>
        <v>#VALUE!</v>
      </c>
      <c r="BI182" s="377"/>
      <c r="BJ182" s="382" t="e" cm="1">
        <f t="array" ref="BJ182">bdRateExtend($G180:$G183,P180:P183,$Z180:$Z183,AI180:AI183)</f>
        <v>#VALUE!</v>
      </c>
      <c r="BK182" s="377"/>
      <c r="BL182" s="382" t="e" cm="1">
        <f t="array" ref="BL182">bdRateExtend($G180:$G183,Q180:Q183,$Z180:$Z183,AJ180:AJ183)</f>
        <v>#VALUE!</v>
      </c>
      <c r="BM182" s="377"/>
      <c r="BN182" s="382" t="e" cm="1">
        <f t="array" ref="BN182">bdRateExtend($G180:$G183,R180:R183,$Z180:$Z183,AK180:AK183)</f>
        <v>#VALUE!</v>
      </c>
      <c r="BO182" s="403"/>
      <c r="BP182" s="403"/>
      <c r="BQ182" s="403"/>
      <c r="BR182" s="403"/>
    </row>
    <row r="183" spans="1:70" ht="17" customHeight="1" thickBot="1" x14ac:dyDescent="0.25">
      <c r="A183" s="387"/>
      <c r="B183" s="412"/>
      <c r="C183" s="394"/>
      <c r="D183" s="397"/>
      <c r="E183" s="400"/>
      <c r="F183" s="313">
        <v>63</v>
      </c>
      <c r="G183" s="37">
        <f>'Anchor-Still'!B180</f>
        <v>0</v>
      </c>
      <c r="H183" s="38">
        <f>'Anchor-Still'!C180</f>
        <v>0</v>
      </c>
      <c r="I183" s="38">
        <f>'Anchor-Still'!D180</f>
        <v>0</v>
      </c>
      <c r="J183" s="38">
        <f>'Anchor-Still'!E180</f>
        <v>0</v>
      </c>
      <c r="K183" s="38"/>
      <c r="L183" s="38">
        <f>'Anchor-Still'!F180</f>
        <v>0</v>
      </c>
      <c r="M183" s="38">
        <f>'Anchor-Still'!G180</f>
        <v>0</v>
      </c>
      <c r="N183" s="38">
        <f>'Anchor-Still'!H180</f>
        <v>0</v>
      </c>
      <c r="O183" s="38"/>
      <c r="P183" s="38"/>
      <c r="Q183" s="38"/>
      <c r="R183" s="38"/>
      <c r="S183" s="38"/>
      <c r="T183" s="38"/>
      <c r="U183" s="38"/>
      <c r="V183" s="38">
        <f>'Anchor-Still'!I180</f>
        <v>0</v>
      </c>
      <c r="W183" s="38">
        <f>'Anchor-Still'!J180</f>
        <v>0</v>
      </c>
      <c r="X183" s="39">
        <f t="shared" si="11"/>
        <v>0</v>
      </c>
      <c r="Y183" s="15"/>
      <c r="Z183" s="37">
        <f>'Test-Still'!B180</f>
        <v>72448</v>
      </c>
      <c r="AA183" s="38">
        <f>'Test-Still'!C180</f>
        <v>18.303899999999999</v>
      </c>
      <c r="AB183" s="38">
        <f>'Test-Still'!D180</f>
        <v>37.945900000000002</v>
      </c>
      <c r="AC183" s="38">
        <f>'Test-Still'!E180</f>
        <v>38.087499999999999</v>
      </c>
      <c r="AD183" s="38"/>
      <c r="AE183" s="38">
        <f>'Test-Still'!F180</f>
        <v>6.8593000000000002</v>
      </c>
      <c r="AF183" s="38">
        <f>'Test-Still'!G180</f>
        <v>5.6002999999999998</v>
      </c>
      <c r="AG183" s="38">
        <f>'Test-Still'!H180</f>
        <v>18.354199999999999</v>
      </c>
      <c r="AH183" s="38"/>
      <c r="AI183" s="38"/>
      <c r="AJ183" s="38"/>
      <c r="AK183" s="38"/>
      <c r="AL183" s="38"/>
      <c r="AM183" s="38"/>
      <c r="AN183" s="38"/>
      <c r="AO183" s="38">
        <f>'Test-Still'!I180</f>
        <v>29.3</v>
      </c>
      <c r="AP183" s="38">
        <f>'Test-Still'!J180</f>
        <v>2.6700000000000002E-2</v>
      </c>
      <c r="AQ183" s="39">
        <f t="shared" si="12"/>
        <v>8.1388888888888899E-3</v>
      </c>
      <c r="AR183" s="37" t="e">
        <f t="shared" si="13"/>
        <v>#DIV/0!</v>
      </c>
      <c r="AS183" s="38" t="e">
        <f t="shared" si="14"/>
        <v>#DIV/0!</v>
      </c>
      <c r="AT183" s="16"/>
      <c r="AU183" s="16"/>
      <c r="AV183" s="383"/>
      <c r="AW183" s="384"/>
      <c r="AX183" s="404"/>
      <c r="AY183" s="404"/>
      <c r="AZ183" s="407"/>
      <c r="BA183" s="407"/>
      <c r="BB183" s="384"/>
      <c r="BC183" s="378"/>
      <c r="BD183" s="384"/>
      <c r="BE183" s="378"/>
      <c r="BF183" s="385"/>
      <c r="BG183" s="378"/>
      <c r="BH183" s="385"/>
      <c r="BI183" s="378"/>
      <c r="BJ183" s="384"/>
      <c r="BK183" s="378"/>
      <c r="BL183" s="384"/>
      <c r="BM183" s="378"/>
      <c r="BN183" s="384"/>
      <c r="BO183" s="404"/>
      <c r="BP183" s="404"/>
      <c r="BQ183" s="404"/>
      <c r="BR183" s="404"/>
    </row>
    <row r="184" spans="1:70" ht="17" customHeight="1" x14ac:dyDescent="0.2">
      <c r="A184" s="387"/>
      <c r="B184" s="389" t="s">
        <v>1264</v>
      </c>
      <c r="C184" s="392" t="s">
        <v>1225</v>
      </c>
      <c r="D184" s="395"/>
      <c r="E184" s="398">
        <v>8</v>
      </c>
      <c r="F184" s="311">
        <v>18</v>
      </c>
      <c r="G184" s="32">
        <f>'Anchor-Still'!B181</f>
        <v>0</v>
      </c>
      <c r="H184" s="33">
        <f>'Anchor-Still'!C181</f>
        <v>0</v>
      </c>
      <c r="I184" s="33">
        <f>'Anchor-Still'!D181</f>
        <v>0</v>
      </c>
      <c r="J184" s="33">
        <f>'Anchor-Still'!E181</f>
        <v>0</v>
      </c>
      <c r="K184" s="33"/>
      <c r="L184" s="33">
        <f>'Anchor-Still'!F181</f>
        <v>0</v>
      </c>
      <c r="M184" s="33">
        <f>'Anchor-Still'!G181</f>
        <v>0</v>
      </c>
      <c r="N184" s="33">
        <f>'Anchor-Still'!H181</f>
        <v>0</v>
      </c>
      <c r="O184" s="33"/>
      <c r="P184" s="33"/>
      <c r="Q184" s="33"/>
      <c r="R184" s="33"/>
      <c r="S184" s="33"/>
      <c r="T184" s="33"/>
      <c r="U184" s="33"/>
      <c r="V184" s="33">
        <f>'Anchor-Still'!I181</f>
        <v>0</v>
      </c>
      <c r="W184" s="33">
        <f>'Anchor-Still'!J181</f>
        <v>0</v>
      </c>
      <c r="X184" s="34">
        <f t="shared" si="11"/>
        <v>0</v>
      </c>
      <c r="Y184" s="15"/>
      <c r="Z184" s="32">
        <f>'Test-Still'!B181</f>
        <v>503880</v>
      </c>
      <c r="AA184" s="33">
        <f>'Test-Still'!C181</f>
        <v>45.152200000000001</v>
      </c>
      <c r="AB184" s="33">
        <f>'Test-Still'!D181</f>
        <v>46.051900000000003</v>
      </c>
      <c r="AC184" s="33">
        <f>'Test-Still'!E181</f>
        <v>47.446399999999997</v>
      </c>
      <c r="AD184" s="33"/>
      <c r="AE184" s="33">
        <f>'Test-Still'!F181</f>
        <v>28.776800000000001</v>
      </c>
      <c r="AF184" s="33">
        <f>'Test-Still'!G181</f>
        <v>26.291899999999998</v>
      </c>
      <c r="AG184" s="33">
        <f>'Test-Still'!H181</f>
        <v>94.952500000000001</v>
      </c>
      <c r="AH184" s="33"/>
      <c r="AI184" s="33"/>
      <c r="AJ184" s="33"/>
      <c r="AK184" s="33"/>
      <c r="AL184" s="33"/>
      <c r="AM184" s="33"/>
      <c r="AN184" s="33"/>
      <c r="AO184" s="33">
        <f>'Test-Still'!I181</f>
        <v>29.9</v>
      </c>
      <c r="AP184" s="33">
        <f>'Test-Still'!J181</f>
        <v>6.7799999999999999E-2</v>
      </c>
      <c r="AQ184" s="34">
        <f t="shared" si="12"/>
        <v>8.3055555555555556E-3</v>
      </c>
      <c r="AR184" s="32" t="e">
        <f t="shared" si="13"/>
        <v>#DIV/0!</v>
      </c>
      <c r="AS184" s="33" t="e">
        <f t="shared" si="14"/>
        <v>#DIV/0!</v>
      </c>
      <c r="AT184" s="16"/>
      <c r="AU184" s="16"/>
      <c r="AV184" s="440" t="s">
        <v>123</v>
      </c>
      <c r="AW184" s="401" cm="1">
        <f t="array" ref="AW184">bdRateExtend($G184:$G187,H184:H187,$Z184:$Z187,AA184:AA187)</f>
        <v>-1</v>
      </c>
      <c r="AX184" s="402" cm="1">
        <f t="array" ref="AX184">bdRateExtend($G184:$G189,H184:H189,$Z184:$Z189,AA184:AA189)</f>
        <v>-1</v>
      </c>
      <c r="AY184" s="402" cm="1">
        <f t="array" ref="AY184">bdRateExtend($G184:$G189,I184:I189,$Z184:$Z189,AB184:AB189)</f>
        <v>-1</v>
      </c>
      <c r="AZ184" s="405" cm="1">
        <f t="array" ref="AZ184">bdRateExtend($G184:$G189,J184:J189,$Z184:$Z189,AC184:AC189)</f>
        <v>-1</v>
      </c>
      <c r="BA184" s="405" t="e" cm="1">
        <f t="array" ref="BA184">bdRateExtend($G184:$G189,K184:K189,$Z184:$Z189,AD184:AD189)</f>
        <v>#VALUE!</v>
      </c>
      <c r="BB184" s="401" cm="1">
        <f t="array" ref="BB184">bdRateExtend($G184:$G187,L184:L187,$Z184:$Z187,AE184:AE187)</f>
        <v>-1</v>
      </c>
      <c r="BC184" s="376" cm="1">
        <f t="array" ref="BC184">bdRateExtend($G184:$G189,L184:L189,$Z184:$Z189,AE184:AE189)</f>
        <v>-1</v>
      </c>
      <c r="BD184" s="401" cm="1">
        <f t="array" ref="BD184">bdRateExtend($G184:$G187,M184:M187,$Z184:$Z187,AF184:AF187)</f>
        <v>-1</v>
      </c>
      <c r="BE184" s="376" cm="1">
        <f t="array" ref="BE184">bdRateExtend($G184:$G189,M184:M189,$Z184:$Z189,AF184:AF189)</f>
        <v>-1</v>
      </c>
      <c r="BF184" s="379" cm="1">
        <f t="array" ref="BF184">bdRateExtend($G184:$G187,N184:N187,$Z184:$Z187,AG184:AG187)</f>
        <v>-1</v>
      </c>
      <c r="BG184" s="376" cm="1">
        <f t="array" ref="BG184">bdRateExtend($G184:$G189,N184:N189,$Z184:$Z189,AG184:AG189)</f>
        <v>-1</v>
      </c>
      <c r="BH184" s="379" t="e" cm="1">
        <f t="array" ref="BH184">bdRateExtend($G184:$G187,O184:O187,$Z184:$Z187,AH184:AH187)</f>
        <v>#VALUE!</v>
      </c>
      <c r="BI184" s="376" t="e" cm="1">
        <f t="array" ref="BI184">bdRateExtend($G184:$G189,O184:O189,$Z184:$Z189,AH184:AH189)</f>
        <v>#VALUE!</v>
      </c>
      <c r="BJ184" s="401" t="e" cm="1">
        <f t="array" ref="BJ184">bdRateExtend($G184:$G187,P184:P187,$Z184:$Z187,AI184:AI187)</f>
        <v>#VALUE!</v>
      </c>
      <c r="BK184" s="376" t="e" cm="1">
        <f t="array" ref="BK184">bdRateExtend($G184:$G189,P184:P189,$Z184:$Z189,AI184:AI189)</f>
        <v>#VALUE!</v>
      </c>
      <c r="BL184" s="401" t="e" cm="1">
        <f t="array" ref="BL184">bdRateExtend($G184:$G187,Q184:Q187,$Z184:$Z187,AJ184:AJ187)</f>
        <v>#VALUE!</v>
      </c>
      <c r="BM184" s="376" t="e" cm="1">
        <f t="array" ref="BM184">bdRateExtend($G184:$G189,Q184:Q189,$Z184:$Z189,AJ184:AJ189)</f>
        <v>#VALUE!</v>
      </c>
      <c r="BN184" s="401" t="e" cm="1">
        <f t="array" ref="BN184">bdRateExtend($G184:$G187,R184:R187,$Z184:$Z187,AK184:AK187)</f>
        <v>#VALUE!</v>
      </c>
      <c r="BO184" s="402" t="e" cm="1">
        <f t="array" ref="BO184">bdRateExtend($G184:$G189,R184:R189,$Z184:$Z189,AK184:AK189)</f>
        <v>#VALUE!</v>
      </c>
      <c r="BP184" s="402" t="e" cm="1">
        <f t="array" ref="BP184">bdRateExtend($G184:$G189,S184:S189,$Z184:$Z189,AL184:AL189)</f>
        <v>#VALUE!</v>
      </c>
      <c r="BQ184" s="402" t="e" cm="1">
        <f t="array" ref="BQ184">bdRateExtend($G184:$G189,T184:T189,$Z184:$Z189,AM184:AM189)</f>
        <v>#VALUE!</v>
      </c>
      <c r="BR184" s="402" t="e" cm="1">
        <f t="array" ref="BR184">bdRateExtend($G184:$G189,U184:U189,$Z184:$Z189,AN184:AN189)</f>
        <v>#VALUE!</v>
      </c>
    </row>
    <row r="185" spans="1:70" ht="17" customHeight="1" x14ac:dyDescent="0.2">
      <c r="A185" s="387"/>
      <c r="B185" s="390"/>
      <c r="C185" s="393"/>
      <c r="D185" s="396"/>
      <c r="E185" s="399"/>
      <c r="F185" s="312">
        <v>27</v>
      </c>
      <c r="G185" s="35">
        <f>'Anchor-Still'!B182</f>
        <v>0</v>
      </c>
      <c r="H185" s="40">
        <f>'Anchor-Still'!C182</f>
        <v>0</v>
      </c>
      <c r="I185" s="40">
        <f>'Anchor-Still'!D182</f>
        <v>0</v>
      </c>
      <c r="J185" s="40">
        <f>'Anchor-Still'!E182</f>
        <v>0</v>
      </c>
      <c r="K185" s="40"/>
      <c r="L185" s="40">
        <f>'Anchor-Still'!F182</f>
        <v>0</v>
      </c>
      <c r="M185" s="40">
        <f>'Anchor-Still'!G182</f>
        <v>0</v>
      </c>
      <c r="N185" s="40">
        <f>'Anchor-Still'!H182</f>
        <v>0</v>
      </c>
      <c r="O185" s="40"/>
      <c r="P185" s="40"/>
      <c r="Q185" s="40"/>
      <c r="R185" s="40"/>
      <c r="S185" s="40"/>
      <c r="T185" s="40"/>
      <c r="U185" s="40"/>
      <c r="V185" s="40">
        <f>'Anchor-Still'!I182</f>
        <v>0</v>
      </c>
      <c r="W185" s="40">
        <f>'Anchor-Still'!J182</f>
        <v>0</v>
      </c>
      <c r="X185" s="36">
        <f t="shared" si="11"/>
        <v>0</v>
      </c>
      <c r="Y185" s="15"/>
      <c r="Z185" s="35">
        <f>'Test-Still'!B182</f>
        <v>355112</v>
      </c>
      <c r="AA185" s="40">
        <f>'Test-Still'!C182</f>
        <v>42.906399999999998</v>
      </c>
      <c r="AB185" s="40">
        <f>'Test-Still'!D182</f>
        <v>43.9542</v>
      </c>
      <c r="AC185" s="40">
        <f>'Test-Still'!E182</f>
        <v>46.223700000000001</v>
      </c>
      <c r="AD185" s="40"/>
      <c r="AE185" s="40">
        <f>'Test-Still'!F182</f>
        <v>26.385200000000001</v>
      </c>
      <c r="AF185" s="40">
        <f>'Test-Still'!G182</f>
        <v>24.479700000000001</v>
      </c>
      <c r="AG185" s="40">
        <f>'Test-Still'!H182</f>
        <v>93.146600000000007</v>
      </c>
      <c r="AH185" s="40"/>
      <c r="AI185" s="40"/>
      <c r="AJ185" s="40"/>
      <c r="AK185" s="40"/>
      <c r="AL185" s="40"/>
      <c r="AM185" s="40"/>
      <c r="AN185" s="40"/>
      <c r="AO185" s="40">
        <f>'Test-Still'!I182</f>
        <v>24.9</v>
      </c>
      <c r="AP185" s="40">
        <f>'Test-Still'!J182</f>
        <v>5.79E-2</v>
      </c>
      <c r="AQ185" s="36">
        <f t="shared" si="12"/>
        <v>6.9166666666666664E-3</v>
      </c>
      <c r="AR185" s="35" t="e">
        <f t="shared" si="13"/>
        <v>#DIV/0!</v>
      </c>
      <c r="AS185" s="40" t="e">
        <f t="shared" si="14"/>
        <v>#DIV/0!</v>
      </c>
      <c r="AT185" s="16"/>
      <c r="AU185" s="16"/>
      <c r="AV185" s="381"/>
      <c r="AW185" s="382"/>
      <c r="AX185" s="403"/>
      <c r="AY185" s="403"/>
      <c r="AZ185" s="406"/>
      <c r="BA185" s="406"/>
      <c r="BB185" s="382"/>
      <c r="BC185" s="377"/>
      <c r="BD185" s="382"/>
      <c r="BE185" s="377"/>
      <c r="BF185" s="380"/>
      <c r="BG185" s="377"/>
      <c r="BH185" s="380"/>
      <c r="BI185" s="377"/>
      <c r="BJ185" s="382"/>
      <c r="BK185" s="377"/>
      <c r="BL185" s="382"/>
      <c r="BM185" s="377"/>
      <c r="BN185" s="382"/>
      <c r="BO185" s="403"/>
      <c r="BP185" s="403"/>
      <c r="BQ185" s="403"/>
      <c r="BR185" s="403"/>
    </row>
    <row r="186" spans="1:70" ht="17" customHeight="1" x14ac:dyDescent="0.2">
      <c r="A186" s="387"/>
      <c r="B186" s="390"/>
      <c r="C186" s="393"/>
      <c r="D186" s="396"/>
      <c r="E186" s="399"/>
      <c r="F186" s="312">
        <v>36</v>
      </c>
      <c r="G186" s="35">
        <f>'Anchor-Still'!B183</f>
        <v>0</v>
      </c>
      <c r="H186" s="40">
        <f>'Anchor-Still'!C183</f>
        <v>0</v>
      </c>
      <c r="I186" s="40">
        <f>'Anchor-Still'!D183</f>
        <v>0</v>
      </c>
      <c r="J186" s="40">
        <f>'Anchor-Still'!E183</f>
        <v>0</v>
      </c>
      <c r="K186" s="40"/>
      <c r="L186" s="40">
        <f>'Anchor-Still'!F183</f>
        <v>0</v>
      </c>
      <c r="M186" s="40">
        <f>'Anchor-Still'!G183</f>
        <v>0</v>
      </c>
      <c r="N186" s="40">
        <f>'Anchor-Still'!H183</f>
        <v>0</v>
      </c>
      <c r="O186" s="40"/>
      <c r="P186" s="40"/>
      <c r="Q186" s="40"/>
      <c r="R186" s="40"/>
      <c r="S186" s="40"/>
      <c r="T186" s="40"/>
      <c r="U186" s="40"/>
      <c r="V186" s="40">
        <f>'Anchor-Still'!I183</f>
        <v>0</v>
      </c>
      <c r="W186" s="40">
        <f>'Anchor-Still'!J183</f>
        <v>0</v>
      </c>
      <c r="X186" s="36">
        <f t="shared" si="11"/>
        <v>0</v>
      </c>
      <c r="Y186" s="15"/>
      <c r="Z186" s="35">
        <f>'Test-Still'!B183</f>
        <v>228384</v>
      </c>
      <c r="AA186" s="40">
        <f>'Test-Still'!C183</f>
        <v>39.974499999999999</v>
      </c>
      <c r="AB186" s="40">
        <f>'Test-Still'!D183</f>
        <v>41.294499999999999</v>
      </c>
      <c r="AC186" s="40">
        <f>'Test-Still'!E183</f>
        <v>44.521599999999999</v>
      </c>
      <c r="AD186" s="40"/>
      <c r="AE186" s="40">
        <f>'Test-Still'!F183</f>
        <v>23.2058</v>
      </c>
      <c r="AF186" s="40">
        <f>'Test-Still'!G183</f>
        <v>21.905899999999999</v>
      </c>
      <c r="AG186" s="40">
        <f>'Test-Still'!H183</f>
        <v>88.1905</v>
      </c>
      <c r="AH186" s="40"/>
      <c r="AI186" s="40"/>
      <c r="AJ186" s="40"/>
      <c r="AK186" s="40"/>
      <c r="AL186" s="40"/>
      <c r="AM186" s="40"/>
      <c r="AN186" s="40"/>
      <c r="AO186" s="40">
        <f>'Test-Still'!I183</f>
        <v>26.4</v>
      </c>
      <c r="AP186" s="40">
        <f>'Test-Still'!J183</f>
        <v>4.6699999999999998E-2</v>
      </c>
      <c r="AQ186" s="36">
        <f t="shared" si="12"/>
        <v>7.3333333333333332E-3</v>
      </c>
      <c r="AR186" s="35" t="e">
        <f t="shared" si="13"/>
        <v>#DIV/0!</v>
      </c>
      <c r="AS186" s="40" t="e">
        <f t="shared" si="14"/>
        <v>#DIV/0!</v>
      </c>
      <c r="AT186" s="16"/>
      <c r="AU186" s="16"/>
      <c r="AV186" s="381" t="s">
        <v>124</v>
      </c>
      <c r="AW186" s="382" cm="1">
        <f t="array" ref="AW186">bdRateExtend($G185:$G188,H185:H188,$Z185:$Z188,AA185:AA188)</f>
        <v>-1</v>
      </c>
      <c r="AX186" s="403"/>
      <c r="AY186" s="403"/>
      <c r="AZ186" s="406"/>
      <c r="BA186" s="406"/>
      <c r="BB186" s="382" cm="1">
        <f t="array" ref="BB186">bdRateExtend($G185:$G188,L185:L188,$Z185:$Z188,AE185:AE188)</f>
        <v>-1</v>
      </c>
      <c r="BC186" s="377"/>
      <c r="BD186" s="382" cm="1">
        <f t="array" ref="BD186">bdRateExtend($G185:$G188,M185:M188,$Z185:$Z188,AF185:AF188)</f>
        <v>-1</v>
      </c>
      <c r="BE186" s="377"/>
      <c r="BF186" s="380" cm="1">
        <f t="array" ref="BF186">bdRateExtend($G185:$G188,N185:N188,$Z185:$Z188,AG185:AG188)</f>
        <v>-1</v>
      </c>
      <c r="BG186" s="377"/>
      <c r="BH186" s="380" t="e" cm="1">
        <f t="array" ref="BH186">bdRateExtend($G185:$G188,O185:O188,$Z185:$Z188,AH185:AH188)</f>
        <v>#VALUE!</v>
      </c>
      <c r="BI186" s="377"/>
      <c r="BJ186" s="382" t="e" cm="1">
        <f t="array" ref="BJ186">bdRateExtend($G185:$G188,P185:P188,$Z185:$Z188,AI185:AI188)</f>
        <v>#VALUE!</v>
      </c>
      <c r="BK186" s="377"/>
      <c r="BL186" s="382" t="e" cm="1">
        <f t="array" ref="BL186">bdRateExtend($G185:$G188,Q185:Q188,$Z185:$Z188,AJ185:AJ188)</f>
        <v>#VALUE!</v>
      </c>
      <c r="BM186" s="377"/>
      <c r="BN186" s="382" t="e" cm="1">
        <f t="array" ref="BN186">bdRateExtend($G185:$G188,R185:R188,$Z185:$Z188,AK185:AK188)</f>
        <v>#VALUE!</v>
      </c>
      <c r="BO186" s="403"/>
      <c r="BP186" s="403"/>
      <c r="BQ186" s="403"/>
      <c r="BR186" s="403"/>
    </row>
    <row r="187" spans="1:70" ht="17" customHeight="1" x14ac:dyDescent="0.2">
      <c r="A187" s="387"/>
      <c r="B187" s="390"/>
      <c r="C187" s="393"/>
      <c r="D187" s="396"/>
      <c r="E187" s="399"/>
      <c r="F187" s="312">
        <v>45</v>
      </c>
      <c r="G187" s="35">
        <f>'Anchor-Still'!B184</f>
        <v>0</v>
      </c>
      <c r="H187" s="40">
        <f>'Anchor-Still'!C184</f>
        <v>0</v>
      </c>
      <c r="I187" s="40">
        <f>'Anchor-Still'!D184</f>
        <v>0</v>
      </c>
      <c r="J187" s="40">
        <f>'Anchor-Still'!E184</f>
        <v>0</v>
      </c>
      <c r="K187" s="40"/>
      <c r="L187" s="40">
        <f>'Anchor-Still'!F184</f>
        <v>0</v>
      </c>
      <c r="M187" s="40">
        <f>'Anchor-Still'!G184</f>
        <v>0</v>
      </c>
      <c r="N187" s="40">
        <f>'Anchor-Still'!H184</f>
        <v>0</v>
      </c>
      <c r="O187" s="40"/>
      <c r="P187" s="40"/>
      <c r="Q187" s="40"/>
      <c r="R187" s="40"/>
      <c r="S187" s="40"/>
      <c r="T187" s="40"/>
      <c r="U187" s="40"/>
      <c r="V187" s="40">
        <f>'Anchor-Still'!I184</f>
        <v>0</v>
      </c>
      <c r="W187" s="40">
        <f>'Anchor-Still'!J184</f>
        <v>0</v>
      </c>
      <c r="X187" s="36">
        <f t="shared" si="11"/>
        <v>0</v>
      </c>
      <c r="Y187" s="15"/>
      <c r="Z187" s="35">
        <f>'Test-Still'!B184</f>
        <v>143800</v>
      </c>
      <c r="AA187" s="40">
        <f>'Test-Still'!C184</f>
        <v>36.808100000000003</v>
      </c>
      <c r="AB187" s="40">
        <f>'Test-Still'!D184</f>
        <v>38.623100000000001</v>
      </c>
      <c r="AC187" s="40">
        <f>'Test-Still'!E184</f>
        <v>42.706299999999999</v>
      </c>
      <c r="AD187" s="40"/>
      <c r="AE187" s="40">
        <f>'Test-Still'!F184</f>
        <v>19.833500000000001</v>
      </c>
      <c r="AF187" s="40">
        <f>'Test-Still'!G184</f>
        <v>19.027000000000001</v>
      </c>
      <c r="AG187" s="40">
        <f>'Test-Still'!H184</f>
        <v>79.165099999999995</v>
      </c>
      <c r="AH187" s="40"/>
      <c r="AI187" s="40"/>
      <c r="AJ187" s="40"/>
      <c r="AK187" s="40"/>
      <c r="AL187" s="40"/>
      <c r="AM187" s="40"/>
      <c r="AN187" s="40"/>
      <c r="AO187" s="40">
        <f>'Test-Still'!I184</f>
        <v>19.8</v>
      </c>
      <c r="AP187" s="40">
        <f>'Test-Still'!J184</f>
        <v>5.96E-2</v>
      </c>
      <c r="AQ187" s="36">
        <f t="shared" si="12"/>
        <v>5.5000000000000005E-3</v>
      </c>
      <c r="AR187" s="35" t="e">
        <f t="shared" si="13"/>
        <v>#DIV/0!</v>
      </c>
      <c r="AS187" s="40" t="e">
        <f t="shared" si="14"/>
        <v>#DIV/0!</v>
      </c>
      <c r="AT187" s="16"/>
      <c r="AU187" s="16"/>
      <c r="AV187" s="381"/>
      <c r="AW187" s="382"/>
      <c r="AX187" s="403"/>
      <c r="AY187" s="403"/>
      <c r="AZ187" s="406"/>
      <c r="BA187" s="406"/>
      <c r="BB187" s="382"/>
      <c r="BC187" s="377"/>
      <c r="BD187" s="382"/>
      <c r="BE187" s="377"/>
      <c r="BF187" s="380"/>
      <c r="BG187" s="377"/>
      <c r="BH187" s="380"/>
      <c r="BI187" s="377"/>
      <c r="BJ187" s="382"/>
      <c r="BK187" s="377"/>
      <c r="BL187" s="382"/>
      <c r="BM187" s="377"/>
      <c r="BN187" s="382"/>
      <c r="BO187" s="403"/>
      <c r="BP187" s="403"/>
      <c r="BQ187" s="403"/>
      <c r="BR187" s="403"/>
    </row>
    <row r="188" spans="1:70" ht="17" customHeight="1" x14ac:dyDescent="0.2">
      <c r="A188" s="387"/>
      <c r="B188" s="390"/>
      <c r="C188" s="393"/>
      <c r="D188" s="396"/>
      <c r="E188" s="399"/>
      <c r="F188" s="312">
        <v>54</v>
      </c>
      <c r="G188" s="35">
        <f>'Anchor-Still'!B185</f>
        <v>0</v>
      </c>
      <c r="H188" s="40">
        <f>'Anchor-Still'!C185</f>
        <v>0</v>
      </c>
      <c r="I188" s="40">
        <f>'Anchor-Still'!D185</f>
        <v>0</v>
      </c>
      <c r="J188" s="40">
        <f>'Anchor-Still'!E185</f>
        <v>0</v>
      </c>
      <c r="K188" s="40"/>
      <c r="L188" s="40">
        <f>'Anchor-Still'!F185</f>
        <v>0</v>
      </c>
      <c r="M188" s="40">
        <f>'Anchor-Still'!G185</f>
        <v>0</v>
      </c>
      <c r="N188" s="40">
        <f>'Anchor-Still'!H185</f>
        <v>0</v>
      </c>
      <c r="O188" s="40"/>
      <c r="P188" s="40"/>
      <c r="Q188" s="40"/>
      <c r="R188" s="40"/>
      <c r="S188" s="40"/>
      <c r="T188" s="40"/>
      <c r="U188" s="40"/>
      <c r="V188" s="40">
        <f>'Anchor-Still'!I185</f>
        <v>0</v>
      </c>
      <c r="W188" s="40">
        <f>'Anchor-Still'!J185</f>
        <v>0</v>
      </c>
      <c r="X188" s="36">
        <f t="shared" si="11"/>
        <v>0</v>
      </c>
      <c r="Y188" s="15"/>
      <c r="Z188" s="35">
        <f>'Test-Still'!B185</f>
        <v>88960</v>
      </c>
      <c r="AA188" s="40">
        <f>'Test-Still'!C185</f>
        <v>33.706400000000002</v>
      </c>
      <c r="AB188" s="40">
        <f>'Test-Still'!D185</f>
        <v>35.773299999999999</v>
      </c>
      <c r="AC188" s="40">
        <f>'Test-Still'!E185</f>
        <v>40.696599999999997</v>
      </c>
      <c r="AD188" s="40"/>
      <c r="AE188" s="40">
        <f>'Test-Still'!F185</f>
        <v>16.4832</v>
      </c>
      <c r="AF188" s="40">
        <f>'Test-Still'!G185</f>
        <v>16.089400000000001</v>
      </c>
      <c r="AG188" s="40">
        <f>'Test-Still'!H185</f>
        <v>65.100300000000004</v>
      </c>
      <c r="AH188" s="40"/>
      <c r="AI188" s="40"/>
      <c r="AJ188" s="40"/>
      <c r="AK188" s="40"/>
      <c r="AL188" s="40"/>
      <c r="AM188" s="40"/>
      <c r="AN188" s="40"/>
      <c r="AO188" s="40">
        <f>'Test-Still'!I185</f>
        <v>15</v>
      </c>
      <c r="AP188" s="40">
        <f>'Test-Still'!J185</f>
        <v>3.85E-2</v>
      </c>
      <c r="AQ188" s="36">
        <f t="shared" si="12"/>
        <v>4.1666666666666666E-3</v>
      </c>
      <c r="AR188" s="35" t="e">
        <f t="shared" si="13"/>
        <v>#DIV/0!</v>
      </c>
      <c r="AS188" s="40" t="e">
        <f t="shared" si="14"/>
        <v>#DIV/0!</v>
      </c>
      <c r="AT188" s="16"/>
      <c r="AU188" s="16"/>
      <c r="AV188" s="381" t="s">
        <v>125</v>
      </c>
      <c r="AW188" s="382" cm="1">
        <f t="array" ref="AW188">bdRateExtend($G186:$G189,H186:H189,$Z186:$Z189,AA186:AA189)</f>
        <v>-1</v>
      </c>
      <c r="AX188" s="403"/>
      <c r="AY188" s="403"/>
      <c r="AZ188" s="406"/>
      <c r="BA188" s="406"/>
      <c r="BB188" s="382" cm="1">
        <f t="array" ref="BB188">bdRateExtend($G186:$G189,L186:L189,$Z186:$Z189,AE186:AE189)</f>
        <v>-1</v>
      </c>
      <c r="BC188" s="377"/>
      <c r="BD188" s="382" cm="1">
        <f t="array" ref="BD188">bdRateExtend($G186:$G189,M186:M189,$Z186:$Z189,AF186:AF189)</f>
        <v>-1</v>
      </c>
      <c r="BE188" s="377"/>
      <c r="BF188" s="380" cm="1">
        <f t="array" ref="BF188">bdRateExtend($G186:$G189,N186:N189,$Z186:$Z189,AG186:AG189)</f>
        <v>-1</v>
      </c>
      <c r="BG188" s="377"/>
      <c r="BH188" s="380" t="e" cm="1">
        <f t="array" ref="BH188">bdRateExtend($G186:$G189,O186:O189,$Z186:$Z189,AH186:AH189)</f>
        <v>#VALUE!</v>
      </c>
      <c r="BI188" s="377"/>
      <c r="BJ188" s="382" t="e" cm="1">
        <f t="array" ref="BJ188">bdRateExtend($G186:$G189,P186:P189,$Z186:$Z189,AI186:AI189)</f>
        <v>#VALUE!</v>
      </c>
      <c r="BK188" s="377"/>
      <c r="BL188" s="382" t="e" cm="1">
        <f t="array" ref="BL188">bdRateExtend($G186:$G189,Q186:Q189,$Z186:$Z189,AJ186:AJ189)</f>
        <v>#VALUE!</v>
      </c>
      <c r="BM188" s="377"/>
      <c r="BN188" s="382" t="e" cm="1">
        <f t="array" ref="BN188">bdRateExtend($G186:$G189,R186:R189,$Z186:$Z189,AK186:AK189)</f>
        <v>#VALUE!</v>
      </c>
      <c r="BO188" s="403"/>
      <c r="BP188" s="403"/>
      <c r="BQ188" s="403"/>
      <c r="BR188" s="403"/>
    </row>
    <row r="189" spans="1:70" ht="17" customHeight="1" thickBot="1" x14ac:dyDescent="0.25">
      <c r="A189" s="387"/>
      <c r="B189" s="391"/>
      <c r="C189" s="394"/>
      <c r="D189" s="397"/>
      <c r="E189" s="400"/>
      <c r="F189" s="313">
        <v>63</v>
      </c>
      <c r="G189" s="37">
        <f>'Anchor-Still'!B186</f>
        <v>0</v>
      </c>
      <c r="H189" s="38">
        <f>'Anchor-Still'!C186</f>
        <v>0</v>
      </c>
      <c r="I189" s="38">
        <f>'Anchor-Still'!D186</f>
        <v>0</v>
      </c>
      <c r="J189" s="38">
        <f>'Anchor-Still'!E186</f>
        <v>0</v>
      </c>
      <c r="K189" s="38"/>
      <c r="L189" s="38">
        <f>'Anchor-Still'!F186</f>
        <v>0</v>
      </c>
      <c r="M189" s="38">
        <f>'Anchor-Still'!G186</f>
        <v>0</v>
      </c>
      <c r="N189" s="38">
        <f>'Anchor-Still'!H186</f>
        <v>0</v>
      </c>
      <c r="O189" s="38"/>
      <c r="P189" s="38"/>
      <c r="Q189" s="38"/>
      <c r="R189" s="38"/>
      <c r="S189" s="38"/>
      <c r="T189" s="38"/>
      <c r="U189" s="38"/>
      <c r="V189" s="38">
        <f>'Anchor-Still'!I186</f>
        <v>0</v>
      </c>
      <c r="W189" s="38">
        <f>'Anchor-Still'!J186</f>
        <v>0</v>
      </c>
      <c r="X189" s="39">
        <f t="shared" si="11"/>
        <v>0</v>
      </c>
      <c r="Y189" s="15"/>
      <c r="Z189" s="37">
        <f>'Test-Still'!B186</f>
        <v>31488</v>
      </c>
      <c r="AA189" s="38">
        <f>'Test-Still'!C186</f>
        <v>28.363199999999999</v>
      </c>
      <c r="AB189" s="38">
        <f>'Test-Still'!D186</f>
        <v>31.208400000000001</v>
      </c>
      <c r="AC189" s="38">
        <f>'Test-Still'!E186</f>
        <v>38.0608</v>
      </c>
      <c r="AD189" s="38"/>
      <c r="AE189" s="38">
        <f>'Test-Still'!F186</f>
        <v>10.6417</v>
      </c>
      <c r="AF189" s="38">
        <f>'Test-Still'!G186</f>
        <v>10.834300000000001</v>
      </c>
      <c r="AG189" s="38">
        <f>'Test-Still'!H186</f>
        <v>27.5367</v>
      </c>
      <c r="AH189" s="38"/>
      <c r="AI189" s="38"/>
      <c r="AJ189" s="38"/>
      <c r="AK189" s="38"/>
      <c r="AL189" s="38"/>
      <c r="AM189" s="38"/>
      <c r="AN189" s="38"/>
      <c r="AO189" s="38">
        <f>'Test-Still'!I186</f>
        <v>9.5</v>
      </c>
      <c r="AP189" s="38">
        <f>'Test-Still'!J186</f>
        <v>2.93E-2</v>
      </c>
      <c r="AQ189" s="39">
        <f t="shared" si="12"/>
        <v>2.638888888888889E-3</v>
      </c>
      <c r="AR189" s="37" t="e">
        <f t="shared" si="13"/>
        <v>#DIV/0!</v>
      </c>
      <c r="AS189" s="38" t="e">
        <f t="shared" si="14"/>
        <v>#DIV/0!</v>
      </c>
      <c r="AT189" s="16"/>
      <c r="AU189" s="16"/>
      <c r="AV189" s="383"/>
      <c r="AW189" s="384"/>
      <c r="AX189" s="404"/>
      <c r="AY189" s="404"/>
      <c r="AZ189" s="407"/>
      <c r="BA189" s="407"/>
      <c r="BB189" s="384"/>
      <c r="BC189" s="378"/>
      <c r="BD189" s="384"/>
      <c r="BE189" s="378"/>
      <c r="BF189" s="385"/>
      <c r="BG189" s="378"/>
      <c r="BH189" s="385"/>
      <c r="BI189" s="378"/>
      <c r="BJ189" s="384"/>
      <c r="BK189" s="378"/>
      <c r="BL189" s="384"/>
      <c r="BM189" s="378"/>
      <c r="BN189" s="384"/>
      <c r="BO189" s="404"/>
      <c r="BP189" s="404"/>
      <c r="BQ189" s="404"/>
      <c r="BR189" s="404"/>
    </row>
    <row r="190" spans="1:70" ht="17" customHeight="1" x14ac:dyDescent="0.2">
      <c r="A190" s="387"/>
      <c r="B190" s="389" t="s">
        <v>1265</v>
      </c>
      <c r="C190" s="392" t="s">
        <v>1226</v>
      </c>
      <c r="D190" s="395"/>
      <c r="E190" s="398">
        <v>8</v>
      </c>
      <c r="F190" s="311">
        <v>18</v>
      </c>
      <c r="G190" s="32">
        <f>'Anchor-Still'!B187</f>
        <v>0</v>
      </c>
      <c r="H190" s="33">
        <f>'Anchor-Still'!C187</f>
        <v>0</v>
      </c>
      <c r="I190" s="33">
        <f>'Anchor-Still'!D187</f>
        <v>0</v>
      </c>
      <c r="J190" s="33">
        <f>'Anchor-Still'!E187</f>
        <v>0</v>
      </c>
      <c r="K190" s="33"/>
      <c r="L190" s="33">
        <f>'Anchor-Still'!F187</f>
        <v>0</v>
      </c>
      <c r="M190" s="33">
        <f>'Anchor-Still'!G187</f>
        <v>0</v>
      </c>
      <c r="N190" s="33">
        <f>'Anchor-Still'!H187</f>
        <v>0</v>
      </c>
      <c r="O190" s="33"/>
      <c r="P190" s="33"/>
      <c r="Q190" s="33"/>
      <c r="R190" s="33"/>
      <c r="S190" s="33"/>
      <c r="T190" s="33"/>
      <c r="U190" s="33"/>
      <c r="V190" s="33">
        <f>'Anchor-Still'!I187</f>
        <v>0</v>
      </c>
      <c r="W190" s="33">
        <f>'Anchor-Still'!J187</f>
        <v>0</v>
      </c>
      <c r="X190" s="34">
        <f t="shared" si="11"/>
        <v>0</v>
      </c>
      <c r="Y190" s="15"/>
      <c r="Z190" s="32">
        <f>'Test-Still'!B187</f>
        <v>3355712</v>
      </c>
      <c r="AA190" s="33">
        <f>'Test-Still'!C187</f>
        <v>40.314300000000003</v>
      </c>
      <c r="AB190" s="33">
        <f>'Test-Still'!D187</f>
        <v>48.820700000000002</v>
      </c>
      <c r="AC190" s="33">
        <f>'Test-Still'!E187</f>
        <v>50.075600000000001</v>
      </c>
      <c r="AD190" s="33"/>
      <c r="AE190" s="33">
        <f>'Test-Still'!F187</f>
        <v>29.0443</v>
      </c>
      <c r="AF190" s="33">
        <f>'Test-Still'!G187</f>
        <v>29.159300000000002</v>
      </c>
      <c r="AG190" s="33">
        <f>'Test-Still'!H187</f>
        <v>94.929500000000004</v>
      </c>
      <c r="AH190" s="33"/>
      <c r="AI190" s="33"/>
      <c r="AJ190" s="33"/>
      <c r="AK190" s="33"/>
      <c r="AL190" s="33"/>
      <c r="AM190" s="33"/>
      <c r="AN190" s="33"/>
      <c r="AO190" s="33">
        <f>'Test-Still'!I187</f>
        <v>57.7</v>
      </c>
      <c r="AP190" s="33">
        <f>'Test-Still'!J187</f>
        <v>0.1416</v>
      </c>
      <c r="AQ190" s="34">
        <f t="shared" si="12"/>
        <v>1.602777777777778E-2</v>
      </c>
      <c r="AR190" s="32" t="e">
        <f t="shared" si="13"/>
        <v>#DIV/0!</v>
      </c>
      <c r="AS190" s="33" t="e">
        <f t="shared" si="14"/>
        <v>#DIV/0!</v>
      </c>
      <c r="AT190" s="16"/>
      <c r="AU190" s="16"/>
      <c r="AV190" s="440" t="s">
        <v>123</v>
      </c>
      <c r="AW190" s="401" cm="1">
        <f t="array" ref="AW190">bdRateExtend($G190:$G193,H190:H193,$Z190:$Z193,AA190:AA193)</f>
        <v>-1</v>
      </c>
      <c r="AX190" s="402" cm="1">
        <f t="array" ref="AX190">bdRateExtend($G190:$G195,H190:H195,$Z190:$Z195,AA190:AA195)</f>
        <v>-1</v>
      </c>
      <c r="AY190" s="402" cm="1">
        <f t="array" ref="AY190">bdRateExtend($G190:$G195,I190:I195,$Z190:$Z195,AB190:AB195)</f>
        <v>-1</v>
      </c>
      <c r="AZ190" s="405" cm="1">
        <f t="array" ref="AZ190">bdRateExtend($G190:$G195,J190:J195,$Z190:$Z195,AC190:AC195)</f>
        <v>-1</v>
      </c>
      <c r="BA190" s="405" t="e" cm="1">
        <f t="array" ref="BA190">bdRateExtend($G190:$G195,K190:K195,$Z190:$Z195,AD190:AD195)</f>
        <v>#VALUE!</v>
      </c>
      <c r="BB190" s="401" cm="1">
        <f t="array" ref="BB190">bdRateExtend($G190:$G193,L190:L193,$Z190:$Z193,AE190:AE193)</f>
        <v>-1</v>
      </c>
      <c r="BC190" s="376" cm="1">
        <f t="array" ref="BC190">bdRateExtend($G190:$G195,L190:L195,$Z190:$Z195,AE190:AE195)</f>
        <v>-1</v>
      </c>
      <c r="BD190" s="401" cm="1">
        <f t="array" ref="BD190">bdRateExtend($G190:$G193,M190:M193,$Z190:$Z193,AF190:AF193)</f>
        <v>-1</v>
      </c>
      <c r="BE190" s="376" cm="1">
        <f t="array" ref="BE190">bdRateExtend($G190:$G195,M190:M195,$Z190:$Z195,AF190:AF195)</f>
        <v>-1</v>
      </c>
      <c r="BF190" s="379" cm="1">
        <f t="array" ref="BF190">bdRateExtend($G190:$G193,N190:N193,$Z190:$Z193,AG190:AG193)</f>
        <v>-1</v>
      </c>
      <c r="BG190" s="376" cm="1">
        <f t="array" ref="BG190">bdRateExtend($G190:$G195,N190:N195,$Z190:$Z195,AG190:AG195)</f>
        <v>-1</v>
      </c>
      <c r="BH190" s="379" t="e" cm="1">
        <f t="array" ref="BH190">bdRateExtend($G190:$G193,O190:O193,$Z190:$Z193,AH190:AH193)</f>
        <v>#VALUE!</v>
      </c>
      <c r="BI190" s="376" t="e" cm="1">
        <f t="array" ref="BI190">bdRateExtend($G190:$G195,O190:O195,$Z190:$Z195,AH190:AH195)</f>
        <v>#VALUE!</v>
      </c>
      <c r="BJ190" s="401" t="e" cm="1">
        <f t="array" ref="BJ190">bdRateExtend($G190:$G193,P190:P193,$Z190:$Z193,AI190:AI193)</f>
        <v>#VALUE!</v>
      </c>
      <c r="BK190" s="376" t="e" cm="1">
        <f t="array" ref="BK190">bdRateExtend($G190:$G195,P190:P195,$Z190:$Z195,AI190:AI195)</f>
        <v>#VALUE!</v>
      </c>
      <c r="BL190" s="401" t="e" cm="1">
        <f t="array" ref="BL190">bdRateExtend($G190:$G193,Q190:Q193,$Z190:$Z193,AJ190:AJ193)</f>
        <v>#VALUE!</v>
      </c>
      <c r="BM190" s="376" t="e" cm="1">
        <f t="array" ref="BM190">bdRateExtend($G190:$G195,Q190:Q195,$Z190:$Z195,AJ190:AJ195)</f>
        <v>#VALUE!</v>
      </c>
      <c r="BN190" s="401" t="e" cm="1">
        <f t="array" ref="BN190">bdRateExtend($G190:$G193,R190:R193,$Z190:$Z193,AK190:AK193)</f>
        <v>#VALUE!</v>
      </c>
      <c r="BO190" s="402" t="e" cm="1">
        <f t="array" ref="BO190">bdRateExtend($G190:$G195,R190:R195,$Z190:$Z195,AK190:AK195)</f>
        <v>#VALUE!</v>
      </c>
      <c r="BP190" s="402" t="e" cm="1">
        <f t="array" ref="BP190">bdRateExtend($G190:$G195,S190:S195,$Z190:$Z195,AL190:AL195)</f>
        <v>#VALUE!</v>
      </c>
      <c r="BQ190" s="402" t="e" cm="1">
        <f t="array" ref="BQ190">bdRateExtend($G190:$G195,T190:T195,$Z190:$Z195,AM190:AM195)</f>
        <v>#VALUE!</v>
      </c>
      <c r="BR190" s="402" t="e" cm="1">
        <f t="array" ref="BR190">bdRateExtend($G190:$G195,U190:U195,$Z190:$Z195,AN190:AN195)</f>
        <v>#VALUE!</v>
      </c>
    </row>
    <row r="191" spans="1:70" ht="17" customHeight="1" x14ac:dyDescent="0.2">
      <c r="A191" s="387"/>
      <c r="B191" s="390"/>
      <c r="C191" s="393"/>
      <c r="D191" s="396"/>
      <c r="E191" s="399"/>
      <c r="F191" s="312">
        <v>27</v>
      </c>
      <c r="G191" s="35">
        <f>'Anchor-Still'!B188</f>
        <v>0</v>
      </c>
      <c r="H191" s="40">
        <f>'Anchor-Still'!C188</f>
        <v>0</v>
      </c>
      <c r="I191" s="40">
        <f>'Anchor-Still'!D188</f>
        <v>0</v>
      </c>
      <c r="J191" s="40">
        <f>'Anchor-Still'!E188</f>
        <v>0</v>
      </c>
      <c r="K191" s="40"/>
      <c r="L191" s="40">
        <f>'Anchor-Still'!F188</f>
        <v>0</v>
      </c>
      <c r="M191" s="40">
        <f>'Anchor-Still'!G188</f>
        <v>0</v>
      </c>
      <c r="N191" s="40">
        <f>'Anchor-Still'!H188</f>
        <v>0</v>
      </c>
      <c r="O191" s="40"/>
      <c r="P191" s="40"/>
      <c r="Q191" s="40"/>
      <c r="R191" s="40"/>
      <c r="S191" s="40"/>
      <c r="T191" s="40"/>
      <c r="U191" s="40"/>
      <c r="V191" s="40">
        <f>'Anchor-Still'!I188</f>
        <v>0</v>
      </c>
      <c r="W191" s="40">
        <f>'Anchor-Still'!J188</f>
        <v>0</v>
      </c>
      <c r="X191" s="36">
        <f t="shared" si="11"/>
        <v>0</v>
      </c>
      <c r="Y191" s="15"/>
      <c r="Z191" s="35">
        <f>'Test-Still'!B188</f>
        <v>2627096</v>
      </c>
      <c r="AA191" s="40">
        <f>'Test-Still'!C188</f>
        <v>36.392299999999999</v>
      </c>
      <c r="AB191" s="40">
        <f>'Test-Still'!D188</f>
        <v>46.979700000000001</v>
      </c>
      <c r="AC191" s="40">
        <f>'Test-Still'!E188</f>
        <v>47.24</v>
      </c>
      <c r="AD191" s="40"/>
      <c r="AE191" s="40">
        <f>'Test-Still'!F188</f>
        <v>25.077400000000001</v>
      </c>
      <c r="AF191" s="40">
        <f>'Test-Still'!G188</f>
        <v>25.238700000000001</v>
      </c>
      <c r="AG191" s="40">
        <f>'Test-Still'!H188</f>
        <v>92.525000000000006</v>
      </c>
      <c r="AH191" s="40"/>
      <c r="AI191" s="40"/>
      <c r="AJ191" s="40"/>
      <c r="AK191" s="40"/>
      <c r="AL191" s="40"/>
      <c r="AM191" s="40"/>
      <c r="AN191" s="40"/>
      <c r="AO191" s="40">
        <f>'Test-Still'!I188</f>
        <v>58.9</v>
      </c>
      <c r="AP191" s="40">
        <f>'Test-Still'!J188</f>
        <v>0.1215</v>
      </c>
      <c r="AQ191" s="36">
        <f t="shared" si="12"/>
        <v>1.6361111111111111E-2</v>
      </c>
      <c r="AR191" s="35" t="e">
        <f t="shared" si="13"/>
        <v>#DIV/0!</v>
      </c>
      <c r="AS191" s="40" t="e">
        <f t="shared" si="14"/>
        <v>#DIV/0!</v>
      </c>
      <c r="AT191" s="16"/>
      <c r="AU191" s="16"/>
      <c r="AV191" s="381"/>
      <c r="AW191" s="382"/>
      <c r="AX191" s="403"/>
      <c r="AY191" s="403"/>
      <c r="AZ191" s="406"/>
      <c r="BA191" s="406"/>
      <c r="BB191" s="382"/>
      <c r="BC191" s="377"/>
      <c r="BD191" s="382"/>
      <c r="BE191" s="377"/>
      <c r="BF191" s="380"/>
      <c r="BG191" s="377"/>
      <c r="BH191" s="380"/>
      <c r="BI191" s="377"/>
      <c r="BJ191" s="382"/>
      <c r="BK191" s="377"/>
      <c r="BL191" s="382"/>
      <c r="BM191" s="377"/>
      <c r="BN191" s="382"/>
      <c r="BO191" s="403"/>
      <c r="BP191" s="403"/>
      <c r="BQ191" s="403"/>
      <c r="BR191" s="403"/>
    </row>
    <row r="192" spans="1:70" ht="17" customHeight="1" x14ac:dyDescent="0.2">
      <c r="A192" s="387"/>
      <c r="B192" s="390"/>
      <c r="C192" s="393"/>
      <c r="D192" s="396"/>
      <c r="E192" s="399"/>
      <c r="F192" s="312">
        <v>36</v>
      </c>
      <c r="G192" s="35">
        <f>'Anchor-Still'!B189</f>
        <v>0</v>
      </c>
      <c r="H192" s="40">
        <f>'Anchor-Still'!C189</f>
        <v>0</v>
      </c>
      <c r="I192" s="40">
        <f>'Anchor-Still'!D189</f>
        <v>0</v>
      </c>
      <c r="J192" s="40">
        <f>'Anchor-Still'!E189</f>
        <v>0</v>
      </c>
      <c r="K192" s="40"/>
      <c r="L192" s="40">
        <f>'Anchor-Still'!F189</f>
        <v>0</v>
      </c>
      <c r="M192" s="40">
        <f>'Anchor-Still'!G189</f>
        <v>0</v>
      </c>
      <c r="N192" s="40">
        <f>'Anchor-Still'!H189</f>
        <v>0</v>
      </c>
      <c r="O192" s="40"/>
      <c r="P192" s="40"/>
      <c r="Q192" s="40"/>
      <c r="R192" s="40"/>
      <c r="S192" s="40"/>
      <c r="T192" s="40"/>
      <c r="U192" s="40"/>
      <c r="V192" s="40">
        <f>'Anchor-Still'!I189</f>
        <v>0</v>
      </c>
      <c r="W192" s="40">
        <f>'Anchor-Still'!J189</f>
        <v>0</v>
      </c>
      <c r="X192" s="36">
        <f t="shared" si="11"/>
        <v>0</v>
      </c>
      <c r="Y192" s="15"/>
      <c r="Z192" s="35">
        <f>'Test-Still'!B189</f>
        <v>1835008</v>
      </c>
      <c r="AA192" s="40">
        <f>'Test-Still'!C189</f>
        <v>31.859000000000002</v>
      </c>
      <c r="AB192" s="40">
        <f>'Test-Still'!D189</f>
        <v>45.926200000000001</v>
      </c>
      <c r="AC192" s="40">
        <f>'Test-Still'!E189</f>
        <v>46.418799999999997</v>
      </c>
      <c r="AD192" s="40"/>
      <c r="AE192" s="40">
        <f>'Test-Still'!F189</f>
        <v>20.274699999999999</v>
      </c>
      <c r="AF192" s="40">
        <f>'Test-Still'!G189</f>
        <v>20.487400000000001</v>
      </c>
      <c r="AG192" s="40">
        <f>'Test-Still'!H189</f>
        <v>86.555000000000007</v>
      </c>
      <c r="AH192" s="40"/>
      <c r="AI192" s="40"/>
      <c r="AJ192" s="40"/>
      <c r="AK192" s="40"/>
      <c r="AL192" s="40"/>
      <c r="AM192" s="40"/>
      <c r="AN192" s="40"/>
      <c r="AO192" s="40">
        <f>'Test-Still'!I189</f>
        <v>102.1</v>
      </c>
      <c r="AP192" s="40">
        <f>'Test-Still'!J189</f>
        <v>0.1082</v>
      </c>
      <c r="AQ192" s="36">
        <f t="shared" si="12"/>
        <v>2.8361111111111111E-2</v>
      </c>
      <c r="AR192" s="35" t="e">
        <f t="shared" si="13"/>
        <v>#DIV/0!</v>
      </c>
      <c r="AS192" s="40" t="e">
        <f t="shared" si="14"/>
        <v>#DIV/0!</v>
      </c>
      <c r="AT192" s="16"/>
      <c r="AU192" s="16"/>
      <c r="AV192" s="381" t="s">
        <v>124</v>
      </c>
      <c r="AW192" s="382" cm="1">
        <f t="array" ref="AW192">bdRateExtend($G191:$G194,H191:H194,$Z191:$Z194,AA191:AA194)</f>
        <v>-1</v>
      </c>
      <c r="AX192" s="403"/>
      <c r="AY192" s="403"/>
      <c r="AZ192" s="406"/>
      <c r="BA192" s="406"/>
      <c r="BB192" s="382" cm="1">
        <f t="array" ref="BB192">bdRateExtend($G191:$G194,L191:L194,$Z191:$Z194,AE191:AE194)</f>
        <v>-1</v>
      </c>
      <c r="BC192" s="377"/>
      <c r="BD192" s="382" cm="1">
        <f t="array" ref="BD192">bdRateExtend($G191:$G194,M191:M194,$Z191:$Z194,AF191:AF194)</f>
        <v>-1</v>
      </c>
      <c r="BE192" s="377"/>
      <c r="BF192" s="380" cm="1">
        <f t="array" ref="BF192">bdRateExtend($G191:$G194,N191:N194,$Z191:$Z194,AG191:AG194)</f>
        <v>-1</v>
      </c>
      <c r="BG192" s="377"/>
      <c r="BH192" s="380" t="e" cm="1">
        <f t="array" ref="BH192">bdRateExtend($G191:$G194,O191:O194,$Z191:$Z194,AH191:AH194)</f>
        <v>#VALUE!</v>
      </c>
      <c r="BI192" s="377"/>
      <c r="BJ192" s="382" t="e" cm="1">
        <f t="array" ref="BJ192">bdRateExtend($G191:$G194,P191:P194,$Z191:$Z194,AI191:AI194)</f>
        <v>#VALUE!</v>
      </c>
      <c r="BK192" s="377"/>
      <c r="BL192" s="382" t="e" cm="1">
        <f t="array" ref="BL192">bdRateExtend($G191:$G194,Q191:Q194,$Z191:$Z194,AJ191:AJ194)</f>
        <v>#VALUE!</v>
      </c>
      <c r="BM192" s="377"/>
      <c r="BN192" s="382" t="e" cm="1">
        <f t="array" ref="BN192">bdRateExtend($G191:$G194,R191:R194,$Z191:$Z194,AK191:AK194)</f>
        <v>#VALUE!</v>
      </c>
      <c r="BO192" s="403"/>
      <c r="BP192" s="403"/>
      <c r="BQ192" s="403"/>
      <c r="BR192" s="403"/>
    </row>
    <row r="193" spans="1:70" ht="17" customHeight="1" x14ac:dyDescent="0.2">
      <c r="A193" s="387"/>
      <c r="B193" s="390"/>
      <c r="C193" s="393"/>
      <c r="D193" s="396"/>
      <c r="E193" s="399"/>
      <c r="F193" s="312">
        <v>45</v>
      </c>
      <c r="G193" s="35">
        <f>'Anchor-Still'!B190</f>
        <v>0</v>
      </c>
      <c r="H193" s="40">
        <f>'Anchor-Still'!C190</f>
        <v>0</v>
      </c>
      <c r="I193" s="40">
        <f>'Anchor-Still'!D190</f>
        <v>0</v>
      </c>
      <c r="J193" s="40">
        <f>'Anchor-Still'!E190</f>
        <v>0</v>
      </c>
      <c r="K193" s="40"/>
      <c r="L193" s="40">
        <f>'Anchor-Still'!F190</f>
        <v>0</v>
      </c>
      <c r="M193" s="40">
        <f>'Anchor-Still'!G190</f>
        <v>0</v>
      </c>
      <c r="N193" s="40">
        <f>'Anchor-Still'!H190</f>
        <v>0</v>
      </c>
      <c r="O193" s="40"/>
      <c r="P193" s="40"/>
      <c r="Q193" s="40"/>
      <c r="R193" s="40"/>
      <c r="S193" s="40"/>
      <c r="T193" s="40"/>
      <c r="U193" s="40"/>
      <c r="V193" s="40">
        <f>'Anchor-Still'!I190</f>
        <v>0</v>
      </c>
      <c r="W193" s="40">
        <f>'Anchor-Still'!J190</f>
        <v>0</v>
      </c>
      <c r="X193" s="36">
        <f t="shared" si="11"/>
        <v>0</v>
      </c>
      <c r="Y193" s="15"/>
      <c r="Z193" s="35">
        <f>'Test-Still'!B190</f>
        <v>1139504</v>
      </c>
      <c r="AA193" s="40">
        <f>'Test-Still'!C190</f>
        <v>27.272500000000001</v>
      </c>
      <c r="AB193" s="40">
        <f>'Test-Still'!D190</f>
        <v>46.646700000000003</v>
      </c>
      <c r="AC193" s="40">
        <f>'Test-Still'!E190</f>
        <v>45.999299999999998</v>
      </c>
      <c r="AD193" s="40"/>
      <c r="AE193" s="40">
        <f>'Test-Still'!F190</f>
        <v>15.3636</v>
      </c>
      <c r="AF193" s="40">
        <f>'Test-Still'!G190</f>
        <v>15.6585</v>
      </c>
      <c r="AG193" s="40">
        <f>'Test-Still'!H190</f>
        <v>74.325100000000006</v>
      </c>
      <c r="AH193" s="40"/>
      <c r="AI193" s="40"/>
      <c r="AJ193" s="40"/>
      <c r="AK193" s="40"/>
      <c r="AL193" s="40"/>
      <c r="AM193" s="40"/>
      <c r="AN193" s="40"/>
      <c r="AO193" s="40">
        <f>'Test-Still'!I190</f>
        <v>82.1</v>
      </c>
      <c r="AP193" s="40">
        <f>'Test-Still'!J190</f>
        <v>9.4500000000000001E-2</v>
      </c>
      <c r="AQ193" s="36">
        <f t="shared" si="12"/>
        <v>2.2805555555555555E-2</v>
      </c>
      <c r="AR193" s="35" t="e">
        <f t="shared" si="13"/>
        <v>#DIV/0!</v>
      </c>
      <c r="AS193" s="40" t="e">
        <f t="shared" si="14"/>
        <v>#DIV/0!</v>
      </c>
      <c r="AT193" s="16"/>
      <c r="AU193" s="16"/>
      <c r="AV193" s="381"/>
      <c r="AW193" s="382"/>
      <c r="AX193" s="403"/>
      <c r="AY193" s="403"/>
      <c r="AZ193" s="406"/>
      <c r="BA193" s="406"/>
      <c r="BB193" s="382"/>
      <c r="BC193" s="377"/>
      <c r="BD193" s="382"/>
      <c r="BE193" s="377"/>
      <c r="BF193" s="380"/>
      <c r="BG193" s="377"/>
      <c r="BH193" s="380"/>
      <c r="BI193" s="377"/>
      <c r="BJ193" s="382"/>
      <c r="BK193" s="377"/>
      <c r="BL193" s="382"/>
      <c r="BM193" s="377"/>
      <c r="BN193" s="382"/>
      <c r="BO193" s="403"/>
      <c r="BP193" s="403"/>
      <c r="BQ193" s="403"/>
      <c r="BR193" s="403"/>
    </row>
    <row r="194" spans="1:70" ht="17" customHeight="1" x14ac:dyDescent="0.2">
      <c r="A194" s="387"/>
      <c r="B194" s="390"/>
      <c r="C194" s="393"/>
      <c r="D194" s="396"/>
      <c r="E194" s="399"/>
      <c r="F194" s="312">
        <v>54</v>
      </c>
      <c r="G194" s="35">
        <f>'Anchor-Still'!B191</f>
        <v>0</v>
      </c>
      <c r="H194" s="40">
        <f>'Anchor-Still'!C191</f>
        <v>0</v>
      </c>
      <c r="I194" s="40">
        <f>'Anchor-Still'!D191</f>
        <v>0</v>
      </c>
      <c r="J194" s="40">
        <f>'Anchor-Still'!E191</f>
        <v>0</v>
      </c>
      <c r="K194" s="40"/>
      <c r="L194" s="40">
        <f>'Anchor-Still'!F191</f>
        <v>0</v>
      </c>
      <c r="M194" s="40">
        <f>'Anchor-Still'!G191</f>
        <v>0</v>
      </c>
      <c r="N194" s="40">
        <f>'Anchor-Still'!H191</f>
        <v>0</v>
      </c>
      <c r="O194" s="40"/>
      <c r="P194" s="40"/>
      <c r="Q194" s="40"/>
      <c r="R194" s="40"/>
      <c r="S194" s="40"/>
      <c r="T194" s="40"/>
      <c r="U194" s="40"/>
      <c r="V194" s="40">
        <f>'Anchor-Still'!I191</f>
        <v>0</v>
      </c>
      <c r="W194" s="40">
        <f>'Anchor-Still'!J191</f>
        <v>0</v>
      </c>
      <c r="X194" s="36">
        <f t="shared" si="11"/>
        <v>0</v>
      </c>
      <c r="Y194" s="15"/>
      <c r="Z194" s="35">
        <f>'Test-Still'!B191</f>
        <v>576472</v>
      </c>
      <c r="AA194" s="40">
        <f>'Test-Still'!C191</f>
        <v>23.087800000000001</v>
      </c>
      <c r="AB194" s="40">
        <f>'Test-Still'!D191</f>
        <v>45.196899999999999</v>
      </c>
      <c r="AC194" s="40">
        <f>'Test-Still'!E191</f>
        <v>42.901299999999999</v>
      </c>
      <c r="AD194" s="40"/>
      <c r="AE194" s="40">
        <f>'Test-Still'!F191</f>
        <v>10.857100000000001</v>
      </c>
      <c r="AF194" s="40">
        <f>'Test-Still'!G191</f>
        <v>11.2159</v>
      </c>
      <c r="AG194" s="40">
        <f>'Test-Still'!H191</f>
        <v>54.523000000000003</v>
      </c>
      <c r="AH194" s="40"/>
      <c r="AI194" s="40"/>
      <c r="AJ194" s="40"/>
      <c r="AK194" s="40"/>
      <c r="AL194" s="40"/>
      <c r="AM194" s="40"/>
      <c r="AN194" s="40"/>
      <c r="AO194" s="40">
        <f>'Test-Still'!I191</f>
        <v>62.7</v>
      </c>
      <c r="AP194" s="40">
        <f>'Test-Still'!J191</f>
        <v>7.1300000000000002E-2</v>
      </c>
      <c r="AQ194" s="36">
        <f t="shared" si="12"/>
        <v>1.7416666666666667E-2</v>
      </c>
      <c r="AR194" s="35" t="e">
        <f t="shared" si="13"/>
        <v>#DIV/0!</v>
      </c>
      <c r="AS194" s="40" t="e">
        <f t="shared" si="14"/>
        <v>#DIV/0!</v>
      </c>
      <c r="AT194" s="16"/>
      <c r="AU194" s="16"/>
      <c r="AV194" s="381" t="s">
        <v>125</v>
      </c>
      <c r="AW194" s="382" cm="1">
        <f t="array" ref="AW194">bdRateExtend($G192:$G195,H192:H195,$Z192:$Z195,AA192:AA195)</f>
        <v>-1</v>
      </c>
      <c r="AX194" s="403"/>
      <c r="AY194" s="403"/>
      <c r="AZ194" s="406"/>
      <c r="BA194" s="406"/>
      <c r="BB194" s="382" cm="1">
        <f t="array" ref="BB194">bdRateExtend($G192:$G195,L192:L195,$Z192:$Z195,AE192:AE195)</f>
        <v>-1</v>
      </c>
      <c r="BC194" s="377"/>
      <c r="BD194" s="382" cm="1">
        <f t="array" ref="BD194">bdRateExtend($G192:$G195,M192:M195,$Z192:$Z195,AF192:AF195)</f>
        <v>-1</v>
      </c>
      <c r="BE194" s="377"/>
      <c r="BF194" s="380" cm="1">
        <f t="array" ref="BF194">bdRateExtend($G192:$G195,N192:N195,$Z192:$Z195,AG192:AG195)</f>
        <v>-1</v>
      </c>
      <c r="BG194" s="377"/>
      <c r="BH194" s="380" t="e" cm="1">
        <f t="array" ref="BH194">bdRateExtend($G192:$G195,O192:O195,$Z192:$Z195,AH192:AH195)</f>
        <v>#VALUE!</v>
      </c>
      <c r="BI194" s="377"/>
      <c r="BJ194" s="382" t="e" cm="1">
        <f t="array" ref="BJ194">bdRateExtend($G192:$G195,P192:P195,$Z192:$Z195,AI192:AI195)</f>
        <v>#VALUE!</v>
      </c>
      <c r="BK194" s="377"/>
      <c r="BL194" s="382" t="e" cm="1">
        <f t="array" ref="BL194">bdRateExtend($G192:$G195,Q192:Q195,$Z192:$Z195,AJ192:AJ195)</f>
        <v>#VALUE!</v>
      </c>
      <c r="BM194" s="377"/>
      <c r="BN194" s="382" t="e" cm="1">
        <f t="array" ref="BN194">bdRateExtend($G192:$G195,R192:R195,$Z192:$Z195,AK192:AK195)</f>
        <v>#VALUE!</v>
      </c>
      <c r="BO194" s="403"/>
      <c r="BP194" s="403"/>
      <c r="BQ194" s="403"/>
      <c r="BR194" s="403"/>
    </row>
    <row r="195" spans="1:70" ht="17" customHeight="1" thickBot="1" x14ac:dyDescent="0.25">
      <c r="A195" s="387"/>
      <c r="B195" s="391"/>
      <c r="C195" s="394"/>
      <c r="D195" s="397"/>
      <c r="E195" s="400"/>
      <c r="F195" s="313">
        <v>63</v>
      </c>
      <c r="G195" s="37">
        <f>'Anchor-Still'!B192</f>
        <v>0</v>
      </c>
      <c r="H195" s="38">
        <f>'Anchor-Still'!C192</f>
        <v>0</v>
      </c>
      <c r="I195" s="38">
        <f>'Anchor-Still'!D192</f>
        <v>0</v>
      </c>
      <c r="J195" s="38">
        <f>'Anchor-Still'!E192</f>
        <v>0</v>
      </c>
      <c r="K195" s="38"/>
      <c r="L195" s="38">
        <f>'Anchor-Still'!F192</f>
        <v>0</v>
      </c>
      <c r="M195" s="38">
        <f>'Anchor-Still'!G192</f>
        <v>0</v>
      </c>
      <c r="N195" s="38">
        <f>'Anchor-Still'!H192</f>
        <v>0</v>
      </c>
      <c r="O195" s="38"/>
      <c r="P195" s="38"/>
      <c r="Q195" s="38"/>
      <c r="R195" s="38"/>
      <c r="S195" s="38"/>
      <c r="T195" s="38"/>
      <c r="U195" s="38"/>
      <c r="V195" s="38">
        <f>'Anchor-Still'!I192</f>
        <v>0</v>
      </c>
      <c r="W195" s="38">
        <f>'Anchor-Still'!J192</f>
        <v>0</v>
      </c>
      <c r="X195" s="39">
        <f t="shared" si="11"/>
        <v>0</v>
      </c>
      <c r="Y195" s="15"/>
      <c r="Z195" s="37">
        <f>'Test-Still'!B192</f>
        <v>88248</v>
      </c>
      <c r="AA195" s="38">
        <f>'Test-Still'!C192</f>
        <v>18.5718</v>
      </c>
      <c r="AB195" s="38">
        <f>'Test-Still'!D192</f>
        <v>37.478000000000002</v>
      </c>
      <c r="AC195" s="38">
        <f>'Test-Still'!E192</f>
        <v>41.312199999999997</v>
      </c>
      <c r="AD195" s="38"/>
      <c r="AE195" s="38">
        <f>'Test-Still'!F192</f>
        <v>5.3973000000000004</v>
      </c>
      <c r="AF195" s="38">
        <f>'Test-Still'!G192</f>
        <v>5.6795999999999998</v>
      </c>
      <c r="AG195" s="38">
        <f>'Test-Still'!H192</f>
        <v>23.027799999999999</v>
      </c>
      <c r="AH195" s="38"/>
      <c r="AI195" s="38"/>
      <c r="AJ195" s="38"/>
      <c r="AK195" s="38"/>
      <c r="AL195" s="38"/>
      <c r="AM195" s="38"/>
      <c r="AN195" s="38"/>
      <c r="AO195" s="38">
        <f>'Test-Still'!I192</f>
        <v>29</v>
      </c>
      <c r="AP195" s="38">
        <f>'Test-Still'!J192</f>
        <v>3.56E-2</v>
      </c>
      <c r="AQ195" s="39">
        <f t="shared" si="12"/>
        <v>8.0555555555555554E-3</v>
      </c>
      <c r="AR195" s="37" t="e">
        <f t="shared" si="13"/>
        <v>#DIV/0!</v>
      </c>
      <c r="AS195" s="38" t="e">
        <f t="shared" si="14"/>
        <v>#DIV/0!</v>
      </c>
      <c r="AT195" s="16"/>
      <c r="AU195" s="16"/>
      <c r="AV195" s="383"/>
      <c r="AW195" s="384"/>
      <c r="AX195" s="404"/>
      <c r="AY195" s="404"/>
      <c r="AZ195" s="407"/>
      <c r="BA195" s="407"/>
      <c r="BB195" s="384"/>
      <c r="BC195" s="378"/>
      <c r="BD195" s="384"/>
      <c r="BE195" s="378"/>
      <c r="BF195" s="385"/>
      <c r="BG195" s="378"/>
      <c r="BH195" s="385"/>
      <c r="BI195" s="378"/>
      <c r="BJ195" s="384"/>
      <c r="BK195" s="378"/>
      <c r="BL195" s="384"/>
      <c r="BM195" s="378"/>
      <c r="BN195" s="384"/>
      <c r="BO195" s="404"/>
      <c r="BP195" s="404"/>
      <c r="BQ195" s="404"/>
      <c r="BR195" s="404"/>
    </row>
    <row r="196" spans="1:70" ht="17" customHeight="1" x14ac:dyDescent="0.2">
      <c r="A196" s="387"/>
      <c r="B196" s="389" t="s">
        <v>1266</v>
      </c>
      <c r="C196" s="392" t="s">
        <v>1227</v>
      </c>
      <c r="D196" s="395"/>
      <c r="E196" s="398">
        <v>8</v>
      </c>
      <c r="F196" s="311">
        <v>18</v>
      </c>
      <c r="G196" s="32">
        <f>'Anchor-Still'!B193</f>
        <v>0</v>
      </c>
      <c r="H196" s="33">
        <f>'Anchor-Still'!C193</f>
        <v>0</v>
      </c>
      <c r="I196" s="33">
        <f>'Anchor-Still'!D193</f>
        <v>0</v>
      </c>
      <c r="J196" s="33">
        <f>'Anchor-Still'!E193</f>
        <v>0</v>
      </c>
      <c r="K196" s="33"/>
      <c r="L196" s="33">
        <f>'Anchor-Still'!F193</f>
        <v>0</v>
      </c>
      <c r="M196" s="33">
        <f>'Anchor-Still'!G193</f>
        <v>0</v>
      </c>
      <c r="N196" s="33">
        <f>'Anchor-Still'!H193</f>
        <v>0</v>
      </c>
      <c r="O196" s="33"/>
      <c r="P196" s="33"/>
      <c r="Q196" s="33"/>
      <c r="R196" s="33"/>
      <c r="S196" s="33"/>
      <c r="T196" s="33"/>
      <c r="U196" s="33"/>
      <c r="V196" s="33">
        <f>'Anchor-Still'!I193</f>
        <v>0</v>
      </c>
      <c r="W196" s="33">
        <f>'Anchor-Still'!J193</f>
        <v>0</v>
      </c>
      <c r="X196" s="34">
        <f t="shared" si="11"/>
        <v>0</v>
      </c>
      <c r="Y196" s="15"/>
      <c r="Z196" s="32">
        <f>'Test-Still'!B193</f>
        <v>326632</v>
      </c>
      <c r="AA196" s="33">
        <f>'Test-Still'!C193</f>
        <v>45.232100000000003</v>
      </c>
      <c r="AB196" s="33">
        <f>'Test-Still'!D193</f>
        <v>48.6081</v>
      </c>
      <c r="AC196" s="33">
        <f>'Test-Still'!E193</f>
        <v>47.3994</v>
      </c>
      <c r="AD196" s="33"/>
      <c r="AE196" s="33">
        <f>'Test-Still'!F193</f>
        <v>22.9087</v>
      </c>
      <c r="AF196" s="33">
        <f>'Test-Still'!G193</f>
        <v>23.102699999999999</v>
      </c>
      <c r="AG196" s="33">
        <f>'Test-Still'!H193</f>
        <v>94.486999999999995</v>
      </c>
      <c r="AH196" s="33"/>
      <c r="AI196" s="33"/>
      <c r="AJ196" s="33"/>
      <c r="AK196" s="33"/>
      <c r="AL196" s="33"/>
      <c r="AM196" s="33"/>
      <c r="AN196" s="33"/>
      <c r="AO196" s="33">
        <f>'Test-Still'!I193</f>
        <v>23.7</v>
      </c>
      <c r="AP196" s="33">
        <f>'Test-Still'!J193</f>
        <v>9.0899999999999995E-2</v>
      </c>
      <c r="AQ196" s="34">
        <f t="shared" si="12"/>
        <v>6.5833333333333334E-3</v>
      </c>
      <c r="AR196" s="32" t="e">
        <f t="shared" si="13"/>
        <v>#DIV/0!</v>
      </c>
      <c r="AS196" s="33" t="e">
        <f t="shared" si="14"/>
        <v>#DIV/0!</v>
      </c>
      <c r="AT196" s="16"/>
      <c r="AU196" s="16"/>
      <c r="AV196" s="440" t="s">
        <v>123</v>
      </c>
      <c r="AW196" s="401" cm="1">
        <f t="array" ref="AW196">bdRateExtend($G196:$G199,H196:H199,$Z196:$Z199,AA196:AA199)</f>
        <v>-1</v>
      </c>
      <c r="AX196" s="402" cm="1">
        <f t="array" ref="AX196">bdRateExtend($G196:$G201,H196:H201,$Z196:$Z201,AA196:AA201)</f>
        <v>-1</v>
      </c>
      <c r="AY196" s="402" cm="1">
        <f t="array" ref="AY196">bdRateExtend($G196:$G201,I196:I201,$Z196:$Z201,AB196:AB201)</f>
        <v>-1</v>
      </c>
      <c r="AZ196" s="405" cm="1">
        <f t="array" ref="AZ196">bdRateExtend($G196:$G201,J196:J201,$Z196:$Z201,AC196:AC201)</f>
        <v>-1</v>
      </c>
      <c r="BA196" s="405" t="e" cm="1">
        <f t="array" ref="BA196">bdRateExtend($G196:$G201,K196:K201,$Z196:$Z201,AD196:AD201)</f>
        <v>#VALUE!</v>
      </c>
      <c r="BB196" s="401" cm="1">
        <f t="array" ref="BB196">bdRateExtend($G196:$G199,L196:L199,$Z196:$Z199,AE196:AE199)</f>
        <v>-1</v>
      </c>
      <c r="BC196" s="376" cm="1">
        <f t="array" ref="BC196">bdRateExtend($G196:$G201,L196:L201,$Z196:$Z201,AE196:AE201)</f>
        <v>-1</v>
      </c>
      <c r="BD196" s="401" cm="1">
        <f t="array" ref="BD196">bdRateExtend($G196:$G199,M196:M199,$Z196:$Z199,AF196:AF199)</f>
        <v>-1</v>
      </c>
      <c r="BE196" s="376" cm="1">
        <f t="array" ref="BE196">bdRateExtend($G196:$G201,M196:M201,$Z196:$Z201,AF196:AF201)</f>
        <v>-1</v>
      </c>
      <c r="BF196" s="379" cm="1">
        <f t="array" ref="BF196">bdRateExtend($G196:$G199,N196:N199,$Z196:$Z199,AG196:AG199)</f>
        <v>-1</v>
      </c>
      <c r="BG196" s="376" cm="1">
        <f t="array" ref="BG196">bdRateExtend($G196:$G201,N196:N201,$Z196:$Z201,AG196:AG201)</f>
        <v>-1</v>
      </c>
      <c r="BH196" s="379" t="e" cm="1">
        <f t="array" ref="BH196">bdRateExtend($G196:$G199,O196:O199,$Z196:$Z199,AH196:AH199)</f>
        <v>#VALUE!</v>
      </c>
      <c r="BI196" s="376" t="e" cm="1">
        <f t="array" ref="BI196">bdRateExtend($G196:$G201,O196:O201,$Z196:$Z201,AH196:AH201)</f>
        <v>#VALUE!</v>
      </c>
      <c r="BJ196" s="401" t="e" cm="1">
        <f t="array" ref="BJ196">bdRateExtend($G196:$G199,P196:P199,$Z196:$Z199,AI196:AI199)</f>
        <v>#VALUE!</v>
      </c>
      <c r="BK196" s="376" t="e" cm="1">
        <f t="array" ref="BK196">bdRateExtend($G196:$G201,P196:P201,$Z196:$Z201,AI196:AI201)</f>
        <v>#VALUE!</v>
      </c>
      <c r="BL196" s="401" t="e" cm="1">
        <f t="array" ref="BL196">bdRateExtend($G196:$G199,Q196:Q199,$Z196:$Z199,AJ196:AJ199)</f>
        <v>#VALUE!</v>
      </c>
      <c r="BM196" s="376" t="e" cm="1">
        <f t="array" ref="BM196">bdRateExtend($G196:$G201,Q196:Q201,$Z196:$Z201,AJ196:AJ201)</f>
        <v>#VALUE!</v>
      </c>
      <c r="BN196" s="401" t="e" cm="1">
        <f t="array" ref="BN196">bdRateExtend($G196:$G199,R196:R199,$Z196:$Z199,AK196:AK199)</f>
        <v>#VALUE!</v>
      </c>
      <c r="BO196" s="402" t="e" cm="1">
        <f t="array" ref="BO196">bdRateExtend($G196:$G201,R196:R201,$Z196:$Z201,AK196:AK201)</f>
        <v>#VALUE!</v>
      </c>
      <c r="BP196" s="402" t="e" cm="1">
        <f t="array" ref="BP196">bdRateExtend($G196:$G201,S196:S201,$Z196:$Z201,AL196:AL201)</f>
        <v>#VALUE!</v>
      </c>
      <c r="BQ196" s="402" t="e" cm="1">
        <f t="array" ref="BQ196">bdRateExtend($G196:$G201,T196:T201,$Z196:$Z201,AM196:AM201)</f>
        <v>#VALUE!</v>
      </c>
      <c r="BR196" s="402" t="e" cm="1">
        <f t="array" ref="BR196">bdRateExtend($G196:$G201,U196:U201,$Z196:$Z201,AN196:AN201)</f>
        <v>#VALUE!</v>
      </c>
    </row>
    <row r="197" spans="1:70" ht="17" customHeight="1" x14ac:dyDescent="0.2">
      <c r="A197" s="387"/>
      <c r="B197" s="390"/>
      <c r="C197" s="393"/>
      <c r="D197" s="396"/>
      <c r="E197" s="399"/>
      <c r="F197" s="312">
        <v>27</v>
      </c>
      <c r="G197" s="35">
        <f>'Anchor-Still'!B194</f>
        <v>0</v>
      </c>
      <c r="H197" s="40">
        <f>'Anchor-Still'!C194</f>
        <v>0</v>
      </c>
      <c r="I197" s="40">
        <f>'Anchor-Still'!D194</f>
        <v>0</v>
      </c>
      <c r="J197" s="40">
        <f>'Anchor-Still'!E194</f>
        <v>0</v>
      </c>
      <c r="K197" s="40"/>
      <c r="L197" s="40">
        <f>'Anchor-Still'!F194</f>
        <v>0</v>
      </c>
      <c r="M197" s="40">
        <f>'Anchor-Still'!G194</f>
        <v>0</v>
      </c>
      <c r="N197" s="40">
        <f>'Anchor-Still'!H194</f>
        <v>0</v>
      </c>
      <c r="O197" s="40"/>
      <c r="P197" s="40"/>
      <c r="Q197" s="40"/>
      <c r="R197" s="40"/>
      <c r="S197" s="40"/>
      <c r="T197" s="40"/>
      <c r="U197" s="40"/>
      <c r="V197" s="40">
        <f>'Anchor-Still'!I194</f>
        <v>0</v>
      </c>
      <c r="W197" s="40">
        <f>'Anchor-Still'!J194</f>
        <v>0</v>
      </c>
      <c r="X197" s="36">
        <f t="shared" si="11"/>
        <v>0</v>
      </c>
      <c r="Y197" s="15"/>
      <c r="Z197" s="35">
        <f>'Test-Still'!B194</f>
        <v>208944</v>
      </c>
      <c r="AA197" s="40">
        <f>'Test-Still'!C194</f>
        <v>43.066600000000001</v>
      </c>
      <c r="AB197" s="40">
        <f>'Test-Still'!D194</f>
        <v>47.280200000000001</v>
      </c>
      <c r="AC197" s="40">
        <f>'Test-Still'!E194</f>
        <v>45.8352</v>
      </c>
      <c r="AD197" s="40"/>
      <c r="AE197" s="40">
        <f>'Test-Still'!F194</f>
        <v>20.887599999999999</v>
      </c>
      <c r="AF197" s="40">
        <f>'Test-Still'!G194</f>
        <v>21.207000000000001</v>
      </c>
      <c r="AG197" s="40">
        <f>'Test-Still'!H194</f>
        <v>92.095299999999995</v>
      </c>
      <c r="AH197" s="40"/>
      <c r="AI197" s="40"/>
      <c r="AJ197" s="40"/>
      <c r="AK197" s="40"/>
      <c r="AL197" s="40"/>
      <c r="AM197" s="40"/>
      <c r="AN197" s="40"/>
      <c r="AO197" s="40">
        <f>'Test-Still'!I194</f>
        <v>18.100000000000001</v>
      </c>
      <c r="AP197" s="40">
        <f>'Test-Still'!J194</f>
        <v>4.3299999999999998E-2</v>
      </c>
      <c r="AQ197" s="36">
        <f t="shared" si="12"/>
        <v>5.0277777777777786E-3</v>
      </c>
      <c r="AR197" s="35" t="e">
        <f t="shared" si="13"/>
        <v>#DIV/0!</v>
      </c>
      <c r="AS197" s="40" t="e">
        <f t="shared" si="14"/>
        <v>#DIV/0!</v>
      </c>
      <c r="AT197" s="16"/>
      <c r="AU197" s="16"/>
      <c r="AV197" s="381"/>
      <c r="AW197" s="382"/>
      <c r="AX197" s="403"/>
      <c r="AY197" s="403"/>
      <c r="AZ197" s="406"/>
      <c r="BA197" s="406"/>
      <c r="BB197" s="382"/>
      <c r="BC197" s="377"/>
      <c r="BD197" s="382"/>
      <c r="BE197" s="377"/>
      <c r="BF197" s="380"/>
      <c r="BG197" s="377"/>
      <c r="BH197" s="380"/>
      <c r="BI197" s="377"/>
      <c r="BJ197" s="382"/>
      <c r="BK197" s="377"/>
      <c r="BL197" s="382"/>
      <c r="BM197" s="377"/>
      <c r="BN197" s="382"/>
      <c r="BO197" s="403"/>
      <c r="BP197" s="403"/>
      <c r="BQ197" s="403"/>
      <c r="BR197" s="403"/>
    </row>
    <row r="198" spans="1:70" ht="17" customHeight="1" x14ac:dyDescent="0.2">
      <c r="A198" s="387"/>
      <c r="B198" s="390"/>
      <c r="C198" s="393"/>
      <c r="D198" s="396"/>
      <c r="E198" s="399"/>
      <c r="F198" s="312">
        <v>36</v>
      </c>
      <c r="G198" s="35">
        <f>'Anchor-Still'!B195</f>
        <v>0</v>
      </c>
      <c r="H198" s="40">
        <f>'Anchor-Still'!C195</f>
        <v>0</v>
      </c>
      <c r="I198" s="40">
        <f>'Anchor-Still'!D195</f>
        <v>0</v>
      </c>
      <c r="J198" s="40">
        <f>'Anchor-Still'!E195</f>
        <v>0</v>
      </c>
      <c r="K198" s="40"/>
      <c r="L198" s="40">
        <f>'Anchor-Still'!F195</f>
        <v>0</v>
      </c>
      <c r="M198" s="40">
        <f>'Anchor-Still'!G195</f>
        <v>0</v>
      </c>
      <c r="N198" s="40">
        <f>'Anchor-Still'!H195</f>
        <v>0</v>
      </c>
      <c r="O198" s="40"/>
      <c r="P198" s="40"/>
      <c r="Q198" s="40"/>
      <c r="R198" s="40"/>
      <c r="S198" s="40"/>
      <c r="T198" s="40"/>
      <c r="U198" s="40"/>
      <c r="V198" s="40">
        <f>'Anchor-Still'!I195</f>
        <v>0</v>
      </c>
      <c r="W198" s="40">
        <f>'Anchor-Still'!J195</f>
        <v>0</v>
      </c>
      <c r="X198" s="36">
        <f t="shared" si="11"/>
        <v>0</v>
      </c>
      <c r="Y198" s="15"/>
      <c r="Z198" s="35">
        <f>'Test-Still'!B195</f>
        <v>118008</v>
      </c>
      <c r="AA198" s="40">
        <f>'Test-Still'!C195</f>
        <v>40.384900000000002</v>
      </c>
      <c r="AB198" s="40">
        <f>'Test-Still'!D195</f>
        <v>45.482799999999997</v>
      </c>
      <c r="AC198" s="40">
        <f>'Test-Still'!E195</f>
        <v>44.0274</v>
      </c>
      <c r="AD198" s="40"/>
      <c r="AE198" s="40">
        <f>'Test-Still'!F195</f>
        <v>18.460899999999999</v>
      </c>
      <c r="AF198" s="40">
        <f>'Test-Still'!G195</f>
        <v>18.861799999999999</v>
      </c>
      <c r="AG198" s="40">
        <f>'Test-Still'!H195</f>
        <v>86.474500000000006</v>
      </c>
      <c r="AH198" s="40"/>
      <c r="AI198" s="40"/>
      <c r="AJ198" s="40"/>
      <c r="AK198" s="40"/>
      <c r="AL198" s="40"/>
      <c r="AM198" s="40"/>
      <c r="AN198" s="40"/>
      <c r="AO198" s="40">
        <f>'Test-Still'!I195</f>
        <v>16.3</v>
      </c>
      <c r="AP198" s="40">
        <f>'Test-Still'!J195</f>
        <v>3.9199999999999999E-2</v>
      </c>
      <c r="AQ198" s="36">
        <f t="shared" si="12"/>
        <v>4.5277777777777781E-3</v>
      </c>
      <c r="AR198" s="35" t="e">
        <f t="shared" si="13"/>
        <v>#DIV/0!</v>
      </c>
      <c r="AS198" s="40" t="e">
        <f t="shared" si="14"/>
        <v>#DIV/0!</v>
      </c>
      <c r="AT198" s="16"/>
      <c r="AU198" s="16"/>
      <c r="AV198" s="381" t="s">
        <v>124</v>
      </c>
      <c r="AW198" s="382" cm="1">
        <f t="array" ref="AW198">bdRateExtend($G197:$G200,H197:H200,$Z197:$Z200,AA197:AA200)</f>
        <v>-1</v>
      </c>
      <c r="AX198" s="403"/>
      <c r="AY198" s="403"/>
      <c r="AZ198" s="406"/>
      <c r="BA198" s="406"/>
      <c r="BB198" s="382" cm="1">
        <f t="array" ref="BB198">bdRateExtend($G197:$G200,L197:L200,$Z197:$Z200,AE197:AE200)</f>
        <v>-1</v>
      </c>
      <c r="BC198" s="377"/>
      <c r="BD198" s="382" cm="1">
        <f t="array" ref="BD198">bdRateExtend($G197:$G200,M197:M200,$Z197:$Z200,AF197:AF200)</f>
        <v>-1</v>
      </c>
      <c r="BE198" s="377"/>
      <c r="BF198" s="380" cm="1">
        <f t="array" ref="BF198">bdRateExtend($G197:$G200,N197:N200,$Z197:$Z200,AG197:AG200)</f>
        <v>-1</v>
      </c>
      <c r="BG198" s="377"/>
      <c r="BH198" s="380" t="e" cm="1">
        <f t="array" ref="BH198">bdRateExtend($G197:$G200,O197:O200,$Z197:$Z200,AH197:AH200)</f>
        <v>#VALUE!</v>
      </c>
      <c r="BI198" s="377"/>
      <c r="BJ198" s="382" t="e" cm="1">
        <f t="array" ref="BJ198">bdRateExtend($G197:$G200,P197:P200,$Z197:$Z200,AI197:AI200)</f>
        <v>#VALUE!</v>
      </c>
      <c r="BK198" s="377"/>
      <c r="BL198" s="382" t="e" cm="1">
        <f t="array" ref="BL198">bdRateExtend($G197:$G200,Q197:Q200,$Z197:$Z200,AJ197:AJ200)</f>
        <v>#VALUE!</v>
      </c>
      <c r="BM198" s="377"/>
      <c r="BN198" s="382" t="e" cm="1">
        <f t="array" ref="BN198">bdRateExtend($G197:$G200,R197:R200,$Z197:$Z200,AK197:AK200)</f>
        <v>#VALUE!</v>
      </c>
      <c r="BO198" s="403"/>
      <c r="BP198" s="403"/>
      <c r="BQ198" s="403"/>
      <c r="BR198" s="403"/>
    </row>
    <row r="199" spans="1:70" ht="17" customHeight="1" x14ac:dyDescent="0.2">
      <c r="A199" s="387"/>
      <c r="B199" s="390"/>
      <c r="C199" s="393"/>
      <c r="D199" s="396"/>
      <c r="E199" s="399"/>
      <c r="F199" s="312">
        <v>45</v>
      </c>
      <c r="G199" s="35">
        <f>'Anchor-Still'!B196</f>
        <v>0</v>
      </c>
      <c r="H199" s="40">
        <f>'Anchor-Still'!C196</f>
        <v>0</v>
      </c>
      <c r="I199" s="40">
        <f>'Anchor-Still'!D196</f>
        <v>0</v>
      </c>
      <c r="J199" s="40">
        <f>'Anchor-Still'!E196</f>
        <v>0</v>
      </c>
      <c r="K199" s="40"/>
      <c r="L199" s="40">
        <f>'Anchor-Still'!F196</f>
        <v>0</v>
      </c>
      <c r="M199" s="40">
        <f>'Anchor-Still'!G196</f>
        <v>0</v>
      </c>
      <c r="N199" s="40">
        <f>'Anchor-Still'!H196</f>
        <v>0</v>
      </c>
      <c r="O199" s="40"/>
      <c r="P199" s="40"/>
      <c r="Q199" s="40"/>
      <c r="R199" s="40"/>
      <c r="S199" s="40"/>
      <c r="T199" s="40"/>
      <c r="U199" s="40"/>
      <c r="V199" s="40">
        <f>'Anchor-Still'!I196</f>
        <v>0</v>
      </c>
      <c r="W199" s="40">
        <f>'Anchor-Still'!J196</f>
        <v>0</v>
      </c>
      <c r="X199" s="36">
        <f t="shared" si="11"/>
        <v>0</v>
      </c>
      <c r="Y199" s="15"/>
      <c r="Z199" s="35">
        <f>'Test-Still'!B196</f>
        <v>62816</v>
      </c>
      <c r="AA199" s="40">
        <f>'Test-Still'!C196</f>
        <v>37.695300000000003</v>
      </c>
      <c r="AB199" s="40">
        <f>'Test-Still'!D196</f>
        <v>43.349899999999998</v>
      </c>
      <c r="AC199" s="40">
        <f>'Test-Still'!E196</f>
        <v>42.088900000000002</v>
      </c>
      <c r="AD199" s="40"/>
      <c r="AE199" s="40">
        <f>'Test-Still'!F196</f>
        <v>16.010899999999999</v>
      </c>
      <c r="AF199" s="40">
        <f>'Test-Still'!G196</f>
        <v>16.531400000000001</v>
      </c>
      <c r="AG199" s="40">
        <f>'Test-Still'!H196</f>
        <v>76.158100000000005</v>
      </c>
      <c r="AH199" s="40"/>
      <c r="AI199" s="40"/>
      <c r="AJ199" s="40"/>
      <c r="AK199" s="40"/>
      <c r="AL199" s="40"/>
      <c r="AM199" s="40"/>
      <c r="AN199" s="40"/>
      <c r="AO199" s="40">
        <f>'Test-Still'!I196</f>
        <v>11.4</v>
      </c>
      <c r="AP199" s="40">
        <f>'Test-Still'!J196</f>
        <v>2.9100000000000001E-2</v>
      </c>
      <c r="AQ199" s="36">
        <f t="shared" si="12"/>
        <v>3.1666666666666666E-3</v>
      </c>
      <c r="AR199" s="35" t="e">
        <f t="shared" si="13"/>
        <v>#DIV/0!</v>
      </c>
      <c r="AS199" s="40" t="e">
        <f t="shared" si="14"/>
        <v>#DIV/0!</v>
      </c>
      <c r="AT199" s="16"/>
      <c r="AU199" s="16"/>
      <c r="AV199" s="381"/>
      <c r="AW199" s="382"/>
      <c r="AX199" s="403"/>
      <c r="AY199" s="403"/>
      <c r="AZ199" s="406"/>
      <c r="BA199" s="406"/>
      <c r="BB199" s="382"/>
      <c r="BC199" s="377"/>
      <c r="BD199" s="382"/>
      <c r="BE199" s="377"/>
      <c r="BF199" s="380"/>
      <c r="BG199" s="377"/>
      <c r="BH199" s="380"/>
      <c r="BI199" s="377"/>
      <c r="BJ199" s="382"/>
      <c r="BK199" s="377"/>
      <c r="BL199" s="382"/>
      <c r="BM199" s="377"/>
      <c r="BN199" s="382"/>
      <c r="BO199" s="403"/>
      <c r="BP199" s="403"/>
      <c r="BQ199" s="403"/>
      <c r="BR199" s="403"/>
    </row>
    <row r="200" spans="1:70" ht="17" customHeight="1" x14ac:dyDescent="0.2">
      <c r="A200" s="387"/>
      <c r="B200" s="390"/>
      <c r="C200" s="393"/>
      <c r="D200" s="396"/>
      <c r="E200" s="399"/>
      <c r="F200" s="312">
        <v>54</v>
      </c>
      <c r="G200" s="35">
        <f>'Anchor-Still'!B197</f>
        <v>0</v>
      </c>
      <c r="H200" s="40">
        <f>'Anchor-Still'!C197</f>
        <v>0</v>
      </c>
      <c r="I200" s="40">
        <f>'Anchor-Still'!D197</f>
        <v>0</v>
      </c>
      <c r="J200" s="40">
        <f>'Anchor-Still'!E197</f>
        <v>0</v>
      </c>
      <c r="K200" s="40"/>
      <c r="L200" s="40">
        <f>'Anchor-Still'!F197</f>
        <v>0</v>
      </c>
      <c r="M200" s="40">
        <f>'Anchor-Still'!G197</f>
        <v>0</v>
      </c>
      <c r="N200" s="40">
        <f>'Anchor-Still'!H197</f>
        <v>0</v>
      </c>
      <c r="O200" s="40"/>
      <c r="P200" s="40"/>
      <c r="Q200" s="40"/>
      <c r="R200" s="40"/>
      <c r="S200" s="40"/>
      <c r="T200" s="40"/>
      <c r="U200" s="40"/>
      <c r="V200" s="40">
        <f>'Anchor-Still'!I197</f>
        <v>0</v>
      </c>
      <c r="W200" s="40">
        <f>'Anchor-Still'!J197</f>
        <v>0</v>
      </c>
      <c r="X200" s="36">
        <f t="shared" si="11"/>
        <v>0</v>
      </c>
      <c r="Y200" s="15"/>
      <c r="Z200" s="35">
        <f>'Test-Still'!B197</f>
        <v>32664</v>
      </c>
      <c r="AA200" s="40">
        <f>'Test-Still'!C197</f>
        <v>35.179900000000004</v>
      </c>
      <c r="AB200" s="40">
        <f>'Test-Still'!D197</f>
        <v>41.605200000000004</v>
      </c>
      <c r="AC200" s="40">
        <f>'Test-Still'!E197</f>
        <v>40.524299999999997</v>
      </c>
      <c r="AD200" s="40"/>
      <c r="AE200" s="40">
        <f>'Test-Still'!F197</f>
        <v>13.6533</v>
      </c>
      <c r="AF200" s="40">
        <f>'Test-Still'!G197</f>
        <v>14.246499999999999</v>
      </c>
      <c r="AG200" s="40">
        <f>'Test-Still'!H197</f>
        <v>61.428199999999997</v>
      </c>
      <c r="AH200" s="40"/>
      <c r="AI200" s="40"/>
      <c r="AJ200" s="40"/>
      <c r="AK200" s="40"/>
      <c r="AL200" s="40"/>
      <c r="AM200" s="40"/>
      <c r="AN200" s="40"/>
      <c r="AO200" s="40">
        <f>'Test-Still'!I197</f>
        <v>8.5</v>
      </c>
      <c r="AP200" s="40">
        <f>'Test-Still'!J197</f>
        <v>2.9100000000000001E-2</v>
      </c>
      <c r="AQ200" s="36">
        <f t="shared" si="12"/>
        <v>2.3611111111111111E-3</v>
      </c>
      <c r="AR200" s="35" t="e">
        <f t="shared" si="13"/>
        <v>#DIV/0!</v>
      </c>
      <c r="AS200" s="40" t="e">
        <f t="shared" si="14"/>
        <v>#DIV/0!</v>
      </c>
      <c r="AT200" s="16"/>
      <c r="AU200" s="16"/>
      <c r="AV200" s="381" t="s">
        <v>125</v>
      </c>
      <c r="AW200" s="382" cm="1">
        <f t="array" ref="AW200">bdRateExtend($G198:$G201,H198:H201,$Z198:$Z201,AA198:AA201)</f>
        <v>-1</v>
      </c>
      <c r="AX200" s="403"/>
      <c r="AY200" s="403"/>
      <c r="AZ200" s="406"/>
      <c r="BA200" s="406"/>
      <c r="BB200" s="382" cm="1">
        <f t="array" ref="BB200">bdRateExtend($G198:$G201,L198:L201,$Z198:$Z201,AE198:AE201)</f>
        <v>-1</v>
      </c>
      <c r="BC200" s="377"/>
      <c r="BD200" s="382" cm="1">
        <f t="array" ref="BD200">bdRateExtend($G198:$G201,M198:M201,$Z198:$Z201,AF198:AF201)</f>
        <v>-1</v>
      </c>
      <c r="BE200" s="377"/>
      <c r="BF200" s="380" cm="1">
        <f t="array" ref="BF200">bdRateExtend($G198:$G201,N198:N201,$Z198:$Z201,AG198:AG201)</f>
        <v>-1</v>
      </c>
      <c r="BG200" s="377"/>
      <c r="BH200" s="380" t="e" cm="1">
        <f t="array" ref="BH200">bdRateExtend($G198:$G201,O198:O201,$Z198:$Z201,AH198:AH201)</f>
        <v>#VALUE!</v>
      </c>
      <c r="BI200" s="377"/>
      <c r="BJ200" s="382" t="e" cm="1">
        <f t="array" ref="BJ200">bdRateExtend($G198:$G201,P198:P201,$Z198:$Z201,AI198:AI201)</f>
        <v>#VALUE!</v>
      </c>
      <c r="BK200" s="377"/>
      <c r="BL200" s="382" t="e" cm="1">
        <f t="array" ref="BL200">bdRateExtend($G198:$G201,Q198:Q201,$Z198:$Z201,AJ198:AJ201)</f>
        <v>#VALUE!</v>
      </c>
      <c r="BM200" s="377"/>
      <c r="BN200" s="382" t="e" cm="1">
        <f t="array" ref="BN200">bdRateExtend($G198:$G201,R198:R201,$Z198:$Z201,AK198:AK201)</f>
        <v>#VALUE!</v>
      </c>
      <c r="BO200" s="403"/>
      <c r="BP200" s="403"/>
      <c r="BQ200" s="403"/>
      <c r="BR200" s="403"/>
    </row>
    <row r="201" spans="1:70" ht="17" customHeight="1" thickBot="1" x14ac:dyDescent="0.25">
      <c r="A201" s="387"/>
      <c r="B201" s="391"/>
      <c r="C201" s="394"/>
      <c r="D201" s="397"/>
      <c r="E201" s="400"/>
      <c r="F201" s="313">
        <v>63</v>
      </c>
      <c r="G201" s="37">
        <f>'Anchor-Still'!B198</f>
        <v>0</v>
      </c>
      <c r="H201" s="38">
        <f>'Anchor-Still'!C198</f>
        <v>0</v>
      </c>
      <c r="I201" s="38">
        <f>'Anchor-Still'!D198</f>
        <v>0</v>
      </c>
      <c r="J201" s="38">
        <f>'Anchor-Still'!E198</f>
        <v>0</v>
      </c>
      <c r="K201" s="38"/>
      <c r="L201" s="38">
        <f>'Anchor-Still'!F198</f>
        <v>0</v>
      </c>
      <c r="M201" s="38">
        <f>'Anchor-Still'!G198</f>
        <v>0</v>
      </c>
      <c r="N201" s="38">
        <f>'Anchor-Still'!H198</f>
        <v>0</v>
      </c>
      <c r="O201" s="38"/>
      <c r="P201" s="38"/>
      <c r="Q201" s="38"/>
      <c r="R201" s="38"/>
      <c r="S201" s="38"/>
      <c r="T201" s="38"/>
      <c r="U201" s="38"/>
      <c r="V201" s="38">
        <f>'Anchor-Still'!I198</f>
        <v>0</v>
      </c>
      <c r="W201" s="38">
        <f>'Anchor-Still'!J198</f>
        <v>0</v>
      </c>
      <c r="X201" s="39">
        <f t="shared" si="11"/>
        <v>0</v>
      </c>
      <c r="Y201" s="15"/>
      <c r="Z201" s="37">
        <f>'Test-Still'!B198</f>
        <v>7832</v>
      </c>
      <c r="AA201" s="38">
        <f>'Test-Still'!C198</f>
        <v>31.222799999999999</v>
      </c>
      <c r="AB201" s="38">
        <f>'Test-Still'!D198</f>
        <v>38.294600000000003</v>
      </c>
      <c r="AC201" s="38">
        <f>'Test-Still'!E198</f>
        <v>37.7134</v>
      </c>
      <c r="AD201" s="38"/>
      <c r="AE201" s="38">
        <f>'Test-Still'!F198</f>
        <v>9.9049999999999994</v>
      </c>
      <c r="AF201" s="38">
        <f>'Test-Still'!G198</f>
        <v>10.503</v>
      </c>
      <c r="AG201" s="38">
        <f>'Test-Still'!H198</f>
        <v>23.973299999999998</v>
      </c>
      <c r="AH201" s="38"/>
      <c r="AI201" s="38"/>
      <c r="AJ201" s="38"/>
      <c r="AK201" s="38"/>
      <c r="AL201" s="38"/>
      <c r="AM201" s="38"/>
      <c r="AN201" s="38"/>
      <c r="AO201" s="38">
        <f>'Test-Still'!I198</f>
        <v>5.3</v>
      </c>
      <c r="AP201" s="38">
        <f>'Test-Still'!J198</f>
        <v>2.3E-2</v>
      </c>
      <c r="AQ201" s="39">
        <f t="shared" si="12"/>
        <v>1.4722222222222222E-3</v>
      </c>
      <c r="AR201" s="37" t="e">
        <f t="shared" si="13"/>
        <v>#DIV/0!</v>
      </c>
      <c r="AS201" s="38" t="e">
        <f t="shared" si="14"/>
        <v>#DIV/0!</v>
      </c>
      <c r="AT201" s="16"/>
      <c r="AU201" s="16"/>
      <c r="AV201" s="383"/>
      <c r="AW201" s="384"/>
      <c r="AX201" s="404"/>
      <c r="AY201" s="404"/>
      <c r="AZ201" s="407"/>
      <c r="BA201" s="407"/>
      <c r="BB201" s="384"/>
      <c r="BC201" s="378"/>
      <c r="BD201" s="384"/>
      <c r="BE201" s="378"/>
      <c r="BF201" s="385"/>
      <c r="BG201" s="378"/>
      <c r="BH201" s="385"/>
      <c r="BI201" s="378"/>
      <c r="BJ201" s="384"/>
      <c r="BK201" s="378"/>
      <c r="BL201" s="384"/>
      <c r="BM201" s="378"/>
      <c r="BN201" s="384"/>
      <c r="BO201" s="404"/>
      <c r="BP201" s="404"/>
      <c r="BQ201" s="404"/>
      <c r="BR201" s="404"/>
    </row>
    <row r="202" spans="1:70" ht="17" customHeight="1" x14ac:dyDescent="0.2">
      <c r="A202" s="387"/>
      <c r="B202" s="389" t="s">
        <v>1267</v>
      </c>
      <c r="C202" s="392" t="s">
        <v>1228</v>
      </c>
      <c r="D202" s="395"/>
      <c r="E202" s="398">
        <v>8</v>
      </c>
      <c r="F202" s="311">
        <v>18</v>
      </c>
      <c r="G202" s="32">
        <f>'Anchor-Still'!B199</f>
        <v>0</v>
      </c>
      <c r="H202" s="33">
        <f>'Anchor-Still'!C199</f>
        <v>0</v>
      </c>
      <c r="I202" s="33">
        <f>'Anchor-Still'!D199</f>
        <v>0</v>
      </c>
      <c r="J202" s="33">
        <f>'Anchor-Still'!E199</f>
        <v>0</v>
      </c>
      <c r="K202" s="33"/>
      <c r="L202" s="33">
        <f>'Anchor-Still'!F199</f>
        <v>0</v>
      </c>
      <c r="M202" s="33">
        <f>'Anchor-Still'!G199</f>
        <v>0</v>
      </c>
      <c r="N202" s="33">
        <f>'Anchor-Still'!H199</f>
        <v>0</v>
      </c>
      <c r="O202" s="33"/>
      <c r="P202" s="33"/>
      <c r="Q202" s="33"/>
      <c r="R202" s="33"/>
      <c r="S202" s="33"/>
      <c r="T202" s="33"/>
      <c r="U202" s="33"/>
      <c r="V202" s="33">
        <f>'Anchor-Still'!I199</f>
        <v>0</v>
      </c>
      <c r="W202" s="33">
        <f>'Anchor-Still'!J199</f>
        <v>0</v>
      </c>
      <c r="X202" s="34">
        <f t="shared" ref="X202:X265" si="15">V202/3600</f>
        <v>0</v>
      </c>
      <c r="Y202" s="15"/>
      <c r="Z202" s="32">
        <f>'Test-Still'!B199</f>
        <v>142568</v>
      </c>
      <c r="AA202" s="33">
        <f>'Test-Still'!C199</f>
        <v>45.263500000000001</v>
      </c>
      <c r="AB202" s="33">
        <f>'Test-Still'!D199</f>
        <v>45.850499999999997</v>
      </c>
      <c r="AC202" s="33">
        <f>'Test-Still'!E199</f>
        <v>47.051400000000001</v>
      </c>
      <c r="AD202" s="33"/>
      <c r="AE202" s="33">
        <f>'Test-Still'!F199</f>
        <v>23.845300000000002</v>
      </c>
      <c r="AF202" s="33">
        <f>'Test-Still'!G199</f>
        <v>22.051600000000001</v>
      </c>
      <c r="AG202" s="33">
        <f>'Test-Still'!H199</f>
        <v>95.117800000000003</v>
      </c>
      <c r="AH202" s="33"/>
      <c r="AI202" s="33"/>
      <c r="AJ202" s="33"/>
      <c r="AK202" s="33"/>
      <c r="AL202" s="33"/>
      <c r="AM202" s="33"/>
      <c r="AN202" s="33"/>
      <c r="AO202" s="33">
        <f>'Test-Still'!I199</f>
        <v>24.5</v>
      </c>
      <c r="AP202" s="33">
        <f>'Test-Still'!J199</f>
        <v>5.7799999999999997E-2</v>
      </c>
      <c r="AQ202" s="34">
        <f t="shared" ref="AQ202:AQ265" si="16">AO202/3600</f>
        <v>6.8055555555555551E-3</v>
      </c>
      <c r="AR202" s="32" t="e">
        <f t="shared" ref="AR202:AR265" si="17">AO202/V202</f>
        <v>#DIV/0!</v>
      </c>
      <c r="AS202" s="33" t="e">
        <f t="shared" ref="AS202:AS265" si="18">AP202/W202</f>
        <v>#DIV/0!</v>
      </c>
      <c r="AT202" s="16"/>
      <c r="AU202" s="16"/>
      <c r="AV202" s="440" t="s">
        <v>123</v>
      </c>
      <c r="AW202" s="401" cm="1">
        <f t="array" ref="AW202">bdRateExtend($G202:$G205,H202:H205,$Z202:$Z205,AA202:AA205)</f>
        <v>-1</v>
      </c>
      <c r="AX202" s="402" cm="1">
        <f t="array" ref="AX202">bdRateExtend($G202:$G207,H202:H207,$Z202:$Z207,AA202:AA207)</f>
        <v>-1</v>
      </c>
      <c r="AY202" s="402" cm="1">
        <f t="array" ref="AY202">bdRateExtend($G202:$G207,I202:I207,$Z202:$Z207,AB202:AB207)</f>
        <v>-1</v>
      </c>
      <c r="AZ202" s="405" cm="1">
        <f t="array" ref="AZ202">bdRateExtend($G202:$G207,J202:J207,$Z202:$Z207,AC202:AC207)</f>
        <v>-1</v>
      </c>
      <c r="BA202" s="405" t="e" cm="1">
        <f t="array" ref="BA202">bdRateExtend($G202:$G207,K202:K207,$Z202:$Z207,AD202:AD207)</f>
        <v>#VALUE!</v>
      </c>
      <c r="BB202" s="401" cm="1">
        <f t="array" ref="BB202">bdRateExtend($G202:$G205,L202:L205,$Z202:$Z205,AE202:AE205)</f>
        <v>-1</v>
      </c>
      <c r="BC202" s="376" cm="1">
        <f t="array" ref="BC202">bdRateExtend($G202:$G207,L202:L207,$Z202:$Z207,AE202:AE207)</f>
        <v>-1</v>
      </c>
      <c r="BD202" s="401" cm="1">
        <f t="array" ref="BD202">bdRateExtend($G202:$G205,M202:M205,$Z202:$Z205,AF202:AF205)</f>
        <v>-1</v>
      </c>
      <c r="BE202" s="376" cm="1">
        <f t="array" ref="BE202">bdRateExtend($G202:$G207,M202:M207,$Z202:$Z207,AF202:AF207)</f>
        <v>-1</v>
      </c>
      <c r="BF202" s="379" cm="1">
        <f t="array" ref="BF202">bdRateExtend($G202:$G205,N202:N205,$Z202:$Z205,AG202:AG205)</f>
        <v>-1</v>
      </c>
      <c r="BG202" s="376" cm="1">
        <f t="array" ref="BG202">bdRateExtend($G202:$G207,N202:N207,$Z202:$Z207,AG202:AG207)</f>
        <v>-1</v>
      </c>
      <c r="BH202" s="379" t="e" cm="1">
        <f t="array" ref="BH202">bdRateExtend($G202:$G205,O202:O205,$Z202:$Z205,AH202:AH205)</f>
        <v>#VALUE!</v>
      </c>
      <c r="BI202" s="376" t="e" cm="1">
        <f t="array" ref="BI202">bdRateExtend($G202:$G207,O202:O207,$Z202:$Z207,AH202:AH207)</f>
        <v>#VALUE!</v>
      </c>
      <c r="BJ202" s="401" t="e" cm="1">
        <f t="array" ref="BJ202">bdRateExtend($G202:$G205,P202:P205,$Z202:$Z205,AI202:AI205)</f>
        <v>#VALUE!</v>
      </c>
      <c r="BK202" s="376" t="e" cm="1">
        <f t="array" ref="BK202">bdRateExtend($G202:$G207,P202:P207,$Z202:$Z207,AI202:AI207)</f>
        <v>#VALUE!</v>
      </c>
      <c r="BL202" s="401" t="e" cm="1">
        <f t="array" ref="BL202">bdRateExtend($G202:$G205,Q202:Q205,$Z202:$Z205,AJ202:AJ205)</f>
        <v>#VALUE!</v>
      </c>
      <c r="BM202" s="376" t="e" cm="1">
        <f t="array" ref="BM202">bdRateExtend($G202:$G207,Q202:Q207,$Z202:$Z207,AJ202:AJ207)</f>
        <v>#VALUE!</v>
      </c>
      <c r="BN202" s="401" t="e" cm="1">
        <f t="array" ref="BN202">bdRateExtend($G202:$G205,R202:R205,$Z202:$Z205,AK202:AK205)</f>
        <v>#VALUE!</v>
      </c>
      <c r="BO202" s="402" t="e" cm="1">
        <f t="array" ref="BO202">bdRateExtend($G202:$G207,R202:R207,$Z202:$Z207,AK202:AK207)</f>
        <v>#VALUE!</v>
      </c>
      <c r="BP202" s="402" t="e" cm="1">
        <f t="array" ref="BP202">bdRateExtend($G202:$G207,S202:S207,$Z202:$Z207,AL202:AL207)</f>
        <v>#VALUE!</v>
      </c>
      <c r="BQ202" s="402" t="e" cm="1">
        <f t="array" ref="BQ202">bdRateExtend($G202:$G207,T202:T207,$Z202:$Z207,AM202:AM207)</f>
        <v>#VALUE!</v>
      </c>
      <c r="BR202" s="402" t="e" cm="1">
        <f t="array" ref="BR202">bdRateExtend($G202:$G207,U202:U207,$Z202:$Z207,AN202:AN207)</f>
        <v>#VALUE!</v>
      </c>
    </row>
    <row r="203" spans="1:70" ht="17" customHeight="1" x14ac:dyDescent="0.2">
      <c r="A203" s="387"/>
      <c r="B203" s="390"/>
      <c r="C203" s="393"/>
      <c r="D203" s="396"/>
      <c r="E203" s="399"/>
      <c r="F203" s="312">
        <v>27</v>
      </c>
      <c r="G203" s="35">
        <f>'Anchor-Still'!B200</f>
        <v>0</v>
      </c>
      <c r="H203" s="40">
        <f>'Anchor-Still'!C200</f>
        <v>0</v>
      </c>
      <c r="I203" s="40">
        <f>'Anchor-Still'!D200</f>
        <v>0</v>
      </c>
      <c r="J203" s="40">
        <f>'Anchor-Still'!E200</f>
        <v>0</v>
      </c>
      <c r="K203" s="40"/>
      <c r="L203" s="40">
        <f>'Anchor-Still'!F200</f>
        <v>0</v>
      </c>
      <c r="M203" s="40">
        <f>'Anchor-Still'!G200</f>
        <v>0</v>
      </c>
      <c r="N203" s="40">
        <f>'Anchor-Still'!H200</f>
        <v>0</v>
      </c>
      <c r="O203" s="40"/>
      <c r="P203" s="40"/>
      <c r="Q203" s="40"/>
      <c r="R203" s="40"/>
      <c r="S203" s="40"/>
      <c r="T203" s="40"/>
      <c r="U203" s="40"/>
      <c r="V203" s="40">
        <f>'Anchor-Still'!I200</f>
        <v>0</v>
      </c>
      <c r="W203" s="40">
        <f>'Anchor-Still'!J200</f>
        <v>0</v>
      </c>
      <c r="X203" s="36">
        <f t="shared" si="15"/>
        <v>0</v>
      </c>
      <c r="Y203" s="15"/>
      <c r="Z203" s="35">
        <f>'Test-Still'!B200</f>
        <v>88064</v>
      </c>
      <c r="AA203" s="40">
        <f>'Test-Still'!C200</f>
        <v>44.321300000000001</v>
      </c>
      <c r="AB203" s="40">
        <f>'Test-Still'!D200</f>
        <v>45.255299999999998</v>
      </c>
      <c r="AC203" s="40">
        <f>'Test-Still'!E200</f>
        <v>46.468499999999999</v>
      </c>
      <c r="AD203" s="40"/>
      <c r="AE203" s="40">
        <f>'Test-Still'!F200</f>
        <v>22.043299999999999</v>
      </c>
      <c r="AF203" s="40">
        <f>'Test-Still'!G200</f>
        <v>20.911300000000001</v>
      </c>
      <c r="AG203" s="40">
        <f>'Test-Still'!H200</f>
        <v>93.315399999999997</v>
      </c>
      <c r="AH203" s="40"/>
      <c r="AI203" s="40"/>
      <c r="AJ203" s="40"/>
      <c r="AK203" s="40"/>
      <c r="AL203" s="40"/>
      <c r="AM203" s="40"/>
      <c r="AN203" s="40"/>
      <c r="AO203" s="40">
        <f>'Test-Still'!I200</f>
        <v>15</v>
      </c>
      <c r="AP203" s="40">
        <f>'Test-Still'!J200</f>
        <v>4.3700000000000003E-2</v>
      </c>
      <c r="AQ203" s="36">
        <f t="shared" si="16"/>
        <v>4.1666666666666666E-3</v>
      </c>
      <c r="AR203" s="35" t="e">
        <f t="shared" si="17"/>
        <v>#DIV/0!</v>
      </c>
      <c r="AS203" s="40" t="e">
        <f t="shared" si="18"/>
        <v>#DIV/0!</v>
      </c>
      <c r="AT203" s="16"/>
      <c r="AU203" s="16"/>
      <c r="AV203" s="381"/>
      <c r="AW203" s="382"/>
      <c r="AX203" s="403"/>
      <c r="AY203" s="403"/>
      <c r="AZ203" s="406"/>
      <c r="BA203" s="406"/>
      <c r="BB203" s="382"/>
      <c r="BC203" s="377"/>
      <c r="BD203" s="382"/>
      <c r="BE203" s="377"/>
      <c r="BF203" s="380"/>
      <c r="BG203" s="377"/>
      <c r="BH203" s="380"/>
      <c r="BI203" s="377"/>
      <c r="BJ203" s="382"/>
      <c r="BK203" s="377"/>
      <c r="BL203" s="382"/>
      <c r="BM203" s="377"/>
      <c r="BN203" s="382"/>
      <c r="BO203" s="403"/>
      <c r="BP203" s="403"/>
      <c r="BQ203" s="403"/>
      <c r="BR203" s="403"/>
    </row>
    <row r="204" spans="1:70" ht="17" customHeight="1" x14ac:dyDescent="0.2">
      <c r="A204" s="387"/>
      <c r="B204" s="390"/>
      <c r="C204" s="393"/>
      <c r="D204" s="396"/>
      <c r="E204" s="399"/>
      <c r="F204" s="312">
        <v>36</v>
      </c>
      <c r="G204" s="35">
        <f>'Anchor-Still'!B201</f>
        <v>0</v>
      </c>
      <c r="H204" s="40">
        <f>'Anchor-Still'!C201</f>
        <v>0</v>
      </c>
      <c r="I204" s="40">
        <f>'Anchor-Still'!D201</f>
        <v>0</v>
      </c>
      <c r="J204" s="40">
        <f>'Anchor-Still'!E201</f>
        <v>0</v>
      </c>
      <c r="K204" s="40"/>
      <c r="L204" s="40">
        <f>'Anchor-Still'!F201</f>
        <v>0</v>
      </c>
      <c r="M204" s="40">
        <f>'Anchor-Still'!G201</f>
        <v>0</v>
      </c>
      <c r="N204" s="40">
        <f>'Anchor-Still'!H201</f>
        <v>0</v>
      </c>
      <c r="O204" s="40"/>
      <c r="P204" s="40"/>
      <c r="Q204" s="40"/>
      <c r="R204" s="40"/>
      <c r="S204" s="40"/>
      <c r="T204" s="40"/>
      <c r="U204" s="40"/>
      <c r="V204" s="40">
        <f>'Anchor-Still'!I201</f>
        <v>0</v>
      </c>
      <c r="W204" s="40">
        <f>'Anchor-Still'!J201</f>
        <v>0</v>
      </c>
      <c r="X204" s="36">
        <f t="shared" si="15"/>
        <v>0</v>
      </c>
      <c r="Y204" s="15"/>
      <c r="Z204" s="35">
        <f>'Test-Still'!B201</f>
        <v>52128</v>
      </c>
      <c r="AA204" s="40">
        <f>'Test-Still'!C201</f>
        <v>42.935699999999997</v>
      </c>
      <c r="AB204" s="40">
        <f>'Test-Still'!D201</f>
        <v>44.3825</v>
      </c>
      <c r="AC204" s="40">
        <f>'Test-Still'!E201</f>
        <v>45.440100000000001</v>
      </c>
      <c r="AD204" s="40"/>
      <c r="AE204" s="40">
        <f>'Test-Still'!F201</f>
        <v>20.188500000000001</v>
      </c>
      <c r="AF204" s="40">
        <f>'Test-Still'!G201</f>
        <v>19.578199999999999</v>
      </c>
      <c r="AG204" s="40">
        <f>'Test-Still'!H201</f>
        <v>89.303700000000006</v>
      </c>
      <c r="AH204" s="40"/>
      <c r="AI204" s="40"/>
      <c r="AJ204" s="40"/>
      <c r="AK204" s="40"/>
      <c r="AL204" s="40"/>
      <c r="AM204" s="40"/>
      <c r="AN204" s="40"/>
      <c r="AO204" s="40">
        <f>'Test-Still'!I201</f>
        <v>12.2</v>
      </c>
      <c r="AP204" s="40">
        <f>'Test-Still'!J201</f>
        <v>3.9399999999999998E-2</v>
      </c>
      <c r="AQ204" s="36">
        <f t="shared" si="16"/>
        <v>3.3888888888888888E-3</v>
      </c>
      <c r="AR204" s="35" t="e">
        <f t="shared" si="17"/>
        <v>#DIV/0!</v>
      </c>
      <c r="AS204" s="40" t="e">
        <f t="shared" si="18"/>
        <v>#DIV/0!</v>
      </c>
      <c r="AT204" s="16"/>
      <c r="AU204" s="16"/>
      <c r="AV204" s="381" t="s">
        <v>124</v>
      </c>
      <c r="AW204" s="382" cm="1">
        <f t="array" ref="AW204">bdRateExtend($G203:$G206,H203:H206,$Z203:$Z206,AA203:AA206)</f>
        <v>-1</v>
      </c>
      <c r="AX204" s="403"/>
      <c r="AY204" s="403"/>
      <c r="AZ204" s="406"/>
      <c r="BA204" s="406"/>
      <c r="BB204" s="382" cm="1">
        <f t="array" ref="BB204">bdRateExtend($G203:$G206,L203:L206,$Z203:$Z206,AE203:AE206)</f>
        <v>-1</v>
      </c>
      <c r="BC204" s="377"/>
      <c r="BD204" s="382" cm="1">
        <f t="array" ref="BD204">bdRateExtend($G203:$G206,M203:M206,$Z203:$Z206,AF203:AF206)</f>
        <v>-1</v>
      </c>
      <c r="BE204" s="377"/>
      <c r="BF204" s="380" cm="1">
        <f t="array" ref="BF204">bdRateExtend($G203:$G206,N203:N206,$Z203:$Z206,AG203:AG206)</f>
        <v>-1</v>
      </c>
      <c r="BG204" s="377"/>
      <c r="BH204" s="380" t="e" cm="1">
        <f t="array" ref="BH204">bdRateExtend($G203:$G206,O203:O206,$Z203:$Z206,AH203:AH206)</f>
        <v>#VALUE!</v>
      </c>
      <c r="BI204" s="377"/>
      <c r="BJ204" s="382" t="e" cm="1">
        <f t="array" ref="BJ204">bdRateExtend($G203:$G206,P203:P206,$Z203:$Z206,AI203:AI206)</f>
        <v>#VALUE!</v>
      </c>
      <c r="BK204" s="377"/>
      <c r="BL204" s="382" t="e" cm="1">
        <f t="array" ref="BL204">bdRateExtend($G203:$G206,Q203:Q206,$Z203:$Z206,AJ203:AJ206)</f>
        <v>#VALUE!</v>
      </c>
      <c r="BM204" s="377"/>
      <c r="BN204" s="382" t="e" cm="1">
        <f t="array" ref="BN204">bdRateExtend($G203:$G206,R203:R206,$Z203:$Z206,AK203:AK206)</f>
        <v>#VALUE!</v>
      </c>
      <c r="BO204" s="403"/>
      <c r="BP204" s="403"/>
      <c r="BQ204" s="403"/>
      <c r="BR204" s="403"/>
    </row>
    <row r="205" spans="1:70" ht="17" customHeight="1" x14ac:dyDescent="0.2">
      <c r="A205" s="387"/>
      <c r="B205" s="390"/>
      <c r="C205" s="393"/>
      <c r="D205" s="396"/>
      <c r="E205" s="399"/>
      <c r="F205" s="312">
        <v>45</v>
      </c>
      <c r="G205" s="35">
        <f>'Anchor-Still'!B202</f>
        <v>0</v>
      </c>
      <c r="H205" s="40">
        <f>'Anchor-Still'!C202</f>
        <v>0</v>
      </c>
      <c r="I205" s="40">
        <f>'Anchor-Still'!D202</f>
        <v>0</v>
      </c>
      <c r="J205" s="40">
        <f>'Anchor-Still'!E202</f>
        <v>0</v>
      </c>
      <c r="K205" s="40"/>
      <c r="L205" s="40">
        <f>'Anchor-Still'!F202</f>
        <v>0</v>
      </c>
      <c r="M205" s="40">
        <f>'Anchor-Still'!G202</f>
        <v>0</v>
      </c>
      <c r="N205" s="40">
        <f>'Anchor-Still'!H202</f>
        <v>0</v>
      </c>
      <c r="O205" s="40"/>
      <c r="P205" s="40"/>
      <c r="Q205" s="40"/>
      <c r="R205" s="40"/>
      <c r="S205" s="40"/>
      <c r="T205" s="40"/>
      <c r="U205" s="40"/>
      <c r="V205" s="40">
        <f>'Anchor-Still'!I202</f>
        <v>0</v>
      </c>
      <c r="W205" s="40">
        <f>'Anchor-Still'!J202</f>
        <v>0</v>
      </c>
      <c r="X205" s="36">
        <f t="shared" si="15"/>
        <v>0</v>
      </c>
      <c r="Y205" s="15"/>
      <c r="Z205" s="35">
        <f>'Test-Still'!B202</f>
        <v>32536</v>
      </c>
      <c r="AA205" s="40">
        <f>'Test-Still'!C202</f>
        <v>41.165199999999999</v>
      </c>
      <c r="AB205" s="40">
        <f>'Test-Still'!D202</f>
        <v>43.1248</v>
      </c>
      <c r="AC205" s="40">
        <f>'Test-Still'!E202</f>
        <v>44.253500000000003</v>
      </c>
      <c r="AD205" s="40"/>
      <c r="AE205" s="40">
        <f>'Test-Still'!F202</f>
        <v>18.2119</v>
      </c>
      <c r="AF205" s="40">
        <f>'Test-Still'!G202</f>
        <v>18.0639</v>
      </c>
      <c r="AG205" s="40">
        <f>'Test-Still'!H202</f>
        <v>81.979799999999997</v>
      </c>
      <c r="AH205" s="40"/>
      <c r="AI205" s="40"/>
      <c r="AJ205" s="40"/>
      <c r="AK205" s="40"/>
      <c r="AL205" s="40"/>
      <c r="AM205" s="40"/>
      <c r="AN205" s="40"/>
      <c r="AO205" s="40">
        <f>'Test-Still'!I202</f>
        <v>8.9</v>
      </c>
      <c r="AP205" s="40">
        <f>'Test-Still'!J202</f>
        <v>3.39E-2</v>
      </c>
      <c r="AQ205" s="36">
        <f t="shared" si="16"/>
        <v>2.4722222222222224E-3</v>
      </c>
      <c r="AR205" s="35" t="e">
        <f t="shared" si="17"/>
        <v>#DIV/0!</v>
      </c>
      <c r="AS205" s="40" t="e">
        <f t="shared" si="18"/>
        <v>#DIV/0!</v>
      </c>
      <c r="AT205" s="16"/>
      <c r="AU205" s="16"/>
      <c r="AV205" s="381"/>
      <c r="AW205" s="382"/>
      <c r="AX205" s="403"/>
      <c r="AY205" s="403"/>
      <c r="AZ205" s="406"/>
      <c r="BA205" s="406"/>
      <c r="BB205" s="382"/>
      <c r="BC205" s="377"/>
      <c r="BD205" s="382"/>
      <c r="BE205" s="377"/>
      <c r="BF205" s="380"/>
      <c r="BG205" s="377"/>
      <c r="BH205" s="380"/>
      <c r="BI205" s="377"/>
      <c r="BJ205" s="382"/>
      <c r="BK205" s="377"/>
      <c r="BL205" s="382"/>
      <c r="BM205" s="377"/>
      <c r="BN205" s="382"/>
      <c r="BO205" s="403"/>
      <c r="BP205" s="403"/>
      <c r="BQ205" s="403"/>
      <c r="BR205" s="403"/>
    </row>
    <row r="206" spans="1:70" ht="17" customHeight="1" x14ac:dyDescent="0.2">
      <c r="A206" s="387"/>
      <c r="B206" s="390"/>
      <c r="C206" s="393"/>
      <c r="D206" s="396"/>
      <c r="E206" s="399"/>
      <c r="F206" s="312">
        <v>54</v>
      </c>
      <c r="G206" s="35">
        <f>'Anchor-Still'!B203</f>
        <v>0</v>
      </c>
      <c r="H206" s="40">
        <f>'Anchor-Still'!C203</f>
        <v>0</v>
      </c>
      <c r="I206" s="40">
        <f>'Anchor-Still'!D203</f>
        <v>0</v>
      </c>
      <c r="J206" s="40">
        <f>'Anchor-Still'!E203</f>
        <v>0</v>
      </c>
      <c r="K206" s="40"/>
      <c r="L206" s="40">
        <f>'Anchor-Still'!F203</f>
        <v>0</v>
      </c>
      <c r="M206" s="40">
        <f>'Anchor-Still'!G203</f>
        <v>0</v>
      </c>
      <c r="N206" s="40">
        <f>'Anchor-Still'!H203</f>
        <v>0</v>
      </c>
      <c r="O206" s="40"/>
      <c r="P206" s="40"/>
      <c r="Q206" s="40"/>
      <c r="R206" s="40"/>
      <c r="S206" s="40"/>
      <c r="T206" s="40"/>
      <c r="U206" s="40"/>
      <c r="V206" s="40">
        <f>'Anchor-Still'!I203</f>
        <v>0</v>
      </c>
      <c r="W206" s="40">
        <f>'Anchor-Still'!J203</f>
        <v>0</v>
      </c>
      <c r="X206" s="36">
        <f t="shared" si="15"/>
        <v>0</v>
      </c>
      <c r="Y206" s="15"/>
      <c r="Z206" s="35">
        <f>'Test-Still'!B203</f>
        <v>20560</v>
      </c>
      <c r="AA206" s="40">
        <f>'Test-Still'!C203</f>
        <v>38.8446</v>
      </c>
      <c r="AB206" s="40">
        <f>'Test-Still'!D203</f>
        <v>41.654600000000002</v>
      </c>
      <c r="AC206" s="40">
        <f>'Test-Still'!E203</f>
        <v>42.945700000000002</v>
      </c>
      <c r="AD206" s="40"/>
      <c r="AE206" s="40">
        <f>'Test-Still'!F203</f>
        <v>16.041499999999999</v>
      </c>
      <c r="AF206" s="40">
        <f>'Test-Still'!G203</f>
        <v>16.22</v>
      </c>
      <c r="AG206" s="40">
        <f>'Test-Still'!H203</f>
        <v>71.159700000000001</v>
      </c>
      <c r="AH206" s="40"/>
      <c r="AI206" s="40"/>
      <c r="AJ206" s="40"/>
      <c r="AK206" s="40"/>
      <c r="AL206" s="40"/>
      <c r="AM206" s="40"/>
      <c r="AN206" s="40"/>
      <c r="AO206" s="40">
        <f>'Test-Still'!I203</f>
        <v>6.9</v>
      </c>
      <c r="AP206" s="40">
        <f>'Test-Still'!J203</f>
        <v>2.93E-2</v>
      </c>
      <c r="AQ206" s="36">
        <f t="shared" si="16"/>
        <v>1.9166666666666668E-3</v>
      </c>
      <c r="AR206" s="35" t="e">
        <f t="shared" si="17"/>
        <v>#DIV/0!</v>
      </c>
      <c r="AS206" s="40" t="e">
        <f t="shared" si="18"/>
        <v>#DIV/0!</v>
      </c>
      <c r="AT206" s="16"/>
      <c r="AU206" s="16"/>
      <c r="AV206" s="381" t="s">
        <v>125</v>
      </c>
      <c r="AW206" s="382" cm="1">
        <f t="array" ref="AW206">bdRateExtend($G204:$G207,H204:H207,$Z204:$Z207,AA204:AA207)</f>
        <v>-1</v>
      </c>
      <c r="AX206" s="403"/>
      <c r="AY206" s="403"/>
      <c r="AZ206" s="406"/>
      <c r="BA206" s="406"/>
      <c r="BB206" s="382" cm="1">
        <f t="array" ref="BB206">bdRateExtend($G204:$G207,L204:L207,$Z204:$Z207,AE204:AE207)</f>
        <v>-1</v>
      </c>
      <c r="BC206" s="377"/>
      <c r="BD206" s="382" cm="1">
        <f t="array" ref="BD206">bdRateExtend($G204:$G207,M204:M207,$Z204:$Z207,AF204:AF207)</f>
        <v>-1</v>
      </c>
      <c r="BE206" s="377"/>
      <c r="BF206" s="380" cm="1">
        <f t="array" ref="BF206">bdRateExtend($G204:$G207,N204:N207,$Z204:$Z207,AG204:AG207)</f>
        <v>-1</v>
      </c>
      <c r="BG206" s="377"/>
      <c r="BH206" s="380" t="e" cm="1">
        <f t="array" ref="BH206">bdRateExtend($G204:$G207,O204:O207,$Z204:$Z207,AH204:AH207)</f>
        <v>#VALUE!</v>
      </c>
      <c r="BI206" s="377"/>
      <c r="BJ206" s="382" t="e" cm="1">
        <f t="array" ref="BJ206">bdRateExtend($G204:$G207,P204:P207,$Z204:$Z207,AI204:AI207)</f>
        <v>#VALUE!</v>
      </c>
      <c r="BK206" s="377"/>
      <c r="BL206" s="382" t="e" cm="1">
        <f t="array" ref="BL206">bdRateExtend($G204:$G207,Q204:Q207,$Z204:$Z207,AJ204:AJ207)</f>
        <v>#VALUE!</v>
      </c>
      <c r="BM206" s="377"/>
      <c r="BN206" s="382" t="e" cm="1">
        <f t="array" ref="BN206">bdRateExtend($G204:$G207,R204:R207,$Z204:$Z207,AK204:AK207)</f>
        <v>#VALUE!</v>
      </c>
      <c r="BO206" s="403"/>
      <c r="BP206" s="403"/>
      <c r="BQ206" s="403"/>
      <c r="BR206" s="403"/>
    </row>
    <row r="207" spans="1:70" ht="17" customHeight="1" thickBot="1" x14ac:dyDescent="0.25">
      <c r="A207" s="387"/>
      <c r="B207" s="391"/>
      <c r="C207" s="394"/>
      <c r="D207" s="397"/>
      <c r="E207" s="400"/>
      <c r="F207" s="313">
        <v>63</v>
      </c>
      <c r="G207" s="37">
        <f>'Anchor-Still'!B204</f>
        <v>0</v>
      </c>
      <c r="H207" s="38">
        <f>'Anchor-Still'!C204</f>
        <v>0</v>
      </c>
      <c r="I207" s="38">
        <f>'Anchor-Still'!D204</f>
        <v>0</v>
      </c>
      <c r="J207" s="38">
        <f>'Anchor-Still'!E204</f>
        <v>0</v>
      </c>
      <c r="K207" s="38"/>
      <c r="L207" s="38">
        <f>'Anchor-Still'!F204</f>
        <v>0</v>
      </c>
      <c r="M207" s="38">
        <f>'Anchor-Still'!G204</f>
        <v>0</v>
      </c>
      <c r="N207" s="38">
        <f>'Anchor-Still'!H204</f>
        <v>0</v>
      </c>
      <c r="O207" s="38"/>
      <c r="P207" s="38"/>
      <c r="Q207" s="38"/>
      <c r="R207" s="38"/>
      <c r="S207" s="38"/>
      <c r="T207" s="38"/>
      <c r="U207" s="38"/>
      <c r="V207" s="38">
        <f>'Anchor-Still'!I204</f>
        <v>0</v>
      </c>
      <c r="W207" s="38">
        <f>'Anchor-Still'!J204</f>
        <v>0</v>
      </c>
      <c r="X207" s="39">
        <f t="shared" si="15"/>
        <v>0</v>
      </c>
      <c r="Y207" s="15"/>
      <c r="Z207" s="37">
        <f>'Test-Still'!B204</f>
        <v>8800</v>
      </c>
      <c r="AA207" s="38">
        <f>'Test-Still'!C204</f>
        <v>34.440300000000001</v>
      </c>
      <c r="AB207" s="38">
        <f>'Test-Still'!D204</f>
        <v>37.840499999999999</v>
      </c>
      <c r="AC207" s="38">
        <f>'Test-Still'!E204</f>
        <v>38.687199999999997</v>
      </c>
      <c r="AD207" s="38"/>
      <c r="AE207" s="38">
        <f>'Test-Still'!F204</f>
        <v>12.4582</v>
      </c>
      <c r="AF207" s="38">
        <f>'Test-Still'!G204</f>
        <v>12.934200000000001</v>
      </c>
      <c r="AG207" s="38">
        <f>'Test-Still'!H204</f>
        <v>42.327399999999997</v>
      </c>
      <c r="AH207" s="38"/>
      <c r="AI207" s="38"/>
      <c r="AJ207" s="38"/>
      <c r="AK207" s="38"/>
      <c r="AL207" s="38"/>
      <c r="AM207" s="38"/>
      <c r="AN207" s="38"/>
      <c r="AO207" s="38">
        <f>'Test-Still'!I204</f>
        <v>5.2</v>
      </c>
      <c r="AP207" s="38">
        <f>'Test-Still'!J204</f>
        <v>2.2700000000000001E-2</v>
      </c>
      <c r="AQ207" s="39">
        <f t="shared" si="16"/>
        <v>1.4444444444444446E-3</v>
      </c>
      <c r="AR207" s="37" t="e">
        <f t="shared" si="17"/>
        <v>#DIV/0!</v>
      </c>
      <c r="AS207" s="38" t="e">
        <f t="shared" si="18"/>
        <v>#DIV/0!</v>
      </c>
      <c r="AT207" s="16"/>
      <c r="AU207" s="16"/>
      <c r="AV207" s="383"/>
      <c r="AW207" s="384"/>
      <c r="AX207" s="404"/>
      <c r="AY207" s="404"/>
      <c r="AZ207" s="407"/>
      <c r="BA207" s="407"/>
      <c r="BB207" s="384"/>
      <c r="BC207" s="378"/>
      <c r="BD207" s="384"/>
      <c r="BE207" s="378"/>
      <c r="BF207" s="385"/>
      <c r="BG207" s="378"/>
      <c r="BH207" s="385"/>
      <c r="BI207" s="378"/>
      <c r="BJ207" s="384"/>
      <c r="BK207" s="378"/>
      <c r="BL207" s="384"/>
      <c r="BM207" s="378"/>
      <c r="BN207" s="384"/>
      <c r="BO207" s="404"/>
      <c r="BP207" s="404"/>
      <c r="BQ207" s="404"/>
      <c r="BR207" s="404"/>
    </row>
    <row r="208" spans="1:70" ht="17" customHeight="1" x14ac:dyDescent="0.2">
      <c r="A208" s="387"/>
      <c r="B208" s="389" t="s">
        <v>1268</v>
      </c>
      <c r="C208" s="392" t="s">
        <v>1229</v>
      </c>
      <c r="D208" s="395"/>
      <c r="E208" s="398">
        <v>8</v>
      </c>
      <c r="F208" s="311">
        <v>18</v>
      </c>
      <c r="G208" s="32">
        <f>'Anchor-Still'!B205</f>
        <v>0</v>
      </c>
      <c r="H208" s="33">
        <f>'Anchor-Still'!C205</f>
        <v>0</v>
      </c>
      <c r="I208" s="33">
        <f>'Anchor-Still'!D205</f>
        <v>0</v>
      </c>
      <c r="J208" s="33">
        <f>'Anchor-Still'!E205</f>
        <v>0</v>
      </c>
      <c r="K208" s="33"/>
      <c r="L208" s="33">
        <f>'Anchor-Still'!F205</f>
        <v>0</v>
      </c>
      <c r="M208" s="33">
        <f>'Anchor-Still'!G205</f>
        <v>0</v>
      </c>
      <c r="N208" s="33">
        <f>'Anchor-Still'!H205</f>
        <v>0</v>
      </c>
      <c r="O208" s="33"/>
      <c r="P208" s="33"/>
      <c r="Q208" s="33"/>
      <c r="R208" s="33"/>
      <c r="S208" s="33"/>
      <c r="T208" s="33"/>
      <c r="U208" s="33"/>
      <c r="V208" s="33">
        <f>'Anchor-Still'!I205</f>
        <v>0</v>
      </c>
      <c r="W208" s="33">
        <f>'Anchor-Still'!J205</f>
        <v>0</v>
      </c>
      <c r="X208" s="34">
        <f t="shared" si="15"/>
        <v>0</v>
      </c>
      <c r="Y208" s="15"/>
      <c r="Z208" s="32">
        <f>'Test-Still'!B205</f>
        <v>339880</v>
      </c>
      <c r="AA208" s="33">
        <f>'Test-Still'!C205</f>
        <v>42.862400000000001</v>
      </c>
      <c r="AB208" s="33">
        <f>'Test-Still'!D205</f>
        <v>45.304000000000002</v>
      </c>
      <c r="AC208" s="33">
        <f>'Test-Still'!E205</f>
        <v>46.940899999999999</v>
      </c>
      <c r="AD208" s="33"/>
      <c r="AE208" s="33">
        <f>'Test-Still'!F205</f>
        <v>24.749700000000001</v>
      </c>
      <c r="AF208" s="33">
        <f>'Test-Still'!G205</f>
        <v>21.503399999999999</v>
      </c>
      <c r="AG208" s="33">
        <f>'Test-Still'!H205</f>
        <v>95.239699999999999</v>
      </c>
      <c r="AH208" s="33"/>
      <c r="AI208" s="33"/>
      <c r="AJ208" s="33"/>
      <c r="AK208" s="33"/>
      <c r="AL208" s="33"/>
      <c r="AM208" s="33"/>
      <c r="AN208" s="33"/>
      <c r="AO208" s="33">
        <f>'Test-Still'!I205</f>
        <v>39.5</v>
      </c>
      <c r="AP208" s="33">
        <f>'Test-Still'!J205</f>
        <v>4.9599999999999998E-2</v>
      </c>
      <c r="AQ208" s="34">
        <f t="shared" si="16"/>
        <v>1.0972222222222222E-2</v>
      </c>
      <c r="AR208" s="32" t="e">
        <f t="shared" si="17"/>
        <v>#DIV/0!</v>
      </c>
      <c r="AS208" s="33" t="e">
        <f t="shared" si="18"/>
        <v>#DIV/0!</v>
      </c>
      <c r="AT208" s="16"/>
      <c r="AU208" s="16"/>
      <c r="AV208" s="440" t="s">
        <v>123</v>
      </c>
      <c r="AW208" s="401" cm="1">
        <f t="array" ref="AW208">bdRateExtend($G208:$G211,H208:H211,$Z208:$Z211,AA208:AA211)</f>
        <v>-1</v>
      </c>
      <c r="AX208" s="402" cm="1">
        <f t="array" ref="AX208">bdRateExtend($G208:$G213,H208:H213,$Z208:$Z213,AA208:AA213)</f>
        <v>-1</v>
      </c>
      <c r="AY208" s="402" cm="1">
        <f t="array" ref="AY208">bdRateExtend($G208:$G213,I208:I213,$Z208:$Z213,AB208:AB213)</f>
        <v>-1</v>
      </c>
      <c r="AZ208" s="405" cm="1">
        <f t="array" ref="AZ208">bdRateExtend($G208:$G213,J208:J213,$Z208:$Z213,AC208:AC213)</f>
        <v>-1</v>
      </c>
      <c r="BA208" s="405" t="e" cm="1">
        <f t="array" ref="BA208">bdRateExtend($G208:$G213,K208:K213,$Z208:$Z213,AD208:AD213)</f>
        <v>#VALUE!</v>
      </c>
      <c r="BB208" s="401" cm="1">
        <f t="array" ref="BB208">bdRateExtend($G208:$G211,L208:L211,$Z208:$Z211,AE208:AE211)</f>
        <v>-1</v>
      </c>
      <c r="BC208" s="376" cm="1">
        <f t="array" ref="BC208">bdRateExtend($G208:$G213,L208:L213,$Z208:$Z213,AE208:AE213)</f>
        <v>-1</v>
      </c>
      <c r="BD208" s="401" cm="1">
        <f t="array" ref="BD208">bdRateExtend($G208:$G211,M208:M211,$Z208:$Z211,AF208:AF211)</f>
        <v>-1</v>
      </c>
      <c r="BE208" s="376" cm="1">
        <f t="array" ref="BE208">bdRateExtend($G208:$G213,M208:M213,$Z208:$Z213,AF208:AF213)</f>
        <v>-1</v>
      </c>
      <c r="BF208" s="379" cm="1">
        <f t="array" ref="BF208">bdRateExtend($G208:$G211,N208:N211,$Z208:$Z211,AG208:AG211)</f>
        <v>-1</v>
      </c>
      <c r="BG208" s="376" cm="1">
        <f t="array" ref="BG208">bdRateExtend($G208:$G213,N208:N213,$Z208:$Z213,AG208:AG213)</f>
        <v>-1</v>
      </c>
      <c r="BH208" s="379" t="e" cm="1">
        <f t="array" ref="BH208">bdRateExtend($G208:$G211,O208:O211,$Z208:$Z211,AH208:AH211)</f>
        <v>#VALUE!</v>
      </c>
      <c r="BI208" s="376" t="e" cm="1">
        <f t="array" ref="BI208">bdRateExtend($G208:$G213,O208:O213,$Z208:$Z213,AH208:AH213)</f>
        <v>#VALUE!</v>
      </c>
      <c r="BJ208" s="401" t="e" cm="1">
        <f t="array" ref="BJ208">bdRateExtend($G208:$G211,P208:P211,$Z208:$Z211,AI208:AI211)</f>
        <v>#VALUE!</v>
      </c>
      <c r="BK208" s="376" t="e" cm="1">
        <f t="array" ref="BK208">bdRateExtend($G208:$G213,P208:P213,$Z208:$Z213,AI208:AI213)</f>
        <v>#VALUE!</v>
      </c>
      <c r="BL208" s="401" t="e" cm="1">
        <f t="array" ref="BL208">bdRateExtend($G208:$G211,Q208:Q211,$Z208:$Z211,AJ208:AJ211)</f>
        <v>#VALUE!</v>
      </c>
      <c r="BM208" s="376" t="e" cm="1">
        <f t="array" ref="BM208">bdRateExtend($G208:$G213,Q208:Q213,$Z208:$Z213,AJ208:AJ213)</f>
        <v>#VALUE!</v>
      </c>
      <c r="BN208" s="401" t="e" cm="1">
        <f t="array" ref="BN208">bdRateExtend($G208:$G211,R208:R211,$Z208:$Z211,AK208:AK211)</f>
        <v>#VALUE!</v>
      </c>
      <c r="BO208" s="402" t="e" cm="1">
        <f t="array" ref="BO208">bdRateExtend($G208:$G213,R208:R213,$Z208:$Z213,AK208:AK213)</f>
        <v>#VALUE!</v>
      </c>
      <c r="BP208" s="402" t="e" cm="1">
        <f t="array" ref="BP208">bdRateExtend($G208:$G213,S208:S213,$Z208:$Z213,AL208:AL213)</f>
        <v>#VALUE!</v>
      </c>
      <c r="BQ208" s="402" t="e" cm="1">
        <f t="array" ref="BQ208">bdRateExtend($G208:$G213,T208:T213,$Z208:$Z213,AM208:AM213)</f>
        <v>#VALUE!</v>
      </c>
      <c r="BR208" s="402" t="e" cm="1">
        <f t="array" ref="BR208">bdRateExtend($G208:$G213,U208:U213,$Z208:$Z213,AN208:AN213)</f>
        <v>#VALUE!</v>
      </c>
    </row>
    <row r="209" spans="1:70" ht="17" customHeight="1" x14ac:dyDescent="0.2">
      <c r="A209" s="387"/>
      <c r="B209" s="390"/>
      <c r="C209" s="393"/>
      <c r="D209" s="396"/>
      <c r="E209" s="399"/>
      <c r="F209" s="312">
        <v>27</v>
      </c>
      <c r="G209" s="35">
        <f>'Anchor-Still'!B206</f>
        <v>0</v>
      </c>
      <c r="H209" s="40">
        <f>'Anchor-Still'!C206</f>
        <v>0</v>
      </c>
      <c r="I209" s="40">
        <f>'Anchor-Still'!D206</f>
        <v>0</v>
      </c>
      <c r="J209" s="40">
        <f>'Anchor-Still'!E206</f>
        <v>0</v>
      </c>
      <c r="K209" s="40"/>
      <c r="L209" s="40">
        <f>'Anchor-Still'!F206</f>
        <v>0</v>
      </c>
      <c r="M209" s="40">
        <f>'Anchor-Still'!G206</f>
        <v>0</v>
      </c>
      <c r="N209" s="40">
        <f>'Anchor-Still'!H206</f>
        <v>0</v>
      </c>
      <c r="O209" s="40"/>
      <c r="P209" s="40"/>
      <c r="Q209" s="40"/>
      <c r="R209" s="40"/>
      <c r="S209" s="40"/>
      <c r="T209" s="40"/>
      <c r="U209" s="40"/>
      <c r="V209" s="40">
        <f>'Anchor-Still'!I206</f>
        <v>0</v>
      </c>
      <c r="W209" s="40">
        <f>'Anchor-Still'!J206</f>
        <v>0</v>
      </c>
      <c r="X209" s="36">
        <f t="shared" si="15"/>
        <v>0</v>
      </c>
      <c r="Y209" s="15"/>
      <c r="Z209" s="35">
        <f>'Test-Still'!B206</f>
        <v>193352</v>
      </c>
      <c r="AA209" s="40">
        <f>'Test-Still'!C206</f>
        <v>41.629399999999997</v>
      </c>
      <c r="AB209" s="40">
        <f>'Test-Still'!D206</f>
        <v>44.079799999999999</v>
      </c>
      <c r="AC209" s="40">
        <f>'Test-Still'!E206</f>
        <v>45.498899999999999</v>
      </c>
      <c r="AD209" s="40"/>
      <c r="AE209" s="40">
        <f>'Test-Still'!F206</f>
        <v>22.707100000000001</v>
      </c>
      <c r="AF209" s="40">
        <f>'Test-Still'!G206</f>
        <v>20.151299999999999</v>
      </c>
      <c r="AG209" s="40">
        <f>'Test-Still'!H206</f>
        <v>93.090100000000007</v>
      </c>
      <c r="AH209" s="40"/>
      <c r="AI209" s="40"/>
      <c r="AJ209" s="40"/>
      <c r="AK209" s="40"/>
      <c r="AL209" s="40"/>
      <c r="AM209" s="40"/>
      <c r="AN209" s="40"/>
      <c r="AO209" s="40">
        <f>'Test-Still'!I206</f>
        <v>24.8</v>
      </c>
      <c r="AP209" s="40">
        <f>'Test-Still'!J206</f>
        <v>5.0099999999999999E-2</v>
      </c>
      <c r="AQ209" s="36">
        <f t="shared" si="16"/>
        <v>6.8888888888888888E-3</v>
      </c>
      <c r="AR209" s="35" t="e">
        <f t="shared" si="17"/>
        <v>#DIV/0!</v>
      </c>
      <c r="AS209" s="40" t="e">
        <f t="shared" si="18"/>
        <v>#DIV/0!</v>
      </c>
      <c r="AT209" s="16"/>
      <c r="AU209" s="16"/>
      <c r="AV209" s="381"/>
      <c r="AW209" s="382"/>
      <c r="AX209" s="403"/>
      <c r="AY209" s="403"/>
      <c r="AZ209" s="406"/>
      <c r="BA209" s="406"/>
      <c r="BB209" s="382"/>
      <c r="BC209" s="377"/>
      <c r="BD209" s="382"/>
      <c r="BE209" s="377"/>
      <c r="BF209" s="380"/>
      <c r="BG209" s="377"/>
      <c r="BH209" s="380"/>
      <c r="BI209" s="377"/>
      <c r="BJ209" s="382"/>
      <c r="BK209" s="377"/>
      <c r="BL209" s="382"/>
      <c r="BM209" s="377"/>
      <c r="BN209" s="382"/>
      <c r="BO209" s="403"/>
      <c r="BP209" s="403"/>
      <c r="BQ209" s="403"/>
      <c r="BR209" s="403"/>
    </row>
    <row r="210" spans="1:70" ht="17" customHeight="1" x14ac:dyDescent="0.2">
      <c r="A210" s="387"/>
      <c r="B210" s="390"/>
      <c r="C210" s="393"/>
      <c r="D210" s="396"/>
      <c r="E210" s="399"/>
      <c r="F210" s="312">
        <v>36</v>
      </c>
      <c r="G210" s="35">
        <f>'Anchor-Still'!B207</f>
        <v>0</v>
      </c>
      <c r="H210" s="40">
        <f>'Anchor-Still'!C207</f>
        <v>0</v>
      </c>
      <c r="I210" s="40">
        <f>'Anchor-Still'!D207</f>
        <v>0</v>
      </c>
      <c r="J210" s="40">
        <f>'Anchor-Still'!E207</f>
        <v>0</v>
      </c>
      <c r="K210" s="40"/>
      <c r="L210" s="40">
        <f>'Anchor-Still'!F207</f>
        <v>0</v>
      </c>
      <c r="M210" s="40">
        <f>'Anchor-Still'!G207</f>
        <v>0</v>
      </c>
      <c r="N210" s="40">
        <f>'Anchor-Still'!H207</f>
        <v>0</v>
      </c>
      <c r="O210" s="40"/>
      <c r="P210" s="40"/>
      <c r="Q210" s="40"/>
      <c r="R210" s="40"/>
      <c r="S210" s="40"/>
      <c r="T210" s="40"/>
      <c r="U210" s="40"/>
      <c r="V210" s="40">
        <f>'Anchor-Still'!I207</f>
        <v>0</v>
      </c>
      <c r="W210" s="40">
        <f>'Anchor-Still'!J207</f>
        <v>0</v>
      </c>
      <c r="X210" s="36">
        <f t="shared" si="15"/>
        <v>0</v>
      </c>
      <c r="Y210" s="15"/>
      <c r="Z210" s="35">
        <f>'Test-Still'!B207</f>
        <v>109496</v>
      </c>
      <c r="AA210" s="40">
        <f>'Test-Still'!C207</f>
        <v>40.2102</v>
      </c>
      <c r="AB210" s="40">
        <f>'Test-Still'!D207</f>
        <v>42.541200000000003</v>
      </c>
      <c r="AC210" s="40">
        <f>'Test-Still'!E207</f>
        <v>43.693199999999997</v>
      </c>
      <c r="AD210" s="40"/>
      <c r="AE210" s="40">
        <f>'Test-Still'!F207</f>
        <v>20.995699999999999</v>
      </c>
      <c r="AF210" s="40">
        <f>'Test-Still'!G207</f>
        <v>19.0716</v>
      </c>
      <c r="AG210" s="40">
        <f>'Test-Still'!H207</f>
        <v>88.406099999999995</v>
      </c>
      <c r="AH210" s="40"/>
      <c r="AI210" s="40"/>
      <c r="AJ210" s="40"/>
      <c r="AK210" s="40"/>
      <c r="AL210" s="40"/>
      <c r="AM210" s="40"/>
      <c r="AN210" s="40"/>
      <c r="AO210" s="40">
        <f>'Test-Still'!I207</f>
        <v>20</v>
      </c>
      <c r="AP210" s="40">
        <f>'Test-Still'!J207</f>
        <v>4.1300000000000003E-2</v>
      </c>
      <c r="AQ210" s="36">
        <f t="shared" si="16"/>
        <v>5.5555555555555558E-3</v>
      </c>
      <c r="AR210" s="35" t="e">
        <f t="shared" si="17"/>
        <v>#DIV/0!</v>
      </c>
      <c r="AS210" s="40" t="e">
        <f t="shared" si="18"/>
        <v>#DIV/0!</v>
      </c>
      <c r="AT210" s="16"/>
      <c r="AU210" s="16"/>
      <c r="AV210" s="381" t="s">
        <v>124</v>
      </c>
      <c r="AW210" s="382" cm="1">
        <f t="array" ref="AW210">bdRateExtend($G209:$G212,H209:H212,$Z209:$Z212,AA209:AA212)</f>
        <v>-1</v>
      </c>
      <c r="AX210" s="403"/>
      <c r="AY210" s="403"/>
      <c r="AZ210" s="406"/>
      <c r="BA210" s="406"/>
      <c r="BB210" s="382" cm="1">
        <f t="array" ref="BB210">bdRateExtend($G209:$G212,L209:L212,$Z209:$Z212,AE209:AE212)</f>
        <v>-1</v>
      </c>
      <c r="BC210" s="377"/>
      <c r="BD210" s="382" cm="1">
        <f t="array" ref="BD210">bdRateExtend($G209:$G212,M209:M212,$Z209:$Z212,AF209:AF212)</f>
        <v>-1</v>
      </c>
      <c r="BE210" s="377"/>
      <c r="BF210" s="380" cm="1">
        <f t="array" ref="BF210">bdRateExtend($G209:$G212,N209:N212,$Z209:$Z212,AG209:AG212)</f>
        <v>-1</v>
      </c>
      <c r="BG210" s="377"/>
      <c r="BH210" s="380" t="e" cm="1">
        <f t="array" ref="BH210">bdRateExtend($G209:$G212,O209:O212,$Z209:$Z212,AH209:AH212)</f>
        <v>#VALUE!</v>
      </c>
      <c r="BI210" s="377"/>
      <c r="BJ210" s="382" t="e" cm="1">
        <f t="array" ref="BJ210">bdRateExtend($G209:$G212,P209:P212,$Z209:$Z212,AI209:AI212)</f>
        <v>#VALUE!</v>
      </c>
      <c r="BK210" s="377"/>
      <c r="BL210" s="382" t="e" cm="1">
        <f t="array" ref="BL210">bdRateExtend($G209:$G212,Q209:Q212,$Z209:$Z212,AJ209:AJ212)</f>
        <v>#VALUE!</v>
      </c>
      <c r="BM210" s="377"/>
      <c r="BN210" s="382" t="e" cm="1">
        <f t="array" ref="BN210">bdRateExtend($G209:$G212,R209:R212,$Z209:$Z212,AK209:AK212)</f>
        <v>#VALUE!</v>
      </c>
      <c r="BO210" s="403"/>
      <c r="BP210" s="403"/>
      <c r="BQ210" s="403"/>
      <c r="BR210" s="403"/>
    </row>
    <row r="211" spans="1:70" ht="17" customHeight="1" x14ac:dyDescent="0.2">
      <c r="A211" s="387"/>
      <c r="B211" s="390"/>
      <c r="C211" s="393"/>
      <c r="D211" s="396"/>
      <c r="E211" s="399"/>
      <c r="F211" s="312">
        <v>45</v>
      </c>
      <c r="G211" s="35">
        <f>'Anchor-Still'!B208</f>
        <v>0</v>
      </c>
      <c r="H211" s="40">
        <f>'Anchor-Still'!C208</f>
        <v>0</v>
      </c>
      <c r="I211" s="40">
        <f>'Anchor-Still'!D208</f>
        <v>0</v>
      </c>
      <c r="J211" s="40">
        <f>'Anchor-Still'!E208</f>
        <v>0</v>
      </c>
      <c r="K211" s="40"/>
      <c r="L211" s="40">
        <f>'Anchor-Still'!F208</f>
        <v>0</v>
      </c>
      <c r="M211" s="40">
        <f>'Anchor-Still'!G208</f>
        <v>0</v>
      </c>
      <c r="N211" s="40">
        <f>'Anchor-Still'!H208</f>
        <v>0</v>
      </c>
      <c r="O211" s="40"/>
      <c r="P211" s="40"/>
      <c r="Q211" s="40"/>
      <c r="R211" s="40"/>
      <c r="S211" s="40"/>
      <c r="T211" s="40"/>
      <c r="U211" s="40"/>
      <c r="V211" s="40">
        <f>'Anchor-Still'!I208</f>
        <v>0</v>
      </c>
      <c r="W211" s="40">
        <f>'Anchor-Still'!J208</f>
        <v>0</v>
      </c>
      <c r="X211" s="36">
        <f t="shared" si="15"/>
        <v>0</v>
      </c>
      <c r="Y211" s="15"/>
      <c r="Z211" s="35">
        <f>'Test-Still'!B208</f>
        <v>64440</v>
      </c>
      <c r="AA211" s="40">
        <f>'Test-Still'!C208</f>
        <v>38.513199999999998</v>
      </c>
      <c r="AB211" s="40">
        <f>'Test-Still'!D208</f>
        <v>40.564999999999998</v>
      </c>
      <c r="AC211" s="40">
        <f>'Test-Still'!E208</f>
        <v>41.718299999999999</v>
      </c>
      <c r="AD211" s="40"/>
      <c r="AE211" s="40">
        <f>'Test-Still'!F208</f>
        <v>19.161200000000001</v>
      </c>
      <c r="AF211" s="40">
        <f>'Test-Still'!G208</f>
        <v>17.823699999999999</v>
      </c>
      <c r="AG211" s="40">
        <f>'Test-Still'!H208</f>
        <v>81.198700000000002</v>
      </c>
      <c r="AH211" s="40"/>
      <c r="AI211" s="40"/>
      <c r="AJ211" s="40"/>
      <c r="AK211" s="40"/>
      <c r="AL211" s="40"/>
      <c r="AM211" s="40"/>
      <c r="AN211" s="40"/>
      <c r="AO211" s="40">
        <f>'Test-Still'!I208</f>
        <v>13.6</v>
      </c>
      <c r="AP211" s="40">
        <f>'Test-Still'!J208</f>
        <v>4.9200000000000001E-2</v>
      </c>
      <c r="AQ211" s="36">
        <f t="shared" si="16"/>
        <v>3.7777777777777775E-3</v>
      </c>
      <c r="AR211" s="35" t="e">
        <f t="shared" si="17"/>
        <v>#DIV/0!</v>
      </c>
      <c r="AS211" s="40" t="e">
        <f t="shared" si="18"/>
        <v>#DIV/0!</v>
      </c>
      <c r="AT211" s="16"/>
      <c r="AU211" s="16"/>
      <c r="AV211" s="381"/>
      <c r="AW211" s="382"/>
      <c r="AX211" s="403"/>
      <c r="AY211" s="403"/>
      <c r="AZ211" s="406"/>
      <c r="BA211" s="406"/>
      <c r="BB211" s="382"/>
      <c r="BC211" s="377"/>
      <c r="BD211" s="382"/>
      <c r="BE211" s="377"/>
      <c r="BF211" s="380"/>
      <c r="BG211" s="377"/>
      <c r="BH211" s="380"/>
      <c r="BI211" s="377"/>
      <c r="BJ211" s="382"/>
      <c r="BK211" s="377"/>
      <c r="BL211" s="382"/>
      <c r="BM211" s="377"/>
      <c r="BN211" s="382"/>
      <c r="BO211" s="403"/>
      <c r="BP211" s="403"/>
      <c r="BQ211" s="403"/>
      <c r="BR211" s="403"/>
    </row>
    <row r="212" spans="1:70" ht="17" customHeight="1" x14ac:dyDescent="0.2">
      <c r="A212" s="387"/>
      <c r="B212" s="390"/>
      <c r="C212" s="393"/>
      <c r="D212" s="396"/>
      <c r="E212" s="399"/>
      <c r="F212" s="312">
        <v>54</v>
      </c>
      <c r="G212" s="35">
        <f>'Anchor-Still'!B209</f>
        <v>0</v>
      </c>
      <c r="H212" s="40">
        <f>'Anchor-Still'!C209</f>
        <v>0</v>
      </c>
      <c r="I212" s="40">
        <f>'Anchor-Still'!D209</f>
        <v>0</v>
      </c>
      <c r="J212" s="40">
        <f>'Anchor-Still'!E209</f>
        <v>0</v>
      </c>
      <c r="K212" s="40"/>
      <c r="L212" s="40">
        <f>'Anchor-Still'!F209</f>
        <v>0</v>
      </c>
      <c r="M212" s="40">
        <f>'Anchor-Still'!G209</f>
        <v>0</v>
      </c>
      <c r="N212" s="40">
        <f>'Anchor-Still'!H209</f>
        <v>0</v>
      </c>
      <c r="O212" s="40"/>
      <c r="P212" s="40"/>
      <c r="Q212" s="40"/>
      <c r="R212" s="40"/>
      <c r="S212" s="40"/>
      <c r="T212" s="40"/>
      <c r="U212" s="40"/>
      <c r="V212" s="40">
        <f>'Anchor-Still'!I209</f>
        <v>0</v>
      </c>
      <c r="W212" s="40">
        <f>'Anchor-Still'!J209</f>
        <v>0</v>
      </c>
      <c r="X212" s="36">
        <f t="shared" si="15"/>
        <v>0</v>
      </c>
      <c r="Y212" s="15"/>
      <c r="Z212" s="35">
        <f>'Test-Still'!B209</f>
        <v>38360</v>
      </c>
      <c r="AA212" s="40">
        <f>'Test-Still'!C209</f>
        <v>36.391399999999997</v>
      </c>
      <c r="AB212" s="40">
        <f>'Test-Still'!D209</f>
        <v>38.819299999999998</v>
      </c>
      <c r="AC212" s="40">
        <f>'Test-Still'!E209</f>
        <v>39.797499999999999</v>
      </c>
      <c r="AD212" s="40"/>
      <c r="AE212" s="40">
        <f>'Test-Still'!F209</f>
        <v>17.052700000000002</v>
      </c>
      <c r="AF212" s="40">
        <f>'Test-Still'!G209</f>
        <v>16.266100000000002</v>
      </c>
      <c r="AG212" s="40">
        <f>'Test-Still'!H209</f>
        <v>68.692899999999995</v>
      </c>
      <c r="AH212" s="40"/>
      <c r="AI212" s="40"/>
      <c r="AJ212" s="40"/>
      <c r="AK212" s="40"/>
      <c r="AL212" s="40"/>
      <c r="AM212" s="40"/>
      <c r="AN212" s="40"/>
      <c r="AO212" s="40">
        <f>'Test-Still'!I209</f>
        <v>10.3</v>
      </c>
      <c r="AP212" s="40">
        <f>'Test-Still'!J209</f>
        <v>3.3700000000000001E-2</v>
      </c>
      <c r="AQ212" s="36">
        <f t="shared" si="16"/>
        <v>2.8611111111111111E-3</v>
      </c>
      <c r="AR212" s="35" t="e">
        <f t="shared" si="17"/>
        <v>#DIV/0!</v>
      </c>
      <c r="AS212" s="40" t="e">
        <f t="shared" si="18"/>
        <v>#DIV/0!</v>
      </c>
      <c r="AT212" s="16"/>
      <c r="AU212" s="16"/>
      <c r="AV212" s="381" t="s">
        <v>125</v>
      </c>
      <c r="AW212" s="382" cm="1">
        <f t="array" ref="AW212">bdRateExtend($G210:$G213,H210:H213,$Z210:$Z213,AA210:AA213)</f>
        <v>-1</v>
      </c>
      <c r="AX212" s="403"/>
      <c r="AY212" s="403"/>
      <c r="AZ212" s="406"/>
      <c r="BA212" s="406"/>
      <c r="BB212" s="382" cm="1">
        <f t="array" ref="BB212">bdRateExtend($G210:$G213,L210:L213,$Z210:$Z213,AE210:AE213)</f>
        <v>-1</v>
      </c>
      <c r="BC212" s="377"/>
      <c r="BD212" s="382" cm="1">
        <f t="array" ref="BD212">bdRateExtend($G210:$G213,M210:M213,$Z210:$Z213,AF210:AF213)</f>
        <v>-1</v>
      </c>
      <c r="BE212" s="377"/>
      <c r="BF212" s="380" cm="1">
        <f t="array" ref="BF212">bdRateExtend($G210:$G213,N210:N213,$Z210:$Z213,AG210:AG213)</f>
        <v>-1</v>
      </c>
      <c r="BG212" s="377"/>
      <c r="BH212" s="380" t="e" cm="1">
        <f t="array" ref="BH212">bdRateExtend($G210:$G213,O210:O213,$Z210:$Z213,AH210:AH213)</f>
        <v>#VALUE!</v>
      </c>
      <c r="BI212" s="377"/>
      <c r="BJ212" s="382" t="e" cm="1">
        <f t="array" ref="BJ212">bdRateExtend($G210:$G213,P210:P213,$Z210:$Z213,AI210:AI213)</f>
        <v>#VALUE!</v>
      </c>
      <c r="BK212" s="377"/>
      <c r="BL212" s="382" t="e" cm="1">
        <f t="array" ref="BL212">bdRateExtend($G210:$G213,Q210:Q213,$Z210:$Z213,AJ210:AJ213)</f>
        <v>#VALUE!</v>
      </c>
      <c r="BM212" s="377"/>
      <c r="BN212" s="382" t="e" cm="1">
        <f t="array" ref="BN212">bdRateExtend($G210:$G213,R210:R213,$Z210:$Z213,AK210:AK213)</f>
        <v>#VALUE!</v>
      </c>
      <c r="BO212" s="403"/>
      <c r="BP212" s="403"/>
      <c r="BQ212" s="403"/>
      <c r="BR212" s="403"/>
    </row>
    <row r="213" spans="1:70" ht="17" customHeight="1" thickBot="1" x14ac:dyDescent="0.25">
      <c r="A213" s="387"/>
      <c r="B213" s="391"/>
      <c r="C213" s="394"/>
      <c r="D213" s="397"/>
      <c r="E213" s="400"/>
      <c r="F213" s="313">
        <v>63</v>
      </c>
      <c r="G213" s="37">
        <f>'Anchor-Still'!B210</f>
        <v>0</v>
      </c>
      <c r="H213" s="38">
        <f>'Anchor-Still'!C210</f>
        <v>0</v>
      </c>
      <c r="I213" s="38">
        <f>'Anchor-Still'!D210</f>
        <v>0</v>
      </c>
      <c r="J213" s="38">
        <f>'Anchor-Still'!E210</f>
        <v>0</v>
      </c>
      <c r="K213" s="38"/>
      <c r="L213" s="38">
        <f>'Anchor-Still'!F210</f>
        <v>0</v>
      </c>
      <c r="M213" s="38">
        <f>'Anchor-Still'!G210</f>
        <v>0</v>
      </c>
      <c r="N213" s="38">
        <f>'Anchor-Still'!H210</f>
        <v>0</v>
      </c>
      <c r="O213" s="38"/>
      <c r="P213" s="38"/>
      <c r="Q213" s="38"/>
      <c r="R213" s="38"/>
      <c r="S213" s="38"/>
      <c r="T213" s="38"/>
      <c r="U213" s="38"/>
      <c r="V213" s="38">
        <f>'Anchor-Still'!I210</f>
        <v>0</v>
      </c>
      <c r="W213" s="38">
        <f>'Anchor-Still'!J210</f>
        <v>0</v>
      </c>
      <c r="X213" s="39">
        <f t="shared" si="15"/>
        <v>0</v>
      </c>
      <c r="Y213" s="15"/>
      <c r="Z213" s="37">
        <f>'Test-Still'!B210</f>
        <v>14456</v>
      </c>
      <c r="AA213" s="38">
        <f>'Test-Still'!C210</f>
        <v>31.903400000000001</v>
      </c>
      <c r="AB213" s="38">
        <f>'Test-Still'!D210</f>
        <v>35.917299999999997</v>
      </c>
      <c r="AC213" s="38">
        <f>'Test-Still'!E210</f>
        <v>36.428100000000001</v>
      </c>
      <c r="AD213" s="38"/>
      <c r="AE213" s="38">
        <f>'Test-Still'!F210</f>
        <v>12.4788</v>
      </c>
      <c r="AF213" s="38">
        <f>'Test-Still'!G210</f>
        <v>12.5052</v>
      </c>
      <c r="AG213" s="38">
        <f>'Test-Still'!H210</f>
        <v>34.158299999999997</v>
      </c>
      <c r="AH213" s="38"/>
      <c r="AI213" s="38"/>
      <c r="AJ213" s="38"/>
      <c r="AK213" s="38"/>
      <c r="AL213" s="38"/>
      <c r="AM213" s="38"/>
      <c r="AN213" s="38"/>
      <c r="AO213" s="38">
        <f>'Test-Still'!I210</f>
        <v>6.8</v>
      </c>
      <c r="AP213" s="38">
        <f>'Test-Still'!J210</f>
        <v>2.9600000000000001E-2</v>
      </c>
      <c r="AQ213" s="39">
        <f t="shared" si="16"/>
        <v>1.8888888888888887E-3</v>
      </c>
      <c r="AR213" s="37" t="e">
        <f t="shared" si="17"/>
        <v>#DIV/0!</v>
      </c>
      <c r="AS213" s="38" t="e">
        <f t="shared" si="18"/>
        <v>#DIV/0!</v>
      </c>
      <c r="AT213" s="16"/>
      <c r="AU213" s="16"/>
      <c r="AV213" s="383"/>
      <c r="AW213" s="384"/>
      <c r="AX213" s="404"/>
      <c r="AY213" s="404"/>
      <c r="AZ213" s="407"/>
      <c r="BA213" s="407"/>
      <c r="BB213" s="384"/>
      <c r="BC213" s="378"/>
      <c r="BD213" s="384"/>
      <c r="BE213" s="378"/>
      <c r="BF213" s="385"/>
      <c r="BG213" s="378"/>
      <c r="BH213" s="385"/>
      <c r="BI213" s="378"/>
      <c r="BJ213" s="384"/>
      <c r="BK213" s="378"/>
      <c r="BL213" s="384"/>
      <c r="BM213" s="378"/>
      <c r="BN213" s="384"/>
      <c r="BO213" s="404"/>
      <c r="BP213" s="404"/>
      <c r="BQ213" s="404"/>
      <c r="BR213" s="404"/>
    </row>
    <row r="214" spans="1:70" ht="17" customHeight="1" x14ac:dyDescent="0.2">
      <c r="A214" s="387"/>
      <c r="B214" s="389" t="s">
        <v>1269</v>
      </c>
      <c r="C214" s="392" t="s">
        <v>1230</v>
      </c>
      <c r="D214" s="395"/>
      <c r="E214" s="398">
        <v>8</v>
      </c>
      <c r="F214" s="311">
        <v>18</v>
      </c>
      <c r="G214" s="32">
        <f>'Anchor-Still'!B211</f>
        <v>0</v>
      </c>
      <c r="H214" s="33">
        <f>'Anchor-Still'!C211</f>
        <v>0</v>
      </c>
      <c r="I214" s="33">
        <f>'Anchor-Still'!D211</f>
        <v>0</v>
      </c>
      <c r="J214" s="33">
        <f>'Anchor-Still'!E211</f>
        <v>0</v>
      </c>
      <c r="K214" s="33"/>
      <c r="L214" s="33">
        <f>'Anchor-Still'!F211</f>
        <v>0</v>
      </c>
      <c r="M214" s="33">
        <f>'Anchor-Still'!G211</f>
        <v>0</v>
      </c>
      <c r="N214" s="33">
        <f>'Anchor-Still'!H211</f>
        <v>0</v>
      </c>
      <c r="O214" s="33"/>
      <c r="P214" s="33"/>
      <c r="Q214" s="33"/>
      <c r="R214" s="33"/>
      <c r="S214" s="33"/>
      <c r="T214" s="33"/>
      <c r="U214" s="33"/>
      <c r="V214" s="33">
        <f>'Anchor-Still'!I211</f>
        <v>0</v>
      </c>
      <c r="W214" s="33">
        <f>'Anchor-Still'!J211</f>
        <v>0</v>
      </c>
      <c r="X214" s="34">
        <f t="shared" si="15"/>
        <v>0</v>
      </c>
      <c r="Y214" s="15"/>
      <c r="Z214" s="32">
        <f>'Test-Still'!B211</f>
        <v>2588384</v>
      </c>
      <c r="AA214" s="33">
        <f>'Test-Still'!C211</f>
        <v>41.262300000000003</v>
      </c>
      <c r="AB214" s="33">
        <f>'Test-Still'!D211</f>
        <v>42.887999999999998</v>
      </c>
      <c r="AC214" s="33">
        <f>'Test-Still'!E211</f>
        <v>43.188400000000001</v>
      </c>
      <c r="AD214" s="33"/>
      <c r="AE214" s="33">
        <f>'Test-Still'!F211</f>
        <v>25.941099999999999</v>
      </c>
      <c r="AF214" s="33">
        <f>'Test-Still'!G211</f>
        <v>25.438500000000001</v>
      </c>
      <c r="AG214" s="33">
        <f>'Test-Still'!H211</f>
        <v>94.7988</v>
      </c>
      <c r="AH214" s="33"/>
      <c r="AI214" s="33"/>
      <c r="AJ214" s="33"/>
      <c r="AK214" s="33"/>
      <c r="AL214" s="33"/>
      <c r="AM214" s="33"/>
      <c r="AN214" s="33"/>
      <c r="AO214" s="33">
        <f>'Test-Still'!I211</f>
        <v>73.5</v>
      </c>
      <c r="AP214" s="33">
        <f>'Test-Still'!J211</f>
        <v>0.13200000000000001</v>
      </c>
      <c r="AQ214" s="34">
        <f t="shared" si="16"/>
        <v>2.0416666666666666E-2</v>
      </c>
      <c r="AR214" s="32" t="e">
        <f t="shared" si="17"/>
        <v>#DIV/0!</v>
      </c>
      <c r="AS214" s="33" t="e">
        <f t="shared" si="18"/>
        <v>#DIV/0!</v>
      </c>
      <c r="AT214" s="16"/>
      <c r="AU214" s="16"/>
      <c r="AV214" s="440" t="s">
        <v>123</v>
      </c>
      <c r="AW214" s="401" cm="1">
        <f t="array" ref="AW214">bdRateExtend($G214:$G217,H214:H217,$Z214:$Z217,AA214:AA217)</f>
        <v>-1</v>
      </c>
      <c r="AX214" s="402" cm="1">
        <f t="array" ref="AX214">bdRateExtend($G214:$G219,H214:H219,$Z214:$Z219,AA214:AA219)</f>
        <v>-1</v>
      </c>
      <c r="AY214" s="402" cm="1">
        <f t="array" ref="AY214">bdRateExtend($G214:$G219,I214:I219,$Z214:$Z219,AB214:AB219)</f>
        <v>-1</v>
      </c>
      <c r="AZ214" s="405" cm="1">
        <f t="array" ref="AZ214">bdRateExtend($G214:$G219,J214:J219,$Z214:$Z219,AC214:AC219)</f>
        <v>-1</v>
      </c>
      <c r="BA214" s="405" t="e" cm="1">
        <f t="array" ref="BA214">bdRateExtend($G214:$G219,K214:K219,$Z214:$Z219,AD214:AD219)</f>
        <v>#VALUE!</v>
      </c>
      <c r="BB214" s="401" cm="1">
        <f t="array" ref="BB214">bdRateExtend($G214:$G217,L214:L217,$Z214:$Z217,AE214:AE217)</f>
        <v>-1</v>
      </c>
      <c r="BC214" s="376" cm="1">
        <f t="array" ref="BC214">bdRateExtend($G214:$G219,L214:L219,$Z214:$Z219,AE214:AE219)</f>
        <v>-1</v>
      </c>
      <c r="BD214" s="401" cm="1">
        <f t="array" ref="BD214">bdRateExtend($G214:$G217,M214:M217,$Z214:$Z217,AF214:AF217)</f>
        <v>-1</v>
      </c>
      <c r="BE214" s="376" cm="1">
        <f t="array" ref="BE214">bdRateExtend($G214:$G219,M214:M219,$Z214:$Z219,AF214:AF219)</f>
        <v>-1</v>
      </c>
      <c r="BF214" s="379" cm="1">
        <f t="array" ref="BF214">bdRateExtend($G214:$G217,N214:N217,$Z214:$Z217,AG214:AG217)</f>
        <v>-1</v>
      </c>
      <c r="BG214" s="376" cm="1">
        <f t="array" ref="BG214">bdRateExtend($G214:$G219,N214:N219,$Z214:$Z219,AG214:AG219)</f>
        <v>-1</v>
      </c>
      <c r="BH214" s="379" t="e" cm="1">
        <f t="array" ref="BH214">bdRateExtend($G214:$G217,O214:O217,$Z214:$Z217,AH214:AH217)</f>
        <v>#VALUE!</v>
      </c>
      <c r="BI214" s="376" t="e" cm="1">
        <f t="array" ref="BI214">bdRateExtend($G214:$G219,O214:O219,$Z214:$Z219,AH214:AH219)</f>
        <v>#VALUE!</v>
      </c>
      <c r="BJ214" s="401" t="e" cm="1">
        <f t="array" ref="BJ214">bdRateExtend($G214:$G217,P214:P217,$Z214:$Z217,AI214:AI217)</f>
        <v>#VALUE!</v>
      </c>
      <c r="BK214" s="376" t="e" cm="1">
        <f t="array" ref="BK214">bdRateExtend($G214:$G219,P214:P219,$Z214:$Z219,AI214:AI219)</f>
        <v>#VALUE!</v>
      </c>
      <c r="BL214" s="401" t="e" cm="1">
        <f t="array" ref="BL214">bdRateExtend($G214:$G217,Q214:Q217,$Z214:$Z217,AJ214:AJ217)</f>
        <v>#VALUE!</v>
      </c>
      <c r="BM214" s="376" t="e" cm="1">
        <f t="array" ref="BM214">bdRateExtend($G214:$G219,Q214:Q219,$Z214:$Z219,AJ214:AJ219)</f>
        <v>#VALUE!</v>
      </c>
      <c r="BN214" s="401" t="e" cm="1">
        <f t="array" ref="BN214">bdRateExtend($G214:$G217,R214:R217,$Z214:$Z217,AK214:AK217)</f>
        <v>#VALUE!</v>
      </c>
      <c r="BO214" s="402" t="e" cm="1">
        <f t="array" ref="BO214">bdRateExtend($G214:$G219,R214:R219,$Z214:$Z219,AK214:AK219)</f>
        <v>#VALUE!</v>
      </c>
      <c r="BP214" s="402" t="e" cm="1">
        <f t="array" ref="BP214">bdRateExtend($G214:$G219,S214:S219,$Z214:$Z219,AL214:AL219)</f>
        <v>#VALUE!</v>
      </c>
      <c r="BQ214" s="402" t="e" cm="1">
        <f t="array" ref="BQ214">bdRateExtend($G214:$G219,T214:T219,$Z214:$Z219,AM214:AM219)</f>
        <v>#VALUE!</v>
      </c>
      <c r="BR214" s="402" t="e" cm="1">
        <f t="array" ref="BR214">bdRateExtend($G214:$G219,U214:U219,$Z214:$Z219,AN214:AN219)</f>
        <v>#VALUE!</v>
      </c>
    </row>
    <row r="215" spans="1:70" ht="17" customHeight="1" x14ac:dyDescent="0.2">
      <c r="A215" s="387"/>
      <c r="B215" s="390"/>
      <c r="C215" s="393"/>
      <c r="D215" s="396"/>
      <c r="E215" s="399"/>
      <c r="F215" s="312">
        <v>27</v>
      </c>
      <c r="G215" s="35">
        <f>'Anchor-Still'!B212</f>
        <v>0</v>
      </c>
      <c r="H215" s="40">
        <f>'Anchor-Still'!C212</f>
        <v>0</v>
      </c>
      <c r="I215" s="40">
        <f>'Anchor-Still'!D212</f>
        <v>0</v>
      </c>
      <c r="J215" s="40">
        <f>'Anchor-Still'!E212</f>
        <v>0</v>
      </c>
      <c r="K215" s="40"/>
      <c r="L215" s="40">
        <f>'Anchor-Still'!F212</f>
        <v>0</v>
      </c>
      <c r="M215" s="40">
        <f>'Anchor-Still'!G212</f>
        <v>0</v>
      </c>
      <c r="N215" s="40">
        <f>'Anchor-Still'!H212</f>
        <v>0</v>
      </c>
      <c r="O215" s="40"/>
      <c r="P215" s="40"/>
      <c r="Q215" s="40"/>
      <c r="R215" s="40"/>
      <c r="S215" s="40"/>
      <c r="T215" s="40"/>
      <c r="U215" s="40"/>
      <c r="V215" s="40">
        <f>'Anchor-Still'!I212</f>
        <v>0</v>
      </c>
      <c r="W215" s="40">
        <f>'Anchor-Still'!J212</f>
        <v>0</v>
      </c>
      <c r="X215" s="36">
        <f t="shared" si="15"/>
        <v>0</v>
      </c>
      <c r="Y215" s="15"/>
      <c r="Z215" s="35">
        <f>'Test-Still'!B212</f>
        <v>1893424</v>
      </c>
      <c r="AA215" s="40">
        <f>'Test-Still'!C212</f>
        <v>37.453600000000002</v>
      </c>
      <c r="AB215" s="40">
        <f>'Test-Still'!D212</f>
        <v>40.727499999999999</v>
      </c>
      <c r="AC215" s="40">
        <f>'Test-Still'!E212</f>
        <v>41.407299999999999</v>
      </c>
      <c r="AD215" s="40"/>
      <c r="AE215" s="40">
        <f>'Test-Still'!F212</f>
        <v>22.8918</v>
      </c>
      <c r="AF215" s="40">
        <f>'Test-Still'!G212</f>
        <v>22.486799999999999</v>
      </c>
      <c r="AG215" s="40">
        <f>'Test-Still'!H212</f>
        <v>92.278499999999994</v>
      </c>
      <c r="AH215" s="40"/>
      <c r="AI215" s="40"/>
      <c r="AJ215" s="40"/>
      <c r="AK215" s="40"/>
      <c r="AL215" s="40"/>
      <c r="AM215" s="40"/>
      <c r="AN215" s="40"/>
      <c r="AO215" s="40">
        <f>'Test-Still'!I212</f>
        <v>74.400000000000006</v>
      </c>
      <c r="AP215" s="40">
        <f>'Test-Still'!J212</f>
        <v>0.1201</v>
      </c>
      <c r="AQ215" s="36">
        <f t="shared" si="16"/>
        <v>2.0666666666666667E-2</v>
      </c>
      <c r="AR215" s="35" t="e">
        <f t="shared" si="17"/>
        <v>#DIV/0!</v>
      </c>
      <c r="AS215" s="40" t="e">
        <f t="shared" si="18"/>
        <v>#DIV/0!</v>
      </c>
      <c r="AT215" s="16"/>
      <c r="AU215" s="16"/>
      <c r="AV215" s="381"/>
      <c r="AW215" s="382"/>
      <c r="AX215" s="403"/>
      <c r="AY215" s="403"/>
      <c r="AZ215" s="406"/>
      <c r="BA215" s="406"/>
      <c r="BB215" s="382"/>
      <c r="BC215" s="377"/>
      <c r="BD215" s="382"/>
      <c r="BE215" s="377"/>
      <c r="BF215" s="380"/>
      <c r="BG215" s="377"/>
      <c r="BH215" s="380"/>
      <c r="BI215" s="377"/>
      <c r="BJ215" s="382"/>
      <c r="BK215" s="377"/>
      <c r="BL215" s="382"/>
      <c r="BM215" s="377"/>
      <c r="BN215" s="382"/>
      <c r="BO215" s="403"/>
      <c r="BP215" s="403"/>
      <c r="BQ215" s="403"/>
      <c r="BR215" s="403"/>
    </row>
    <row r="216" spans="1:70" ht="17" customHeight="1" x14ac:dyDescent="0.2">
      <c r="A216" s="387"/>
      <c r="B216" s="390"/>
      <c r="C216" s="393"/>
      <c r="D216" s="396"/>
      <c r="E216" s="399"/>
      <c r="F216" s="312">
        <v>36</v>
      </c>
      <c r="G216" s="35">
        <f>'Anchor-Still'!B213</f>
        <v>0</v>
      </c>
      <c r="H216" s="40">
        <f>'Anchor-Still'!C213</f>
        <v>0</v>
      </c>
      <c r="I216" s="40">
        <f>'Anchor-Still'!D213</f>
        <v>0</v>
      </c>
      <c r="J216" s="40">
        <f>'Anchor-Still'!E213</f>
        <v>0</v>
      </c>
      <c r="K216" s="40"/>
      <c r="L216" s="40">
        <f>'Anchor-Still'!F213</f>
        <v>0</v>
      </c>
      <c r="M216" s="40">
        <f>'Anchor-Still'!G213</f>
        <v>0</v>
      </c>
      <c r="N216" s="40">
        <f>'Anchor-Still'!H213</f>
        <v>0</v>
      </c>
      <c r="O216" s="40"/>
      <c r="P216" s="40"/>
      <c r="Q216" s="40"/>
      <c r="R216" s="40"/>
      <c r="S216" s="40"/>
      <c r="T216" s="40"/>
      <c r="U216" s="40"/>
      <c r="V216" s="40">
        <f>'Anchor-Still'!I213</f>
        <v>0</v>
      </c>
      <c r="W216" s="40">
        <f>'Anchor-Still'!J213</f>
        <v>0</v>
      </c>
      <c r="X216" s="36">
        <f t="shared" si="15"/>
        <v>0</v>
      </c>
      <c r="Y216" s="15"/>
      <c r="Z216" s="35">
        <f>'Test-Still'!B213</f>
        <v>1173096</v>
      </c>
      <c r="AA216" s="40">
        <f>'Test-Still'!C213</f>
        <v>32.831600000000002</v>
      </c>
      <c r="AB216" s="40">
        <f>'Test-Still'!D213</f>
        <v>38.712299999999999</v>
      </c>
      <c r="AC216" s="40">
        <f>'Test-Still'!E213</f>
        <v>39.786299999999997</v>
      </c>
      <c r="AD216" s="40"/>
      <c r="AE216" s="40">
        <f>'Test-Still'!F213</f>
        <v>19.069299999999998</v>
      </c>
      <c r="AF216" s="40">
        <f>'Test-Still'!G213</f>
        <v>18.709399999999999</v>
      </c>
      <c r="AG216" s="40">
        <f>'Test-Still'!H213</f>
        <v>86.284099999999995</v>
      </c>
      <c r="AH216" s="40"/>
      <c r="AI216" s="40"/>
      <c r="AJ216" s="40"/>
      <c r="AK216" s="40"/>
      <c r="AL216" s="40"/>
      <c r="AM216" s="40"/>
      <c r="AN216" s="40"/>
      <c r="AO216" s="40">
        <f>'Test-Still'!I213</f>
        <v>93.5</v>
      </c>
      <c r="AP216" s="40">
        <f>'Test-Still'!J213</f>
        <v>0.1321</v>
      </c>
      <c r="AQ216" s="36">
        <f t="shared" si="16"/>
        <v>2.5972222222222223E-2</v>
      </c>
      <c r="AR216" s="35" t="e">
        <f t="shared" si="17"/>
        <v>#DIV/0!</v>
      </c>
      <c r="AS216" s="40" t="e">
        <f t="shared" si="18"/>
        <v>#DIV/0!</v>
      </c>
      <c r="AT216" s="16"/>
      <c r="AU216" s="16"/>
      <c r="AV216" s="381" t="s">
        <v>124</v>
      </c>
      <c r="AW216" s="382" cm="1">
        <f t="array" ref="AW216">bdRateExtend($G215:$G218,H215:H218,$Z215:$Z218,AA215:AA218)</f>
        <v>-1</v>
      </c>
      <c r="AX216" s="403"/>
      <c r="AY216" s="403"/>
      <c r="AZ216" s="406"/>
      <c r="BA216" s="406"/>
      <c r="BB216" s="382" cm="1">
        <f t="array" ref="BB216">bdRateExtend($G215:$G218,L215:L218,$Z215:$Z218,AE215:AE218)</f>
        <v>-1</v>
      </c>
      <c r="BC216" s="377"/>
      <c r="BD216" s="382" cm="1">
        <f t="array" ref="BD216">bdRateExtend($G215:$G218,M215:M218,$Z215:$Z218,AF215:AF218)</f>
        <v>-1</v>
      </c>
      <c r="BE216" s="377"/>
      <c r="BF216" s="380" cm="1">
        <f t="array" ref="BF216">bdRateExtend($G215:$G218,N215:N218,$Z215:$Z218,AG215:AG218)</f>
        <v>-1</v>
      </c>
      <c r="BG216" s="377"/>
      <c r="BH216" s="380" t="e" cm="1">
        <f t="array" ref="BH216">bdRateExtend($G215:$G218,O215:O218,$Z215:$Z218,AH215:AH218)</f>
        <v>#VALUE!</v>
      </c>
      <c r="BI216" s="377"/>
      <c r="BJ216" s="382" t="e" cm="1">
        <f t="array" ref="BJ216">bdRateExtend($G215:$G218,P215:P218,$Z215:$Z218,AI215:AI218)</f>
        <v>#VALUE!</v>
      </c>
      <c r="BK216" s="377"/>
      <c r="BL216" s="382" t="e" cm="1">
        <f t="array" ref="BL216">bdRateExtend($G215:$G218,Q215:Q218,$Z215:$Z218,AJ215:AJ218)</f>
        <v>#VALUE!</v>
      </c>
      <c r="BM216" s="377"/>
      <c r="BN216" s="382" t="e" cm="1">
        <f t="array" ref="BN216">bdRateExtend($G215:$G218,R215:R218,$Z215:$Z218,AK215:AK218)</f>
        <v>#VALUE!</v>
      </c>
      <c r="BO216" s="403"/>
      <c r="BP216" s="403"/>
      <c r="BQ216" s="403"/>
      <c r="BR216" s="403"/>
    </row>
    <row r="217" spans="1:70" ht="17" customHeight="1" x14ac:dyDescent="0.2">
      <c r="A217" s="387"/>
      <c r="B217" s="390"/>
      <c r="C217" s="393"/>
      <c r="D217" s="396"/>
      <c r="E217" s="399"/>
      <c r="F217" s="312">
        <v>45</v>
      </c>
      <c r="G217" s="35">
        <f>'Anchor-Still'!B214</f>
        <v>0</v>
      </c>
      <c r="H217" s="40">
        <f>'Anchor-Still'!C214</f>
        <v>0</v>
      </c>
      <c r="I217" s="40">
        <f>'Anchor-Still'!D214</f>
        <v>0</v>
      </c>
      <c r="J217" s="40">
        <f>'Anchor-Still'!E214</f>
        <v>0</v>
      </c>
      <c r="K217" s="40"/>
      <c r="L217" s="40">
        <f>'Anchor-Still'!F214</f>
        <v>0</v>
      </c>
      <c r="M217" s="40">
        <f>'Anchor-Still'!G214</f>
        <v>0</v>
      </c>
      <c r="N217" s="40">
        <f>'Anchor-Still'!H214</f>
        <v>0</v>
      </c>
      <c r="O217" s="40"/>
      <c r="P217" s="40"/>
      <c r="Q217" s="40"/>
      <c r="R217" s="40"/>
      <c r="S217" s="40"/>
      <c r="T217" s="40"/>
      <c r="U217" s="40"/>
      <c r="V217" s="40">
        <f>'Anchor-Still'!I214</f>
        <v>0</v>
      </c>
      <c r="W217" s="40">
        <f>'Anchor-Still'!J214</f>
        <v>0</v>
      </c>
      <c r="X217" s="36">
        <f t="shared" si="15"/>
        <v>0</v>
      </c>
      <c r="Y217" s="15"/>
      <c r="Z217" s="35">
        <f>'Test-Still'!B214</f>
        <v>562680</v>
      </c>
      <c r="AA217" s="40">
        <f>'Test-Still'!C214</f>
        <v>28.517499999999998</v>
      </c>
      <c r="AB217" s="40">
        <f>'Test-Still'!D214</f>
        <v>36.573599999999999</v>
      </c>
      <c r="AC217" s="40">
        <f>'Test-Still'!E214</f>
        <v>37.909599999999998</v>
      </c>
      <c r="AD217" s="40"/>
      <c r="AE217" s="40">
        <f>'Test-Still'!F214</f>
        <v>15.0748</v>
      </c>
      <c r="AF217" s="40">
        <f>'Test-Still'!G214</f>
        <v>14.7149</v>
      </c>
      <c r="AG217" s="40">
        <f>'Test-Still'!H214</f>
        <v>74.104799999999997</v>
      </c>
      <c r="AH217" s="40"/>
      <c r="AI217" s="40"/>
      <c r="AJ217" s="40"/>
      <c r="AK217" s="40"/>
      <c r="AL217" s="40"/>
      <c r="AM217" s="40"/>
      <c r="AN217" s="40"/>
      <c r="AO217" s="40">
        <f>'Test-Still'!I214</f>
        <v>64.5</v>
      </c>
      <c r="AP217" s="40">
        <f>'Test-Still'!J214</f>
        <v>7.7100000000000002E-2</v>
      </c>
      <c r="AQ217" s="36">
        <f t="shared" si="16"/>
        <v>1.7916666666666668E-2</v>
      </c>
      <c r="AR217" s="35" t="e">
        <f t="shared" si="17"/>
        <v>#DIV/0!</v>
      </c>
      <c r="AS217" s="40" t="e">
        <f t="shared" si="18"/>
        <v>#DIV/0!</v>
      </c>
      <c r="AT217" s="16"/>
      <c r="AU217" s="16"/>
      <c r="AV217" s="381"/>
      <c r="AW217" s="382"/>
      <c r="AX217" s="403"/>
      <c r="AY217" s="403"/>
      <c r="AZ217" s="406"/>
      <c r="BA217" s="406"/>
      <c r="BB217" s="382"/>
      <c r="BC217" s="377"/>
      <c r="BD217" s="382"/>
      <c r="BE217" s="377"/>
      <c r="BF217" s="380"/>
      <c r="BG217" s="377"/>
      <c r="BH217" s="380"/>
      <c r="BI217" s="377"/>
      <c r="BJ217" s="382"/>
      <c r="BK217" s="377"/>
      <c r="BL217" s="382"/>
      <c r="BM217" s="377"/>
      <c r="BN217" s="382"/>
      <c r="BO217" s="403"/>
      <c r="BP217" s="403"/>
      <c r="BQ217" s="403"/>
      <c r="BR217" s="403"/>
    </row>
    <row r="218" spans="1:70" ht="17" customHeight="1" x14ac:dyDescent="0.2">
      <c r="A218" s="387"/>
      <c r="B218" s="390"/>
      <c r="C218" s="393"/>
      <c r="D218" s="396"/>
      <c r="E218" s="399"/>
      <c r="F218" s="312">
        <v>54</v>
      </c>
      <c r="G218" s="35">
        <f>'Anchor-Still'!B215</f>
        <v>0</v>
      </c>
      <c r="H218" s="40">
        <f>'Anchor-Still'!C215</f>
        <v>0</v>
      </c>
      <c r="I218" s="40">
        <f>'Anchor-Still'!D215</f>
        <v>0</v>
      </c>
      <c r="J218" s="40">
        <f>'Anchor-Still'!E215</f>
        <v>0</v>
      </c>
      <c r="K218" s="40"/>
      <c r="L218" s="40">
        <f>'Anchor-Still'!F215</f>
        <v>0</v>
      </c>
      <c r="M218" s="40">
        <f>'Anchor-Still'!G215</f>
        <v>0</v>
      </c>
      <c r="N218" s="40">
        <f>'Anchor-Still'!H215</f>
        <v>0</v>
      </c>
      <c r="O218" s="40"/>
      <c r="P218" s="40"/>
      <c r="Q218" s="40"/>
      <c r="R218" s="40"/>
      <c r="S218" s="40"/>
      <c r="T218" s="40"/>
      <c r="U218" s="40"/>
      <c r="V218" s="40">
        <f>'Anchor-Still'!I215</f>
        <v>0</v>
      </c>
      <c r="W218" s="40">
        <f>'Anchor-Still'!J215</f>
        <v>0</v>
      </c>
      <c r="X218" s="36">
        <f t="shared" si="15"/>
        <v>0</v>
      </c>
      <c r="Y218" s="15"/>
      <c r="Z218" s="35">
        <f>'Test-Still'!B215</f>
        <v>219712</v>
      </c>
      <c r="AA218" s="40">
        <f>'Test-Still'!C215</f>
        <v>25.532900000000001</v>
      </c>
      <c r="AB218" s="40">
        <f>'Test-Still'!D215</f>
        <v>35.128599999999999</v>
      </c>
      <c r="AC218" s="40">
        <f>'Test-Still'!E215</f>
        <v>36.249400000000001</v>
      </c>
      <c r="AD218" s="40"/>
      <c r="AE218" s="40">
        <f>'Test-Still'!F215</f>
        <v>11.134600000000001</v>
      </c>
      <c r="AF218" s="40">
        <f>'Test-Still'!G215</f>
        <v>10.969200000000001</v>
      </c>
      <c r="AG218" s="40">
        <f>'Test-Still'!H215</f>
        <v>53.817599999999999</v>
      </c>
      <c r="AH218" s="40"/>
      <c r="AI218" s="40"/>
      <c r="AJ218" s="40"/>
      <c r="AK218" s="40"/>
      <c r="AL218" s="40"/>
      <c r="AM218" s="40"/>
      <c r="AN218" s="40"/>
      <c r="AO218" s="40">
        <f>'Test-Still'!I215</f>
        <v>40.5</v>
      </c>
      <c r="AP218" s="40">
        <f>'Test-Still'!J215</f>
        <v>5.33E-2</v>
      </c>
      <c r="AQ218" s="36">
        <f t="shared" si="16"/>
        <v>1.125E-2</v>
      </c>
      <c r="AR218" s="35" t="e">
        <f t="shared" si="17"/>
        <v>#DIV/0!</v>
      </c>
      <c r="AS218" s="40" t="e">
        <f t="shared" si="18"/>
        <v>#DIV/0!</v>
      </c>
      <c r="AT218" s="16"/>
      <c r="AU218" s="16"/>
      <c r="AV218" s="381" t="s">
        <v>125</v>
      </c>
      <c r="AW218" s="382" cm="1">
        <f t="array" ref="AW218">bdRateExtend($G216:$G219,H216:H219,$Z216:$Z219,AA216:AA219)</f>
        <v>-1</v>
      </c>
      <c r="AX218" s="403"/>
      <c r="AY218" s="403"/>
      <c r="AZ218" s="406"/>
      <c r="BA218" s="406"/>
      <c r="BB218" s="382" cm="1">
        <f t="array" ref="BB218">bdRateExtend($G216:$G219,L216:L219,$Z216:$Z219,AE216:AE219)</f>
        <v>-1</v>
      </c>
      <c r="BC218" s="377"/>
      <c r="BD218" s="382" cm="1">
        <f t="array" ref="BD218">bdRateExtend($G216:$G219,M216:M219,$Z216:$Z219,AF216:AF219)</f>
        <v>-1</v>
      </c>
      <c r="BE218" s="377"/>
      <c r="BF218" s="380" cm="1">
        <f t="array" ref="BF218">bdRateExtend($G216:$G219,N216:N219,$Z216:$Z219,AG216:AG219)</f>
        <v>-1</v>
      </c>
      <c r="BG218" s="377"/>
      <c r="BH218" s="380" t="e" cm="1">
        <f t="array" ref="BH218">bdRateExtend($G216:$G219,O216:O219,$Z216:$Z219,AH216:AH219)</f>
        <v>#VALUE!</v>
      </c>
      <c r="BI218" s="377"/>
      <c r="BJ218" s="382" t="e" cm="1">
        <f t="array" ref="BJ218">bdRateExtend($G216:$G219,P216:P219,$Z216:$Z219,AI216:AI219)</f>
        <v>#VALUE!</v>
      </c>
      <c r="BK218" s="377"/>
      <c r="BL218" s="382" t="e" cm="1">
        <f t="array" ref="BL218">bdRateExtend($G216:$G219,Q216:Q219,$Z216:$Z219,AJ216:AJ219)</f>
        <v>#VALUE!</v>
      </c>
      <c r="BM218" s="377"/>
      <c r="BN218" s="382" t="e" cm="1">
        <f t="array" ref="BN218">bdRateExtend($G216:$G219,R216:R219,$Z216:$Z219,AK216:AK219)</f>
        <v>#VALUE!</v>
      </c>
      <c r="BO218" s="403"/>
      <c r="BP218" s="403"/>
      <c r="BQ218" s="403"/>
      <c r="BR218" s="403"/>
    </row>
    <row r="219" spans="1:70" ht="17" customHeight="1" thickBot="1" x14ac:dyDescent="0.25">
      <c r="A219" s="387"/>
      <c r="B219" s="391"/>
      <c r="C219" s="394"/>
      <c r="D219" s="397"/>
      <c r="E219" s="400"/>
      <c r="F219" s="313">
        <v>63</v>
      </c>
      <c r="G219" s="37">
        <f>'Anchor-Still'!B216</f>
        <v>0</v>
      </c>
      <c r="H219" s="38">
        <f>'Anchor-Still'!C216</f>
        <v>0</v>
      </c>
      <c r="I219" s="38">
        <f>'Anchor-Still'!D216</f>
        <v>0</v>
      </c>
      <c r="J219" s="38">
        <f>'Anchor-Still'!E216</f>
        <v>0</v>
      </c>
      <c r="K219" s="38"/>
      <c r="L219" s="38">
        <f>'Anchor-Still'!F216</f>
        <v>0</v>
      </c>
      <c r="M219" s="38">
        <f>'Anchor-Still'!G216</f>
        <v>0</v>
      </c>
      <c r="N219" s="38">
        <f>'Anchor-Still'!H216</f>
        <v>0</v>
      </c>
      <c r="O219" s="38"/>
      <c r="P219" s="38"/>
      <c r="Q219" s="38"/>
      <c r="R219" s="38"/>
      <c r="S219" s="38"/>
      <c r="T219" s="38"/>
      <c r="U219" s="38"/>
      <c r="V219" s="38">
        <f>'Anchor-Still'!I216</f>
        <v>0</v>
      </c>
      <c r="W219" s="38">
        <f>'Anchor-Still'!J216</f>
        <v>0</v>
      </c>
      <c r="X219" s="39">
        <f t="shared" si="15"/>
        <v>0</v>
      </c>
      <c r="Y219" s="15"/>
      <c r="Z219" s="37">
        <f>'Test-Still'!B216</f>
        <v>39160</v>
      </c>
      <c r="AA219" s="38">
        <f>'Test-Still'!C216</f>
        <v>22.536899999999999</v>
      </c>
      <c r="AB219" s="38">
        <f>'Test-Still'!D216</f>
        <v>33.069400000000002</v>
      </c>
      <c r="AC219" s="38">
        <f>'Test-Still'!E216</f>
        <v>34.285699999999999</v>
      </c>
      <c r="AD219" s="38"/>
      <c r="AE219" s="38">
        <f>'Test-Still'!F216</f>
        <v>6.0762</v>
      </c>
      <c r="AF219" s="38">
        <f>'Test-Still'!G216</f>
        <v>6.5343999999999998</v>
      </c>
      <c r="AG219" s="38">
        <f>'Test-Still'!H216</f>
        <v>13.543900000000001</v>
      </c>
      <c r="AH219" s="38"/>
      <c r="AI219" s="38"/>
      <c r="AJ219" s="38"/>
      <c r="AK219" s="38"/>
      <c r="AL219" s="38"/>
      <c r="AM219" s="38"/>
      <c r="AN219" s="38"/>
      <c r="AO219" s="38">
        <f>'Test-Still'!I216</f>
        <v>15.9</v>
      </c>
      <c r="AP219" s="38">
        <f>'Test-Still'!J216</f>
        <v>2.9899999999999999E-2</v>
      </c>
      <c r="AQ219" s="39">
        <f t="shared" si="16"/>
        <v>4.4166666666666668E-3</v>
      </c>
      <c r="AR219" s="37" t="e">
        <f t="shared" si="17"/>
        <v>#DIV/0!</v>
      </c>
      <c r="AS219" s="38" t="e">
        <f t="shared" si="18"/>
        <v>#DIV/0!</v>
      </c>
      <c r="AT219" s="16"/>
      <c r="AU219" s="16"/>
      <c r="AV219" s="383"/>
      <c r="AW219" s="384"/>
      <c r="AX219" s="404"/>
      <c r="AY219" s="404"/>
      <c r="AZ219" s="407"/>
      <c r="BA219" s="407"/>
      <c r="BB219" s="384"/>
      <c r="BC219" s="378"/>
      <c r="BD219" s="384"/>
      <c r="BE219" s="378"/>
      <c r="BF219" s="385"/>
      <c r="BG219" s="378"/>
      <c r="BH219" s="385"/>
      <c r="BI219" s="378"/>
      <c r="BJ219" s="384"/>
      <c r="BK219" s="378"/>
      <c r="BL219" s="384"/>
      <c r="BM219" s="378"/>
      <c r="BN219" s="384"/>
      <c r="BO219" s="404"/>
      <c r="BP219" s="404"/>
      <c r="BQ219" s="404"/>
      <c r="BR219" s="404"/>
    </row>
    <row r="220" spans="1:70" ht="17" customHeight="1" x14ac:dyDescent="0.2">
      <c r="A220" s="387"/>
      <c r="B220" s="389" t="s">
        <v>1270</v>
      </c>
      <c r="C220" s="392" t="s">
        <v>1231</v>
      </c>
      <c r="D220" s="395"/>
      <c r="E220" s="398">
        <v>8</v>
      </c>
      <c r="F220" s="311">
        <v>18</v>
      </c>
      <c r="G220" s="32">
        <f>'Anchor-Still'!B217</f>
        <v>0</v>
      </c>
      <c r="H220" s="33">
        <f>'Anchor-Still'!C217</f>
        <v>0</v>
      </c>
      <c r="I220" s="33">
        <f>'Anchor-Still'!D217</f>
        <v>0</v>
      </c>
      <c r="J220" s="33">
        <f>'Anchor-Still'!E217</f>
        <v>0</v>
      </c>
      <c r="K220" s="33"/>
      <c r="L220" s="33">
        <f>'Anchor-Still'!F217</f>
        <v>0</v>
      </c>
      <c r="M220" s="33">
        <f>'Anchor-Still'!G217</f>
        <v>0</v>
      </c>
      <c r="N220" s="33">
        <f>'Anchor-Still'!H217</f>
        <v>0</v>
      </c>
      <c r="O220" s="33"/>
      <c r="P220" s="33"/>
      <c r="Q220" s="33"/>
      <c r="R220" s="33"/>
      <c r="S220" s="33"/>
      <c r="T220" s="33"/>
      <c r="U220" s="33"/>
      <c r="V220" s="33">
        <f>'Anchor-Still'!I217</f>
        <v>0</v>
      </c>
      <c r="W220" s="33">
        <f>'Anchor-Still'!J217</f>
        <v>0</v>
      </c>
      <c r="X220" s="34">
        <f t="shared" si="15"/>
        <v>0</v>
      </c>
      <c r="Y220" s="15"/>
      <c r="Z220" s="32">
        <f>'Test-Still'!B217</f>
        <v>1871088</v>
      </c>
      <c r="AA220" s="33">
        <f>'Test-Still'!C217</f>
        <v>40.706699999999998</v>
      </c>
      <c r="AB220" s="33">
        <f>'Test-Still'!D217</f>
        <v>46.4876</v>
      </c>
      <c r="AC220" s="33">
        <f>'Test-Still'!E217</f>
        <v>46.605800000000002</v>
      </c>
      <c r="AD220" s="33"/>
      <c r="AE220" s="33">
        <f>'Test-Still'!F217</f>
        <v>28.061900000000001</v>
      </c>
      <c r="AF220" s="33">
        <f>'Test-Still'!G217</f>
        <v>24.315999999999999</v>
      </c>
      <c r="AG220" s="33">
        <f>'Test-Still'!H217</f>
        <v>94.066000000000003</v>
      </c>
      <c r="AH220" s="33"/>
      <c r="AI220" s="33"/>
      <c r="AJ220" s="33"/>
      <c r="AK220" s="33"/>
      <c r="AL220" s="33"/>
      <c r="AM220" s="33"/>
      <c r="AN220" s="33"/>
      <c r="AO220" s="33">
        <f>'Test-Still'!I217</f>
        <v>60.9</v>
      </c>
      <c r="AP220" s="33">
        <f>'Test-Still'!J217</f>
        <v>0.1046</v>
      </c>
      <c r="AQ220" s="34">
        <f t="shared" si="16"/>
        <v>1.6916666666666667E-2</v>
      </c>
      <c r="AR220" s="32" t="e">
        <f t="shared" si="17"/>
        <v>#DIV/0!</v>
      </c>
      <c r="AS220" s="33" t="e">
        <f t="shared" si="18"/>
        <v>#DIV/0!</v>
      </c>
      <c r="AT220" s="16"/>
      <c r="AU220" s="16"/>
      <c r="AV220" s="440" t="s">
        <v>123</v>
      </c>
      <c r="AW220" s="401" cm="1">
        <f t="array" ref="AW220">bdRateExtend($G220:$G223,H220:H223,$Z220:$Z223,AA220:AA223)</f>
        <v>-1</v>
      </c>
      <c r="AX220" s="402" cm="1">
        <f t="array" ref="AX220">bdRateExtend($G220:$G225,H220:H225,$Z220:$Z225,AA220:AA225)</f>
        <v>-1</v>
      </c>
      <c r="AY220" s="402" cm="1">
        <f t="array" ref="AY220">bdRateExtend($G220:$G225,I220:I225,$Z220:$Z225,AB220:AB225)</f>
        <v>-1</v>
      </c>
      <c r="AZ220" s="405" cm="1">
        <f t="array" ref="AZ220">bdRateExtend($G220:$G225,J220:J225,$Z220:$Z225,AC220:AC225)</f>
        <v>-1</v>
      </c>
      <c r="BA220" s="405" t="e" cm="1">
        <f t="array" ref="BA220">bdRateExtend($G220:$G225,K220:K225,$Z220:$Z225,AD220:AD225)</f>
        <v>#VALUE!</v>
      </c>
      <c r="BB220" s="401" cm="1">
        <f t="array" ref="BB220">bdRateExtend($G220:$G223,L220:L223,$Z220:$Z223,AE220:AE223)</f>
        <v>-1</v>
      </c>
      <c r="BC220" s="376" cm="1">
        <f t="array" ref="BC220">bdRateExtend($G220:$G225,L220:L225,$Z220:$Z225,AE220:AE225)</f>
        <v>-1</v>
      </c>
      <c r="BD220" s="401" cm="1">
        <f t="array" ref="BD220">bdRateExtend($G220:$G223,M220:M223,$Z220:$Z223,AF220:AF223)</f>
        <v>-1</v>
      </c>
      <c r="BE220" s="376" cm="1">
        <f t="array" ref="BE220">bdRateExtend($G220:$G225,M220:M225,$Z220:$Z225,AF220:AF225)</f>
        <v>-1</v>
      </c>
      <c r="BF220" s="379" cm="1">
        <f t="array" ref="BF220">bdRateExtend($G220:$G223,N220:N223,$Z220:$Z223,AG220:AG223)</f>
        <v>-1</v>
      </c>
      <c r="BG220" s="376" cm="1">
        <f t="array" ref="BG220">bdRateExtend($G220:$G225,N220:N225,$Z220:$Z225,AG220:AG225)</f>
        <v>-1</v>
      </c>
      <c r="BH220" s="379" t="e" cm="1">
        <f t="array" ref="BH220">bdRateExtend($G220:$G223,O220:O223,$Z220:$Z223,AH220:AH223)</f>
        <v>#VALUE!</v>
      </c>
      <c r="BI220" s="376" t="e" cm="1">
        <f t="array" ref="BI220">bdRateExtend($G220:$G225,O220:O225,$Z220:$Z225,AH220:AH225)</f>
        <v>#VALUE!</v>
      </c>
      <c r="BJ220" s="401" t="e" cm="1">
        <f t="array" ref="BJ220">bdRateExtend($G220:$G223,P220:P223,$Z220:$Z223,AI220:AI223)</f>
        <v>#VALUE!</v>
      </c>
      <c r="BK220" s="376" t="e" cm="1">
        <f t="array" ref="BK220">bdRateExtend($G220:$G225,P220:P225,$Z220:$Z225,AI220:AI225)</f>
        <v>#VALUE!</v>
      </c>
      <c r="BL220" s="401" t="e" cm="1">
        <f t="array" ref="BL220">bdRateExtend($G220:$G223,Q220:Q223,$Z220:$Z223,AJ220:AJ223)</f>
        <v>#VALUE!</v>
      </c>
      <c r="BM220" s="376" t="e" cm="1">
        <f t="array" ref="BM220">bdRateExtend($G220:$G225,Q220:Q225,$Z220:$Z225,AJ220:AJ225)</f>
        <v>#VALUE!</v>
      </c>
      <c r="BN220" s="401" t="e" cm="1">
        <f t="array" ref="BN220">bdRateExtend($G220:$G223,R220:R223,$Z220:$Z223,AK220:AK223)</f>
        <v>#VALUE!</v>
      </c>
      <c r="BO220" s="402" t="e" cm="1">
        <f t="array" ref="BO220">bdRateExtend($G220:$G225,R220:R225,$Z220:$Z225,AK220:AK225)</f>
        <v>#VALUE!</v>
      </c>
      <c r="BP220" s="402" t="e" cm="1">
        <f t="array" ref="BP220">bdRateExtend($G220:$G225,S220:S225,$Z220:$Z225,AL220:AL225)</f>
        <v>#VALUE!</v>
      </c>
      <c r="BQ220" s="402" t="e" cm="1">
        <f t="array" ref="BQ220">bdRateExtend($G220:$G225,T220:T225,$Z220:$Z225,AM220:AM225)</f>
        <v>#VALUE!</v>
      </c>
      <c r="BR220" s="402" t="e" cm="1">
        <f t="array" ref="BR220">bdRateExtend($G220:$G225,U220:U225,$Z220:$Z225,AN220:AN225)</f>
        <v>#VALUE!</v>
      </c>
    </row>
    <row r="221" spans="1:70" ht="17" customHeight="1" x14ac:dyDescent="0.2">
      <c r="A221" s="387"/>
      <c r="B221" s="390"/>
      <c r="C221" s="393"/>
      <c r="D221" s="396"/>
      <c r="E221" s="399"/>
      <c r="F221" s="312">
        <v>27</v>
      </c>
      <c r="G221" s="35">
        <f>'Anchor-Still'!B218</f>
        <v>0</v>
      </c>
      <c r="H221" s="40">
        <f>'Anchor-Still'!C218</f>
        <v>0</v>
      </c>
      <c r="I221" s="40">
        <f>'Anchor-Still'!D218</f>
        <v>0</v>
      </c>
      <c r="J221" s="40">
        <f>'Anchor-Still'!E218</f>
        <v>0</v>
      </c>
      <c r="K221" s="40"/>
      <c r="L221" s="40">
        <f>'Anchor-Still'!F218</f>
        <v>0</v>
      </c>
      <c r="M221" s="40">
        <f>'Anchor-Still'!G218</f>
        <v>0</v>
      </c>
      <c r="N221" s="40">
        <f>'Anchor-Still'!H218</f>
        <v>0</v>
      </c>
      <c r="O221" s="40"/>
      <c r="P221" s="40"/>
      <c r="Q221" s="40"/>
      <c r="R221" s="40"/>
      <c r="S221" s="40"/>
      <c r="T221" s="40"/>
      <c r="U221" s="40"/>
      <c r="V221" s="40">
        <f>'Anchor-Still'!I218</f>
        <v>0</v>
      </c>
      <c r="W221" s="40">
        <f>'Anchor-Still'!J218</f>
        <v>0</v>
      </c>
      <c r="X221" s="36">
        <f t="shared" si="15"/>
        <v>0</v>
      </c>
      <c r="Y221" s="15"/>
      <c r="Z221" s="35">
        <f>'Test-Still'!B218</f>
        <v>1312792</v>
      </c>
      <c r="AA221" s="40">
        <f>'Test-Still'!C218</f>
        <v>37.040700000000001</v>
      </c>
      <c r="AB221" s="40">
        <f>'Test-Still'!D218</f>
        <v>44.709200000000003</v>
      </c>
      <c r="AC221" s="40">
        <f>'Test-Still'!E218</f>
        <v>44.598599999999998</v>
      </c>
      <c r="AD221" s="40"/>
      <c r="AE221" s="40">
        <f>'Test-Still'!F218</f>
        <v>24.1905</v>
      </c>
      <c r="AF221" s="40">
        <f>'Test-Still'!G218</f>
        <v>20.744599999999998</v>
      </c>
      <c r="AG221" s="40">
        <f>'Test-Still'!H218</f>
        <v>90.987399999999994</v>
      </c>
      <c r="AH221" s="40"/>
      <c r="AI221" s="40"/>
      <c r="AJ221" s="40"/>
      <c r="AK221" s="40"/>
      <c r="AL221" s="40"/>
      <c r="AM221" s="40"/>
      <c r="AN221" s="40"/>
      <c r="AO221" s="40">
        <f>'Test-Still'!I218</f>
        <v>59.7</v>
      </c>
      <c r="AP221" s="40">
        <f>'Test-Still'!J218</f>
        <v>9.6000000000000002E-2</v>
      </c>
      <c r="AQ221" s="36">
        <f t="shared" si="16"/>
        <v>1.6583333333333335E-2</v>
      </c>
      <c r="AR221" s="35" t="e">
        <f t="shared" si="17"/>
        <v>#DIV/0!</v>
      </c>
      <c r="AS221" s="40" t="e">
        <f t="shared" si="18"/>
        <v>#DIV/0!</v>
      </c>
      <c r="AT221" s="16"/>
      <c r="AU221" s="16"/>
      <c r="AV221" s="381"/>
      <c r="AW221" s="382"/>
      <c r="AX221" s="403"/>
      <c r="AY221" s="403"/>
      <c r="AZ221" s="406"/>
      <c r="BA221" s="406"/>
      <c r="BB221" s="382"/>
      <c r="BC221" s="377"/>
      <c r="BD221" s="382"/>
      <c r="BE221" s="377"/>
      <c r="BF221" s="380"/>
      <c r="BG221" s="377"/>
      <c r="BH221" s="380"/>
      <c r="BI221" s="377"/>
      <c r="BJ221" s="382"/>
      <c r="BK221" s="377"/>
      <c r="BL221" s="382"/>
      <c r="BM221" s="377"/>
      <c r="BN221" s="382"/>
      <c r="BO221" s="403"/>
      <c r="BP221" s="403"/>
      <c r="BQ221" s="403"/>
      <c r="BR221" s="403"/>
    </row>
    <row r="222" spans="1:70" ht="17" customHeight="1" x14ac:dyDescent="0.2">
      <c r="A222" s="387"/>
      <c r="B222" s="390"/>
      <c r="C222" s="393"/>
      <c r="D222" s="396"/>
      <c r="E222" s="399"/>
      <c r="F222" s="312">
        <v>36</v>
      </c>
      <c r="G222" s="35">
        <f>'Anchor-Still'!B219</f>
        <v>0</v>
      </c>
      <c r="H222" s="40">
        <f>'Anchor-Still'!C219</f>
        <v>0</v>
      </c>
      <c r="I222" s="40">
        <f>'Anchor-Still'!D219</f>
        <v>0</v>
      </c>
      <c r="J222" s="40">
        <f>'Anchor-Still'!E219</f>
        <v>0</v>
      </c>
      <c r="K222" s="40"/>
      <c r="L222" s="40">
        <f>'Anchor-Still'!F219</f>
        <v>0</v>
      </c>
      <c r="M222" s="40">
        <f>'Anchor-Still'!G219</f>
        <v>0</v>
      </c>
      <c r="N222" s="40">
        <f>'Anchor-Still'!H219</f>
        <v>0</v>
      </c>
      <c r="O222" s="40"/>
      <c r="P222" s="40"/>
      <c r="Q222" s="40"/>
      <c r="R222" s="40"/>
      <c r="S222" s="40"/>
      <c r="T222" s="40"/>
      <c r="U222" s="40"/>
      <c r="V222" s="40">
        <f>'Anchor-Still'!I219</f>
        <v>0</v>
      </c>
      <c r="W222" s="40">
        <f>'Anchor-Still'!J219</f>
        <v>0</v>
      </c>
      <c r="X222" s="36">
        <f t="shared" si="15"/>
        <v>0</v>
      </c>
      <c r="Y222" s="15"/>
      <c r="Z222" s="35">
        <f>'Test-Still'!B219</f>
        <v>782432</v>
      </c>
      <c r="AA222" s="40">
        <f>'Test-Still'!C219</f>
        <v>32.923499999999997</v>
      </c>
      <c r="AB222" s="40">
        <f>'Test-Still'!D219</f>
        <v>42.836199999999998</v>
      </c>
      <c r="AC222" s="40">
        <f>'Test-Still'!E219</f>
        <v>43.011400000000002</v>
      </c>
      <c r="AD222" s="40"/>
      <c r="AE222" s="40">
        <f>'Test-Still'!F219</f>
        <v>19.692299999999999</v>
      </c>
      <c r="AF222" s="40">
        <f>'Test-Still'!G219</f>
        <v>16.904699999999998</v>
      </c>
      <c r="AG222" s="40">
        <f>'Test-Still'!H219</f>
        <v>83.928600000000003</v>
      </c>
      <c r="AH222" s="40"/>
      <c r="AI222" s="40"/>
      <c r="AJ222" s="40"/>
      <c r="AK222" s="40"/>
      <c r="AL222" s="40"/>
      <c r="AM222" s="40"/>
      <c r="AN222" s="40"/>
      <c r="AO222" s="40">
        <f>'Test-Still'!I219</f>
        <v>67.900000000000006</v>
      </c>
      <c r="AP222" s="40">
        <f>'Test-Still'!J219</f>
        <v>7.7799999999999994E-2</v>
      </c>
      <c r="AQ222" s="36">
        <f t="shared" si="16"/>
        <v>1.8861111111111113E-2</v>
      </c>
      <c r="AR222" s="35" t="e">
        <f t="shared" si="17"/>
        <v>#DIV/0!</v>
      </c>
      <c r="AS222" s="40" t="e">
        <f t="shared" si="18"/>
        <v>#DIV/0!</v>
      </c>
      <c r="AT222" s="16"/>
      <c r="AU222" s="16"/>
      <c r="AV222" s="381" t="s">
        <v>124</v>
      </c>
      <c r="AW222" s="382" cm="1">
        <f t="array" ref="AW222">bdRateExtend($G221:$G224,H221:H224,$Z221:$Z224,AA221:AA224)</f>
        <v>-1</v>
      </c>
      <c r="AX222" s="403"/>
      <c r="AY222" s="403"/>
      <c r="AZ222" s="406"/>
      <c r="BA222" s="406"/>
      <c r="BB222" s="382" cm="1">
        <f t="array" ref="BB222">bdRateExtend($G221:$G224,L221:L224,$Z221:$Z224,AE221:AE224)</f>
        <v>-1</v>
      </c>
      <c r="BC222" s="377"/>
      <c r="BD222" s="382" cm="1">
        <f t="array" ref="BD222">bdRateExtend($G221:$G224,M221:M224,$Z221:$Z224,AF221:AF224)</f>
        <v>-1</v>
      </c>
      <c r="BE222" s="377"/>
      <c r="BF222" s="380" cm="1">
        <f t="array" ref="BF222">bdRateExtend($G221:$G224,N221:N224,$Z221:$Z224,AG221:AG224)</f>
        <v>-1</v>
      </c>
      <c r="BG222" s="377"/>
      <c r="BH222" s="380" t="e" cm="1">
        <f t="array" ref="BH222">bdRateExtend($G221:$G224,O221:O224,$Z221:$Z224,AH221:AH224)</f>
        <v>#VALUE!</v>
      </c>
      <c r="BI222" s="377"/>
      <c r="BJ222" s="382" t="e" cm="1">
        <f t="array" ref="BJ222">bdRateExtend($G221:$G224,P221:P224,$Z221:$Z224,AI221:AI224)</f>
        <v>#VALUE!</v>
      </c>
      <c r="BK222" s="377"/>
      <c r="BL222" s="382" t="e" cm="1">
        <f t="array" ref="BL222">bdRateExtend($G221:$G224,Q221:Q224,$Z221:$Z224,AJ221:AJ224)</f>
        <v>#VALUE!</v>
      </c>
      <c r="BM222" s="377"/>
      <c r="BN222" s="382" t="e" cm="1">
        <f t="array" ref="BN222">bdRateExtend($G221:$G224,R221:R224,$Z221:$Z224,AK221:AK224)</f>
        <v>#VALUE!</v>
      </c>
      <c r="BO222" s="403"/>
      <c r="BP222" s="403"/>
      <c r="BQ222" s="403"/>
      <c r="BR222" s="403"/>
    </row>
    <row r="223" spans="1:70" ht="17" customHeight="1" x14ac:dyDescent="0.2">
      <c r="A223" s="387"/>
      <c r="B223" s="390"/>
      <c r="C223" s="393"/>
      <c r="D223" s="396"/>
      <c r="E223" s="399"/>
      <c r="F223" s="312">
        <v>45</v>
      </c>
      <c r="G223" s="35">
        <f>'Anchor-Still'!B220</f>
        <v>0</v>
      </c>
      <c r="H223" s="40">
        <f>'Anchor-Still'!C220</f>
        <v>0</v>
      </c>
      <c r="I223" s="40">
        <f>'Anchor-Still'!D220</f>
        <v>0</v>
      </c>
      <c r="J223" s="40">
        <f>'Anchor-Still'!E220</f>
        <v>0</v>
      </c>
      <c r="K223" s="40"/>
      <c r="L223" s="40">
        <f>'Anchor-Still'!F220</f>
        <v>0</v>
      </c>
      <c r="M223" s="40">
        <f>'Anchor-Still'!G220</f>
        <v>0</v>
      </c>
      <c r="N223" s="40">
        <f>'Anchor-Still'!H220</f>
        <v>0</v>
      </c>
      <c r="O223" s="40"/>
      <c r="P223" s="40"/>
      <c r="Q223" s="40"/>
      <c r="R223" s="40"/>
      <c r="S223" s="40"/>
      <c r="T223" s="40"/>
      <c r="U223" s="40"/>
      <c r="V223" s="40">
        <f>'Anchor-Still'!I220</f>
        <v>0</v>
      </c>
      <c r="W223" s="40">
        <f>'Anchor-Still'!J220</f>
        <v>0</v>
      </c>
      <c r="X223" s="36">
        <f t="shared" si="15"/>
        <v>0</v>
      </c>
      <c r="Y223" s="15"/>
      <c r="Z223" s="35">
        <f>'Test-Still'!B220</f>
        <v>366784</v>
      </c>
      <c r="AA223" s="40">
        <f>'Test-Still'!C220</f>
        <v>28.9953</v>
      </c>
      <c r="AB223" s="40">
        <f>'Test-Still'!D220</f>
        <v>40.713900000000002</v>
      </c>
      <c r="AC223" s="40">
        <f>'Test-Still'!E220</f>
        <v>41.271099999999997</v>
      </c>
      <c r="AD223" s="40"/>
      <c r="AE223" s="40">
        <f>'Test-Still'!F220</f>
        <v>15.488899999999999</v>
      </c>
      <c r="AF223" s="40">
        <f>'Test-Still'!G220</f>
        <v>13.2341</v>
      </c>
      <c r="AG223" s="40">
        <f>'Test-Still'!H220</f>
        <v>69.362700000000004</v>
      </c>
      <c r="AH223" s="40"/>
      <c r="AI223" s="40"/>
      <c r="AJ223" s="40"/>
      <c r="AK223" s="40"/>
      <c r="AL223" s="40"/>
      <c r="AM223" s="40"/>
      <c r="AN223" s="40"/>
      <c r="AO223" s="40">
        <f>'Test-Still'!I220</f>
        <v>47.2</v>
      </c>
      <c r="AP223" s="40">
        <f>'Test-Still'!J220</f>
        <v>5.6500000000000002E-2</v>
      </c>
      <c r="AQ223" s="36">
        <f t="shared" si="16"/>
        <v>1.3111111111111112E-2</v>
      </c>
      <c r="AR223" s="35" t="e">
        <f t="shared" si="17"/>
        <v>#DIV/0!</v>
      </c>
      <c r="AS223" s="40" t="e">
        <f t="shared" si="18"/>
        <v>#DIV/0!</v>
      </c>
      <c r="AT223" s="16"/>
      <c r="AU223" s="16"/>
      <c r="AV223" s="381"/>
      <c r="AW223" s="382"/>
      <c r="AX223" s="403"/>
      <c r="AY223" s="403"/>
      <c r="AZ223" s="406"/>
      <c r="BA223" s="406"/>
      <c r="BB223" s="382"/>
      <c r="BC223" s="377"/>
      <c r="BD223" s="382"/>
      <c r="BE223" s="377"/>
      <c r="BF223" s="380"/>
      <c r="BG223" s="377"/>
      <c r="BH223" s="380"/>
      <c r="BI223" s="377"/>
      <c r="BJ223" s="382"/>
      <c r="BK223" s="377"/>
      <c r="BL223" s="382"/>
      <c r="BM223" s="377"/>
      <c r="BN223" s="382"/>
      <c r="BO223" s="403"/>
      <c r="BP223" s="403"/>
      <c r="BQ223" s="403"/>
      <c r="BR223" s="403"/>
    </row>
    <row r="224" spans="1:70" ht="17" customHeight="1" x14ac:dyDescent="0.2">
      <c r="A224" s="387"/>
      <c r="B224" s="390"/>
      <c r="C224" s="393"/>
      <c r="D224" s="396"/>
      <c r="E224" s="399"/>
      <c r="F224" s="312">
        <v>54</v>
      </c>
      <c r="G224" s="35">
        <f>'Anchor-Still'!B221</f>
        <v>0</v>
      </c>
      <c r="H224" s="40">
        <f>'Anchor-Still'!C221</f>
        <v>0</v>
      </c>
      <c r="I224" s="40">
        <f>'Anchor-Still'!D221</f>
        <v>0</v>
      </c>
      <c r="J224" s="40">
        <f>'Anchor-Still'!E221</f>
        <v>0</v>
      </c>
      <c r="K224" s="40"/>
      <c r="L224" s="40">
        <f>'Anchor-Still'!F221</f>
        <v>0</v>
      </c>
      <c r="M224" s="40">
        <f>'Anchor-Still'!G221</f>
        <v>0</v>
      </c>
      <c r="N224" s="40">
        <f>'Anchor-Still'!H221</f>
        <v>0</v>
      </c>
      <c r="O224" s="40"/>
      <c r="P224" s="40"/>
      <c r="Q224" s="40"/>
      <c r="R224" s="40"/>
      <c r="S224" s="40"/>
      <c r="T224" s="40"/>
      <c r="U224" s="40"/>
      <c r="V224" s="40">
        <f>'Anchor-Still'!I221</f>
        <v>0</v>
      </c>
      <c r="W224" s="40">
        <f>'Anchor-Still'!J221</f>
        <v>0</v>
      </c>
      <c r="X224" s="36">
        <f t="shared" si="15"/>
        <v>0</v>
      </c>
      <c r="Y224" s="15"/>
      <c r="Z224" s="35">
        <f>'Test-Still'!B221</f>
        <v>134808</v>
      </c>
      <c r="AA224" s="40">
        <f>'Test-Still'!C221</f>
        <v>26.196400000000001</v>
      </c>
      <c r="AB224" s="40">
        <f>'Test-Still'!D221</f>
        <v>39.017899999999997</v>
      </c>
      <c r="AC224" s="40">
        <f>'Test-Still'!E221</f>
        <v>40.690800000000003</v>
      </c>
      <c r="AD224" s="40"/>
      <c r="AE224" s="40">
        <f>'Test-Still'!F221</f>
        <v>11.6386</v>
      </c>
      <c r="AF224" s="40">
        <f>'Test-Still'!G221</f>
        <v>9.8773999999999997</v>
      </c>
      <c r="AG224" s="40">
        <f>'Test-Still'!H221</f>
        <v>47.054499999999997</v>
      </c>
      <c r="AH224" s="40"/>
      <c r="AI224" s="40"/>
      <c r="AJ224" s="40"/>
      <c r="AK224" s="40"/>
      <c r="AL224" s="40"/>
      <c r="AM224" s="40"/>
      <c r="AN224" s="40"/>
      <c r="AO224" s="40">
        <f>'Test-Still'!I221</f>
        <v>30</v>
      </c>
      <c r="AP224" s="40">
        <f>'Test-Still'!J221</f>
        <v>0.04</v>
      </c>
      <c r="AQ224" s="36">
        <f t="shared" si="16"/>
        <v>8.3333333333333332E-3</v>
      </c>
      <c r="AR224" s="35" t="e">
        <f t="shared" si="17"/>
        <v>#DIV/0!</v>
      </c>
      <c r="AS224" s="40" t="e">
        <f t="shared" si="18"/>
        <v>#DIV/0!</v>
      </c>
      <c r="AT224" s="16"/>
      <c r="AU224" s="16"/>
      <c r="AV224" s="381" t="s">
        <v>125</v>
      </c>
      <c r="AW224" s="382" cm="1">
        <f t="array" ref="AW224">bdRateExtend($G222:$G225,H222:H225,$Z222:$Z225,AA222:AA225)</f>
        <v>-1</v>
      </c>
      <c r="AX224" s="403"/>
      <c r="AY224" s="403"/>
      <c r="AZ224" s="406"/>
      <c r="BA224" s="406"/>
      <c r="BB224" s="382" cm="1">
        <f t="array" ref="BB224">bdRateExtend($G222:$G225,L222:L225,$Z222:$Z225,AE222:AE225)</f>
        <v>-1</v>
      </c>
      <c r="BC224" s="377"/>
      <c r="BD224" s="382" cm="1">
        <f t="array" ref="BD224">bdRateExtend($G222:$G225,M222:M225,$Z222:$Z225,AF222:AF225)</f>
        <v>-1</v>
      </c>
      <c r="BE224" s="377"/>
      <c r="BF224" s="380" cm="1">
        <f t="array" ref="BF224">bdRateExtend($G222:$G225,N222:N225,$Z222:$Z225,AG222:AG225)</f>
        <v>-1</v>
      </c>
      <c r="BG224" s="377"/>
      <c r="BH224" s="380" t="e" cm="1">
        <f t="array" ref="BH224">bdRateExtend($G222:$G225,O222:O225,$Z222:$Z225,AH222:AH225)</f>
        <v>#VALUE!</v>
      </c>
      <c r="BI224" s="377"/>
      <c r="BJ224" s="382" t="e" cm="1">
        <f t="array" ref="BJ224">bdRateExtend($G222:$G225,P222:P225,$Z222:$Z225,AI222:AI225)</f>
        <v>#VALUE!</v>
      </c>
      <c r="BK224" s="377"/>
      <c r="BL224" s="382" t="e" cm="1">
        <f t="array" ref="BL224">bdRateExtend($G222:$G225,Q222:Q225,$Z222:$Z225,AJ222:AJ225)</f>
        <v>#VALUE!</v>
      </c>
      <c r="BM224" s="377"/>
      <c r="BN224" s="382" t="e" cm="1">
        <f t="array" ref="BN224">bdRateExtend($G222:$G225,R222:R225,$Z222:$Z225,AK222:AK225)</f>
        <v>#VALUE!</v>
      </c>
      <c r="BO224" s="403"/>
      <c r="BP224" s="403"/>
      <c r="BQ224" s="403"/>
      <c r="BR224" s="403"/>
    </row>
    <row r="225" spans="1:70" ht="17" customHeight="1" thickBot="1" x14ac:dyDescent="0.25">
      <c r="A225" s="387"/>
      <c r="B225" s="391"/>
      <c r="C225" s="394"/>
      <c r="D225" s="397"/>
      <c r="E225" s="400"/>
      <c r="F225" s="313">
        <v>63</v>
      </c>
      <c r="G225" s="37">
        <f>'Anchor-Still'!B222</f>
        <v>0</v>
      </c>
      <c r="H225" s="38">
        <f>'Anchor-Still'!C222</f>
        <v>0</v>
      </c>
      <c r="I225" s="38">
        <f>'Anchor-Still'!D222</f>
        <v>0</v>
      </c>
      <c r="J225" s="38">
        <f>'Anchor-Still'!E222</f>
        <v>0</v>
      </c>
      <c r="K225" s="38"/>
      <c r="L225" s="38">
        <f>'Anchor-Still'!F222</f>
        <v>0</v>
      </c>
      <c r="M225" s="38">
        <f>'Anchor-Still'!G222</f>
        <v>0</v>
      </c>
      <c r="N225" s="38">
        <f>'Anchor-Still'!H222</f>
        <v>0</v>
      </c>
      <c r="O225" s="38"/>
      <c r="P225" s="38"/>
      <c r="Q225" s="38"/>
      <c r="R225" s="38"/>
      <c r="S225" s="38"/>
      <c r="T225" s="38"/>
      <c r="U225" s="38"/>
      <c r="V225" s="38">
        <f>'Anchor-Still'!I222</f>
        <v>0</v>
      </c>
      <c r="W225" s="38">
        <f>'Anchor-Still'!J222</f>
        <v>0</v>
      </c>
      <c r="X225" s="39">
        <f t="shared" si="15"/>
        <v>0</v>
      </c>
      <c r="Y225" s="15"/>
      <c r="Z225" s="37">
        <f>'Test-Still'!B222</f>
        <v>24408</v>
      </c>
      <c r="AA225" s="38">
        <f>'Test-Still'!C222</f>
        <v>23.464300000000001</v>
      </c>
      <c r="AB225" s="38">
        <f>'Test-Still'!D222</f>
        <v>37.7742</v>
      </c>
      <c r="AC225" s="38">
        <f>'Test-Still'!E222</f>
        <v>38.975700000000003</v>
      </c>
      <c r="AD225" s="38"/>
      <c r="AE225" s="38">
        <f>'Test-Still'!F222</f>
        <v>6.2150999999999996</v>
      </c>
      <c r="AF225" s="38">
        <f>'Test-Still'!G222</f>
        <v>5.7862</v>
      </c>
      <c r="AG225" s="38">
        <f>'Test-Still'!H222</f>
        <v>9.0002999999999993</v>
      </c>
      <c r="AH225" s="38"/>
      <c r="AI225" s="38"/>
      <c r="AJ225" s="38"/>
      <c r="AK225" s="38"/>
      <c r="AL225" s="38"/>
      <c r="AM225" s="38"/>
      <c r="AN225" s="38"/>
      <c r="AO225" s="38">
        <f>'Test-Still'!I222</f>
        <v>11.5</v>
      </c>
      <c r="AP225" s="38">
        <f>'Test-Still'!J222</f>
        <v>2.3599999999999999E-2</v>
      </c>
      <c r="AQ225" s="39">
        <f t="shared" si="16"/>
        <v>3.1944444444444446E-3</v>
      </c>
      <c r="AR225" s="37" t="e">
        <f t="shared" si="17"/>
        <v>#DIV/0!</v>
      </c>
      <c r="AS225" s="38" t="e">
        <f t="shared" si="18"/>
        <v>#DIV/0!</v>
      </c>
      <c r="AT225" s="16"/>
      <c r="AU225" s="16"/>
      <c r="AV225" s="383"/>
      <c r="AW225" s="384"/>
      <c r="AX225" s="404"/>
      <c r="AY225" s="404"/>
      <c r="AZ225" s="407"/>
      <c r="BA225" s="407"/>
      <c r="BB225" s="384"/>
      <c r="BC225" s="378"/>
      <c r="BD225" s="384"/>
      <c r="BE225" s="378"/>
      <c r="BF225" s="385"/>
      <c r="BG225" s="378"/>
      <c r="BH225" s="385"/>
      <c r="BI225" s="378"/>
      <c r="BJ225" s="384"/>
      <c r="BK225" s="378"/>
      <c r="BL225" s="384"/>
      <c r="BM225" s="378"/>
      <c r="BN225" s="384"/>
      <c r="BO225" s="404"/>
      <c r="BP225" s="404"/>
      <c r="BQ225" s="404"/>
      <c r="BR225" s="404"/>
    </row>
    <row r="226" spans="1:70" ht="17" customHeight="1" x14ac:dyDescent="0.2">
      <c r="A226" s="387"/>
      <c r="B226" s="389" t="s">
        <v>1271</v>
      </c>
      <c r="C226" s="392" t="s">
        <v>1232</v>
      </c>
      <c r="D226" s="395"/>
      <c r="E226" s="398">
        <v>8</v>
      </c>
      <c r="F226" s="311">
        <v>18</v>
      </c>
      <c r="G226" s="32">
        <f>'Anchor-Still'!B223</f>
        <v>0</v>
      </c>
      <c r="H226" s="33">
        <f>'Anchor-Still'!C223</f>
        <v>0</v>
      </c>
      <c r="I226" s="33">
        <f>'Anchor-Still'!D223</f>
        <v>0</v>
      </c>
      <c r="J226" s="33">
        <f>'Anchor-Still'!E223</f>
        <v>0</v>
      </c>
      <c r="K226" s="33"/>
      <c r="L226" s="33">
        <f>'Anchor-Still'!F223</f>
        <v>0</v>
      </c>
      <c r="M226" s="33">
        <f>'Anchor-Still'!G223</f>
        <v>0</v>
      </c>
      <c r="N226" s="33">
        <f>'Anchor-Still'!H223</f>
        <v>0</v>
      </c>
      <c r="O226" s="33"/>
      <c r="P226" s="33"/>
      <c r="Q226" s="33"/>
      <c r="R226" s="33"/>
      <c r="S226" s="33"/>
      <c r="T226" s="33"/>
      <c r="U226" s="33"/>
      <c r="V226" s="33">
        <f>'Anchor-Still'!I223</f>
        <v>0</v>
      </c>
      <c r="W226" s="33">
        <f>'Anchor-Still'!J223</f>
        <v>0</v>
      </c>
      <c r="X226" s="34">
        <f t="shared" si="15"/>
        <v>0</v>
      </c>
      <c r="Y226" s="15"/>
      <c r="Z226" s="32">
        <f>'Test-Still'!B223</f>
        <v>1346720</v>
      </c>
      <c r="AA226" s="33">
        <f>'Test-Still'!C223</f>
        <v>42.074599999999997</v>
      </c>
      <c r="AB226" s="33">
        <f>'Test-Still'!D223</f>
        <v>44.450299999999999</v>
      </c>
      <c r="AC226" s="33">
        <f>'Test-Still'!E223</f>
        <v>45.216000000000001</v>
      </c>
      <c r="AD226" s="33"/>
      <c r="AE226" s="33">
        <f>'Test-Still'!F223</f>
        <v>28.633299999999998</v>
      </c>
      <c r="AF226" s="33">
        <f>'Test-Still'!G223</f>
        <v>25.2849</v>
      </c>
      <c r="AG226" s="33">
        <f>'Test-Still'!H223</f>
        <v>95.252700000000004</v>
      </c>
      <c r="AH226" s="33"/>
      <c r="AI226" s="33"/>
      <c r="AJ226" s="33"/>
      <c r="AK226" s="33"/>
      <c r="AL226" s="33"/>
      <c r="AM226" s="33"/>
      <c r="AN226" s="33"/>
      <c r="AO226" s="33">
        <f>'Test-Still'!I223</f>
        <v>48.2</v>
      </c>
      <c r="AP226" s="33">
        <f>'Test-Still'!J223</f>
        <v>0.11409999999999999</v>
      </c>
      <c r="AQ226" s="34">
        <f t="shared" si="16"/>
        <v>1.3388888888888889E-2</v>
      </c>
      <c r="AR226" s="32" t="e">
        <f t="shared" si="17"/>
        <v>#DIV/0!</v>
      </c>
      <c r="AS226" s="33" t="e">
        <f t="shared" si="18"/>
        <v>#DIV/0!</v>
      </c>
      <c r="AT226" s="16"/>
      <c r="AU226" s="16"/>
      <c r="AV226" s="440" t="s">
        <v>123</v>
      </c>
      <c r="AW226" s="401" cm="1">
        <f t="array" ref="AW226">bdRateExtend($G226:$G229,H226:H229,$Z226:$Z229,AA226:AA229)</f>
        <v>-1</v>
      </c>
      <c r="AX226" s="402" cm="1">
        <f t="array" ref="AX226">bdRateExtend($G226:$G231,H226:H231,$Z226:$Z231,AA226:AA231)</f>
        <v>-1</v>
      </c>
      <c r="AY226" s="402" cm="1">
        <f t="array" ref="AY226">bdRateExtend($G226:$G231,I226:I231,$Z226:$Z231,AB226:AB231)</f>
        <v>-1</v>
      </c>
      <c r="AZ226" s="405" cm="1">
        <f t="array" ref="AZ226">bdRateExtend($G226:$G231,J226:J231,$Z226:$Z231,AC226:AC231)</f>
        <v>-1</v>
      </c>
      <c r="BA226" s="405" t="e" cm="1">
        <f t="array" ref="BA226">bdRateExtend($G226:$G231,K226:K231,$Z226:$Z231,AD226:AD231)</f>
        <v>#VALUE!</v>
      </c>
      <c r="BB226" s="401" cm="1">
        <f t="array" ref="BB226">bdRateExtend($G226:$G229,L226:L229,$Z226:$Z229,AE226:AE229)</f>
        <v>-1</v>
      </c>
      <c r="BC226" s="376" cm="1">
        <f t="array" ref="BC226">bdRateExtend($G226:$G231,L226:L231,$Z226:$Z231,AE226:AE231)</f>
        <v>-1</v>
      </c>
      <c r="BD226" s="401" cm="1">
        <f t="array" ref="BD226">bdRateExtend($G226:$G229,M226:M229,$Z226:$Z229,AF226:AF229)</f>
        <v>-1</v>
      </c>
      <c r="BE226" s="376" cm="1">
        <f t="array" ref="BE226">bdRateExtend($G226:$G231,M226:M231,$Z226:$Z231,AF226:AF231)</f>
        <v>-1</v>
      </c>
      <c r="BF226" s="379" cm="1">
        <f t="array" ref="BF226">bdRateExtend($G226:$G229,N226:N229,$Z226:$Z229,AG226:AG229)</f>
        <v>-1</v>
      </c>
      <c r="BG226" s="376" cm="1">
        <f t="array" ref="BG226">bdRateExtend($G226:$G231,N226:N231,$Z226:$Z231,AG226:AG231)</f>
        <v>-1</v>
      </c>
      <c r="BH226" s="379" t="e" cm="1">
        <f t="array" ref="BH226">bdRateExtend($G226:$G229,O226:O229,$Z226:$Z229,AH226:AH229)</f>
        <v>#VALUE!</v>
      </c>
      <c r="BI226" s="376" t="e" cm="1">
        <f t="array" ref="BI226">bdRateExtend($G226:$G231,O226:O231,$Z226:$Z231,AH226:AH231)</f>
        <v>#VALUE!</v>
      </c>
      <c r="BJ226" s="401" t="e" cm="1">
        <f t="array" ref="BJ226">bdRateExtend($G226:$G229,P226:P229,$Z226:$Z229,AI226:AI229)</f>
        <v>#VALUE!</v>
      </c>
      <c r="BK226" s="376" t="e" cm="1">
        <f t="array" ref="BK226">bdRateExtend($G226:$G231,P226:P231,$Z226:$Z231,AI226:AI231)</f>
        <v>#VALUE!</v>
      </c>
      <c r="BL226" s="401" t="e" cm="1">
        <f t="array" ref="BL226">bdRateExtend($G226:$G229,Q226:Q229,$Z226:$Z229,AJ226:AJ229)</f>
        <v>#VALUE!</v>
      </c>
      <c r="BM226" s="376" t="e" cm="1">
        <f t="array" ref="BM226">bdRateExtend($G226:$G231,Q226:Q231,$Z226:$Z231,AJ226:AJ231)</f>
        <v>#VALUE!</v>
      </c>
      <c r="BN226" s="401" t="e" cm="1">
        <f t="array" ref="BN226">bdRateExtend($G226:$G229,R226:R229,$Z226:$Z229,AK226:AK229)</f>
        <v>#VALUE!</v>
      </c>
      <c r="BO226" s="402" t="e" cm="1">
        <f t="array" ref="BO226">bdRateExtend($G226:$G231,R226:R231,$Z226:$Z231,AK226:AK231)</f>
        <v>#VALUE!</v>
      </c>
      <c r="BP226" s="402" t="e" cm="1">
        <f t="array" ref="BP226">bdRateExtend($G226:$G231,S226:S231,$Z226:$Z231,AL226:AL231)</f>
        <v>#VALUE!</v>
      </c>
      <c r="BQ226" s="402" t="e" cm="1">
        <f t="array" ref="BQ226">bdRateExtend($G226:$G231,T226:T231,$Z226:$Z231,AM226:AM231)</f>
        <v>#VALUE!</v>
      </c>
      <c r="BR226" s="402" t="e" cm="1">
        <f t="array" ref="BR226">bdRateExtend($G226:$G231,U226:U231,$Z226:$Z231,AN226:AN231)</f>
        <v>#VALUE!</v>
      </c>
    </row>
    <row r="227" spans="1:70" ht="17" customHeight="1" x14ac:dyDescent="0.2">
      <c r="A227" s="387"/>
      <c r="B227" s="390"/>
      <c r="C227" s="393"/>
      <c r="D227" s="396"/>
      <c r="E227" s="399"/>
      <c r="F227" s="312">
        <v>27</v>
      </c>
      <c r="G227" s="35">
        <f>'Anchor-Still'!B224</f>
        <v>0</v>
      </c>
      <c r="H227" s="40">
        <f>'Anchor-Still'!C224</f>
        <v>0</v>
      </c>
      <c r="I227" s="40">
        <f>'Anchor-Still'!D224</f>
        <v>0</v>
      </c>
      <c r="J227" s="40">
        <f>'Anchor-Still'!E224</f>
        <v>0</v>
      </c>
      <c r="K227" s="40"/>
      <c r="L227" s="40">
        <f>'Anchor-Still'!F224</f>
        <v>0</v>
      </c>
      <c r="M227" s="40">
        <f>'Anchor-Still'!G224</f>
        <v>0</v>
      </c>
      <c r="N227" s="40">
        <f>'Anchor-Still'!H224</f>
        <v>0</v>
      </c>
      <c r="O227" s="40"/>
      <c r="P227" s="40"/>
      <c r="Q227" s="40"/>
      <c r="R227" s="40"/>
      <c r="S227" s="40"/>
      <c r="T227" s="40"/>
      <c r="U227" s="40"/>
      <c r="V227" s="40">
        <f>'Anchor-Still'!I224</f>
        <v>0</v>
      </c>
      <c r="W227" s="40">
        <f>'Anchor-Still'!J224</f>
        <v>0</v>
      </c>
      <c r="X227" s="36">
        <f t="shared" si="15"/>
        <v>0</v>
      </c>
      <c r="Y227" s="15"/>
      <c r="Z227" s="35">
        <f>'Test-Still'!B224</f>
        <v>919392</v>
      </c>
      <c r="AA227" s="40">
        <f>'Test-Still'!C224</f>
        <v>38.825200000000002</v>
      </c>
      <c r="AB227" s="40">
        <f>'Test-Still'!D224</f>
        <v>42.368699999999997</v>
      </c>
      <c r="AC227" s="40">
        <f>'Test-Still'!E224</f>
        <v>43.239899999999999</v>
      </c>
      <c r="AD227" s="40"/>
      <c r="AE227" s="40">
        <f>'Test-Still'!F224</f>
        <v>25.604399999999998</v>
      </c>
      <c r="AF227" s="40">
        <f>'Test-Still'!G224</f>
        <v>22.496200000000002</v>
      </c>
      <c r="AG227" s="40">
        <f>'Test-Still'!H224</f>
        <v>93.321700000000007</v>
      </c>
      <c r="AH227" s="40"/>
      <c r="AI227" s="40"/>
      <c r="AJ227" s="40"/>
      <c r="AK227" s="40"/>
      <c r="AL227" s="40"/>
      <c r="AM227" s="40"/>
      <c r="AN227" s="40"/>
      <c r="AO227" s="40">
        <f>'Test-Still'!I224</f>
        <v>43.5</v>
      </c>
      <c r="AP227" s="40">
        <f>'Test-Still'!J224</f>
        <v>9.4500000000000001E-2</v>
      </c>
      <c r="AQ227" s="36">
        <f t="shared" si="16"/>
        <v>1.2083333333333333E-2</v>
      </c>
      <c r="AR227" s="35" t="e">
        <f t="shared" si="17"/>
        <v>#DIV/0!</v>
      </c>
      <c r="AS227" s="40" t="e">
        <f t="shared" si="18"/>
        <v>#DIV/0!</v>
      </c>
      <c r="AT227" s="16"/>
      <c r="AU227" s="16"/>
      <c r="AV227" s="381"/>
      <c r="AW227" s="382"/>
      <c r="AX227" s="403"/>
      <c r="AY227" s="403"/>
      <c r="AZ227" s="406"/>
      <c r="BA227" s="406"/>
      <c r="BB227" s="382"/>
      <c r="BC227" s="377"/>
      <c r="BD227" s="382"/>
      <c r="BE227" s="377"/>
      <c r="BF227" s="380"/>
      <c r="BG227" s="377"/>
      <c r="BH227" s="380"/>
      <c r="BI227" s="377"/>
      <c r="BJ227" s="382"/>
      <c r="BK227" s="377"/>
      <c r="BL227" s="382"/>
      <c r="BM227" s="377"/>
      <c r="BN227" s="382"/>
      <c r="BO227" s="403"/>
      <c r="BP227" s="403"/>
      <c r="BQ227" s="403"/>
      <c r="BR227" s="403"/>
    </row>
    <row r="228" spans="1:70" ht="17" customHeight="1" x14ac:dyDescent="0.2">
      <c r="A228" s="387"/>
      <c r="B228" s="390"/>
      <c r="C228" s="393"/>
      <c r="D228" s="396"/>
      <c r="E228" s="399"/>
      <c r="F228" s="312">
        <v>36</v>
      </c>
      <c r="G228" s="35">
        <f>'Anchor-Still'!B225</f>
        <v>0</v>
      </c>
      <c r="H228" s="40">
        <f>'Anchor-Still'!C225</f>
        <v>0</v>
      </c>
      <c r="I228" s="40">
        <f>'Anchor-Still'!D225</f>
        <v>0</v>
      </c>
      <c r="J228" s="40">
        <f>'Anchor-Still'!E225</f>
        <v>0</v>
      </c>
      <c r="K228" s="40"/>
      <c r="L228" s="40">
        <f>'Anchor-Still'!F225</f>
        <v>0</v>
      </c>
      <c r="M228" s="40">
        <f>'Anchor-Still'!G225</f>
        <v>0</v>
      </c>
      <c r="N228" s="40">
        <f>'Anchor-Still'!H225</f>
        <v>0</v>
      </c>
      <c r="O228" s="40"/>
      <c r="P228" s="40"/>
      <c r="Q228" s="40"/>
      <c r="R228" s="40"/>
      <c r="S228" s="40"/>
      <c r="T228" s="40"/>
      <c r="U228" s="40"/>
      <c r="V228" s="40">
        <f>'Anchor-Still'!I225</f>
        <v>0</v>
      </c>
      <c r="W228" s="40">
        <f>'Anchor-Still'!J225</f>
        <v>0</v>
      </c>
      <c r="X228" s="36">
        <f t="shared" si="15"/>
        <v>0</v>
      </c>
      <c r="Y228" s="15"/>
      <c r="Z228" s="35">
        <f>'Test-Still'!B225</f>
        <v>550936</v>
      </c>
      <c r="AA228" s="40">
        <f>'Test-Still'!C225</f>
        <v>35.218699999999998</v>
      </c>
      <c r="AB228" s="40">
        <f>'Test-Still'!D225</f>
        <v>40.158299999999997</v>
      </c>
      <c r="AC228" s="40">
        <f>'Test-Still'!E225</f>
        <v>41.044499999999999</v>
      </c>
      <c r="AD228" s="40"/>
      <c r="AE228" s="40">
        <f>'Test-Still'!F225</f>
        <v>21.988299999999999</v>
      </c>
      <c r="AF228" s="40">
        <f>'Test-Still'!G225</f>
        <v>19.2897</v>
      </c>
      <c r="AG228" s="40">
        <f>'Test-Still'!H225</f>
        <v>88.677899999999994</v>
      </c>
      <c r="AH228" s="40"/>
      <c r="AI228" s="40"/>
      <c r="AJ228" s="40"/>
      <c r="AK228" s="40"/>
      <c r="AL228" s="40"/>
      <c r="AM228" s="40"/>
      <c r="AN228" s="40"/>
      <c r="AO228" s="40">
        <f>'Test-Still'!I225</f>
        <v>48.4</v>
      </c>
      <c r="AP228" s="40">
        <f>'Test-Still'!J225</f>
        <v>7.5499999999999998E-2</v>
      </c>
      <c r="AQ228" s="36">
        <f t="shared" si="16"/>
        <v>1.3444444444444445E-2</v>
      </c>
      <c r="AR228" s="35" t="e">
        <f t="shared" si="17"/>
        <v>#DIV/0!</v>
      </c>
      <c r="AS228" s="40" t="e">
        <f t="shared" si="18"/>
        <v>#DIV/0!</v>
      </c>
      <c r="AT228" s="16"/>
      <c r="AU228" s="16"/>
      <c r="AV228" s="381" t="s">
        <v>124</v>
      </c>
      <c r="AW228" s="382" cm="1">
        <f t="array" ref="AW228">bdRateExtend($G227:$G230,H227:H230,$Z227:$Z230,AA227:AA230)</f>
        <v>-1</v>
      </c>
      <c r="AX228" s="403"/>
      <c r="AY228" s="403"/>
      <c r="AZ228" s="406"/>
      <c r="BA228" s="406"/>
      <c r="BB228" s="382" cm="1">
        <f t="array" ref="BB228">bdRateExtend($G227:$G230,L227:L230,$Z227:$Z230,AE227:AE230)</f>
        <v>-1</v>
      </c>
      <c r="BC228" s="377"/>
      <c r="BD228" s="382" cm="1">
        <f t="array" ref="BD228">bdRateExtend($G227:$G230,M227:M230,$Z227:$Z230,AF227:AF230)</f>
        <v>-1</v>
      </c>
      <c r="BE228" s="377"/>
      <c r="BF228" s="380" cm="1">
        <f t="array" ref="BF228">bdRateExtend($G227:$G230,N227:N230,$Z227:$Z230,AG227:AG230)</f>
        <v>-1</v>
      </c>
      <c r="BG228" s="377"/>
      <c r="BH228" s="380" t="e" cm="1">
        <f t="array" ref="BH228">bdRateExtend($G227:$G230,O227:O230,$Z227:$Z230,AH227:AH230)</f>
        <v>#VALUE!</v>
      </c>
      <c r="BI228" s="377"/>
      <c r="BJ228" s="382" t="e" cm="1">
        <f t="array" ref="BJ228">bdRateExtend($G227:$G230,P227:P230,$Z227:$Z230,AI227:AI230)</f>
        <v>#VALUE!</v>
      </c>
      <c r="BK228" s="377"/>
      <c r="BL228" s="382" t="e" cm="1">
        <f t="array" ref="BL228">bdRateExtend($G227:$G230,Q227:Q230,$Z227:$Z230,AJ227:AJ230)</f>
        <v>#VALUE!</v>
      </c>
      <c r="BM228" s="377"/>
      <c r="BN228" s="382" t="e" cm="1">
        <f t="array" ref="BN228">bdRateExtend($G227:$G230,R227:R230,$Z227:$Z230,AK227:AK230)</f>
        <v>#VALUE!</v>
      </c>
      <c r="BO228" s="403"/>
      <c r="BP228" s="403"/>
      <c r="BQ228" s="403"/>
      <c r="BR228" s="403"/>
    </row>
    <row r="229" spans="1:70" ht="17" customHeight="1" x14ac:dyDescent="0.2">
      <c r="A229" s="387"/>
      <c r="B229" s="390"/>
      <c r="C229" s="393"/>
      <c r="D229" s="396"/>
      <c r="E229" s="399"/>
      <c r="F229" s="312">
        <v>45</v>
      </c>
      <c r="G229" s="35">
        <f>'Anchor-Still'!B226</f>
        <v>0</v>
      </c>
      <c r="H229" s="40">
        <f>'Anchor-Still'!C226</f>
        <v>0</v>
      </c>
      <c r="I229" s="40">
        <f>'Anchor-Still'!D226</f>
        <v>0</v>
      </c>
      <c r="J229" s="40">
        <f>'Anchor-Still'!E226</f>
        <v>0</v>
      </c>
      <c r="K229" s="40"/>
      <c r="L229" s="40">
        <f>'Anchor-Still'!F226</f>
        <v>0</v>
      </c>
      <c r="M229" s="40">
        <f>'Anchor-Still'!G226</f>
        <v>0</v>
      </c>
      <c r="N229" s="40">
        <f>'Anchor-Still'!H226</f>
        <v>0</v>
      </c>
      <c r="O229" s="40"/>
      <c r="P229" s="40"/>
      <c r="Q229" s="40"/>
      <c r="R229" s="40"/>
      <c r="S229" s="40"/>
      <c r="T229" s="40"/>
      <c r="U229" s="40"/>
      <c r="V229" s="40">
        <f>'Anchor-Still'!I226</f>
        <v>0</v>
      </c>
      <c r="W229" s="40">
        <f>'Anchor-Still'!J226</f>
        <v>0</v>
      </c>
      <c r="X229" s="36">
        <f t="shared" si="15"/>
        <v>0</v>
      </c>
      <c r="Y229" s="15"/>
      <c r="Z229" s="35">
        <f>'Test-Still'!B226</f>
        <v>302088</v>
      </c>
      <c r="AA229" s="40">
        <f>'Test-Still'!C226</f>
        <v>31.830100000000002</v>
      </c>
      <c r="AB229" s="40">
        <f>'Test-Still'!D226</f>
        <v>38.040799999999997</v>
      </c>
      <c r="AC229" s="40">
        <f>'Test-Still'!E226</f>
        <v>38.844299999999997</v>
      </c>
      <c r="AD229" s="40"/>
      <c r="AE229" s="40">
        <f>'Test-Still'!F226</f>
        <v>18.256</v>
      </c>
      <c r="AF229" s="40">
        <f>'Test-Still'!G226</f>
        <v>16.117100000000001</v>
      </c>
      <c r="AG229" s="40">
        <f>'Test-Still'!H226</f>
        <v>79.743499999999997</v>
      </c>
      <c r="AH229" s="40"/>
      <c r="AI229" s="40"/>
      <c r="AJ229" s="40"/>
      <c r="AK229" s="40"/>
      <c r="AL229" s="40"/>
      <c r="AM229" s="40"/>
      <c r="AN229" s="40"/>
      <c r="AO229" s="40">
        <f>'Test-Still'!I226</f>
        <v>35</v>
      </c>
      <c r="AP229" s="40">
        <f>'Test-Still'!J226</f>
        <v>6.5699999999999995E-2</v>
      </c>
      <c r="AQ229" s="36">
        <f t="shared" si="16"/>
        <v>9.7222222222222224E-3</v>
      </c>
      <c r="AR229" s="35" t="e">
        <f t="shared" si="17"/>
        <v>#DIV/0!</v>
      </c>
      <c r="AS229" s="40" t="e">
        <f t="shared" si="18"/>
        <v>#DIV/0!</v>
      </c>
      <c r="AT229" s="16"/>
      <c r="AU229" s="16"/>
      <c r="AV229" s="381"/>
      <c r="AW229" s="382"/>
      <c r="AX229" s="403"/>
      <c r="AY229" s="403"/>
      <c r="AZ229" s="406"/>
      <c r="BA229" s="406"/>
      <c r="BB229" s="382"/>
      <c r="BC229" s="377"/>
      <c r="BD229" s="382"/>
      <c r="BE229" s="377"/>
      <c r="BF229" s="380"/>
      <c r="BG229" s="377"/>
      <c r="BH229" s="380"/>
      <c r="BI229" s="377"/>
      <c r="BJ229" s="382"/>
      <c r="BK229" s="377"/>
      <c r="BL229" s="382"/>
      <c r="BM229" s="377"/>
      <c r="BN229" s="382"/>
      <c r="BO229" s="403"/>
      <c r="BP229" s="403"/>
      <c r="BQ229" s="403"/>
      <c r="BR229" s="403"/>
    </row>
    <row r="230" spans="1:70" ht="17" customHeight="1" x14ac:dyDescent="0.2">
      <c r="A230" s="387"/>
      <c r="B230" s="390"/>
      <c r="C230" s="393"/>
      <c r="D230" s="396"/>
      <c r="E230" s="399"/>
      <c r="F230" s="312">
        <v>54</v>
      </c>
      <c r="G230" s="35">
        <f>'Anchor-Still'!B227</f>
        <v>0</v>
      </c>
      <c r="H230" s="40">
        <f>'Anchor-Still'!C227</f>
        <v>0</v>
      </c>
      <c r="I230" s="40">
        <f>'Anchor-Still'!D227</f>
        <v>0</v>
      </c>
      <c r="J230" s="40">
        <f>'Anchor-Still'!E227</f>
        <v>0</v>
      </c>
      <c r="K230" s="40"/>
      <c r="L230" s="40">
        <f>'Anchor-Still'!F227</f>
        <v>0</v>
      </c>
      <c r="M230" s="40">
        <f>'Anchor-Still'!G227</f>
        <v>0</v>
      </c>
      <c r="N230" s="40">
        <f>'Anchor-Still'!H227</f>
        <v>0</v>
      </c>
      <c r="O230" s="40"/>
      <c r="P230" s="40"/>
      <c r="Q230" s="40"/>
      <c r="R230" s="40"/>
      <c r="S230" s="40"/>
      <c r="T230" s="40"/>
      <c r="U230" s="40"/>
      <c r="V230" s="40">
        <f>'Anchor-Still'!I227</f>
        <v>0</v>
      </c>
      <c r="W230" s="40">
        <f>'Anchor-Still'!J227</f>
        <v>0</v>
      </c>
      <c r="X230" s="36">
        <f t="shared" si="15"/>
        <v>0</v>
      </c>
      <c r="Y230" s="15"/>
      <c r="Z230" s="35">
        <f>'Test-Still'!B227</f>
        <v>156344</v>
      </c>
      <c r="AA230" s="40">
        <f>'Test-Still'!C227</f>
        <v>28.8767</v>
      </c>
      <c r="AB230" s="40">
        <f>'Test-Still'!D227</f>
        <v>35.876800000000003</v>
      </c>
      <c r="AC230" s="40">
        <f>'Test-Still'!E227</f>
        <v>36.634900000000002</v>
      </c>
      <c r="AD230" s="40"/>
      <c r="AE230" s="40">
        <f>'Test-Still'!F227</f>
        <v>14.636699999999999</v>
      </c>
      <c r="AF230" s="40">
        <f>'Test-Still'!G227</f>
        <v>13.0816</v>
      </c>
      <c r="AG230" s="40">
        <f>'Test-Still'!H227</f>
        <v>65.129000000000005</v>
      </c>
      <c r="AH230" s="40"/>
      <c r="AI230" s="40"/>
      <c r="AJ230" s="40"/>
      <c r="AK230" s="40"/>
      <c r="AL230" s="40"/>
      <c r="AM230" s="40"/>
      <c r="AN230" s="40"/>
      <c r="AO230" s="40">
        <f>'Test-Still'!I227</f>
        <v>24.3</v>
      </c>
      <c r="AP230" s="40">
        <f>'Test-Still'!J227</f>
        <v>6.6400000000000001E-2</v>
      </c>
      <c r="AQ230" s="36">
        <f t="shared" si="16"/>
        <v>6.7499999999999999E-3</v>
      </c>
      <c r="AR230" s="35" t="e">
        <f t="shared" si="17"/>
        <v>#DIV/0!</v>
      </c>
      <c r="AS230" s="40" t="e">
        <f t="shared" si="18"/>
        <v>#DIV/0!</v>
      </c>
      <c r="AT230" s="16"/>
      <c r="AU230" s="16"/>
      <c r="AV230" s="381" t="s">
        <v>125</v>
      </c>
      <c r="AW230" s="382" cm="1">
        <f t="array" ref="AW230">bdRateExtend($G228:$G231,H228:H231,$Z228:$Z231,AA228:AA231)</f>
        <v>-1</v>
      </c>
      <c r="AX230" s="403"/>
      <c r="AY230" s="403"/>
      <c r="AZ230" s="406"/>
      <c r="BA230" s="406"/>
      <c r="BB230" s="382" cm="1">
        <f t="array" ref="BB230">bdRateExtend($G228:$G231,L228:L231,$Z228:$Z231,AE228:AE231)</f>
        <v>-1</v>
      </c>
      <c r="BC230" s="377"/>
      <c r="BD230" s="382" cm="1">
        <f t="array" ref="BD230">bdRateExtend($G228:$G231,M228:M231,$Z228:$Z231,AF228:AF231)</f>
        <v>-1</v>
      </c>
      <c r="BE230" s="377"/>
      <c r="BF230" s="380" cm="1">
        <f t="array" ref="BF230">bdRateExtend($G228:$G231,N228:N231,$Z228:$Z231,AG228:AG231)</f>
        <v>-1</v>
      </c>
      <c r="BG230" s="377"/>
      <c r="BH230" s="380" t="e" cm="1">
        <f t="array" ref="BH230">bdRateExtend($G228:$G231,O228:O231,$Z228:$Z231,AH228:AH231)</f>
        <v>#VALUE!</v>
      </c>
      <c r="BI230" s="377"/>
      <c r="BJ230" s="382" t="e" cm="1">
        <f t="array" ref="BJ230">bdRateExtend($G228:$G231,P228:P231,$Z228:$Z231,AI228:AI231)</f>
        <v>#VALUE!</v>
      </c>
      <c r="BK230" s="377"/>
      <c r="BL230" s="382" t="e" cm="1">
        <f t="array" ref="BL230">bdRateExtend($G228:$G231,Q228:Q231,$Z228:$Z231,AJ228:AJ231)</f>
        <v>#VALUE!</v>
      </c>
      <c r="BM230" s="377"/>
      <c r="BN230" s="382" t="e" cm="1">
        <f t="array" ref="BN230">bdRateExtend($G228:$G231,R228:R231,$Z228:$Z231,AK228:AK231)</f>
        <v>#VALUE!</v>
      </c>
      <c r="BO230" s="403"/>
      <c r="BP230" s="403"/>
      <c r="BQ230" s="403"/>
      <c r="BR230" s="403"/>
    </row>
    <row r="231" spans="1:70" ht="17" customHeight="1" thickBot="1" x14ac:dyDescent="0.25">
      <c r="A231" s="387"/>
      <c r="B231" s="391"/>
      <c r="C231" s="394"/>
      <c r="D231" s="397"/>
      <c r="E231" s="400"/>
      <c r="F231" s="313">
        <v>63</v>
      </c>
      <c r="G231" s="37">
        <f>'Anchor-Still'!B228</f>
        <v>0</v>
      </c>
      <c r="H231" s="38">
        <f>'Anchor-Still'!C228</f>
        <v>0</v>
      </c>
      <c r="I231" s="38">
        <f>'Anchor-Still'!D228</f>
        <v>0</v>
      </c>
      <c r="J231" s="38">
        <f>'Anchor-Still'!E228</f>
        <v>0</v>
      </c>
      <c r="K231" s="38"/>
      <c r="L231" s="38">
        <f>'Anchor-Still'!F228</f>
        <v>0</v>
      </c>
      <c r="M231" s="38">
        <f>'Anchor-Still'!G228</f>
        <v>0</v>
      </c>
      <c r="N231" s="38">
        <f>'Anchor-Still'!H228</f>
        <v>0</v>
      </c>
      <c r="O231" s="38"/>
      <c r="P231" s="38"/>
      <c r="Q231" s="38"/>
      <c r="R231" s="38"/>
      <c r="S231" s="38"/>
      <c r="T231" s="38"/>
      <c r="U231" s="38"/>
      <c r="V231" s="38">
        <f>'Anchor-Still'!I228</f>
        <v>0</v>
      </c>
      <c r="W231" s="38">
        <f>'Anchor-Still'!J228</f>
        <v>0</v>
      </c>
      <c r="X231" s="39">
        <f t="shared" si="15"/>
        <v>0</v>
      </c>
      <c r="Y231" s="15"/>
      <c r="Z231" s="37">
        <f>'Test-Still'!B228</f>
        <v>40488</v>
      </c>
      <c r="AA231" s="38">
        <f>'Test-Still'!C228</f>
        <v>24.703499999999998</v>
      </c>
      <c r="AB231" s="38">
        <f>'Test-Still'!D228</f>
        <v>32.840000000000003</v>
      </c>
      <c r="AC231" s="38">
        <f>'Test-Still'!E228</f>
        <v>33.916899999999998</v>
      </c>
      <c r="AD231" s="38"/>
      <c r="AE231" s="38">
        <f>'Test-Still'!F228</f>
        <v>9.0033999999999992</v>
      </c>
      <c r="AF231" s="38">
        <f>'Test-Still'!G228</f>
        <v>8.4215</v>
      </c>
      <c r="AG231" s="38">
        <f>'Test-Still'!H228</f>
        <v>31.3735</v>
      </c>
      <c r="AH231" s="38"/>
      <c r="AI231" s="38"/>
      <c r="AJ231" s="38"/>
      <c r="AK231" s="38"/>
      <c r="AL231" s="38"/>
      <c r="AM231" s="38"/>
      <c r="AN231" s="38"/>
      <c r="AO231" s="38">
        <f>'Test-Still'!I228</f>
        <v>12.6</v>
      </c>
      <c r="AP231" s="38">
        <f>'Test-Still'!J228</f>
        <v>2.8899999999999999E-2</v>
      </c>
      <c r="AQ231" s="39">
        <f t="shared" si="16"/>
        <v>3.5000000000000001E-3</v>
      </c>
      <c r="AR231" s="37" t="e">
        <f t="shared" si="17"/>
        <v>#DIV/0!</v>
      </c>
      <c r="AS231" s="38" t="e">
        <f t="shared" si="18"/>
        <v>#DIV/0!</v>
      </c>
      <c r="AT231" s="16"/>
      <c r="AU231" s="16"/>
      <c r="AV231" s="383"/>
      <c r="AW231" s="384"/>
      <c r="AX231" s="404"/>
      <c r="AY231" s="404"/>
      <c r="AZ231" s="407"/>
      <c r="BA231" s="407"/>
      <c r="BB231" s="384"/>
      <c r="BC231" s="378"/>
      <c r="BD231" s="384"/>
      <c r="BE231" s="378"/>
      <c r="BF231" s="385"/>
      <c r="BG231" s="378"/>
      <c r="BH231" s="385"/>
      <c r="BI231" s="378"/>
      <c r="BJ231" s="384"/>
      <c r="BK231" s="378"/>
      <c r="BL231" s="384"/>
      <c r="BM231" s="378"/>
      <c r="BN231" s="384"/>
      <c r="BO231" s="404"/>
      <c r="BP231" s="404"/>
      <c r="BQ231" s="404"/>
      <c r="BR231" s="404"/>
    </row>
    <row r="232" spans="1:70" ht="17" customHeight="1" x14ac:dyDescent="0.2">
      <c r="A232" s="387"/>
      <c r="B232" s="389" t="s">
        <v>1272</v>
      </c>
      <c r="C232" s="392" t="s">
        <v>1233</v>
      </c>
      <c r="D232" s="395"/>
      <c r="E232" s="398">
        <v>8</v>
      </c>
      <c r="F232" s="311">
        <v>18</v>
      </c>
      <c r="G232" s="32">
        <f>'Anchor-Still'!B229</f>
        <v>0</v>
      </c>
      <c r="H232" s="33">
        <f>'Anchor-Still'!C229</f>
        <v>0</v>
      </c>
      <c r="I232" s="33">
        <f>'Anchor-Still'!D229</f>
        <v>0</v>
      </c>
      <c r="J232" s="33">
        <f>'Anchor-Still'!E229</f>
        <v>0</v>
      </c>
      <c r="K232" s="33"/>
      <c r="L232" s="33">
        <f>'Anchor-Still'!F229</f>
        <v>0</v>
      </c>
      <c r="M232" s="33">
        <f>'Anchor-Still'!G229</f>
        <v>0</v>
      </c>
      <c r="N232" s="33">
        <f>'Anchor-Still'!H229</f>
        <v>0</v>
      </c>
      <c r="O232" s="33"/>
      <c r="P232" s="33"/>
      <c r="Q232" s="33"/>
      <c r="R232" s="33"/>
      <c r="S232" s="33"/>
      <c r="T232" s="33"/>
      <c r="U232" s="33"/>
      <c r="V232" s="33">
        <f>'Anchor-Still'!I229</f>
        <v>0</v>
      </c>
      <c r="W232" s="33">
        <f>'Anchor-Still'!J229</f>
        <v>0</v>
      </c>
      <c r="X232" s="34">
        <f t="shared" si="15"/>
        <v>0</v>
      </c>
      <c r="Y232" s="15"/>
      <c r="Z232" s="32">
        <f>'Test-Still'!B229</f>
        <v>1221576</v>
      </c>
      <c r="AA232" s="33">
        <f>'Test-Still'!C229</f>
        <v>41.324800000000003</v>
      </c>
      <c r="AB232" s="33">
        <f>'Test-Still'!D229</f>
        <v>45.297699999999999</v>
      </c>
      <c r="AC232" s="33">
        <f>'Test-Still'!E229</f>
        <v>43.814999999999998</v>
      </c>
      <c r="AD232" s="33"/>
      <c r="AE232" s="33">
        <f>'Test-Still'!F229</f>
        <v>25.1357</v>
      </c>
      <c r="AF232" s="33">
        <f>'Test-Still'!G229</f>
        <v>22.362400000000001</v>
      </c>
      <c r="AG232" s="33">
        <f>'Test-Still'!H229</f>
        <v>94.416600000000003</v>
      </c>
      <c r="AH232" s="33"/>
      <c r="AI232" s="33"/>
      <c r="AJ232" s="33"/>
      <c r="AK232" s="33"/>
      <c r="AL232" s="33"/>
      <c r="AM232" s="33"/>
      <c r="AN232" s="33"/>
      <c r="AO232" s="33">
        <f>'Test-Still'!I229</f>
        <v>64.8</v>
      </c>
      <c r="AP232" s="33">
        <f>'Test-Still'!J229</f>
        <v>8.7999999999999995E-2</v>
      </c>
      <c r="AQ232" s="34">
        <f t="shared" si="16"/>
        <v>1.7999999999999999E-2</v>
      </c>
      <c r="AR232" s="32" t="e">
        <f t="shared" si="17"/>
        <v>#DIV/0!</v>
      </c>
      <c r="AS232" s="33" t="e">
        <f t="shared" si="18"/>
        <v>#DIV/0!</v>
      </c>
      <c r="AT232" s="16"/>
      <c r="AU232" s="16"/>
      <c r="AV232" s="440" t="s">
        <v>123</v>
      </c>
      <c r="AW232" s="401" cm="1">
        <f t="array" ref="AW232">bdRateExtend($G232:$G235,H232:H235,$Z232:$Z235,AA232:AA235)</f>
        <v>-1</v>
      </c>
      <c r="AX232" s="402" cm="1">
        <f t="array" ref="AX232">bdRateExtend($G232:$G237,H232:H237,$Z232:$Z237,AA232:AA237)</f>
        <v>-1</v>
      </c>
      <c r="AY232" s="402" cm="1">
        <f t="array" ref="AY232">bdRateExtend($G232:$G237,I232:I237,$Z232:$Z237,AB232:AB237)</f>
        <v>-1</v>
      </c>
      <c r="AZ232" s="405" cm="1">
        <f t="array" ref="AZ232">bdRateExtend($G232:$G237,J232:J237,$Z232:$Z237,AC232:AC237)</f>
        <v>-1</v>
      </c>
      <c r="BA232" s="405" t="e" cm="1">
        <f t="array" ref="BA232">bdRateExtend($G232:$G237,K232:K237,$Z232:$Z237,AD232:AD237)</f>
        <v>#VALUE!</v>
      </c>
      <c r="BB232" s="401" cm="1">
        <f t="array" ref="BB232">bdRateExtend($G232:$G235,L232:L235,$Z232:$Z235,AE232:AE235)</f>
        <v>-1</v>
      </c>
      <c r="BC232" s="376" cm="1">
        <f t="array" ref="BC232">bdRateExtend($G232:$G237,L232:L237,$Z232:$Z237,AE232:AE237)</f>
        <v>-1</v>
      </c>
      <c r="BD232" s="401" cm="1">
        <f t="array" ref="BD232">bdRateExtend($G232:$G235,M232:M235,$Z232:$Z235,AF232:AF235)</f>
        <v>-1</v>
      </c>
      <c r="BE232" s="376" cm="1">
        <f t="array" ref="BE232">bdRateExtend($G232:$G237,M232:M237,$Z232:$Z237,AF232:AF237)</f>
        <v>-1</v>
      </c>
      <c r="BF232" s="379" cm="1">
        <f t="array" ref="BF232">bdRateExtend($G232:$G235,N232:N235,$Z232:$Z235,AG232:AG235)</f>
        <v>-1</v>
      </c>
      <c r="BG232" s="376" cm="1">
        <f t="array" ref="BG232">bdRateExtend($G232:$G237,N232:N237,$Z232:$Z237,AG232:AG237)</f>
        <v>-1</v>
      </c>
      <c r="BH232" s="379" t="e" cm="1">
        <f t="array" ref="BH232">bdRateExtend($G232:$G235,O232:O235,$Z232:$Z235,AH232:AH235)</f>
        <v>#VALUE!</v>
      </c>
      <c r="BI232" s="376" t="e" cm="1">
        <f t="array" ref="BI232">bdRateExtend($G232:$G237,O232:O237,$Z232:$Z237,AH232:AH237)</f>
        <v>#VALUE!</v>
      </c>
      <c r="BJ232" s="401" t="e" cm="1">
        <f t="array" ref="BJ232">bdRateExtend($G232:$G235,P232:P235,$Z232:$Z235,AI232:AI235)</f>
        <v>#VALUE!</v>
      </c>
      <c r="BK232" s="376" t="e" cm="1">
        <f t="array" ref="BK232">bdRateExtend($G232:$G237,P232:P237,$Z232:$Z237,AI232:AI237)</f>
        <v>#VALUE!</v>
      </c>
      <c r="BL232" s="401" t="e" cm="1">
        <f t="array" ref="BL232">bdRateExtend($G232:$G235,Q232:Q235,$Z232:$Z235,AJ232:AJ235)</f>
        <v>#VALUE!</v>
      </c>
      <c r="BM232" s="376" t="e" cm="1">
        <f t="array" ref="BM232">bdRateExtend($G232:$G237,Q232:Q237,$Z232:$Z237,AJ232:AJ237)</f>
        <v>#VALUE!</v>
      </c>
      <c r="BN232" s="401" t="e" cm="1">
        <f t="array" ref="BN232">bdRateExtend($G232:$G235,R232:R235,$Z232:$Z235,AK232:AK235)</f>
        <v>#VALUE!</v>
      </c>
      <c r="BO232" s="402" t="e" cm="1">
        <f t="array" ref="BO232">bdRateExtend($G232:$G237,R232:R237,$Z232:$Z237,AK232:AK237)</f>
        <v>#VALUE!</v>
      </c>
      <c r="BP232" s="402" t="e" cm="1">
        <f t="array" ref="BP232">bdRateExtend($G232:$G237,S232:S237,$Z232:$Z237,AL232:AL237)</f>
        <v>#VALUE!</v>
      </c>
      <c r="BQ232" s="402" t="e" cm="1">
        <f t="array" ref="BQ232">bdRateExtend($G232:$G237,T232:T237,$Z232:$Z237,AM232:AM237)</f>
        <v>#VALUE!</v>
      </c>
      <c r="BR232" s="402" t="e" cm="1">
        <f t="array" ref="BR232">bdRateExtend($G232:$G237,U232:U237,$Z232:$Z237,AN232:AN237)</f>
        <v>#VALUE!</v>
      </c>
    </row>
    <row r="233" spans="1:70" ht="17" customHeight="1" x14ac:dyDescent="0.2">
      <c r="A233" s="387"/>
      <c r="B233" s="390"/>
      <c r="C233" s="393"/>
      <c r="D233" s="396"/>
      <c r="E233" s="399"/>
      <c r="F233" s="312">
        <v>27</v>
      </c>
      <c r="G233" s="35">
        <f>'Anchor-Still'!B230</f>
        <v>0</v>
      </c>
      <c r="H233" s="40">
        <f>'Anchor-Still'!C230</f>
        <v>0</v>
      </c>
      <c r="I233" s="40">
        <f>'Anchor-Still'!D230</f>
        <v>0</v>
      </c>
      <c r="J233" s="40">
        <f>'Anchor-Still'!E230</f>
        <v>0</v>
      </c>
      <c r="K233" s="40"/>
      <c r="L233" s="40">
        <f>'Anchor-Still'!F230</f>
        <v>0</v>
      </c>
      <c r="M233" s="40">
        <f>'Anchor-Still'!G230</f>
        <v>0</v>
      </c>
      <c r="N233" s="40">
        <f>'Anchor-Still'!H230</f>
        <v>0</v>
      </c>
      <c r="O233" s="40"/>
      <c r="P233" s="40"/>
      <c r="Q233" s="40"/>
      <c r="R233" s="40"/>
      <c r="S233" s="40"/>
      <c r="T233" s="40"/>
      <c r="U233" s="40"/>
      <c r="V233" s="40">
        <f>'Anchor-Still'!I230</f>
        <v>0</v>
      </c>
      <c r="W233" s="40">
        <f>'Anchor-Still'!J230</f>
        <v>0</v>
      </c>
      <c r="X233" s="36">
        <f t="shared" si="15"/>
        <v>0</v>
      </c>
      <c r="Y233" s="15"/>
      <c r="Z233" s="35">
        <f>'Test-Still'!B230</f>
        <v>762672</v>
      </c>
      <c r="AA233" s="40">
        <f>'Test-Still'!C230</f>
        <v>38.301099999999998</v>
      </c>
      <c r="AB233" s="40">
        <f>'Test-Still'!D230</f>
        <v>43.9084</v>
      </c>
      <c r="AC233" s="40">
        <f>'Test-Still'!E230</f>
        <v>41.647300000000001</v>
      </c>
      <c r="AD233" s="40"/>
      <c r="AE233" s="40">
        <f>'Test-Still'!F230</f>
        <v>23.0425</v>
      </c>
      <c r="AF233" s="40">
        <f>'Test-Still'!G230</f>
        <v>20.2362</v>
      </c>
      <c r="AG233" s="40">
        <f>'Test-Still'!H230</f>
        <v>91.819400000000002</v>
      </c>
      <c r="AH233" s="40"/>
      <c r="AI233" s="40"/>
      <c r="AJ233" s="40"/>
      <c r="AK233" s="40"/>
      <c r="AL233" s="40"/>
      <c r="AM233" s="40"/>
      <c r="AN233" s="40"/>
      <c r="AO233" s="40">
        <f>'Test-Still'!I230</f>
        <v>52.3</v>
      </c>
      <c r="AP233" s="40">
        <f>'Test-Still'!J230</f>
        <v>7.2499999999999995E-2</v>
      </c>
      <c r="AQ233" s="36">
        <f t="shared" si="16"/>
        <v>1.4527777777777777E-2</v>
      </c>
      <c r="AR233" s="35" t="e">
        <f t="shared" si="17"/>
        <v>#DIV/0!</v>
      </c>
      <c r="AS233" s="40" t="e">
        <f t="shared" si="18"/>
        <v>#DIV/0!</v>
      </c>
      <c r="AT233" s="16"/>
      <c r="AU233" s="16"/>
      <c r="AV233" s="381"/>
      <c r="AW233" s="382"/>
      <c r="AX233" s="403"/>
      <c r="AY233" s="403"/>
      <c r="AZ233" s="406"/>
      <c r="BA233" s="406"/>
      <c r="BB233" s="382"/>
      <c r="BC233" s="377"/>
      <c r="BD233" s="382"/>
      <c r="BE233" s="377"/>
      <c r="BF233" s="380"/>
      <c r="BG233" s="377"/>
      <c r="BH233" s="380"/>
      <c r="BI233" s="377"/>
      <c r="BJ233" s="382"/>
      <c r="BK233" s="377"/>
      <c r="BL233" s="382"/>
      <c r="BM233" s="377"/>
      <c r="BN233" s="382"/>
      <c r="BO233" s="403"/>
      <c r="BP233" s="403"/>
      <c r="BQ233" s="403"/>
      <c r="BR233" s="403"/>
    </row>
    <row r="234" spans="1:70" ht="17" customHeight="1" x14ac:dyDescent="0.2">
      <c r="A234" s="387"/>
      <c r="B234" s="390"/>
      <c r="C234" s="393"/>
      <c r="D234" s="396"/>
      <c r="E234" s="399"/>
      <c r="F234" s="312">
        <v>36</v>
      </c>
      <c r="G234" s="35">
        <f>'Anchor-Still'!B231</f>
        <v>0</v>
      </c>
      <c r="H234" s="40">
        <f>'Anchor-Still'!C231</f>
        <v>0</v>
      </c>
      <c r="I234" s="40">
        <f>'Anchor-Still'!D231</f>
        <v>0</v>
      </c>
      <c r="J234" s="40">
        <f>'Anchor-Still'!E231</f>
        <v>0</v>
      </c>
      <c r="K234" s="40"/>
      <c r="L234" s="40">
        <f>'Anchor-Still'!F231</f>
        <v>0</v>
      </c>
      <c r="M234" s="40">
        <f>'Anchor-Still'!G231</f>
        <v>0</v>
      </c>
      <c r="N234" s="40">
        <f>'Anchor-Still'!H231</f>
        <v>0</v>
      </c>
      <c r="O234" s="40"/>
      <c r="P234" s="40"/>
      <c r="Q234" s="40"/>
      <c r="R234" s="40"/>
      <c r="S234" s="40"/>
      <c r="T234" s="40"/>
      <c r="U234" s="40"/>
      <c r="V234" s="40">
        <f>'Anchor-Still'!I231</f>
        <v>0</v>
      </c>
      <c r="W234" s="40">
        <f>'Anchor-Still'!J231</f>
        <v>0</v>
      </c>
      <c r="X234" s="36">
        <f t="shared" si="15"/>
        <v>0</v>
      </c>
      <c r="Y234" s="15"/>
      <c r="Z234" s="35">
        <f>'Test-Still'!B231</f>
        <v>395760</v>
      </c>
      <c r="AA234" s="40">
        <f>'Test-Still'!C231</f>
        <v>35.044400000000003</v>
      </c>
      <c r="AB234" s="40">
        <f>'Test-Still'!D231</f>
        <v>42.2911</v>
      </c>
      <c r="AC234" s="40">
        <f>'Test-Still'!E231</f>
        <v>39.502299999999998</v>
      </c>
      <c r="AD234" s="40"/>
      <c r="AE234" s="40">
        <f>'Test-Still'!F231</f>
        <v>20.066099999999999</v>
      </c>
      <c r="AF234" s="40">
        <f>'Test-Still'!G231</f>
        <v>17.321999999999999</v>
      </c>
      <c r="AG234" s="40">
        <f>'Test-Still'!H231</f>
        <v>85.236599999999996</v>
      </c>
      <c r="AH234" s="40"/>
      <c r="AI234" s="40"/>
      <c r="AJ234" s="40"/>
      <c r="AK234" s="40"/>
      <c r="AL234" s="40"/>
      <c r="AM234" s="40"/>
      <c r="AN234" s="40"/>
      <c r="AO234" s="40">
        <f>'Test-Still'!I231</f>
        <v>50.1</v>
      </c>
      <c r="AP234" s="40">
        <f>'Test-Still'!J231</f>
        <v>6.0499999999999998E-2</v>
      </c>
      <c r="AQ234" s="36">
        <f t="shared" si="16"/>
        <v>1.3916666666666667E-2</v>
      </c>
      <c r="AR234" s="35" t="e">
        <f t="shared" si="17"/>
        <v>#DIV/0!</v>
      </c>
      <c r="AS234" s="40" t="e">
        <f t="shared" si="18"/>
        <v>#DIV/0!</v>
      </c>
      <c r="AT234" s="16"/>
      <c r="AU234" s="16"/>
      <c r="AV234" s="381" t="s">
        <v>124</v>
      </c>
      <c r="AW234" s="382" cm="1">
        <f t="array" ref="AW234">bdRateExtend($G233:$G236,H233:H236,$Z233:$Z236,AA233:AA236)</f>
        <v>-1</v>
      </c>
      <c r="AX234" s="403"/>
      <c r="AY234" s="403"/>
      <c r="AZ234" s="406"/>
      <c r="BA234" s="406"/>
      <c r="BB234" s="382" cm="1">
        <f t="array" ref="BB234">bdRateExtend($G233:$G236,L233:L236,$Z233:$Z236,AE233:AE236)</f>
        <v>-1</v>
      </c>
      <c r="BC234" s="377"/>
      <c r="BD234" s="382" cm="1">
        <f t="array" ref="BD234">bdRateExtend($G233:$G236,M233:M236,$Z233:$Z236,AF233:AF236)</f>
        <v>-1</v>
      </c>
      <c r="BE234" s="377"/>
      <c r="BF234" s="380" cm="1">
        <f t="array" ref="BF234">bdRateExtend($G233:$G236,N233:N236,$Z233:$Z236,AG233:AG236)</f>
        <v>-1</v>
      </c>
      <c r="BG234" s="377"/>
      <c r="BH234" s="380" t="e" cm="1">
        <f t="array" ref="BH234">bdRateExtend($G233:$G236,O233:O236,$Z233:$Z236,AH233:AH236)</f>
        <v>#VALUE!</v>
      </c>
      <c r="BI234" s="377"/>
      <c r="BJ234" s="382" t="e" cm="1">
        <f t="array" ref="BJ234">bdRateExtend($G233:$G236,P233:P236,$Z233:$Z236,AI233:AI236)</f>
        <v>#VALUE!</v>
      </c>
      <c r="BK234" s="377"/>
      <c r="BL234" s="382" t="e" cm="1">
        <f t="array" ref="BL234">bdRateExtend($G233:$G236,Q233:Q236,$Z233:$Z236,AJ233:AJ236)</f>
        <v>#VALUE!</v>
      </c>
      <c r="BM234" s="377"/>
      <c r="BN234" s="382" t="e" cm="1">
        <f t="array" ref="BN234">bdRateExtend($G233:$G236,R233:R236,$Z233:$Z236,AK233:AK236)</f>
        <v>#VALUE!</v>
      </c>
      <c r="BO234" s="403"/>
      <c r="BP234" s="403"/>
      <c r="BQ234" s="403"/>
      <c r="BR234" s="403"/>
    </row>
    <row r="235" spans="1:70" ht="17" customHeight="1" x14ac:dyDescent="0.2">
      <c r="A235" s="387"/>
      <c r="B235" s="390"/>
      <c r="C235" s="393"/>
      <c r="D235" s="396"/>
      <c r="E235" s="399"/>
      <c r="F235" s="312">
        <v>45</v>
      </c>
      <c r="G235" s="35">
        <f>'Anchor-Still'!B232</f>
        <v>0</v>
      </c>
      <c r="H235" s="40">
        <f>'Anchor-Still'!C232</f>
        <v>0</v>
      </c>
      <c r="I235" s="40">
        <f>'Anchor-Still'!D232</f>
        <v>0</v>
      </c>
      <c r="J235" s="40">
        <f>'Anchor-Still'!E232</f>
        <v>0</v>
      </c>
      <c r="K235" s="40"/>
      <c r="L235" s="40">
        <f>'Anchor-Still'!F232</f>
        <v>0</v>
      </c>
      <c r="M235" s="40">
        <f>'Anchor-Still'!G232</f>
        <v>0</v>
      </c>
      <c r="N235" s="40">
        <f>'Anchor-Still'!H232</f>
        <v>0</v>
      </c>
      <c r="O235" s="40"/>
      <c r="P235" s="40"/>
      <c r="Q235" s="40"/>
      <c r="R235" s="40"/>
      <c r="S235" s="40"/>
      <c r="T235" s="40"/>
      <c r="U235" s="40"/>
      <c r="V235" s="40">
        <f>'Anchor-Still'!I232</f>
        <v>0</v>
      </c>
      <c r="W235" s="40">
        <f>'Anchor-Still'!J232</f>
        <v>0</v>
      </c>
      <c r="X235" s="36">
        <f t="shared" si="15"/>
        <v>0</v>
      </c>
      <c r="Y235" s="15"/>
      <c r="Z235" s="35">
        <f>'Test-Still'!B232</f>
        <v>182936</v>
      </c>
      <c r="AA235" s="40">
        <f>'Test-Still'!C232</f>
        <v>32.2271</v>
      </c>
      <c r="AB235" s="40">
        <f>'Test-Still'!D232</f>
        <v>40.4621</v>
      </c>
      <c r="AC235" s="40">
        <f>'Test-Still'!E232</f>
        <v>37.526499999999999</v>
      </c>
      <c r="AD235" s="40"/>
      <c r="AE235" s="40">
        <f>'Test-Still'!F232</f>
        <v>16.4709</v>
      </c>
      <c r="AF235" s="40">
        <f>'Test-Still'!G232</f>
        <v>14.239800000000001</v>
      </c>
      <c r="AG235" s="40">
        <f>'Test-Still'!H232</f>
        <v>72.468900000000005</v>
      </c>
      <c r="AH235" s="40"/>
      <c r="AI235" s="40"/>
      <c r="AJ235" s="40"/>
      <c r="AK235" s="40"/>
      <c r="AL235" s="40"/>
      <c r="AM235" s="40"/>
      <c r="AN235" s="40"/>
      <c r="AO235" s="40">
        <f>'Test-Still'!I232</f>
        <v>32.299999999999997</v>
      </c>
      <c r="AP235" s="40">
        <f>'Test-Still'!J232</f>
        <v>4.5900000000000003E-2</v>
      </c>
      <c r="AQ235" s="36">
        <f t="shared" si="16"/>
        <v>8.9722222222222217E-3</v>
      </c>
      <c r="AR235" s="35" t="e">
        <f t="shared" si="17"/>
        <v>#DIV/0!</v>
      </c>
      <c r="AS235" s="40" t="e">
        <f t="shared" si="18"/>
        <v>#DIV/0!</v>
      </c>
      <c r="AT235" s="16"/>
      <c r="AU235" s="16"/>
      <c r="AV235" s="381"/>
      <c r="AW235" s="382"/>
      <c r="AX235" s="403"/>
      <c r="AY235" s="403"/>
      <c r="AZ235" s="406"/>
      <c r="BA235" s="406"/>
      <c r="BB235" s="382"/>
      <c r="BC235" s="377"/>
      <c r="BD235" s="382"/>
      <c r="BE235" s="377"/>
      <c r="BF235" s="380"/>
      <c r="BG235" s="377"/>
      <c r="BH235" s="380"/>
      <c r="BI235" s="377"/>
      <c r="BJ235" s="382"/>
      <c r="BK235" s="377"/>
      <c r="BL235" s="382"/>
      <c r="BM235" s="377"/>
      <c r="BN235" s="382"/>
      <c r="BO235" s="403"/>
      <c r="BP235" s="403"/>
      <c r="BQ235" s="403"/>
      <c r="BR235" s="403"/>
    </row>
    <row r="236" spans="1:70" ht="17" customHeight="1" x14ac:dyDescent="0.2">
      <c r="A236" s="387"/>
      <c r="B236" s="390"/>
      <c r="C236" s="393"/>
      <c r="D236" s="396"/>
      <c r="E236" s="399"/>
      <c r="F236" s="312">
        <v>54</v>
      </c>
      <c r="G236" s="35">
        <f>'Anchor-Still'!B233</f>
        <v>0</v>
      </c>
      <c r="H236" s="40">
        <f>'Anchor-Still'!C233</f>
        <v>0</v>
      </c>
      <c r="I236" s="40">
        <f>'Anchor-Still'!D233</f>
        <v>0</v>
      </c>
      <c r="J236" s="40">
        <f>'Anchor-Still'!E233</f>
        <v>0</v>
      </c>
      <c r="K236" s="40"/>
      <c r="L236" s="40">
        <f>'Anchor-Still'!F233</f>
        <v>0</v>
      </c>
      <c r="M236" s="40">
        <f>'Anchor-Still'!G233</f>
        <v>0</v>
      </c>
      <c r="N236" s="40">
        <f>'Anchor-Still'!H233</f>
        <v>0</v>
      </c>
      <c r="O236" s="40"/>
      <c r="P236" s="40"/>
      <c r="Q236" s="40"/>
      <c r="R236" s="40"/>
      <c r="S236" s="40"/>
      <c r="T236" s="40"/>
      <c r="U236" s="40"/>
      <c r="V236" s="40">
        <f>'Anchor-Still'!I233</f>
        <v>0</v>
      </c>
      <c r="W236" s="40">
        <f>'Anchor-Still'!J233</f>
        <v>0</v>
      </c>
      <c r="X236" s="36">
        <f t="shared" si="15"/>
        <v>0</v>
      </c>
      <c r="Y236" s="15"/>
      <c r="Z236" s="35">
        <f>'Test-Still'!B233</f>
        <v>81912</v>
      </c>
      <c r="AA236" s="40">
        <f>'Test-Still'!C233</f>
        <v>30.004200000000001</v>
      </c>
      <c r="AB236" s="40">
        <f>'Test-Still'!D233</f>
        <v>38.395400000000002</v>
      </c>
      <c r="AC236" s="40">
        <f>'Test-Still'!E233</f>
        <v>35.3416</v>
      </c>
      <c r="AD236" s="40"/>
      <c r="AE236" s="40">
        <f>'Test-Still'!F233</f>
        <v>13.064500000000001</v>
      </c>
      <c r="AF236" s="40">
        <f>'Test-Still'!G233</f>
        <v>11.5419</v>
      </c>
      <c r="AG236" s="40">
        <f>'Test-Still'!H233</f>
        <v>53.1252</v>
      </c>
      <c r="AH236" s="40"/>
      <c r="AI236" s="40"/>
      <c r="AJ236" s="40"/>
      <c r="AK236" s="40"/>
      <c r="AL236" s="40"/>
      <c r="AM236" s="40"/>
      <c r="AN236" s="40"/>
      <c r="AO236" s="40">
        <f>'Test-Still'!I233</f>
        <v>20</v>
      </c>
      <c r="AP236" s="40">
        <f>'Test-Still'!J233</f>
        <v>3.85E-2</v>
      </c>
      <c r="AQ236" s="36">
        <f t="shared" si="16"/>
        <v>5.5555555555555558E-3</v>
      </c>
      <c r="AR236" s="35" t="e">
        <f t="shared" si="17"/>
        <v>#DIV/0!</v>
      </c>
      <c r="AS236" s="40" t="e">
        <f t="shared" si="18"/>
        <v>#DIV/0!</v>
      </c>
      <c r="AT236" s="16"/>
      <c r="AU236" s="16"/>
      <c r="AV236" s="381" t="s">
        <v>125</v>
      </c>
      <c r="AW236" s="382" cm="1">
        <f t="array" ref="AW236">bdRateExtend($G234:$G237,H234:H237,$Z234:$Z237,AA234:AA237)</f>
        <v>-1</v>
      </c>
      <c r="AX236" s="403"/>
      <c r="AY236" s="403"/>
      <c r="AZ236" s="406"/>
      <c r="BA236" s="406"/>
      <c r="BB236" s="382" cm="1">
        <f t="array" ref="BB236">bdRateExtend($G234:$G237,L234:L237,$Z234:$Z237,AE234:AE237)</f>
        <v>-1</v>
      </c>
      <c r="BC236" s="377"/>
      <c r="BD236" s="382" cm="1">
        <f t="array" ref="BD236">bdRateExtend($G234:$G237,M234:M237,$Z234:$Z237,AF234:AF237)</f>
        <v>-1</v>
      </c>
      <c r="BE236" s="377"/>
      <c r="BF236" s="380" cm="1">
        <f t="array" ref="BF236">bdRateExtend($G234:$G237,N234:N237,$Z234:$Z237,AG234:AG237)</f>
        <v>-1</v>
      </c>
      <c r="BG236" s="377"/>
      <c r="BH236" s="380" t="e" cm="1">
        <f t="array" ref="BH236">bdRateExtend($G234:$G237,O234:O237,$Z234:$Z237,AH234:AH237)</f>
        <v>#VALUE!</v>
      </c>
      <c r="BI236" s="377"/>
      <c r="BJ236" s="382" t="e" cm="1">
        <f t="array" ref="BJ236">bdRateExtend($G234:$G237,P234:P237,$Z234:$Z237,AI234:AI237)</f>
        <v>#VALUE!</v>
      </c>
      <c r="BK236" s="377"/>
      <c r="BL236" s="382" t="e" cm="1">
        <f t="array" ref="BL236">bdRateExtend($G234:$G237,Q234:Q237,$Z234:$Z237,AJ234:AJ237)</f>
        <v>#VALUE!</v>
      </c>
      <c r="BM236" s="377"/>
      <c r="BN236" s="382" t="e" cm="1">
        <f t="array" ref="BN236">bdRateExtend($G234:$G237,R234:R237,$Z234:$Z237,AK234:AK237)</f>
        <v>#VALUE!</v>
      </c>
      <c r="BO236" s="403"/>
      <c r="BP236" s="403"/>
      <c r="BQ236" s="403"/>
      <c r="BR236" s="403"/>
    </row>
    <row r="237" spans="1:70" ht="17" customHeight="1" thickBot="1" x14ac:dyDescent="0.25">
      <c r="A237" s="387"/>
      <c r="B237" s="391"/>
      <c r="C237" s="394"/>
      <c r="D237" s="397"/>
      <c r="E237" s="400"/>
      <c r="F237" s="313">
        <v>63</v>
      </c>
      <c r="G237" s="37">
        <f>'Anchor-Still'!B234</f>
        <v>0</v>
      </c>
      <c r="H237" s="38">
        <f>'Anchor-Still'!C234</f>
        <v>0</v>
      </c>
      <c r="I237" s="38">
        <f>'Anchor-Still'!D234</f>
        <v>0</v>
      </c>
      <c r="J237" s="38">
        <f>'Anchor-Still'!E234</f>
        <v>0</v>
      </c>
      <c r="K237" s="38"/>
      <c r="L237" s="38">
        <f>'Anchor-Still'!F234</f>
        <v>0</v>
      </c>
      <c r="M237" s="38">
        <f>'Anchor-Still'!G234</f>
        <v>0</v>
      </c>
      <c r="N237" s="38">
        <f>'Anchor-Still'!H234</f>
        <v>0</v>
      </c>
      <c r="O237" s="38"/>
      <c r="P237" s="38"/>
      <c r="Q237" s="38"/>
      <c r="R237" s="38"/>
      <c r="S237" s="38"/>
      <c r="T237" s="38"/>
      <c r="U237" s="38"/>
      <c r="V237" s="38">
        <f>'Anchor-Still'!I234</f>
        <v>0</v>
      </c>
      <c r="W237" s="38">
        <f>'Anchor-Still'!J234</f>
        <v>0</v>
      </c>
      <c r="X237" s="39">
        <f t="shared" si="15"/>
        <v>0</v>
      </c>
      <c r="Y237" s="15"/>
      <c r="Z237" s="37">
        <f>'Test-Still'!B234</f>
        <v>17456</v>
      </c>
      <c r="AA237" s="38">
        <f>'Test-Still'!C234</f>
        <v>27.0395</v>
      </c>
      <c r="AB237" s="38">
        <f>'Test-Still'!D234</f>
        <v>34.454700000000003</v>
      </c>
      <c r="AC237" s="38">
        <f>'Test-Still'!E234</f>
        <v>32.183199999999999</v>
      </c>
      <c r="AD237" s="38"/>
      <c r="AE237" s="38">
        <f>'Test-Still'!F234</f>
        <v>8.4006000000000007</v>
      </c>
      <c r="AF237" s="38">
        <f>'Test-Still'!G234</f>
        <v>7.9596</v>
      </c>
      <c r="AG237" s="38">
        <f>'Test-Still'!H234</f>
        <v>13.968299999999999</v>
      </c>
      <c r="AH237" s="38"/>
      <c r="AI237" s="38"/>
      <c r="AJ237" s="38"/>
      <c r="AK237" s="38"/>
      <c r="AL237" s="38"/>
      <c r="AM237" s="38"/>
      <c r="AN237" s="38"/>
      <c r="AO237" s="38">
        <f>'Test-Still'!I234</f>
        <v>8.8000000000000007</v>
      </c>
      <c r="AP237" s="38">
        <f>'Test-Still'!J234</f>
        <v>2.5999999999999999E-2</v>
      </c>
      <c r="AQ237" s="39">
        <f t="shared" si="16"/>
        <v>2.4444444444444448E-3</v>
      </c>
      <c r="AR237" s="37" t="e">
        <f t="shared" si="17"/>
        <v>#DIV/0!</v>
      </c>
      <c r="AS237" s="38" t="e">
        <f t="shared" si="18"/>
        <v>#DIV/0!</v>
      </c>
      <c r="AT237" s="16"/>
      <c r="AU237" s="16"/>
      <c r="AV237" s="383"/>
      <c r="AW237" s="384"/>
      <c r="AX237" s="404"/>
      <c r="AY237" s="404"/>
      <c r="AZ237" s="407"/>
      <c r="BA237" s="407"/>
      <c r="BB237" s="384"/>
      <c r="BC237" s="378"/>
      <c r="BD237" s="384"/>
      <c r="BE237" s="378"/>
      <c r="BF237" s="385"/>
      <c r="BG237" s="378"/>
      <c r="BH237" s="385"/>
      <c r="BI237" s="378"/>
      <c r="BJ237" s="384"/>
      <c r="BK237" s="378"/>
      <c r="BL237" s="384"/>
      <c r="BM237" s="378"/>
      <c r="BN237" s="384"/>
      <c r="BO237" s="404"/>
      <c r="BP237" s="404"/>
      <c r="BQ237" s="404"/>
      <c r="BR237" s="404"/>
    </row>
    <row r="238" spans="1:70" ht="17" customHeight="1" x14ac:dyDescent="0.2">
      <c r="A238" s="387"/>
      <c r="B238" s="389" t="s">
        <v>1273</v>
      </c>
      <c r="C238" s="392" t="s">
        <v>1234</v>
      </c>
      <c r="D238" s="395"/>
      <c r="E238" s="398">
        <v>8</v>
      </c>
      <c r="F238" s="311">
        <v>18</v>
      </c>
      <c r="G238" s="32">
        <f>'Anchor-Still'!B235</f>
        <v>0</v>
      </c>
      <c r="H238" s="33">
        <f>'Anchor-Still'!C235</f>
        <v>0</v>
      </c>
      <c r="I238" s="33">
        <f>'Anchor-Still'!D235</f>
        <v>0</v>
      </c>
      <c r="J238" s="33">
        <f>'Anchor-Still'!E235</f>
        <v>0</v>
      </c>
      <c r="K238" s="33"/>
      <c r="L238" s="33">
        <f>'Anchor-Still'!F235</f>
        <v>0</v>
      </c>
      <c r="M238" s="33">
        <f>'Anchor-Still'!G235</f>
        <v>0</v>
      </c>
      <c r="N238" s="33">
        <f>'Anchor-Still'!H235</f>
        <v>0</v>
      </c>
      <c r="O238" s="33"/>
      <c r="P238" s="33"/>
      <c r="Q238" s="33"/>
      <c r="R238" s="33"/>
      <c r="S238" s="33"/>
      <c r="T238" s="33"/>
      <c r="U238" s="33"/>
      <c r="V238" s="33">
        <f>'Anchor-Still'!I235</f>
        <v>0</v>
      </c>
      <c r="W238" s="33">
        <f>'Anchor-Still'!J235</f>
        <v>0</v>
      </c>
      <c r="X238" s="34">
        <f t="shared" si="15"/>
        <v>0</v>
      </c>
      <c r="Y238" s="15"/>
      <c r="Z238" s="32">
        <f>'Test-Still'!B235</f>
        <v>810912</v>
      </c>
      <c r="AA238" s="33">
        <f>'Test-Still'!C235</f>
        <v>43.018300000000004</v>
      </c>
      <c r="AB238" s="33">
        <f>'Test-Still'!D235</f>
        <v>46.093800000000002</v>
      </c>
      <c r="AC238" s="33">
        <f>'Test-Still'!E235</f>
        <v>44.721200000000003</v>
      </c>
      <c r="AD238" s="33"/>
      <c r="AE238" s="33">
        <f>'Test-Still'!F235</f>
        <v>23.278700000000001</v>
      </c>
      <c r="AF238" s="33">
        <f>'Test-Still'!G235</f>
        <v>22.848400000000002</v>
      </c>
      <c r="AG238" s="33">
        <f>'Test-Still'!H235</f>
        <v>93.425200000000004</v>
      </c>
      <c r="AH238" s="33"/>
      <c r="AI238" s="33"/>
      <c r="AJ238" s="33"/>
      <c r="AK238" s="33"/>
      <c r="AL238" s="33"/>
      <c r="AM238" s="33"/>
      <c r="AN238" s="33"/>
      <c r="AO238" s="33">
        <f>'Test-Still'!I235</f>
        <v>44.8</v>
      </c>
      <c r="AP238" s="33">
        <f>'Test-Still'!J235</f>
        <v>7.7899999999999997E-2</v>
      </c>
      <c r="AQ238" s="34">
        <f t="shared" si="16"/>
        <v>1.2444444444444444E-2</v>
      </c>
      <c r="AR238" s="32" t="e">
        <f t="shared" si="17"/>
        <v>#DIV/0!</v>
      </c>
      <c r="AS238" s="33" t="e">
        <f t="shared" si="18"/>
        <v>#DIV/0!</v>
      </c>
      <c r="AT238" s="16"/>
      <c r="AU238" s="16"/>
      <c r="AV238" s="440" t="s">
        <v>123</v>
      </c>
      <c r="AW238" s="401" cm="1">
        <f t="array" ref="AW238">bdRateExtend($G238:$G241,H238:H241,$Z238:$Z241,AA238:AA241)</f>
        <v>-1</v>
      </c>
      <c r="AX238" s="402" cm="1">
        <f t="array" ref="AX238">bdRateExtend($G238:$G243,H238:H243,$Z238:$Z243,AA238:AA243)</f>
        <v>-1</v>
      </c>
      <c r="AY238" s="402" cm="1">
        <f t="array" ref="AY238">bdRateExtend($G238:$G243,I238:I243,$Z238:$Z243,AB238:AB243)</f>
        <v>-1</v>
      </c>
      <c r="AZ238" s="405" cm="1">
        <f t="array" ref="AZ238">bdRateExtend($G238:$G243,J238:J243,$Z238:$Z243,AC238:AC243)</f>
        <v>-1</v>
      </c>
      <c r="BA238" s="405" t="e" cm="1">
        <f t="array" ref="BA238">bdRateExtend($G238:$G243,K238:K243,$Z238:$Z243,AD238:AD243)</f>
        <v>#VALUE!</v>
      </c>
      <c r="BB238" s="401" cm="1">
        <f t="array" ref="BB238">bdRateExtend($G238:$G241,L238:L241,$Z238:$Z241,AE238:AE241)</f>
        <v>-1</v>
      </c>
      <c r="BC238" s="376" cm="1">
        <f t="array" ref="BC238">bdRateExtend($G238:$G243,L238:L243,$Z238:$Z243,AE238:AE243)</f>
        <v>-1</v>
      </c>
      <c r="BD238" s="401" cm="1">
        <f t="array" ref="BD238">bdRateExtend($G238:$G241,M238:M241,$Z238:$Z241,AF238:AF241)</f>
        <v>-1</v>
      </c>
      <c r="BE238" s="376" cm="1">
        <f t="array" ref="BE238">bdRateExtend($G238:$G243,M238:M243,$Z238:$Z243,AF238:AF243)</f>
        <v>-1</v>
      </c>
      <c r="BF238" s="379" cm="1">
        <f t="array" ref="BF238">bdRateExtend($G238:$G241,N238:N241,$Z238:$Z241,AG238:AG241)</f>
        <v>-1</v>
      </c>
      <c r="BG238" s="376" cm="1">
        <f t="array" ref="BG238">bdRateExtend($G238:$G243,N238:N243,$Z238:$Z243,AG238:AG243)</f>
        <v>-1</v>
      </c>
      <c r="BH238" s="379" t="e" cm="1">
        <f t="array" ref="BH238">bdRateExtend($G238:$G241,O238:O241,$Z238:$Z241,AH238:AH241)</f>
        <v>#VALUE!</v>
      </c>
      <c r="BI238" s="376" t="e" cm="1">
        <f t="array" ref="BI238">bdRateExtend($G238:$G243,O238:O243,$Z238:$Z243,AH238:AH243)</f>
        <v>#VALUE!</v>
      </c>
      <c r="BJ238" s="401" t="e" cm="1">
        <f t="array" ref="BJ238">bdRateExtend($G238:$G241,P238:P241,$Z238:$Z241,AI238:AI241)</f>
        <v>#VALUE!</v>
      </c>
      <c r="BK238" s="376" t="e" cm="1">
        <f t="array" ref="BK238">bdRateExtend($G238:$G243,P238:P243,$Z238:$Z243,AI238:AI243)</f>
        <v>#VALUE!</v>
      </c>
      <c r="BL238" s="401" t="e" cm="1">
        <f t="array" ref="BL238">bdRateExtend($G238:$G241,Q238:Q241,$Z238:$Z241,AJ238:AJ241)</f>
        <v>#VALUE!</v>
      </c>
      <c r="BM238" s="376" t="e" cm="1">
        <f t="array" ref="BM238">bdRateExtend($G238:$G243,Q238:Q243,$Z238:$Z243,AJ238:AJ243)</f>
        <v>#VALUE!</v>
      </c>
      <c r="BN238" s="401" t="e" cm="1">
        <f t="array" ref="BN238">bdRateExtend($G238:$G241,R238:R241,$Z238:$Z241,AK238:AK241)</f>
        <v>#VALUE!</v>
      </c>
      <c r="BO238" s="402" t="e" cm="1">
        <f t="array" ref="BO238">bdRateExtend($G238:$G243,R238:R243,$Z238:$Z243,AK238:AK243)</f>
        <v>#VALUE!</v>
      </c>
      <c r="BP238" s="402" t="e" cm="1">
        <f t="array" ref="BP238">bdRateExtend($G238:$G243,S238:S243,$Z238:$Z243,AL238:AL243)</f>
        <v>#VALUE!</v>
      </c>
      <c r="BQ238" s="402" t="e" cm="1">
        <f t="array" ref="BQ238">bdRateExtend($G238:$G243,T238:T243,$Z238:$Z243,AM238:AM243)</f>
        <v>#VALUE!</v>
      </c>
      <c r="BR238" s="402" t="e" cm="1">
        <f t="array" ref="BR238">bdRateExtend($G238:$G243,U238:U243,$Z238:$Z243,AN238:AN243)</f>
        <v>#VALUE!</v>
      </c>
    </row>
    <row r="239" spans="1:70" ht="17" customHeight="1" x14ac:dyDescent="0.2">
      <c r="A239" s="387"/>
      <c r="B239" s="390"/>
      <c r="C239" s="393"/>
      <c r="D239" s="396"/>
      <c r="E239" s="399"/>
      <c r="F239" s="312">
        <v>27</v>
      </c>
      <c r="G239" s="35">
        <f>'Anchor-Still'!B236</f>
        <v>0</v>
      </c>
      <c r="H239" s="40">
        <f>'Anchor-Still'!C236</f>
        <v>0</v>
      </c>
      <c r="I239" s="40">
        <f>'Anchor-Still'!D236</f>
        <v>0</v>
      </c>
      <c r="J239" s="40">
        <f>'Anchor-Still'!E236</f>
        <v>0</v>
      </c>
      <c r="K239" s="40"/>
      <c r="L239" s="40">
        <f>'Anchor-Still'!F236</f>
        <v>0</v>
      </c>
      <c r="M239" s="40">
        <f>'Anchor-Still'!G236</f>
        <v>0</v>
      </c>
      <c r="N239" s="40">
        <f>'Anchor-Still'!H236</f>
        <v>0</v>
      </c>
      <c r="O239" s="40"/>
      <c r="P239" s="40"/>
      <c r="Q239" s="40"/>
      <c r="R239" s="40"/>
      <c r="S239" s="40"/>
      <c r="T239" s="40"/>
      <c r="U239" s="40"/>
      <c r="V239" s="40">
        <f>'Anchor-Still'!I236</f>
        <v>0</v>
      </c>
      <c r="W239" s="40">
        <f>'Anchor-Still'!J236</f>
        <v>0</v>
      </c>
      <c r="X239" s="36">
        <f t="shared" si="15"/>
        <v>0</v>
      </c>
      <c r="Y239" s="15"/>
      <c r="Z239" s="35">
        <f>'Test-Still'!B236</f>
        <v>549240</v>
      </c>
      <c r="AA239" s="40">
        <f>'Test-Still'!C236</f>
        <v>40.4861</v>
      </c>
      <c r="AB239" s="40">
        <f>'Test-Still'!D236</f>
        <v>44.508099999999999</v>
      </c>
      <c r="AC239" s="40">
        <f>'Test-Still'!E236</f>
        <v>42.640999999999998</v>
      </c>
      <c r="AD239" s="40"/>
      <c r="AE239" s="40">
        <f>'Test-Still'!F236</f>
        <v>20.566500000000001</v>
      </c>
      <c r="AF239" s="40">
        <f>'Test-Still'!G236</f>
        <v>20.466999999999999</v>
      </c>
      <c r="AG239" s="40">
        <f>'Test-Still'!H236</f>
        <v>90.148300000000006</v>
      </c>
      <c r="AH239" s="40"/>
      <c r="AI239" s="40"/>
      <c r="AJ239" s="40"/>
      <c r="AK239" s="40"/>
      <c r="AL239" s="40"/>
      <c r="AM239" s="40"/>
      <c r="AN239" s="40"/>
      <c r="AO239" s="40">
        <f>'Test-Still'!I236</f>
        <v>37</v>
      </c>
      <c r="AP239" s="40">
        <f>'Test-Still'!J236</f>
        <v>7.3099999999999998E-2</v>
      </c>
      <c r="AQ239" s="36">
        <f t="shared" si="16"/>
        <v>1.0277777777777778E-2</v>
      </c>
      <c r="AR239" s="35" t="e">
        <f t="shared" si="17"/>
        <v>#DIV/0!</v>
      </c>
      <c r="AS239" s="40" t="e">
        <f t="shared" si="18"/>
        <v>#DIV/0!</v>
      </c>
      <c r="AT239" s="16"/>
      <c r="AU239" s="16"/>
      <c r="AV239" s="381"/>
      <c r="AW239" s="382"/>
      <c r="AX239" s="403"/>
      <c r="AY239" s="403"/>
      <c r="AZ239" s="406"/>
      <c r="BA239" s="406"/>
      <c r="BB239" s="382"/>
      <c r="BC239" s="377"/>
      <c r="BD239" s="382"/>
      <c r="BE239" s="377"/>
      <c r="BF239" s="380"/>
      <c r="BG239" s="377"/>
      <c r="BH239" s="380"/>
      <c r="BI239" s="377"/>
      <c r="BJ239" s="382"/>
      <c r="BK239" s="377"/>
      <c r="BL239" s="382"/>
      <c r="BM239" s="377"/>
      <c r="BN239" s="382"/>
      <c r="BO239" s="403"/>
      <c r="BP239" s="403"/>
      <c r="BQ239" s="403"/>
      <c r="BR239" s="403"/>
    </row>
    <row r="240" spans="1:70" ht="17" customHeight="1" x14ac:dyDescent="0.2">
      <c r="A240" s="387"/>
      <c r="B240" s="390"/>
      <c r="C240" s="393"/>
      <c r="D240" s="396"/>
      <c r="E240" s="399"/>
      <c r="F240" s="312">
        <v>36</v>
      </c>
      <c r="G240" s="35">
        <f>'Anchor-Still'!B237</f>
        <v>0</v>
      </c>
      <c r="H240" s="40">
        <f>'Anchor-Still'!C237</f>
        <v>0</v>
      </c>
      <c r="I240" s="40">
        <f>'Anchor-Still'!D237</f>
        <v>0</v>
      </c>
      <c r="J240" s="40">
        <f>'Anchor-Still'!E237</f>
        <v>0</v>
      </c>
      <c r="K240" s="40"/>
      <c r="L240" s="40">
        <f>'Anchor-Still'!F237</f>
        <v>0</v>
      </c>
      <c r="M240" s="40">
        <f>'Anchor-Still'!G237</f>
        <v>0</v>
      </c>
      <c r="N240" s="40">
        <f>'Anchor-Still'!H237</f>
        <v>0</v>
      </c>
      <c r="O240" s="40"/>
      <c r="P240" s="40"/>
      <c r="Q240" s="40"/>
      <c r="R240" s="40"/>
      <c r="S240" s="40"/>
      <c r="T240" s="40"/>
      <c r="U240" s="40"/>
      <c r="V240" s="40">
        <f>'Anchor-Still'!I237</f>
        <v>0</v>
      </c>
      <c r="W240" s="40">
        <f>'Anchor-Still'!J237</f>
        <v>0</v>
      </c>
      <c r="X240" s="36">
        <f t="shared" si="15"/>
        <v>0</v>
      </c>
      <c r="Y240" s="15"/>
      <c r="Z240" s="35">
        <f>'Test-Still'!B237</f>
        <v>331920</v>
      </c>
      <c r="AA240" s="40">
        <f>'Test-Still'!C237</f>
        <v>37.424900000000001</v>
      </c>
      <c r="AB240" s="40">
        <f>'Test-Still'!D237</f>
        <v>42.712200000000003</v>
      </c>
      <c r="AC240" s="40">
        <f>'Test-Still'!E237</f>
        <v>40.122599999999998</v>
      </c>
      <c r="AD240" s="40"/>
      <c r="AE240" s="40">
        <f>'Test-Still'!F237</f>
        <v>17.480399999999999</v>
      </c>
      <c r="AF240" s="40">
        <f>'Test-Still'!G237</f>
        <v>17.6998</v>
      </c>
      <c r="AG240" s="40">
        <f>'Test-Still'!H237</f>
        <v>82.769599999999997</v>
      </c>
      <c r="AH240" s="40"/>
      <c r="AI240" s="40"/>
      <c r="AJ240" s="40"/>
      <c r="AK240" s="40"/>
      <c r="AL240" s="40"/>
      <c r="AM240" s="40"/>
      <c r="AN240" s="40"/>
      <c r="AO240" s="40">
        <f>'Test-Still'!I237</f>
        <v>37</v>
      </c>
      <c r="AP240" s="40">
        <f>'Test-Still'!J237</f>
        <v>5.74E-2</v>
      </c>
      <c r="AQ240" s="36">
        <f t="shared" si="16"/>
        <v>1.0277777777777778E-2</v>
      </c>
      <c r="AR240" s="35" t="e">
        <f t="shared" si="17"/>
        <v>#DIV/0!</v>
      </c>
      <c r="AS240" s="40" t="e">
        <f t="shared" si="18"/>
        <v>#DIV/0!</v>
      </c>
      <c r="AT240" s="16"/>
      <c r="AU240" s="16"/>
      <c r="AV240" s="381" t="s">
        <v>124</v>
      </c>
      <c r="AW240" s="382" cm="1">
        <f t="array" ref="AW240">bdRateExtend($G239:$G242,H239:H242,$Z239:$Z242,AA239:AA242)</f>
        <v>-1</v>
      </c>
      <c r="AX240" s="403"/>
      <c r="AY240" s="403"/>
      <c r="AZ240" s="406"/>
      <c r="BA240" s="406"/>
      <c r="BB240" s="382" cm="1">
        <f t="array" ref="BB240">bdRateExtend($G239:$G242,L239:L242,$Z239:$Z242,AE239:AE242)</f>
        <v>-1</v>
      </c>
      <c r="BC240" s="377"/>
      <c r="BD240" s="382" cm="1">
        <f t="array" ref="BD240">bdRateExtend($G239:$G242,M239:M242,$Z239:$Z242,AF239:AF242)</f>
        <v>-1</v>
      </c>
      <c r="BE240" s="377"/>
      <c r="BF240" s="380" cm="1">
        <f t="array" ref="BF240">bdRateExtend($G239:$G242,N239:N242,$Z239:$Z242,AG239:AG242)</f>
        <v>-1</v>
      </c>
      <c r="BG240" s="377"/>
      <c r="BH240" s="380" t="e" cm="1">
        <f t="array" ref="BH240">bdRateExtend($G239:$G242,O239:O242,$Z239:$Z242,AH239:AH242)</f>
        <v>#VALUE!</v>
      </c>
      <c r="BI240" s="377"/>
      <c r="BJ240" s="382" t="e" cm="1">
        <f t="array" ref="BJ240">bdRateExtend($G239:$G242,P239:P242,$Z239:$Z242,AI239:AI242)</f>
        <v>#VALUE!</v>
      </c>
      <c r="BK240" s="377"/>
      <c r="BL240" s="382" t="e" cm="1">
        <f t="array" ref="BL240">bdRateExtend($G239:$G242,Q239:Q242,$Z239:$Z242,AJ239:AJ242)</f>
        <v>#VALUE!</v>
      </c>
      <c r="BM240" s="377"/>
      <c r="BN240" s="382" t="e" cm="1">
        <f t="array" ref="BN240">bdRateExtend($G239:$G242,R239:R242,$Z239:$Z242,AK239:AK242)</f>
        <v>#VALUE!</v>
      </c>
      <c r="BO240" s="403"/>
      <c r="BP240" s="403"/>
      <c r="BQ240" s="403"/>
      <c r="BR240" s="403"/>
    </row>
    <row r="241" spans="1:70" ht="17" customHeight="1" x14ac:dyDescent="0.2">
      <c r="A241" s="387"/>
      <c r="B241" s="390"/>
      <c r="C241" s="393"/>
      <c r="D241" s="396"/>
      <c r="E241" s="399"/>
      <c r="F241" s="312">
        <v>45</v>
      </c>
      <c r="G241" s="35">
        <f>'Anchor-Still'!B238</f>
        <v>0</v>
      </c>
      <c r="H241" s="40">
        <f>'Anchor-Still'!C238</f>
        <v>0</v>
      </c>
      <c r="I241" s="40">
        <f>'Anchor-Still'!D238</f>
        <v>0</v>
      </c>
      <c r="J241" s="40">
        <f>'Anchor-Still'!E238</f>
        <v>0</v>
      </c>
      <c r="K241" s="40"/>
      <c r="L241" s="40">
        <f>'Anchor-Still'!F238</f>
        <v>0</v>
      </c>
      <c r="M241" s="40">
        <f>'Anchor-Still'!G238</f>
        <v>0</v>
      </c>
      <c r="N241" s="40">
        <f>'Anchor-Still'!H238</f>
        <v>0</v>
      </c>
      <c r="O241" s="40"/>
      <c r="P241" s="40"/>
      <c r="Q241" s="40"/>
      <c r="R241" s="40"/>
      <c r="S241" s="40"/>
      <c r="T241" s="40"/>
      <c r="U241" s="40"/>
      <c r="V241" s="40">
        <f>'Anchor-Still'!I238</f>
        <v>0</v>
      </c>
      <c r="W241" s="40">
        <f>'Anchor-Still'!J238</f>
        <v>0</v>
      </c>
      <c r="X241" s="36">
        <f t="shared" si="15"/>
        <v>0</v>
      </c>
      <c r="Y241" s="15"/>
      <c r="Z241" s="35">
        <f>'Test-Still'!B238</f>
        <v>182720</v>
      </c>
      <c r="AA241" s="40">
        <f>'Test-Still'!C238</f>
        <v>34.204099999999997</v>
      </c>
      <c r="AB241" s="40">
        <f>'Test-Still'!D238</f>
        <v>40.821899999999999</v>
      </c>
      <c r="AC241" s="40">
        <f>'Test-Still'!E238</f>
        <v>37.482500000000002</v>
      </c>
      <c r="AD241" s="40"/>
      <c r="AE241" s="40">
        <f>'Test-Still'!F238</f>
        <v>14.2102</v>
      </c>
      <c r="AF241" s="40">
        <f>'Test-Still'!G238</f>
        <v>14.7281</v>
      </c>
      <c r="AG241" s="40">
        <f>'Test-Still'!H238</f>
        <v>69.8476</v>
      </c>
      <c r="AH241" s="40"/>
      <c r="AI241" s="40"/>
      <c r="AJ241" s="40"/>
      <c r="AK241" s="40"/>
      <c r="AL241" s="40"/>
      <c r="AM241" s="40"/>
      <c r="AN241" s="40"/>
      <c r="AO241" s="40">
        <f>'Test-Still'!I238</f>
        <v>25.9</v>
      </c>
      <c r="AP241" s="40">
        <f>'Test-Still'!J238</f>
        <v>6.7100000000000007E-2</v>
      </c>
      <c r="AQ241" s="36">
        <f t="shared" si="16"/>
        <v>7.1944444444444443E-3</v>
      </c>
      <c r="AR241" s="35" t="e">
        <f t="shared" si="17"/>
        <v>#DIV/0!</v>
      </c>
      <c r="AS241" s="40" t="e">
        <f t="shared" si="18"/>
        <v>#DIV/0!</v>
      </c>
      <c r="AT241" s="16"/>
      <c r="AU241" s="16"/>
      <c r="AV241" s="381"/>
      <c r="AW241" s="382"/>
      <c r="AX241" s="403"/>
      <c r="AY241" s="403"/>
      <c r="AZ241" s="406"/>
      <c r="BA241" s="406"/>
      <c r="BB241" s="382"/>
      <c r="BC241" s="377"/>
      <c r="BD241" s="382"/>
      <c r="BE241" s="377"/>
      <c r="BF241" s="380"/>
      <c r="BG241" s="377"/>
      <c r="BH241" s="380"/>
      <c r="BI241" s="377"/>
      <c r="BJ241" s="382"/>
      <c r="BK241" s="377"/>
      <c r="BL241" s="382"/>
      <c r="BM241" s="377"/>
      <c r="BN241" s="382"/>
      <c r="BO241" s="403"/>
      <c r="BP241" s="403"/>
      <c r="BQ241" s="403"/>
      <c r="BR241" s="403"/>
    </row>
    <row r="242" spans="1:70" ht="17" customHeight="1" x14ac:dyDescent="0.2">
      <c r="A242" s="387"/>
      <c r="B242" s="390"/>
      <c r="C242" s="393"/>
      <c r="D242" s="396"/>
      <c r="E242" s="399"/>
      <c r="F242" s="312">
        <v>54</v>
      </c>
      <c r="G242" s="35">
        <f>'Anchor-Still'!B239</f>
        <v>0</v>
      </c>
      <c r="H242" s="40">
        <f>'Anchor-Still'!C239</f>
        <v>0</v>
      </c>
      <c r="I242" s="40">
        <f>'Anchor-Still'!D239</f>
        <v>0</v>
      </c>
      <c r="J242" s="40">
        <f>'Anchor-Still'!E239</f>
        <v>0</v>
      </c>
      <c r="K242" s="40"/>
      <c r="L242" s="40">
        <f>'Anchor-Still'!F239</f>
        <v>0</v>
      </c>
      <c r="M242" s="40">
        <f>'Anchor-Still'!G239</f>
        <v>0</v>
      </c>
      <c r="N242" s="40">
        <f>'Anchor-Still'!H239</f>
        <v>0</v>
      </c>
      <c r="O242" s="40"/>
      <c r="P242" s="40"/>
      <c r="Q242" s="40"/>
      <c r="R242" s="40"/>
      <c r="S242" s="40"/>
      <c r="T242" s="40"/>
      <c r="U242" s="40"/>
      <c r="V242" s="40">
        <f>'Anchor-Still'!I239</f>
        <v>0</v>
      </c>
      <c r="W242" s="40">
        <f>'Anchor-Still'!J239</f>
        <v>0</v>
      </c>
      <c r="X242" s="36">
        <f t="shared" si="15"/>
        <v>0</v>
      </c>
      <c r="Y242" s="15"/>
      <c r="Z242" s="35">
        <f>'Test-Still'!B239</f>
        <v>85656</v>
      </c>
      <c r="AA242" s="40">
        <f>'Test-Still'!C239</f>
        <v>31.077300000000001</v>
      </c>
      <c r="AB242" s="40">
        <f>'Test-Still'!D239</f>
        <v>38.823799999999999</v>
      </c>
      <c r="AC242" s="40">
        <f>'Test-Still'!E239</f>
        <v>34.939700000000002</v>
      </c>
      <c r="AD242" s="40"/>
      <c r="AE242" s="40">
        <f>'Test-Still'!F239</f>
        <v>10.865399999999999</v>
      </c>
      <c r="AF242" s="40">
        <f>'Test-Still'!G239</f>
        <v>11.6233</v>
      </c>
      <c r="AG242" s="40">
        <f>'Test-Still'!H239</f>
        <v>50.863399999999999</v>
      </c>
      <c r="AH242" s="40"/>
      <c r="AI242" s="40"/>
      <c r="AJ242" s="40"/>
      <c r="AK242" s="40"/>
      <c r="AL242" s="40"/>
      <c r="AM242" s="40"/>
      <c r="AN242" s="40"/>
      <c r="AO242" s="40">
        <f>'Test-Still'!I239</f>
        <v>18</v>
      </c>
      <c r="AP242" s="40">
        <f>'Test-Still'!J239</f>
        <v>3.9199999999999999E-2</v>
      </c>
      <c r="AQ242" s="36">
        <f t="shared" si="16"/>
        <v>5.0000000000000001E-3</v>
      </c>
      <c r="AR242" s="35" t="e">
        <f t="shared" si="17"/>
        <v>#DIV/0!</v>
      </c>
      <c r="AS242" s="40" t="e">
        <f t="shared" si="18"/>
        <v>#DIV/0!</v>
      </c>
      <c r="AT242" s="16"/>
      <c r="AU242" s="16"/>
      <c r="AV242" s="381" t="s">
        <v>125</v>
      </c>
      <c r="AW242" s="382" cm="1">
        <f t="array" ref="AW242">bdRateExtend($G240:$G243,H240:H243,$Z240:$Z243,AA240:AA243)</f>
        <v>-1</v>
      </c>
      <c r="AX242" s="403"/>
      <c r="AY242" s="403"/>
      <c r="AZ242" s="406"/>
      <c r="BA242" s="406"/>
      <c r="BB242" s="382" cm="1">
        <f t="array" ref="BB242">bdRateExtend($G240:$G243,L240:L243,$Z240:$Z243,AE240:AE243)</f>
        <v>-1</v>
      </c>
      <c r="BC242" s="377"/>
      <c r="BD242" s="382" cm="1">
        <f t="array" ref="BD242">bdRateExtend($G240:$G243,M240:M243,$Z240:$Z243,AF240:AF243)</f>
        <v>-1</v>
      </c>
      <c r="BE242" s="377"/>
      <c r="BF242" s="380" cm="1">
        <f t="array" ref="BF242">bdRateExtend($G240:$G243,N240:N243,$Z240:$Z243,AG240:AG243)</f>
        <v>-1</v>
      </c>
      <c r="BG242" s="377"/>
      <c r="BH242" s="380" t="e" cm="1">
        <f t="array" ref="BH242">bdRateExtend($G240:$G243,O240:O243,$Z240:$Z243,AH240:AH243)</f>
        <v>#VALUE!</v>
      </c>
      <c r="BI242" s="377"/>
      <c r="BJ242" s="382" t="e" cm="1">
        <f t="array" ref="BJ242">bdRateExtend($G240:$G243,P240:P243,$Z240:$Z243,AI240:AI243)</f>
        <v>#VALUE!</v>
      </c>
      <c r="BK242" s="377"/>
      <c r="BL242" s="382" t="e" cm="1">
        <f t="array" ref="BL242">bdRateExtend($G240:$G243,Q240:Q243,$Z240:$Z243,AJ240:AJ243)</f>
        <v>#VALUE!</v>
      </c>
      <c r="BM242" s="377"/>
      <c r="BN242" s="382" t="e" cm="1">
        <f t="array" ref="BN242">bdRateExtend($G240:$G243,R240:R243,$Z240:$Z243,AK240:AK243)</f>
        <v>#VALUE!</v>
      </c>
      <c r="BO242" s="403"/>
      <c r="BP242" s="403"/>
      <c r="BQ242" s="403"/>
      <c r="BR242" s="403"/>
    </row>
    <row r="243" spans="1:70" ht="17" customHeight="1" thickBot="1" x14ac:dyDescent="0.25">
      <c r="A243" s="387"/>
      <c r="B243" s="391"/>
      <c r="C243" s="394"/>
      <c r="D243" s="397"/>
      <c r="E243" s="400"/>
      <c r="F243" s="313">
        <v>63</v>
      </c>
      <c r="G243" s="37">
        <f>'Anchor-Still'!B240</f>
        <v>0</v>
      </c>
      <c r="H243" s="38">
        <f>'Anchor-Still'!C240</f>
        <v>0</v>
      </c>
      <c r="I243" s="38">
        <f>'Anchor-Still'!D240</f>
        <v>0</v>
      </c>
      <c r="J243" s="38">
        <f>'Anchor-Still'!E240</f>
        <v>0</v>
      </c>
      <c r="K243" s="38"/>
      <c r="L243" s="38">
        <f>'Anchor-Still'!F240</f>
        <v>0</v>
      </c>
      <c r="M243" s="38">
        <f>'Anchor-Still'!G240</f>
        <v>0</v>
      </c>
      <c r="N243" s="38">
        <f>'Anchor-Still'!H240</f>
        <v>0</v>
      </c>
      <c r="O243" s="38"/>
      <c r="P243" s="38"/>
      <c r="Q243" s="38"/>
      <c r="R243" s="38"/>
      <c r="S243" s="38"/>
      <c r="T243" s="38"/>
      <c r="U243" s="38"/>
      <c r="V243" s="38">
        <f>'Anchor-Still'!I240</f>
        <v>0</v>
      </c>
      <c r="W243" s="38">
        <f>'Anchor-Still'!J240</f>
        <v>0</v>
      </c>
      <c r="X243" s="39">
        <f t="shared" si="15"/>
        <v>0</v>
      </c>
      <c r="Y243" s="15"/>
      <c r="Z243" s="37">
        <f>'Test-Still'!B240</f>
        <v>13488</v>
      </c>
      <c r="AA243" s="38">
        <f>'Test-Still'!C240</f>
        <v>27.241299999999999</v>
      </c>
      <c r="AB243" s="38">
        <f>'Test-Still'!D240</f>
        <v>36.138100000000001</v>
      </c>
      <c r="AC243" s="38">
        <f>'Test-Still'!E240</f>
        <v>31.393799999999999</v>
      </c>
      <c r="AD243" s="38"/>
      <c r="AE243" s="38">
        <f>'Test-Still'!F240</f>
        <v>6.4713000000000003</v>
      </c>
      <c r="AF243" s="38">
        <f>'Test-Still'!G240</f>
        <v>7.2953999999999999</v>
      </c>
      <c r="AG243" s="38">
        <f>'Test-Still'!H240</f>
        <v>13.327999999999999</v>
      </c>
      <c r="AH243" s="38"/>
      <c r="AI243" s="38"/>
      <c r="AJ243" s="38"/>
      <c r="AK243" s="38"/>
      <c r="AL243" s="38"/>
      <c r="AM243" s="38"/>
      <c r="AN243" s="38"/>
      <c r="AO243" s="38">
        <f>'Test-Still'!I240</f>
        <v>8.1999999999999993</v>
      </c>
      <c r="AP243" s="38">
        <f>'Test-Still'!J240</f>
        <v>2.3900000000000001E-2</v>
      </c>
      <c r="AQ243" s="39">
        <f t="shared" si="16"/>
        <v>2.2777777777777774E-3</v>
      </c>
      <c r="AR243" s="37" t="e">
        <f t="shared" si="17"/>
        <v>#DIV/0!</v>
      </c>
      <c r="AS243" s="38" t="e">
        <f t="shared" si="18"/>
        <v>#DIV/0!</v>
      </c>
      <c r="AT243" s="16"/>
      <c r="AU243" s="16"/>
      <c r="AV243" s="383"/>
      <c r="AW243" s="384"/>
      <c r="AX243" s="404"/>
      <c r="AY243" s="404"/>
      <c r="AZ243" s="407"/>
      <c r="BA243" s="407"/>
      <c r="BB243" s="384"/>
      <c r="BC243" s="378"/>
      <c r="BD243" s="384"/>
      <c r="BE243" s="378"/>
      <c r="BF243" s="385"/>
      <c r="BG243" s="378"/>
      <c r="BH243" s="385"/>
      <c r="BI243" s="378"/>
      <c r="BJ243" s="384"/>
      <c r="BK243" s="378"/>
      <c r="BL243" s="384"/>
      <c r="BM243" s="378"/>
      <c r="BN243" s="384"/>
      <c r="BO243" s="404"/>
      <c r="BP243" s="404"/>
      <c r="BQ243" s="404"/>
      <c r="BR243" s="404"/>
    </row>
    <row r="244" spans="1:70" ht="17" customHeight="1" x14ac:dyDescent="0.2">
      <c r="A244" s="387"/>
      <c r="B244" s="389" t="s">
        <v>1274</v>
      </c>
      <c r="C244" s="392" t="s">
        <v>1235</v>
      </c>
      <c r="D244" s="395"/>
      <c r="E244" s="398">
        <v>8</v>
      </c>
      <c r="F244" s="311">
        <v>18</v>
      </c>
      <c r="G244" s="32">
        <f>'Anchor-Still'!B241</f>
        <v>0</v>
      </c>
      <c r="H244" s="33">
        <f>'Anchor-Still'!C241</f>
        <v>0</v>
      </c>
      <c r="I244" s="33">
        <f>'Anchor-Still'!D241</f>
        <v>0</v>
      </c>
      <c r="J244" s="33">
        <f>'Anchor-Still'!E241</f>
        <v>0</v>
      </c>
      <c r="K244" s="33"/>
      <c r="L244" s="33">
        <f>'Anchor-Still'!F241</f>
        <v>0</v>
      </c>
      <c r="M244" s="33">
        <f>'Anchor-Still'!G241</f>
        <v>0</v>
      </c>
      <c r="N244" s="33">
        <f>'Anchor-Still'!H241</f>
        <v>0</v>
      </c>
      <c r="O244" s="33"/>
      <c r="P244" s="33"/>
      <c r="Q244" s="33"/>
      <c r="R244" s="33"/>
      <c r="S244" s="33"/>
      <c r="T244" s="33"/>
      <c r="U244" s="33"/>
      <c r="V244" s="33">
        <f>'Anchor-Still'!I241</f>
        <v>0</v>
      </c>
      <c r="W244" s="33">
        <f>'Anchor-Still'!J241</f>
        <v>0</v>
      </c>
      <c r="X244" s="34">
        <f t="shared" si="15"/>
        <v>0</v>
      </c>
      <c r="Y244" s="15"/>
      <c r="Z244" s="32">
        <f>'Test-Still'!B241</f>
        <v>1453488</v>
      </c>
      <c r="AA244" s="33">
        <f>'Test-Still'!C241</f>
        <v>41.6509</v>
      </c>
      <c r="AB244" s="33">
        <f>'Test-Still'!D241</f>
        <v>44.789099999999998</v>
      </c>
      <c r="AC244" s="33">
        <f>'Test-Still'!E241</f>
        <v>44.577599999999997</v>
      </c>
      <c r="AD244" s="33"/>
      <c r="AE244" s="33">
        <f>'Test-Still'!F241</f>
        <v>26.2773</v>
      </c>
      <c r="AF244" s="33">
        <f>'Test-Still'!G241</f>
        <v>23.221299999999999</v>
      </c>
      <c r="AG244" s="33">
        <f>'Test-Still'!H241</f>
        <v>91.585899999999995</v>
      </c>
      <c r="AH244" s="33"/>
      <c r="AI244" s="33"/>
      <c r="AJ244" s="33"/>
      <c r="AK244" s="33"/>
      <c r="AL244" s="33"/>
      <c r="AM244" s="33"/>
      <c r="AN244" s="33"/>
      <c r="AO244" s="33">
        <f>'Test-Still'!I241</f>
        <v>78.5</v>
      </c>
      <c r="AP244" s="33">
        <f>'Test-Still'!J241</f>
        <v>0.1045</v>
      </c>
      <c r="AQ244" s="34">
        <f t="shared" si="16"/>
        <v>2.1805555555555557E-2</v>
      </c>
      <c r="AR244" s="32" t="e">
        <f t="shared" si="17"/>
        <v>#DIV/0!</v>
      </c>
      <c r="AS244" s="33" t="e">
        <f t="shared" si="18"/>
        <v>#DIV/0!</v>
      </c>
      <c r="AT244" s="16"/>
      <c r="AU244" s="16"/>
      <c r="AV244" s="440" t="s">
        <v>123</v>
      </c>
      <c r="AW244" s="401" cm="1">
        <f t="array" ref="AW244">bdRateExtend($G244:$G247,H244:H247,$Z244:$Z247,AA244:AA247)</f>
        <v>-1</v>
      </c>
      <c r="AX244" s="402" cm="1">
        <f t="array" ref="AX244">bdRateExtend($G244:$G249,H244:H249,$Z244:$Z249,AA244:AA249)</f>
        <v>-1</v>
      </c>
      <c r="AY244" s="402" cm="1">
        <f t="array" ref="AY244">bdRateExtend($G244:$G249,I244:I249,$Z244:$Z249,AB244:AB249)</f>
        <v>-1</v>
      </c>
      <c r="AZ244" s="405" cm="1">
        <f t="array" ref="AZ244">bdRateExtend($G244:$G249,J244:J249,$Z244:$Z249,AC244:AC249)</f>
        <v>-1</v>
      </c>
      <c r="BA244" s="405" t="e" cm="1">
        <f t="array" ref="BA244">bdRateExtend($G244:$G249,K244:K249,$Z244:$Z249,AD244:AD249)</f>
        <v>#VALUE!</v>
      </c>
      <c r="BB244" s="401" cm="1">
        <f t="array" ref="BB244">bdRateExtend($G244:$G247,L244:L247,$Z244:$Z247,AE244:AE247)</f>
        <v>-1</v>
      </c>
      <c r="BC244" s="376" cm="1">
        <f t="array" ref="BC244">bdRateExtend($G244:$G249,L244:L249,$Z244:$Z249,AE244:AE249)</f>
        <v>-1</v>
      </c>
      <c r="BD244" s="401" cm="1">
        <f t="array" ref="BD244">bdRateExtend($G244:$G247,M244:M247,$Z244:$Z247,AF244:AF247)</f>
        <v>-1</v>
      </c>
      <c r="BE244" s="376" cm="1">
        <f t="array" ref="BE244">bdRateExtend($G244:$G249,M244:M249,$Z244:$Z249,AF244:AF249)</f>
        <v>-1</v>
      </c>
      <c r="BF244" s="379" cm="1">
        <f t="array" ref="BF244">bdRateExtend($G244:$G247,N244:N247,$Z244:$Z247,AG244:AG247)</f>
        <v>-1</v>
      </c>
      <c r="BG244" s="376" cm="1">
        <f t="array" ref="BG244">bdRateExtend($G244:$G249,N244:N249,$Z244:$Z249,AG244:AG249)</f>
        <v>-1</v>
      </c>
      <c r="BH244" s="379" t="e" cm="1">
        <f t="array" ref="BH244">bdRateExtend($G244:$G247,O244:O247,$Z244:$Z247,AH244:AH247)</f>
        <v>#VALUE!</v>
      </c>
      <c r="BI244" s="376" t="e" cm="1">
        <f t="array" ref="BI244">bdRateExtend($G244:$G249,O244:O249,$Z244:$Z249,AH244:AH249)</f>
        <v>#VALUE!</v>
      </c>
      <c r="BJ244" s="401" t="e" cm="1">
        <f t="array" ref="BJ244">bdRateExtend($G244:$G247,P244:P247,$Z244:$Z247,AI244:AI247)</f>
        <v>#VALUE!</v>
      </c>
      <c r="BK244" s="376" t="e" cm="1">
        <f t="array" ref="BK244">bdRateExtend($G244:$G249,P244:P249,$Z244:$Z249,AI244:AI249)</f>
        <v>#VALUE!</v>
      </c>
      <c r="BL244" s="401" t="e" cm="1">
        <f t="array" ref="BL244">bdRateExtend($G244:$G247,Q244:Q247,$Z244:$Z247,AJ244:AJ247)</f>
        <v>#VALUE!</v>
      </c>
      <c r="BM244" s="376" t="e" cm="1">
        <f t="array" ref="BM244">bdRateExtend($G244:$G249,Q244:Q249,$Z244:$Z249,AJ244:AJ249)</f>
        <v>#VALUE!</v>
      </c>
      <c r="BN244" s="401" t="e" cm="1">
        <f t="array" ref="BN244">bdRateExtend($G244:$G247,R244:R247,$Z244:$Z247,AK244:AK247)</f>
        <v>#VALUE!</v>
      </c>
      <c r="BO244" s="402" t="e" cm="1">
        <f t="array" ref="BO244">bdRateExtend($G244:$G249,R244:R249,$Z244:$Z249,AK244:AK249)</f>
        <v>#VALUE!</v>
      </c>
      <c r="BP244" s="402" t="e" cm="1">
        <f t="array" ref="BP244">bdRateExtend($G244:$G249,S244:S249,$Z244:$Z249,AL244:AL249)</f>
        <v>#VALUE!</v>
      </c>
      <c r="BQ244" s="402" t="e" cm="1">
        <f t="array" ref="BQ244">bdRateExtend($G244:$G249,T244:T249,$Z244:$Z249,AM244:AM249)</f>
        <v>#VALUE!</v>
      </c>
      <c r="BR244" s="402" t="e" cm="1">
        <f t="array" ref="BR244">bdRateExtend($G244:$G249,U244:U249,$Z244:$Z249,AN244:AN249)</f>
        <v>#VALUE!</v>
      </c>
    </row>
    <row r="245" spans="1:70" ht="17" customHeight="1" x14ac:dyDescent="0.2">
      <c r="A245" s="387"/>
      <c r="B245" s="390"/>
      <c r="C245" s="393"/>
      <c r="D245" s="396"/>
      <c r="E245" s="399"/>
      <c r="F245" s="312">
        <v>27</v>
      </c>
      <c r="G245" s="35">
        <f>'Anchor-Still'!B242</f>
        <v>0</v>
      </c>
      <c r="H245" s="40">
        <f>'Anchor-Still'!C242</f>
        <v>0</v>
      </c>
      <c r="I245" s="40">
        <f>'Anchor-Still'!D242</f>
        <v>0</v>
      </c>
      <c r="J245" s="40">
        <f>'Anchor-Still'!E242</f>
        <v>0</v>
      </c>
      <c r="K245" s="40"/>
      <c r="L245" s="40">
        <f>'Anchor-Still'!F242</f>
        <v>0</v>
      </c>
      <c r="M245" s="40">
        <f>'Anchor-Still'!G242</f>
        <v>0</v>
      </c>
      <c r="N245" s="40">
        <f>'Anchor-Still'!H242</f>
        <v>0</v>
      </c>
      <c r="O245" s="40"/>
      <c r="P245" s="40"/>
      <c r="Q245" s="40"/>
      <c r="R245" s="40"/>
      <c r="S245" s="40"/>
      <c r="T245" s="40"/>
      <c r="U245" s="40"/>
      <c r="V245" s="40">
        <f>'Anchor-Still'!I242</f>
        <v>0</v>
      </c>
      <c r="W245" s="40">
        <f>'Anchor-Still'!J242</f>
        <v>0</v>
      </c>
      <c r="X245" s="36">
        <f t="shared" si="15"/>
        <v>0</v>
      </c>
      <c r="Y245" s="15"/>
      <c r="Z245" s="35">
        <f>'Test-Still'!B242</f>
        <v>879800</v>
      </c>
      <c r="AA245" s="40">
        <f>'Test-Still'!C242</f>
        <v>38.103999999999999</v>
      </c>
      <c r="AB245" s="40">
        <f>'Test-Still'!D242</f>
        <v>43.209899999999998</v>
      </c>
      <c r="AC245" s="40">
        <f>'Test-Still'!E242</f>
        <v>42.893799999999999</v>
      </c>
      <c r="AD245" s="40"/>
      <c r="AE245" s="40">
        <f>'Test-Still'!F242</f>
        <v>22.599499999999999</v>
      </c>
      <c r="AF245" s="40">
        <f>'Test-Still'!G242</f>
        <v>19.7133</v>
      </c>
      <c r="AG245" s="40">
        <f>'Test-Still'!H242</f>
        <v>86.833100000000002</v>
      </c>
      <c r="AH245" s="40"/>
      <c r="AI245" s="40"/>
      <c r="AJ245" s="40"/>
      <c r="AK245" s="40"/>
      <c r="AL245" s="40"/>
      <c r="AM245" s="40"/>
      <c r="AN245" s="40"/>
      <c r="AO245" s="40">
        <f>'Test-Still'!I242</f>
        <v>62.1</v>
      </c>
      <c r="AP245" s="40">
        <f>'Test-Still'!J242</f>
        <v>8.6499999999999994E-2</v>
      </c>
      <c r="AQ245" s="36">
        <f t="shared" si="16"/>
        <v>1.7250000000000001E-2</v>
      </c>
      <c r="AR245" s="35" t="e">
        <f t="shared" si="17"/>
        <v>#DIV/0!</v>
      </c>
      <c r="AS245" s="40" t="e">
        <f t="shared" si="18"/>
        <v>#DIV/0!</v>
      </c>
      <c r="AT245" s="16"/>
      <c r="AU245" s="16"/>
      <c r="AV245" s="381"/>
      <c r="AW245" s="382"/>
      <c r="AX245" s="403"/>
      <c r="AY245" s="403"/>
      <c r="AZ245" s="406"/>
      <c r="BA245" s="406"/>
      <c r="BB245" s="382"/>
      <c r="BC245" s="377"/>
      <c r="BD245" s="382"/>
      <c r="BE245" s="377"/>
      <c r="BF245" s="380"/>
      <c r="BG245" s="377"/>
      <c r="BH245" s="380"/>
      <c r="BI245" s="377"/>
      <c r="BJ245" s="382"/>
      <c r="BK245" s="377"/>
      <c r="BL245" s="382"/>
      <c r="BM245" s="377"/>
      <c r="BN245" s="382"/>
      <c r="BO245" s="403"/>
      <c r="BP245" s="403"/>
      <c r="BQ245" s="403"/>
      <c r="BR245" s="403"/>
    </row>
    <row r="246" spans="1:70" ht="17" customHeight="1" x14ac:dyDescent="0.2">
      <c r="A246" s="387"/>
      <c r="B246" s="390"/>
      <c r="C246" s="393"/>
      <c r="D246" s="396"/>
      <c r="E246" s="399"/>
      <c r="F246" s="312">
        <v>36</v>
      </c>
      <c r="G246" s="35">
        <f>'Anchor-Still'!B243</f>
        <v>0</v>
      </c>
      <c r="H246" s="40">
        <f>'Anchor-Still'!C243</f>
        <v>0</v>
      </c>
      <c r="I246" s="40">
        <f>'Anchor-Still'!D243</f>
        <v>0</v>
      </c>
      <c r="J246" s="40">
        <f>'Anchor-Still'!E243</f>
        <v>0</v>
      </c>
      <c r="K246" s="40"/>
      <c r="L246" s="40">
        <f>'Anchor-Still'!F243</f>
        <v>0</v>
      </c>
      <c r="M246" s="40">
        <f>'Anchor-Still'!G243</f>
        <v>0</v>
      </c>
      <c r="N246" s="40">
        <f>'Anchor-Still'!H243</f>
        <v>0</v>
      </c>
      <c r="O246" s="40"/>
      <c r="P246" s="40"/>
      <c r="Q246" s="40"/>
      <c r="R246" s="40"/>
      <c r="S246" s="40"/>
      <c r="T246" s="40"/>
      <c r="U246" s="40"/>
      <c r="V246" s="40">
        <f>'Anchor-Still'!I243</f>
        <v>0</v>
      </c>
      <c r="W246" s="40">
        <f>'Anchor-Still'!J243</f>
        <v>0</v>
      </c>
      <c r="X246" s="36">
        <f t="shared" si="15"/>
        <v>0</v>
      </c>
      <c r="Y246" s="15"/>
      <c r="Z246" s="35">
        <f>'Test-Still'!B243</f>
        <v>388336</v>
      </c>
      <c r="AA246" s="40">
        <f>'Test-Still'!C243</f>
        <v>34.452199999999998</v>
      </c>
      <c r="AB246" s="40">
        <f>'Test-Still'!D243</f>
        <v>41.469799999999999</v>
      </c>
      <c r="AC246" s="40">
        <f>'Test-Still'!E243</f>
        <v>41.144599999999997</v>
      </c>
      <c r="AD246" s="40"/>
      <c r="AE246" s="40">
        <f>'Test-Still'!F243</f>
        <v>18.054400000000001</v>
      </c>
      <c r="AF246" s="40">
        <f>'Test-Still'!G243</f>
        <v>15.547499999999999</v>
      </c>
      <c r="AG246" s="40">
        <f>'Test-Still'!H243</f>
        <v>76.330399999999997</v>
      </c>
      <c r="AH246" s="40"/>
      <c r="AI246" s="40"/>
      <c r="AJ246" s="40"/>
      <c r="AK246" s="40"/>
      <c r="AL246" s="40"/>
      <c r="AM246" s="40"/>
      <c r="AN246" s="40"/>
      <c r="AO246" s="40">
        <f>'Test-Still'!I243</f>
        <v>54.3</v>
      </c>
      <c r="AP246" s="40">
        <f>'Test-Still'!J243</f>
        <v>6.2100000000000002E-2</v>
      </c>
      <c r="AQ246" s="36">
        <f t="shared" si="16"/>
        <v>1.5083333333333332E-2</v>
      </c>
      <c r="AR246" s="35" t="e">
        <f t="shared" si="17"/>
        <v>#DIV/0!</v>
      </c>
      <c r="AS246" s="40" t="e">
        <f t="shared" si="18"/>
        <v>#DIV/0!</v>
      </c>
      <c r="AT246" s="16"/>
      <c r="AU246" s="16"/>
      <c r="AV246" s="381" t="s">
        <v>124</v>
      </c>
      <c r="AW246" s="382" cm="1">
        <f t="array" ref="AW246">bdRateExtend($G245:$G248,H245:H248,$Z245:$Z248,AA245:AA248)</f>
        <v>-1</v>
      </c>
      <c r="AX246" s="403"/>
      <c r="AY246" s="403"/>
      <c r="AZ246" s="406"/>
      <c r="BA246" s="406"/>
      <c r="BB246" s="382" cm="1">
        <f t="array" ref="BB246">bdRateExtend($G245:$G248,L245:L248,$Z245:$Z248,AE245:AE248)</f>
        <v>-1</v>
      </c>
      <c r="BC246" s="377"/>
      <c r="BD246" s="382" cm="1">
        <f t="array" ref="BD246">bdRateExtend($G245:$G248,M245:M248,$Z245:$Z248,AF245:AF248)</f>
        <v>-1</v>
      </c>
      <c r="BE246" s="377"/>
      <c r="BF246" s="380" cm="1">
        <f t="array" ref="BF246">bdRateExtend($G245:$G248,N245:N248,$Z245:$Z248,AG245:AG248)</f>
        <v>-1</v>
      </c>
      <c r="BG246" s="377"/>
      <c r="BH246" s="380" t="e" cm="1">
        <f t="array" ref="BH246">bdRateExtend($G245:$G248,O245:O248,$Z245:$Z248,AH245:AH248)</f>
        <v>#VALUE!</v>
      </c>
      <c r="BI246" s="377"/>
      <c r="BJ246" s="382" t="e" cm="1">
        <f t="array" ref="BJ246">bdRateExtend($G245:$G248,P245:P248,$Z245:$Z248,AI245:AI248)</f>
        <v>#VALUE!</v>
      </c>
      <c r="BK246" s="377"/>
      <c r="BL246" s="382" t="e" cm="1">
        <f t="array" ref="BL246">bdRateExtend($G245:$G248,Q245:Q248,$Z245:$Z248,AJ245:AJ248)</f>
        <v>#VALUE!</v>
      </c>
      <c r="BM246" s="377"/>
      <c r="BN246" s="382" t="e" cm="1">
        <f t="array" ref="BN246">bdRateExtend($G245:$G248,R245:R248,$Z245:$Z248,AK245:AK248)</f>
        <v>#VALUE!</v>
      </c>
      <c r="BO246" s="403"/>
      <c r="BP246" s="403"/>
      <c r="BQ246" s="403"/>
      <c r="BR246" s="403"/>
    </row>
    <row r="247" spans="1:70" ht="17" customHeight="1" x14ac:dyDescent="0.2">
      <c r="A247" s="387"/>
      <c r="B247" s="390"/>
      <c r="C247" s="393"/>
      <c r="D247" s="396"/>
      <c r="E247" s="399"/>
      <c r="F247" s="312">
        <v>45</v>
      </c>
      <c r="G247" s="35">
        <f>'Anchor-Still'!B244</f>
        <v>0</v>
      </c>
      <c r="H247" s="40">
        <f>'Anchor-Still'!C244</f>
        <v>0</v>
      </c>
      <c r="I247" s="40">
        <f>'Anchor-Still'!D244</f>
        <v>0</v>
      </c>
      <c r="J247" s="40">
        <f>'Anchor-Still'!E244</f>
        <v>0</v>
      </c>
      <c r="K247" s="40"/>
      <c r="L247" s="40">
        <f>'Anchor-Still'!F244</f>
        <v>0</v>
      </c>
      <c r="M247" s="40">
        <f>'Anchor-Still'!G244</f>
        <v>0</v>
      </c>
      <c r="N247" s="40">
        <f>'Anchor-Still'!H244</f>
        <v>0</v>
      </c>
      <c r="O247" s="40"/>
      <c r="P247" s="40"/>
      <c r="Q247" s="40"/>
      <c r="R247" s="40"/>
      <c r="S247" s="40"/>
      <c r="T247" s="40"/>
      <c r="U247" s="40"/>
      <c r="V247" s="40">
        <f>'Anchor-Still'!I244</f>
        <v>0</v>
      </c>
      <c r="W247" s="40">
        <f>'Anchor-Still'!J244</f>
        <v>0</v>
      </c>
      <c r="X247" s="36">
        <f t="shared" si="15"/>
        <v>0</v>
      </c>
      <c r="Y247" s="15"/>
      <c r="Z247" s="35">
        <f>'Test-Still'!B244</f>
        <v>140928</v>
      </c>
      <c r="AA247" s="40">
        <f>'Test-Still'!C244</f>
        <v>31.862300000000001</v>
      </c>
      <c r="AB247" s="40">
        <f>'Test-Still'!D244</f>
        <v>39.834299999999999</v>
      </c>
      <c r="AC247" s="40">
        <f>'Test-Still'!E244</f>
        <v>39.5107</v>
      </c>
      <c r="AD247" s="40"/>
      <c r="AE247" s="40">
        <f>'Test-Still'!F244</f>
        <v>13.8064</v>
      </c>
      <c r="AF247" s="40">
        <f>'Test-Still'!G244</f>
        <v>11.999599999999999</v>
      </c>
      <c r="AG247" s="40">
        <f>'Test-Still'!H244</f>
        <v>57.582000000000001</v>
      </c>
      <c r="AH247" s="40"/>
      <c r="AI247" s="40"/>
      <c r="AJ247" s="40"/>
      <c r="AK247" s="40"/>
      <c r="AL247" s="40"/>
      <c r="AM247" s="40"/>
      <c r="AN247" s="40"/>
      <c r="AO247" s="40">
        <f>'Test-Still'!I244</f>
        <v>33.299999999999997</v>
      </c>
      <c r="AP247" s="40">
        <f>'Test-Still'!J244</f>
        <v>4.9399999999999999E-2</v>
      </c>
      <c r="AQ247" s="36">
        <f t="shared" si="16"/>
        <v>9.2499999999999995E-3</v>
      </c>
      <c r="AR247" s="35" t="e">
        <f t="shared" si="17"/>
        <v>#DIV/0!</v>
      </c>
      <c r="AS247" s="40" t="e">
        <f t="shared" si="18"/>
        <v>#DIV/0!</v>
      </c>
      <c r="AT247" s="16"/>
      <c r="AU247" s="16"/>
      <c r="AV247" s="381"/>
      <c r="AW247" s="382"/>
      <c r="AX247" s="403"/>
      <c r="AY247" s="403"/>
      <c r="AZ247" s="406"/>
      <c r="BA247" s="406"/>
      <c r="BB247" s="382"/>
      <c r="BC247" s="377"/>
      <c r="BD247" s="382"/>
      <c r="BE247" s="377"/>
      <c r="BF247" s="380"/>
      <c r="BG247" s="377"/>
      <c r="BH247" s="380"/>
      <c r="BI247" s="377"/>
      <c r="BJ247" s="382"/>
      <c r="BK247" s="377"/>
      <c r="BL247" s="382"/>
      <c r="BM247" s="377"/>
      <c r="BN247" s="382"/>
      <c r="BO247" s="403"/>
      <c r="BP247" s="403"/>
      <c r="BQ247" s="403"/>
      <c r="BR247" s="403"/>
    </row>
    <row r="248" spans="1:70" ht="17" customHeight="1" x14ac:dyDescent="0.2">
      <c r="A248" s="387"/>
      <c r="B248" s="390"/>
      <c r="C248" s="393"/>
      <c r="D248" s="396"/>
      <c r="E248" s="399"/>
      <c r="F248" s="312">
        <v>54</v>
      </c>
      <c r="G248" s="35">
        <f>'Anchor-Still'!B245</f>
        <v>0</v>
      </c>
      <c r="H248" s="40">
        <f>'Anchor-Still'!C245</f>
        <v>0</v>
      </c>
      <c r="I248" s="40">
        <f>'Anchor-Still'!D245</f>
        <v>0</v>
      </c>
      <c r="J248" s="40">
        <f>'Anchor-Still'!E245</f>
        <v>0</v>
      </c>
      <c r="K248" s="40"/>
      <c r="L248" s="40">
        <f>'Anchor-Still'!F245</f>
        <v>0</v>
      </c>
      <c r="M248" s="40">
        <f>'Anchor-Still'!G245</f>
        <v>0</v>
      </c>
      <c r="N248" s="40">
        <f>'Anchor-Still'!H245</f>
        <v>0</v>
      </c>
      <c r="O248" s="40"/>
      <c r="P248" s="40"/>
      <c r="Q248" s="40"/>
      <c r="R248" s="40"/>
      <c r="S248" s="40"/>
      <c r="T248" s="40"/>
      <c r="U248" s="40"/>
      <c r="V248" s="40">
        <f>'Anchor-Still'!I245</f>
        <v>0</v>
      </c>
      <c r="W248" s="40">
        <f>'Anchor-Still'!J245</f>
        <v>0</v>
      </c>
      <c r="X248" s="36">
        <f t="shared" si="15"/>
        <v>0</v>
      </c>
      <c r="Y248" s="15"/>
      <c r="Z248" s="35">
        <f>'Test-Still'!B245</f>
        <v>54536</v>
      </c>
      <c r="AA248" s="40">
        <f>'Test-Still'!C245</f>
        <v>30.248100000000001</v>
      </c>
      <c r="AB248" s="40">
        <f>'Test-Still'!D245</f>
        <v>38.054900000000004</v>
      </c>
      <c r="AC248" s="40">
        <f>'Test-Still'!E245</f>
        <v>37.81</v>
      </c>
      <c r="AD248" s="40"/>
      <c r="AE248" s="40">
        <f>'Test-Still'!F245</f>
        <v>10.395899999999999</v>
      </c>
      <c r="AF248" s="40">
        <f>'Test-Still'!G245</f>
        <v>9.4804999999999993</v>
      </c>
      <c r="AG248" s="40">
        <f>'Test-Still'!H245</f>
        <v>30.905799999999999</v>
      </c>
      <c r="AH248" s="40"/>
      <c r="AI248" s="40"/>
      <c r="AJ248" s="40"/>
      <c r="AK248" s="40"/>
      <c r="AL248" s="40"/>
      <c r="AM248" s="40"/>
      <c r="AN248" s="40"/>
      <c r="AO248" s="40">
        <f>'Test-Still'!I245</f>
        <v>17.8</v>
      </c>
      <c r="AP248" s="40">
        <f>'Test-Still'!J245</f>
        <v>6.4100000000000004E-2</v>
      </c>
      <c r="AQ248" s="36">
        <f t="shared" si="16"/>
        <v>4.9444444444444449E-3</v>
      </c>
      <c r="AR248" s="35" t="e">
        <f t="shared" si="17"/>
        <v>#DIV/0!</v>
      </c>
      <c r="AS248" s="40" t="e">
        <f t="shared" si="18"/>
        <v>#DIV/0!</v>
      </c>
      <c r="AT248" s="16"/>
      <c r="AU248" s="16"/>
      <c r="AV248" s="381" t="s">
        <v>125</v>
      </c>
      <c r="AW248" s="382" cm="1">
        <f t="array" ref="AW248">bdRateExtend($G246:$G249,H246:H249,$Z246:$Z249,AA246:AA249)</f>
        <v>-1</v>
      </c>
      <c r="AX248" s="403"/>
      <c r="AY248" s="403"/>
      <c r="AZ248" s="406"/>
      <c r="BA248" s="406"/>
      <c r="BB248" s="382" cm="1">
        <f t="array" ref="BB248">bdRateExtend($G246:$G249,L246:L249,$Z246:$Z249,AE246:AE249)</f>
        <v>-1</v>
      </c>
      <c r="BC248" s="377"/>
      <c r="BD248" s="382" cm="1">
        <f t="array" ref="BD248">bdRateExtend($G246:$G249,M246:M249,$Z246:$Z249,AF246:AF249)</f>
        <v>-1</v>
      </c>
      <c r="BE248" s="377"/>
      <c r="BF248" s="380" cm="1">
        <f t="array" ref="BF248">bdRateExtend($G246:$G249,N246:N249,$Z246:$Z249,AG246:AG249)</f>
        <v>-1</v>
      </c>
      <c r="BG248" s="377"/>
      <c r="BH248" s="380" t="e" cm="1">
        <f t="array" ref="BH248">bdRateExtend($G246:$G249,O246:O249,$Z246:$Z249,AH246:AH249)</f>
        <v>#VALUE!</v>
      </c>
      <c r="BI248" s="377"/>
      <c r="BJ248" s="382" t="e" cm="1">
        <f t="array" ref="BJ248">bdRateExtend($G246:$G249,P246:P249,$Z246:$Z249,AI246:AI249)</f>
        <v>#VALUE!</v>
      </c>
      <c r="BK248" s="377"/>
      <c r="BL248" s="382" t="e" cm="1">
        <f t="array" ref="BL248">bdRateExtend($G246:$G249,Q246:Q249,$Z246:$Z249,AJ246:AJ249)</f>
        <v>#VALUE!</v>
      </c>
      <c r="BM248" s="377"/>
      <c r="BN248" s="382" t="e" cm="1">
        <f t="array" ref="BN248">bdRateExtend($G246:$G249,R246:R249,$Z246:$Z249,AK246:AK249)</f>
        <v>#VALUE!</v>
      </c>
      <c r="BO248" s="403"/>
      <c r="BP248" s="403"/>
      <c r="BQ248" s="403"/>
      <c r="BR248" s="403"/>
    </row>
    <row r="249" spans="1:70" ht="17" customHeight="1" thickBot="1" x14ac:dyDescent="0.25">
      <c r="A249" s="387"/>
      <c r="B249" s="391"/>
      <c r="C249" s="394"/>
      <c r="D249" s="397"/>
      <c r="E249" s="400"/>
      <c r="F249" s="313">
        <v>63</v>
      </c>
      <c r="G249" s="37">
        <f>'Anchor-Still'!B246</f>
        <v>0</v>
      </c>
      <c r="H249" s="38">
        <f>'Anchor-Still'!C246</f>
        <v>0</v>
      </c>
      <c r="I249" s="38">
        <f>'Anchor-Still'!D246</f>
        <v>0</v>
      </c>
      <c r="J249" s="38">
        <f>'Anchor-Still'!E246</f>
        <v>0</v>
      </c>
      <c r="K249" s="38"/>
      <c r="L249" s="38">
        <f>'Anchor-Still'!F246</f>
        <v>0</v>
      </c>
      <c r="M249" s="38">
        <f>'Anchor-Still'!G246</f>
        <v>0</v>
      </c>
      <c r="N249" s="38">
        <f>'Anchor-Still'!H246</f>
        <v>0</v>
      </c>
      <c r="O249" s="38"/>
      <c r="P249" s="38"/>
      <c r="Q249" s="38"/>
      <c r="R249" s="38"/>
      <c r="S249" s="38"/>
      <c r="T249" s="38"/>
      <c r="U249" s="38"/>
      <c r="V249" s="38">
        <f>'Anchor-Still'!I246</f>
        <v>0</v>
      </c>
      <c r="W249" s="38">
        <f>'Anchor-Still'!J246</f>
        <v>0</v>
      </c>
      <c r="X249" s="39">
        <f t="shared" si="15"/>
        <v>0</v>
      </c>
      <c r="Y249" s="15"/>
      <c r="Z249" s="37">
        <f>'Test-Still'!B246</f>
        <v>12512</v>
      </c>
      <c r="AA249" s="38">
        <f>'Test-Still'!C246</f>
        <v>28.365200000000002</v>
      </c>
      <c r="AB249" s="38">
        <f>'Test-Still'!D246</f>
        <v>34.153799999999997</v>
      </c>
      <c r="AC249" s="38">
        <f>'Test-Still'!E246</f>
        <v>34.172699999999999</v>
      </c>
      <c r="AD249" s="38"/>
      <c r="AE249" s="38">
        <f>'Test-Still'!F246</f>
        <v>6.9383999999999997</v>
      </c>
      <c r="AF249" s="38">
        <f>'Test-Still'!G246</f>
        <v>6.9705000000000004</v>
      </c>
      <c r="AG249" s="38">
        <f>'Test-Still'!H246</f>
        <v>1.96</v>
      </c>
      <c r="AH249" s="38"/>
      <c r="AI249" s="38"/>
      <c r="AJ249" s="38"/>
      <c r="AK249" s="38"/>
      <c r="AL249" s="38"/>
      <c r="AM249" s="38"/>
      <c r="AN249" s="38"/>
      <c r="AO249" s="38">
        <f>'Test-Still'!I246</f>
        <v>7.8</v>
      </c>
      <c r="AP249" s="38">
        <f>'Test-Still'!J246</f>
        <v>2.1899999999999999E-2</v>
      </c>
      <c r="AQ249" s="39">
        <f t="shared" si="16"/>
        <v>2.1666666666666666E-3</v>
      </c>
      <c r="AR249" s="37" t="e">
        <f t="shared" si="17"/>
        <v>#DIV/0!</v>
      </c>
      <c r="AS249" s="38" t="e">
        <f t="shared" si="18"/>
        <v>#DIV/0!</v>
      </c>
      <c r="AT249" s="16"/>
      <c r="AU249" s="16"/>
      <c r="AV249" s="383"/>
      <c r="AW249" s="384"/>
      <c r="AX249" s="404"/>
      <c r="AY249" s="404"/>
      <c r="AZ249" s="407"/>
      <c r="BA249" s="407"/>
      <c r="BB249" s="384"/>
      <c r="BC249" s="378"/>
      <c r="BD249" s="384"/>
      <c r="BE249" s="378"/>
      <c r="BF249" s="385"/>
      <c r="BG249" s="378"/>
      <c r="BH249" s="385"/>
      <c r="BI249" s="378"/>
      <c r="BJ249" s="384"/>
      <c r="BK249" s="378"/>
      <c r="BL249" s="384"/>
      <c r="BM249" s="378"/>
      <c r="BN249" s="384"/>
      <c r="BO249" s="404"/>
      <c r="BP249" s="404"/>
      <c r="BQ249" s="404"/>
      <c r="BR249" s="404"/>
    </row>
    <row r="250" spans="1:70" ht="17" customHeight="1" x14ac:dyDescent="0.2">
      <c r="A250" s="387"/>
      <c r="B250" s="389" t="s">
        <v>1275</v>
      </c>
      <c r="C250" s="392" t="s">
        <v>1236</v>
      </c>
      <c r="D250" s="395"/>
      <c r="E250" s="398">
        <v>8</v>
      </c>
      <c r="F250" s="311">
        <v>18</v>
      </c>
      <c r="G250" s="32">
        <f>'Anchor-Still'!B247</f>
        <v>0</v>
      </c>
      <c r="H250" s="33">
        <f>'Anchor-Still'!C247</f>
        <v>0</v>
      </c>
      <c r="I250" s="33">
        <f>'Anchor-Still'!D247</f>
        <v>0</v>
      </c>
      <c r="J250" s="33">
        <f>'Anchor-Still'!E247</f>
        <v>0</v>
      </c>
      <c r="K250" s="33"/>
      <c r="L250" s="33">
        <f>'Anchor-Still'!F247</f>
        <v>0</v>
      </c>
      <c r="M250" s="33">
        <f>'Anchor-Still'!G247</f>
        <v>0</v>
      </c>
      <c r="N250" s="33">
        <f>'Anchor-Still'!H247</f>
        <v>0</v>
      </c>
      <c r="O250" s="33"/>
      <c r="P250" s="33"/>
      <c r="Q250" s="33"/>
      <c r="R250" s="33"/>
      <c r="S250" s="33"/>
      <c r="T250" s="33"/>
      <c r="U250" s="33"/>
      <c r="V250" s="33">
        <f>'Anchor-Still'!I247</f>
        <v>0</v>
      </c>
      <c r="W250" s="33">
        <f>'Anchor-Still'!J247</f>
        <v>0</v>
      </c>
      <c r="X250" s="34">
        <f t="shared" si="15"/>
        <v>0</v>
      </c>
      <c r="Y250" s="15"/>
      <c r="Z250" s="32">
        <f>'Test-Still'!B247</f>
        <v>1561752</v>
      </c>
      <c r="AA250" s="33">
        <f>'Test-Still'!C247</f>
        <v>40.760899999999999</v>
      </c>
      <c r="AB250" s="33">
        <f>'Test-Still'!D247</f>
        <v>46.280200000000001</v>
      </c>
      <c r="AC250" s="33">
        <f>'Test-Still'!E247</f>
        <v>46.262999999999998</v>
      </c>
      <c r="AD250" s="33"/>
      <c r="AE250" s="33">
        <f>'Test-Still'!F247</f>
        <v>24.290600000000001</v>
      </c>
      <c r="AF250" s="33">
        <f>'Test-Still'!G247</f>
        <v>23.481000000000002</v>
      </c>
      <c r="AG250" s="33">
        <f>'Test-Still'!H247</f>
        <v>95.136600000000001</v>
      </c>
      <c r="AH250" s="33"/>
      <c r="AI250" s="33"/>
      <c r="AJ250" s="33"/>
      <c r="AK250" s="33"/>
      <c r="AL250" s="33"/>
      <c r="AM250" s="33"/>
      <c r="AN250" s="33"/>
      <c r="AO250" s="33">
        <f>'Test-Still'!I247</f>
        <v>58.4</v>
      </c>
      <c r="AP250" s="33">
        <f>'Test-Still'!J247</f>
        <v>8.77E-2</v>
      </c>
      <c r="AQ250" s="34">
        <f t="shared" si="16"/>
        <v>1.6222222222222221E-2</v>
      </c>
      <c r="AR250" s="32" t="e">
        <f t="shared" si="17"/>
        <v>#DIV/0!</v>
      </c>
      <c r="AS250" s="33" t="e">
        <f t="shared" si="18"/>
        <v>#DIV/0!</v>
      </c>
      <c r="AT250" s="16"/>
      <c r="AU250" s="16"/>
      <c r="AV250" s="440" t="s">
        <v>123</v>
      </c>
      <c r="AW250" s="401" cm="1">
        <f t="array" ref="AW250">bdRateExtend($G250:$G253,H250:H253,$Z250:$Z253,AA250:AA253)</f>
        <v>-1</v>
      </c>
      <c r="AX250" s="402" cm="1">
        <f t="array" ref="AX250">bdRateExtend($G250:$G255,H250:H255,$Z250:$Z255,AA250:AA255)</f>
        <v>-1</v>
      </c>
      <c r="AY250" s="402" cm="1">
        <f t="array" ref="AY250">bdRateExtend($G250:$G255,I250:I255,$Z250:$Z255,AB250:AB255)</f>
        <v>-1</v>
      </c>
      <c r="AZ250" s="405" cm="1">
        <f t="array" ref="AZ250">bdRateExtend($G250:$G255,J250:J255,$Z250:$Z255,AC250:AC255)</f>
        <v>-1</v>
      </c>
      <c r="BA250" s="405" t="e" cm="1">
        <f t="array" ref="BA250">bdRateExtend($G250:$G255,K250:K255,$Z250:$Z255,AD250:AD255)</f>
        <v>#VALUE!</v>
      </c>
      <c r="BB250" s="401" cm="1">
        <f t="array" ref="BB250">bdRateExtend($G250:$G253,L250:L253,$Z250:$Z253,AE250:AE253)</f>
        <v>-1</v>
      </c>
      <c r="BC250" s="376" cm="1">
        <f t="array" ref="BC250">bdRateExtend($G250:$G255,L250:L255,$Z250:$Z255,AE250:AE255)</f>
        <v>-1</v>
      </c>
      <c r="BD250" s="401" cm="1">
        <f t="array" ref="BD250">bdRateExtend($G250:$G253,M250:M253,$Z250:$Z253,AF250:AF253)</f>
        <v>-1</v>
      </c>
      <c r="BE250" s="376" cm="1">
        <f t="array" ref="BE250">bdRateExtend($G250:$G255,M250:M255,$Z250:$Z255,AF250:AF255)</f>
        <v>-1</v>
      </c>
      <c r="BF250" s="379" cm="1">
        <f t="array" ref="BF250">bdRateExtend($G250:$G253,N250:N253,$Z250:$Z253,AG250:AG253)</f>
        <v>-1</v>
      </c>
      <c r="BG250" s="376" cm="1">
        <f t="array" ref="BG250">bdRateExtend($G250:$G255,N250:N255,$Z250:$Z255,AG250:AG255)</f>
        <v>-1</v>
      </c>
      <c r="BH250" s="379" t="e" cm="1">
        <f t="array" ref="BH250">bdRateExtend($G250:$G253,O250:O253,$Z250:$Z253,AH250:AH253)</f>
        <v>#VALUE!</v>
      </c>
      <c r="BI250" s="376" t="e" cm="1">
        <f t="array" ref="BI250">bdRateExtend($G250:$G255,O250:O255,$Z250:$Z255,AH250:AH255)</f>
        <v>#VALUE!</v>
      </c>
      <c r="BJ250" s="401" t="e" cm="1">
        <f t="array" ref="BJ250">bdRateExtend($G250:$G253,P250:P253,$Z250:$Z253,AI250:AI253)</f>
        <v>#VALUE!</v>
      </c>
      <c r="BK250" s="376" t="e" cm="1">
        <f t="array" ref="BK250">bdRateExtend($G250:$G255,P250:P255,$Z250:$Z255,AI250:AI255)</f>
        <v>#VALUE!</v>
      </c>
      <c r="BL250" s="401" t="e" cm="1">
        <f t="array" ref="BL250">bdRateExtend($G250:$G253,Q250:Q253,$Z250:$Z253,AJ250:AJ253)</f>
        <v>#VALUE!</v>
      </c>
      <c r="BM250" s="376" t="e" cm="1">
        <f t="array" ref="BM250">bdRateExtend($G250:$G255,Q250:Q255,$Z250:$Z255,AJ250:AJ255)</f>
        <v>#VALUE!</v>
      </c>
      <c r="BN250" s="401" t="e" cm="1">
        <f t="array" ref="BN250">bdRateExtend($G250:$G253,R250:R253,$Z250:$Z253,AK250:AK253)</f>
        <v>#VALUE!</v>
      </c>
      <c r="BO250" s="402" t="e" cm="1">
        <f t="array" ref="BO250">bdRateExtend($G250:$G255,R250:R255,$Z250:$Z255,AK250:AK255)</f>
        <v>#VALUE!</v>
      </c>
      <c r="BP250" s="402" t="e" cm="1">
        <f t="array" ref="BP250">bdRateExtend($G250:$G255,S250:S255,$Z250:$Z255,AL250:AL255)</f>
        <v>#VALUE!</v>
      </c>
      <c r="BQ250" s="402" t="e" cm="1">
        <f t="array" ref="BQ250">bdRateExtend($G250:$G255,T250:T255,$Z250:$Z255,AM250:AM255)</f>
        <v>#VALUE!</v>
      </c>
      <c r="BR250" s="402" t="e" cm="1">
        <f t="array" ref="BR250">bdRateExtend($G250:$G255,U250:U255,$Z250:$Z255,AN250:AN255)</f>
        <v>#VALUE!</v>
      </c>
    </row>
    <row r="251" spans="1:70" ht="17" customHeight="1" x14ac:dyDescent="0.2">
      <c r="A251" s="387"/>
      <c r="B251" s="390"/>
      <c r="C251" s="393"/>
      <c r="D251" s="396"/>
      <c r="E251" s="399"/>
      <c r="F251" s="312">
        <v>27</v>
      </c>
      <c r="G251" s="35">
        <f>'Anchor-Still'!B248</f>
        <v>0</v>
      </c>
      <c r="H251" s="40">
        <f>'Anchor-Still'!C248</f>
        <v>0</v>
      </c>
      <c r="I251" s="40">
        <f>'Anchor-Still'!D248</f>
        <v>0</v>
      </c>
      <c r="J251" s="40">
        <f>'Anchor-Still'!E248</f>
        <v>0</v>
      </c>
      <c r="K251" s="40"/>
      <c r="L251" s="40">
        <f>'Anchor-Still'!F248</f>
        <v>0</v>
      </c>
      <c r="M251" s="40">
        <f>'Anchor-Still'!G248</f>
        <v>0</v>
      </c>
      <c r="N251" s="40">
        <f>'Anchor-Still'!H248</f>
        <v>0</v>
      </c>
      <c r="O251" s="40"/>
      <c r="P251" s="40"/>
      <c r="Q251" s="40"/>
      <c r="R251" s="40"/>
      <c r="S251" s="40"/>
      <c r="T251" s="40"/>
      <c r="U251" s="40"/>
      <c r="V251" s="40">
        <f>'Anchor-Still'!I248</f>
        <v>0</v>
      </c>
      <c r="W251" s="40">
        <f>'Anchor-Still'!J248</f>
        <v>0</v>
      </c>
      <c r="X251" s="36">
        <f t="shared" si="15"/>
        <v>0</v>
      </c>
      <c r="Y251" s="15"/>
      <c r="Z251" s="35">
        <f>'Test-Still'!B248</f>
        <v>1021224</v>
      </c>
      <c r="AA251" s="40">
        <f>'Test-Still'!C248</f>
        <v>36.985399999999998</v>
      </c>
      <c r="AB251" s="40">
        <f>'Test-Still'!D248</f>
        <v>44.942399999999999</v>
      </c>
      <c r="AC251" s="40">
        <f>'Test-Still'!E248</f>
        <v>44.955800000000004</v>
      </c>
      <c r="AD251" s="40"/>
      <c r="AE251" s="40">
        <f>'Test-Still'!F248</f>
        <v>21.0305</v>
      </c>
      <c r="AF251" s="40">
        <f>'Test-Still'!G248</f>
        <v>20.16</v>
      </c>
      <c r="AG251" s="40">
        <f>'Test-Still'!H248</f>
        <v>93.0304</v>
      </c>
      <c r="AH251" s="40"/>
      <c r="AI251" s="40"/>
      <c r="AJ251" s="40"/>
      <c r="AK251" s="40"/>
      <c r="AL251" s="40"/>
      <c r="AM251" s="40"/>
      <c r="AN251" s="40"/>
      <c r="AO251" s="40">
        <f>'Test-Still'!I248</f>
        <v>50.8</v>
      </c>
      <c r="AP251" s="40">
        <f>'Test-Still'!J248</f>
        <v>8.2100000000000006E-2</v>
      </c>
      <c r="AQ251" s="36">
        <f t="shared" si="16"/>
        <v>1.4111111111111111E-2</v>
      </c>
      <c r="AR251" s="35" t="e">
        <f t="shared" si="17"/>
        <v>#DIV/0!</v>
      </c>
      <c r="AS251" s="40" t="e">
        <f t="shared" si="18"/>
        <v>#DIV/0!</v>
      </c>
      <c r="AT251" s="16"/>
      <c r="AU251" s="16"/>
      <c r="AV251" s="381"/>
      <c r="AW251" s="382"/>
      <c r="AX251" s="403"/>
      <c r="AY251" s="403"/>
      <c r="AZ251" s="406"/>
      <c r="BA251" s="406"/>
      <c r="BB251" s="382"/>
      <c r="BC251" s="377"/>
      <c r="BD251" s="382"/>
      <c r="BE251" s="377"/>
      <c r="BF251" s="380"/>
      <c r="BG251" s="377"/>
      <c r="BH251" s="380"/>
      <c r="BI251" s="377"/>
      <c r="BJ251" s="382"/>
      <c r="BK251" s="377"/>
      <c r="BL251" s="382"/>
      <c r="BM251" s="377"/>
      <c r="BN251" s="382"/>
      <c r="BO251" s="403"/>
      <c r="BP251" s="403"/>
      <c r="BQ251" s="403"/>
      <c r="BR251" s="403"/>
    </row>
    <row r="252" spans="1:70" ht="17" customHeight="1" x14ac:dyDescent="0.2">
      <c r="A252" s="387"/>
      <c r="B252" s="390"/>
      <c r="C252" s="393"/>
      <c r="D252" s="396"/>
      <c r="E252" s="399"/>
      <c r="F252" s="312">
        <v>36</v>
      </c>
      <c r="G252" s="35">
        <f>'Anchor-Still'!B249</f>
        <v>0</v>
      </c>
      <c r="H252" s="40">
        <f>'Anchor-Still'!C249</f>
        <v>0</v>
      </c>
      <c r="I252" s="40">
        <f>'Anchor-Still'!D249</f>
        <v>0</v>
      </c>
      <c r="J252" s="40">
        <f>'Anchor-Still'!E249</f>
        <v>0</v>
      </c>
      <c r="K252" s="40"/>
      <c r="L252" s="40">
        <f>'Anchor-Still'!F249</f>
        <v>0</v>
      </c>
      <c r="M252" s="40">
        <f>'Anchor-Still'!G249</f>
        <v>0</v>
      </c>
      <c r="N252" s="40">
        <f>'Anchor-Still'!H249</f>
        <v>0</v>
      </c>
      <c r="O252" s="40"/>
      <c r="P252" s="40"/>
      <c r="Q252" s="40"/>
      <c r="R252" s="40"/>
      <c r="S252" s="40"/>
      <c r="T252" s="40"/>
      <c r="U252" s="40"/>
      <c r="V252" s="40">
        <f>'Anchor-Still'!I249</f>
        <v>0</v>
      </c>
      <c r="W252" s="40">
        <f>'Anchor-Still'!J249</f>
        <v>0</v>
      </c>
      <c r="X252" s="36">
        <f t="shared" si="15"/>
        <v>0</v>
      </c>
      <c r="Y252" s="15"/>
      <c r="Z252" s="35">
        <f>'Test-Still'!B249</f>
        <v>485440</v>
      </c>
      <c r="AA252" s="40">
        <f>'Test-Still'!C249</f>
        <v>32.933100000000003</v>
      </c>
      <c r="AB252" s="40">
        <f>'Test-Still'!D249</f>
        <v>43.088999999999999</v>
      </c>
      <c r="AC252" s="40">
        <f>'Test-Still'!E249</f>
        <v>43.286200000000001</v>
      </c>
      <c r="AD252" s="40"/>
      <c r="AE252" s="40">
        <f>'Test-Still'!F249</f>
        <v>16.6447</v>
      </c>
      <c r="AF252" s="40">
        <f>'Test-Still'!G249</f>
        <v>15.859</v>
      </c>
      <c r="AG252" s="40">
        <f>'Test-Still'!H249</f>
        <v>87.567700000000002</v>
      </c>
      <c r="AH252" s="40"/>
      <c r="AI252" s="40"/>
      <c r="AJ252" s="40"/>
      <c r="AK252" s="40"/>
      <c r="AL252" s="40"/>
      <c r="AM252" s="40"/>
      <c r="AN252" s="40"/>
      <c r="AO252" s="40">
        <f>'Test-Still'!I249</f>
        <v>49.3</v>
      </c>
      <c r="AP252" s="40">
        <f>'Test-Still'!J249</f>
        <v>7.7100000000000002E-2</v>
      </c>
      <c r="AQ252" s="36">
        <f t="shared" si="16"/>
        <v>1.3694444444444443E-2</v>
      </c>
      <c r="AR252" s="35" t="e">
        <f t="shared" si="17"/>
        <v>#DIV/0!</v>
      </c>
      <c r="AS252" s="40" t="e">
        <f t="shared" si="18"/>
        <v>#DIV/0!</v>
      </c>
      <c r="AT252" s="16"/>
      <c r="AU252" s="16"/>
      <c r="AV252" s="381" t="s">
        <v>124</v>
      </c>
      <c r="AW252" s="382" cm="1">
        <f t="array" ref="AW252">bdRateExtend($G251:$G254,H251:H254,$Z251:$Z254,AA251:AA254)</f>
        <v>-1</v>
      </c>
      <c r="AX252" s="403"/>
      <c r="AY252" s="403"/>
      <c r="AZ252" s="406"/>
      <c r="BA252" s="406"/>
      <c r="BB252" s="382" cm="1">
        <f t="array" ref="BB252">bdRateExtend($G251:$G254,L251:L254,$Z251:$Z254,AE251:AE254)</f>
        <v>-1</v>
      </c>
      <c r="BC252" s="377"/>
      <c r="BD252" s="382" cm="1">
        <f t="array" ref="BD252">bdRateExtend($G251:$G254,M251:M254,$Z251:$Z254,AF251:AF254)</f>
        <v>-1</v>
      </c>
      <c r="BE252" s="377"/>
      <c r="BF252" s="380" cm="1">
        <f t="array" ref="BF252">bdRateExtend($G251:$G254,N251:N254,$Z251:$Z254,AG251:AG254)</f>
        <v>-1</v>
      </c>
      <c r="BG252" s="377"/>
      <c r="BH252" s="380" t="e" cm="1">
        <f t="array" ref="BH252">bdRateExtend($G251:$G254,O251:O254,$Z251:$Z254,AH251:AH254)</f>
        <v>#VALUE!</v>
      </c>
      <c r="BI252" s="377"/>
      <c r="BJ252" s="382" t="e" cm="1">
        <f t="array" ref="BJ252">bdRateExtend($G251:$G254,P251:P254,$Z251:$Z254,AI251:AI254)</f>
        <v>#VALUE!</v>
      </c>
      <c r="BK252" s="377"/>
      <c r="BL252" s="382" t="e" cm="1">
        <f t="array" ref="BL252">bdRateExtend($G251:$G254,Q251:Q254,$Z251:$Z254,AJ251:AJ254)</f>
        <v>#VALUE!</v>
      </c>
      <c r="BM252" s="377"/>
      <c r="BN252" s="382" t="e" cm="1">
        <f t="array" ref="BN252">bdRateExtend($G251:$G254,R251:R254,$Z251:$Z254,AK251:AK254)</f>
        <v>#VALUE!</v>
      </c>
      <c r="BO252" s="403"/>
      <c r="BP252" s="403"/>
      <c r="BQ252" s="403"/>
      <c r="BR252" s="403"/>
    </row>
    <row r="253" spans="1:70" ht="17" customHeight="1" x14ac:dyDescent="0.2">
      <c r="A253" s="387"/>
      <c r="B253" s="390"/>
      <c r="C253" s="393"/>
      <c r="D253" s="396"/>
      <c r="E253" s="399"/>
      <c r="F253" s="312">
        <v>45</v>
      </c>
      <c r="G253" s="35">
        <f>'Anchor-Still'!B250</f>
        <v>0</v>
      </c>
      <c r="H253" s="40">
        <f>'Anchor-Still'!C250</f>
        <v>0</v>
      </c>
      <c r="I253" s="40">
        <f>'Anchor-Still'!D250</f>
        <v>0</v>
      </c>
      <c r="J253" s="40">
        <f>'Anchor-Still'!E250</f>
        <v>0</v>
      </c>
      <c r="K253" s="40"/>
      <c r="L253" s="40">
        <f>'Anchor-Still'!F250</f>
        <v>0</v>
      </c>
      <c r="M253" s="40">
        <f>'Anchor-Still'!G250</f>
        <v>0</v>
      </c>
      <c r="N253" s="40">
        <f>'Anchor-Still'!H250</f>
        <v>0</v>
      </c>
      <c r="O253" s="40"/>
      <c r="P253" s="40"/>
      <c r="Q253" s="40"/>
      <c r="R253" s="40"/>
      <c r="S253" s="40"/>
      <c r="T253" s="40"/>
      <c r="U253" s="40"/>
      <c r="V253" s="40">
        <f>'Anchor-Still'!I250</f>
        <v>0</v>
      </c>
      <c r="W253" s="40">
        <f>'Anchor-Still'!J250</f>
        <v>0</v>
      </c>
      <c r="X253" s="36">
        <f t="shared" si="15"/>
        <v>0</v>
      </c>
      <c r="Y253" s="15"/>
      <c r="Z253" s="35">
        <f>'Test-Still'!B250</f>
        <v>193040</v>
      </c>
      <c r="AA253" s="40">
        <f>'Test-Still'!C250</f>
        <v>30.117999999999999</v>
      </c>
      <c r="AB253" s="40">
        <f>'Test-Still'!D250</f>
        <v>40.437600000000003</v>
      </c>
      <c r="AC253" s="40">
        <f>'Test-Still'!E250</f>
        <v>41.070599999999999</v>
      </c>
      <c r="AD253" s="40"/>
      <c r="AE253" s="40">
        <f>'Test-Still'!F250</f>
        <v>12.960699999999999</v>
      </c>
      <c r="AF253" s="40">
        <f>'Test-Still'!G250</f>
        <v>12.4214</v>
      </c>
      <c r="AG253" s="40">
        <f>'Test-Still'!H250</f>
        <v>77.188999999999993</v>
      </c>
      <c r="AH253" s="40"/>
      <c r="AI253" s="40"/>
      <c r="AJ253" s="40"/>
      <c r="AK253" s="40"/>
      <c r="AL253" s="40"/>
      <c r="AM253" s="40"/>
      <c r="AN253" s="40"/>
      <c r="AO253" s="40">
        <f>'Test-Still'!I250</f>
        <v>32.1</v>
      </c>
      <c r="AP253" s="40">
        <f>'Test-Still'!J250</f>
        <v>4.3799999999999999E-2</v>
      </c>
      <c r="AQ253" s="36">
        <f t="shared" si="16"/>
        <v>8.9166666666666665E-3</v>
      </c>
      <c r="AR253" s="35" t="e">
        <f t="shared" si="17"/>
        <v>#DIV/0!</v>
      </c>
      <c r="AS253" s="40" t="e">
        <f t="shared" si="18"/>
        <v>#DIV/0!</v>
      </c>
      <c r="AT253" s="16"/>
      <c r="AU253" s="16"/>
      <c r="AV253" s="381"/>
      <c r="AW253" s="382"/>
      <c r="AX253" s="403"/>
      <c r="AY253" s="403"/>
      <c r="AZ253" s="406"/>
      <c r="BA253" s="406"/>
      <c r="BB253" s="382"/>
      <c r="BC253" s="377"/>
      <c r="BD253" s="382"/>
      <c r="BE253" s="377"/>
      <c r="BF253" s="380"/>
      <c r="BG253" s="377"/>
      <c r="BH253" s="380"/>
      <c r="BI253" s="377"/>
      <c r="BJ253" s="382"/>
      <c r="BK253" s="377"/>
      <c r="BL253" s="382"/>
      <c r="BM253" s="377"/>
      <c r="BN253" s="382"/>
      <c r="BO253" s="403"/>
      <c r="BP253" s="403"/>
      <c r="BQ253" s="403"/>
      <c r="BR253" s="403"/>
    </row>
    <row r="254" spans="1:70" ht="17" customHeight="1" x14ac:dyDescent="0.2">
      <c r="A254" s="387"/>
      <c r="B254" s="390"/>
      <c r="C254" s="393"/>
      <c r="D254" s="396"/>
      <c r="E254" s="399"/>
      <c r="F254" s="312">
        <v>54</v>
      </c>
      <c r="G254" s="35">
        <f>'Anchor-Still'!B251</f>
        <v>0</v>
      </c>
      <c r="H254" s="40">
        <f>'Anchor-Still'!C251</f>
        <v>0</v>
      </c>
      <c r="I254" s="40">
        <f>'Anchor-Still'!D251</f>
        <v>0</v>
      </c>
      <c r="J254" s="40">
        <f>'Anchor-Still'!E251</f>
        <v>0</v>
      </c>
      <c r="K254" s="40"/>
      <c r="L254" s="40">
        <f>'Anchor-Still'!F251</f>
        <v>0</v>
      </c>
      <c r="M254" s="40">
        <f>'Anchor-Still'!G251</f>
        <v>0</v>
      </c>
      <c r="N254" s="40">
        <f>'Anchor-Still'!H251</f>
        <v>0</v>
      </c>
      <c r="O254" s="40"/>
      <c r="P254" s="40"/>
      <c r="Q254" s="40"/>
      <c r="R254" s="40"/>
      <c r="S254" s="40"/>
      <c r="T254" s="40"/>
      <c r="U254" s="40"/>
      <c r="V254" s="40">
        <f>'Anchor-Still'!I251</f>
        <v>0</v>
      </c>
      <c r="W254" s="40">
        <f>'Anchor-Still'!J251</f>
        <v>0</v>
      </c>
      <c r="X254" s="36">
        <f t="shared" si="15"/>
        <v>0</v>
      </c>
      <c r="Y254" s="15"/>
      <c r="Z254" s="35">
        <f>'Test-Still'!B251</f>
        <v>87072</v>
      </c>
      <c r="AA254" s="40">
        <f>'Test-Still'!C251</f>
        <v>28.361499999999999</v>
      </c>
      <c r="AB254" s="40">
        <f>'Test-Still'!D251</f>
        <v>39.447499999999998</v>
      </c>
      <c r="AC254" s="40">
        <f>'Test-Still'!E251</f>
        <v>39.994799999999998</v>
      </c>
      <c r="AD254" s="40"/>
      <c r="AE254" s="40">
        <f>'Test-Still'!F251</f>
        <v>10.4399</v>
      </c>
      <c r="AF254" s="40">
        <f>'Test-Still'!G251</f>
        <v>10.4055</v>
      </c>
      <c r="AG254" s="40">
        <f>'Test-Still'!H251</f>
        <v>61.4955</v>
      </c>
      <c r="AH254" s="40"/>
      <c r="AI254" s="40"/>
      <c r="AJ254" s="40"/>
      <c r="AK254" s="40"/>
      <c r="AL254" s="40"/>
      <c r="AM254" s="40"/>
      <c r="AN254" s="40"/>
      <c r="AO254" s="40">
        <f>'Test-Still'!I251</f>
        <v>19.600000000000001</v>
      </c>
      <c r="AP254" s="40">
        <f>'Test-Still'!J251</f>
        <v>3.39E-2</v>
      </c>
      <c r="AQ254" s="36">
        <f t="shared" si="16"/>
        <v>5.4444444444444445E-3</v>
      </c>
      <c r="AR254" s="35" t="e">
        <f t="shared" si="17"/>
        <v>#DIV/0!</v>
      </c>
      <c r="AS254" s="40" t="e">
        <f t="shared" si="18"/>
        <v>#DIV/0!</v>
      </c>
      <c r="AT254" s="16"/>
      <c r="AU254" s="16"/>
      <c r="AV254" s="381" t="s">
        <v>125</v>
      </c>
      <c r="AW254" s="382" cm="1">
        <f t="array" ref="AW254">bdRateExtend($G252:$G255,H252:H255,$Z252:$Z255,AA252:AA255)</f>
        <v>-1</v>
      </c>
      <c r="AX254" s="403"/>
      <c r="AY254" s="403"/>
      <c r="AZ254" s="406"/>
      <c r="BA254" s="406"/>
      <c r="BB254" s="382" cm="1">
        <f t="array" ref="BB254">bdRateExtend($G252:$G255,L252:L255,$Z252:$Z255,AE252:AE255)</f>
        <v>-1</v>
      </c>
      <c r="BC254" s="377"/>
      <c r="BD254" s="382" cm="1">
        <f t="array" ref="BD254">bdRateExtend($G252:$G255,M252:M255,$Z252:$Z255,AF252:AF255)</f>
        <v>-1</v>
      </c>
      <c r="BE254" s="377"/>
      <c r="BF254" s="380" cm="1">
        <f t="array" ref="BF254">bdRateExtend($G252:$G255,N252:N255,$Z252:$Z255,AG252:AG255)</f>
        <v>-1</v>
      </c>
      <c r="BG254" s="377"/>
      <c r="BH254" s="380" t="e" cm="1">
        <f t="array" ref="BH254">bdRateExtend($G252:$G255,O252:O255,$Z252:$Z255,AH252:AH255)</f>
        <v>#VALUE!</v>
      </c>
      <c r="BI254" s="377"/>
      <c r="BJ254" s="382" t="e" cm="1">
        <f t="array" ref="BJ254">bdRateExtend($G252:$G255,P252:P255,$Z252:$Z255,AI252:AI255)</f>
        <v>#VALUE!</v>
      </c>
      <c r="BK254" s="377"/>
      <c r="BL254" s="382" t="e" cm="1">
        <f t="array" ref="BL254">bdRateExtend($G252:$G255,Q252:Q255,$Z252:$Z255,AJ252:AJ255)</f>
        <v>#VALUE!</v>
      </c>
      <c r="BM254" s="377"/>
      <c r="BN254" s="382" t="e" cm="1">
        <f t="array" ref="BN254">bdRateExtend($G252:$G255,R252:R255,$Z252:$Z255,AK252:AK255)</f>
        <v>#VALUE!</v>
      </c>
      <c r="BO254" s="403"/>
      <c r="BP254" s="403"/>
      <c r="BQ254" s="403"/>
      <c r="BR254" s="403"/>
    </row>
    <row r="255" spans="1:70" ht="17" customHeight="1" thickBot="1" x14ac:dyDescent="0.25">
      <c r="A255" s="387"/>
      <c r="B255" s="391"/>
      <c r="C255" s="394"/>
      <c r="D255" s="397"/>
      <c r="E255" s="400"/>
      <c r="F255" s="313">
        <v>63</v>
      </c>
      <c r="G255" s="37">
        <f>'Anchor-Still'!B252</f>
        <v>0</v>
      </c>
      <c r="H255" s="38">
        <f>'Anchor-Still'!C252</f>
        <v>0</v>
      </c>
      <c r="I255" s="38">
        <f>'Anchor-Still'!D252</f>
        <v>0</v>
      </c>
      <c r="J255" s="38">
        <f>'Anchor-Still'!E252</f>
        <v>0</v>
      </c>
      <c r="K255" s="38"/>
      <c r="L255" s="38">
        <f>'Anchor-Still'!F252</f>
        <v>0</v>
      </c>
      <c r="M255" s="38">
        <f>'Anchor-Still'!G252</f>
        <v>0</v>
      </c>
      <c r="N255" s="38">
        <f>'Anchor-Still'!H252</f>
        <v>0</v>
      </c>
      <c r="O255" s="38"/>
      <c r="P255" s="38"/>
      <c r="Q255" s="38"/>
      <c r="R255" s="38"/>
      <c r="S255" s="38"/>
      <c r="T255" s="38"/>
      <c r="U255" s="38"/>
      <c r="V255" s="38">
        <f>'Anchor-Still'!I252</f>
        <v>0</v>
      </c>
      <c r="W255" s="38">
        <f>'Anchor-Still'!J252</f>
        <v>0</v>
      </c>
      <c r="X255" s="39">
        <f t="shared" si="15"/>
        <v>0</v>
      </c>
      <c r="Y255" s="15"/>
      <c r="Z255" s="37">
        <f>'Test-Still'!B252</f>
        <v>23440</v>
      </c>
      <c r="AA255" s="38">
        <f>'Test-Still'!C252</f>
        <v>25.435500000000001</v>
      </c>
      <c r="AB255" s="38">
        <f>'Test-Still'!D252</f>
        <v>36.845999999999997</v>
      </c>
      <c r="AC255" s="38">
        <f>'Test-Still'!E252</f>
        <v>37.782400000000003</v>
      </c>
      <c r="AD255" s="38"/>
      <c r="AE255" s="38">
        <f>'Test-Still'!F252</f>
        <v>7.2680999999999996</v>
      </c>
      <c r="AF255" s="38">
        <f>'Test-Still'!G252</f>
        <v>7.7313999999999998</v>
      </c>
      <c r="AG255" s="38">
        <f>'Test-Still'!H252</f>
        <v>27.212</v>
      </c>
      <c r="AH255" s="38"/>
      <c r="AI255" s="38"/>
      <c r="AJ255" s="38"/>
      <c r="AK255" s="38"/>
      <c r="AL255" s="38"/>
      <c r="AM255" s="38"/>
      <c r="AN255" s="38"/>
      <c r="AO255" s="38">
        <f>'Test-Still'!I252</f>
        <v>9.6</v>
      </c>
      <c r="AP255" s="38">
        <f>'Test-Still'!J252</f>
        <v>2.4199999999999999E-2</v>
      </c>
      <c r="AQ255" s="39">
        <f t="shared" si="16"/>
        <v>2.6666666666666666E-3</v>
      </c>
      <c r="AR255" s="37" t="e">
        <f t="shared" si="17"/>
        <v>#DIV/0!</v>
      </c>
      <c r="AS255" s="38" t="e">
        <f t="shared" si="18"/>
        <v>#DIV/0!</v>
      </c>
      <c r="AT255" s="16"/>
      <c r="AU255" s="16"/>
      <c r="AV255" s="383"/>
      <c r="AW255" s="384"/>
      <c r="AX255" s="404"/>
      <c r="AY255" s="404"/>
      <c r="AZ255" s="407"/>
      <c r="BA255" s="407"/>
      <c r="BB255" s="384"/>
      <c r="BC255" s="378"/>
      <c r="BD255" s="384"/>
      <c r="BE255" s="378"/>
      <c r="BF255" s="385"/>
      <c r="BG255" s="378"/>
      <c r="BH255" s="385"/>
      <c r="BI255" s="378"/>
      <c r="BJ255" s="384"/>
      <c r="BK255" s="378"/>
      <c r="BL255" s="384"/>
      <c r="BM255" s="378"/>
      <c r="BN255" s="384"/>
      <c r="BO255" s="404"/>
      <c r="BP255" s="404"/>
      <c r="BQ255" s="404"/>
      <c r="BR255" s="404"/>
    </row>
    <row r="256" spans="1:70" ht="17" customHeight="1" x14ac:dyDescent="0.2">
      <c r="A256" s="387"/>
      <c r="B256" s="389" t="s">
        <v>1276</v>
      </c>
      <c r="C256" s="392" t="s">
        <v>1237</v>
      </c>
      <c r="D256" s="395"/>
      <c r="E256" s="398">
        <v>8</v>
      </c>
      <c r="F256" s="311">
        <v>18</v>
      </c>
      <c r="G256" s="32">
        <f>'Anchor-Still'!B253</f>
        <v>0</v>
      </c>
      <c r="H256" s="33">
        <f>'Anchor-Still'!C253</f>
        <v>0</v>
      </c>
      <c r="I256" s="33">
        <f>'Anchor-Still'!D253</f>
        <v>0</v>
      </c>
      <c r="J256" s="33">
        <f>'Anchor-Still'!E253</f>
        <v>0</v>
      </c>
      <c r="K256" s="33"/>
      <c r="L256" s="33">
        <f>'Anchor-Still'!F253</f>
        <v>0</v>
      </c>
      <c r="M256" s="33">
        <f>'Anchor-Still'!G253</f>
        <v>0</v>
      </c>
      <c r="N256" s="33">
        <f>'Anchor-Still'!H253</f>
        <v>0</v>
      </c>
      <c r="O256" s="33"/>
      <c r="P256" s="33"/>
      <c r="Q256" s="33"/>
      <c r="R256" s="33"/>
      <c r="S256" s="33"/>
      <c r="T256" s="33"/>
      <c r="U256" s="33"/>
      <c r="V256" s="33">
        <f>'Anchor-Still'!I253</f>
        <v>0</v>
      </c>
      <c r="W256" s="33">
        <f>'Anchor-Still'!J253</f>
        <v>0</v>
      </c>
      <c r="X256" s="34">
        <f t="shared" si="15"/>
        <v>0</v>
      </c>
      <c r="Y256" s="15"/>
      <c r="Z256" s="32">
        <f>'Test-Still'!B253</f>
        <v>1895760</v>
      </c>
      <c r="AA256" s="33">
        <f>'Test-Still'!C253</f>
        <v>40.3476</v>
      </c>
      <c r="AB256" s="33">
        <f>'Test-Still'!D253</f>
        <v>42.554400000000001</v>
      </c>
      <c r="AC256" s="33">
        <f>'Test-Still'!E253</f>
        <v>42.084699999999998</v>
      </c>
      <c r="AD256" s="33"/>
      <c r="AE256" s="33">
        <f>'Test-Still'!F253</f>
        <v>25.3445</v>
      </c>
      <c r="AF256" s="33">
        <f>'Test-Still'!G253</f>
        <v>24.139399999999998</v>
      </c>
      <c r="AG256" s="33">
        <f>'Test-Still'!H253</f>
        <v>95.161100000000005</v>
      </c>
      <c r="AH256" s="33"/>
      <c r="AI256" s="33"/>
      <c r="AJ256" s="33"/>
      <c r="AK256" s="33"/>
      <c r="AL256" s="33"/>
      <c r="AM256" s="33"/>
      <c r="AN256" s="33"/>
      <c r="AO256" s="33">
        <f>'Test-Still'!I253</f>
        <v>69.3</v>
      </c>
      <c r="AP256" s="33">
        <f>'Test-Still'!J253</f>
        <v>9.9900000000000003E-2</v>
      </c>
      <c r="AQ256" s="34">
        <f t="shared" si="16"/>
        <v>1.925E-2</v>
      </c>
      <c r="AR256" s="32" t="e">
        <f t="shared" si="17"/>
        <v>#DIV/0!</v>
      </c>
      <c r="AS256" s="33" t="e">
        <f t="shared" si="18"/>
        <v>#DIV/0!</v>
      </c>
      <c r="AT256" s="16"/>
      <c r="AU256" s="16"/>
      <c r="AV256" s="440" t="s">
        <v>123</v>
      </c>
      <c r="AW256" s="401" cm="1">
        <f t="array" ref="AW256">bdRateExtend($G256:$G259,H256:H259,$Z256:$Z259,AA256:AA259)</f>
        <v>-1</v>
      </c>
      <c r="AX256" s="402" cm="1">
        <f t="array" ref="AX256">bdRateExtend($G256:$G261,H256:H261,$Z256:$Z261,AA256:AA261)</f>
        <v>-1</v>
      </c>
      <c r="AY256" s="402" cm="1">
        <f t="array" ref="AY256">bdRateExtend($G256:$G261,I256:I261,$Z256:$Z261,AB256:AB261)</f>
        <v>-1</v>
      </c>
      <c r="AZ256" s="405" cm="1">
        <f t="array" ref="AZ256">bdRateExtend($G256:$G261,J256:J261,$Z256:$Z261,AC256:AC261)</f>
        <v>-1</v>
      </c>
      <c r="BA256" s="405" t="e" cm="1">
        <f t="array" ref="BA256">bdRateExtend($G256:$G261,K256:K261,$Z256:$Z261,AD256:AD261)</f>
        <v>#VALUE!</v>
      </c>
      <c r="BB256" s="401" cm="1">
        <f t="array" ref="BB256">bdRateExtend($G256:$G259,L256:L259,$Z256:$Z259,AE256:AE259)</f>
        <v>-1</v>
      </c>
      <c r="BC256" s="376" cm="1">
        <f t="array" ref="BC256">bdRateExtend($G256:$G261,L256:L261,$Z256:$Z261,AE256:AE261)</f>
        <v>-1</v>
      </c>
      <c r="BD256" s="401" cm="1">
        <f t="array" ref="BD256">bdRateExtend($G256:$G259,M256:M259,$Z256:$Z259,AF256:AF259)</f>
        <v>-1</v>
      </c>
      <c r="BE256" s="376" cm="1">
        <f t="array" ref="BE256">bdRateExtend($G256:$G261,M256:M261,$Z256:$Z261,AF256:AF261)</f>
        <v>-1</v>
      </c>
      <c r="BF256" s="379" cm="1">
        <f t="array" ref="BF256">bdRateExtend($G256:$G259,N256:N259,$Z256:$Z259,AG256:AG259)</f>
        <v>-1</v>
      </c>
      <c r="BG256" s="376" cm="1">
        <f t="array" ref="BG256">bdRateExtend($G256:$G261,N256:N261,$Z256:$Z261,AG256:AG261)</f>
        <v>-1</v>
      </c>
      <c r="BH256" s="379" t="e" cm="1">
        <f t="array" ref="BH256">bdRateExtend($G256:$G259,O256:O259,$Z256:$Z259,AH256:AH259)</f>
        <v>#VALUE!</v>
      </c>
      <c r="BI256" s="376" t="e" cm="1">
        <f t="array" ref="BI256">bdRateExtend($G256:$G261,O256:O261,$Z256:$Z261,AH256:AH261)</f>
        <v>#VALUE!</v>
      </c>
      <c r="BJ256" s="401" t="e" cm="1">
        <f t="array" ref="BJ256">bdRateExtend($G256:$G259,P256:P259,$Z256:$Z259,AI256:AI259)</f>
        <v>#VALUE!</v>
      </c>
      <c r="BK256" s="376" t="e" cm="1">
        <f t="array" ref="BK256">bdRateExtend($G256:$G261,P256:P261,$Z256:$Z261,AI256:AI261)</f>
        <v>#VALUE!</v>
      </c>
      <c r="BL256" s="401" t="e" cm="1">
        <f t="array" ref="BL256">bdRateExtend($G256:$G259,Q256:Q259,$Z256:$Z259,AJ256:AJ259)</f>
        <v>#VALUE!</v>
      </c>
      <c r="BM256" s="376" t="e" cm="1">
        <f t="array" ref="BM256">bdRateExtend($G256:$G261,Q256:Q261,$Z256:$Z261,AJ256:AJ261)</f>
        <v>#VALUE!</v>
      </c>
      <c r="BN256" s="401" t="e" cm="1">
        <f t="array" ref="BN256">bdRateExtend($G256:$G259,R256:R259,$Z256:$Z259,AK256:AK259)</f>
        <v>#VALUE!</v>
      </c>
      <c r="BO256" s="402" t="e" cm="1">
        <f t="array" ref="BO256">bdRateExtend($G256:$G261,R256:R261,$Z256:$Z261,AK256:AK261)</f>
        <v>#VALUE!</v>
      </c>
      <c r="BP256" s="402" t="e" cm="1">
        <f t="array" ref="BP256">bdRateExtend($G256:$G261,S256:S261,$Z256:$Z261,AL256:AL261)</f>
        <v>#VALUE!</v>
      </c>
      <c r="BQ256" s="402" t="e" cm="1">
        <f t="array" ref="BQ256">bdRateExtend($G256:$G261,T256:T261,$Z256:$Z261,AM256:AM261)</f>
        <v>#VALUE!</v>
      </c>
      <c r="BR256" s="402" t="e" cm="1">
        <f t="array" ref="BR256">bdRateExtend($G256:$G261,U256:U261,$Z256:$Z261,AN256:AN261)</f>
        <v>#VALUE!</v>
      </c>
    </row>
    <row r="257" spans="1:70" ht="17" customHeight="1" x14ac:dyDescent="0.2">
      <c r="A257" s="387"/>
      <c r="B257" s="390"/>
      <c r="C257" s="393"/>
      <c r="D257" s="396"/>
      <c r="E257" s="399"/>
      <c r="F257" s="312">
        <v>27</v>
      </c>
      <c r="G257" s="35">
        <f>'Anchor-Still'!B254</f>
        <v>0</v>
      </c>
      <c r="H257" s="40">
        <f>'Anchor-Still'!C254</f>
        <v>0</v>
      </c>
      <c r="I257" s="40">
        <f>'Anchor-Still'!D254</f>
        <v>0</v>
      </c>
      <c r="J257" s="40">
        <f>'Anchor-Still'!E254</f>
        <v>0</v>
      </c>
      <c r="K257" s="40"/>
      <c r="L257" s="40">
        <f>'Anchor-Still'!F254</f>
        <v>0</v>
      </c>
      <c r="M257" s="40">
        <f>'Anchor-Still'!G254</f>
        <v>0</v>
      </c>
      <c r="N257" s="40">
        <f>'Anchor-Still'!H254</f>
        <v>0</v>
      </c>
      <c r="O257" s="40"/>
      <c r="P257" s="40"/>
      <c r="Q257" s="40"/>
      <c r="R257" s="40"/>
      <c r="S257" s="40"/>
      <c r="T257" s="40"/>
      <c r="U257" s="40"/>
      <c r="V257" s="40">
        <f>'Anchor-Still'!I254</f>
        <v>0</v>
      </c>
      <c r="W257" s="40">
        <f>'Anchor-Still'!J254</f>
        <v>0</v>
      </c>
      <c r="X257" s="36">
        <f t="shared" si="15"/>
        <v>0</v>
      </c>
      <c r="Y257" s="15"/>
      <c r="Z257" s="35">
        <f>'Test-Still'!B254</f>
        <v>1278336</v>
      </c>
      <c r="AA257" s="40">
        <f>'Test-Still'!C254</f>
        <v>36.687899999999999</v>
      </c>
      <c r="AB257" s="40">
        <f>'Test-Still'!D254</f>
        <v>40.839399999999998</v>
      </c>
      <c r="AC257" s="40">
        <f>'Test-Still'!E254</f>
        <v>40.4208</v>
      </c>
      <c r="AD257" s="40"/>
      <c r="AE257" s="40">
        <f>'Test-Still'!F254</f>
        <v>21.5029</v>
      </c>
      <c r="AF257" s="40">
        <f>'Test-Still'!G254</f>
        <v>20.474</v>
      </c>
      <c r="AG257" s="40">
        <f>'Test-Still'!H254</f>
        <v>92.944500000000005</v>
      </c>
      <c r="AH257" s="40"/>
      <c r="AI257" s="40"/>
      <c r="AJ257" s="40"/>
      <c r="AK257" s="40"/>
      <c r="AL257" s="40"/>
      <c r="AM257" s="40"/>
      <c r="AN257" s="40"/>
      <c r="AO257" s="40">
        <f>'Test-Still'!I254</f>
        <v>61.4</v>
      </c>
      <c r="AP257" s="40">
        <f>'Test-Still'!J254</f>
        <v>7.9799999999999996E-2</v>
      </c>
      <c r="AQ257" s="36">
        <f t="shared" si="16"/>
        <v>1.7055555555555556E-2</v>
      </c>
      <c r="AR257" s="35" t="e">
        <f t="shared" si="17"/>
        <v>#DIV/0!</v>
      </c>
      <c r="AS257" s="40" t="e">
        <f t="shared" si="18"/>
        <v>#DIV/0!</v>
      </c>
      <c r="AT257" s="16"/>
      <c r="AU257" s="16"/>
      <c r="AV257" s="381"/>
      <c r="AW257" s="382"/>
      <c r="AX257" s="403"/>
      <c r="AY257" s="403"/>
      <c r="AZ257" s="406"/>
      <c r="BA257" s="406"/>
      <c r="BB257" s="382"/>
      <c r="BC257" s="377"/>
      <c r="BD257" s="382"/>
      <c r="BE257" s="377"/>
      <c r="BF257" s="380"/>
      <c r="BG257" s="377"/>
      <c r="BH257" s="380"/>
      <c r="BI257" s="377"/>
      <c r="BJ257" s="382"/>
      <c r="BK257" s="377"/>
      <c r="BL257" s="382"/>
      <c r="BM257" s="377"/>
      <c r="BN257" s="382"/>
      <c r="BO257" s="403"/>
      <c r="BP257" s="403"/>
      <c r="BQ257" s="403"/>
      <c r="BR257" s="403"/>
    </row>
    <row r="258" spans="1:70" ht="17" customHeight="1" x14ac:dyDescent="0.2">
      <c r="A258" s="387"/>
      <c r="B258" s="390"/>
      <c r="C258" s="393"/>
      <c r="D258" s="396"/>
      <c r="E258" s="399"/>
      <c r="F258" s="312">
        <v>36</v>
      </c>
      <c r="G258" s="35">
        <f>'Anchor-Still'!B255</f>
        <v>0</v>
      </c>
      <c r="H258" s="40">
        <f>'Anchor-Still'!C255</f>
        <v>0</v>
      </c>
      <c r="I258" s="40">
        <f>'Anchor-Still'!D255</f>
        <v>0</v>
      </c>
      <c r="J258" s="40">
        <f>'Anchor-Still'!E255</f>
        <v>0</v>
      </c>
      <c r="K258" s="40"/>
      <c r="L258" s="40">
        <f>'Anchor-Still'!F255</f>
        <v>0</v>
      </c>
      <c r="M258" s="40">
        <f>'Anchor-Still'!G255</f>
        <v>0</v>
      </c>
      <c r="N258" s="40">
        <f>'Anchor-Still'!H255</f>
        <v>0</v>
      </c>
      <c r="O258" s="40"/>
      <c r="P258" s="40"/>
      <c r="Q258" s="40"/>
      <c r="R258" s="40"/>
      <c r="S258" s="40"/>
      <c r="T258" s="40"/>
      <c r="U258" s="40"/>
      <c r="V258" s="40">
        <f>'Anchor-Still'!I255</f>
        <v>0</v>
      </c>
      <c r="W258" s="40">
        <f>'Anchor-Still'!J255</f>
        <v>0</v>
      </c>
      <c r="X258" s="36">
        <f t="shared" si="15"/>
        <v>0</v>
      </c>
      <c r="Y258" s="15"/>
      <c r="Z258" s="35">
        <f>'Test-Still'!B255</f>
        <v>740960</v>
      </c>
      <c r="AA258" s="40">
        <f>'Test-Still'!C255</f>
        <v>32.767800000000001</v>
      </c>
      <c r="AB258" s="40">
        <f>'Test-Still'!D255</f>
        <v>39.036099999999998</v>
      </c>
      <c r="AC258" s="40">
        <f>'Test-Still'!E255</f>
        <v>39.169699999999999</v>
      </c>
      <c r="AD258" s="40"/>
      <c r="AE258" s="40">
        <f>'Test-Still'!F255</f>
        <v>17.378399999999999</v>
      </c>
      <c r="AF258" s="40">
        <f>'Test-Still'!G255</f>
        <v>16.729900000000001</v>
      </c>
      <c r="AG258" s="40">
        <f>'Test-Still'!H255</f>
        <v>87.707800000000006</v>
      </c>
      <c r="AH258" s="40"/>
      <c r="AI258" s="40"/>
      <c r="AJ258" s="40"/>
      <c r="AK258" s="40"/>
      <c r="AL258" s="40"/>
      <c r="AM258" s="40"/>
      <c r="AN258" s="40"/>
      <c r="AO258" s="40">
        <f>'Test-Still'!I255</f>
        <v>68.3</v>
      </c>
      <c r="AP258" s="40">
        <f>'Test-Still'!J255</f>
        <v>6.3799999999999996E-2</v>
      </c>
      <c r="AQ258" s="36">
        <f t="shared" si="16"/>
        <v>1.897222222222222E-2</v>
      </c>
      <c r="AR258" s="35" t="e">
        <f t="shared" si="17"/>
        <v>#DIV/0!</v>
      </c>
      <c r="AS258" s="40" t="e">
        <f t="shared" si="18"/>
        <v>#DIV/0!</v>
      </c>
      <c r="AT258" s="16"/>
      <c r="AU258" s="16"/>
      <c r="AV258" s="381" t="s">
        <v>124</v>
      </c>
      <c r="AW258" s="382" cm="1">
        <f t="array" ref="AW258">bdRateExtend($G257:$G260,H257:H260,$Z257:$Z260,AA257:AA260)</f>
        <v>-1</v>
      </c>
      <c r="AX258" s="403"/>
      <c r="AY258" s="403"/>
      <c r="AZ258" s="406"/>
      <c r="BA258" s="406"/>
      <c r="BB258" s="382" cm="1">
        <f t="array" ref="BB258">bdRateExtend($G257:$G260,L257:L260,$Z257:$Z260,AE257:AE260)</f>
        <v>-1</v>
      </c>
      <c r="BC258" s="377"/>
      <c r="BD258" s="382" cm="1">
        <f t="array" ref="BD258">bdRateExtend($G257:$G260,M257:M260,$Z257:$Z260,AF257:AF260)</f>
        <v>-1</v>
      </c>
      <c r="BE258" s="377"/>
      <c r="BF258" s="380" cm="1">
        <f t="array" ref="BF258">bdRateExtend($G257:$G260,N257:N260,$Z257:$Z260,AG257:AG260)</f>
        <v>-1</v>
      </c>
      <c r="BG258" s="377"/>
      <c r="BH258" s="380" t="e" cm="1">
        <f t="array" ref="BH258">bdRateExtend($G257:$G260,O257:O260,$Z257:$Z260,AH257:AH260)</f>
        <v>#VALUE!</v>
      </c>
      <c r="BI258" s="377"/>
      <c r="BJ258" s="382" t="e" cm="1">
        <f t="array" ref="BJ258">bdRateExtend($G257:$G260,P257:P260,$Z257:$Z260,AI257:AI260)</f>
        <v>#VALUE!</v>
      </c>
      <c r="BK258" s="377"/>
      <c r="BL258" s="382" t="e" cm="1">
        <f t="array" ref="BL258">bdRateExtend($G257:$G260,Q257:Q260,$Z257:$Z260,AJ257:AJ260)</f>
        <v>#VALUE!</v>
      </c>
      <c r="BM258" s="377"/>
      <c r="BN258" s="382" t="e" cm="1">
        <f t="array" ref="BN258">bdRateExtend($G257:$G260,R257:R260,$Z257:$Z260,AK257:AK260)</f>
        <v>#VALUE!</v>
      </c>
      <c r="BO258" s="403"/>
      <c r="BP258" s="403"/>
      <c r="BQ258" s="403"/>
      <c r="BR258" s="403"/>
    </row>
    <row r="259" spans="1:70" ht="17" customHeight="1" x14ac:dyDescent="0.2">
      <c r="A259" s="387"/>
      <c r="B259" s="390"/>
      <c r="C259" s="393"/>
      <c r="D259" s="396"/>
      <c r="E259" s="399"/>
      <c r="F259" s="312">
        <v>45</v>
      </c>
      <c r="G259" s="35">
        <f>'Anchor-Still'!B256</f>
        <v>0</v>
      </c>
      <c r="H259" s="40">
        <f>'Anchor-Still'!C256</f>
        <v>0</v>
      </c>
      <c r="I259" s="40">
        <f>'Anchor-Still'!D256</f>
        <v>0</v>
      </c>
      <c r="J259" s="40">
        <f>'Anchor-Still'!E256</f>
        <v>0</v>
      </c>
      <c r="K259" s="40"/>
      <c r="L259" s="40">
        <f>'Anchor-Still'!F256</f>
        <v>0</v>
      </c>
      <c r="M259" s="40">
        <f>'Anchor-Still'!G256</f>
        <v>0</v>
      </c>
      <c r="N259" s="40">
        <f>'Anchor-Still'!H256</f>
        <v>0</v>
      </c>
      <c r="O259" s="40"/>
      <c r="P259" s="40"/>
      <c r="Q259" s="40"/>
      <c r="R259" s="40"/>
      <c r="S259" s="40"/>
      <c r="T259" s="40"/>
      <c r="U259" s="40"/>
      <c r="V259" s="40">
        <f>'Anchor-Still'!I256</f>
        <v>0</v>
      </c>
      <c r="W259" s="40">
        <f>'Anchor-Still'!J256</f>
        <v>0</v>
      </c>
      <c r="X259" s="36">
        <f t="shared" si="15"/>
        <v>0</v>
      </c>
      <c r="Y259" s="15"/>
      <c r="Z259" s="35">
        <f>'Test-Still'!B256</f>
        <v>369768</v>
      </c>
      <c r="AA259" s="40">
        <f>'Test-Still'!C256</f>
        <v>29.190100000000001</v>
      </c>
      <c r="AB259" s="40">
        <f>'Test-Still'!D256</f>
        <v>37.145600000000002</v>
      </c>
      <c r="AC259" s="40">
        <f>'Test-Still'!E256</f>
        <v>37.914900000000003</v>
      </c>
      <c r="AD259" s="40"/>
      <c r="AE259" s="40">
        <f>'Test-Still'!F256</f>
        <v>13.3588</v>
      </c>
      <c r="AF259" s="40">
        <f>'Test-Still'!G256</f>
        <v>13.0977</v>
      </c>
      <c r="AG259" s="40">
        <f>'Test-Still'!H256</f>
        <v>76.397400000000005</v>
      </c>
      <c r="AH259" s="40"/>
      <c r="AI259" s="40"/>
      <c r="AJ259" s="40"/>
      <c r="AK259" s="40"/>
      <c r="AL259" s="40"/>
      <c r="AM259" s="40"/>
      <c r="AN259" s="40"/>
      <c r="AO259" s="40">
        <f>'Test-Still'!I256</f>
        <v>45.7</v>
      </c>
      <c r="AP259" s="40">
        <f>'Test-Still'!J256</f>
        <v>5.62E-2</v>
      </c>
      <c r="AQ259" s="36">
        <f t="shared" si="16"/>
        <v>1.2694444444444446E-2</v>
      </c>
      <c r="AR259" s="35" t="e">
        <f t="shared" si="17"/>
        <v>#DIV/0!</v>
      </c>
      <c r="AS259" s="40" t="e">
        <f t="shared" si="18"/>
        <v>#DIV/0!</v>
      </c>
      <c r="AT259" s="16"/>
      <c r="AU259" s="16"/>
      <c r="AV259" s="381"/>
      <c r="AW259" s="382"/>
      <c r="AX259" s="403"/>
      <c r="AY259" s="403"/>
      <c r="AZ259" s="406"/>
      <c r="BA259" s="406"/>
      <c r="BB259" s="382"/>
      <c r="BC259" s="377"/>
      <c r="BD259" s="382"/>
      <c r="BE259" s="377"/>
      <c r="BF259" s="380"/>
      <c r="BG259" s="377"/>
      <c r="BH259" s="380"/>
      <c r="BI259" s="377"/>
      <c r="BJ259" s="382"/>
      <c r="BK259" s="377"/>
      <c r="BL259" s="382"/>
      <c r="BM259" s="377"/>
      <c r="BN259" s="382"/>
      <c r="BO259" s="403"/>
      <c r="BP259" s="403"/>
      <c r="BQ259" s="403"/>
      <c r="BR259" s="403"/>
    </row>
    <row r="260" spans="1:70" ht="17" customHeight="1" x14ac:dyDescent="0.2">
      <c r="A260" s="387"/>
      <c r="B260" s="390"/>
      <c r="C260" s="393"/>
      <c r="D260" s="396"/>
      <c r="E260" s="399"/>
      <c r="F260" s="312">
        <v>54</v>
      </c>
      <c r="G260" s="35">
        <f>'Anchor-Still'!B257</f>
        <v>0</v>
      </c>
      <c r="H260" s="40">
        <f>'Anchor-Still'!C257</f>
        <v>0</v>
      </c>
      <c r="I260" s="40">
        <f>'Anchor-Still'!D257</f>
        <v>0</v>
      </c>
      <c r="J260" s="40">
        <f>'Anchor-Still'!E257</f>
        <v>0</v>
      </c>
      <c r="K260" s="40"/>
      <c r="L260" s="40">
        <f>'Anchor-Still'!F257</f>
        <v>0</v>
      </c>
      <c r="M260" s="40">
        <f>'Anchor-Still'!G257</f>
        <v>0</v>
      </c>
      <c r="N260" s="40">
        <f>'Anchor-Still'!H257</f>
        <v>0</v>
      </c>
      <c r="O260" s="40"/>
      <c r="P260" s="40"/>
      <c r="Q260" s="40"/>
      <c r="R260" s="40"/>
      <c r="S260" s="40"/>
      <c r="T260" s="40"/>
      <c r="U260" s="40"/>
      <c r="V260" s="40">
        <f>'Anchor-Still'!I257</f>
        <v>0</v>
      </c>
      <c r="W260" s="40">
        <f>'Anchor-Still'!J257</f>
        <v>0</v>
      </c>
      <c r="X260" s="36">
        <f t="shared" si="15"/>
        <v>0</v>
      </c>
      <c r="Y260" s="15"/>
      <c r="Z260" s="35">
        <f>'Test-Still'!B257</f>
        <v>160032</v>
      </c>
      <c r="AA260" s="40">
        <f>'Test-Still'!C257</f>
        <v>26.3584</v>
      </c>
      <c r="AB260" s="40">
        <f>'Test-Still'!D257</f>
        <v>34.957500000000003</v>
      </c>
      <c r="AC260" s="40">
        <f>'Test-Still'!E257</f>
        <v>36.455500000000001</v>
      </c>
      <c r="AD260" s="40"/>
      <c r="AE260" s="40">
        <f>'Test-Still'!F257</f>
        <v>9.7477999999999998</v>
      </c>
      <c r="AF260" s="40">
        <f>'Test-Still'!G257</f>
        <v>9.9196000000000009</v>
      </c>
      <c r="AG260" s="40">
        <f>'Test-Still'!H257</f>
        <v>58.494399999999999</v>
      </c>
      <c r="AH260" s="40"/>
      <c r="AI260" s="40"/>
      <c r="AJ260" s="40"/>
      <c r="AK260" s="40"/>
      <c r="AL260" s="40"/>
      <c r="AM260" s="40"/>
      <c r="AN260" s="40"/>
      <c r="AO260" s="40">
        <f>'Test-Still'!I257</f>
        <v>29.3</v>
      </c>
      <c r="AP260" s="40">
        <f>'Test-Still'!J257</f>
        <v>4.1000000000000002E-2</v>
      </c>
      <c r="AQ260" s="36">
        <f t="shared" si="16"/>
        <v>8.1388888888888899E-3</v>
      </c>
      <c r="AR260" s="35" t="e">
        <f t="shared" si="17"/>
        <v>#DIV/0!</v>
      </c>
      <c r="AS260" s="40" t="e">
        <f t="shared" si="18"/>
        <v>#DIV/0!</v>
      </c>
      <c r="AT260" s="16"/>
      <c r="AU260" s="16"/>
      <c r="AV260" s="381" t="s">
        <v>125</v>
      </c>
      <c r="AW260" s="382" cm="1">
        <f t="array" ref="AW260">bdRateExtend($G258:$G261,H258:H261,$Z258:$Z261,AA258:AA261)</f>
        <v>-1</v>
      </c>
      <c r="AX260" s="403"/>
      <c r="AY260" s="403"/>
      <c r="AZ260" s="406"/>
      <c r="BA260" s="406"/>
      <c r="BB260" s="382" cm="1">
        <f t="array" ref="BB260">bdRateExtend($G258:$G261,L258:L261,$Z258:$Z261,AE258:AE261)</f>
        <v>-1</v>
      </c>
      <c r="BC260" s="377"/>
      <c r="BD260" s="382" cm="1">
        <f t="array" ref="BD260">bdRateExtend($G258:$G261,M258:M261,$Z258:$Z261,AF258:AF261)</f>
        <v>-1</v>
      </c>
      <c r="BE260" s="377"/>
      <c r="BF260" s="380" cm="1">
        <f t="array" ref="BF260">bdRateExtend($G258:$G261,N258:N261,$Z258:$Z261,AG258:AG261)</f>
        <v>-1</v>
      </c>
      <c r="BG260" s="377"/>
      <c r="BH260" s="380" t="e" cm="1">
        <f t="array" ref="BH260">bdRateExtend($G258:$G261,O258:O261,$Z258:$Z261,AH258:AH261)</f>
        <v>#VALUE!</v>
      </c>
      <c r="BI260" s="377"/>
      <c r="BJ260" s="382" t="e" cm="1">
        <f t="array" ref="BJ260">bdRateExtend($G258:$G261,P258:P261,$Z258:$Z261,AI258:AI261)</f>
        <v>#VALUE!</v>
      </c>
      <c r="BK260" s="377"/>
      <c r="BL260" s="382" t="e" cm="1">
        <f t="array" ref="BL260">bdRateExtend($G258:$G261,Q258:Q261,$Z258:$Z261,AJ258:AJ261)</f>
        <v>#VALUE!</v>
      </c>
      <c r="BM260" s="377"/>
      <c r="BN260" s="382" t="e" cm="1">
        <f t="array" ref="BN260">bdRateExtend($G258:$G261,R258:R261,$Z258:$Z261,AK258:AK261)</f>
        <v>#VALUE!</v>
      </c>
      <c r="BO260" s="403"/>
      <c r="BP260" s="403"/>
      <c r="BQ260" s="403"/>
      <c r="BR260" s="403"/>
    </row>
    <row r="261" spans="1:70" ht="17" customHeight="1" thickBot="1" x14ac:dyDescent="0.25">
      <c r="A261" s="387"/>
      <c r="B261" s="391"/>
      <c r="C261" s="394"/>
      <c r="D261" s="397"/>
      <c r="E261" s="400"/>
      <c r="F261" s="313">
        <v>63</v>
      </c>
      <c r="G261" s="37">
        <f>'Anchor-Still'!B258</f>
        <v>0</v>
      </c>
      <c r="H261" s="38">
        <f>'Anchor-Still'!C258</f>
        <v>0</v>
      </c>
      <c r="I261" s="38">
        <f>'Anchor-Still'!D258</f>
        <v>0</v>
      </c>
      <c r="J261" s="38">
        <f>'Anchor-Still'!E258</f>
        <v>0</v>
      </c>
      <c r="K261" s="38"/>
      <c r="L261" s="38">
        <f>'Anchor-Still'!F258</f>
        <v>0</v>
      </c>
      <c r="M261" s="38">
        <f>'Anchor-Still'!G258</f>
        <v>0</v>
      </c>
      <c r="N261" s="38">
        <f>'Anchor-Still'!H258</f>
        <v>0</v>
      </c>
      <c r="O261" s="38"/>
      <c r="P261" s="38"/>
      <c r="Q261" s="38"/>
      <c r="R261" s="38"/>
      <c r="S261" s="38"/>
      <c r="T261" s="38"/>
      <c r="U261" s="38"/>
      <c r="V261" s="38">
        <f>'Anchor-Still'!I258</f>
        <v>0</v>
      </c>
      <c r="W261" s="38">
        <f>'Anchor-Still'!J258</f>
        <v>0</v>
      </c>
      <c r="X261" s="39">
        <f t="shared" si="15"/>
        <v>0</v>
      </c>
      <c r="Y261" s="15"/>
      <c r="Z261" s="37">
        <f>'Test-Still'!B258</f>
        <v>29208</v>
      </c>
      <c r="AA261" s="38">
        <f>'Test-Still'!C258</f>
        <v>23.081299999999999</v>
      </c>
      <c r="AB261" s="38">
        <f>'Test-Still'!D258</f>
        <v>33.017200000000003</v>
      </c>
      <c r="AC261" s="38">
        <f>'Test-Still'!E258</f>
        <v>34.810699999999997</v>
      </c>
      <c r="AD261" s="38"/>
      <c r="AE261" s="38">
        <f>'Test-Still'!F258</f>
        <v>5.6007999999999996</v>
      </c>
      <c r="AF261" s="38">
        <f>'Test-Still'!G258</f>
        <v>6.1749000000000001</v>
      </c>
      <c r="AG261" s="38">
        <f>'Test-Still'!H258</f>
        <v>25.160799999999998</v>
      </c>
      <c r="AH261" s="38"/>
      <c r="AI261" s="38"/>
      <c r="AJ261" s="38"/>
      <c r="AK261" s="38"/>
      <c r="AL261" s="38"/>
      <c r="AM261" s="38"/>
      <c r="AN261" s="38"/>
      <c r="AO261" s="38">
        <f>'Test-Still'!I258</f>
        <v>12.2</v>
      </c>
      <c r="AP261" s="38">
        <f>'Test-Still'!J258</f>
        <v>2.4199999999999999E-2</v>
      </c>
      <c r="AQ261" s="39">
        <f t="shared" si="16"/>
        <v>3.3888888888888888E-3</v>
      </c>
      <c r="AR261" s="37" t="e">
        <f t="shared" si="17"/>
        <v>#DIV/0!</v>
      </c>
      <c r="AS261" s="38" t="e">
        <f t="shared" si="18"/>
        <v>#DIV/0!</v>
      </c>
      <c r="AT261" s="16"/>
      <c r="AU261" s="16"/>
      <c r="AV261" s="383"/>
      <c r="AW261" s="384"/>
      <c r="AX261" s="404"/>
      <c r="AY261" s="404"/>
      <c r="AZ261" s="407"/>
      <c r="BA261" s="407"/>
      <c r="BB261" s="384"/>
      <c r="BC261" s="378"/>
      <c r="BD261" s="384"/>
      <c r="BE261" s="378"/>
      <c r="BF261" s="385"/>
      <c r="BG261" s="378"/>
      <c r="BH261" s="385"/>
      <c r="BI261" s="378"/>
      <c r="BJ261" s="384"/>
      <c r="BK261" s="378"/>
      <c r="BL261" s="384"/>
      <c r="BM261" s="378"/>
      <c r="BN261" s="384"/>
      <c r="BO261" s="404"/>
      <c r="BP261" s="404"/>
      <c r="BQ261" s="404"/>
      <c r="BR261" s="404"/>
    </row>
    <row r="262" spans="1:70" ht="17" customHeight="1" x14ac:dyDescent="0.2">
      <c r="A262" s="387"/>
      <c r="B262" s="389" t="s">
        <v>1277</v>
      </c>
      <c r="C262" s="392" t="s">
        <v>1238</v>
      </c>
      <c r="D262" s="395"/>
      <c r="E262" s="398">
        <v>8</v>
      </c>
      <c r="F262" s="311">
        <v>18</v>
      </c>
      <c r="G262" s="32">
        <f>'Anchor-Still'!B259</f>
        <v>0</v>
      </c>
      <c r="H262" s="33">
        <f>'Anchor-Still'!C259</f>
        <v>0</v>
      </c>
      <c r="I262" s="33">
        <f>'Anchor-Still'!D259</f>
        <v>0</v>
      </c>
      <c r="J262" s="33">
        <f>'Anchor-Still'!E259</f>
        <v>0</v>
      </c>
      <c r="K262" s="33"/>
      <c r="L262" s="33">
        <f>'Anchor-Still'!F259</f>
        <v>0</v>
      </c>
      <c r="M262" s="33">
        <f>'Anchor-Still'!G259</f>
        <v>0</v>
      </c>
      <c r="N262" s="33">
        <f>'Anchor-Still'!H259</f>
        <v>0</v>
      </c>
      <c r="O262" s="33"/>
      <c r="P262" s="33"/>
      <c r="Q262" s="33"/>
      <c r="R262" s="33"/>
      <c r="S262" s="33"/>
      <c r="T262" s="33"/>
      <c r="U262" s="33"/>
      <c r="V262" s="33">
        <f>'Anchor-Still'!I259</f>
        <v>0</v>
      </c>
      <c r="W262" s="33">
        <f>'Anchor-Still'!J259</f>
        <v>0</v>
      </c>
      <c r="X262" s="34">
        <f t="shared" si="15"/>
        <v>0</v>
      </c>
      <c r="Y262" s="15"/>
      <c r="Z262" s="32">
        <f>'Test-Still'!B259</f>
        <v>1102568</v>
      </c>
      <c r="AA262" s="33">
        <f>'Test-Still'!C259</f>
        <v>42.651899999999998</v>
      </c>
      <c r="AB262" s="33">
        <f>'Test-Still'!D259</f>
        <v>44.494300000000003</v>
      </c>
      <c r="AC262" s="33">
        <f>'Test-Still'!E259</f>
        <v>46.140900000000002</v>
      </c>
      <c r="AD262" s="33"/>
      <c r="AE262" s="33">
        <f>'Test-Still'!F259</f>
        <v>24.615400000000001</v>
      </c>
      <c r="AF262" s="33">
        <f>'Test-Still'!G259</f>
        <v>23.932600000000001</v>
      </c>
      <c r="AG262" s="33">
        <f>'Test-Still'!H259</f>
        <v>95.093900000000005</v>
      </c>
      <c r="AH262" s="33"/>
      <c r="AI262" s="33"/>
      <c r="AJ262" s="33"/>
      <c r="AK262" s="33"/>
      <c r="AL262" s="33"/>
      <c r="AM262" s="33"/>
      <c r="AN262" s="33"/>
      <c r="AO262" s="33">
        <f>'Test-Still'!I259</f>
        <v>43.1</v>
      </c>
      <c r="AP262" s="33">
        <f>'Test-Still'!J259</f>
        <v>0.12939999999999999</v>
      </c>
      <c r="AQ262" s="34">
        <f t="shared" si="16"/>
        <v>1.1972222222222223E-2</v>
      </c>
      <c r="AR262" s="32" t="e">
        <f t="shared" si="17"/>
        <v>#DIV/0!</v>
      </c>
      <c r="AS262" s="33" t="e">
        <f t="shared" si="18"/>
        <v>#DIV/0!</v>
      </c>
      <c r="AT262" s="16"/>
      <c r="AU262" s="16"/>
      <c r="AV262" s="440" t="s">
        <v>123</v>
      </c>
      <c r="AW262" s="401" cm="1">
        <f t="array" ref="AW262">bdRateExtend($G262:$G265,H262:H265,$Z262:$Z265,AA262:AA265)</f>
        <v>-1</v>
      </c>
      <c r="AX262" s="402" cm="1">
        <f t="array" ref="AX262">bdRateExtend($G262:$G267,H262:H267,$Z262:$Z267,AA262:AA267)</f>
        <v>-1</v>
      </c>
      <c r="AY262" s="402" cm="1">
        <f t="array" ref="AY262">bdRateExtend($G262:$G267,I262:I267,$Z262:$Z267,AB262:AB267)</f>
        <v>-1</v>
      </c>
      <c r="AZ262" s="405" cm="1">
        <f t="array" ref="AZ262">bdRateExtend($G262:$G267,J262:J267,$Z262:$Z267,AC262:AC267)</f>
        <v>-1</v>
      </c>
      <c r="BA262" s="405" t="e" cm="1">
        <f t="array" ref="BA262">bdRateExtend($G262:$G267,K262:K267,$Z262:$Z267,AD262:AD267)</f>
        <v>#VALUE!</v>
      </c>
      <c r="BB262" s="401" cm="1">
        <f t="array" ref="BB262">bdRateExtend($G262:$G265,L262:L265,$Z262:$Z265,AE262:AE265)</f>
        <v>-1</v>
      </c>
      <c r="BC262" s="376" cm="1">
        <f t="array" ref="BC262">bdRateExtend($G262:$G267,L262:L267,$Z262:$Z267,AE262:AE267)</f>
        <v>-1</v>
      </c>
      <c r="BD262" s="401" cm="1">
        <f t="array" ref="BD262">bdRateExtend($G262:$G265,M262:M265,$Z262:$Z265,AF262:AF265)</f>
        <v>-1</v>
      </c>
      <c r="BE262" s="376" cm="1">
        <f t="array" ref="BE262">bdRateExtend($G262:$G267,M262:M267,$Z262:$Z267,AF262:AF267)</f>
        <v>-1</v>
      </c>
      <c r="BF262" s="379" cm="1">
        <f t="array" ref="BF262">bdRateExtend($G262:$G265,N262:N265,$Z262:$Z265,AG262:AG265)</f>
        <v>-1</v>
      </c>
      <c r="BG262" s="376" cm="1">
        <f t="array" ref="BG262">bdRateExtend($G262:$G267,N262:N267,$Z262:$Z267,AG262:AG267)</f>
        <v>-1</v>
      </c>
      <c r="BH262" s="379" t="e" cm="1">
        <f t="array" ref="BH262">bdRateExtend($G262:$G265,O262:O265,$Z262:$Z265,AH262:AH265)</f>
        <v>#VALUE!</v>
      </c>
      <c r="BI262" s="376" t="e" cm="1">
        <f t="array" ref="BI262">bdRateExtend($G262:$G267,O262:O267,$Z262:$Z267,AH262:AH267)</f>
        <v>#VALUE!</v>
      </c>
      <c r="BJ262" s="401" t="e" cm="1">
        <f t="array" ref="BJ262">bdRateExtend($G262:$G265,P262:P265,$Z262:$Z265,AI262:AI265)</f>
        <v>#VALUE!</v>
      </c>
      <c r="BK262" s="376" t="e" cm="1">
        <f t="array" ref="BK262">bdRateExtend($G262:$G267,P262:P267,$Z262:$Z267,AI262:AI267)</f>
        <v>#VALUE!</v>
      </c>
      <c r="BL262" s="401" t="e" cm="1">
        <f t="array" ref="BL262">bdRateExtend($G262:$G265,Q262:Q265,$Z262:$Z265,AJ262:AJ265)</f>
        <v>#VALUE!</v>
      </c>
      <c r="BM262" s="376" t="e" cm="1">
        <f t="array" ref="BM262">bdRateExtend($G262:$G267,Q262:Q267,$Z262:$Z267,AJ262:AJ267)</f>
        <v>#VALUE!</v>
      </c>
      <c r="BN262" s="401" t="e" cm="1">
        <f t="array" ref="BN262">bdRateExtend($G262:$G265,R262:R265,$Z262:$Z265,AK262:AK265)</f>
        <v>#VALUE!</v>
      </c>
      <c r="BO262" s="402" t="e" cm="1">
        <f t="array" ref="BO262">bdRateExtend($G262:$G267,R262:R267,$Z262:$Z267,AK262:AK267)</f>
        <v>#VALUE!</v>
      </c>
      <c r="BP262" s="402" t="e" cm="1">
        <f t="array" ref="BP262">bdRateExtend($G262:$G267,S262:S267,$Z262:$Z267,AL262:AL267)</f>
        <v>#VALUE!</v>
      </c>
      <c r="BQ262" s="402" t="e" cm="1">
        <f t="array" ref="BQ262">bdRateExtend($G262:$G267,T262:T267,$Z262:$Z267,AM262:AM267)</f>
        <v>#VALUE!</v>
      </c>
      <c r="BR262" s="402" t="e" cm="1">
        <f t="array" ref="BR262">bdRateExtend($G262:$G267,U262:U267,$Z262:$Z267,AN262:AN267)</f>
        <v>#VALUE!</v>
      </c>
    </row>
    <row r="263" spans="1:70" ht="17" customHeight="1" x14ac:dyDescent="0.2">
      <c r="A263" s="387"/>
      <c r="B263" s="390"/>
      <c r="C263" s="393"/>
      <c r="D263" s="396"/>
      <c r="E263" s="399"/>
      <c r="F263" s="312">
        <v>27</v>
      </c>
      <c r="G263" s="35">
        <f>'Anchor-Still'!B260</f>
        <v>0</v>
      </c>
      <c r="H263" s="40">
        <f>'Anchor-Still'!C260</f>
        <v>0</v>
      </c>
      <c r="I263" s="40">
        <f>'Anchor-Still'!D260</f>
        <v>0</v>
      </c>
      <c r="J263" s="40">
        <f>'Anchor-Still'!E260</f>
        <v>0</v>
      </c>
      <c r="K263" s="40"/>
      <c r="L263" s="40">
        <f>'Anchor-Still'!F260</f>
        <v>0</v>
      </c>
      <c r="M263" s="40">
        <f>'Anchor-Still'!G260</f>
        <v>0</v>
      </c>
      <c r="N263" s="40">
        <f>'Anchor-Still'!H260</f>
        <v>0</v>
      </c>
      <c r="O263" s="40"/>
      <c r="P263" s="40"/>
      <c r="Q263" s="40"/>
      <c r="R263" s="40"/>
      <c r="S263" s="40"/>
      <c r="T263" s="40"/>
      <c r="U263" s="40"/>
      <c r="V263" s="40">
        <f>'Anchor-Still'!I260</f>
        <v>0</v>
      </c>
      <c r="W263" s="40">
        <f>'Anchor-Still'!J260</f>
        <v>0</v>
      </c>
      <c r="X263" s="36">
        <f t="shared" si="15"/>
        <v>0</v>
      </c>
      <c r="Y263" s="15"/>
      <c r="Z263" s="35">
        <f>'Test-Still'!B260</f>
        <v>762096</v>
      </c>
      <c r="AA263" s="40">
        <f>'Test-Still'!C260</f>
        <v>39.639099999999999</v>
      </c>
      <c r="AB263" s="40">
        <f>'Test-Still'!D260</f>
        <v>42.533700000000003</v>
      </c>
      <c r="AC263" s="40">
        <f>'Test-Still'!E260</f>
        <v>44.629800000000003</v>
      </c>
      <c r="AD263" s="40"/>
      <c r="AE263" s="40">
        <f>'Test-Still'!F260</f>
        <v>21.5885</v>
      </c>
      <c r="AF263" s="40">
        <f>'Test-Still'!G260</f>
        <v>21.234400000000001</v>
      </c>
      <c r="AG263" s="40">
        <f>'Test-Still'!H260</f>
        <v>92.746499999999997</v>
      </c>
      <c r="AH263" s="40"/>
      <c r="AI263" s="40"/>
      <c r="AJ263" s="40"/>
      <c r="AK263" s="40"/>
      <c r="AL263" s="40"/>
      <c r="AM263" s="40"/>
      <c r="AN263" s="40"/>
      <c r="AO263" s="40">
        <f>'Test-Still'!I260</f>
        <v>37.9</v>
      </c>
      <c r="AP263" s="40">
        <f>'Test-Still'!J260</f>
        <v>7.7299999999999994E-2</v>
      </c>
      <c r="AQ263" s="36">
        <f t="shared" si="16"/>
        <v>1.0527777777777777E-2</v>
      </c>
      <c r="AR263" s="35" t="e">
        <f t="shared" si="17"/>
        <v>#DIV/0!</v>
      </c>
      <c r="AS263" s="40" t="e">
        <f t="shared" si="18"/>
        <v>#DIV/0!</v>
      </c>
      <c r="AT263" s="16"/>
      <c r="AU263" s="16"/>
      <c r="AV263" s="381"/>
      <c r="AW263" s="382"/>
      <c r="AX263" s="403"/>
      <c r="AY263" s="403"/>
      <c r="AZ263" s="406"/>
      <c r="BA263" s="406"/>
      <c r="BB263" s="382"/>
      <c r="BC263" s="377"/>
      <c r="BD263" s="382"/>
      <c r="BE263" s="377"/>
      <c r="BF263" s="380"/>
      <c r="BG263" s="377"/>
      <c r="BH263" s="380"/>
      <c r="BI263" s="377"/>
      <c r="BJ263" s="382"/>
      <c r="BK263" s="377"/>
      <c r="BL263" s="382"/>
      <c r="BM263" s="377"/>
      <c r="BN263" s="382"/>
      <c r="BO263" s="403"/>
      <c r="BP263" s="403"/>
      <c r="BQ263" s="403"/>
      <c r="BR263" s="403"/>
    </row>
    <row r="264" spans="1:70" ht="17" customHeight="1" x14ac:dyDescent="0.2">
      <c r="A264" s="387"/>
      <c r="B264" s="390"/>
      <c r="C264" s="393"/>
      <c r="D264" s="396"/>
      <c r="E264" s="399"/>
      <c r="F264" s="312">
        <v>36</v>
      </c>
      <c r="G264" s="35">
        <f>'Anchor-Still'!B261</f>
        <v>0</v>
      </c>
      <c r="H264" s="40">
        <f>'Anchor-Still'!C261</f>
        <v>0</v>
      </c>
      <c r="I264" s="40">
        <f>'Anchor-Still'!D261</f>
        <v>0</v>
      </c>
      <c r="J264" s="40">
        <f>'Anchor-Still'!E261</f>
        <v>0</v>
      </c>
      <c r="K264" s="40"/>
      <c r="L264" s="40">
        <f>'Anchor-Still'!F261</f>
        <v>0</v>
      </c>
      <c r="M264" s="40">
        <f>'Anchor-Still'!G261</f>
        <v>0</v>
      </c>
      <c r="N264" s="40">
        <f>'Anchor-Still'!H261</f>
        <v>0</v>
      </c>
      <c r="O264" s="40"/>
      <c r="P264" s="40"/>
      <c r="Q264" s="40"/>
      <c r="R264" s="40"/>
      <c r="S264" s="40"/>
      <c r="T264" s="40"/>
      <c r="U264" s="40"/>
      <c r="V264" s="40">
        <f>'Anchor-Still'!I261</f>
        <v>0</v>
      </c>
      <c r="W264" s="40">
        <f>'Anchor-Still'!J261</f>
        <v>0</v>
      </c>
      <c r="X264" s="36">
        <f t="shared" si="15"/>
        <v>0</v>
      </c>
      <c r="Y264" s="15"/>
      <c r="Z264" s="35">
        <f>'Test-Still'!B261</f>
        <v>465264</v>
      </c>
      <c r="AA264" s="40">
        <f>'Test-Still'!C261</f>
        <v>36.103000000000002</v>
      </c>
      <c r="AB264" s="40">
        <f>'Test-Still'!D261</f>
        <v>40.527299999999997</v>
      </c>
      <c r="AC264" s="40">
        <f>'Test-Still'!E261</f>
        <v>42.806699999999999</v>
      </c>
      <c r="AD264" s="40"/>
      <c r="AE264" s="40">
        <f>'Test-Still'!F261</f>
        <v>18.278199999999998</v>
      </c>
      <c r="AF264" s="40">
        <f>'Test-Still'!G261</f>
        <v>18.2943</v>
      </c>
      <c r="AG264" s="40">
        <f>'Test-Still'!H261</f>
        <v>87.597800000000007</v>
      </c>
      <c r="AH264" s="40"/>
      <c r="AI264" s="40"/>
      <c r="AJ264" s="40"/>
      <c r="AK264" s="40"/>
      <c r="AL264" s="40"/>
      <c r="AM264" s="40"/>
      <c r="AN264" s="40"/>
      <c r="AO264" s="40">
        <f>'Test-Still'!I261</f>
        <v>42.6</v>
      </c>
      <c r="AP264" s="40">
        <f>'Test-Still'!J261</f>
        <v>6.5100000000000005E-2</v>
      </c>
      <c r="AQ264" s="36">
        <f t="shared" si="16"/>
        <v>1.1833333333333335E-2</v>
      </c>
      <c r="AR264" s="35" t="e">
        <f t="shared" si="17"/>
        <v>#DIV/0!</v>
      </c>
      <c r="AS264" s="40" t="e">
        <f t="shared" si="18"/>
        <v>#DIV/0!</v>
      </c>
      <c r="AT264" s="16"/>
      <c r="AU264" s="16"/>
      <c r="AV264" s="381" t="s">
        <v>124</v>
      </c>
      <c r="AW264" s="382" cm="1">
        <f t="array" ref="AW264">bdRateExtend($G263:$G266,H263:H266,$Z263:$Z266,AA263:AA266)</f>
        <v>-1</v>
      </c>
      <c r="AX264" s="403"/>
      <c r="AY264" s="403"/>
      <c r="AZ264" s="406"/>
      <c r="BA264" s="406"/>
      <c r="BB264" s="382" cm="1">
        <f t="array" ref="BB264">bdRateExtend($G263:$G266,L263:L266,$Z263:$Z266,AE263:AE266)</f>
        <v>-1</v>
      </c>
      <c r="BC264" s="377"/>
      <c r="BD264" s="382" cm="1">
        <f t="array" ref="BD264">bdRateExtend($G263:$G266,M263:M266,$Z263:$Z266,AF263:AF266)</f>
        <v>-1</v>
      </c>
      <c r="BE264" s="377"/>
      <c r="BF264" s="380" cm="1">
        <f t="array" ref="BF264">bdRateExtend($G263:$G266,N263:N266,$Z263:$Z266,AG263:AG266)</f>
        <v>-1</v>
      </c>
      <c r="BG264" s="377"/>
      <c r="BH264" s="380" t="e" cm="1">
        <f t="array" ref="BH264">bdRateExtend($G263:$G266,O263:O266,$Z263:$Z266,AH263:AH266)</f>
        <v>#VALUE!</v>
      </c>
      <c r="BI264" s="377"/>
      <c r="BJ264" s="382" t="e" cm="1">
        <f t="array" ref="BJ264">bdRateExtend($G263:$G266,P263:P266,$Z263:$Z266,AI263:AI266)</f>
        <v>#VALUE!</v>
      </c>
      <c r="BK264" s="377"/>
      <c r="BL264" s="382" t="e" cm="1">
        <f t="array" ref="BL264">bdRateExtend($G263:$G266,Q263:Q266,$Z263:$Z266,AJ263:AJ266)</f>
        <v>#VALUE!</v>
      </c>
      <c r="BM264" s="377"/>
      <c r="BN264" s="382" t="e" cm="1">
        <f t="array" ref="BN264">bdRateExtend($G263:$G266,R263:R266,$Z263:$Z266,AK263:AK266)</f>
        <v>#VALUE!</v>
      </c>
      <c r="BO264" s="403"/>
      <c r="BP264" s="403"/>
      <c r="BQ264" s="403"/>
      <c r="BR264" s="403"/>
    </row>
    <row r="265" spans="1:70" ht="17" customHeight="1" x14ac:dyDescent="0.2">
      <c r="A265" s="387"/>
      <c r="B265" s="390"/>
      <c r="C265" s="393"/>
      <c r="D265" s="396"/>
      <c r="E265" s="399"/>
      <c r="F265" s="312">
        <v>45</v>
      </c>
      <c r="G265" s="35">
        <f>'Anchor-Still'!B262</f>
        <v>0</v>
      </c>
      <c r="H265" s="40">
        <f>'Anchor-Still'!C262</f>
        <v>0</v>
      </c>
      <c r="I265" s="40">
        <f>'Anchor-Still'!D262</f>
        <v>0</v>
      </c>
      <c r="J265" s="40">
        <f>'Anchor-Still'!E262</f>
        <v>0</v>
      </c>
      <c r="K265" s="40"/>
      <c r="L265" s="40">
        <f>'Anchor-Still'!F262</f>
        <v>0</v>
      </c>
      <c r="M265" s="40">
        <f>'Anchor-Still'!G262</f>
        <v>0</v>
      </c>
      <c r="N265" s="40">
        <f>'Anchor-Still'!H262</f>
        <v>0</v>
      </c>
      <c r="O265" s="40"/>
      <c r="P265" s="40"/>
      <c r="Q265" s="40"/>
      <c r="R265" s="40"/>
      <c r="S265" s="40"/>
      <c r="T265" s="40"/>
      <c r="U265" s="40"/>
      <c r="V265" s="40">
        <f>'Anchor-Still'!I262</f>
        <v>0</v>
      </c>
      <c r="W265" s="40">
        <f>'Anchor-Still'!J262</f>
        <v>0</v>
      </c>
      <c r="X265" s="36">
        <f t="shared" si="15"/>
        <v>0</v>
      </c>
      <c r="Y265" s="15"/>
      <c r="Z265" s="35">
        <f>'Test-Still'!B262</f>
        <v>256920</v>
      </c>
      <c r="AA265" s="40">
        <f>'Test-Still'!C262</f>
        <v>32.5471</v>
      </c>
      <c r="AB265" s="40">
        <f>'Test-Still'!D262</f>
        <v>38.597999999999999</v>
      </c>
      <c r="AC265" s="40">
        <f>'Test-Still'!E262</f>
        <v>41.1417</v>
      </c>
      <c r="AD265" s="40"/>
      <c r="AE265" s="40">
        <f>'Test-Still'!F262</f>
        <v>15.3589</v>
      </c>
      <c r="AF265" s="40">
        <f>'Test-Still'!G262</f>
        <v>15.5738</v>
      </c>
      <c r="AG265" s="40">
        <f>'Test-Still'!H262</f>
        <v>77.246799999999993</v>
      </c>
      <c r="AH265" s="40"/>
      <c r="AI265" s="40"/>
      <c r="AJ265" s="40"/>
      <c r="AK265" s="40"/>
      <c r="AL265" s="40"/>
      <c r="AM265" s="40"/>
      <c r="AN265" s="40"/>
      <c r="AO265" s="40">
        <f>'Test-Still'!I262</f>
        <v>30.4</v>
      </c>
      <c r="AP265" s="40">
        <f>'Test-Still'!J262</f>
        <v>5.1799999999999999E-2</v>
      </c>
      <c r="AQ265" s="36">
        <f t="shared" si="16"/>
        <v>8.4444444444444437E-3</v>
      </c>
      <c r="AR265" s="35" t="e">
        <f t="shared" si="17"/>
        <v>#DIV/0!</v>
      </c>
      <c r="AS265" s="40" t="e">
        <f t="shared" si="18"/>
        <v>#DIV/0!</v>
      </c>
      <c r="AT265" s="16"/>
      <c r="AU265" s="16"/>
      <c r="AV265" s="381"/>
      <c r="AW265" s="382"/>
      <c r="AX265" s="403"/>
      <c r="AY265" s="403"/>
      <c r="AZ265" s="406"/>
      <c r="BA265" s="406"/>
      <c r="BB265" s="382"/>
      <c r="BC265" s="377"/>
      <c r="BD265" s="382"/>
      <c r="BE265" s="377"/>
      <c r="BF265" s="380"/>
      <c r="BG265" s="377"/>
      <c r="BH265" s="380"/>
      <c r="BI265" s="377"/>
      <c r="BJ265" s="382"/>
      <c r="BK265" s="377"/>
      <c r="BL265" s="382"/>
      <c r="BM265" s="377"/>
      <c r="BN265" s="382"/>
      <c r="BO265" s="403"/>
      <c r="BP265" s="403"/>
      <c r="BQ265" s="403"/>
      <c r="BR265" s="403"/>
    </row>
    <row r="266" spans="1:70" ht="17" customHeight="1" x14ac:dyDescent="0.2">
      <c r="A266" s="387"/>
      <c r="B266" s="390"/>
      <c r="C266" s="393"/>
      <c r="D266" s="396"/>
      <c r="E266" s="399"/>
      <c r="F266" s="312">
        <v>54</v>
      </c>
      <c r="G266" s="35">
        <f>'Anchor-Still'!B263</f>
        <v>0</v>
      </c>
      <c r="H266" s="40">
        <f>'Anchor-Still'!C263</f>
        <v>0</v>
      </c>
      <c r="I266" s="40">
        <f>'Anchor-Still'!D263</f>
        <v>0</v>
      </c>
      <c r="J266" s="40">
        <f>'Anchor-Still'!E263</f>
        <v>0</v>
      </c>
      <c r="K266" s="40"/>
      <c r="L266" s="40">
        <f>'Anchor-Still'!F263</f>
        <v>0</v>
      </c>
      <c r="M266" s="40">
        <f>'Anchor-Still'!G263</f>
        <v>0</v>
      </c>
      <c r="N266" s="40">
        <f>'Anchor-Still'!H263</f>
        <v>0</v>
      </c>
      <c r="O266" s="40"/>
      <c r="P266" s="40"/>
      <c r="Q266" s="40"/>
      <c r="R266" s="40"/>
      <c r="S266" s="40"/>
      <c r="T266" s="40"/>
      <c r="U266" s="40"/>
      <c r="V266" s="40">
        <f>'Anchor-Still'!I263</f>
        <v>0</v>
      </c>
      <c r="W266" s="40">
        <f>'Anchor-Still'!J263</f>
        <v>0</v>
      </c>
      <c r="X266" s="36">
        <f t="shared" ref="X266:X329" si="19">V266/3600</f>
        <v>0</v>
      </c>
      <c r="Y266" s="15"/>
      <c r="Z266" s="35">
        <f>'Test-Still'!B263</f>
        <v>123536</v>
      </c>
      <c r="AA266" s="40">
        <f>'Test-Still'!C263</f>
        <v>29.420200000000001</v>
      </c>
      <c r="AB266" s="40">
        <f>'Test-Still'!D263</f>
        <v>36.177700000000002</v>
      </c>
      <c r="AC266" s="40">
        <f>'Test-Still'!E263</f>
        <v>38.957000000000001</v>
      </c>
      <c r="AD266" s="40"/>
      <c r="AE266" s="40">
        <f>'Test-Still'!F263</f>
        <v>12.682399999999999</v>
      </c>
      <c r="AF266" s="40">
        <f>'Test-Still'!G263</f>
        <v>13.0083</v>
      </c>
      <c r="AG266" s="40">
        <f>'Test-Still'!H263</f>
        <v>60.497</v>
      </c>
      <c r="AH266" s="40"/>
      <c r="AI266" s="40"/>
      <c r="AJ266" s="40"/>
      <c r="AK266" s="40"/>
      <c r="AL266" s="40"/>
      <c r="AM266" s="40"/>
      <c r="AN266" s="40"/>
      <c r="AO266" s="40">
        <f>'Test-Still'!I263</f>
        <v>21.2</v>
      </c>
      <c r="AP266" s="40">
        <f>'Test-Still'!J263</f>
        <v>3.9600000000000003E-2</v>
      </c>
      <c r="AQ266" s="36">
        <f t="shared" ref="AQ266:AQ329" si="20">AO266/3600</f>
        <v>5.8888888888888888E-3</v>
      </c>
      <c r="AR266" s="35" t="e">
        <f t="shared" ref="AR266:AR329" si="21">AO266/V266</f>
        <v>#DIV/0!</v>
      </c>
      <c r="AS266" s="40" t="e">
        <f t="shared" ref="AS266:AS329" si="22">AP266/W266</f>
        <v>#DIV/0!</v>
      </c>
      <c r="AT266" s="16"/>
      <c r="AU266" s="16"/>
      <c r="AV266" s="381" t="s">
        <v>125</v>
      </c>
      <c r="AW266" s="382" cm="1">
        <f t="array" ref="AW266">bdRateExtend($G264:$G267,H264:H267,$Z264:$Z267,AA264:AA267)</f>
        <v>-1</v>
      </c>
      <c r="AX266" s="403"/>
      <c r="AY266" s="403"/>
      <c r="AZ266" s="406"/>
      <c r="BA266" s="406"/>
      <c r="BB266" s="382" cm="1">
        <f t="array" ref="BB266">bdRateExtend($G264:$G267,L264:L267,$Z264:$Z267,AE264:AE267)</f>
        <v>-1</v>
      </c>
      <c r="BC266" s="377"/>
      <c r="BD266" s="382" cm="1">
        <f t="array" ref="BD266">bdRateExtend($G264:$G267,M264:M267,$Z264:$Z267,AF264:AF267)</f>
        <v>-1</v>
      </c>
      <c r="BE266" s="377"/>
      <c r="BF266" s="380" cm="1">
        <f t="array" ref="BF266">bdRateExtend($G264:$G267,N264:N267,$Z264:$Z267,AG264:AG267)</f>
        <v>-1</v>
      </c>
      <c r="BG266" s="377"/>
      <c r="BH266" s="380" t="e" cm="1">
        <f t="array" ref="BH266">bdRateExtend($G264:$G267,O264:O267,$Z264:$Z267,AH264:AH267)</f>
        <v>#VALUE!</v>
      </c>
      <c r="BI266" s="377"/>
      <c r="BJ266" s="382" t="e" cm="1">
        <f t="array" ref="BJ266">bdRateExtend($G264:$G267,P264:P267,$Z264:$Z267,AI264:AI267)</f>
        <v>#VALUE!</v>
      </c>
      <c r="BK266" s="377"/>
      <c r="BL266" s="382" t="e" cm="1">
        <f t="array" ref="BL266">bdRateExtend($G264:$G267,Q264:Q267,$Z264:$Z267,AJ264:AJ267)</f>
        <v>#VALUE!</v>
      </c>
      <c r="BM266" s="377"/>
      <c r="BN266" s="382" t="e" cm="1">
        <f t="array" ref="BN266">bdRateExtend($G264:$G267,R264:R267,$Z264:$Z267,AK264:AK267)</f>
        <v>#VALUE!</v>
      </c>
      <c r="BO266" s="403"/>
      <c r="BP266" s="403"/>
      <c r="BQ266" s="403"/>
      <c r="BR266" s="403"/>
    </row>
    <row r="267" spans="1:70" ht="17" customHeight="1" thickBot="1" x14ac:dyDescent="0.25">
      <c r="A267" s="387"/>
      <c r="B267" s="391"/>
      <c r="C267" s="394"/>
      <c r="D267" s="397"/>
      <c r="E267" s="400"/>
      <c r="F267" s="313">
        <v>63</v>
      </c>
      <c r="G267" s="37">
        <f>'Anchor-Still'!B264</f>
        <v>0</v>
      </c>
      <c r="H267" s="38">
        <f>'Anchor-Still'!C264</f>
        <v>0</v>
      </c>
      <c r="I267" s="38">
        <f>'Anchor-Still'!D264</f>
        <v>0</v>
      </c>
      <c r="J267" s="38">
        <f>'Anchor-Still'!E264</f>
        <v>0</v>
      </c>
      <c r="K267" s="38"/>
      <c r="L267" s="38">
        <f>'Anchor-Still'!F264</f>
        <v>0</v>
      </c>
      <c r="M267" s="38">
        <f>'Anchor-Still'!G264</f>
        <v>0</v>
      </c>
      <c r="N267" s="38">
        <f>'Anchor-Still'!H264</f>
        <v>0</v>
      </c>
      <c r="O267" s="38"/>
      <c r="P267" s="38"/>
      <c r="Q267" s="38"/>
      <c r="R267" s="38"/>
      <c r="S267" s="38"/>
      <c r="T267" s="38"/>
      <c r="U267" s="38"/>
      <c r="V267" s="38">
        <f>'Anchor-Still'!I264</f>
        <v>0</v>
      </c>
      <c r="W267" s="38">
        <f>'Anchor-Still'!J264</f>
        <v>0</v>
      </c>
      <c r="X267" s="39">
        <f t="shared" si="19"/>
        <v>0</v>
      </c>
      <c r="Y267" s="15"/>
      <c r="Z267" s="37">
        <f>'Test-Still'!B264</f>
        <v>24712</v>
      </c>
      <c r="AA267" s="38">
        <f>'Test-Still'!C264</f>
        <v>25.453600000000002</v>
      </c>
      <c r="AB267" s="38">
        <f>'Test-Still'!D264</f>
        <v>33.635899999999999</v>
      </c>
      <c r="AC267" s="38">
        <f>'Test-Still'!E264</f>
        <v>36.765300000000003</v>
      </c>
      <c r="AD267" s="38"/>
      <c r="AE267" s="38">
        <f>'Test-Still'!F264</f>
        <v>7.8818999999999999</v>
      </c>
      <c r="AF267" s="38">
        <f>'Test-Still'!G264</f>
        <v>8.5016999999999996</v>
      </c>
      <c r="AG267" s="38">
        <f>'Test-Still'!H264</f>
        <v>22.764500000000002</v>
      </c>
      <c r="AH267" s="38"/>
      <c r="AI267" s="38"/>
      <c r="AJ267" s="38"/>
      <c r="AK267" s="38"/>
      <c r="AL267" s="38"/>
      <c r="AM267" s="38"/>
      <c r="AN267" s="38"/>
      <c r="AO267" s="38">
        <f>'Test-Still'!I264</f>
        <v>10.199999999999999</v>
      </c>
      <c r="AP267" s="38">
        <f>'Test-Still'!J264</f>
        <v>2.6599999999999999E-2</v>
      </c>
      <c r="AQ267" s="39">
        <f t="shared" si="20"/>
        <v>2.8333333333333331E-3</v>
      </c>
      <c r="AR267" s="37" t="e">
        <f t="shared" si="21"/>
        <v>#DIV/0!</v>
      </c>
      <c r="AS267" s="38" t="e">
        <f t="shared" si="22"/>
        <v>#DIV/0!</v>
      </c>
      <c r="AT267" s="16"/>
      <c r="AU267" s="16"/>
      <c r="AV267" s="383"/>
      <c r="AW267" s="384"/>
      <c r="AX267" s="404"/>
      <c r="AY267" s="404"/>
      <c r="AZ267" s="407"/>
      <c r="BA267" s="407"/>
      <c r="BB267" s="384"/>
      <c r="BC267" s="378"/>
      <c r="BD267" s="384"/>
      <c r="BE267" s="378"/>
      <c r="BF267" s="385"/>
      <c r="BG267" s="378"/>
      <c r="BH267" s="385"/>
      <c r="BI267" s="378"/>
      <c r="BJ267" s="384"/>
      <c r="BK267" s="378"/>
      <c r="BL267" s="384"/>
      <c r="BM267" s="378"/>
      <c r="BN267" s="384"/>
      <c r="BO267" s="404"/>
      <c r="BP267" s="404"/>
      <c r="BQ267" s="404"/>
      <c r="BR267" s="404"/>
    </row>
    <row r="268" spans="1:70" ht="17" customHeight="1" x14ac:dyDescent="0.2">
      <c r="A268" s="387"/>
      <c r="B268" s="389" t="s">
        <v>1278</v>
      </c>
      <c r="C268" s="392" t="s">
        <v>1239</v>
      </c>
      <c r="D268" s="395"/>
      <c r="E268" s="398">
        <v>8</v>
      </c>
      <c r="F268" s="311">
        <v>18</v>
      </c>
      <c r="G268" s="32">
        <f>'Anchor-Still'!B265</f>
        <v>0</v>
      </c>
      <c r="H268" s="33">
        <f>'Anchor-Still'!C265</f>
        <v>0</v>
      </c>
      <c r="I268" s="33">
        <f>'Anchor-Still'!D265</f>
        <v>0</v>
      </c>
      <c r="J268" s="33">
        <f>'Anchor-Still'!E265</f>
        <v>0</v>
      </c>
      <c r="K268" s="33"/>
      <c r="L268" s="33">
        <f>'Anchor-Still'!F265</f>
        <v>0</v>
      </c>
      <c r="M268" s="33">
        <f>'Anchor-Still'!G265</f>
        <v>0</v>
      </c>
      <c r="N268" s="33">
        <f>'Anchor-Still'!H265</f>
        <v>0</v>
      </c>
      <c r="O268" s="33"/>
      <c r="P268" s="33"/>
      <c r="Q268" s="33"/>
      <c r="R268" s="33"/>
      <c r="S268" s="33"/>
      <c r="T268" s="33"/>
      <c r="U268" s="33"/>
      <c r="V268" s="33">
        <f>'Anchor-Still'!I265</f>
        <v>0</v>
      </c>
      <c r="W268" s="33">
        <f>'Anchor-Still'!J265</f>
        <v>0</v>
      </c>
      <c r="X268" s="34">
        <f t="shared" si="19"/>
        <v>0</v>
      </c>
      <c r="Y268" s="15"/>
      <c r="Z268" s="32">
        <f>'Test-Still'!B265</f>
        <v>392736</v>
      </c>
      <c r="AA268" s="33">
        <f>'Test-Still'!C265</f>
        <v>46.006700000000002</v>
      </c>
      <c r="AB268" s="33">
        <f>'Test-Still'!D265</f>
        <v>48.667299999999997</v>
      </c>
      <c r="AC268" s="33">
        <f>'Test-Still'!E265</f>
        <v>48.435699999999997</v>
      </c>
      <c r="AD268" s="33"/>
      <c r="AE268" s="33">
        <f>'Test-Still'!F265</f>
        <v>24.9526</v>
      </c>
      <c r="AF268" s="33">
        <f>'Test-Still'!G265</f>
        <v>25.273</v>
      </c>
      <c r="AG268" s="33">
        <f>'Test-Still'!H265</f>
        <v>95.456999999999994</v>
      </c>
      <c r="AH268" s="33"/>
      <c r="AI268" s="33"/>
      <c r="AJ268" s="33"/>
      <c r="AK268" s="33"/>
      <c r="AL268" s="33"/>
      <c r="AM268" s="33"/>
      <c r="AN268" s="33"/>
      <c r="AO268" s="33">
        <f>'Test-Still'!I265</f>
        <v>26</v>
      </c>
      <c r="AP268" s="33">
        <f>'Test-Still'!J265</f>
        <v>8.0299999999999996E-2</v>
      </c>
      <c r="AQ268" s="34">
        <f t="shared" si="20"/>
        <v>7.2222222222222219E-3</v>
      </c>
      <c r="AR268" s="32" t="e">
        <f t="shared" si="21"/>
        <v>#DIV/0!</v>
      </c>
      <c r="AS268" s="33" t="e">
        <f t="shared" si="22"/>
        <v>#DIV/0!</v>
      </c>
      <c r="AT268" s="16"/>
      <c r="AU268" s="16"/>
      <c r="AV268" s="440" t="s">
        <v>123</v>
      </c>
      <c r="AW268" s="401" cm="1">
        <f t="array" ref="AW268">bdRateExtend($G268:$G271,H268:H271,$Z268:$Z271,AA268:AA271)</f>
        <v>-1</v>
      </c>
      <c r="AX268" s="402" cm="1">
        <f t="array" ref="AX268">bdRateExtend($G268:$G273,H268:H273,$Z268:$Z273,AA268:AA273)</f>
        <v>-1</v>
      </c>
      <c r="AY268" s="402" cm="1">
        <f t="array" ref="AY268">bdRateExtend($G268:$G273,I268:I273,$Z268:$Z273,AB268:AB273)</f>
        <v>-1</v>
      </c>
      <c r="AZ268" s="405" cm="1">
        <f t="array" ref="AZ268">bdRateExtend($G268:$G273,J268:J273,$Z268:$Z273,AC268:AC273)</f>
        <v>-1</v>
      </c>
      <c r="BA268" s="405" t="e" cm="1">
        <f t="array" ref="BA268">bdRateExtend($G268:$G273,K268:K273,$Z268:$Z273,AD268:AD273)</f>
        <v>#VALUE!</v>
      </c>
      <c r="BB268" s="401" cm="1">
        <f t="array" ref="BB268">bdRateExtend($G268:$G271,L268:L271,$Z268:$Z271,AE268:AE271)</f>
        <v>-1</v>
      </c>
      <c r="BC268" s="376" cm="1">
        <f t="array" ref="BC268">bdRateExtend($G268:$G273,L268:L273,$Z268:$Z273,AE268:AE273)</f>
        <v>-1</v>
      </c>
      <c r="BD268" s="401" cm="1">
        <f t="array" ref="BD268">bdRateExtend($G268:$G271,M268:M271,$Z268:$Z271,AF268:AF271)</f>
        <v>-1</v>
      </c>
      <c r="BE268" s="376" cm="1">
        <f t="array" ref="BE268">bdRateExtend($G268:$G273,M268:M273,$Z268:$Z273,AF268:AF273)</f>
        <v>-1</v>
      </c>
      <c r="BF268" s="379" cm="1">
        <f t="array" ref="BF268">bdRateExtend($G268:$G271,N268:N271,$Z268:$Z271,AG268:AG271)</f>
        <v>-1</v>
      </c>
      <c r="BG268" s="376" cm="1">
        <f t="array" ref="BG268">bdRateExtend($G268:$G273,N268:N273,$Z268:$Z273,AG268:AG273)</f>
        <v>-1</v>
      </c>
      <c r="BH268" s="379" t="e" cm="1">
        <f t="array" ref="BH268">bdRateExtend($G268:$G271,O268:O271,$Z268:$Z271,AH268:AH271)</f>
        <v>#VALUE!</v>
      </c>
      <c r="BI268" s="376" t="e" cm="1">
        <f t="array" ref="BI268">bdRateExtend($G268:$G273,O268:O273,$Z268:$Z273,AH268:AH273)</f>
        <v>#VALUE!</v>
      </c>
      <c r="BJ268" s="401" t="e" cm="1">
        <f t="array" ref="BJ268">bdRateExtend($G268:$G271,P268:P271,$Z268:$Z271,AI268:AI271)</f>
        <v>#VALUE!</v>
      </c>
      <c r="BK268" s="376" t="e" cm="1">
        <f t="array" ref="BK268">bdRateExtend($G268:$G273,P268:P273,$Z268:$Z273,AI268:AI273)</f>
        <v>#VALUE!</v>
      </c>
      <c r="BL268" s="401" t="e" cm="1">
        <f t="array" ref="BL268">bdRateExtend($G268:$G271,Q268:Q271,$Z268:$Z271,AJ268:AJ271)</f>
        <v>#VALUE!</v>
      </c>
      <c r="BM268" s="376" t="e" cm="1">
        <f t="array" ref="BM268">bdRateExtend($G268:$G273,Q268:Q273,$Z268:$Z273,AJ268:AJ273)</f>
        <v>#VALUE!</v>
      </c>
      <c r="BN268" s="401" t="e" cm="1">
        <f t="array" ref="BN268">bdRateExtend($G268:$G271,R268:R271,$Z268:$Z271,AK268:AK271)</f>
        <v>#VALUE!</v>
      </c>
      <c r="BO268" s="402" t="e" cm="1">
        <f t="array" ref="BO268">bdRateExtend($G268:$G273,R268:R273,$Z268:$Z273,AK268:AK273)</f>
        <v>#VALUE!</v>
      </c>
      <c r="BP268" s="402" t="e" cm="1">
        <f t="array" ref="BP268">bdRateExtend($G268:$G273,S268:S273,$Z268:$Z273,AL268:AL273)</f>
        <v>#VALUE!</v>
      </c>
      <c r="BQ268" s="402" t="e" cm="1">
        <f t="array" ref="BQ268">bdRateExtend($G268:$G273,T268:T273,$Z268:$Z273,AM268:AM273)</f>
        <v>#VALUE!</v>
      </c>
      <c r="BR268" s="402" t="e" cm="1">
        <f t="array" ref="BR268">bdRateExtend($G268:$G273,U268:U273,$Z268:$Z273,AN268:AN273)</f>
        <v>#VALUE!</v>
      </c>
    </row>
    <row r="269" spans="1:70" ht="17" customHeight="1" x14ac:dyDescent="0.2">
      <c r="A269" s="387"/>
      <c r="B269" s="390"/>
      <c r="C269" s="393"/>
      <c r="D269" s="396"/>
      <c r="E269" s="399"/>
      <c r="F269" s="312">
        <v>27</v>
      </c>
      <c r="G269" s="35">
        <f>'Anchor-Still'!B266</f>
        <v>0</v>
      </c>
      <c r="H269" s="40">
        <f>'Anchor-Still'!C266</f>
        <v>0</v>
      </c>
      <c r="I269" s="40">
        <f>'Anchor-Still'!D266</f>
        <v>0</v>
      </c>
      <c r="J269" s="40">
        <f>'Anchor-Still'!E266</f>
        <v>0</v>
      </c>
      <c r="K269" s="40"/>
      <c r="L269" s="40">
        <f>'Anchor-Still'!F266</f>
        <v>0</v>
      </c>
      <c r="M269" s="40">
        <f>'Anchor-Still'!G266</f>
        <v>0</v>
      </c>
      <c r="N269" s="40">
        <f>'Anchor-Still'!H266</f>
        <v>0</v>
      </c>
      <c r="O269" s="40"/>
      <c r="P269" s="40"/>
      <c r="Q269" s="40"/>
      <c r="R269" s="40"/>
      <c r="S269" s="40"/>
      <c r="T269" s="40"/>
      <c r="U269" s="40"/>
      <c r="V269" s="40">
        <f>'Anchor-Still'!I266</f>
        <v>0</v>
      </c>
      <c r="W269" s="40">
        <f>'Anchor-Still'!J266</f>
        <v>0</v>
      </c>
      <c r="X269" s="36">
        <f t="shared" si="19"/>
        <v>0</v>
      </c>
      <c r="Y269" s="15"/>
      <c r="Z269" s="35">
        <f>'Test-Still'!B266</f>
        <v>276176</v>
      </c>
      <c r="AA269" s="40">
        <f>'Test-Still'!C266</f>
        <v>43.356900000000003</v>
      </c>
      <c r="AB269" s="40">
        <f>'Test-Still'!D266</f>
        <v>47.1738</v>
      </c>
      <c r="AC269" s="40">
        <f>'Test-Still'!E266</f>
        <v>47.017600000000002</v>
      </c>
      <c r="AD269" s="40"/>
      <c r="AE269" s="40">
        <f>'Test-Still'!F266</f>
        <v>24.032299999999999</v>
      </c>
      <c r="AF269" s="40">
        <f>'Test-Still'!G266</f>
        <v>24.321300000000001</v>
      </c>
      <c r="AG269" s="40">
        <f>'Test-Still'!H266</f>
        <v>93.766300000000001</v>
      </c>
      <c r="AH269" s="40"/>
      <c r="AI269" s="40"/>
      <c r="AJ269" s="40"/>
      <c r="AK269" s="40"/>
      <c r="AL269" s="40"/>
      <c r="AM269" s="40"/>
      <c r="AN269" s="40"/>
      <c r="AO269" s="40">
        <f>'Test-Still'!I266</f>
        <v>21.2</v>
      </c>
      <c r="AP269" s="40">
        <f>'Test-Still'!J266</f>
        <v>4.0300000000000002E-2</v>
      </c>
      <c r="AQ269" s="36">
        <f t="shared" si="20"/>
        <v>5.8888888888888888E-3</v>
      </c>
      <c r="AR269" s="35" t="e">
        <f t="shared" si="21"/>
        <v>#DIV/0!</v>
      </c>
      <c r="AS269" s="40" t="e">
        <f t="shared" si="22"/>
        <v>#DIV/0!</v>
      </c>
      <c r="AT269" s="16"/>
      <c r="AU269" s="16"/>
      <c r="AV269" s="381"/>
      <c r="AW269" s="382"/>
      <c r="AX269" s="403"/>
      <c r="AY269" s="403"/>
      <c r="AZ269" s="406"/>
      <c r="BA269" s="406"/>
      <c r="BB269" s="382"/>
      <c r="BC269" s="377"/>
      <c r="BD269" s="382"/>
      <c r="BE269" s="377"/>
      <c r="BF269" s="380"/>
      <c r="BG269" s="377"/>
      <c r="BH269" s="380"/>
      <c r="BI269" s="377"/>
      <c r="BJ269" s="382"/>
      <c r="BK269" s="377"/>
      <c r="BL269" s="382"/>
      <c r="BM269" s="377"/>
      <c r="BN269" s="382"/>
      <c r="BO269" s="403"/>
      <c r="BP269" s="403"/>
      <c r="BQ269" s="403"/>
      <c r="BR269" s="403"/>
    </row>
    <row r="270" spans="1:70" ht="17" customHeight="1" x14ac:dyDescent="0.2">
      <c r="A270" s="387"/>
      <c r="B270" s="390"/>
      <c r="C270" s="393"/>
      <c r="D270" s="396"/>
      <c r="E270" s="399"/>
      <c r="F270" s="312">
        <v>36</v>
      </c>
      <c r="G270" s="35">
        <f>'Anchor-Still'!B267</f>
        <v>0</v>
      </c>
      <c r="H270" s="40">
        <f>'Anchor-Still'!C267</f>
        <v>0</v>
      </c>
      <c r="I270" s="40">
        <f>'Anchor-Still'!D267</f>
        <v>0</v>
      </c>
      <c r="J270" s="40">
        <f>'Anchor-Still'!E267</f>
        <v>0</v>
      </c>
      <c r="K270" s="40"/>
      <c r="L270" s="40">
        <f>'Anchor-Still'!F267</f>
        <v>0</v>
      </c>
      <c r="M270" s="40">
        <f>'Anchor-Still'!G267</f>
        <v>0</v>
      </c>
      <c r="N270" s="40">
        <f>'Anchor-Still'!H267</f>
        <v>0</v>
      </c>
      <c r="O270" s="40"/>
      <c r="P270" s="40"/>
      <c r="Q270" s="40"/>
      <c r="R270" s="40"/>
      <c r="S270" s="40"/>
      <c r="T270" s="40"/>
      <c r="U270" s="40"/>
      <c r="V270" s="40">
        <f>'Anchor-Still'!I267</f>
        <v>0</v>
      </c>
      <c r="W270" s="40">
        <f>'Anchor-Still'!J267</f>
        <v>0</v>
      </c>
      <c r="X270" s="36">
        <f t="shared" si="19"/>
        <v>0</v>
      </c>
      <c r="Y270" s="15"/>
      <c r="Z270" s="35">
        <f>'Test-Still'!B267</f>
        <v>171184</v>
      </c>
      <c r="AA270" s="40">
        <f>'Test-Still'!C267</f>
        <v>39.948300000000003</v>
      </c>
      <c r="AB270" s="40">
        <f>'Test-Still'!D267</f>
        <v>45.610700000000001</v>
      </c>
      <c r="AC270" s="40">
        <f>'Test-Still'!E267</f>
        <v>45.324300000000001</v>
      </c>
      <c r="AD270" s="40"/>
      <c r="AE270" s="40">
        <f>'Test-Still'!F267</f>
        <v>22.535499999999999</v>
      </c>
      <c r="AF270" s="40">
        <f>'Test-Still'!G267</f>
        <v>22.770399999999999</v>
      </c>
      <c r="AG270" s="40">
        <f>'Test-Still'!H267</f>
        <v>89.825500000000005</v>
      </c>
      <c r="AH270" s="40"/>
      <c r="AI270" s="40"/>
      <c r="AJ270" s="40"/>
      <c r="AK270" s="40"/>
      <c r="AL270" s="40"/>
      <c r="AM270" s="40"/>
      <c r="AN270" s="40"/>
      <c r="AO270" s="40">
        <f>'Test-Still'!I267</f>
        <v>21.6</v>
      </c>
      <c r="AP270" s="40">
        <f>'Test-Still'!J267</f>
        <v>3.5900000000000001E-2</v>
      </c>
      <c r="AQ270" s="36">
        <f t="shared" si="20"/>
        <v>6.0000000000000001E-3</v>
      </c>
      <c r="AR270" s="35" t="e">
        <f t="shared" si="21"/>
        <v>#DIV/0!</v>
      </c>
      <c r="AS270" s="40" t="e">
        <f t="shared" si="22"/>
        <v>#DIV/0!</v>
      </c>
      <c r="AT270" s="16"/>
      <c r="AU270" s="16"/>
      <c r="AV270" s="381" t="s">
        <v>124</v>
      </c>
      <c r="AW270" s="382" cm="1">
        <f t="array" ref="AW270">bdRateExtend($G269:$G272,H269:H272,$Z269:$Z272,AA269:AA272)</f>
        <v>-1</v>
      </c>
      <c r="AX270" s="403"/>
      <c r="AY270" s="403"/>
      <c r="AZ270" s="406"/>
      <c r="BA270" s="406"/>
      <c r="BB270" s="382" cm="1">
        <f t="array" ref="BB270">bdRateExtend($G269:$G272,L269:L272,$Z269:$Z272,AE269:AE272)</f>
        <v>-1</v>
      </c>
      <c r="BC270" s="377"/>
      <c r="BD270" s="382" cm="1">
        <f t="array" ref="BD270">bdRateExtend($G269:$G272,M269:M272,$Z269:$Z272,AF269:AF272)</f>
        <v>-1</v>
      </c>
      <c r="BE270" s="377"/>
      <c r="BF270" s="380" cm="1">
        <f t="array" ref="BF270">bdRateExtend($G269:$G272,N269:N272,$Z269:$Z272,AG269:AG272)</f>
        <v>-1</v>
      </c>
      <c r="BG270" s="377"/>
      <c r="BH270" s="380" t="e" cm="1">
        <f t="array" ref="BH270">bdRateExtend($G269:$G272,O269:O272,$Z269:$Z272,AH269:AH272)</f>
        <v>#VALUE!</v>
      </c>
      <c r="BI270" s="377"/>
      <c r="BJ270" s="382" t="e" cm="1">
        <f t="array" ref="BJ270">bdRateExtend($G269:$G272,P269:P272,$Z269:$Z272,AI269:AI272)</f>
        <v>#VALUE!</v>
      </c>
      <c r="BK270" s="377"/>
      <c r="BL270" s="382" t="e" cm="1">
        <f t="array" ref="BL270">bdRateExtend($G269:$G272,Q269:Q272,$Z269:$Z272,AJ269:AJ272)</f>
        <v>#VALUE!</v>
      </c>
      <c r="BM270" s="377"/>
      <c r="BN270" s="382" t="e" cm="1">
        <f t="array" ref="BN270">bdRateExtend($G269:$G272,R269:R272,$Z269:$Z272,AK269:AK272)</f>
        <v>#VALUE!</v>
      </c>
      <c r="BO270" s="403"/>
      <c r="BP270" s="403"/>
      <c r="BQ270" s="403"/>
      <c r="BR270" s="403"/>
    </row>
    <row r="271" spans="1:70" ht="17" customHeight="1" x14ac:dyDescent="0.2">
      <c r="A271" s="387"/>
      <c r="B271" s="390"/>
      <c r="C271" s="393"/>
      <c r="D271" s="396"/>
      <c r="E271" s="399"/>
      <c r="F271" s="312">
        <v>45</v>
      </c>
      <c r="G271" s="35">
        <f>'Anchor-Still'!B268</f>
        <v>0</v>
      </c>
      <c r="H271" s="40">
        <f>'Anchor-Still'!C268</f>
        <v>0</v>
      </c>
      <c r="I271" s="40">
        <f>'Anchor-Still'!D268</f>
        <v>0</v>
      </c>
      <c r="J271" s="40">
        <f>'Anchor-Still'!E268</f>
        <v>0</v>
      </c>
      <c r="K271" s="40"/>
      <c r="L271" s="40">
        <f>'Anchor-Still'!F268</f>
        <v>0</v>
      </c>
      <c r="M271" s="40">
        <f>'Anchor-Still'!G268</f>
        <v>0</v>
      </c>
      <c r="N271" s="40">
        <f>'Anchor-Still'!H268</f>
        <v>0</v>
      </c>
      <c r="O271" s="40"/>
      <c r="P271" s="40"/>
      <c r="Q271" s="40"/>
      <c r="R271" s="40"/>
      <c r="S271" s="40"/>
      <c r="T271" s="40"/>
      <c r="U271" s="40"/>
      <c r="V271" s="40">
        <f>'Anchor-Still'!I268</f>
        <v>0</v>
      </c>
      <c r="W271" s="40">
        <f>'Anchor-Still'!J268</f>
        <v>0</v>
      </c>
      <c r="X271" s="36">
        <f t="shared" si="19"/>
        <v>0</v>
      </c>
      <c r="Y271" s="15"/>
      <c r="Z271" s="35">
        <f>'Test-Still'!B268</f>
        <v>98304</v>
      </c>
      <c r="AA271" s="40">
        <f>'Test-Still'!C268</f>
        <v>36.4998</v>
      </c>
      <c r="AB271" s="40">
        <f>'Test-Still'!D268</f>
        <v>43.329700000000003</v>
      </c>
      <c r="AC271" s="40">
        <f>'Test-Still'!E268</f>
        <v>43.167400000000001</v>
      </c>
      <c r="AD271" s="40"/>
      <c r="AE271" s="40">
        <f>'Test-Still'!F268</f>
        <v>20.340199999999999</v>
      </c>
      <c r="AF271" s="40">
        <f>'Test-Still'!G268</f>
        <v>20.582799999999999</v>
      </c>
      <c r="AG271" s="40">
        <f>'Test-Still'!H268</f>
        <v>82.016599999999997</v>
      </c>
      <c r="AH271" s="40"/>
      <c r="AI271" s="40"/>
      <c r="AJ271" s="40"/>
      <c r="AK271" s="40"/>
      <c r="AL271" s="40"/>
      <c r="AM271" s="40"/>
      <c r="AN271" s="40"/>
      <c r="AO271" s="40">
        <f>'Test-Still'!I268</f>
        <v>16.5</v>
      </c>
      <c r="AP271" s="40">
        <f>'Test-Still'!J268</f>
        <v>3.1E-2</v>
      </c>
      <c r="AQ271" s="36">
        <f t="shared" si="20"/>
        <v>4.5833333333333334E-3</v>
      </c>
      <c r="AR271" s="35" t="e">
        <f t="shared" si="21"/>
        <v>#DIV/0!</v>
      </c>
      <c r="AS271" s="40" t="e">
        <f t="shared" si="22"/>
        <v>#DIV/0!</v>
      </c>
      <c r="AT271" s="16"/>
      <c r="AU271" s="16"/>
      <c r="AV271" s="381"/>
      <c r="AW271" s="382"/>
      <c r="AX271" s="403"/>
      <c r="AY271" s="403"/>
      <c r="AZ271" s="406"/>
      <c r="BA271" s="406"/>
      <c r="BB271" s="382"/>
      <c r="BC271" s="377"/>
      <c r="BD271" s="382"/>
      <c r="BE271" s="377"/>
      <c r="BF271" s="380"/>
      <c r="BG271" s="377"/>
      <c r="BH271" s="380"/>
      <c r="BI271" s="377"/>
      <c r="BJ271" s="382"/>
      <c r="BK271" s="377"/>
      <c r="BL271" s="382"/>
      <c r="BM271" s="377"/>
      <c r="BN271" s="382"/>
      <c r="BO271" s="403"/>
      <c r="BP271" s="403"/>
      <c r="BQ271" s="403"/>
      <c r="BR271" s="403"/>
    </row>
    <row r="272" spans="1:70" ht="17" customHeight="1" x14ac:dyDescent="0.2">
      <c r="A272" s="387"/>
      <c r="B272" s="390"/>
      <c r="C272" s="393"/>
      <c r="D272" s="396"/>
      <c r="E272" s="399"/>
      <c r="F272" s="312">
        <v>54</v>
      </c>
      <c r="G272" s="35">
        <f>'Anchor-Still'!B269</f>
        <v>0</v>
      </c>
      <c r="H272" s="40">
        <f>'Anchor-Still'!C269</f>
        <v>0</v>
      </c>
      <c r="I272" s="40">
        <f>'Anchor-Still'!D269</f>
        <v>0</v>
      </c>
      <c r="J272" s="40">
        <f>'Anchor-Still'!E269</f>
        <v>0</v>
      </c>
      <c r="K272" s="40"/>
      <c r="L272" s="40">
        <f>'Anchor-Still'!F269</f>
        <v>0</v>
      </c>
      <c r="M272" s="40">
        <f>'Anchor-Still'!G269</f>
        <v>0</v>
      </c>
      <c r="N272" s="40">
        <f>'Anchor-Still'!H269</f>
        <v>0</v>
      </c>
      <c r="O272" s="40"/>
      <c r="P272" s="40"/>
      <c r="Q272" s="40"/>
      <c r="R272" s="40"/>
      <c r="S272" s="40"/>
      <c r="T272" s="40"/>
      <c r="U272" s="40"/>
      <c r="V272" s="40">
        <f>'Anchor-Still'!I269</f>
        <v>0</v>
      </c>
      <c r="W272" s="40">
        <f>'Anchor-Still'!J269</f>
        <v>0</v>
      </c>
      <c r="X272" s="36">
        <f t="shared" si="19"/>
        <v>0</v>
      </c>
      <c r="Y272" s="15"/>
      <c r="Z272" s="35">
        <f>'Test-Still'!B269</f>
        <v>52976</v>
      </c>
      <c r="AA272" s="40">
        <f>'Test-Still'!C269</f>
        <v>33.459000000000003</v>
      </c>
      <c r="AB272" s="40">
        <f>'Test-Still'!D269</f>
        <v>41.160499999999999</v>
      </c>
      <c r="AC272" s="40">
        <f>'Test-Still'!E269</f>
        <v>41.066600000000001</v>
      </c>
      <c r="AD272" s="40"/>
      <c r="AE272" s="40">
        <f>'Test-Still'!F269</f>
        <v>17.627199999999998</v>
      </c>
      <c r="AF272" s="40">
        <f>'Test-Still'!G269</f>
        <v>17.947700000000001</v>
      </c>
      <c r="AG272" s="40">
        <f>'Test-Still'!H269</f>
        <v>68.824700000000007</v>
      </c>
      <c r="AH272" s="40"/>
      <c r="AI272" s="40"/>
      <c r="AJ272" s="40"/>
      <c r="AK272" s="40"/>
      <c r="AL272" s="40"/>
      <c r="AM272" s="40"/>
      <c r="AN272" s="40"/>
      <c r="AO272" s="40">
        <f>'Test-Still'!I269</f>
        <v>12</v>
      </c>
      <c r="AP272" s="40">
        <f>'Test-Still'!J269</f>
        <v>2.5499999999999998E-2</v>
      </c>
      <c r="AQ272" s="36">
        <f t="shared" si="20"/>
        <v>3.3333333333333335E-3</v>
      </c>
      <c r="AR272" s="35" t="e">
        <f t="shared" si="21"/>
        <v>#DIV/0!</v>
      </c>
      <c r="AS272" s="40" t="e">
        <f t="shared" si="22"/>
        <v>#DIV/0!</v>
      </c>
      <c r="AT272" s="16"/>
      <c r="AU272" s="16"/>
      <c r="AV272" s="381" t="s">
        <v>125</v>
      </c>
      <c r="AW272" s="382" cm="1">
        <f t="array" ref="AW272">bdRateExtend($G270:$G273,H270:H273,$Z270:$Z273,AA270:AA273)</f>
        <v>-1</v>
      </c>
      <c r="AX272" s="403"/>
      <c r="AY272" s="403"/>
      <c r="AZ272" s="406"/>
      <c r="BA272" s="406"/>
      <c r="BB272" s="382" cm="1">
        <f t="array" ref="BB272">bdRateExtend($G270:$G273,L270:L273,$Z270:$Z273,AE270:AE273)</f>
        <v>-1</v>
      </c>
      <c r="BC272" s="377"/>
      <c r="BD272" s="382" cm="1">
        <f t="array" ref="BD272">bdRateExtend($G270:$G273,M270:M273,$Z270:$Z273,AF270:AF273)</f>
        <v>-1</v>
      </c>
      <c r="BE272" s="377"/>
      <c r="BF272" s="380" cm="1">
        <f t="array" ref="BF272">bdRateExtend($G270:$G273,N270:N273,$Z270:$Z273,AG270:AG273)</f>
        <v>-1</v>
      </c>
      <c r="BG272" s="377"/>
      <c r="BH272" s="380" t="e" cm="1">
        <f t="array" ref="BH272">bdRateExtend($G270:$G273,O270:O273,$Z270:$Z273,AH270:AH273)</f>
        <v>#VALUE!</v>
      </c>
      <c r="BI272" s="377"/>
      <c r="BJ272" s="382" t="e" cm="1">
        <f t="array" ref="BJ272">bdRateExtend($G270:$G273,P270:P273,$Z270:$Z273,AI270:AI273)</f>
        <v>#VALUE!</v>
      </c>
      <c r="BK272" s="377"/>
      <c r="BL272" s="382" t="e" cm="1">
        <f t="array" ref="BL272">bdRateExtend($G270:$G273,Q270:Q273,$Z270:$Z273,AJ270:AJ273)</f>
        <v>#VALUE!</v>
      </c>
      <c r="BM272" s="377"/>
      <c r="BN272" s="382" t="e" cm="1">
        <f t="array" ref="BN272">bdRateExtend($G270:$G273,R270:R273,$Z270:$Z273,AK270:AK273)</f>
        <v>#VALUE!</v>
      </c>
      <c r="BO272" s="403"/>
      <c r="BP272" s="403"/>
      <c r="BQ272" s="403"/>
      <c r="BR272" s="403"/>
    </row>
    <row r="273" spans="1:70" ht="17" customHeight="1" thickBot="1" x14ac:dyDescent="0.25">
      <c r="A273" s="387"/>
      <c r="B273" s="391"/>
      <c r="C273" s="394"/>
      <c r="D273" s="397"/>
      <c r="E273" s="400"/>
      <c r="F273" s="313">
        <v>63</v>
      </c>
      <c r="G273" s="37">
        <f>'Anchor-Still'!B270</f>
        <v>0</v>
      </c>
      <c r="H273" s="38">
        <f>'Anchor-Still'!C270</f>
        <v>0</v>
      </c>
      <c r="I273" s="38">
        <f>'Anchor-Still'!D270</f>
        <v>0</v>
      </c>
      <c r="J273" s="38">
        <f>'Anchor-Still'!E270</f>
        <v>0</v>
      </c>
      <c r="K273" s="38"/>
      <c r="L273" s="38">
        <f>'Anchor-Still'!F270</f>
        <v>0</v>
      </c>
      <c r="M273" s="38">
        <f>'Anchor-Still'!G270</f>
        <v>0</v>
      </c>
      <c r="N273" s="38">
        <f>'Anchor-Still'!H270</f>
        <v>0</v>
      </c>
      <c r="O273" s="38"/>
      <c r="P273" s="38"/>
      <c r="Q273" s="38"/>
      <c r="R273" s="38"/>
      <c r="S273" s="38"/>
      <c r="T273" s="38"/>
      <c r="U273" s="38"/>
      <c r="V273" s="38">
        <f>'Anchor-Still'!I270</f>
        <v>0</v>
      </c>
      <c r="W273" s="38">
        <f>'Anchor-Still'!J270</f>
        <v>0</v>
      </c>
      <c r="X273" s="39">
        <f t="shared" si="19"/>
        <v>0</v>
      </c>
      <c r="Y273" s="15"/>
      <c r="Z273" s="37">
        <f>'Test-Still'!B270</f>
        <v>15320</v>
      </c>
      <c r="AA273" s="38">
        <f>'Test-Still'!C270</f>
        <v>29.020199999999999</v>
      </c>
      <c r="AB273" s="38">
        <f>'Test-Still'!D270</f>
        <v>38.261899999999997</v>
      </c>
      <c r="AC273" s="38">
        <f>'Test-Still'!E270</f>
        <v>37.423000000000002</v>
      </c>
      <c r="AD273" s="38"/>
      <c r="AE273" s="38">
        <f>'Test-Still'!F270</f>
        <v>13.0214</v>
      </c>
      <c r="AF273" s="38">
        <f>'Test-Still'!G270</f>
        <v>13.440200000000001</v>
      </c>
      <c r="AG273" s="38">
        <f>'Test-Still'!H270</f>
        <v>31.578399999999998</v>
      </c>
      <c r="AH273" s="38"/>
      <c r="AI273" s="38"/>
      <c r="AJ273" s="38"/>
      <c r="AK273" s="38"/>
      <c r="AL273" s="38"/>
      <c r="AM273" s="38"/>
      <c r="AN273" s="38"/>
      <c r="AO273" s="38">
        <f>'Test-Still'!I270</f>
        <v>7.1</v>
      </c>
      <c r="AP273" s="38">
        <f>'Test-Still'!J270</f>
        <v>2.3900000000000001E-2</v>
      </c>
      <c r="AQ273" s="39">
        <f t="shared" si="20"/>
        <v>1.972222222222222E-3</v>
      </c>
      <c r="AR273" s="37" t="e">
        <f t="shared" si="21"/>
        <v>#DIV/0!</v>
      </c>
      <c r="AS273" s="38" t="e">
        <f t="shared" si="22"/>
        <v>#DIV/0!</v>
      </c>
      <c r="AT273" s="16"/>
      <c r="AU273" s="16"/>
      <c r="AV273" s="383"/>
      <c r="AW273" s="384"/>
      <c r="AX273" s="404"/>
      <c r="AY273" s="404"/>
      <c r="AZ273" s="407"/>
      <c r="BA273" s="407"/>
      <c r="BB273" s="384"/>
      <c r="BC273" s="378"/>
      <c r="BD273" s="384"/>
      <c r="BE273" s="378"/>
      <c r="BF273" s="385"/>
      <c r="BG273" s="378"/>
      <c r="BH273" s="385"/>
      <c r="BI273" s="378"/>
      <c r="BJ273" s="384"/>
      <c r="BK273" s="378"/>
      <c r="BL273" s="384"/>
      <c r="BM273" s="378"/>
      <c r="BN273" s="384"/>
      <c r="BO273" s="404"/>
      <c r="BP273" s="404"/>
      <c r="BQ273" s="404"/>
      <c r="BR273" s="404"/>
    </row>
    <row r="274" spans="1:70" ht="17" customHeight="1" x14ac:dyDescent="0.2">
      <c r="A274" s="387"/>
      <c r="B274" s="389" t="s">
        <v>1279</v>
      </c>
      <c r="C274" s="392" t="s">
        <v>1240</v>
      </c>
      <c r="D274" s="395"/>
      <c r="E274" s="398">
        <v>8</v>
      </c>
      <c r="F274" s="311">
        <v>18</v>
      </c>
      <c r="G274" s="32">
        <f>'Anchor-Still'!B271</f>
        <v>0</v>
      </c>
      <c r="H274" s="33">
        <f>'Anchor-Still'!C271</f>
        <v>0</v>
      </c>
      <c r="I274" s="33">
        <f>'Anchor-Still'!D271</f>
        <v>0</v>
      </c>
      <c r="J274" s="33">
        <f>'Anchor-Still'!E271</f>
        <v>0</v>
      </c>
      <c r="K274" s="33"/>
      <c r="L274" s="33">
        <f>'Anchor-Still'!F271</f>
        <v>0</v>
      </c>
      <c r="M274" s="33">
        <f>'Anchor-Still'!G271</f>
        <v>0</v>
      </c>
      <c r="N274" s="33">
        <f>'Anchor-Still'!H271</f>
        <v>0</v>
      </c>
      <c r="O274" s="33"/>
      <c r="P274" s="33"/>
      <c r="Q274" s="33"/>
      <c r="R274" s="33"/>
      <c r="S274" s="33"/>
      <c r="T274" s="33"/>
      <c r="U274" s="33"/>
      <c r="V274" s="33">
        <f>'Anchor-Still'!I271</f>
        <v>0</v>
      </c>
      <c r="W274" s="33">
        <f>'Anchor-Still'!J271</f>
        <v>0</v>
      </c>
      <c r="X274" s="34">
        <f t="shared" si="19"/>
        <v>0</v>
      </c>
      <c r="Y274" s="15"/>
      <c r="Z274" s="32">
        <f>'Test-Still'!B271</f>
        <v>706656</v>
      </c>
      <c r="AA274" s="33">
        <f>'Test-Still'!C271</f>
        <v>43.606200000000001</v>
      </c>
      <c r="AB274" s="33">
        <f>'Test-Still'!D271</f>
        <v>45.032800000000002</v>
      </c>
      <c r="AC274" s="33">
        <f>'Test-Still'!E271</f>
        <v>44.669400000000003</v>
      </c>
      <c r="AD274" s="33"/>
      <c r="AE274" s="33">
        <f>'Test-Still'!F271</f>
        <v>26.104199999999999</v>
      </c>
      <c r="AF274" s="33">
        <f>'Test-Still'!G271</f>
        <v>25.2806</v>
      </c>
      <c r="AG274" s="33">
        <f>'Test-Still'!H271</f>
        <v>94.558999999999997</v>
      </c>
      <c r="AH274" s="33"/>
      <c r="AI274" s="33"/>
      <c r="AJ274" s="33"/>
      <c r="AK274" s="33"/>
      <c r="AL274" s="33"/>
      <c r="AM274" s="33"/>
      <c r="AN274" s="33"/>
      <c r="AO274" s="33">
        <f>'Test-Still'!I271</f>
        <v>44.3</v>
      </c>
      <c r="AP274" s="33">
        <f>'Test-Still'!J271</f>
        <v>6.0100000000000001E-2</v>
      </c>
      <c r="AQ274" s="34">
        <f t="shared" si="20"/>
        <v>1.2305555555555554E-2</v>
      </c>
      <c r="AR274" s="32" t="e">
        <f t="shared" si="21"/>
        <v>#DIV/0!</v>
      </c>
      <c r="AS274" s="33" t="e">
        <f t="shared" si="22"/>
        <v>#DIV/0!</v>
      </c>
      <c r="AT274" s="16"/>
      <c r="AU274" s="16"/>
      <c r="AV274" s="440" t="s">
        <v>123</v>
      </c>
      <c r="AW274" s="401" cm="1">
        <f t="array" ref="AW274">bdRateExtend($G274:$G277,H274:H277,$Z274:$Z277,AA274:AA277)</f>
        <v>-1</v>
      </c>
      <c r="AX274" s="402" cm="1">
        <f t="array" ref="AX274">bdRateExtend($G274:$G279,H274:H279,$Z274:$Z279,AA274:AA279)</f>
        <v>-1</v>
      </c>
      <c r="AY274" s="402" cm="1">
        <f t="array" ref="AY274">bdRateExtend($G274:$G279,I274:I279,$Z274:$Z279,AB274:AB279)</f>
        <v>-1</v>
      </c>
      <c r="AZ274" s="405" cm="1">
        <f t="array" ref="AZ274">bdRateExtend($G274:$G279,J274:J279,$Z274:$Z279,AC274:AC279)</f>
        <v>-1</v>
      </c>
      <c r="BA274" s="405" t="e" cm="1">
        <f t="array" ref="BA274">bdRateExtend($G274:$G279,K274:K279,$Z274:$Z279,AD274:AD279)</f>
        <v>#VALUE!</v>
      </c>
      <c r="BB274" s="401" cm="1">
        <f t="array" ref="BB274">bdRateExtend($G274:$G277,L274:L277,$Z274:$Z277,AE274:AE277)</f>
        <v>-1</v>
      </c>
      <c r="BC274" s="376" cm="1">
        <f t="array" ref="BC274">bdRateExtend($G274:$G279,L274:L279,$Z274:$Z279,AE274:AE279)</f>
        <v>-1</v>
      </c>
      <c r="BD274" s="401" cm="1">
        <f t="array" ref="BD274">bdRateExtend($G274:$G277,M274:M277,$Z274:$Z277,AF274:AF277)</f>
        <v>-1</v>
      </c>
      <c r="BE274" s="376" cm="1">
        <f t="array" ref="BE274">bdRateExtend($G274:$G279,M274:M279,$Z274:$Z279,AF274:AF279)</f>
        <v>-1</v>
      </c>
      <c r="BF274" s="379" cm="1">
        <f t="array" ref="BF274">bdRateExtend($G274:$G277,N274:N277,$Z274:$Z277,AG274:AG277)</f>
        <v>-1</v>
      </c>
      <c r="BG274" s="376" cm="1">
        <f t="array" ref="BG274">bdRateExtend($G274:$G279,N274:N279,$Z274:$Z279,AG274:AG279)</f>
        <v>-1</v>
      </c>
      <c r="BH274" s="379" t="e" cm="1">
        <f t="array" ref="BH274">bdRateExtend($G274:$G277,O274:O277,$Z274:$Z277,AH274:AH277)</f>
        <v>#VALUE!</v>
      </c>
      <c r="BI274" s="376" t="e" cm="1">
        <f t="array" ref="BI274">bdRateExtend($G274:$G279,O274:O279,$Z274:$Z279,AH274:AH279)</f>
        <v>#VALUE!</v>
      </c>
      <c r="BJ274" s="401" t="e" cm="1">
        <f t="array" ref="BJ274">bdRateExtend($G274:$G277,P274:P277,$Z274:$Z277,AI274:AI277)</f>
        <v>#VALUE!</v>
      </c>
      <c r="BK274" s="376" t="e" cm="1">
        <f t="array" ref="BK274">bdRateExtend($G274:$G279,P274:P279,$Z274:$Z279,AI274:AI279)</f>
        <v>#VALUE!</v>
      </c>
      <c r="BL274" s="401" t="e" cm="1">
        <f t="array" ref="BL274">bdRateExtend($G274:$G277,Q274:Q277,$Z274:$Z277,AJ274:AJ277)</f>
        <v>#VALUE!</v>
      </c>
      <c r="BM274" s="376" t="e" cm="1">
        <f t="array" ref="BM274">bdRateExtend($G274:$G279,Q274:Q279,$Z274:$Z279,AJ274:AJ279)</f>
        <v>#VALUE!</v>
      </c>
      <c r="BN274" s="401" t="e" cm="1">
        <f t="array" ref="BN274">bdRateExtend($G274:$G277,R274:R277,$Z274:$Z277,AK274:AK277)</f>
        <v>#VALUE!</v>
      </c>
      <c r="BO274" s="402" t="e" cm="1">
        <f t="array" ref="BO274">bdRateExtend($G274:$G279,R274:R279,$Z274:$Z279,AK274:AK279)</f>
        <v>#VALUE!</v>
      </c>
      <c r="BP274" s="402" t="e" cm="1">
        <f t="array" ref="BP274">bdRateExtend($G274:$G279,S274:S279,$Z274:$Z279,AL274:AL279)</f>
        <v>#VALUE!</v>
      </c>
      <c r="BQ274" s="402" t="e" cm="1">
        <f t="array" ref="BQ274">bdRateExtend($G274:$G279,T274:T279,$Z274:$Z279,AM274:AM279)</f>
        <v>#VALUE!</v>
      </c>
      <c r="BR274" s="402" t="e" cm="1">
        <f t="array" ref="BR274">bdRateExtend($G274:$G279,U274:U279,$Z274:$Z279,AN274:AN279)</f>
        <v>#VALUE!</v>
      </c>
    </row>
    <row r="275" spans="1:70" ht="17" customHeight="1" x14ac:dyDescent="0.2">
      <c r="A275" s="387"/>
      <c r="B275" s="390"/>
      <c r="C275" s="393"/>
      <c r="D275" s="396"/>
      <c r="E275" s="399"/>
      <c r="F275" s="312">
        <v>27</v>
      </c>
      <c r="G275" s="35">
        <f>'Anchor-Still'!B272</f>
        <v>0</v>
      </c>
      <c r="H275" s="40">
        <f>'Anchor-Still'!C272</f>
        <v>0</v>
      </c>
      <c r="I275" s="40">
        <f>'Anchor-Still'!D272</f>
        <v>0</v>
      </c>
      <c r="J275" s="40">
        <f>'Anchor-Still'!E272</f>
        <v>0</v>
      </c>
      <c r="K275" s="40"/>
      <c r="L275" s="40">
        <f>'Anchor-Still'!F272</f>
        <v>0</v>
      </c>
      <c r="M275" s="40">
        <f>'Anchor-Still'!G272</f>
        <v>0</v>
      </c>
      <c r="N275" s="40">
        <f>'Anchor-Still'!H272</f>
        <v>0</v>
      </c>
      <c r="O275" s="40"/>
      <c r="P275" s="40"/>
      <c r="Q275" s="40"/>
      <c r="R275" s="40"/>
      <c r="S275" s="40"/>
      <c r="T275" s="40"/>
      <c r="U275" s="40"/>
      <c r="V275" s="40">
        <f>'Anchor-Still'!I272</f>
        <v>0</v>
      </c>
      <c r="W275" s="40">
        <f>'Anchor-Still'!J272</f>
        <v>0</v>
      </c>
      <c r="X275" s="36">
        <f t="shared" si="19"/>
        <v>0</v>
      </c>
      <c r="Y275" s="15"/>
      <c r="Z275" s="35">
        <f>'Test-Still'!B272</f>
        <v>464696</v>
      </c>
      <c r="AA275" s="40">
        <f>'Test-Still'!C272</f>
        <v>40.976199999999999</v>
      </c>
      <c r="AB275" s="40">
        <f>'Test-Still'!D272</f>
        <v>43.008000000000003</v>
      </c>
      <c r="AC275" s="40">
        <f>'Test-Still'!E272</f>
        <v>42.3688</v>
      </c>
      <c r="AD275" s="40"/>
      <c r="AE275" s="40">
        <f>'Test-Still'!F272</f>
        <v>23.219200000000001</v>
      </c>
      <c r="AF275" s="40">
        <f>'Test-Still'!G272</f>
        <v>22.8109</v>
      </c>
      <c r="AG275" s="40">
        <f>'Test-Still'!H272</f>
        <v>91.886899999999997</v>
      </c>
      <c r="AH275" s="40"/>
      <c r="AI275" s="40"/>
      <c r="AJ275" s="40"/>
      <c r="AK275" s="40"/>
      <c r="AL275" s="40"/>
      <c r="AM275" s="40"/>
      <c r="AN275" s="40"/>
      <c r="AO275" s="40">
        <f>'Test-Still'!I272</f>
        <v>36.5</v>
      </c>
      <c r="AP275" s="40">
        <f>'Test-Still'!J272</f>
        <v>5.04E-2</v>
      </c>
      <c r="AQ275" s="36">
        <f t="shared" si="20"/>
        <v>1.0138888888888888E-2</v>
      </c>
      <c r="AR275" s="35" t="e">
        <f t="shared" si="21"/>
        <v>#DIV/0!</v>
      </c>
      <c r="AS275" s="40" t="e">
        <f t="shared" si="22"/>
        <v>#DIV/0!</v>
      </c>
      <c r="AT275" s="16"/>
      <c r="AU275" s="16"/>
      <c r="AV275" s="381"/>
      <c r="AW275" s="382"/>
      <c r="AX275" s="403"/>
      <c r="AY275" s="403"/>
      <c r="AZ275" s="406"/>
      <c r="BA275" s="406"/>
      <c r="BB275" s="382"/>
      <c r="BC275" s="377"/>
      <c r="BD275" s="382"/>
      <c r="BE275" s="377"/>
      <c r="BF275" s="380"/>
      <c r="BG275" s="377"/>
      <c r="BH275" s="380"/>
      <c r="BI275" s="377"/>
      <c r="BJ275" s="382"/>
      <c r="BK275" s="377"/>
      <c r="BL275" s="382"/>
      <c r="BM275" s="377"/>
      <c r="BN275" s="382"/>
      <c r="BO275" s="403"/>
      <c r="BP275" s="403"/>
      <c r="BQ275" s="403"/>
      <c r="BR275" s="403"/>
    </row>
    <row r="276" spans="1:70" ht="17" customHeight="1" x14ac:dyDescent="0.2">
      <c r="A276" s="387"/>
      <c r="B276" s="390"/>
      <c r="C276" s="393"/>
      <c r="D276" s="396"/>
      <c r="E276" s="399"/>
      <c r="F276" s="312">
        <v>36</v>
      </c>
      <c r="G276" s="35">
        <f>'Anchor-Still'!B273</f>
        <v>0</v>
      </c>
      <c r="H276" s="40">
        <f>'Anchor-Still'!C273</f>
        <v>0</v>
      </c>
      <c r="I276" s="40">
        <f>'Anchor-Still'!D273</f>
        <v>0</v>
      </c>
      <c r="J276" s="40">
        <f>'Anchor-Still'!E273</f>
        <v>0</v>
      </c>
      <c r="K276" s="40"/>
      <c r="L276" s="40">
        <f>'Anchor-Still'!F273</f>
        <v>0</v>
      </c>
      <c r="M276" s="40">
        <f>'Anchor-Still'!G273</f>
        <v>0</v>
      </c>
      <c r="N276" s="40">
        <f>'Anchor-Still'!H273</f>
        <v>0</v>
      </c>
      <c r="O276" s="40"/>
      <c r="P276" s="40"/>
      <c r="Q276" s="40"/>
      <c r="R276" s="40"/>
      <c r="S276" s="40"/>
      <c r="T276" s="40"/>
      <c r="U276" s="40"/>
      <c r="V276" s="40">
        <f>'Anchor-Still'!I273</f>
        <v>0</v>
      </c>
      <c r="W276" s="40">
        <f>'Anchor-Still'!J273</f>
        <v>0</v>
      </c>
      <c r="X276" s="36">
        <f t="shared" si="19"/>
        <v>0</v>
      </c>
      <c r="Y276" s="15"/>
      <c r="Z276" s="35">
        <f>'Test-Still'!B273</f>
        <v>274480</v>
      </c>
      <c r="AA276" s="40">
        <f>'Test-Still'!C273</f>
        <v>37.888199999999998</v>
      </c>
      <c r="AB276" s="40">
        <f>'Test-Still'!D273</f>
        <v>40.592199999999998</v>
      </c>
      <c r="AC276" s="40">
        <f>'Test-Still'!E273</f>
        <v>39.833199999999998</v>
      </c>
      <c r="AD276" s="40"/>
      <c r="AE276" s="40">
        <f>'Test-Still'!F273</f>
        <v>19.703199999999999</v>
      </c>
      <c r="AF276" s="40">
        <f>'Test-Still'!G273</f>
        <v>19.712399999999999</v>
      </c>
      <c r="AG276" s="40">
        <f>'Test-Still'!H273</f>
        <v>85.704300000000003</v>
      </c>
      <c r="AH276" s="40"/>
      <c r="AI276" s="40"/>
      <c r="AJ276" s="40"/>
      <c r="AK276" s="40"/>
      <c r="AL276" s="40"/>
      <c r="AM276" s="40"/>
      <c r="AN276" s="40"/>
      <c r="AO276" s="40">
        <f>'Test-Still'!I273</f>
        <v>35.200000000000003</v>
      </c>
      <c r="AP276" s="40">
        <f>'Test-Still'!J273</f>
        <v>4.5900000000000003E-2</v>
      </c>
      <c r="AQ276" s="36">
        <f t="shared" si="20"/>
        <v>9.7777777777777793E-3</v>
      </c>
      <c r="AR276" s="35" t="e">
        <f t="shared" si="21"/>
        <v>#DIV/0!</v>
      </c>
      <c r="AS276" s="40" t="e">
        <f t="shared" si="22"/>
        <v>#DIV/0!</v>
      </c>
      <c r="AT276" s="16"/>
      <c r="AU276" s="16"/>
      <c r="AV276" s="381" t="s">
        <v>124</v>
      </c>
      <c r="AW276" s="382" cm="1">
        <f t="array" ref="AW276">bdRateExtend($G275:$G278,H275:H278,$Z275:$Z278,AA275:AA278)</f>
        <v>-1</v>
      </c>
      <c r="AX276" s="403"/>
      <c r="AY276" s="403"/>
      <c r="AZ276" s="406"/>
      <c r="BA276" s="406"/>
      <c r="BB276" s="382" cm="1">
        <f t="array" ref="BB276">bdRateExtend($G275:$G278,L275:L278,$Z275:$Z278,AE275:AE278)</f>
        <v>-1</v>
      </c>
      <c r="BC276" s="377"/>
      <c r="BD276" s="382" cm="1">
        <f t="array" ref="BD276">bdRateExtend($G275:$G278,M275:M278,$Z275:$Z278,AF275:AF278)</f>
        <v>-1</v>
      </c>
      <c r="BE276" s="377"/>
      <c r="BF276" s="380" cm="1">
        <f t="array" ref="BF276">bdRateExtend($G275:$G278,N275:N278,$Z275:$Z278,AG275:AG278)</f>
        <v>-1</v>
      </c>
      <c r="BG276" s="377"/>
      <c r="BH276" s="380" t="e" cm="1">
        <f t="array" ref="BH276">bdRateExtend($G275:$G278,O275:O278,$Z275:$Z278,AH275:AH278)</f>
        <v>#VALUE!</v>
      </c>
      <c r="BI276" s="377"/>
      <c r="BJ276" s="382" t="e" cm="1">
        <f t="array" ref="BJ276">bdRateExtend($G275:$G278,P275:P278,$Z275:$Z278,AI275:AI278)</f>
        <v>#VALUE!</v>
      </c>
      <c r="BK276" s="377"/>
      <c r="BL276" s="382" t="e" cm="1">
        <f t="array" ref="BL276">bdRateExtend($G275:$G278,Q275:Q278,$Z275:$Z278,AJ275:AJ278)</f>
        <v>#VALUE!</v>
      </c>
      <c r="BM276" s="377"/>
      <c r="BN276" s="382" t="e" cm="1">
        <f t="array" ref="BN276">bdRateExtend($G275:$G278,R275:R278,$Z275:$Z278,AK275:AK278)</f>
        <v>#VALUE!</v>
      </c>
      <c r="BO276" s="403"/>
      <c r="BP276" s="403"/>
      <c r="BQ276" s="403"/>
      <c r="BR276" s="403"/>
    </row>
    <row r="277" spans="1:70" ht="17" customHeight="1" x14ac:dyDescent="0.2">
      <c r="A277" s="387"/>
      <c r="B277" s="390"/>
      <c r="C277" s="393"/>
      <c r="D277" s="396"/>
      <c r="E277" s="399"/>
      <c r="F277" s="312">
        <v>45</v>
      </c>
      <c r="G277" s="35">
        <f>'Anchor-Still'!B274</f>
        <v>0</v>
      </c>
      <c r="H277" s="40">
        <f>'Anchor-Still'!C274</f>
        <v>0</v>
      </c>
      <c r="I277" s="40">
        <f>'Anchor-Still'!D274</f>
        <v>0</v>
      </c>
      <c r="J277" s="40">
        <f>'Anchor-Still'!E274</f>
        <v>0</v>
      </c>
      <c r="K277" s="40"/>
      <c r="L277" s="40">
        <f>'Anchor-Still'!F274</f>
        <v>0</v>
      </c>
      <c r="M277" s="40">
        <f>'Anchor-Still'!G274</f>
        <v>0</v>
      </c>
      <c r="N277" s="40">
        <f>'Anchor-Still'!H274</f>
        <v>0</v>
      </c>
      <c r="O277" s="40"/>
      <c r="P277" s="40"/>
      <c r="Q277" s="40"/>
      <c r="R277" s="40"/>
      <c r="S277" s="40"/>
      <c r="T277" s="40"/>
      <c r="U277" s="40"/>
      <c r="V277" s="40">
        <f>'Anchor-Still'!I274</f>
        <v>0</v>
      </c>
      <c r="W277" s="40">
        <f>'Anchor-Still'!J274</f>
        <v>0</v>
      </c>
      <c r="X277" s="36">
        <f t="shared" si="19"/>
        <v>0</v>
      </c>
      <c r="Y277" s="15"/>
      <c r="Z277" s="35">
        <f>'Test-Still'!B274</f>
        <v>152776</v>
      </c>
      <c r="AA277" s="40">
        <f>'Test-Still'!C274</f>
        <v>34.793599999999998</v>
      </c>
      <c r="AB277" s="40">
        <f>'Test-Still'!D274</f>
        <v>38.325400000000002</v>
      </c>
      <c r="AC277" s="40">
        <f>'Test-Still'!E274</f>
        <v>37.541400000000003</v>
      </c>
      <c r="AD277" s="40"/>
      <c r="AE277" s="40">
        <f>'Test-Still'!F274</f>
        <v>16.058900000000001</v>
      </c>
      <c r="AF277" s="40">
        <f>'Test-Still'!G274</f>
        <v>16.460999999999999</v>
      </c>
      <c r="AG277" s="40">
        <f>'Test-Still'!H274</f>
        <v>73.034400000000005</v>
      </c>
      <c r="AH277" s="40"/>
      <c r="AI277" s="40"/>
      <c r="AJ277" s="40"/>
      <c r="AK277" s="40"/>
      <c r="AL277" s="40"/>
      <c r="AM277" s="40"/>
      <c r="AN277" s="40"/>
      <c r="AO277" s="40">
        <f>'Test-Still'!I274</f>
        <v>23.6</v>
      </c>
      <c r="AP277" s="40">
        <f>'Test-Still'!J274</f>
        <v>4.0099999999999997E-2</v>
      </c>
      <c r="AQ277" s="36">
        <f t="shared" si="20"/>
        <v>6.5555555555555558E-3</v>
      </c>
      <c r="AR277" s="35" t="e">
        <f t="shared" si="21"/>
        <v>#DIV/0!</v>
      </c>
      <c r="AS277" s="40" t="e">
        <f t="shared" si="22"/>
        <v>#DIV/0!</v>
      </c>
      <c r="AT277" s="16"/>
      <c r="AU277" s="16"/>
      <c r="AV277" s="381"/>
      <c r="AW277" s="382"/>
      <c r="AX277" s="403"/>
      <c r="AY277" s="403"/>
      <c r="AZ277" s="406"/>
      <c r="BA277" s="406"/>
      <c r="BB277" s="382"/>
      <c r="BC277" s="377"/>
      <c r="BD277" s="382"/>
      <c r="BE277" s="377"/>
      <c r="BF277" s="380"/>
      <c r="BG277" s="377"/>
      <c r="BH277" s="380"/>
      <c r="BI277" s="377"/>
      <c r="BJ277" s="382"/>
      <c r="BK277" s="377"/>
      <c r="BL277" s="382"/>
      <c r="BM277" s="377"/>
      <c r="BN277" s="382"/>
      <c r="BO277" s="403"/>
      <c r="BP277" s="403"/>
      <c r="BQ277" s="403"/>
      <c r="BR277" s="403"/>
    </row>
    <row r="278" spans="1:70" ht="17" customHeight="1" x14ac:dyDescent="0.2">
      <c r="A278" s="387"/>
      <c r="B278" s="390"/>
      <c r="C278" s="393"/>
      <c r="D278" s="396"/>
      <c r="E278" s="399"/>
      <c r="F278" s="312">
        <v>54</v>
      </c>
      <c r="G278" s="35">
        <f>'Anchor-Still'!B275</f>
        <v>0</v>
      </c>
      <c r="H278" s="40">
        <f>'Anchor-Still'!C275</f>
        <v>0</v>
      </c>
      <c r="I278" s="40">
        <f>'Anchor-Still'!D275</f>
        <v>0</v>
      </c>
      <c r="J278" s="40">
        <f>'Anchor-Still'!E275</f>
        <v>0</v>
      </c>
      <c r="K278" s="40"/>
      <c r="L278" s="40">
        <f>'Anchor-Still'!F275</f>
        <v>0</v>
      </c>
      <c r="M278" s="40">
        <f>'Anchor-Still'!G275</f>
        <v>0</v>
      </c>
      <c r="N278" s="40">
        <f>'Anchor-Still'!H275</f>
        <v>0</v>
      </c>
      <c r="O278" s="40"/>
      <c r="P278" s="40"/>
      <c r="Q278" s="40"/>
      <c r="R278" s="40"/>
      <c r="S278" s="40"/>
      <c r="T278" s="40"/>
      <c r="U278" s="40"/>
      <c r="V278" s="40">
        <f>'Anchor-Still'!I275</f>
        <v>0</v>
      </c>
      <c r="W278" s="40">
        <f>'Anchor-Still'!J275</f>
        <v>0</v>
      </c>
      <c r="X278" s="36">
        <f t="shared" si="19"/>
        <v>0</v>
      </c>
      <c r="Y278" s="15"/>
      <c r="Z278" s="35">
        <f>'Test-Still'!B275</f>
        <v>82736</v>
      </c>
      <c r="AA278" s="40">
        <f>'Test-Still'!C275</f>
        <v>31.959</v>
      </c>
      <c r="AB278" s="40">
        <f>'Test-Still'!D275</f>
        <v>36.0931</v>
      </c>
      <c r="AC278" s="40">
        <f>'Test-Still'!E275</f>
        <v>35.232599999999998</v>
      </c>
      <c r="AD278" s="40"/>
      <c r="AE278" s="40">
        <f>'Test-Still'!F275</f>
        <v>12.6798</v>
      </c>
      <c r="AF278" s="40">
        <f>'Test-Still'!G275</f>
        <v>13.382400000000001</v>
      </c>
      <c r="AG278" s="40">
        <f>'Test-Still'!H275</f>
        <v>54.6982</v>
      </c>
      <c r="AH278" s="40"/>
      <c r="AI278" s="40"/>
      <c r="AJ278" s="40"/>
      <c r="AK278" s="40"/>
      <c r="AL278" s="40"/>
      <c r="AM278" s="40"/>
      <c r="AN278" s="40"/>
      <c r="AO278" s="40">
        <f>'Test-Still'!I275</f>
        <v>16.3</v>
      </c>
      <c r="AP278" s="40">
        <f>'Test-Still'!J275</f>
        <v>3.4200000000000001E-2</v>
      </c>
      <c r="AQ278" s="36">
        <f t="shared" si="20"/>
        <v>4.5277777777777781E-3</v>
      </c>
      <c r="AR278" s="35" t="e">
        <f t="shared" si="21"/>
        <v>#DIV/0!</v>
      </c>
      <c r="AS278" s="40" t="e">
        <f t="shared" si="22"/>
        <v>#DIV/0!</v>
      </c>
      <c r="AT278" s="16"/>
      <c r="AU278" s="16"/>
      <c r="AV278" s="381" t="s">
        <v>125</v>
      </c>
      <c r="AW278" s="382" cm="1">
        <f t="array" ref="AW278">bdRateExtend($G276:$G279,H276:H279,$Z276:$Z279,AA276:AA279)</f>
        <v>-1</v>
      </c>
      <c r="AX278" s="403"/>
      <c r="AY278" s="403"/>
      <c r="AZ278" s="406"/>
      <c r="BA278" s="406"/>
      <c r="BB278" s="382" cm="1">
        <f t="array" ref="BB278">bdRateExtend($G276:$G279,L276:L279,$Z276:$Z279,AE276:AE279)</f>
        <v>-1</v>
      </c>
      <c r="BC278" s="377"/>
      <c r="BD278" s="382" cm="1">
        <f t="array" ref="BD278">bdRateExtend($G276:$G279,M276:M279,$Z276:$Z279,AF276:AF279)</f>
        <v>-1</v>
      </c>
      <c r="BE278" s="377"/>
      <c r="BF278" s="380" cm="1">
        <f t="array" ref="BF278">bdRateExtend($G276:$G279,N276:N279,$Z276:$Z279,AG276:AG279)</f>
        <v>-1</v>
      </c>
      <c r="BG278" s="377"/>
      <c r="BH278" s="380" t="e" cm="1">
        <f t="array" ref="BH278">bdRateExtend($G276:$G279,O276:O279,$Z276:$Z279,AH276:AH279)</f>
        <v>#VALUE!</v>
      </c>
      <c r="BI278" s="377"/>
      <c r="BJ278" s="382" t="e" cm="1">
        <f t="array" ref="BJ278">bdRateExtend($G276:$G279,P276:P279,$Z276:$Z279,AI276:AI279)</f>
        <v>#VALUE!</v>
      </c>
      <c r="BK278" s="377"/>
      <c r="BL278" s="382" t="e" cm="1">
        <f t="array" ref="BL278">bdRateExtend($G276:$G279,Q276:Q279,$Z276:$Z279,AJ276:AJ279)</f>
        <v>#VALUE!</v>
      </c>
      <c r="BM278" s="377"/>
      <c r="BN278" s="382" t="e" cm="1">
        <f t="array" ref="BN278">bdRateExtend($G276:$G279,R276:R279,$Z276:$Z279,AK276:AK279)</f>
        <v>#VALUE!</v>
      </c>
      <c r="BO278" s="403"/>
      <c r="BP278" s="403"/>
      <c r="BQ278" s="403"/>
      <c r="BR278" s="403"/>
    </row>
    <row r="279" spans="1:70" ht="17" customHeight="1" thickBot="1" x14ac:dyDescent="0.25">
      <c r="A279" s="387"/>
      <c r="B279" s="391"/>
      <c r="C279" s="394"/>
      <c r="D279" s="397"/>
      <c r="E279" s="400"/>
      <c r="F279" s="313">
        <v>63</v>
      </c>
      <c r="G279" s="37">
        <f>'Anchor-Still'!B276</f>
        <v>0</v>
      </c>
      <c r="H279" s="38">
        <f>'Anchor-Still'!C276</f>
        <v>0</v>
      </c>
      <c r="I279" s="38">
        <f>'Anchor-Still'!D276</f>
        <v>0</v>
      </c>
      <c r="J279" s="38">
        <f>'Anchor-Still'!E276</f>
        <v>0</v>
      </c>
      <c r="K279" s="38"/>
      <c r="L279" s="38">
        <f>'Anchor-Still'!F276</f>
        <v>0</v>
      </c>
      <c r="M279" s="38">
        <f>'Anchor-Still'!G276</f>
        <v>0</v>
      </c>
      <c r="N279" s="38">
        <f>'Anchor-Still'!H276</f>
        <v>0</v>
      </c>
      <c r="O279" s="38"/>
      <c r="P279" s="38"/>
      <c r="Q279" s="38"/>
      <c r="R279" s="38"/>
      <c r="S279" s="38"/>
      <c r="T279" s="38"/>
      <c r="U279" s="38"/>
      <c r="V279" s="38">
        <f>'Anchor-Still'!I276</f>
        <v>0</v>
      </c>
      <c r="W279" s="38">
        <f>'Anchor-Still'!J276</f>
        <v>0</v>
      </c>
      <c r="X279" s="39">
        <f t="shared" si="19"/>
        <v>0</v>
      </c>
      <c r="Y279" s="15"/>
      <c r="Z279" s="37">
        <f>'Test-Still'!B276</f>
        <v>23672</v>
      </c>
      <c r="AA279" s="38">
        <f>'Test-Still'!C276</f>
        <v>27.764500000000002</v>
      </c>
      <c r="AB279" s="38">
        <f>'Test-Still'!D276</f>
        <v>32.542200000000001</v>
      </c>
      <c r="AC279" s="38">
        <f>'Test-Still'!E276</f>
        <v>31.4969</v>
      </c>
      <c r="AD279" s="38"/>
      <c r="AE279" s="38">
        <f>'Test-Still'!F276</f>
        <v>8.0408000000000008</v>
      </c>
      <c r="AF279" s="38">
        <f>'Test-Still'!G276</f>
        <v>8.9404000000000003</v>
      </c>
      <c r="AG279" s="38">
        <f>'Test-Still'!H276</f>
        <v>18.5989</v>
      </c>
      <c r="AH279" s="38"/>
      <c r="AI279" s="38"/>
      <c r="AJ279" s="38"/>
      <c r="AK279" s="38"/>
      <c r="AL279" s="38"/>
      <c r="AM279" s="38"/>
      <c r="AN279" s="38"/>
      <c r="AO279" s="38">
        <f>'Test-Still'!I276</f>
        <v>8.1999999999999993</v>
      </c>
      <c r="AP279" s="38">
        <f>'Test-Still'!J276</f>
        <v>2.5999999999999999E-2</v>
      </c>
      <c r="AQ279" s="39">
        <f t="shared" si="20"/>
        <v>2.2777777777777774E-3</v>
      </c>
      <c r="AR279" s="37" t="e">
        <f t="shared" si="21"/>
        <v>#DIV/0!</v>
      </c>
      <c r="AS279" s="38" t="e">
        <f t="shared" si="22"/>
        <v>#DIV/0!</v>
      </c>
      <c r="AT279" s="16"/>
      <c r="AU279" s="16"/>
      <c r="AV279" s="383"/>
      <c r="AW279" s="384"/>
      <c r="AX279" s="404"/>
      <c r="AY279" s="404"/>
      <c r="AZ279" s="407"/>
      <c r="BA279" s="407"/>
      <c r="BB279" s="384"/>
      <c r="BC279" s="378"/>
      <c r="BD279" s="384"/>
      <c r="BE279" s="378"/>
      <c r="BF279" s="385"/>
      <c r="BG279" s="378"/>
      <c r="BH279" s="385"/>
      <c r="BI279" s="378"/>
      <c r="BJ279" s="384"/>
      <c r="BK279" s="378"/>
      <c r="BL279" s="384"/>
      <c r="BM279" s="378"/>
      <c r="BN279" s="384"/>
      <c r="BO279" s="404"/>
      <c r="BP279" s="404"/>
      <c r="BQ279" s="404"/>
      <c r="BR279" s="404"/>
    </row>
    <row r="280" spans="1:70" ht="17" customHeight="1" x14ac:dyDescent="0.2">
      <c r="A280" s="387"/>
      <c r="B280" s="389" t="s">
        <v>1280</v>
      </c>
      <c r="C280" s="392" t="s">
        <v>1241</v>
      </c>
      <c r="D280" s="395"/>
      <c r="E280" s="398">
        <v>8</v>
      </c>
      <c r="F280" s="311">
        <v>18</v>
      </c>
      <c r="G280" s="32">
        <f>'Anchor-Still'!B277</f>
        <v>0</v>
      </c>
      <c r="H280" s="33">
        <f>'Anchor-Still'!C277</f>
        <v>0</v>
      </c>
      <c r="I280" s="33">
        <f>'Anchor-Still'!D277</f>
        <v>0</v>
      </c>
      <c r="J280" s="33">
        <f>'Anchor-Still'!E277</f>
        <v>0</v>
      </c>
      <c r="K280" s="33"/>
      <c r="L280" s="33">
        <f>'Anchor-Still'!F277</f>
        <v>0</v>
      </c>
      <c r="M280" s="33">
        <f>'Anchor-Still'!G277</f>
        <v>0</v>
      </c>
      <c r="N280" s="33">
        <f>'Anchor-Still'!H277</f>
        <v>0</v>
      </c>
      <c r="O280" s="33"/>
      <c r="P280" s="33"/>
      <c r="Q280" s="33"/>
      <c r="R280" s="33"/>
      <c r="S280" s="33"/>
      <c r="T280" s="33"/>
      <c r="U280" s="33"/>
      <c r="V280" s="33">
        <f>'Anchor-Still'!I277</f>
        <v>0</v>
      </c>
      <c r="W280" s="33">
        <f>'Anchor-Still'!J277</f>
        <v>0</v>
      </c>
      <c r="X280" s="34">
        <f t="shared" si="19"/>
        <v>0</v>
      </c>
      <c r="Y280" s="15"/>
      <c r="Z280" s="32">
        <f>'Test-Still'!B277</f>
        <v>512480</v>
      </c>
      <c r="AA280" s="33">
        <f>'Test-Still'!C277</f>
        <v>42.151600000000002</v>
      </c>
      <c r="AB280" s="33">
        <f>'Test-Still'!D277</f>
        <v>55.056100000000001</v>
      </c>
      <c r="AC280" s="33">
        <f>'Test-Still'!E277</f>
        <v>60</v>
      </c>
      <c r="AD280" s="33"/>
      <c r="AE280" s="33">
        <f>'Test-Still'!F277</f>
        <v>23.502800000000001</v>
      </c>
      <c r="AF280" s="33">
        <f>'Test-Still'!G277</f>
        <v>22.6433</v>
      </c>
      <c r="AG280" s="33">
        <f>'Test-Still'!H277</f>
        <v>94.417000000000002</v>
      </c>
      <c r="AH280" s="33"/>
      <c r="AI280" s="33"/>
      <c r="AJ280" s="33"/>
      <c r="AK280" s="33"/>
      <c r="AL280" s="33"/>
      <c r="AM280" s="33"/>
      <c r="AN280" s="33"/>
      <c r="AO280" s="33">
        <f>'Test-Still'!I277</f>
        <v>31.6</v>
      </c>
      <c r="AP280" s="33">
        <f>'Test-Still'!J277</f>
        <v>4.3799999999999999E-2</v>
      </c>
      <c r="AQ280" s="34">
        <f t="shared" si="20"/>
        <v>8.7777777777777784E-3</v>
      </c>
      <c r="AR280" s="32" t="e">
        <f t="shared" si="21"/>
        <v>#DIV/0!</v>
      </c>
      <c r="AS280" s="33" t="e">
        <f t="shared" si="22"/>
        <v>#DIV/0!</v>
      </c>
      <c r="AT280" s="16"/>
      <c r="AU280" s="16"/>
      <c r="AV280" s="440" t="s">
        <v>123</v>
      </c>
      <c r="AW280" s="401" cm="1">
        <f t="array" ref="AW280">bdRateExtend($G280:$G283,H280:H283,$Z280:$Z283,AA280:AA283)</f>
        <v>-1</v>
      </c>
      <c r="AX280" s="402" cm="1">
        <f t="array" ref="AX280">bdRateExtend($G280:$G285,H280:H285,$Z280:$Z285,AA280:AA285)</f>
        <v>-1</v>
      </c>
      <c r="AY280" s="402" cm="1">
        <f t="array" ref="AY280">bdRateExtend($G280:$G285,I280:I285,$Z280:$Z285,AB280:AB285)</f>
        <v>-1</v>
      </c>
      <c r="AZ280" s="405" cm="1">
        <f t="array" ref="AZ280">bdRateExtend($G280:$G285,J280:J285,$Z280:$Z285,AC280:AC285)</f>
        <v>-1</v>
      </c>
      <c r="BA280" s="405" t="e" cm="1">
        <f t="array" ref="BA280">bdRateExtend($G280:$G285,K280:K285,$Z280:$Z285,AD280:AD285)</f>
        <v>#VALUE!</v>
      </c>
      <c r="BB280" s="401" cm="1">
        <f t="array" ref="BB280">bdRateExtend($G280:$G283,L280:L283,$Z280:$Z283,AE280:AE283)</f>
        <v>-1</v>
      </c>
      <c r="BC280" s="376" cm="1">
        <f t="array" ref="BC280">bdRateExtend($G280:$G285,L280:L285,$Z280:$Z285,AE280:AE285)</f>
        <v>-1</v>
      </c>
      <c r="BD280" s="401" cm="1">
        <f t="array" ref="BD280">bdRateExtend($G280:$G283,M280:M283,$Z280:$Z283,AF280:AF283)</f>
        <v>-1</v>
      </c>
      <c r="BE280" s="376" cm="1">
        <f t="array" ref="BE280">bdRateExtend($G280:$G285,M280:M285,$Z280:$Z285,AF280:AF285)</f>
        <v>-1</v>
      </c>
      <c r="BF280" s="379" cm="1">
        <f t="array" ref="BF280">bdRateExtend($G280:$G283,N280:N283,$Z280:$Z283,AG280:AG283)</f>
        <v>-1</v>
      </c>
      <c r="BG280" s="376" cm="1">
        <f t="array" ref="BG280">bdRateExtend($G280:$G285,N280:N285,$Z280:$Z285,AG280:AG285)</f>
        <v>-1</v>
      </c>
      <c r="BH280" s="379" t="e" cm="1">
        <f t="array" ref="BH280">bdRateExtend($G280:$G283,O280:O283,$Z280:$Z283,AH280:AH283)</f>
        <v>#VALUE!</v>
      </c>
      <c r="BI280" s="376" t="e" cm="1">
        <f t="array" ref="BI280">bdRateExtend($G280:$G285,O280:O285,$Z280:$Z285,AH280:AH285)</f>
        <v>#VALUE!</v>
      </c>
      <c r="BJ280" s="401" t="e" cm="1">
        <f t="array" ref="BJ280">bdRateExtend($G280:$G283,P280:P283,$Z280:$Z283,AI280:AI283)</f>
        <v>#VALUE!</v>
      </c>
      <c r="BK280" s="376" t="e" cm="1">
        <f t="array" ref="BK280">bdRateExtend($G280:$G285,P280:P285,$Z280:$Z285,AI280:AI285)</f>
        <v>#VALUE!</v>
      </c>
      <c r="BL280" s="401" t="e" cm="1">
        <f t="array" ref="BL280">bdRateExtend($G280:$G283,Q280:Q283,$Z280:$Z283,AJ280:AJ283)</f>
        <v>#VALUE!</v>
      </c>
      <c r="BM280" s="376" t="e" cm="1">
        <f t="array" ref="BM280">bdRateExtend($G280:$G285,Q280:Q285,$Z280:$Z285,AJ280:AJ285)</f>
        <v>#VALUE!</v>
      </c>
      <c r="BN280" s="401" t="e" cm="1">
        <f t="array" ref="BN280">bdRateExtend($G280:$G283,R280:R283,$Z280:$Z283,AK280:AK283)</f>
        <v>#VALUE!</v>
      </c>
      <c r="BO280" s="402" t="e" cm="1">
        <f t="array" ref="BO280">bdRateExtend($G280:$G285,R280:R285,$Z280:$Z285,AK280:AK285)</f>
        <v>#VALUE!</v>
      </c>
      <c r="BP280" s="402" t="e" cm="1">
        <f t="array" ref="BP280">bdRateExtend($G280:$G285,S280:S285,$Z280:$Z285,AL280:AL285)</f>
        <v>#VALUE!</v>
      </c>
      <c r="BQ280" s="402" t="e" cm="1">
        <f t="array" ref="BQ280">bdRateExtend($G280:$G285,T280:T285,$Z280:$Z285,AM280:AM285)</f>
        <v>#VALUE!</v>
      </c>
      <c r="BR280" s="402" t="e" cm="1">
        <f t="array" ref="BR280">bdRateExtend($G280:$G285,U280:U285,$Z280:$Z285,AN280:AN285)</f>
        <v>#VALUE!</v>
      </c>
    </row>
    <row r="281" spans="1:70" ht="17" customHeight="1" x14ac:dyDescent="0.2">
      <c r="A281" s="387"/>
      <c r="B281" s="390"/>
      <c r="C281" s="393"/>
      <c r="D281" s="396"/>
      <c r="E281" s="399"/>
      <c r="F281" s="312">
        <v>27</v>
      </c>
      <c r="G281" s="35">
        <f>'Anchor-Still'!B278</f>
        <v>0</v>
      </c>
      <c r="H281" s="40">
        <f>'Anchor-Still'!C278</f>
        <v>0</v>
      </c>
      <c r="I281" s="40">
        <f>'Anchor-Still'!D278</f>
        <v>0</v>
      </c>
      <c r="J281" s="40">
        <f>'Anchor-Still'!E278</f>
        <v>0</v>
      </c>
      <c r="K281" s="40"/>
      <c r="L281" s="40">
        <f>'Anchor-Still'!F278</f>
        <v>0</v>
      </c>
      <c r="M281" s="40">
        <f>'Anchor-Still'!G278</f>
        <v>0</v>
      </c>
      <c r="N281" s="40">
        <f>'Anchor-Still'!H278</f>
        <v>0</v>
      </c>
      <c r="O281" s="40"/>
      <c r="P281" s="40"/>
      <c r="Q281" s="40"/>
      <c r="R281" s="40"/>
      <c r="S281" s="40"/>
      <c r="T281" s="40"/>
      <c r="U281" s="40"/>
      <c r="V281" s="40">
        <f>'Anchor-Still'!I278</f>
        <v>0</v>
      </c>
      <c r="W281" s="40">
        <f>'Anchor-Still'!J278</f>
        <v>0</v>
      </c>
      <c r="X281" s="36">
        <f t="shared" si="19"/>
        <v>0</v>
      </c>
      <c r="Y281" s="15"/>
      <c r="Z281" s="35">
        <f>'Test-Still'!B278</f>
        <v>332344</v>
      </c>
      <c r="AA281" s="40">
        <f>'Test-Still'!C278</f>
        <v>40.1633</v>
      </c>
      <c r="AB281" s="40">
        <f>'Test-Still'!D278</f>
        <v>55.056100000000001</v>
      </c>
      <c r="AC281" s="40">
        <f>'Test-Still'!E278</f>
        <v>60</v>
      </c>
      <c r="AD281" s="40"/>
      <c r="AE281" s="40">
        <f>'Test-Still'!F278</f>
        <v>21.020299999999999</v>
      </c>
      <c r="AF281" s="40">
        <f>'Test-Still'!G278</f>
        <v>20.611999999999998</v>
      </c>
      <c r="AG281" s="40">
        <f>'Test-Still'!H278</f>
        <v>91.626400000000004</v>
      </c>
      <c r="AH281" s="40"/>
      <c r="AI281" s="40"/>
      <c r="AJ281" s="40"/>
      <c r="AK281" s="40"/>
      <c r="AL281" s="40"/>
      <c r="AM281" s="40"/>
      <c r="AN281" s="40"/>
      <c r="AO281" s="40">
        <f>'Test-Still'!I278</f>
        <v>24</v>
      </c>
      <c r="AP281" s="40">
        <f>'Test-Still'!J278</f>
        <v>4.2099999999999999E-2</v>
      </c>
      <c r="AQ281" s="36">
        <f t="shared" si="20"/>
        <v>6.6666666666666671E-3</v>
      </c>
      <c r="AR281" s="35" t="e">
        <f t="shared" si="21"/>
        <v>#DIV/0!</v>
      </c>
      <c r="AS281" s="40" t="e">
        <f t="shared" si="22"/>
        <v>#DIV/0!</v>
      </c>
      <c r="AT281" s="16"/>
      <c r="AU281" s="16"/>
      <c r="AV281" s="381"/>
      <c r="AW281" s="382"/>
      <c r="AX281" s="403"/>
      <c r="AY281" s="403"/>
      <c r="AZ281" s="406"/>
      <c r="BA281" s="406"/>
      <c r="BB281" s="382"/>
      <c r="BC281" s="377"/>
      <c r="BD281" s="382"/>
      <c r="BE281" s="377"/>
      <c r="BF281" s="380"/>
      <c r="BG281" s="377"/>
      <c r="BH281" s="380"/>
      <c r="BI281" s="377"/>
      <c r="BJ281" s="382"/>
      <c r="BK281" s="377"/>
      <c r="BL281" s="382"/>
      <c r="BM281" s="377"/>
      <c r="BN281" s="382"/>
      <c r="BO281" s="403"/>
      <c r="BP281" s="403"/>
      <c r="BQ281" s="403"/>
      <c r="BR281" s="403"/>
    </row>
    <row r="282" spans="1:70" ht="17" customHeight="1" x14ac:dyDescent="0.2">
      <c r="A282" s="387"/>
      <c r="B282" s="390"/>
      <c r="C282" s="393"/>
      <c r="D282" s="396"/>
      <c r="E282" s="399"/>
      <c r="F282" s="312">
        <v>36</v>
      </c>
      <c r="G282" s="35">
        <f>'Anchor-Still'!B279</f>
        <v>0</v>
      </c>
      <c r="H282" s="40">
        <f>'Anchor-Still'!C279</f>
        <v>0</v>
      </c>
      <c r="I282" s="40">
        <f>'Anchor-Still'!D279</f>
        <v>0</v>
      </c>
      <c r="J282" s="40">
        <f>'Anchor-Still'!E279</f>
        <v>0</v>
      </c>
      <c r="K282" s="40"/>
      <c r="L282" s="40">
        <f>'Anchor-Still'!F279</f>
        <v>0</v>
      </c>
      <c r="M282" s="40">
        <f>'Anchor-Still'!G279</f>
        <v>0</v>
      </c>
      <c r="N282" s="40">
        <f>'Anchor-Still'!H279</f>
        <v>0</v>
      </c>
      <c r="O282" s="40"/>
      <c r="P282" s="40"/>
      <c r="Q282" s="40"/>
      <c r="R282" s="40"/>
      <c r="S282" s="40"/>
      <c r="T282" s="40"/>
      <c r="U282" s="40"/>
      <c r="V282" s="40">
        <f>'Anchor-Still'!I279</f>
        <v>0</v>
      </c>
      <c r="W282" s="40">
        <f>'Anchor-Still'!J279</f>
        <v>0</v>
      </c>
      <c r="X282" s="36">
        <f t="shared" si="19"/>
        <v>0</v>
      </c>
      <c r="Y282" s="15"/>
      <c r="Z282" s="35">
        <f>'Test-Still'!B279</f>
        <v>191560</v>
      </c>
      <c r="AA282" s="40">
        <f>'Test-Still'!C279</f>
        <v>37.563699999999997</v>
      </c>
      <c r="AB282" s="40">
        <f>'Test-Still'!D279</f>
        <v>55.056100000000001</v>
      </c>
      <c r="AC282" s="40">
        <f>'Test-Still'!E279</f>
        <v>60</v>
      </c>
      <c r="AD282" s="40"/>
      <c r="AE282" s="40">
        <f>'Test-Still'!F279</f>
        <v>17.943300000000001</v>
      </c>
      <c r="AF282" s="40">
        <f>'Test-Still'!G279</f>
        <v>17.966999999999999</v>
      </c>
      <c r="AG282" s="40">
        <f>'Test-Still'!H279</f>
        <v>85.215699999999998</v>
      </c>
      <c r="AH282" s="40"/>
      <c r="AI282" s="40"/>
      <c r="AJ282" s="40"/>
      <c r="AK282" s="40"/>
      <c r="AL282" s="40"/>
      <c r="AM282" s="40"/>
      <c r="AN282" s="40"/>
      <c r="AO282" s="40">
        <f>'Test-Still'!I279</f>
        <v>22.4</v>
      </c>
      <c r="AP282" s="40">
        <f>'Test-Still'!J279</f>
        <v>3.7699999999999997E-2</v>
      </c>
      <c r="AQ282" s="36">
        <f t="shared" si="20"/>
        <v>6.2222222222222219E-3</v>
      </c>
      <c r="AR282" s="35" t="e">
        <f t="shared" si="21"/>
        <v>#DIV/0!</v>
      </c>
      <c r="AS282" s="40" t="e">
        <f t="shared" si="22"/>
        <v>#DIV/0!</v>
      </c>
      <c r="AT282" s="16"/>
      <c r="AU282" s="16"/>
      <c r="AV282" s="381" t="s">
        <v>124</v>
      </c>
      <c r="AW282" s="382" cm="1">
        <f t="array" ref="AW282">bdRateExtend($G281:$G284,H281:H284,$Z281:$Z284,AA281:AA284)</f>
        <v>-1</v>
      </c>
      <c r="AX282" s="403"/>
      <c r="AY282" s="403"/>
      <c r="AZ282" s="406"/>
      <c r="BA282" s="406"/>
      <c r="BB282" s="382" cm="1">
        <f t="array" ref="BB282">bdRateExtend($G281:$G284,L281:L284,$Z281:$Z284,AE281:AE284)</f>
        <v>-1</v>
      </c>
      <c r="BC282" s="377"/>
      <c r="BD282" s="382" cm="1">
        <f t="array" ref="BD282">bdRateExtend($G281:$G284,M281:M284,$Z281:$Z284,AF281:AF284)</f>
        <v>-1</v>
      </c>
      <c r="BE282" s="377"/>
      <c r="BF282" s="380" cm="1">
        <f t="array" ref="BF282">bdRateExtend($G281:$G284,N281:N284,$Z281:$Z284,AG281:AG284)</f>
        <v>-1</v>
      </c>
      <c r="BG282" s="377"/>
      <c r="BH282" s="380" t="e" cm="1">
        <f t="array" ref="BH282">bdRateExtend($G281:$G284,O281:O284,$Z281:$Z284,AH281:AH284)</f>
        <v>#VALUE!</v>
      </c>
      <c r="BI282" s="377"/>
      <c r="BJ282" s="382" t="e" cm="1">
        <f t="array" ref="BJ282">bdRateExtend($G281:$G284,P281:P284,$Z281:$Z284,AI281:AI284)</f>
        <v>#VALUE!</v>
      </c>
      <c r="BK282" s="377"/>
      <c r="BL282" s="382" t="e" cm="1">
        <f t="array" ref="BL282">bdRateExtend($G281:$G284,Q281:Q284,$Z281:$Z284,AJ281:AJ284)</f>
        <v>#VALUE!</v>
      </c>
      <c r="BM282" s="377"/>
      <c r="BN282" s="382" t="e" cm="1">
        <f t="array" ref="BN282">bdRateExtend($G281:$G284,R281:R284,$Z281:$Z284,AK281:AK284)</f>
        <v>#VALUE!</v>
      </c>
      <c r="BO282" s="403"/>
      <c r="BP282" s="403"/>
      <c r="BQ282" s="403"/>
      <c r="BR282" s="403"/>
    </row>
    <row r="283" spans="1:70" ht="17" customHeight="1" x14ac:dyDescent="0.2">
      <c r="A283" s="387"/>
      <c r="B283" s="390"/>
      <c r="C283" s="393"/>
      <c r="D283" s="396"/>
      <c r="E283" s="399"/>
      <c r="F283" s="312">
        <v>45</v>
      </c>
      <c r="G283" s="35">
        <f>'Anchor-Still'!B280</f>
        <v>0</v>
      </c>
      <c r="H283" s="40">
        <f>'Anchor-Still'!C280</f>
        <v>0</v>
      </c>
      <c r="I283" s="40">
        <f>'Anchor-Still'!D280</f>
        <v>0</v>
      </c>
      <c r="J283" s="40">
        <f>'Anchor-Still'!E280</f>
        <v>0</v>
      </c>
      <c r="K283" s="40"/>
      <c r="L283" s="40">
        <f>'Anchor-Still'!F280</f>
        <v>0</v>
      </c>
      <c r="M283" s="40">
        <f>'Anchor-Still'!G280</f>
        <v>0</v>
      </c>
      <c r="N283" s="40">
        <f>'Anchor-Still'!H280</f>
        <v>0</v>
      </c>
      <c r="O283" s="40"/>
      <c r="P283" s="40"/>
      <c r="Q283" s="40"/>
      <c r="R283" s="40"/>
      <c r="S283" s="40"/>
      <c r="T283" s="40"/>
      <c r="U283" s="40"/>
      <c r="V283" s="40">
        <f>'Anchor-Still'!I280</f>
        <v>0</v>
      </c>
      <c r="W283" s="40">
        <f>'Anchor-Still'!J280</f>
        <v>0</v>
      </c>
      <c r="X283" s="36">
        <f t="shared" si="19"/>
        <v>0</v>
      </c>
      <c r="Y283" s="15"/>
      <c r="Z283" s="35">
        <f>'Test-Still'!B280</f>
        <v>100264</v>
      </c>
      <c r="AA283" s="40">
        <f>'Test-Still'!C280</f>
        <v>34.786000000000001</v>
      </c>
      <c r="AB283" s="40">
        <f>'Test-Still'!D280</f>
        <v>55.056100000000001</v>
      </c>
      <c r="AC283" s="40">
        <f>'Test-Still'!E280</f>
        <v>60</v>
      </c>
      <c r="AD283" s="40"/>
      <c r="AE283" s="40">
        <f>'Test-Still'!F280</f>
        <v>14.440099999999999</v>
      </c>
      <c r="AF283" s="40">
        <f>'Test-Still'!G280</f>
        <v>14.8459</v>
      </c>
      <c r="AG283" s="40">
        <f>'Test-Still'!H280</f>
        <v>73.373699999999999</v>
      </c>
      <c r="AH283" s="40"/>
      <c r="AI283" s="40"/>
      <c r="AJ283" s="40"/>
      <c r="AK283" s="40"/>
      <c r="AL283" s="40"/>
      <c r="AM283" s="40"/>
      <c r="AN283" s="40"/>
      <c r="AO283" s="40">
        <f>'Test-Still'!I280</f>
        <v>15.9</v>
      </c>
      <c r="AP283" s="40">
        <f>'Test-Still'!J280</f>
        <v>3.39E-2</v>
      </c>
      <c r="AQ283" s="36">
        <f t="shared" si="20"/>
        <v>4.4166666666666668E-3</v>
      </c>
      <c r="AR283" s="35" t="e">
        <f t="shared" si="21"/>
        <v>#DIV/0!</v>
      </c>
      <c r="AS283" s="40" t="e">
        <f t="shared" si="22"/>
        <v>#DIV/0!</v>
      </c>
      <c r="AT283" s="16"/>
      <c r="AU283" s="16"/>
      <c r="AV283" s="381"/>
      <c r="AW283" s="382"/>
      <c r="AX283" s="403"/>
      <c r="AY283" s="403"/>
      <c r="AZ283" s="406"/>
      <c r="BA283" s="406"/>
      <c r="BB283" s="382"/>
      <c r="BC283" s="377"/>
      <c r="BD283" s="382"/>
      <c r="BE283" s="377"/>
      <c r="BF283" s="380"/>
      <c r="BG283" s="377"/>
      <c r="BH283" s="380"/>
      <c r="BI283" s="377"/>
      <c r="BJ283" s="382"/>
      <c r="BK283" s="377"/>
      <c r="BL283" s="382"/>
      <c r="BM283" s="377"/>
      <c r="BN283" s="382"/>
      <c r="BO283" s="403"/>
      <c r="BP283" s="403"/>
      <c r="BQ283" s="403"/>
      <c r="BR283" s="403"/>
    </row>
    <row r="284" spans="1:70" ht="17" customHeight="1" x14ac:dyDescent="0.2">
      <c r="A284" s="387"/>
      <c r="B284" s="390"/>
      <c r="C284" s="393"/>
      <c r="D284" s="396"/>
      <c r="E284" s="399"/>
      <c r="F284" s="312">
        <v>54</v>
      </c>
      <c r="G284" s="35">
        <f>'Anchor-Still'!B281</f>
        <v>0</v>
      </c>
      <c r="H284" s="40">
        <f>'Anchor-Still'!C281</f>
        <v>0</v>
      </c>
      <c r="I284" s="40">
        <f>'Anchor-Still'!D281</f>
        <v>0</v>
      </c>
      <c r="J284" s="40">
        <f>'Anchor-Still'!E281</f>
        <v>0</v>
      </c>
      <c r="K284" s="40"/>
      <c r="L284" s="40">
        <f>'Anchor-Still'!F281</f>
        <v>0</v>
      </c>
      <c r="M284" s="40">
        <f>'Anchor-Still'!G281</f>
        <v>0</v>
      </c>
      <c r="N284" s="40">
        <f>'Anchor-Still'!H281</f>
        <v>0</v>
      </c>
      <c r="O284" s="40"/>
      <c r="P284" s="40"/>
      <c r="Q284" s="40"/>
      <c r="R284" s="40"/>
      <c r="S284" s="40"/>
      <c r="T284" s="40"/>
      <c r="U284" s="40"/>
      <c r="V284" s="40">
        <f>'Anchor-Still'!I281</f>
        <v>0</v>
      </c>
      <c r="W284" s="40">
        <f>'Anchor-Still'!J281</f>
        <v>0</v>
      </c>
      <c r="X284" s="36">
        <f t="shared" si="19"/>
        <v>0</v>
      </c>
      <c r="Y284" s="15"/>
      <c r="Z284" s="35">
        <f>'Test-Still'!B281</f>
        <v>48584</v>
      </c>
      <c r="AA284" s="40">
        <f>'Test-Still'!C281</f>
        <v>32.249499999999998</v>
      </c>
      <c r="AB284" s="40">
        <f>'Test-Still'!D281</f>
        <v>55.056100000000001</v>
      </c>
      <c r="AC284" s="40">
        <f>'Test-Still'!E281</f>
        <v>60</v>
      </c>
      <c r="AD284" s="40"/>
      <c r="AE284" s="40">
        <f>'Test-Still'!F281</f>
        <v>10.9474</v>
      </c>
      <c r="AF284" s="40">
        <f>'Test-Still'!G281</f>
        <v>11.659000000000001</v>
      </c>
      <c r="AG284" s="40">
        <f>'Test-Still'!H281</f>
        <v>55.654200000000003</v>
      </c>
      <c r="AH284" s="40"/>
      <c r="AI284" s="40"/>
      <c r="AJ284" s="40"/>
      <c r="AK284" s="40"/>
      <c r="AL284" s="40"/>
      <c r="AM284" s="40"/>
      <c r="AN284" s="40"/>
      <c r="AO284" s="40">
        <f>'Test-Still'!I281</f>
        <v>11.3</v>
      </c>
      <c r="AP284" s="40">
        <f>'Test-Still'!J281</f>
        <v>2.7799999999999998E-2</v>
      </c>
      <c r="AQ284" s="36">
        <f t="shared" si="20"/>
        <v>3.138888888888889E-3</v>
      </c>
      <c r="AR284" s="35" t="e">
        <f t="shared" si="21"/>
        <v>#DIV/0!</v>
      </c>
      <c r="AS284" s="40" t="e">
        <f t="shared" si="22"/>
        <v>#DIV/0!</v>
      </c>
      <c r="AT284" s="16"/>
      <c r="AU284" s="16"/>
      <c r="AV284" s="381" t="s">
        <v>125</v>
      </c>
      <c r="AW284" s="382" cm="1">
        <f t="array" ref="AW284">bdRateExtend($G282:$G285,H282:H285,$Z282:$Z285,AA282:AA285)</f>
        <v>-1</v>
      </c>
      <c r="AX284" s="403"/>
      <c r="AY284" s="403"/>
      <c r="AZ284" s="406"/>
      <c r="BA284" s="406"/>
      <c r="BB284" s="382" cm="1">
        <f t="array" ref="BB284">bdRateExtend($G282:$G285,L282:L285,$Z282:$Z285,AE282:AE285)</f>
        <v>-1</v>
      </c>
      <c r="BC284" s="377"/>
      <c r="BD284" s="382" cm="1">
        <f t="array" ref="BD284">bdRateExtend($G282:$G285,M282:M285,$Z282:$Z285,AF282:AF285)</f>
        <v>-1</v>
      </c>
      <c r="BE284" s="377"/>
      <c r="BF284" s="380" cm="1">
        <f t="array" ref="BF284">bdRateExtend($G282:$G285,N282:N285,$Z282:$Z285,AG282:AG285)</f>
        <v>-1</v>
      </c>
      <c r="BG284" s="377"/>
      <c r="BH284" s="380" t="e" cm="1">
        <f t="array" ref="BH284">bdRateExtend($G282:$G285,O282:O285,$Z282:$Z285,AH282:AH285)</f>
        <v>#VALUE!</v>
      </c>
      <c r="BI284" s="377"/>
      <c r="BJ284" s="382" t="e" cm="1">
        <f t="array" ref="BJ284">bdRateExtend($G282:$G285,P282:P285,$Z282:$Z285,AI282:AI285)</f>
        <v>#VALUE!</v>
      </c>
      <c r="BK284" s="377"/>
      <c r="BL284" s="382" t="e" cm="1">
        <f t="array" ref="BL284">bdRateExtend($G282:$G285,Q282:Q285,$Z282:$Z285,AJ282:AJ285)</f>
        <v>#VALUE!</v>
      </c>
      <c r="BM284" s="377"/>
      <c r="BN284" s="382" t="e" cm="1">
        <f t="array" ref="BN284">bdRateExtend($G282:$G285,R282:R285,$Z282:$Z285,AK282:AK285)</f>
        <v>#VALUE!</v>
      </c>
      <c r="BO284" s="403"/>
      <c r="BP284" s="403"/>
      <c r="BQ284" s="403"/>
      <c r="BR284" s="403"/>
    </row>
    <row r="285" spans="1:70" ht="17" customHeight="1" thickBot="1" x14ac:dyDescent="0.25">
      <c r="A285" s="387"/>
      <c r="B285" s="391"/>
      <c r="C285" s="394"/>
      <c r="D285" s="397"/>
      <c r="E285" s="400"/>
      <c r="F285" s="313">
        <v>63</v>
      </c>
      <c r="G285" s="37">
        <f>'Anchor-Still'!B282</f>
        <v>0</v>
      </c>
      <c r="H285" s="38">
        <f>'Anchor-Still'!C282</f>
        <v>0</v>
      </c>
      <c r="I285" s="38">
        <f>'Anchor-Still'!D282</f>
        <v>0</v>
      </c>
      <c r="J285" s="38">
        <f>'Anchor-Still'!E282</f>
        <v>0</v>
      </c>
      <c r="K285" s="38"/>
      <c r="L285" s="38">
        <f>'Anchor-Still'!F282</f>
        <v>0</v>
      </c>
      <c r="M285" s="38">
        <f>'Anchor-Still'!G282</f>
        <v>0</v>
      </c>
      <c r="N285" s="38">
        <f>'Anchor-Still'!H282</f>
        <v>0</v>
      </c>
      <c r="O285" s="38"/>
      <c r="P285" s="38"/>
      <c r="Q285" s="38"/>
      <c r="R285" s="38"/>
      <c r="S285" s="38"/>
      <c r="T285" s="38"/>
      <c r="U285" s="38"/>
      <c r="V285" s="38">
        <f>'Anchor-Still'!I282</f>
        <v>0</v>
      </c>
      <c r="W285" s="38">
        <f>'Anchor-Still'!J282</f>
        <v>0</v>
      </c>
      <c r="X285" s="39">
        <f t="shared" si="19"/>
        <v>0</v>
      </c>
      <c r="Y285" s="15"/>
      <c r="Z285" s="37">
        <f>'Test-Still'!B282</f>
        <v>13760</v>
      </c>
      <c r="AA285" s="38">
        <f>'Test-Still'!C282</f>
        <v>29.0183</v>
      </c>
      <c r="AB285" s="38">
        <f>'Test-Still'!D282</f>
        <v>55.056100000000001</v>
      </c>
      <c r="AC285" s="38">
        <f>'Test-Still'!E282</f>
        <v>60</v>
      </c>
      <c r="AD285" s="38"/>
      <c r="AE285" s="38">
        <f>'Test-Still'!F282</f>
        <v>7.5845000000000002</v>
      </c>
      <c r="AF285" s="38">
        <f>'Test-Still'!G282</f>
        <v>8.4116999999999997</v>
      </c>
      <c r="AG285" s="38">
        <f>'Test-Still'!H282</f>
        <v>23.2471</v>
      </c>
      <c r="AH285" s="38"/>
      <c r="AI285" s="38"/>
      <c r="AJ285" s="38"/>
      <c r="AK285" s="38"/>
      <c r="AL285" s="38"/>
      <c r="AM285" s="38"/>
      <c r="AN285" s="38"/>
      <c r="AO285" s="38">
        <f>'Test-Still'!I282</f>
        <v>6.3</v>
      </c>
      <c r="AP285" s="38">
        <f>'Test-Still'!J282</f>
        <v>2.0799999999999999E-2</v>
      </c>
      <c r="AQ285" s="39">
        <f t="shared" si="20"/>
        <v>1.75E-3</v>
      </c>
      <c r="AR285" s="37" t="e">
        <f t="shared" si="21"/>
        <v>#DIV/0!</v>
      </c>
      <c r="AS285" s="38" t="e">
        <f t="shared" si="22"/>
        <v>#DIV/0!</v>
      </c>
      <c r="AT285" s="16"/>
      <c r="AU285" s="16"/>
      <c r="AV285" s="383"/>
      <c r="AW285" s="384"/>
      <c r="AX285" s="404"/>
      <c r="AY285" s="404"/>
      <c r="AZ285" s="407"/>
      <c r="BA285" s="407"/>
      <c r="BB285" s="384"/>
      <c r="BC285" s="378"/>
      <c r="BD285" s="384"/>
      <c r="BE285" s="378"/>
      <c r="BF285" s="385"/>
      <c r="BG285" s="378"/>
      <c r="BH285" s="385"/>
      <c r="BI285" s="378"/>
      <c r="BJ285" s="384"/>
      <c r="BK285" s="378"/>
      <c r="BL285" s="384"/>
      <c r="BM285" s="378"/>
      <c r="BN285" s="384"/>
      <c r="BO285" s="404"/>
      <c r="BP285" s="404"/>
      <c r="BQ285" s="404"/>
      <c r="BR285" s="404"/>
    </row>
    <row r="286" spans="1:70" ht="17" customHeight="1" x14ac:dyDescent="0.2">
      <c r="A286" s="387"/>
      <c r="B286" s="389" t="s">
        <v>1281</v>
      </c>
      <c r="C286" s="392" t="s">
        <v>1242</v>
      </c>
      <c r="D286" s="395"/>
      <c r="E286" s="398">
        <v>8</v>
      </c>
      <c r="F286" s="311">
        <v>18</v>
      </c>
      <c r="G286" s="32">
        <f>'Anchor-Still'!B283</f>
        <v>0</v>
      </c>
      <c r="H286" s="33">
        <f>'Anchor-Still'!C283</f>
        <v>0</v>
      </c>
      <c r="I286" s="33">
        <f>'Anchor-Still'!D283</f>
        <v>0</v>
      </c>
      <c r="J286" s="33">
        <f>'Anchor-Still'!E283</f>
        <v>0</v>
      </c>
      <c r="K286" s="33"/>
      <c r="L286" s="33">
        <f>'Anchor-Still'!F283</f>
        <v>0</v>
      </c>
      <c r="M286" s="33">
        <f>'Anchor-Still'!G283</f>
        <v>0</v>
      </c>
      <c r="N286" s="33">
        <f>'Anchor-Still'!H283</f>
        <v>0</v>
      </c>
      <c r="O286" s="33"/>
      <c r="P286" s="33"/>
      <c r="Q286" s="33"/>
      <c r="R286" s="33"/>
      <c r="S286" s="33"/>
      <c r="T286" s="33"/>
      <c r="U286" s="33"/>
      <c r="V286" s="33">
        <f>'Anchor-Still'!I283</f>
        <v>0</v>
      </c>
      <c r="W286" s="33">
        <f>'Anchor-Still'!J283</f>
        <v>0</v>
      </c>
      <c r="X286" s="34">
        <f t="shared" si="19"/>
        <v>0</v>
      </c>
      <c r="Y286" s="15"/>
      <c r="Z286" s="32">
        <f>'Test-Still'!B283</f>
        <v>1109752</v>
      </c>
      <c r="AA286" s="33">
        <f>'Test-Still'!C283</f>
        <v>41.676900000000003</v>
      </c>
      <c r="AB286" s="33">
        <f>'Test-Still'!D283</f>
        <v>42.742100000000001</v>
      </c>
      <c r="AC286" s="33">
        <f>'Test-Still'!E283</f>
        <v>43.189300000000003</v>
      </c>
      <c r="AD286" s="33"/>
      <c r="AE286" s="33">
        <f>'Test-Still'!F283</f>
        <v>26.508299999999998</v>
      </c>
      <c r="AF286" s="33">
        <f>'Test-Still'!G283</f>
        <v>24.831900000000001</v>
      </c>
      <c r="AG286" s="33">
        <f>'Test-Still'!H283</f>
        <v>94.838099999999997</v>
      </c>
      <c r="AH286" s="33"/>
      <c r="AI286" s="33"/>
      <c r="AJ286" s="33"/>
      <c r="AK286" s="33"/>
      <c r="AL286" s="33"/>
      <c r="AM286" s="33"/>
      <c r="AN286" s="33"/>
      <c r="AO286" s="33">
        <f>'Test-Still'!I283</f>
        <v>58.2</v>
      </c>
      <c r="AP286" s="33">
        <f>'Test-Still'!J283</f>
        <v>8.09E-2</v>
      </c>
      <c r="AQ286" s="34">
        <f t="shared" si="20"/>
        <v>1.6166666666666666E-2</v>
      </c>
      <c r="AR286" s="32" t="e">
        <f t="shared" si="21"/>
        <v>#DIV/0!</v>
      </c>
      <c r="AS286" s="33" t="e">
        <f t="shared" si="22"/>
        <v>#DIV/0!</v>
      </c>
      <c r="AT286" s="16"/>
      <c r="AU286" s="16"/>
      <c r="AV286" s="440" t="s">
        <v>123</v>
      </c>
      <c r="AW286" s="401" cm="1">
        <f t="array" ref="AW286">bdRateExtend($G286:$G289,H286:H289,$Z286:$Z289,AA286:AA289)</f>
        <v>-1</v>
      </c>
      <c r="AX286" s="402" cm="1">
        <f t="array" ref="AX286">bdRateExtend($G286:$G291,H286:H291,$Z286:$Z291,AA286:AA291)</f>
        <v>-1</v>
      </c>
      <c r="AY286" s="402" cm="1">
        <f t="array" ref="AY286">bdRateExtend($G286:$G291,I286:I291,$Z286:$Z291,AB286:AB291)</f>
        <v>-1</v>
      </c>
      <c r="AZ286" s="405" cm="1">
        <f t="array" ref="AZ286">bdRateExtend($G286:$G291,J286:J291,$Z286:$Z291,AC286:AC291)</f>
        <v>-1</v>
      </c>
      <c r="BA286" s="405" t="e" cm="1">
        <f t="array" ref="BA286">bdRateExtend($G286:$G291,K286:K291,$Z286:$Z291,AD286:AD291)</f>
        <v>#VALUE!</v>
      </c>
      <c r="BB286" s="401" cm="1">
        <f t="array" ref="BB286">bdRateExtend($G286:$G289,L286:L289,$Z286:$Z289,AE286:AE289)</f>
        <v>-1</v>
      </c>
      <c r="BC286" s="376" cm="1">
        <f t="array" ref="BC286">bdRateExtend($G286:$G291,L286:L291,$Z286:$Z291,AE286:AE291)</f>
        <v>-1</v>
      </c>
      <c r="BD286" s="401" cm="1">
        <f t="array" ref="BD286">bdRateExtend($G286:$G289,M286:M289,$Z286:$Z289,AF286:AF289)</f>
        <v>-1</v>
      </c>
      <c r="BE286" s="376" cm="1">
        <f t="array" ref="BE286">bdRateExtend($G286:$G291,M286:M291,$Z286:$Z291,AF286:AF291)</f>
        <v>-1</v>
      </c>
      <c r="BF286" s="379" cm="1">
        <f t="array" ref="BF286">bdRateExtend($G286:$G289,N286:N289,$Z286:$Z289,AG286:AG289)</f>
        <v>-1</v>
      </c>
      <c r="BG286" s="376" cm="1">
        <f t="array" ref="BG286">bdRateExtend($G286:$G291,N286:N291,$Z286:$Z291,AG286:AG291)</f>
        <v>-1</v>
      </c>
      <c r="BH286" s="379" t="e" cm="1">
        <f t="array" ref="BH286">bdRateExtend($G286:$G289,O286:O289,$Z286:$Z289,AH286:AH289)</f>
        <v>#VALUE!</v>
      </c>
      <c r="BI286" s="376" t="e" cm="1">
        <f t="array" ref="BI286">bdRateExtend($G286:$G291,O286:O291,$Z286:$Z291,AH286:AH291)</f>
        <v>#VALUE!</v>
      </c>
      <c r="BJ286" s="401" t="e" cm="1">
        <f t="array" ref="BJ286">bdRateExtend($G286:$G289,P286:P289,$Z286:$Z289,AI286:AI289)</f>
        <v>#VALUE!</v>
      </c>
      <c r="BK286" s="376" t="e" cm="1">
        <f t="array" ref="BK286">bdRateExtend($G286:$G291,P286:P291,$Z286:$Z291,AI286:AI291)</f>
        <v>#VALUE!</v>
      </c>
      <c r="BL286" s="401" t="e" cm="1">
        <f t="array" ref="BL286">bdRateExtend($G286:$G289,Q286:Q289,$Z286:$Z289,AJ286:AJ289)</f>
        <v>#VALUE!</v>
      </c>
      <c r="BM286" s="376" t="e" cm="1">
        <f t="array" ref="BM286">bdRateExtend($G286:$G291,Q286:Q291,$Z286:$Z291,AJ286:AJ291)</f>
        <v>#VALUE!</v>
      </c>
      <c r="BN286" s="401" t="e" cm="1">
        <f t="array" ref="BN286">bdRateExtend($G286:$G289,R286:R289,$Z286:$Z289,AK286:AK289)</f>
        <v>#VALUE!</v>
      </c>
      <c r="BO286" s="402" t="e" cm="1">
        <f t="array" ref="BO286">bdRateExtend($G286:$G291,R286:R291,$Z286:$Z291,AK286:AK291)</f>
        <v>#VALUE!</v>
      </c>
      <c r="BP286" s="402" t="e" cm="1">
        <f t="array" ref="BP286">bdRateExtend($G286:$G291,S286:S291,$Z286:$Z291,AL286:AL291)</f>
        <v>#VALUE!</v>
      </c>
      <c r="BQ286" s="402" t="e" cm="1">
        <f t="array" ref="BQ286">bdRateExtend($G286:$G291,T286:T291,$Z286:$Z291,AM286:AM291)</f>
        <v>#VALUE!</v>
      </c>
      <c r="BR286" s="402" t="e" cm="1">
        <f t="array" ref="BR286">bdRateExtend($G286:$G291,U286:U291,$Z286:$Z291,AN286:AN291)</f>
        <v>#VALUE!</v>
      </c>
    </row>
    <row r="287" spans="1:70" ht="17" customHeight="1" x14ac:dyDescent="0.2">
      <c r="A287" s="387"/>
      <c r="B287" s="390"/>
      <c r="C287" s="393"/>
      <c r="D287" s="396"/>
      <c r="E287" s="399"/>
      <c r="F287" s="312">
        <v>27</v>
      </c>
      <c r="G287" s="35">
        <f>'Anchor-Still'!B284</f>
        <v>0</v>
      </c>
      <c r="H287" s="40">
        <f>'Anchor-Still'!C284</f>
        <v>0</v>
      </c>
      <c r="I287" s="40">
        <f>'Anchor-Still'!D284</f>
        <v>0</v>
      </c>
      <c r="J287" s="40">
        <f>'Anchor-Still'!E284</f>
        <v>0</v>
      </c>
      <c r="K287" s="40"/>
      <c r="L287" s="40">
        <f>'Anchor-Still'!F284</f>
        <v>0</v>
      </c>
      <c r="M287" s="40">
        <f>'Anchor-Still'!G284</f>
        <v>0</v>
      </c>
      <c r="N287" s="40">
        <f>'Anchor-Still'!H284</f>
        <v>0</v>
      </c>
      <c r="O287" s="40"/>
      <c r="P287" s="40"/>
      <c r="Q287" s="40"/>
      <c r="R287" s="40"/>
      <c r="S287" s="40"/>
      <c r="T287" s="40"/>
      <c r="U287" s="40"/>
      <c r="V287" s="40">
        <f>'Anchor-Still'!I284</f>
        <v>0</v>
      </c>
      <c r="W287" s="40">
        <f>'Anchor-Still'!J284</f>
        <v>0</v>
      </c>
      <c r="X287" s="36">
        <f t="shared" si="19"/>
        <v>0</v>
      </c>
      <c r="Y287" s="15"/>
      <c r="Z287" s="35">
        <f>'Test-Still'!B284</f>
        <v>720712</v>
      </c>
      <c r="AA287" s="40">
        <f>'Test-Still'!C284</f>
        <v>38.8673</v>
      </c>
      <c r="AB287" s="40">
        <f>'Test-Still'!D284</f>
        <v>40.354900000000001</v>
      </c>
      <c r="AC287" s="40">
        <f>'Test-Still'!E284</f>
        <v>41.057499999999997</v>
      </c>
      <c r="AD287" s="40"/>
      <c r="AE287" s="40">
        <f>'Test-Still'!F284</f>
        <v>23.1327</v>
      </c>
      <c r="AF287" s="40">
        <f>'Test-Still'!G284</f>
        <v>21.9086</v>
      </c>
      <c r="AG287" s="40">
        <f>'Test-Still'!H284</f>
        <v>92.698800000000006</v>
      </c>
      <c r="AH287" s="40"/>
      <c r="AI287" s="40"/>
      <c r="AJ287" s="40"/>
      <c r="AK287" s="40"/>
      <c r="AL287" s="40"/>
      <c r="AM287" s="40"/>
      <c r="AN287" s="40"/>
      <c r="AO287" s="40">
        <f>'Test-Still'!I284</f>
        <v>50.6</v>
      </c>
      <c r="AP287" s="40">
        <f>'Test-Still'!J284</f>
        <v>8.6199999999999999E-2</v>
      </c>
      <c r="AQ287" s="36">
        <f t="shared" si="20"/>
        <v>1.4055555555555556E-2</v>
      </c>
      <c r="AR287" s="35" t="e">
        <f t="shared" si="21"/>
        <v>#DIV/0!</v>
      </c>
      <c r="AS287" s="40" t="e">
        <f t="shared" si="22"/>
        <v>#DIV/0!</v>
      </c>
      <c r="AT287" s="16"/>
      <c r="AU287" s="16"/>
      <c r="AV287" s="381"/>
      <c r="AW287" s="382"/>
      <c r="AX287" s="403"/>
      <c r="AY287" s="403"/>
      <c r="AZ287" s="406"/>
      <c r="BA287" s="406"/>
      <c r="BB287" s="382"/>
      <c r="BC287" s="377"/>
      <c r="BD287" s="382"/>
      <c r="BE287" s="377"/>
      <c r="BF287" s="380"/>
      <c r="BG287" s="377"/>
      <c r="BH287" s="380"/>
      <c r="BI287" s="377"/>
      <c r="BJ287" s="382"/>
      <c r="BK287" s="377"/>
      <c r="BL287" s="382"/>
      <c r="BM287" s="377"/>
      <c r="BN287" s="382"/>
      <c r="BO287" s="403"/>
      <c r="BP287" s="403"/>
      <c r="BQ287" s="403"/>
      <c r="BR287" s="403"/>
    </row>
    <row r="288" spans="1:70" ht="17" customHeight="1" x14ac:dyDescent="0.2">
      <c r="A288" s="387"/>
      <c r="B288" s="390"/>
      <c r="C288" s="393"/>
      <c r="D288" s="396"/>
      <c r="E288" s="399"/>
      <c r="F288" s="312">
        <v>36</v>
      </c>
      <c r="G288" s="35">
        <f>'Anchor-Still'!B285</f>
        <v>0</v>
      </c>
      <c r="H288" s="40">
        <f>'Anchor-Still'!C285</f>
        <v>0</v>
      </c>
      <c r="I288" s="40">
        <f>'Anchor-Still'!D285</f>
        <v>0</v>
      </c>
      <c r="J288" s="40">
        <f>'Anchor-Still'!E285</f>
        <v>0</v>
      </c>
      <c r="K288" s="40"/>
      <c r="L288" s="40">
        <f>'Anchor-Still'!F285</f>
        <v>0</v>
      </c>
      <c r="M288" s="40">
        <f>'Anchor-Still'!G285</f>
        <v>0</v>
      </c>
      <c r="N288" s="40">
        <f>'Anchor-Still'!H285</f>
        <v>0</v>
      </c>
      <c r="O288" s="40"/>
      <c r="P288" s="40"/>
      <c r="Q288" s="40"/>
      <c r="R288" s="40"/>
      <c r="S288" s="40"/>
      <c r="T288" s="40"/>
      <c r="U288" s="40"/>
      <c r="V288" s="40">
        <f>'Anchor-Still'!I285</f>
        <v>0</v>
      </c>
      <c r="W288" s="40">
        <f>'Anchor-Still'!J285</f>
        <v>0</v>
      </c>
      <c r="X288" s="36">
        <f t="shared" si="19"/>
        <v>0</v>
      </c>
      <c r="Y288" s="15"/>
      <c r="Z288" s="35">
        <f>'Test-Still'!B285</f>
        <v>418712</v>
      </c>
      <c r="AA288" s="40">
        <f>'Test-Still'!C285</f>
        <v>35.768300000000004</v>
      </c>
      <c r="AB288" s="40">
        <f>'Test-Still'!D285</f>
        <v>37.783200000000001</v>
      </c>
      <c r="AC288" s="40">
        <f>'Test-Still'!E285</f>
        <v>38.730800000000002</v>
      </c>
      <c r="AD288" s="40"/>
      <c r="AE288" s="40">
        <f>'Test-Still'!F285</f>
        <v>19.2273</v>
      </c>
      <c r="AF288" s="40">
        <f>'Test-Still'!G285</f>
        <v>18.566600000000001</v>
      </c>
      <c r="AG288" s="40">
        <f>'Test-Still'!H285</f>
        <v>87.3065</v>
      </c>
      <c r="AH288" s="40"/>
      <c r="AI288" s="40"/>
      <c r="AJ288" s="40"/>
      <c r="AK288" s="40"/>
      <c r="AL288" s="40"/>
      <c r="AM288" s="40"/>
      <c r="AN288" s="40"/>
      <c r="AO288" s="40">
        <f>'Test-Still'!I285</f>
        <v>50.3</v>
      </c>
      <c r="AP288" s="40">
        <f>'Test-Still'!J285</f>
        <v>8.5900000000000004E-2</v>
      </c>
      <c r="AQ288" s="36">
        <f t="shared" si="20"/>
        <v>1.3972222222222221E-2</v>
      </c>
      <c r="AR288" s="35" t="e">
        <f t="shared" si="21"/>
        <v>#DIV/0!</v>
      </c>
      <c r="AS288" s="40" t="e">
        <f t="shared" si="22"/>
        <v>#DIV/0!</v>
      </c>
      <c r="AT288" s="16"/>
      <c r="AU288" s="16"/>
      <c r="AV288" s="381" t="s">
        <v>124</v>
      </c>
      <c r="AW288" s="382" cm="1">
        <f t="array" ref="AW288">bdRateExtend($G287:$G290,H287:H290,$Z287:$Z290,AA287:AA290)</f>
        <v>-1</v>
      </c>
      <c r="AX288" s="403"/>
      <c r="AY288" s="403"/>
      <c r="AZ288" s="406"/>
      <c r="BA288" s="406"/>
      <c r="BB288" s="382" cm="1">
        <f t="array" ref="BB288">bdRateExtend($G287:$G290,L287:L290,$Z287:$Z290,AE287:AE290)</f>
        <v>-1</v>
      </c>
      <c r="BC288" s="377"/>
      <c r="BD288" s="382" cm="1">
        <f t="array" ref="BD288">bdRateExtend($G287:$G290,M287:M290,$Z287:$Z290,AF287:AF290)</f>
        <v>-1</v>
      </c>
      <c r="BE288" s="377"/>
      <c r="BF288" s="380" cm="1">
        <f t="array" ref="BF288">bdRateExtend($G287:$G290,N287:N290,$Z287:$Z290,AG287:AG290)</f>
        <v>-1</v>
      </c>
      <c r="BG288" s="377"/>
      <c r="BH288" s="380" t="e" cm="1">
        <f t="array" ref="BH288">bdRateExtend($G287:$G290,O287:O290,$Z287:$Z290,AH287:AH290)</f>
        <v>#VALUE!</v>
      </c>
      <c r="BI288" s="377"/>
      <c r="BJ288" s="382" t="e" cm="1">
        <f t="array" ref="BJ288">bdRateExtend($G287:$G290,P287:P290,$Z287:$Z290,AI287:AI290)</f>
        <v>#VALUE!</v>
      </c>
      <c r="BK288" s="377"/>
      <c r="BL288" s="382" t="e" cm="1">
        <f t="array" ref="BL288">bdRateExtend($G287:$G290,Q287:Q290,$Z287:$Z290,AJ287:AJ290)</f>
        <v>#VALUE!</v>
      </c>
      <c r="BM288" s="377"/>
      <c r="BN288" s="382" t="e" cm="1">
        <f t="array" ref="BN288">bdRateExtend($G287:$G290,R287:R290,$Z287:$Z290,AK287:AK290)</f>
        <v>#VALUE!</v>
      </c>
      <c r="BO288" s="403"/>
      <c r="BP288" s="403"/>
      <c r="BQ288" s="403"/>
      <c r="BR288" s="403"/>
    </row>
    <row r="289" spans="1:70" ht="17" customHeight="1" x14ac:dyDescent="0.2">
      <c r="A289" s="387"/>
      <c r="B289" s="390"/>
      <c r="C289" s="393"/>
      <c r="D289" s="396"/>
      <c r="E289" s="399"/>
      <c r="F289" s="312">
        <v>45</v>
      </c>
      <c r="G289" s="35">
        <f>'Anchor-Still'!B286</f>
        <v>0</v>
      </c>
      <c r="H289" s="40">
        <f>'Anchor-Still'!C286</f>
        <v>0</v>
      </c>
      <c r="I289" s="40">
        <f>'Anchor-Still'!D286</f>
        <v>0</v>
      </c>
      <c r="J289" s="40">
        <f>'Anchor-Still'!E286</f>
        <v>0</v>
      </c>
      <c r="K289" s="40"/>
      <c r="L289" s="40">
        <f>'Anchor-Still'!F286</f>
        <v>0</v>
      </c>
      <c r="M289" s="40">
        <f>'Anchor-Still'!G286</f>
        <v>0</v>
      </c>
      <c r="N289" s="40">
        <f>'Anchor-Still'!H286</f>
        <v>0</v>
      </c>
      <c r="O289" s="40"/>
      <c r="P289" s="40"/>
      <c r="Q289" s="40"/>
      <c r="R289" s="40"/>
      <c r="S289" s="40"/>
      <c r="T289" s="40"/>
      <c r="U289" s="40"/>
      <c r="V289" s="40">
        <f>'Anchor-Still'!I286</f>
        <v>0</v>
      </c>
      <c r="W289" s="40">
        <f>'Anchor-Still'!J286</f>
        <v>0</v>
      </c>
      <c r="X289" s="36">
        <f t="shared" si="19"/>
        <v>0</v>
      </c>
      <c r="Y289" s="15"/>
      <c r="Z289" s="35">
        <f>'Test-Still'!B286</f>
        <v>235368</v>
      </c>
      <c r="AA289" s="40">
        <f>'Test-Still'!C286</f>
        <v>32.805999999999997</v>
      </c>
      <c r="AB289" s="40">
        <f>'Test-Still'!D286</f>
        <v>35.363</v>
      </c>
      <c r="AC289" s="40">
        <f>'Test-Still'!E286</f>
        <v>36.371899999999997</v>
      </c>
      <c r="AD289" s="40"/>
      <c r="AE289" s="40">
        <f>'Test-Still'!F286</f>
        <v>15.535600000000001</v>
      </c>
      <c r="AF289" s="40">
        <f>'Test-Still'!G286</f>
        <v>15.441599999999999</v>
      </c>
      <c r="AG289" s="40">
        <f>'Test-Still'!H286</f>
        <v>76.419700000000006</v>
      </c>
      <c r="AH289" s="40"/>
      <c r="AI289" s="40"/>
      <c r="AJ289" s="40"/>
      <c r="AK289" s="40"/>
      <c r="AL289" s="40"/>
      <c r="AM289" s="40"/>
      <c r="AN289" s="40"/>
      <c r="AO289" s="40">
        <f>'Test-Still'!I286</f>
        <v>33.4</v>
      </c>
      <c r="AP289" s="40">
        <f>'Test-Still'!J286</f>
        <v>4.5999999999999999E-2</v>
      </c>
      <c r="AQ289" s="36">
        <f t="shared" si="20"/>
        <v>9.2777777777777772E-3</v>
      </c>
      <c r="AR289" s="35" t="e">
        <f t="shared" si="21"/>
        <v>#DIV/0!</v>
      </c>
      <c r="AS289" s="40" t="e">
        <f t="shared" si="22"/>
        <v>#DIV/0!</v>
      </c>
      <c r="AT289" s="16"/>
      <c r="AU289" s="16"/>
      <c r="AV289" s="381"/>
      <c r="AW289" s="382"/>
      <c r="AX289" s="403"/>
      <c r="AY289" s="403"/>
      <c r="AZ289" s="406"/>
      <c r="BA289" s="406"/>
      <c r="BB289" s="382"/>
      <c r="BC289" s="377"/>
      <c r="BD289" s="382"/>
      <c r="BE289" s="377"/>
      <c r="BF289" s="380"/>
      <c r="BG289" s="377"/>
      <c r="BH289" s="380"/>
      <c r="BI289" s="377"/>
      <c r="BJ289" s="382"/>
      <c r="BK289" s="377"/>
      <c r="BL289" s="382"/>
      <c r="BM289" s="377"/>
      <c r="BN289" s="382"/>
      <c r="BO289" s="403"/>
      <c r="BP289" s="403"/>
      <c r="BQ289" s="403"/>
      <c r="BR289" s="403"/>
    </row>
    <row r="290" spans="1:70" ht="17" customHeight="1" x14ac:dyDescent="0.2">
      <c r="A290" s="387"/>
      <c r="B290" s="390"/>
      <c r="C290" s="393"/>
      <c r="D290" s="396"/>
      <c r="E290" s="399"/>
      <c r="F290" s="312">
        <v>54</v>
      </c>
      <c r="G290" s="35">
        <f>'Anchor-Still'!B287</f>
        <v>0</v>
      </c>
      <c r="H290" s="40">
        <f>'Anchor-Still'!C287</f>
        <v>0</v>
      </c>
      <c r="I290" s="40">
        <f>'Anchor-Still'!D287</f>
        <v>0</v>
      </c>
      <c r="J290" s="40">
        <f>'Anchor-Still'!E287</f>
        <v>0</v>
      </c>
      <c r="K290" s="40"/>
      <c r="L290" s="40">
        <f>'Anchor-Still'!F287</f>
        <v>0</v>
      </c>
      <c r="M290" s="40">
        <f>'Anchor-Still'!G287</f>
        <v>0</v>
      </c>
      <c r="N290" s="40">
        <f>'Anchor-Still'!H287</f>
        <v>0</v>
      </c>
      <c r="O290" s="40"/>
      <c r="P290" s="40"/>
      <c r="Q290" s="40"/>
      <c r="R290" s="40"/>
      <c r="S290" s="40"/>
      <c r="T290" s="40"/>
      <c r="U290" s="40"/>
      <c r="V290" s="40">
        <f>'Anchor-Still'!I287</f>
        <v>0</v>
      </c>
      <c r="W290" s="40">
        <f>'Anchor-Still'!J287</f>
        <v>0</v>
      </c>
      <c r="X290" s="36">
        <f t="shared" si="19"/>
        <v>0</v>
      </c>
      <c r="Y290" s="15"/>
      <c r="Z290" s="35">
        <f>'Test-Still'!B287</f>
        <v>129984</v>
      </c>
      <c r="AA290" s="40">
        <f>'Test-Still'!C287</f>
        <v>30.0428</v>
      </c>
      <c r="AB290" s="40">
        <f>'Test-Still'!D287</f>
        <v>33.2605</v>
      </c>
      <c r="AC290" s="40">
        <f>'Test-Still'!E287</f>
        <v>34.257399999999997</v>
      </c>
      <c r="AD290" s="40"/>
      <c r="AE290" s="40">
        <f>'Test-Still'!F287</f>
        <v>12.1624</v>
      </c>
      <c r="AF290" s="40">
        <f>'Test-Still'!G287</f>
        <v>12.519399999999999</v>
      </c>
      <c r="AG290" s="40">
        <f>'Test-Still'!H287</f>
        <v>59.892600000000002</v>
      </c>
      <c r="AH290" s="40"/>
      <c r="AI290" s="40"/>
      <c r="AJ290" s="40"/>
      <c r="AK290" s="40"/>
      <c r="AL290" s="40"/>
      <c r="AM290" s="40"/>
      <c r="AN290" s="40"/>
      <c r="AO290" s="40">
        <f>'Test-Still'!I287</f>
        <v>23.1</v>
      </c>
      <c r="AP290" s="40">
        <f>'Test-Still'!J287</f>
        <v>3.9300000000000002E-2</v>
      </c>
      <c r="AQ290" s="36">
        <f t="shared" si="20"/>
        <v>6.4166666666666669E-3</v>
      </c>
      <c r="AR290" s="35" t="e">
        <f t="shared" si="21"/>
        <v>#DIV/0!</v>
      </c>
      <c r="AS290" s="40" t="e">
        <f t="shared" si="22"/>
        <v>#DIV/0!</v>
      </c>
      <c r="AT290" s="16"/>
      <c r="AU290" s="16"/>
      <c r="AV290" s="381" t="s">
        <v>125</v>
      </c>
      <c r="AW290" s="382" cm="1">
        <f t="array" ref="AW290">bdRateExtend($G288:$G291,H288:H291,$Z288:$Z291,AA288:AA291)</f>
        <v>-1</v>
      </c>
      <c r="AX290" s="403"/>
      <c r="AY290" s="403"/>
      <c r="AZ290" s="406"/>
      <c r="BA290" s="406"/>
      <c r="BB290" s="382" cm="1">
        <f t="array" ref="BB290">bdRateExtend($G288:$G291,L288:L291,$Z288:$Z291,AE288:AE291)</f>
        <v>-1</v>
      </c>
      <c r="BC290" s="377"/>
      <c r="BD290" s="382" cm="1">
        <f t="array" ref="BD290">bdRateExtend($G288:$G291,M288:M291,$Z288:$Z291,AF288:AF291)</f>
        <v>-1</v>
      </c>
      <c r="BE290" s="377"/>
      <c r="BF290" s="380" cm="1">
        <f t="array" ref="BF290">bdRateExtend($G288:$G291,N288:N291,$Z288:$Z291,AG288:AG291)</f>
        <v>-1</v>
      </c>
      <c r="BG290" s="377"/>
      <c r="BH290" s="380" t="e" cm="1">
        <f t="array" ref="BH290">bdRateExtend($G288:$G291,O288:O291,$Z288:$Z291,AH288:AH291)</f>
        <v>#VALUE!</v>
      </c>
      <c r="BI290" s="377"/>
      <c r="BJ290" s="382" t="e" cm="1">
        <f t="array" ref="BJ290">bdRateExtend($G288:$G291,P288:P291,$Z288:$Z291,AI288:AI291)</f>
        <v>#VALUE!</v>
      </c>
      <c r="BK290" s="377"/>
      <c r="BL290" s="382" t="e" cm="1">
        <f t="array" ref="BL290">bdRateExtend($G288:$G291,Q288:Q291,$Z288:$Z291,AJ288:AJ291)</f>
        <v>#VALUE!</v>
      </c>
      <c r="BM290" s="377"/>
      <c r="BN290" s="382" t="e" cm="1">
        <f t="array" ref="BN290">bdRateExtend($G288:$G291,R288:R291,$Z288:$Z291,AK288:AK291)</f>
        <v>#VALUE!</v>
      </c>
      <c r="BO290" s="403"/>
      <c r="BP290" s="403"/>
      <c r="BQ290" s="403"/>
      <c r="BR290" s="403"/>
    </row>
    <row r="291" spans="1:70" ht="17" customHeight="1" thickBot="1" x14ac:dyDescent="0.25">
      <c r="A291" s="387"/>
      <c r="B291" s="391"/>
      <c r="C291" s="394"/>
      <c r="D291" s="397"/>
      <c r="E291" s="400"/>
      <c r="F291" s="313">
        <v>63</v>
      </c>
      <c r="G291" s="37">
        <f>'Anchor-Still'!B288</f>
        <v>0</v>
      </c>
      <c r="H291" s="38">
        <f>'Anchor-Still'!C288</f>
        <v>0</v>
      </c>
      <c r="I291" s="38">
        <f>'Anchor-Still'!D288</f>
        <v>0</v>
      </c>
      <c r="J291" s="38">
        <f>'Anchor-Still'!E288</f>
        <v>0</v>
      </c>
      <c r="K291" s="38"/>
      <c r="L291" s="38">
        <f>'Anchor-Still'!F288</f>
        <v>0</v>
      </c>
      <c r="M291" s="38">
        <f>'Anchor-Still'!G288</f>
        <v>0</v>
      </c>
      <c r="N291" s="38">
        <f>'Anchor-Still'!H288</f>
        <v>0</v>
      </c>
      <c r="O291" s="38"/>
      <c r="P291" s="38"/>
      <c r="Q291" s="38"/>
      <c r="R291" s="38"/>
      <c r="S291" s="38"/>
      <c r="T291" s="38"/>
      <c r="U291" s="38"/>
      <c r="V291" s="38">
        <f>'Anchor-Still'!I288</f>
        <v>0</v>
      </c>
      <c r="W291" s="38">
        <f>'Anchor-Still'!J288</f>
        <v>0</v>
      </c>
      <c r="X291" s="39">
        <f t="shared" si="19"/>
        <v>0</v>
      </c>
      <c r="Y291" s="15"/>
      <c r="Z291" s="37">
        <f>'Test-Still'!B288</f>
        <v>37432</v>
      </c>
      <c r="AA291" s="38">
        <f>'Test-Still'!C288</f>
        <v>25.723500000000001</v>
      </c>
      <c r="AB291" s="38">
        <f>'Test-Still'!D288</f>
        <v>29.5307</v>
      </c>
      <c r="AC291" s="38">
        <f>'Test-Still'!E288</f>
        <v>30.5307</v>
      </c>
      <c r="AD291" s="38"/>
      <c r="AE291" s="38">
        <f>'Test-Still'!F288</f>
        <v>7.2142999999999997</v>
      </c>
      <c r="AF291" s="38">
        <f>'Test-Still'!G288</f>
        <v>8.0772999999999993</v>
      </c>
      <c r="AG291" s="38">
        <f>'Test-Still'!H288</f>
        <v>21.421900000000001</v>
      </c>
      <c r="AH291" s="38"/>
      <c r="AI291" s="38"/>
      <c r="AJ291" s="38"/>
      <c r="AK291" s="38"/>
      <c r="AL291" s="38"/>
      <c r="AM291" s="38"/>
      <c r="AN291" s="38"/>
      <c r="AO291" s="38">
        <f>'Test-Still'!I288</f>
        <v>11.2</v>
      </c>
      <c r="AP291" s="38">
        <f>'Test-Still'!J288</f>
        <v>2.7199999999999998E-2</v>
      </c>
      <c r="AQ291" s="39">
        <f t="shared" si="20"/>
        <v>3.1111111111111109E-3</v>
      </c>
      <c r="AR291" s="37" t="e">
        <f t="shared" si="21"/>
        <v>#DIV/0!</v>
      </c>
      <c r="AS291" s="38" t="e">
        <f t="shared" si="22"/>
        <v>#DIV/0!</v>
      </c>
      <c r="AT291" s="16"/>
      <c r="AU291" s="16"/>
      <c r="AV291" s="383"/>
      <c r="AW291" s="384"/>
      <c r="AX291" s="404"/>
      <c r="AY291" s="404"/>
      <c r="AZ291" s="407"/>
      <c r="BA291" s="407"/>
      <c r="BB291" s="384"/>
      <c r="BC291" s="378"/>
      <c r="BD291" s="384"/>
      <c r="BE291" s="378"/>
      <c r="BF291" s="385"/>
      <c r="BG291" s="378"/>
      <c r="BH291" s="385"/>
      <c r="BI291" s="378"/>
      <c r="BJ291" s="384"/>
      <c r="BK291" s="378"/>
      <c r="BL291" s="384"/>
      <c r="BM291" s="378"/>
      <c r="BN291" s="384"/>
      <c r="BO291" s="404"/>
      <c r="BP291" s="404"/>
      <c r="BQ291" s="404"/>
      <c r="BR291" s="404"/>
    </row>
    <row r="292" spans="1:70" ht="17" customHeight="1" x14ac:dyDescent="0.2">
      <c r="A292" s="387"/>
      <c r="B292" s="389" t="s">
        <v>1281</v>
      </c>
      <c r="C292" s="392" t="s">
        <v>1243</v>
      </c>
      <c r="D292" s="395"/>
      <c r="E292" s="398">
        <v>8</v>
      </c>
      <c r="F292" s="311">
        <v>18</v>
      </c>
      <c r="G292" s="32">
        <f>'Anchor-Still'!B289</f>
        <v>0</v>
      </c>
      <c r="H292" s="33">
        <f>'Anchor-Still'!C289</f>
        <v>0</v>
      </c>
      <c r="I292" s="33">
        <f>'Anchor-Still'!D289</f>
        <v>0</v>
      </c>
      <c r="J292" s="33">
        <f>'Anchor-Still'!E289</f>
        <v>0</v>
      </c>
      <c r="K292" s="33"/>
      <c r="L292" s="33">
        <f>'Anchor-Still'!F289</f>
        <v>0</v>
      </c>
      <c r="M292" s="33">
        <f>'Anchor-Still'!G289</f>
        <v>0</v>
      </c>
      <c r="N292" s="33">
        <f>'Anchor-Still'!H289</f>
        <v>0</v>
      </c>
      <c r="O292" s="33"/>
      <c r="P292" s="33"/>
      <c r="Q292" s="33"/>
      <c r="R292" s="33"/>
      <c r="S292" s="33"/>
      <c r="T292" s="33"/>
      <c r="U292" s="33"/>
      <c r="V292" s="33">
        <f>'Anchor-Still'!I289</f>
        <v>0</v>
      </c>
      <c r="W292" s="33">
        <f>'Anchor-Still'!J289</f>
        <v>0</v>
      </c>
      <c r="X292" s="34">
        <f t="shared" si="19"/>
        <v>0</v>
      </c>
      <c r="Y292" s="15"/>
      <c r="Z292" s="32">
        <f>'Test-Still'!B289</f>
        <v>2097600</v>
      </c>
      <c r="AA292" s="33">
        <f>'Test-Still'!C289</f>
        <v>40.530900000000003</v>
      </c>
      <c r="AB292" s="33">
        <f>'Test-Still'!D289</f>
        <v>42.569499999999998</v>
      </c>
      <c r="AC292" s="33">
        <f>'Test-Still'!E289</f>
        <v>41.6873</v>
      </c>
      <c r="AD292" s="33"/>
      <c r="AE292" s="33">
        <f>'Test-Still'!F289</f>
        <v>27.591899999999999</v>
      </c>
      <c r="AF292" s="33">
        <f>'Test-Still'!G289</f>
        <v>25.690300000000001</v>
      </c>
      <c r="AG292" s="33">
        <f>'Test-Still'!H289</f>
        <v>95.623099999999994</v>
      </c>
      <c r="AH292" s="33"/>
      <c r="AI292" s="33"/>
      <c r="AJ292" s="33"/>
      <c r="AK292" s="33"/>
      <c r="AL292" s="33"/>
      <c r="AM292" s="33"/>
      <c r="AN292" s="33"/>
      <c r="AO292" s="33">
        <f>'Test-Still'!I289</f>
        <v>65</v>
      </c>
      <c r="AP292" s="33">
        <f>'Test-Still'!J289</f>
        <v>0.1206</v>
      </c>
      <c r="AQ292" s="34">
        <f t="shared" si="20"/>
        <v>1.8055555555555554E-2</v>
      </c>
      <c r="AR292" s="32" t="e">
        <f t="shared" si="21"/>
        <v>#DIV/0!</v>
      </c>
      <c r="AS292" s="33" t="e">
        <f t="shared" si="22"/>
        <v>#DIV/0!</v>
      </c>
      <c r="AT292" s="16"/>
      <c r="AU292" s="16"/>
      <c r="AV292" s="440" t="s">
        <v>123</v>
      </c>
      <c r="AW292" s="401" cm="1">
        <f t="array" ref="AW292">bdRateExtend($G292:$G295,H292:H295,$Z292:$Z295,AA292:AA295)</f>
        <v>-1</v>
      </c>
      <c r="AX292" s="402" cm="1">
        <f t="array" ref="AX292">bdRateExtend($G292:$G297,H292:H297,$Z292:$Z297,AA292:AA297)</f>
        <v>-1</v>
      </c>
      <c r="AY292" s="402" cm="1">
        <f t="array" ref="AY292">bdRateExtend($G292:$G297,I292:I297,$Z292:$Z297,AB292:AB297)</f>
        <v>-1</v>
      </c>
      <c r="AZ292" s="405" cm="1">
        <f t="array" ref="AZ292">bdRateExtend($G292:$G297,J292:J297,$Z292:$Z297,AC292:AC297)</f>
        <v>-1</v>
      </c>
      <c r="BA292" s="405" t="e" cm="1">
        <f t="array" ref="BA292">bdRateExtend($G292:$G297,K292:K297,$Z292:$Z297,AD292:AD297)</f>
        <v>#VALUE!</v>
      </c>
      <c r="BB292" s="401" cm="1">
        <f t="array" ref="BB292">bdRateExtend($G292:$G295,L292:L295,$Z292:$Z295,AE292:AE295)</f>
        <v>-1</v>
      </c>
      <c r="BC292" s="376" cm="1">
        <f t="array" ref="BC292">bdRateExtend($G292:$G297,L292:L297,$Z292:$Z297,AE292:AE297)</f>
        <v>-1</v>
      </c>
      <c r="BD292" s="401" cm="1">
        <f t="array" ref="BD292">bdRateExtend($G292:$G295,M292:M295,$Z292:$Z295,AF292:AF295)</f>
        <v>-1</v>
      </c>
      <c r="BE292" s="376" cm="1">
        <f t="array" ref="BE292">bdRateExtend($G292:$G297,M292:M297,$Z292:$Z297,AF292:AF297)</f>
        <v>-1</v>
      </c>
      <c r="BF292" s="379" cm="1">
        <f t="array" ref="BF292">bdRateExtend($G292:$G295,N292:N295,$Z292:$Z295,AG292:AG295)</f>
        <v>-1</v>
      </c>
      <c r="BG292" s="376" cm="1">
        <f t="array" ref="BG292">bdRateExtend($G292:$G297,N292:N297,$Z292:$Z297,AG292:AG297)</f>
        <v>-1</v>
      </c>
      <c r="BH292" s="379" t="e" cm="1">
        <f t="array" ref="BH292">bdRateExtend($G292:$G295,O292:O295,$Z292:$Z295,AH292:AH295)</f>
        <v>#VALUE!</v>
      </c>
      <c r="BI292" s="376" t="e" cm="1">
        <f t="array" ref="BI292">bdRateExtend($G292:$G297,O292:O297,$Z292:$Z297,AH292:AH297)</f>
        <v>#VALUE!</v>
      </c>
      <c r="BJ292" s="401" t="e" cm="1">
        <f t="array" ref="BJ292">bdRateExtend($G292:$G295,P292:P295,$Z292:$Z295,AI292:AI295)</f>
        <v>#VALUE!</v>
      </c>
      <c r="BK292" s="376" t="e" cm="1">
        <f t="array" ref="BK292">bdRateExtend($G292:$G297,P292:P297,$Z292:$Z297,AI292:AI297)</f>
        <v>#VALUE!</v>
      </c>
      <c r="BL292" s="401" t="e" cm="1">
        <f t="array" ref="BL292">bdRateExtend($G292:$G295,Q292:Q295,$Z292:$Z295,AJ292:AJ295)</f>
        <v>#VALUE!</v>
      </c>
      <c r="BM292" s="376" t="e" cm="1">
        <f t="array" ref="BM292">bdRateExtend($G292:$G297,Q292:Q297,$Z292:$Z297,AJ292:AJ297)</f>
        <v>#VALUE!</v>
      </c>
      <c r="BN292" s="401" t="e" cm="1">
        <f t="array" ref="BN292">bdRateExtend($G292:$G295,R292:R295,$Z292:$Z295,AK292:AK295)</f>
        <v>#VALUE!</v>
      </c>
      <c r="BO292" s="402" t="e" cm="1">
        <f t="array" ref="BO292">bdRateExtend($G292:$G297,R292:R297,$Z292:$Z297,AK292:AK297)</f>
        <v>#VALUE!</v>
      </c>
      <c r="BP292" s="402" t="e" cm="1">
        <f t="array" ref="BP292">bdRateExtend($G292:$G297,S292:S297,$Z292:$Z297,AL292:AL297)</f>
        <v>#VALUE!</v>
      </c>
      <c r="BQ292" s="402" t="e" cm="1">
        <f t="array" ref="BQ292">bdRateExtend($G292:$G297,T292:T297,$Z292:$Z297,AM292:AM297)</f>
        <v>#VALUE!</v>
      </c>
      <c r="BR292" s="402" t="e" cm="1">
        <f t="array" ref="BR292">bdRateExtend($G292:$G297,U292:U297,$Z292:$Z297,AN292:AN297)</f>
        <v>#VALUE!</v>
      </c>
    </row>
    <row r="293" spans="1:70" ht="17" customHeight="1" x14ac:dyDescent="0.2">
      <c r="A293" s="387"/>
      <c r="B293" s="390"/>
      <c r="C293" s="393"/>
      <c r="D293" s="396"/>
      <c r="E293" s="399"/>
      <c r="F293" s="312">
        <v>27</v>
      </c>
      <c r="G293" s="35">
        <f>'Anchor-Still'!B290</f>
        <v>0</v>
      </c>
      <c r="H293" s="40">
        <f>'Anchor-Still'!C290</f>
        <v>0</v>
      </c>
      <c r="I293" s="40">
        <f>'Anchor-Still'!D290</f>
        <v>0</v>
      </c>
      <c r="J293" s="40">
        <f>'Anchor-Still'!E290</f>
        <v>0</v>
      </c>
      <c r="K293" s="40"/>
      <c r="L293" s="40">
        <f>'Anchor-Still'!F290</f>
        <v>0</v>
      </c>
      <c r="M293" s="40">
        <f>'Anchor-Still'!G290</f>
        <v>0</v>
      </c>
      <c r="N293" s="40">
        <f>'Anchor-Still'!H290</f>
        <v>0</v>
      </c>
      <c r="O293" s="40"/>
      <c r="P293" s="40"/>
      <c r="Q293" s="40"/>
      <c r="R293" s="40"/>
      <c r="S293" s="40"/>
      <c r="T293" s="40"/>
      <c r="U293" s="40"/>
      <c r="V293" s="40">
        <f>'Anchor-Still'!I290</f>
        <v>0</v>
      </c>
      <c r="W293" s="40">
        <f>'Anchor-Still'!J290</f>
        <v>0</v>
      </c>
      <c r="X293" s="36">
        <f t="shared" si="19"/>
        <v>0</v>
      </c>
      <c r="Y293" s="15"/>
      <c r="Z293" s="35">
        <f>'Test-Still'!B290</f>
        <v>1437928</v>
      </c>
      <c r="AA293" s="40">
        <f>'Test-Still'!C290</f>
        <v>36.932099999999998</v>
      </c>
      <c r="AB293" s="40">
        <f>'Test-Still'!D290</f>
        <v>40.017299999999999</v>
      </c>
      <c r="AC293" s="40">
        <f>'Test-Still'!E290</f>
        <v>38.973500000000001</v>
      </c>
      <c r="AD293" s="40"/>
      <c r="AE293" s="40">
        <f>'Test-Still'!F290</f>
        <v>23.749600000000001</v>
      </c>
      <c r="AF293" s="40">
        <f>'Test-Still'!G290</f>
        <v>22.0776</v>
      </c>
      <c r="AG293" s="40">
        <f>'Test-Still'!H290</f>
        <v>93.789299999999997</v>
      </c>
      <c r="AH293" s="40"/>
      <c r="AI293" s="40"/>
      <c r="AJ293" s="40"/>
      <c r="AK293" s="40"/>
      <c r="AL293" s="40"/>
      <c r="AM293" s="40"/>
      <c r="AN293" s="40"/>
      <c r="AO293" s="40">
        <f>'Test-Still'!I290</f>
        <v>59.5</v>
      </c>
      <c r="AP293" s="40">
        <f>'Test-Still'!J290</f>
        <v>0.1061</v>
      </c>
      <c r="AQ293" s="36">
        <f t="shared" si="20"/>
        <v>1.6527777777777777E-2</v>
      </c>
      <c r="AR293" s="35" t="e">
        <f t="shared" si="21"/>
        <v>#DIV/0!</v>
      </c>
      <c r="AS293" s="40" t="e">
        <f t="shared" si="22"/>
        <v>#DIV/0!</v>
      </c>
      <c r="AT293" s="16"/>
      <c r="AU293" s="16"/>
      <c r="AV293" s="381"/>
      <c r="AW293" s="382"/>
      <c r="AX293" s="403"/>
      <c r="AY293" s="403"/>
      <c r="AZ293" s="406"/>
      <c r="BA293" s="406"/>
      <c r="BB293" s="382"/>
      <c r="BC293" s="377"/>
      <c r="BD293" s="382"/>
      <c r="BE293" s="377"/>
      <c r="BF293" s="380"/>
      <c r="BG293" s="377"/>
      <c r="BH293" s="380"/>
      <c r="BI293" s="377"/>
      <c r="BJ293" s="382"/>
      <c r="BK293" s="377"/>
      <c r="BL293" s="382"/>
      <c r="BM293" s="377"/>
      <c r="BN293" s="382"/>
      <c r="BO293" s="403"/>
      <c r="BP293" s="403"/>
      <c r="BQ293" s="403"/>
      <c r="BR293" s="403"/>
    </row>
    <row r="294" spans="1:70" ht="17" customHeight="1" x14ac:dyDescent="0.2">
      <c r="A294" s="387"/>
      <c r="B294" s="390"/>
      <c r="C294" s="393"/>
      <c r="D294" s="396"/>
      <c r="E294" s="399"/>
      <c r="F294" s="312">
        <v>36</v>
      </c>
      <c r="G294" s="35">
        <f>'Anchor-Still'!B291</f>
        <v>0</v>
      </c>
      <c r="H294" s="40">
        <f>'Anchor-Still'!C291</f>
        <v>0</v>
      </c>
      <c r="I294" s="40">
        <f>'Anchor-Still'!D291</f>
        <v>0</v>
      </c>
      <c r="J294" s="40">
        <f>'Anchor-Still'!E291</f>
        <v>0</v>
      </c>
      <c r="K294" s="40"/>
      <c r="L294" s="40">
        <f>'Anchor-Still'!F291</f>
        <v>0</v>
      </c>
      <c r="M294" s="40">
        <f>'Anchor-Still'!G291</f>
        <v>0</v>
      </c>
      <c r="N294" s="40">
        <f>'Anchor-Still'!H291</f>
        <v>0</v>
      </c>
      <c r="O294" s="40"/>
      <c r="P294" s="40"/>
      <c r="Q294" s="40"/>
      <c r="R294" s="40"/>
      <c r="S294" s="40"/>
      <c r="T294" s="40"/>
      <c r="U294" s="40"/>
      <c r="V294" s="40">
        <f>'Anchor-Still'!I291</f>
        <v>0</v>
      </c>
      <c r="W294" s="40">
        <f>'Anchor-Still'!J291</f>
        <v>0</v>
      </c>
      <c r="X294" s="36">
        <f t="shared" si="19"/>
        <v>0</v>
      </c>
      <c r="Y294" s="15"/>
      <c r="Z294" s="35">
        <f>'Test-Still'!B291</f>
        <v>845576</v>
      </c>
      <c r="AA294" s="40">
        <f>'Test-Still'!C291</f>
        <v>33.043199999999999</v>
      </c>
      <c r="AB294" s="40">
        <f>'Test-Still'!D291</f>
        <v>37.344200000000001</v>
      </c>
      <c r="AC294" s="40">
        <f>'Test-Still'!E291</f>
        <v>36.358899999999998</v>
      </c>
      <c r="AD294" s="40"/>
      <c r="AE294" s="40">
        <f>'Test-Still'!F291</f>
        <v>19.547899999999998</v>
      </c>
      <c r="AF294" s="40">
        <f>'Test-Still'!G291</f>
        <v>18.298500000000001</v>
      </c>
      <c r="AG294" s="40">
        <f>'Test-Still'!H291</f>
        <v>89.157499999999999</v>
      </c>
      <c r="AH294" s="40"/>
      <c r="AI294" s="40"/>
      <c r="AJ294" s="40"/>
      <c r="AK294" s="40"/>
      <c r="AL294" s="40"/>
      <c r="AM294" s="40"/>
      <c r="AN294" s="40"/>
      <c r="AO294" s="40">
        <f>'Test-Still'!I291</f>
        <v>72.8</v>
      </c>
      <c r="AP294" s="40">
        <f>'Test-Still'!J291</f>
        <v>8.6999999999999994E-2</v>
      </c>
      <c r="AQ294" s="36">
        <f t="shared" si="20"/>
        <v>2.0222222222222221E-2</v>
      </c>
      <c r="AR294" s="35" t="e">
        <f t="shared" si="21"/>
        <v>#DIV/0!</v>
      </c>
      <c r="AS294" s="40" t="e">
        <f t="shared" si="22"/>
        <v>#DIV/0!</v>
      </c>
      <c r="AT294" s="16"/>
      <c r="AU294" s="16"/>
      <c r="AV294" s="381" t="s">
        <v>124</v>
      </c>
      <c r="AW294" s="382" cm="1">
        <f t="array" ref="AW294">bdRateExtend($G293:$G296,H293:H296,$Z293:$Z296,AA293:AA296)</f>
        <v>-1</v>
      </c>
      <c r="AX294" s="403"/>
      <c r="AY294" s="403"/>
      <c r="AZ294" s="406"/>
      <c r="BA294" s="406"/>
      <c r="BB294" s="382" cm="1">
        <f t="array" ref="BB294">bdRateExtend($G293:$G296,L293:L296,$Z293:$Z296,AE293:AE296)</f>
        <v>-1</v>
      </c>
      <c r="BC294" s="377"/>
      <c r="BD294" s="382" cm="1">
        <f t="array" ref="BD294">bdRateExtend($G293:$G296,M293:M296,$Z293:$Z296,AF293:AF296)</f>
        <v>-1</v>
      </c>
      <c r="BE294" s="377"/>
      <c r="BF294" s="380" cm="1">
        <f t="array" ref="BF294">bdRateExtend($G293:$G296,N293:N296,$Z293:$Z296,AG293:AG296)</f>
        <v>-1</v>
      </c>
      <c r="BG294" s="377"/>
      <c r="BH294" s="380" t="e" cm="1">
        <f t="array" ref="BH294">bdRateExtend($G293:$G296,O293:O296,$Z293:$Z296,AH293:AH296)</f>
        <v>#VALUE!</v>
      </c>
      <c r="BI294" s="377"/>
      <c r="BJ294" s="382" t="e" cm="1">
        <f t="array" ref="BJ294">bdRateExtend($G293:$G296,P293:P296,$Z293:$Z296,AI293:AI296)</f>
        <v>#VALUE!</v>
      </c>
      <c r="BK294" s="377"/>
      <c r="BL294" s="382" t="e" cm="1">
        <f t="array" ref="BL294">bdRateExtend($G293:$G296,Q293:Q296,$Z293:$Z296,AJ293:AJ296)</f>
        <v>#VALUE!</v>
      </c>
      <c r="BM294" s="377"/>
      <c r="BN294" s="382" t="e" cm="1">
        <f t="array" ref="BN294">bdRateExtend($G293:$G296,R293:R296,$Z293:$Z296,AK293:AK296)</f>
        <v>#VALUE!</v>
      </c>
      <c r="BO294" s="403"/>
      <c r="BP294" s="403"/>
      <c r="BQ294" s="403"/>
      <c r="BR294" s="403"/>
    </row>
    <row r="295" spans="1:70" ht="17" customHeight="1" x14ac:dyDescent="0.2">
      <c r="A295" s="387"/>
      <c r="B295" s="390"/>
      <c r="C295" s="393"/>
      <c r="D295" s="396"/>
      <c r="E295" s="399"/>
      <c r="F295" s="312">
        <v>45</v>
      </c>
      <c r="G295" s="35">
        <f>'Anchor-Still'!B292</f>
        <v>0</v>
      </c>
      <c r="H295" s="40">
        <f>'Anchor-Still'!C292</f>
        <v>0</v>
      </c>
      <c r="I295" s="40">
        <f>'Anchor-Still'!D292</f>
        <v>0</v>
      </c>
      <c r="J295" s="40">
        <f>'Anchor-Still'!E292</f>
        <v>0</v>
      </c>
      <c r="K295" s="40"/>
      <c r="L295" s="40">
        <f>'Anchor-Still'!F292</f>
        <v>0</v>
      </c>
      <c r="M295" s="40">
        <f>'Anchor-Still'!G292</f>
        <v>0</v>
      </c>
      <c r="N295" s="40">
        <f>'Anchor-Still'!H292</f>
        <v>0</v>
      </c>
      <c r="O295" s="40"/>
      <c r="P295" s="40"/>
      <c r="Q295" s="40"/>
      <c r="R295" s="40"/>
      <c r="S295" s="40"/>
      <c r="T295" s="40"/>
      <c r="U295" s="40"/>
      <c r="V295" s="40">
        <f>'Anchor-Still'!I292</f>
        <v>0</v>
      </c>
      <c r="W295" s="40">
        <f>'Anchor-Still'!J292</f>
        <v>0</v>
      </c>
      <c r="X295" s="36">
        <f t="shared" si="19"/>
        <v>0</v>
      </c>
      <c r="Y295" s="15"/>
      <c r="Z295" s="35">
        <f>'Test-Still'!B292</f>
        <v>455904</v>
      </c>
      <c r="AA295" s="40">
        <f>'Test-Still'!C292</f>
        <v>29.532</v>
      </c>
      <c r="AB295" s="40">
        <f>'Test-Still'!D292</f>
        <v>34.850999999999999</v>
      </c>
      <c r="AC295" s="40">
        <f>'Test-Still'!E292</f>
        <v>34.333799999999997</v>
      </c>
      <c r="AD295" s="40"/>
      <c r="AE295" s="40">
        <f>'Test-Still'!F292</f>
        <v>15.9838</v>
      </c>
      <c r="AF295" s="40">
        <f>'Test-Still'!G292</f>
        <v>15.209199999999999</v>
      </c>
      <c r="AG295" s="40">
        <f>'Test-Still'!H292</f>
        <v>79.7864</v>
      </c>
      <c r="AH295" s="40"/>
      <c r="AI295" s="40"/>
      <c r="AJ295" s="40"/>
      <c r="AK295" s="40"/>
      <c r="AL295" s="40"/>
      <c r="AM295" s="40"/>
      <c r="AN295" s="40"/>
      <c r="AO295" s="40">
        <f>'Test-Still'!I292</f>
        <v>51.7</v>
      </c>
      <c r="AP295" s="40">
        <f>'Test-Still'!J292</f>
        <v>6.4600000000000005E-2</v>
      </c>
      <c r="AQ295" s="36">
        <f t="shared" si="20"/>
        <v>1.4361111111111113E-2</v>
      </c>
      <c r="AR295" s="35" t="e">
        <f t="shared" si="21"/>
        <v>#DIV/0!</v>
      </c>
      <c r="AS295" s="40" t="e">
        <f t="shared" si="22"/>
        <v>#DIV/0!</v>
      </c>
      <c r="AT295" s="16"/>
      <c r="AU295" s="16"/>
      <c r="AV295" s="381"/>
      <c r="AW295" s="382"/>
      <c r="AX295" s="403"/>
      <c r="AY295" s="403"/>
      <c r="AZ295" s="406"/>
      <c r="BA295" s="406"/>
      <c r="BB295" s="382"/>
      <c r="BC295" s="377"/>
      <c r="BD295" s="382"/>
      <c r="BE295" s="377"/>
      <c r="BF295" s="380"/>
      <c r="BG295" s="377"/>
      <c r="BH295" s="380"/>
      <c r="BI295" s="377"/>
      <c r="BJ295" s="382"/>
      <c r="BK295" s="377"/>
      <c r="BL295" s="382"/>
      <c r="BM295" s="377"/>
      <c r="BN295" s="382"/>
      <c r="BO295" s="403"/>
      <c r="BP295" s="403"/>
      <c r="BQ295" s="403"/>
      <c r="BR295" s="403"/>
    </row>
    <row r="296" spans="1:70" ht="17" customHeight="1" x14ac:dyDescent="0.2">
      <c r="A296" s="387"/>
      <c r="B296" s="390"/>
      <c r="C296" s="393"/>
      <c r="D296" s="396"/>
      <c r="E296" s="399"/>
      <c r="F296" s="312">
        <v>54</v>
      </c>
      <c r="G296" s="35">
        <f>'Anchor-Still'!B293</f>
        <v>0</v>
      </c>
      <c r="H296" s="40">
        <f>'Anchor-Still'!C293</f>
        <v>0</v>
      </c>
      <c r="I296" s="40">
        <f>'Anchor-Still'!D293</f>
        <v>0</v>
      </c>
      <c r="J296" s="40">
        <f>'Anchor-Still'!E293</f>
        <v>0</v>
      </c>
      <c r="K296" s="40"/>
      <c r="L296" s="40">
        <f>'Anchor-Still'!F293</f>
        <v>0</v>
      </c>
      <c r="M296" s="40">
        <f>'Anchor-Still'!G293</f>
        <v>0</v>
      </c>
      <c r="N296" s="40">
        <f>'Anchor-Still'!H293</f>
        <v>0</v>
      </c>
      <c r="O296" s="40"/>
      <c r="P296" s="40"/>
      <c r="Q296" s="40"/>
      <c r="R296" s="40"/>
      <c r="S296" s="40"/>
      <c r="T296" s="40"/>
      <c r="U296" s="40"/>
      <c r="V296" s="40">
        <f>'Anchor-Still'!I293</f>
        <v>0</v>
      </c>
      <c r="W296" s="40">
        <f>'Anchor-Still'!J293</f>
        <v>0</v>
      </c>
      <c r="X296" s="36">
        <f t="shared" si="19"/>
        <v>0</v>
      </c>
      <c r="Y296" s="15"/>
      <c r="Z296" s="35">
        <f>'Test-Still'!B293</f>
        <v>229704</v>
      </c>
      <c r="AA296" s="40">
        <f>'Test-Still'!C293</f>
        <v>26.5791</v>
      </c>
      <c r="AB296" s="40">
        <f>'Test-Still'!D293</f>
        <v>32.651200000000003</v>
      </c>
      <c r="AC296" s="40">
        <f>'Test-Still'!E293</f>
        <v>32.502499999999998</v>
      </c>
      <c r="AD296" s="40"/>
      <c r="AE296" s="40">
        <f>'Test-Still'!F293</f>
        <v>12.901199999999999</v>
      </c>
      <c r="AF296" s="40">
        <f>'Test-Still'!G293</f>
        <v>12.5909</v>
      </c>
      <c r="AG296" s="40">
        <f>'Test-Still'!H293</f>
        <v>64.935299999999998</v>
      </c>
      <c r="AH296" s="40"/>
      <c r="AI296" s="40"/>
      <c r="AJ296" s="40"/>
      <c r="AK296" s="40"/>
      <c r="AL296" s="40"/>
      <c r="AM296" s="40"/>
      <c r="AN296" s="40"/>
      <c r="AO296" s="40">
        <f>'Test-Still'!I293</f>
        <v>34.9</v>
      </c>
      <c r="AP296" s="40">
        <f>'Test-Still'!J293</f>
        <v>5.5E-2</v>
      </c>
      <c r="AQ296" s="36">
        <f t="shared" si="20"/>
        <v>9.6944444444444448E-3</v>
      </c>
      <c r="AR296" s="35" t="e">
        <f t="shared" si="21"/>
        <v>#DIV/0!</v>
      </c>
      <c r="AS296" s="40" t="e">
        <f t="shared" si="22"/>
        <v>#DIV/0!</v>
      </c>
      <c r="AT296" s="16"/>
      <c r="AU296" s="16"/>
      <c r="AV296" s="381" t="s">
        <v>125</v>
      </c>
      <c r="AW296" s="382" cm="1">
        <f t="array" ref="AW296">bdRateExtend($G294:$G297,H294:H297,$Z294:$Z297,AA294:AA297)</f>
        <v>-1</v>
      </c>
      <c r="AX296" s="403"/>
      <c r="AY296" s="403"/>
      <c r="AZ296" s="406"/>
      <c r="BA296" s="406"/>
      <c r="BB296" s="382" cm="1">
        <f t="array" ref="BB296">bdRateExtend($G294:$G297,L294:L297,$Z294:$Z297,AE294:AE297)</f>
        <v>-1</v>
      </c>
      <c r="BC296" s="377"/>
      <c r="BD296" s="382" cm="1">
        <f t="array" ref="BD296">bdRateExtend($G294:$G297,M294:M297,$Z294:$Z297,AF294:AF297)</f>
        <v>-1</v>
      </c>
      <c r="BE296" s="377"/>
      <c r="BF296" s="380" cm="1">
        <f t="array" ref="BF296">bdRateExtend($G294:$G297,N294:N297,$Z294:$Z297,AG294:AG297)</f>
        <v>-1</v>
      </c>
      <c r="BG296" s="377"/>
      <c r="BH296" s="380" t="e" cm="1">
        <f t="array" ref="BH296">bdRateExtend($G294:$G297,O294:O297,$Z294:$Z297,AH294:AH297)</f>
        <v>#VALUE!</v>
      </c>
      <c r="BI296" s="377"/>
      <c r="BJ296" s="382" t="e" cm="1">
        <f t="array" ref="BJ296">bdRateExtend($G294:$G297,P294:P297,$Z294:$Z297,AI294:AI297)</f>
        <v>#VALUE!</v>
      </c>
      <c r="BK296" s="377"/>
      <c r="BL296" s="382" t="e" cm="1">
        <f t="array" ref="BL296">bdRateExtend($G294:$G297,Q294:Q297,$Z294:$Z297,AJ294:AJ297)</f>
        <v>#VALUE!</v>
      </c>
      <c r="BM296" s="377"/>
      <c r="BN296" s="382" t="e" cm="1">
        <f t="array" ref="BN296">bdRateExtend($G294:$G297,R294:R297,$Z294:$Z297,AK294:AK297)</f>
        <v>#VALUE!</v>
      </c>
      <c r="BO296" s="403"/>
      <c r="BP296" s="403"/>
      <c r="BQ296" s="403"/>
      <c r="BR296" s="403"/>
    </row>
    <row r="297" spans="1:70" ht="17" customHeight="1" thickBot="1" x14ac:dyDescent="0.25">
      <c r="A297" s="387"/>
      <c r="B297" s="391"/>
      <c r="C297" s="394"/>
      <c r="D297" s="397"/>
      <c r="E297" s="400"/>
      <c r="F297" s="313">
        <v>63</v>
      </c>
      <c r="G297" s="37">
        <f>'Anchor-Still'!B294</f>
        <v>0</v>
      </c>
      <c r="H297" s="38">
        <f>'Anchor-Still'!C294</f>
        <v>0</v>
      </c>
      <c r="I297" s="38">
        <f>'Anchor-Still'!D294</f>
        <v>0</v>
      </c>
      <c r="J297" s="38">
        <f>'Anchor-Still'!E294</f>
        <v>0</v>
      </c>
      <c r="K297" s="38"/>
      <c r="L297" s="38">
        <f>'Anchor-Still'!F294</f>
        <v>0</v>
      </c>
      <c r="M297" s="38">
        <f>'Anchor-Still'!G294</f>
        <v>0</v>
      </c>
      <c r="N297" s="38">
        <f>'Anchor-Still'!H294</f>
        <v>0</v>
      </c>
      <c r="O297" s="38"/>
      <c r="P297" s="38"/>
      <c r="Q297" s="38"/>
      <c r="R297" s="38"/>
      <c r="S297" s="38"/>
      <c r="T297" s="38"/>
      <c r="U297" s="38"/>
      <c r="V297" s="38">
        <f>'Anchor-Still'!I294</f>
        <v>0</v>
      </c>
      <c r="W297" s="38">
        <f>'Anchor-Still'!J294</f>
        <v>0</v>
      </c>
      <c r="X297" s="39">
        <f t="shared" si="19"/>
        <v>0</v>
      </c>
      <c r="Y297" s="15"/>
      <c r="Z297" s="37">
        <f>'Test-Still'!B294</f>
        <v>57264</v>
      </c>
      <c r="AA297" s="38">
        <f>'Test-Still'!C294</f>
        <v>22.427800000000001</v>
      </c>
      <c r="AB297" s="38">
        <f>'Test-Still'!D294</f>
        <v>29.834399999999999</v>
      </c>
      <c r="AC297" s="38">
        <f>'Test-Still'!E294</f>
        <v>29.82</v>
      </c>
      <c r="AD297" s="38"/>
      <c r="AE297" s="38">
        <f>'Test-Still'!F294</f>
        <v>7.8170000000000002</v>
      </c>
      <c r="AF297" s="38">
        <f>'Test-Still'!G294</f>
        <v>8.1331000000000007</v>
      </c>
      <c r="AG297" s="38">
        <f>'Test-Still'!H294</f>
        <v>27.936599999999999</v>
      </c>
      <c r="AH297" s="38"/>
      <c r="AI297" s="38"/>
      <c r="AJ297" s="38"/>
      <c r="AK297" s="38"/>
      <c r="AL297" s="38"/>
      <c r="AM297" s="38"/>
      <c r="AN297" s="38"/>
      <c r="AO297" s="38">
        <f>'Test-Still'!I294</f>
        <v>17</v>
      </c>
      <c r="AP297" s="38">
        <f>'Test-Still'!J294</f>
        <v>2.9899999999999999E-2</v>
      </c>
      <c r="AQ297" s="39">
        <f t="shared" si="20"/>
        <v>4.7222222222222223E-3</v>
      </c>
      <c r="AR297" s="37" t="e">
        <f t="shared" si="21"/>
        <v>#DIV/0!</v>
      </c>
      <c r="AS297" s="38" t="e">
        <f t="shared" si="22"/>
        <v>#DIV/0!</v>
      </c>
      <c r="AT297" s="16"/>
      <c r="AU297" s="16"/>
      <c r="AV297" s="383"/>
      <c r="AW297" s="384"/>
      <c r="AX297" s="404"/>
      <c r="AY297" s="404"/>
      <c r="AZ297" s="407"/>
      <c r="BA297" s="407"/>
      <c r="BB297" s="384"/>
      <c r="BC297" s="378"/>
      <c r="BD297" s="384"/>
      <c r="BE297" s="378"/>
      <c r="BF297" s="385"/>
      <c r="BG297" s="378"/>
      <c r="BH297" s="385"/>
      <c r="BI297" s="378"/>
      <c r="BJ297" s="384"/>
      <c r="BK297" s="378"/>
      <c r="BL297" s="384"/>
      <c r="BM297" s="378"/>
      <c r="BN297" s="384"/>
      <c r="BO297" s="404"/>
      <c r="BP297" s="404"/>
      <c r="BQ297" s="404"/>
      <c r="BR297" s="404"/>
    </row>
    <row r="298" spans="1:70" ht="17" customHeight="1" x14ac:dyDescent="0.2">
      <c r="A298" s="387"/>
      <c r="B298" s="389" t="s">
        <v>1282</v>
      </c>
      <c r="C298" s="392" t="s">
        <v>1244</v>
      </c>
      <c r="D298" s="395"/>
      <c r="E298" s="398">
        <v>8</v>
      </c>
      <c r="F298" s="311">
        <v>18</v>
      </c>
      <c r="G298" s="32">
        <f>'Anchor-Still'!B295</f>
        <v>0</v>
      </c>
      <c r="H298" s="33">
        <f>'Anchor-Still'!C295</f>
        <v>0</v>
      </c>
      <c r="I298" s="33">
        <f>'Anchor-Still'!D295</f>
        <v>0</v>
      </c>
      <c r="J298" s="33">
        <f>'Anchor-Still'!E295</f>
        <v>0</v>
      </c>
      <c r="K298" s="33"/>
      <c r="L298" s="33">
        <f>'Anchor-Still'!F295</f>
        <v>0</v>
      </c>
      <c r="M298" s="33">
        <f>'Anchor-Still'!G295</f>
        <v>0</v>
      </c>
      <c r="N298" s="33">
        <f>'Anchor-Still'!H295</f>
        <v>0</v>
      </c>
      <c r="O298" s="33"/>
      <c r="P298" s="33"/>
      <c r="Q298" s="33"/>
      <c r="R298" s="33"/>
      <c r="S298" s="33"/>
      <c r="T298" s="33"/>
      <c r="U298" s="33"/>
      <c r="V298" s="33">
        <f>'Anchor-Still'!I295</f>
        <v>0</v>
      </c>
      <c r="W298" s="33">
        <f>'Anchor-Still'!J295</f>
        <v>0</v>
      </c>
      <c r="X298" s="34">
        <f t="shared" si="19"/>
        <v>0</v>
      </c>
      <c r="Y298" s="15"/>
      <c r="Z298" s="32">
        <f>'Test-Still'!B295</f>
        <v>2407496</v>
      </c>
      <c r="AA298" s="33">
        <f>'Test-Still'!C295</f>
        <v>40.104100000000003</v>
      </c>
      <c r="AB298" s="33">
        <f>'Test-Still'!D295</f>
        <v>42.102899999999998</v>
      </c>
      <c r="AC298" s="33">
        <f>'Test-Still'!E295</f>
        <v>42.0852</v>
      </c>
      <c r="AD298" s="33"/>
      <c r="AE298" s="33">
        <f>'Test-Still'!F295</f>
        <v>29.303000000000001</v>
      </c>
      <c r="AF298" s="33">
        <f>'Test-Still'!G295</f>
        <v>25.2302</v>
      </c>
      <c r="AG298" s="33">
        <f>'Test-Still'!H295</f>
        <v>95.0745</v>
      </c>
      <c r="AH298" s="33"/>
      <c r="AI298" s="33"/>
      <c r="AJ298" s="33"/>
      <c r="AK298" s="33"/>
      <c r="AL298" s="33"/>
      <c r="AM298" s="33"/>
      <c r="AN298" s="33"/>
      <c r="AO298" s="33">
        <f>'Test-Still'!I295</f>
        <v>78.099999999999994</v>
      </c>
      <c r="AP298" s="33">
        <f>'Test-Still'!J295</f>
        <v>0.1167</v>
      </c>
      <c r="AQ298" s="34">
        <f t="shared" si="20"/>
        <v>2.1694444444444443E-2</v>
      </c>
      <c r="AR298" s="32" t="e">
        <f t="shared" si="21"/>
        <v>#DIV/0!</v>
      </c>
      <c r="AS298" s="33" t="e">
        <f t="shared" si="22"/>
        <v>#DIV/0!</v>
      </c>
      <c r="AT298" s="16"/>
      <c r="AU298" s="16"/>
      <c r="AV298" s="440" t="s">
        <v>123</v>
      </c>
      <c r="AW298" s="401" cm="1">
        <f t="array" ref="AW298">bdRateExtend($G298:$G301,H298:H301,$Z298:$Z301,AA298:AA301)</f>
        <v>-1</v>
      </c>
      <c r="AX298" s="402" cm="1">
        <f t="array" ref="AX298">bdRateExtend($G298:$G303,H298:H303,$Z298:$Z303,AA298:AA303)</f>
        <v>-1</v>
      </c>
      <c r="AY298" s="402" cm="1">
        <f t="array" ref="AY298">bdRateExtend($G298:$G303,I298:I303,$Z298:$Z303,AB298:AB303)</f>
        <v>-1</v>
      </c>
      <c r="AZ298" s="405" cm="1">
        <f t="array" ref="AZ298">bdRateExtend($G298:$G303,J298:J303,$Z298:$Z303,AC298:AC303)</f>
        <v>-1</v>
      </c>
      <c r="BA298" s="405" t="e" cm="1">
        <f t="array" ref="BA298">bdRateExtend($G298:$G303,K298:K303,$Z298:$Z303,AD298:AD303)</f>
        <v>#VALUE!</v>
      </c>
      <c r="BB298" s="401" cm="1">
        <f t="array" ref="BB298">bdRateExtend($G298:$G301,L298:L301,$Z298:$Z301,AE298:AE301)</f>
        <v>-1</v>
      </c>
      <c r="BC298" s="376" cm="1">
        <f t="array" ref="BC298">bdRateExtend($G298:$G303,L298:L303,$Z298:$Z303,AE298:AE303)</f>
        <v>-1</v>
      </c>
      <c r="BD298" s="401" cm="1">
        <f t="array" ref="BD298">bdRateExtend($G298:$G301,M298:M301,$Z298:$Z301,AF298:AF301)</f>
        <v>-1</v>
      </c>
      <c r="BE298" s="376" cm="1">
        <f t="array" ref="BE298">bdRateExtend($G298:$G303,M298:M303,$Z298:$Z303,AF298:AF303)</f>
        <v>-1</v>
      </c>
      <c r="BF298" s="379" cm="1">
        <f t="array" ref="BF298">bdRateExtend($G298:$G301,N298:N301,$Z298:$Z301,AG298:AG301)</f>
        <v>-1</v>
      </c>
      <c r="BG298" s="376" cm="1">
        <f t="array" ref="BG298">bdRateExtend($G298:$G303,N298:N303,$Z298:$Z303,AG298:AG303)</f>
        <v>-1</v>
      </c>
      <c r="BH298" s="379" t="e" cm="1">
        <f t="array" ref="BH298">bdRateExtend($G298:$G301,O298:O301,$Z298:$Z301,AH298:AH301)</f>
        <v>#VALUE!</v>
      </c>
      <c r="BI298" s="376" t="e" cm="1">
        <f t="array" ref="BI298">bdRateExtend($G298:$G303,O298:O303,$Z298:$Z303,AH298:AH303)</f>
        <v>#VALUE!</v>
      </c>
      <c r="BJ298" s="401" t="e" cm="1">
        <f t="array" ref="BJ298">bdRateExtend($G298:$G301,P298:P301,$Z298:$Z301,AI298:AI301)</f>
        <v>#VALUE!</v>
      </c>
      <c r="BK298" s="376" t="e" cm="1">
        <f t="array" ref="BK298">bdRateExtend($G298:$G303,P298:P303,$Z298:$Z303,AI298:AI303)</f>
        <v>#VALUE!</v>
      </c>
      <c r="BL298" s="401" t="e" cm="1">
        <f t="array" ref="BL298">bdRateExtend($G298:$G301,Q298:Q301,$Z298:$Z301,AJ298:AJ301)</f>
        <v>#VALUE!</v>
      </c>
      <c r="BM298" s="376" t="e" cm="1">
        <f t="array" ref="BM298">bdRateExtend($G298:$G303,Q298:Q303,$Z298:$Z303,AJ298:AJ303)</f>
        <v>#VALUE!</v>
      </c>
      <c r="BN298" s="401" t="e" cm="1">
        <f t="array" ref="BN298">bdRateExtend($G298:$G301,R298:R301,$Z298:$Z301,AK298:AK301)</f>
        <v>#VALUE!</v>
      </c>
      <c r="BO298" s="402" t="e" cm="1">
        <f t="array" ref="BO298">bdRateExtend($G298:$G303,R298:R303,$Z298:$Z303,AK298:AK303)</f>
        <v>#VALUE!</v>
      </c>
      <c r="BP298" s="402" t="e" cm="1">
        <f t="array" ref="BP298">bdRateExtend($G298:$G303,S298:S303,$Z298:$Z303,AL298:AL303)</f>
        <v>#VALUE!</v>
      </c>
      <c r="BQ298" s="402" t="e" cm="1">
        <f t="array" ref="BQ298">bdRateExtend($G298:$G303,T298:T303,$Z298:$Z303,AM298:AM303)</f>
        <v>#VALUE!</v>
      </c>
      <c r="BR298" s="402" t="e" cm="1">
        <f t="array" ref="BR298">bdRateExtend($G298:$G303,U298:U303,$Z298:$Z303,AN298:AN303)</f>
        <v>#VALUE!</v>
      </c>
    </row>
    <row r="299" spans="1:70" ht="17" customHeight="1" x14ac:dyDescent="0.2">
      <c r="A299" s="387"/>
      <c r="B299" s="390"/>
      <c r="C299" s="393"/>
      <c r="D299" s="396"/>
      <c r="E299" s="399"/>
      <c r="F299" s="312">
        <v>27</v>
      </c>
      <c r="G299" s="35">
        <f>'Anchor-Still'!B296</f>
        <v>0</v>
      </c>
      <c r="H299" s="40">
        <f>'Anchor-Still'!C296</f>
        <v>0</v>
      </c>
      <c r="I299" s="40">
        <f>'Anchor-Still'!D296</f>
        <v>0</v>
      </c>
      <c r="J299" s="40">
        <f>'Anchor-Still'!E296</f>
        <v>0</v>
      </c>
      <c r="K299" s="40"/>
      <c r="L299" s="40">
        <f>'Anchor-Still'!F296</f>
        <v>0</v>
      </c>
      <c r="M299" s="40">
        <f>'Anchor-Still'!G296</f>
        <v>0</v>
      </c>
      <c r="N299" s="40">
        <f>'Anchor-Still'!H296</f>
        <v>0</v>
      </c>
      <c r="O299" s="40"/>
      <c r="P299" s="40"/>
      <c r="Q299" s="40"/>
      <c r="R299" s="40"/>
      <c r="S299" s="40"/>
      <c r="T299" s="40"/>
      <c r="U299" s="40"/>
      <c r="V299" s="40">
        <f>'Anchor-Still'!I296</f>
        <v>0</v>
      </c>
      <c r="W299" s="40">
        <f>'Anchor-Still'!J296</f>
        <v>0</v>
      </c>
      <c r="X299" s="36">
        <f t="shared" si="19"/>
        <v>0</v>
      </c>
      <c r="Y299" s="15"/>
      <c r="Z299" s="35">
        <f>'Test-Still'!B296</f>
        <v>1701432</v>
      </c>
      <c r="AA299" s="40">
        <f>'Test-Still'!C296</f>
        <v>36.3735</v>
      </c>
      <c r="AB299" s="40">
        <f>'Test-Still'!D296</f>
        <v>40.378999999999998</v>
      </c>
      <c r="AC299" s="40">
        <f>'Test-Still'!E296</f>
        <v>40.311599999999999</v>
      </c>
      <c r="AD299" s="40"/>
      <c r="AE299" s="40">
        <f>'Test-Still'!F296</f>
        <v>25.433800000000002</v>
      </c>
      <c r="AF299" s="40">
        <f>'Test-Still'!G296</f>
        <v>21.891999999999999</v>
      </c>
      <c r="AG299" s="40">
        <f>'Test-Still'!H296</f>
        <v>92.874600000000001</v>
      </c>
      <c r="AH299" s="40"/>
      <c r="AI299" s="40"/>
      <c r="AJ299" s="40"/>
      <c r="AK299" s="40"/>
      <c r="AL299" s="40"/>
      <c r="AM299" s="40"/>
      <c r="AN299" s="40"/>
      <c r="AO299" s="40">
        <f>'Test-Still'!I296</f>
        <v>75.599999999999994</v>
      </c>
      <c r="AP299" s="40">
        <f>'Test-Still'!J296</f>
        <v>0.12790000000000001</v>
      </c>
      <c r="AQ299" s="36">
        <f t="shared" si="20"/>
        <v>2.0999999999999998E-2</v>
      </c>
      <c r="AR299" s="35" t="e">
        <f t="shared" si="21"/>
        <v>#DIV/0!</v>
      </c>
      <c r="AS299" s="40" t="e">
        <f t="shared" si="22"/>
        <v>#DIV/0!</v>
      </c>
      <c r="AT299" s="16"/>
      <c r="AU299" s="16"/>
      <c r="AV299" s="381"/>
      <c r="AW299" s="382"/>
      <c r="AX299" s="403"/>
      <c r="AY299" s="403"/>
      <c r="AZ299" s="406"/>
      <c r="BA299" s="406"/>
      <c r="BB299" s="382"/>
      <c r="BC299" s="377"/>
      <c r="BD299" s="382"/>
      <c r="BE299" s="377"/>
      <c r="BF299" s="380"/>
      <c r="BG299" s="377"/>
      <c r="BH299" s="380"/>
      <c r="BI299" s="377"/>
      <c r="BJ299" s="382"/>
      <c r="BK299" s="377"/>
      <c r="BL299" s="382"/>
      <c r="BM299" s="377"/>
      <c r="BN299" s="382"/>
      <c r="BO299" s="403"/>
      <c r="BP299" s="403"/>
      <c r="BQ299" s="403"/>
      <c r="BR299" s="403"/>
    </row>
    <row r="300" spans="1:70" ht="17" customHeight="1" x14ac:dyDescent="0.2">
      <c r="A300" s="387"/>
      <c r="B300" s="390"/>
      <c r="C300" s="393"/>
      <c r="D300" s="396"/>
      <c r="E300" s="399"/>
      <c r="F300" s="312">
        <v>36</v>
      </c>
      <c r="G300" s="35">
        <f>'Anchor-Still'!B297</f>
        <v>0</v>
      </c>
      <c r="H300" s="40">
        <f>'Anchor-Still'!C297</f>
        <v>0</v>
      </c>
      <c r="I300" s="40">
        <f>'Anchor-Still'!D297</f>
        <v>0</v>
      </c>
      <c r="J300" s="40">
        <f>'Anchor-Still'!E297</f>
        <v>0</v>
      </c>
      <c r="K300" s="40"/>
      <c r="L300" s="40">
        <f>'Anchor-Still'!F297</f>
        <v>0</v>
      </c>
      <c r="M300" s="40">
        <f>'Anchor-Still'!G297</f>
        <v>0</v>
      </c>
      <c r="N300" s="40">
        <f>'Anchor-Still'!H297</f>
        <v>0</v>
      </c>
      <c r="O300" s="40"/>
      <c r="P300" s="40"/>
      <c r="Q300" s="40"/>
      <c r="R300" s="40"/>
      <c r="S300" s="40"/>
      <c r="T300" s="40"/>
      <c r="U300" s="40"/>
      <c r="V300" s="40">
        <f>'Anchor-Still'!I297</f>
        <v>0</v>
      </c>
      <c r="W300" s="40">
        <f>'Anchor-Still'!J297</f>
        <v>0</v>
      </c>
      <c r="X300" s="36">
        <f t="shared" si="19"/>
        <v>0</v>
      </c>
      <c r="Y300" s="15"/>
      <c r="Z300" s="35">
        <f>'Test-Still'!B297</f>
        <v>1003600</v>
      </c>
      <c r="AA300" s="40">
        <f>'Test-Still'!C297</f>
        <v>32.064700000000002</v>
      </c>
      <c r="AB300" s="40">
        <f>'Test-Still'!D297</f>
        <v>38.774799999999999</v>
      </c>
      <c r="AC300" s="40">
        <f>'Test-Still'!E297</f>
        <v>38.569499999999998</v>
      </c>
      <c r="AD300" s="40"/>
      <c r="AE300" s="40">
        <f>'Test-Still'!F297</f>
        <v>21.332000000000001</v>
      </c>
      <c r="AF300" s="40">
        <f>'Test-Still'!G297</f>
        <v>18.082599999999999</v>
      </c>
      <c r="AG300" s="40">
        <f>'Test-Still'!H297</f>
        <v>87.4773</v>
      </c>
      <c r="AH300" s="40"/>
      <c r="AI300" s="40"/>
      <c r="AJ300" s="40"/>
      <c r="AK300" s="40"/>
      <c r="AL300" s="40"/>
      <c r="AM300" s="40"/>
      <c r="AN300" s="40"/>
      <c r="AO300" s="40">
        <f>'Test-Still'!I297</f>
        <v>89.3</v>
      </c>
      <c r="AP300" s="40">
        <f>'Test-Still'!J297</f>
        <v>8.3299999999999999E-2</v>
      </c>
      <c r="AQ300" s="36">
        <f t="shared" si="20"/>
        <v>2.4805555555555556E-2</v>
      </c>
      <c r="AR300" s="35" t="e">
        <f t="shared" si="21"/>
        <v>#DIV/0!</v>
      </c>
      <c r="AS300" s="40" t="e">
        <f t="shared" si="22"/>
        <v>#DIV/0!</v>
      </c>
      <c r="AT300" s="16"/>
      <c r="AU300" s="16"/>
      <c r="AV300" s="381" t="s">
        <v>124</v>
      </c>
      <c r="AW300" s="382" cm="1">
        <f t="array" ref="AW300">bdRateExtend($G299:$G302,H299:H302,$Z299:$Z302,AA299:AA302)</f>
        <v>-1</v>
      </c>
      <c r="AX300" s="403"/>
      <c r="AY300" s="403"/>
      <c r="AZ300" s="406"/>
      <c r="BA300" s="406"/>
      <c r="BB300" s="382" cm="1">
        <f t="array" ref="BB300">bdRateExtend($G299:$G302,L299:L302,$Z299:$Z302,AE299:AE302)</f>
        <v>-1</v>
      </c>
      <c r="BC300" s="377"/>
      <c r="BD300" s="382" cm="1">
        <f t="array" ref="BD300">bdRateExtend($G299:$G302,M299:M302,$Z299:$Z302,AF299:AF302)</f>
        <v>-1</v>
      </c>
      <c r="BE300" s="377"/>
      <c r="BF300" s="380" cm="1">
        <f t="array" ref="BF300">bdRateExtend($G299:$G302,N299:N302,$Z299:$Z302,AG299:AG302)</f>
        <v>-1</v>
      </c>
      <c r="BG300" s="377"/>
      <c r="BH300" s="380" t="e" cm="1">
        <f t="array" ref="BH300">bdRateExtend($G299:$G302,O299:O302,$Z299:$Z302,AH299:AH302)</f>
        <v>#VALUE!</v>
      </c>
      <c r="BI300" s="377"/>
      <c r="BJ300" s="382" t="e" cm="1">
        <f t="array" ref="BJ300">bdRateExtend($G299:$G302,P299:P302,$Z299:$Z302,AI299:AI302)</f>
        <v>#VALUE!</v>
      </c>
      <c r="BK300" s="377"/>
      <c r="BL300" s="382" t="e" cm="1">
        <f t="array" ref="BL300">bdRateExtend($G299:$G302,Q299:Q302,$Z299:$Z302,AJ299:AJ302)</f>
        <v>#VALUE!</v>
      </c>
      <c r="BM300" s="377"/>
      <c r="BN300" s="382" t="e" cm="1">
        <f t="array" ref="BN300">bdRateExtend($G299:$G302,R299:R302,$Z299:$Z302,AK299:AK302)</f>
        <v>#VALUE!</v>
      </c>
      <c r="BO300" s="403"/>
      <c r="BP300" s="403"/>
      <c r="BQ300" s="403"/>
      <c r="BR300" s="403"/>
    </row>
    <row r="301" spans="1:70" ht="17" customHeight="1" x14ac:dyDescent="0.2">
      <c r="A301" s="387"/>
      <c r="B301" s="390"/>
      <c r="C301" s="393"/>
      <c r="D301" s="396"/>
      <c r="E301" s="399"/>
      <c r="F301" s="312">
        <v>45</v>
      </c>
      <c r="G301" s="35">
        <f>'Anchor-Still'!B298</f>
        <v>0</v>
      </c>
      <c r="H301" s="40">
        <f>'Anchor-Still'!C298</f>
        <v>0</v>
      </c>
      <c r="I301" s="40">
        <f>'Anchor-Still'!D298</f>
        <v>0</v>
      </c>
      <c r="J301" s="40">
        <f>'Anchor-Still'!E298</f>
        <v>0</v>
      </c>
      <c r="K301" s="40"/>
      <c r="L301" s="40">
        <f>'Anchor-Still'!F298</f>
        <v>0</v>
      </c>
      <c r="M301" s="40">
        <f>'Anchor-Still'!G298</f>
        <v>0</v>
      </c>
      <c r="N301" s="40">
        <f>'Anchor-Still'!H298</f>
        <v>0</v>
      </c>
      <c r="O301" s="40"/>
      <c r="P301" s="40"/>
      <c r="Q301" s="40"/>
      <c r="R301" s="40"/>
      <c r="S301" s="40"/>
      <c r="T301" s="40"/>
      <c r="U301" s="40"/>
      <c r="V301" s="40">
        <f>'Anchor-Still'!I298</f>
        <v>0</v>
      </c>
      <c r="W301" s="40">
        <f>'Anchor-Still'!J298</f>
        <v>0</v>
      </c>
      <c r="X301" s="36">
        <f t="shared" si="19"/>
        <v>0</v>
      </c>
      <c r="Y301" s="15"/>
      <c r="Z301" s="35">
        <f>'Test-Still'!B298</f>
        <v>484648</v>
      </c>
      <c r="AA301" s="40">
        <f>'Test-Still'!C298</f>
        <v>28.224699999999999</v>
      </c>
      <c r="AB301" s="40">
        <f>'Test-Still'!D298</f>
        <v>36.758499999999998</v>
      </c>
      <c r="AC301" s="40">
        <f>'Test-Still'!E298</f>
        <v>36.7498</v>
      </c>
      <c r="AD301" s="40"/>
      <c r="AE301" s="40">
        <f>'Test-Still'!F298</f>
        <v>17.187899999999999</v>
      </c>
      <c r="AF301" s="40">
        <f>'Test-Still'!G298</f>
        <v>14.1828</v>
      </c>
      <c r="AG301" s="40">
        <f>'Test-Still'!H298</f>
        <v>76.300899999999999</v>
      </c>
      <c r="AH301" s="40"/>
      <c r="AI301" s="40"/>
      <c r="AJ301" s="40"/>
      <c r="AK301" s="40"/>
      <c r="AL301" s="40"/>
      <c r="AM301" s="40"/>
      <c r="AN301" s="40"/>
      <c r="AO301" s="40">
        <f>'Test-Still'!I298</f>
        <v>61.8</v>
      </c>
      <c r="AP301" s="40">
        <f>'Test-Still'!J298</f>
        <v>7.0199999999999999E-2</v>
      </c>
      <c r="AQ301" s="36">
        <f t="shared" si="20"/>
        <v>1.7166666666666667E-2</v>
      </c>
      <c r="AR301" s="35" t="e">
        <f t="shared" si="21"/>
        <v>#DIV/0!</v>
      </c>
      <c r="AS301" s="40" t="e">
        <f t="shared" si="22"/>
        <v>#DIV/0!</v>
      </c>
      <c r="AT301" s="16"/>
      <c r="AU301" s="16"/>
      <c r="AV301" s="381"/>
      <c r="AW301" s="382"/>
      <c r="AX301" s="403"/>
      <c r="AY301" s="403"/>
      <c r="AZ301" s="406"/>
      <c r="BA301" s="406"/>
      <c r="BB301" s="382"/>
      <c r="BC301" s="377"/>
      <c r="BD301" s="382"/>
      <c r="BE301" s="377"/>
      <c r="BF301" s="380"/>
      <c r="BG301" s="377"/>
      <c r="BH301" s="380"/>
      <c r="BI301" s="377"/>
      <c r="BJ301" s="382"/>
      <c r="BK301" s="377"/>
      <c r="BL301" s="382"/>
      <c r="BM301" s="377"/>
      <c r="BN301" s="382"/>
      <c r="BO301" s="403"/>
      <c r="BP301" s="403"/>
      <c r="BQ301" s="403"/>
      <c r="BR301" s="403"/>
    </row>
    <row r="302" spans="1:70" ht="17" customHeight="1" x14ac:dyDescent="0.2">
      <c r="A302" s="387"/>
      <c r="B302" s="390"/>
      <c r="C302" s="393"/>
      <c r="D302" s="396"/>
      <c r="E302" s="399"/>
      <c r="F302" s="312">
        <v>54</v>
      </c>
      <c r="G302" s="35">
        <f>'Anchor-Still'!B299</f>
        <v>0</v>
      </c>
      <c r="H302" s="40">
        <f>'Anchor-Still'!C299</f>
        <v>0</v>
      </c>
      <c r="I302" s="40">
        <f>'Anchor-Still'!D299</f>
        <v>0</v>
      </c>
      <c r="J302" s="40">
        <f>'Anchor-Still'!E299</f>
        <v>0</v>
      </c>
      <c r="K302" s="40"/>
      <c r="L302" s="40">
        <f>'Anchor-Still'!F299</f>
        <v>0</v>
      </c>
      <c r="M302" s="40">
        <f>'Anchor-Still'!G299</f>
        <v>0</v>
      </c>
      <c r="N302" s="40">
        <f>'Anchor-Still'!H299</f>
        <v>0</v>
      </c>
      <c r="O302" s="40"/>
      <c r="P302" s="40"/>
      <c r="Q302" s="40"/>
      <c r="R302" s="40"/>
      <c r="S302" s="40"/>
      <c r="T302" s="40"/>
      <c r="U302" s="40"/>
      <c r="V302" s="40">
        <f>'Anchor-Still'!I299</f>
        <v>0</v>
      </c>
      <c r="W302" s="40">
        <f>'Anchor-Still'!J299</f>
        <v>0</v>
      </c>
      <c r="X302" s="36">
        <f t="shared" si="19"/>
        <v>0</v>
      </c>
      <c r="Y302" s="15"/>
      <c r="Z302" s="35">
        <f>'Test-Still'!B299</f>
        <v>210640</v>
      </c>
      <c r="AA302" s="40">
        <f>'Test-Still'!C299</f>
        <v>25.410499999999999</v>
      </c>
      <c r="AB302" s="40">
        <f>'Test-Still'!D299</f>
        <v>34.756900000000002</v>
      </c>
      <c r="AC302" s="40">
        <f>'Test-Still'!E299</f>
        <v>35.063600000000001</v>
      </c>
      <c r="AD302" s="40"/>
      <c r="AE302" s="40">
        <f>'Test-Still'!F299</f>
        <v>13.0823</v>
      </c>
      <c r="AF302" s="40">
        <f>'Test-Still'!G299</f>
        <v>10.688499999999999</v>
      </c>
      <c r="AG302" s="40">
        <f>'Test-Still'!H299</f>
        <v>57.720999999999997</v>
      </c>
      <c r="AH302" s="40"/>
      <c r="AI302" s="40"/>
      <c r="AJ302" s="40"/>
      <c r="AK302" s="40"/>
      <c r="AL302" s="40"/>
      <c r="AM302" s="40"/>
      <c r="AN302" s="40"/>
      <c r="AO302" s="40">
        <f>'Test-Still'!I299</f>
        <v>39.4</v>
      </c>
      <c r="AP302" s="40">
        <f>'Test-Still'!J299</f>
        <v>4.7600000000000003E-2</v>
      </c>
      <c r="AQ302" s="36">
        <f t="shared" si="20"/>
        <v>1.0944444444444444E-2</v>
      </c>
      <c r="AR302" s="35" t="e">
        <f t="shared" si="21"/>
        <v>#DIV/0!</v>
      </c>
      <c r="AS302" s="40" t="e">
        <f t="shared" si="22"/>
        <v>#DIV/0!</v>
      </c>
      <c r="AT302" s="16"/>
      <c r="AU302" s="16"/>
      <c r="AV302" s="381" t="s">
        <v>125</v>
      </c>
      <c r="AW302" s="382" cm="1">
        <f t="array" ref="AW302">bdRateExtend($G300:$G303,H300:H303,$Z300:$Z303,AA300:AA303)</f>
        <v>-1</v>
      </c>
      <c r="AX302" s="403"/>
      <c r="AY302" s="403"/>
      <c r="AZ302" s="406"/>
      <c r="BA302" s="406"/>
      <c r="BB302" s="382" cm="1">
        <f t="array" ref="BB302">bdRateExtend($G300:$G303,L300:L303,$Z300:$Z303,AE300:AE303)</f>
        <v>-1</v>
      </c>
      <c r="BC302" s="377"/>
      <c r="BD302" s="382" cm="1">
        <f t="array" ref="BD302">bdRateExtend($G300:$G303,M300:M303,$Z300:$Z303,AF300:AF303)</f>
        <v>-1</v>
      </c>
      <c r="BE302" s="377"/>
      <c r="BF302" s="380" cm="1">
        <f t="array" ref="BF302">bdRateExtend($G300:$G303,N300:N303,$Z300:$Z303,AG300:AG303)</f>
        <v>-1</v>
      </c>
      <c r="BG302" s="377"/>
      <c r="BH302" s="380" t="e" cm="1">
        <f t="array" ref="BH302">bdRateExtend($G300:$G303,O300:O303,$Z300:$Z303,AH300:AH303)</f>
        <v>#VALUE!</v>
      </c>
      <c r="BI302" s="377"/>
      <c r="BJ302" s="382" t="e" cm="1">
        <f t="array" ref="BJ302">bdRateExtend($G300:$G303,P300:P303,$Z300:$Z303,AI300:AI303)</f>
        <v>#VALUE!</v>
      </c>
      <c r="BK302" s="377"/>
      <c r="BL302" s="382" t="e" cm="1">
        <f t="array" ref="BL302">bdRateExtend($G300:$G303,Q300:Q303,$Z300:$Z303,AJ300:AJ303)</f>
        <v>#VALUE!</v>
      </c>
      <c r="BM302" s="377"/>
      <c r="BN302" s="382" t="e" cm="1">
        <f t="array" ref="BN302">bdRateExtend($G300:$G303,R300:R303,$Z300:$Z303,AK300:AK303)</f>
        <v>#VALUE!</v>
      </c>
      <c r="BO302" s="403"/>
      <c r="BP302" s="403"/>
      <c r="BQ302" s="403"/>
      <c r="BR302" s="403"/>
    </row>
    <row r="303" spans="1:70" ht="17" customHeight="1" thickBot="1" x14ac:dyDescent="0.25">
      <c r="A303" s="387"/>
      <c r="B303" s="391"/>
      <c r="C303" s="394"/>
      <c r="D303" s="397"/>
      <c r="E303" s="400"/>
      <c r="F303" s="313">
        <v>63</v>
      </c>
      <c r="G303" s="37">
        <f>'Anchor-Still'!B300</f>
        <v>0</v>
      </c>
      <c r="H303" s="38">
        <f>'Anchor-Still'!C300</f>
        <v>0</v>
      </c>
      <c r="I303" s="38">
        <f>'Anchor-Still'!D300</f>
        <v>0</v>
      </c>
      <c r="J303" s="38">
        <f>'Anchor-Still'!E300</f>
        <v>0</v>
      </c>
      <c r="K303" s="38"/>
      <c r="L303" s="38">
        <f>'Anchor-Still'!F300</f>
        <v>0</v>
      </c>
      <c r="M303" s="38">
        <f>'Anchor-Still'!G300</f>
        <v>0</v>
      </c>
      <c r="N303" s="38">
        <f>'Anchor-Still'!H300</f>
        <v>0</v>
      </c>
      <c r="O303" s="38"/>
      <c r="P303" s="38"/>
      <c r="Q303" s="38"/>
      <c r="R303" s="38"/>
      <c r="S303" s="38"/>
      <c r="T303" s="38"/>
      <c r="U303" s="38"/>
      <c r="V303" s="38">
        <f>'Anchor-Still'!I300</f>
        <v>0</v>
      </c>
      <c r="W303" s="38">
        <f>'Anchor-Still'!J300</f>
        <v>0</v>
      </c>
      <c r="X303" s="39">
        <f t="shared" si="19"/>
        <v>0</v>
      </c>
      <c r="Y303" s="15"/>
      <c r="Z303" s="37">
        <f>'Test-Still'!B300</f>
        <v>39016</v>
      </c>
      <c r="AA303" s="38">
        <f>'Test-Still'!C300</f>
        <v>22.056999999999999</v>
      </c>
      <c r="AB303" s="38">
        <f>'Test-Still'!D300</f>
        <v>32.2729</v>
      </c>
      <c r="AC303" s="38">
        <f>'Test-Still'!E300</f>
        <v>33.622599999999998</v>
      </c>
      <c r="AD303" s="38"/>
      <c r="AE303" s="38">
        <f>'Test-Still'!F300</f>
        <v>6.9927000000000001</v>
      </c>
      <c r="AF303" s="38">
        <f>'Test-Still'!G300</f>
        <v>6.0240999999999998</v>
      </c>
      <c r="AG303" s="38">
        <f>'Test-Still'!H300</f>
        <v>18.643599999999999</v>
      </c>
      <c r="AH303" s="38"/>
      <c r="AI303" s="38"/>
      <c r="AJ303" s="38"/>
      <c r="AK303" s="38"/>
      <c r="AL303" s="38"/>
      <c r="AM303" s="38"/>
      <c r="AN303" s="38"/>
      <c r="AO303" s="38">
        <f>'Test-Still'!I300</f>
        <v>15.6</v>
      </c>
      <c r="AP303" s="38">
        <f>'Test-Still'!J300</f>
        <v>2.7400000000000001E-2</v>
      </c>
      <c r="AQ303" s="39">
        <f t="shared" si="20"/>
        <v>4.3333333333333331E-3</v>
      </c>
      <c r="AR303" s="37" t="e">
        <f t="shared" si="21"/>
        <v>#DIV/0!</v>
      </c>
      <c r="AS303" s="38" t="e">
        <f t="shared" si="22"/>
        <v>#DIV/0!</v>
      </c>
      <c r="AT303" s="16"/>
      <c r="AU303" s="16"/>
      <c r="AV303" s="383"/>
      <c r="AW303" s="384"/>
      <c r="AX303" s="404"/>
      <c r="AY303" s="404"/>
      <c r="AZ303" s="407"/>
      <c r="BA303" s="407"/>
      <c r="BB303" s="384"/>
      <c r="BC303" s="378"/>
      <c r="BD303" s="384"/>
      <c r="BE303" s="378"/>
      <c r="BF303" s="385"/>
      <c r="BG303" s="378"/>
      <c r="BH303" s="385"/>
      <c r="BI303" s="378"/>
      <c r="BJ303" s="384"/>
      <c r="BK303" s="378"/>
      <c r="BL303" s="384"/>
      <c r="BM303" s="378"/>
      <c r="BN303" s="384"/>
      <c r="BO303" s="404"/>
      <c r="BP303" s="404"/>
      <c r="BQ303" s="404"/>
      <c r="BR303" s="404"/>
    </row>
    <row r="304" spans="1:70" ht="17" customHeight="1" x14ac:dyDescent="0.2">
      <c r="A304" s="387"/>
      <c r="B304" s="389" t="s">
        <v>1283</v>
      </c>
      <c r="C304" s="392" t="s">
        <v>1245</v>
      </c>
      <c r="D304" s="395"/>
      <c r="E304" s="398">
        <v>8</v>
      </c>
      <c r="F304" s="311">
        <v>18</v>
      </c>
      <c r="G304" s="32">
        <f>'Anchor-Still'!B301</f>
        <v>0</v>
      </c>
      <c r="H304" s="33">
        <f>'Anchor-Still'!C301</f>
        <v>0</v>
      </c>
      <c r="I304" s="33">
        <f>'Anchor-Still'!D301</f>
        <v>0</v>
      </c>
      <c r="J304" s="33">
        <f>'Anchor-Still'!E301</f>
        <v>0</v>
      </c>
      <c r="K304" s="33"/>
      <c r="L304" s="33">
        <f>'Anchor-Still'!F301</f>
        <v>0</v>
      </c>
      <c r="M304" s="33">
        <f>'Anchor-Still'!G301</f>
        <v>0</v>
      </c>
      <c r="N304" s="33">
        <f>'Anchor-Still'!H301</f>
        <v>0</v>
      </c>
      <c r="O304" s="33"/>
      <c r="P304" s="33"/>
      <c r="Q304" s="33"/>
      <c r="R304" s="33"/>
      <c r="S304" s="33"/>
      <c r="T304" s="33"/>
      <c r="U304" s="33"/>
      <c r="V304" s="33">
        <f>'Anchor-Still'!I301</f>
        <v>0</v>
      </c>
      <c r="W304" s="33">
        <f>'Anchor-Still'!J301</f>
        <v>0</v>
      </c>
      <c r="X304" s="34">
        <f t="shared" si="19"/>
        <v>0</v>
      </c>
      <c r="Y304" s="15"/>
      <c r="Z304" s="32">
        <f>'Test-Still'!B301</f>
        <v>3252904</v>
      </c>
      <c r="AA304" s="33">
        <f>'Test-Still'!C301</f>
        <v>41.466900000000003</v>
      </c>
      <c r="AB304" s="33">
        <f>'Test-Still'!D301</f>
        <v>41.930300000000003</v>
      </c>
      <c r="AC304" s="33">
        <f>'Test-Still'!E301</f>
        <v>42.1312</v>
      </c>
      <c r="AD304" s="33"/>
      <c r="AE304" s="33">
        <f>'Test-Still'!F301</f>
        <v>30.6663</v>
      </c>
      <c r="AF304" s="33">
        <f>'Test-Still'!G301</f>
        <v>26.9693</v>
      </c>
      <c r="AG304" s="33">
        <f>'Test-Still'!H301</f>
        <v>95.724599999999995</v>
      </c>
      <c r="AH304" s="33"/>
      <c r="AI304" s="33"/>
      <c r="AJ304" s="33"/>
      <c r="AK304" s="33"/>
      <c r="AL304" s="33"/>
      <c r="AM304" s="33"/>
      <c r="AN304" s="33"/>
      <c r="AO304" s="33">
        <f>'Test-Still'!I301</f>
        <v>82</v>
      </c>
      <c r="AP304" s="33">
        <f>'Test-Still'!J301</f>
        <v>0.15740000000000001</v>
      </c>
      <c r="AQ304" s="34">
        <f t="shared" si="20"/>
        <v>2.2777777777777779E-2</v>
      </c>
      <c r="AR304" s="32" t="e">
        <f t="shared" si="21"/>
        <v>#DIV/0!</v>
      </c>
      <c r="AS304" s="33" t="e">
        <f t="shared" si="22"/>
        <v>#DIV/0!</v>
      </c>
      <c r="AT304" s="16"/>
      <c r="AU304" s="16"/>
      <c r="AV304" s="440" t="s">
        <v>123</v>
      </c>
      <c r="AW304" s="401" cm="1">
        <f t="array" ref="AW304">bdRateExtend($G304:$G307,H304:H307,$Z304:$Z307,AA304:AA307)</f>
        <v>-1</v>
      </c>
      <c r="AX304" s="402" cm="1">
        <f t="array" ref="AX304">bdRateExtend($G304:$G309,H304:H309,$Z304:$Z309,AA304:AA309)</f>
        <v>-1</v>
      </c>
      <c r="AY304" s="402" cm="1">
        <f t="array" ref="AY304">bdRateExtend($G304:$G309,I304:I309,$Z304:$Z309,AB304:AB309)</f>
        <v>-1</v>
      </c>
      <c r="AZ304" s="405" cm="1">
        <f t="array" ref="AZ304">bdRateExtend($G304:$G309,J304:J309,$Z304:$Z309,AC304:AC309)</f>
        <v>-1</v>
      </c>
      <c r="BA304" s="405" t="e" cm="1">
        <f t="array" ref="BA304">bdRateExtend($G304:$G309,K304:K309,$Z304:$Z309,AD304:AD309)</f>
        <v>#VALUE!</v>
      </c>
      <c r="BB304" s="401" cm="1">
        <f t="array" ref="BB304">bdRateExtend($G304:$G307,L304:L307,$Z304:$Z307,AE304:AE307)</f>
        <v>-1</v>
      </c>
      <c r="BC304" s="376" cm="1">
        <f t="array" ref="BC304">bdRateExtend($G304:$G309,L304:L309,$Z304:$Z309,AE304:AE309)</f>
        <v>-1</v>
      </c>
      <c r="BD304" s="401" cm="1">
        <f t="array" ref="BD304">bdRateExtend($G304:$G307,M304:M307,$Z304:$Z307,AF304:AF307)</f>
        <v>-1</v>
      </c>
      <c r="BE304" s="376" cm="1">
        <f t="array" ref="BE304">bdRateExtend($G304:$G309,M304:M309,$Z304:$Z309,AF304:AF309)</f>
        <v>-1</v>
      </c>
      <c r="BF304" s="379" cm="1">
        <f t="array" ref="BF304">bdRateExtend($G304:$G307,N304:N307,$Z304:$Z307,AG304:AG307)</f>
        <v>-1</v>
      </c>
      <c r="BG304" s="376" cm="1">
        <f t="array" ref="BG304">bdRateExtend($G304:$G309,N304:N309,$Z304:$Z309,AG304:AG309)</f>
        <v>-1</v>
      </c>
      <c r="BH304" s="379" t="e" cm="1">
        <f t="array" ref="BH304">bdRateExtend($G304:$G307,O304:O307,$Z304:$Z307,AH304:AH307)</f>
        <v>#VALUE!</v>
      </c>
      <c r="BI304" s="376" t="e" cm="1">
        <f t="array" ref="BI304">bdRateExtend($G304:$G309,O304:O309,$Z304:$Z309,AH304:AH309)</f>
        <v>#VALUE!</v>
      </c>
      <c r="BJ304" s="401" t="e" cm="1">
        <f t="array" ref="BJ304">bdRateExtend($G304:$G307,P304:P307,$Z304:$Z307,AI304:AI307)</f>
        <v>#VALUE!</v>
      </c>
      <c r="BK304" s="376" t="e" cm="1">
        <f t="array" ref="BK304">bdRateExtend($G304:$G309,P304:P309,$Z304:$Z309,AI304:AI309)</f>
        <v>#VALUE!</v>
      </c>
      <c r="BL304" s="401" t="e" cm="1">
        <f t="array" ref="BL304">bdRateExtend($G304:$G307,Q304:Q307,$Z304:$Z307,AJ304:AJ307)</f>
        <v>#VALUE!</v>
      </c>
      <c r="BM304" s="376" t="e" cm="1">
        <f t="array" ref="BM304">bdRateExtend($G304:$G309,Q304:Q309,$Z304:$Z309,AJ304:AJ309)</f>
        <v>#VALUE!</v>
      </c>
      <c r="BN304" s="401" t="e" cm="1">
        <f t="array" ref="BN304">bdRateExtend($G304:$G307,R304:R307,$Z304:$Z307,AK304:AK307)</f>
        <v>#VALUE!</v>
      </c>
      <c r="BO304" s="402" t="e" cm="1">
        <f t="array" ref="BO304">bdRateExtend($G304:$G309,R304:R309,$Z304:$Z309,AK304:AK309)</f>
        <v>#VALUE!</v>
      </c>
      <c r="BP304" s="402" t="e" cm="1">
        <f t="array" ref="BP304">bdRateExtend($G304:$G309,S304:S309,$Z304:$Z309,AL304:AL309)</f>
        <v>#VALUE!</v>
      </c>
      <c r="BQ304" s="402" t="e" cm="1">
        <f t="array" ref="BQ304">bdRateExtend($G304:$G309,T304:T309,$Z304:$Z309,AM304:AM309)</f>
        <v>#VALUE!</v>
      </c>
      <c r="BR304" s="402" t="e" cm="1">
        <f t="array" ref="BR304">bdRateExtend($G304:$G309,U304:U309,$Z304:$Z309,AN304:AN309)</f>
        <v>#VALUE!</v>
      </c>
    </row>
    <row r="305" spans="1:70" ht="17" customHeight="1" x14ac:dyDescent="0.2">
      <c r="A305" s="387"/>
      <c r="B305" s="390"/>
      <c r="C305" s="393"/>
      <c r="D305" s="396"/>
      <c r="E305" s="399"/>
      <c r="F305" s="312">
        <v>27</v>
      </c>
      <c r="G305" s="35">
        <f>'Anchor-Still'!B302</f>
        <v>0</v>
      </c>
      <c r="H305" s="40">
        <f>'Anchor-Still'!C302</f>
        <v>0</v>
      </c>
      <c r="I305" s="40">
        <f>'Anchor-Still'!D302</f>
        <v>0</v>
      </c>
      <c r="J305" s="40">
        <f>'Anchor-Still'!E302</f>
        <v>0</v>
      </c>
      <c r="K305" s="40"/>
      <c r="L305" s="40">
        <f>'Anchor-Still'!F302</f>
        <v>0</v>
      </c>
      <c r="M305" s="40">
        <f>'Anchor-Still'!G302</f>
        <v>0</v>
      </c>
      <c r="N305" s="40">
        <f>'Anchor-Still'!H302</f>
        <v>0</v>
      </c>
      <c r="O305" s="40"/>
      <c r="P305" s="40"/>
      <c r="Q305" s="40"/>
      <c r="R305" s="40"/>
      <c r="S305" s="40"/>
      <c r="T305" s="40"/>
      <c r="U305" s="40"/>
      <c r="V305" s="40">
        <f>'Anchor-Still'!I302</f>
        <v>0</v>
      </c>
      <c r="W305" s="40">
        <f>'Anchor-Still'!J302</f>
        <v>0</v>
      </c>
      <c r="X305" s="36">
        <f t="shared" si="19"/>
        <v>0</v>
      </c>
      <c r="Y305" s="15"/>
      <c r="Z305" s="35">
        <f>'Test-Still'!B302</f>
        <v>2435256</v>
      </c>
      <c r="AA305" s="40">
        <f>'Test-Still'!C302</f>
        <v>37.873800000000003</v>
      </c>
      <c r="AB305" s="40">
        <f>'Test-Still'!D302</f>
        <v>38.564999999999998</v>
      </c>
      <c r="AC305" s="40">
        <f>'Test-Still'!E302</f>
        <v>39.018599999999999</v>
      </c>
      <c r="AD305" s="40"/>
      <c r="AE305" s="40">
        <f>'Test-Still'!F302</f>
        <v>27.436499999999999</v>
      </c>
      <c r="AF305" s="40">
        <f>'Test-Still'!G302</f>
        <v>24.265999999999998</v>
      </c>
      <c r="AG305" s="40">
        <f>'Test-Still'!H302</f>
        <v>93.988799999999998</v>
      </c>
      <c r="AH305" s="40"/>
      <c r="AI305" s="40"/>
      <c r="AJ305" s="40"/>
      <c r="AK305" s="40"/>
      <c r="AL305" s="40"/>
      <c r="AM305" s="40"/>
      <c r="AN305" s="40"/>
      <c r="AO305" s="40">
        <f>'Test-Still'!I302</f>
        <v>78.8</v>
      </c>
      <c r="AP305" s="40">
        <f>'Test-Still'!J302</f>
        <v>0.14149999999999999</v>
      </c>
      <c r="AQ305" s="36">
        <f t="shared" si="20"/>
        <v>2.1888888888888888E-2</v>
      </c>
      <c r="AR305" s="35" t="e">
        <f t="shared" si="21"/>
        <v>#DIV/0!</v>
      </c>
      <c r="AS305" s="40" t="e">
        <f t="shared" si="22"/>
        <v>#DIV/0!</v>
      </c>
      <c r="AT305" s="16"/>
      <c r="AU305" s="16"/>
      <c r="AV305" s="381"/>
      <c r="AW305" s="382"/>
      <c r="AX305" s="403"/>
      <c r="AY305" s="403"/>
      <c r="AZ305" s="406"/>
      <c r="BA305" s="406"/>
      <c r="BB305" s="382"/>
      <c r="BC305" s="377"/>
      <c r="BD305" s="382"/>
      <c r="BE305" s="377"/>
      <c r="BF305" s="380"/>
      <c r="BG305" s="377"/>
      <c r="BH305" s="380"/>
      <c r="BI305" s="377"/>
      <c r="BJ305" s="382"/>
      <c r="BK305" s="377"/>
      <c r="BL305" s="382"/>
      <c r="BM305" s="377"/>
      <c r="BN305" s="382"/>
      <c r="BO305" s="403"/>
      <c r="BP305" s="403"/>
      <c r="BQ305" s="403"/>
      <c r="BR305" s="403"/>
    </row>
    <row r="306" spans="1:70" ht="17" customHeight="1" x14ac:dyDescent="0.2">
      <c r="A306" s="387"/>
      <c r="B306" s="390"/>
      <c r="C306" s="393"/>
      <c r="D306" s="396"/>
      <c r="E306" s="399"/>
      <c r="F306" s="312">
        <v>36</v>
      </c>
      <c r="G306" s="35">
        <f>'Anchor-Still'!B303</f>
        <v>0</v>
      </c>
      <c r="H306" s="40">
        <f>'Anchor-Still'!C303</f>
        <v>0</v>
      </c>
      <c r="I306" s="40">
        <f>'Anchor-Still'!D303</f>
        <v>0</v>
      </c>
      <c r="J306" s="40">
        <f>'Anchor-Still'!E303</f>
        <v>0</v>
      </c>
      <c r="K306" s="40"/>
      <c r="L306" s="40">
        <f>'Anchor-Still'!F303</f>
        <v>0</v>
      </c>
      <c r="M306" s="40">
        <f>'Anchor-Still'!G303</f>
        <v>0</v>
      </c>
      <c r="N306" s="40">
        <f>'Anchor-Still'!H303</f>
        <v>0</v>
      </c>
      <c r="O306" s="40"/>
      <c r="P306" s="40"/>
      <c r="Q306" s="40"/>
      <c r="R306" s="40"/>
      <c r="S306" s="40"/>
      <c r="T306" s="40"/>
      <c r="U306" s="40"/>
      <c r="V306" s="40">
        <f>'Anchor-Still'!I303</f>
        <v>0</v>
      </c>
      <c r="W306" s="40">
        <f>'Anchor-Still'!J303</f>
        <v>0</v>
      </c>
      <c r="X306" s="36">
        <f t="shared" si="19"/>
        <v>0</v>
      </c>
      <c r="Y306" s="15"/>
      <c r="Z306" s="35">
        <f>'Test-Still'!B303</f>
        <v>1620728</v>
      </c>
      <c r="AA306" s="40">
        <f>'Test-Still'!C303</f>
        <v>33.515900000000002</v>
      </c>
      <c r="AB306" s="40">
        <f>'Test-Still'!D303</f>
        <v>34.709000000000003</v>
      </c>
      <c r="AC306" s="40">
        <f>'Test-Still'!E303</f>
        <v>36.341000000000001</v>
      </c>
      <c r="AD306" s="40"/>
      <c r="AE306" s="40">
        <f>'Test-Still'!F303</f>
        <v>23.470800000000001</v>
      </c>
      <c r="AF306" s="40">
        <f>'Test-Still'!G303</f>
        <v>20.9819</v>
      </c>
      <c r="AG306" s="40">
        <f>'Test-Still'!H303</f>
        <v>89.560199999999995</v>
      </c>
      <c r="AH306" s="40"/>
      <c r="AI306" s="40"/>
      <c r="AJ306" s="40"/>
      <c r="AK306" s="40"/>
      <c r="AL306" s="40"/>
      <c r="AM306" s="40"/>
      <c r="AN306" s="40"/>
      <c r="AO306" s="40">
        <f>'Test-Still'!I303</f>
        <v>122.3</v>
      </c>
      <c r="AP306" s="40">
        <f>'Test-Still'!J303</f>
        <v>0.111</v>
      </c>
      <c r="AQ306" s="36">
        <f t="shared" si="20"/>
        <v>3.3972222222222223E-2</v>
      </c>
      <c r="AR306" s="35" t="e">
        <f t="shared" si="21"/>
        <v>#DIV/0!</v>
      </c>
      <c r="AS306" s="40" t="e">
        <f t="shared" si="22"/>
        <v>#DIV/0!</v>
      </c>
      <c r="AT306" s="16"/>
      <c r="AU306" s="16"/>
      <c r="AV306" s="381" t="s">
        <v>124</v>
      </c>
      <c r="AW306" s="382" cm="1">
        <f t="array" ref="AW306">bdRateExtend($G305:$G308,H305:H308,$Z305:$Z308,AA305:AA308)</f>
        <v>-1</v>
      </c>
      <c r="AX306" s="403"/>
      <c r="AY306" s="403"/>
      <c r="AZ306" s="406"/>
      <c r="BA306" s="406"/>
      <c r="BB306" s="382" cm="1">
        <f t="array" ref="BB306">bdRateExtend($G305:$G308,L305:L308,$Z305:$Z308,AE305:AE308)</f>
        <v>-1</v>
      </c>
      <c r="BC306" s="377"/>
      <c r="BD306" s="382" cm="1">
        <f t="array" ref="BD306">bdRateExtend($G305:$G308,M305:M308,$Z305:$Z308,AF305:AF308)</f>
        <v>-1</v>
      </c>
      <c r="BE306" s="377"/>
      <c r="BF306" s="380" cm="1">
        <f t="array" ref="BF306">bdRateExtend($G305:$G308,N305:N308,$Z305:$Z308,AG305:AG308)</f>
        <v>-1</v>
      </c>
      <c r="BG306" s="377"/>
      <c r="BH306" s="380" t="e" cm="1">
        <f t="array" ref="BH306">bdRateExtend($G305:$G308,O305:O308,$Z305:$Z308,AH305:AH308)</f>
        <v>#VALUE!</v>
      </c>
      <c r="BI306" s="377"/>
      <c r="BJ306" s="382" t="e" cm="1">
        <f t="array" ref="BJ306">bdRateExtend($G305:$G308,P305:P308,$Z305:$Z308,AI305:AI308)</f>
        <v>#VALUE!</v>
      </c>
      <c r="BK306" s="377"/>
      <c r="BL306" s="382" t="e" cm="1">
        <f t="array" ref="BL306">bdRateExtend($G305:$G308,Q305:Q308,$Z305:$Z308,AJ305:AJ308)</f>
        <v>#VALUE!</v>
      </c>
      <c r="BM306" s="377"/>
      <c r="BN306" s="382" t="e" cm="1">
        <f t="array" ref="BN306">bdRateExtend($G305:$G308,R305:R308,$Z305:$Z308,AK305:AK308)</f>
        <v>#VALUE!</v>
      </c>
      <c r="BO306" s="403"/>
      <c r="BP306" s="403"/>
      <c r="BQ306" s="403"/>
      <c r="BR306" s="403"/>
    </row>
    <row r="307" spans="1:70" ht="17" customHeight="1" x14ac:dyDescent="0.2">
      <c r="A307" s="387"/>
      <c r="B307" s="390"/>
      <c r="C307" s="393"/>
      <c r="D307" s="396"/>
      <c r="E307" s="399"/>
      <c r="F307" s="312">
        <v>45</v>
      </c>
      <c r="G307" s="35">
        <f>'Anchor-Still'!B304</f>
        <v>0</v>
      </c>
      <c r="H307" s="40">
        <f>'Anchor-Still'!C304</f>
        <v>0</v>
      </c>
      <c r="I307" s="40">
        <f>'Anchor-Still'!D304</f>
        <v>0</v>
      </c>
      <c r="J307" s="40">
        <f>'Anchor-Still'!E304</f>
        <v>0</v>
      </c>
      <c r="K307" s="40"/>
      <c r="L307" s="40">
        <f>'Anchor-Still'!F304</f>
        <v>0</v>
      </c>
      <c r="M307" s="40">
        <f>'Anchor-Still'!G304</f>
        <v>0</v>
      </c>
      <c r="N307" s="40">
        <f>'Anchor-Still'!H304</f>
        <v>0</v>
      </c>
      <c r="O307" s="40"/>
      <c r="P307" s="40"/>
      <c r="Q307" s="40"/>
      <c r="R307" s="40"/>
      <c r="S307" s="40"/>
      <c r="T307" s="40"/>
      <c r="U307" s="40"/>
      <c r="V307" s="40">
        <f>'Anchor-Still'!I304</f>
        <v>0</v>
      </c>
      <c r="W307" s="40">
        <f>'Anchor-Still'!J304</f>
        <v>0</v>
      </c>
      <c r="X307" s="36">
        <f t="shared" si="19"/>
        <v>0</v>
      </c>
      <c r="Y307" s="15"/>
      <c r="Z307" s="35">
        <f>'Test-Still'!B304</f>
        <v>966416</v>
      </c>
      <c r="AA307" s="40">
        <f>'Test-Still'!C304</f>
        <v>29.0336</v>
      </c>
      <c r="AB307" s="40">
        <f>'Test-Still'!D304</f>
        <v>31.6065</v>
      </c>
      <c r="AC307" s="40">
        <f>'Test-Still'!E304</f>
        <v>34.423000000000002</v>
      </c>
      <c r="AD307" s="40"/>
      <c r="AE307" s="40">
        <f>'Test-Still'!F304</f>
        <v>19.4239</v>
      </c>
      <c r="AF307" s="40">
        <f>'Test-Still'!G304</f>
        <v>17.441600000000001</v>
      </c>
      <c r="AG307" s="40">
        <f>'Test-Still'!H304</f>
        <v>80.386600000000001</v>
      </c>
      <c r="AH307" s="40"/>
      <c r="AI307" s="40"/>
      <c r="AJ307" s="40"/>
      <c r="AK307" s="40"/>
      <c r="AL307" s="40"/>
      <c r="AM307" s="40"/>
      <c r="AN307" s="40"/>
      <c r="AO307" s="40">
        <f>'Test-Still'!I304</f>
        <v>92.4</v>
      </c>
      <c r="AP307" s="40">
        <f>'Test-Still'!J304</f>
        <v>9.7799999999999998E-2</v>
      </c>
      <c r="AQ307" s="36">
        <f t="shared" si="20"/>
        <v>2.5666666666666667E-2</v>
      </c>
      <c r="AR307" s="35" t="e">
        <f t="shared" si="21"/>
        <v>#DIV/0!</v>
      </c>
      <c r="AS307" s="40" t="e">
        <f t="shared" si="22"/>
        <v>#DIV/0!</v>
      </c>
      <c r="AT307" s="16"/>
      <c r="AU307" s="16"/>
      <c r="AV307" s="381"/>
      <c r="AW307" s="382"/>
      <c r="AX307" s="403"/>
      <c r="AY307" s="403"/>
      <c r="AZ307" s="406"/>
      <c r="BA307" s="406"/>
      <c r="BB307" s="382"/>
      <c r="BC307" s="377"/>
      <c r="BD307" s="382"/>
      <c r="BE307" s="377"/>
      <c r="BF307" s="380"/>
      <c r="BG307" s="377"/>
      <c r="BH307" s="380"/>
      <c r="BI307" s="377"/>
      <c r="BJ307" s="382"/>
      <c r="BK307" s="377"/>
      <c r="BL307" s="382"/>
      <c r="BM307" s="377"/>
      <c r="BN307" s="382"/>
      <c r="BO307" s="403"/>
      <c r="BP307" s="403"/>
      <c r="BQ307" s="403"/>
      <c r="BR307" s="403"/>
    </row>
    <row r="308" spans="1:70" ht="17" customHeight="1" x14ac:dyDescent="0.2">
      <c r="A308" s="387"/>
      <c r="B308" s="390"/>
      <c r="C308" s="393"/>
      <c r="D308" s="396"/>
      <c r="E308" s="399"/>
      <c r="F308" s="312">
        <v>54</v>
      </c>
      <c r="G308" s="35">
        <f>'Anchor-Still'!B305</f>
        <v>0</v>
      </c>
      <c r="H308" s="40">
        <f>'Anchor-Still'!C305</f>
        <v>0</v>
      </c>
      <c r="I308" s="40">
        <f>'Anchor-Still'!D305</f>
        <v>0</v>
      </c>
      <c r="J308" s="40">
        <f>'Anchor-Still'!E305</f>
        <v>0</v>
      </c>
      <c r="K308" s="40"/>
      <c r="L308" s="40">
        <f>'Anchor-Still'!F305</f>
        <v>0</v>
      </c>
      <c r="M308" s="40">
        <f>'Anchor-Still'!G305</f>
        <v>0</v>
      </c>
      <c r="N308" s="40">
        <f>'Anchor-Still'!H305</f>
        <v>0</v>
      </c>
      <c r="O308" s="40"/>
      <c r="P308" s="40"/>
      <c r="Q308" s="40"/>
      <c r="R308" s="40"/>
      <c r="S308" s="40"/>
      <c r="T308" s="40"/>
      <c r="U308" s="40"/>
      <c r="V308" s="40">
        <f>'Anchor-Still'!I305</f>
        <v>0</v>
      </c>
      <c r="W308" s="40">
        <f>'Anchor-Still'!J305</f>
        <v>0</v>
      </c>
      <c r="X308" s="36">
        <f t="shared" si="19"/>
        <v>0</v>
      </c>
      <c r="Y308" s="15"/>
      <c r="Z308" s="35">
        <f>'Test-Still'!B305</f>
        <v>486368</v>
      </c>
      <c r="AA308" s="40">
        <f>'Test-Still'!C305</f>
        <v>25.050999999999998</v>
      </c>
      <c r="AB308" s="40">
        <f>'Test-Still'!D305</f>
        <v>29.546800000000001</v>
      </c>
      <c r="AC308" s="40">
        <f>'Test-Still'!E305</f>
        <v>32.768700000000003</v>
      </c>
      <c r="AD308" s="40"/>
      <c r="AE308" s="40">
        <f>'Test-Still'!F305</f>
        <v>15.473800000000001</v>
      </c>
      <c r="AF308" s="40">
        <f>'Test-Still'!G305</f>
        <v>13.797599999999999</v>
      </c>
      <c r="AG308" s="40">
        <f>'Test-Still'!H305</f>
        <v>63.802199999999999</v>
      </c>
      <c r="AH308" s="40"/>
      <c r="AI308" s="40"/>
      <c r="AJ308" s="40"/>
      <c r="AK308" s="40"/>
      <c r="AL308" s="40"/>
      <c r="AM308" s="40"/>
      <c r="AN308" s="40"/>
      <c r="AO308" s="40">
        <f>'Test-Still'!I305</f>
        <v>64.900000000000006</v>
      </c>
      <c r="AP308" s="40">
        <f>'Test-Still'!J305</f>
        <v>9.35E-2</v>
      </c>
      <c r="AQ308" s="36">
        <f t="shared" si="20"/>
        <v>1.8027777777777778E-2</v>
      </c>
      <c r="AR308" s="35" t="e">
        <f t="shared" si="21"/>
        <v>#DIV/0!</v>
      </c>
      <c r="AS308" s="40" t="e">
        <f t="shared" si="22"/>
        <v>#DIV/0!</v>
      </c>
      <c r="AT308" s="16"/>
      <c r="AU308" s="16"/>
      <c r="AV308" s="381" t="s">
        <v>125</v>
      </c>
      <c r="AW308" s="382" cm="1">
        <f t="array" ref="AW308">bdRateExtend($G306:$G309,H306:H309,$Z306:$Z309,AA306:AA309)</f>
        <v>-1</v>
      </c>
      <c r="AX308" s="403"/>
      <c r="AY308" s="403"/>
      <c r="AZ308" s="406"/>
      <c r="BA308" s="406"/>
      <c r="BB308" s="382" cm="1">
        <f t="array" ref="BB308">bdRateExtend($G306:$G309,L306:L309,$Z306:$Z309,AE306:AE309)</f>
        <v>-1</v>
      </c>
      <c r="BC308" s="377"/>
      <c r="BD308" s="382" cm="1">
        <f t="array" ref="BD308">bdRateExtend($G306:$G309,M306:M309,$Z306:$Z309,AF306:AF309)</f>
        <v>-1</v>
      </c>
      <c r="BE308" s="377"/>
      <c r="BF308" s="380" cm="1">
        <f t="array" ref="BF308">bdRateExtend($G306:$G309,N306:N309,$Z306:$Z309,AG306:AG309)</f>
        <v>-1</v>
      </c>
      <c r="BG308" s="377"/>
      <c r="BH308" s="380" t="e" cm="1">
        <f t="array" ref="BH308">bdRateExtend($G306:$G309,O306:O309,$Z306:$Z309,AH306:AH309)</f>
        <v>#VALUE!</v>
      </c>
      <c r="BI308" s="377"/>
      <c r="BJ308" s="382" t="e" cm="1">
        <f t="array" ref="BJ308">bdRateExtend($G306:$G309,P306:P309,$Z306:$Z309,AI306:AI309)</f>
        <v>#VALUE!</v>
      </c>
      <c r="BK308" s="377"/>
      <c r="BL308" s="382" t="e" cm="1">
        <f t="array" ref="BL308">bdRateExtend($G306:$G309,Q306:Q309,$Z306:$Z309,AJ306:AJ309)</f>
        <v>#VALUE!</v>
      </c>
      <c r="BM308" s="377"/>
      <c r="BN308" s="382" t="e" cm="1">
        <f t="array" ref="BN308">bdRateExtend($G306:$G309,R306:R309,$Z306:$Z309,AK306:AK309)</f>
        <v>#VALUE!</v>
      </c>
      <c r="BO308" s="403"/>
      <c r="BP308" s="403"/>
      <c r="BQ308" s="403"/>
      <c r="BR308" s="403"/>
    </row>
    <row r="309" spans="1:70" ht="17" customHeight="1" thickBot="1" x14ac:dyDescent="0.25">
      <c r="A309" s="387"/>
      <c r="B309" s="391"/>
      <c r="C309" s="394"/>
      <c r="D309" s="397"/>
      <c r="E309" s="400"/>
      <c r="F309" s="313">
        <v>63</v>
      </c>
      <c r="G309" s="37">
        <f>'Anchor-Still'!B306</f>
        <v>0</v>
      </c>
      <c r="H309" s="38">
        <f>'Anchor-Still'!C306</f>
        <v>0</v>
      </c>
      <c r="I309" s="38">
        <f>'Anchor-Still'!D306</f>
        <v>0</v>
      </c>
      <c r="J309" s="38">
        <f>'Anchor-Still'!E306</f>
        <v>0</v>
      </c>
      <c r="K309" s="38"/>
      <c r="L309" s="38">
        <f>'Anchor-Still'!F306</f>
        <v>0</v>
      </c>
      <c r="M309" s="38">
        <f>'Anchor-Still'!G306</f>
        <v>0</v>
      </c>
      <c r="N309" s="38">
        <f>'Anchor-Still'!H306</f>
        <v>0</v>
      </c>
      <c r="O309" s="38"/>
      <c r="P309" s="38"/>
      <c r="Q309" s="38"/>
      <c r="R309" s="38"/>
      <c r="S309" s="38"/>
      <c r="T309" s="38"/>
      <c r="U309" s="38"/>
      <c r="V309" s="38">
        <f>'Anchor-Still'!I306</f>
        <v>0</v>
      </c>
      <c r="W309" s="38">
        <f>'Anchor-Still'!J306</f>
        <v>0</v>
      </c>
      <c r="X309" s="39">
        <f t="shared" si="19"/>
        <v>0</v>
      </c>
      <c r="Y309" s="15"/>
      <c r="Z309" s="37">
        <f>'Test-Still'!B306</f>
        <v>93432</v>
      </c>
      <c r="AA309" s="38">
        <f>'Test-Still'!C306</f>
        <v>20.4528</v>
      </c>
      <c r="AB309" s="38">
        <f>'Test-Still'!D306</f>
        <v>26.674900000000001</v>
      </c>
      <c r="AC309" s="38">
        <f>'Test-Still'!E306</f>
        <v>30.363600000000002</v>
      </c>
      <c r="AD309" s="38"/>
      <c r="AE309" s="38">
        <f>'Test-Still'!F306</f>
        <v>8.1550999999999991</v>
      </c>
      <c r="AF309" s="38">
        <f>'Test-Still'!G306</f>
        <v>7.3403</v>
      </c>
      <c r="AG309" s="38">
        <f>'Test-Still'!H306</f>
        <v>24.753299999999999</v>
      </c>
      <c r="AH309" s="38"/>
      <c r="AI309" s="38"/>
      <c r="AJ309" s="38"/>
      <c r="AK309" s="38"/>
      <c r="AL309" s="38"/>
      <c r="AM309" s="38"/>
      <c r="AN309" s="38"/>
      <c r="AO309" s="38">
        <f>'Test-Still'!I306</f>
        <v>29.3</v>
      </c>
      <c r="AP309" s="38">
        <f>'Test-Still'!J306</f>
        <v>3.5700000000000003E-2</v>
      </c>
      <c r="AQ309" s="39">
        <f t="shared" si="20"/>
        <v>8.1388888888888899E-3</v>
      </c>
      <c r="AR309" s="37" t="e">
        <f t="shared" si="21"/>
        <v>#DIV/0!</v>
      </c>
      <c r="AS309" s="38" t="e">
        <f t="shared" si="22"/>
        <v>#DIV/0!</v>
      </c>
      <c r="AT309" s="16"/>
      <c r="AU309" s="16"/>
      <c r="AV309" s="383"/>
      <c r="AW309" s="384"/>
      <c r="AX309" s="404"/>
      <c r="AY309" s="404"/>
      <c r="AZ309" s="407"/>
      <c r="BA309" s="407"/>
      <c r="BB309" s="384"/>
      <c r="BC309" s="378"/>
      <c r="BD309" s="384"/>
      <c r="BE309" s="378"/>
      <c r="BF309" s="385"/>
      <c r="BG309" s="378"/>
      <c r="BH309" s="385"/>
      <c r="BI309" s="378"/>
      <c r="BJ309" s="384"/>
      <c r="BK309" s="378"/>
      <c r="BL309" s="384"/>
      <c r="BM309" s="378"/>
      <c r="BN309" s="384"/>
      <c r="BO309" s="404"/>
      <c r="BP309" s="404"/>
      <c r="BQ309" s="404"/>
      <c r="BR309" s="404"/>
    </row>
    <row r="310" spans="1:70" ht="17" customHeight="1" x14ac:dyDescent="0.2">
      <c r="A310" s="387"/>
      <c r="B310" s="389" t="s">
        <v>1284</v>
      </c>
      <c r="C310" s="392" t="s">
        <v>1246</v>
      </c>
      <c r="D310" s="395"/>
      <c r="E310" s="398">
        <v>8</v>
      </c>
      <c r="F310" s="311">
        <v>18</v>
      </c>
      <c r="G310" s="32">
        <f>'Anchor-Still'!B307</f>
        <v>0</v>
      </c>
      <c r="H310" s="33">
        <f>'Anchor-Still'!C307</f>
        <v>0</v>
      </c>
      <c r="I310" s="33">
        <f>'Anchor-Still'!D307</f>
        <v>0</v>
      </c>
      <c r="J310" s="33">
        <f>'Anchor-Still'!E307</f>
        <v>0</v>
      </c>
      <c r="K310" s="33"/>
      <c r="L310" s="33">
        <f>'Anchor-Still'!F307</f>
        <v>0</v>
      </c>
      <c r="M310" s="33">
        <f>'Anchor-Still'!G307</f>
        <v>0</v>
      </c>
      <c r="N310" s="33">
        <f>'Anchor-Still'!H307</f>
        <v>0</v>
      </c>
      <c r="O310" s="33"/>
      <c r="P310" s="33"/>
      <c r="Q310" s="33"/>
      <c r="R310" s="33"/>
      <c r="S310" s="33"/>
      <c r="T310" s="33"/>
      <c r="U310" s="33"/>
      <c r="V310" s="33">
        <f>'Anchor-Still'!I307</f>
        <v>0</v>
      </c>
      <c r="W310" s="33">
        <f>'Anchor-Still'!J307</f>
        <v>0</v>
      </c>
      <c r="X310" s="34">
        <f t="shared" si="19"/>
        <v>0</v>
      </c>
      <c r="Y310" s="15"/>
      <c r="Z310" s="32">
        <f>'Test-Still'!B307</f>
        <v>1857256</v>
      </c>
      <c r="AA310" s="33">
        <f>'Test-Still'!C307</f>
        <v>41.580599999999997</v>
      </c>
      <c r="AB310" s="33">
        <f>'Test-Still'!D307</f>
        <v>41.600200000000001</v>
      </c>
      <c r="AC310" s="33">
        <f>'Test-Still'!E307</f>
        <v>41.579700000000003</v>
      </c>
      <c r="AD310" s="33"/>
      <c r="AE310" s="33">
        <f>'Test-Still'!F307</f>
        <v>28.4026</v>
      </c>
      <c r="AF310" s="33">
        <f>'Test-Still'!G307</f>
        <v>26.951699999999999</v>
      </c>
      <c r="AG310" s="33">
        <f>'Test-Still'!H307</f>
        <v>94.810599999999994</v>
      </c>
      <c r="AH310" s="33"/>
      <c r="AI310" s="33"/>
      <c r="AJ310" s="33"/>
      <c r="AK310" s="33"/>
      <c r="AL310" s="33"/>
      <c r="AM310" s="33"/>
      <c r="AN310" s="33"/>
      <c r="AO310" s="33">
        <f>'Test-Still'!I307</f>
        <v>70.900000000000006</v>
      </c>
      <c r="AP310" s="33">
        <f>'Test-Still'!J307</f>
        <v>0.12590000000000001</v>
      </c>
      <c r="AQ310" s="34">
        <f t="shared" si="20"/>
        <v>1.9694444444444445E-2</v>
      </c>
      <c r="AR310" s="32" t="e">
        <f t="shared" si="21"/>
        <v>#DIV/0!</v>
      </c>
      <c r="AS310" s="33" t="e">
        <f t="shared" si="22"/>
        <v>#DIV/0!</v>
      </c>
      <c r="AT310" s="16"/>
      <c r="AU310" s="16"/>
      <c r="AV310" s="440" t="s">
        <v>123</v>
      </c>
      <c r="AW310" s="401" cm="1">
        <f t="array" ref="AW310">bdRateExtend($G310:$G313,H310:H313,$Z310:$Z313,AA310:AA313)</f>
        <v>-1</v>
      </c>
      <c r="AX310" s="402" cm="1">
        <f t="array" ref="AX310">bdRateExtend($G310:$G315,H310:H315,$Z310:$Z315,AA310:AA315)</f>
        <v>-1</v>
      </c>
      <c r="AY310" s="402" cm="1">
        <f t="array" ref="AY310">bdRateExtend($G310:$G315,I310:I315,$Z310:$Z315,AB310:AB315)</f>
        <v>-1</v>
      </c>
      <c r="AZ310" s="405" cm="1">
        <f t="array" ref="AZ310">bdRateExtend($G310:$G315,J310:J315,$Z310:$Z315,AC310:AC315)</f>
        <v>-1</v>
      </c>
      <c r="BA310" s="405" t="e" cm="1">
        <f t="array" ref="BA310">bdRateExtend($G310:$G315,K310:K315,$Z310:$Z315,AD310:AD315)</f>
        <v>#VALUE!</v>
      </c>
      <c r="BB310" s="401" cm="1">
        <f t="array" ref="BB310">bdRateExtend($G310:$G313,L310:L313,$Z310:$Z313,AE310:AE313)</f>
        <v>-1</v>
      </c>
      <c r="BC310" s="376" cm="1">
        <f t="array" ref="BC310">bdRateExtend($G310:$G315,L310:L315,$Z310:$Z315,AE310:AE315)</f>
        <v>-1</v>
      </c>
      <c r="BD310" s="401" cm="1">
        <f t="array" ref="BD310">bdRateExtend($G310:$G313,M310:M313,$Z310:$Z313,AF310:AF313)</f>
        <v>-1</v>
      </c>
      <c r="BE310" s="376" cm="1">
        <f t="array" ref="BE310">bdRateExtend($G310:$G315,M310:M315,$Z310:$Z315,AF310:AF315)</f>
        <v>-1</v>
      </c>
      <c r="BF310" s="379" cm="1">
        <f t="array" ref="BF310">bdRateExtend($G310:$G313,N310:N313,$Z310:$Z313,AG310:AG313)</f>
        <v>-1</v>
      </c>
      <c r="BG310" s="376" cm="1">
        <f t="array" ref="BG310">bdRateExtend($G310:$G315,N310:N315,$Z310:$Z315,AG310:AG315)</f>
        <v>-1</v>
      </c>
      <c r="BH310" s="379" t="e" cm="1">
        <f t="array" ref="BH310">bdRateExtend($G310:$G313,O310:O313,$Z310:$Z313,AH310:AH313)</f>
        <v>#VALUE!</v>
      </c>
      <c r="BI310" s="376" t="e" cm="1">
        <f t="array" ref="BI310">bdRateExtend($G310:$G315,O310:O315,$Z310:$Z315,AH310:AH315)</f>
        <v>#VALUE!</v>
      </c>
      <c r="BJ310" s="401" t="e" cm="1">
        <f t="array" ref="BJ310">bdRateExtend($G310:$G313,P310:P313,$Z310:$Z313,AI310:AI313)</f>
        <v>#VALUE!</v>
      </c>
      <c r="BK310" s="376" t="e" cm="1">
        <f t="array" ref="BK310">bdRateExtend($G310:$G315,P310:P315,$Z310:$Z315,AI310:AI315)</f>
        <v>#VALUE!</v>
      </c>
      <c r="BL310" s="401" t="e" cm="1">
        <f t="array" ref="BL310">bdRateExtend($G310:$G313,Q310:Q313,$Z310:$Z313,AJ310:AJ313)</f>
        <v>#VALUE!</v>
      </c>
      <c r="BM310" s="376" t="e" cm="1">
        <f t="array" ref="BM310">bdRateExtend($G310:$G315,Q310:Q315,$Z310:$Z315,AJ310:AJ315)</f>
        <v>#VALUE!</v>
      </c>
      <c r="BN310" s="401" t="e" cm="1">
        <f t="array" ref="BN310">bdRateExtend($G310:$G313,R310:R313,$Z310:$Z313,AK310:AK313)</f>
        <v>#VALUE!</v>
      </c>
      <c r="BO310" s="402" t="e" cm="1">
        <f t="array" ref="BO310">bdRateExtend($G310:$G315,R310:R315,$Z310:$Z315,AK310:AK315)</f>
        <v>#VALUE!</v>
      </c>
      <c r="BP310" s="402" t="e" cm="1">
        <f t="array" ref="BP310">bdRateExtend($G310:$G315,S310:S315,$Z310:$Z315,AL310:AL315)</f>
        <v>#VALUE!</v>
      </c>
      <c r="BQ310" s="402" t="e" cm="1">
        <f t="array" ref="BQ310">bdRateExtend($G310:$G315,T310:T315,$Z310:$Z315,AM310:AM315)</f>
        <v>#VALUE!</v>
      </c>
      <c r="BR310" s="402" t="e" cm="1">
        <f t="array" ref="BR310">bdRateExtend($G310:$G315,U310:U315,$Z310:$Z315,AN310:AN315)</f>
        <v>#VALUE!</v>
      </c>
    </row>
    <row r="311" spans="1:70" ht="17" customHeight="1" x14ac:dyDescent="0.2">
      <c r="A311" s="387"/>
      <c r="B311" s="390"/>
      <c r="C311" s="393"/>
      <c r="D311" s="396"/>
      <c r="E311" s="399"/>
      <c r="F311" s="312">
        <v>27</v>
      </c>
      <c r="G311" s="35">
        <f>'Anchor-Still'!B308</f>
        <v>0</v>
      </c>
      <c r="H311" s="40">
        <f>'Anchor-Still'!C308</f>
        <v>0</v>
      </c>
      <c r="I311" s="40">
        <f>'Anchor-Still'!D308</f>
        <v>0</v>
      </c>
      <c r="J311" s="40">
        <f>'Anchor-Still'!E308</f>
        <v>0</v>
      </c>
      <c r="K311" s="40"/>
      <c r="L311" s="40">
        <f>'Anchor-Still'!F308</f>
        <v>0</v>
      </c>
      <c r="M311" s="40">
        <f>'Anchor-Still'!G308</f>
        <v>0</v>
      </c>
      <c r="N311" s="40">
        <f>'Anchor-Still'!H308</f>
        <v>0</v>
      </c>
      <c r="O311" s="40"/>
      <c r="P311" s="40"/>
      <c r="Q311" s="40"/>
      <c r="R311" s="40"/>
      <c r="S311" s="40"/>
      <c r="T311" s="40"/>
      <c r="U311" s="40"/>
      <c r="V311" s="40">
        <f>'Anchor-Still'!I308</f>
        <v>0</v>
      </c>
      <c r="W311" s="40">
        <f>'Anchor-Still'!J308</f>
        <v>0</v>
      </c>
      <c r="X311" s="36">
        <f t="shared" si="19"/>
        <v>0</v>
      </c>
      <c r="Y311" s="15"/>
      <c r="Z311" s="35">
        <f>'Test-Still'!B308</f>
        <v>1261864</v>
      </c>
      <c r="AA311" s="40">
        <f>'Test-Still'!C308</f>
        <v>38.287199999999999</v>
      </c>
      <c r="AB311" s="40">
        <f>'Test-Still'!D308</f>
        <v>38.747500000000002</v>
      </c>
      <c r="AC311" s="40">
        <f>'Test-Still'!E308</f>
        <v>38.877200000000002</v>
      </c>
      <c r="AD311" s="40"/>
      <c r="AE311" s="40">
        <f>'Test-Still'!F308</f>
        <v>25.052099999999999</v>
      </c>
      <c r="AF311" s="40">
        <f>'Test-Still'!G308</f>
        <v>23.8642</v>
      </c>
      <c r="AG311" s="40">
        <f>'Test-Still'!H308</f>
        <v>92.522400000000005</v>
      </c>
      <c r="AH311" s="40"/>
      <c r="AI311" s="40"/>
      <c r="AJ311" s="40"/>
      <c r="AK311" s="40"/>
      <c r="AL311" s="40"/>
      <c r="AM311" s="40"/>
      <c r="AN311" s="40"/>
      <c r="AO311" s="40">
        <f>'Test-Still'!I308</f>
        <v>69</v>
      </c>
      <c r="AP311" s="40">
        <f>'Test-Still'!J308</f>
        <v>9.9299999999999999E-2</v>
      </c>
      <c r="AQ311" s="36">
        <f t="shared" si="20"/>
        <v>1.9166666666666665E-2</v>
      </c>
      <c r="AR311" s="35" t="e">
        <f t="shared" si="21"/>
        <v>#DIV/0!</v>
      </c>
      <c r="AS311" s="40" t="e">
        <f t="shared" si="22"/>
        <v>#DIV/0!</v>
      </c>
      <c r="AT311" s="16"/>
      <c r="AU311" s="16"/>
      <c r="AV311" s="381"/>
      <c r="AW311" s="382"/>
      <c r="AX311" s="403"/>
      <c r="AY311" s="403"/>
      <c r="AZ311" s="406"/>
      <c r="BA311" s="406"/>
      <c r="BB311" s="382"/>
      <c r="BC311" s="377"/>
      <c r="BD311" s="382"/>
      <c r="BE311" s="377"/>
      <c r="BF311" s="380"/>
      <c r="BG311" s="377"/>
      <c r="BH311" s="380"/>
      <c r="BI311" s="377"/>
      <c r="BJ311" s="382"/>
      <c r="BK311" s="377"/>
      <c r="BL311" s="382"/>
      <c r="BM311" s="377"/>
      <c r="BN311" s="382"/>
      <c r="BO311" s="403"/>
      <c r="BP311" s="403"/>
      <c r="BQ311" s="403"/>
      <c r="BR311" s="403"/>
    </row>
    <row r="312" spans="1:70" ht="17" customHeight="1" x14ac:dyDescent="0.2">
      <c r="A312" s="387"/>
      <c r="B312" s="390"/>
      <c r="C312" s="393"/>
      <c r="D312" s="396"/>
      <c r="E312" s="399"/>
      <c r="F312" s="312">
        <v>36</v>
      </c>
      <c r="G312" s="35">
        <f>'Anchor-Still'!B309</f>
        <v>0</v>
      </c>
      <c r="H312" s="40">
        <f>'Anchor-Still'!C309</f>
        <v>0</v>
      </c>
      <c r="I312" s="40">
        <f>'Anchor-Still'!D309</f>
        <v>0</v>
      </c>
      <c r="J312" s="40">
        <f>'Anchor-Still'!E309</f>
        <v>0</v>
      </c>
      <c r="K312" s="40"/>
      <c r="L312" s="40">
        <f>'Anchor-Still'!F309</f>
        <v>0</v>
      </c>
      <c r="M312" s="40">
        <f>'Anchor-Still'!G309</f>
        <v>0</v>
      </c>
      <c r="N312" s="40">
        <f>'Anchor-Still'!H309</f>
        <v>0</v>
      </c>
      <c r="O312" s="40"/>
      <c r="P312" s="40"/>
      <c r="Q312" s="40"/>
      <c r="R312" s="40"/>
      <c r="S312" s="40"/>
      <c r="T312" s="40"/>
      <c r="U312" s="40"/>
      <c r="V312" s="40">
        <f>'Anchor-Still'!I309</f>
        <v>0</v>
      </c>
      <c r="W312" s="40">
        <f>'Anchor-Still'!J309</f>
        <v>0</v>
      </c>
      <c r="X312" s="36">
        <f t="shared" si="19"/>
        <v>0</v>
      </c>
      <c r="Y312" s="15"/>
      <c r="Z312" s="35">
        <f>'Test-Still'!B309</f>
        <v>752472</v>
      </c>
      <c r="AA312" s="40">
        <f>'Test-Still'!C309</f>
        <v>34.579300000000003</v>
      </c>
      <c r="AB312" s="40">
        <f>'Test-Still'!D309</f>
        <v>35.939900000000002</v>
      </c>
      <c r="AC312" s="40">
        <f>'Test-Still'!E309</f>
        <v>36.262700000000002</v>
      </c>
      <c r="AD312" s="40"/>
      <c r="AE312" s="40">
        <f>'Test-Still'!F309</f>
        <v>21.053799999999999</v>
      </c>
      <c r="AF312" s="40">
        <f>'Test-Still'!G309</f>
        <v>20.1922</v>
      </c>
      <c r="AG312" s="40">
        <f>'Test-Still'!H309</f>
        <v>87.020200000000003</v>
      </c>
      <c r="AH312" s="40"/>
      <c r="AI312" s="40"/>
      <c r="AJ312" s="40"/>
      <c r="AK312" s="40"/>
      <c r="AL312" s="40"/>
      <c r="AM312" s="40"/>
      <c r="AN312" s="40"/>
      <c r="AO312" s="40">
        <f>'Test-Still'!I309</f>
        <v>78</v>
      </c>
      <c r="AP312" s="40">
        <f>'Test-Still'!J309</f>
        <v>0.08</v>
      </c>
      <c r="AQ312" s="36">
        <f t="shared" si="20"/>
        <v>2.1666666666666667E-2</v>
      </c>
      <c r="AR312" s="35" t="e">
        <f t="shared" si="21"/>
        <v>#DIV/0!</v>
      </c>
      <c r="AS312" s="40" t="e">
        <f t="shared" si="22"/>
        <v>#DIV/0!</v>
      </c>
      <c r="AT312" s="16"/>
      <c r="AU312" s="16"/>
      <c r="AV312" s="381" t="s">
        <v>124</v>
      </c>
      <c r="AW312" s="382" cm="1">
        <f t="array" ref="AW312">bdRateExtend($G311:$G314,H311:H314,$Z311:$Z314,AA311:AA314)</f>
        <v>-1</v>
      </c>
      <c r="AX312" s="403"/>
      <c r="AY312" s="403"/>
      <c r="AZ312" s="406"/>
      <c r="BA312" s="406"/>
      <c r="BB312" s="382" cm="1">
        <f t="array" ref="BB312">bdRateExtend($G311:$G314,L311:L314,$Z311:$Z314,AE311:AE314)</f>
        <v>-1</v>
      </c>
      <c r="BC312" s="377"/>
      <c r="BD312" s="382" cm="1">
        <f t="array" ref="BD312">bdRateExtend($G311:$G314,M311:M314,$Z311:$Z314,AF311:AF314)</f>
        <v>-1</v>
      </c>
      <c r="BE312" s="377"/>
      <c r="BF312" s="380" cm="1">
        <f t="array" ref="BF312">bdRateExtend($G311:$G314,N311:N314,$Z311:$Z314,AG311:AG314)</f>
        <v>-1</v>
      </c>
      <c r="BG312" s="377"/>
      <c r="BH312" s="380" t="e" cm="1">
        <f t="array" ref="BH312">bdRateExtend($G311:$G314,O311:O314,$Z311:$Z314,AH311:AH314)</f>
        <v>#VALUE!</v>
      </c>
      <c r="BI312" s="377"/>
      <c r="BJ312" s="382" t="e" cm="1">
        <f t="array" ref="BJ312">bdRateExtend($G311:$G314,P311:P314,$Z311:$Z314,AI311:AI314)</f>
        <v>#VALUE!</v>
      </c>
      <c r="BK312" s="377"/>
      <c r="BL312" s="382" t="e" cm="1">
        <f t="array" ref="BL312">bdRateExtend($G311:$G314,Q311:Q314,$Z311:$Z314,AJ311:AJ314)</f>
        <v>#VALUE!</v>
      </c>
      <c r="BM312" s="377"/>
      <c r="BN312" s="382" t="e" cm="1">
        <f t="array" ref="BN312">bdRateExtend($G311:$G314,R311:R314,$Z311:$Z314,AK311:AK314)</f>
        <v>#VALUE!</v>
      </c>
      <c r="BO312" s="403"/>
      <c r="BP312" s="403"/>
      <c r="BQ312" s="403"/>
      <c r="BR312" s="403"/>
    </row>
    <row r="313" spans="1:70" ht="17" customHeight="1" x14ac:dyDescent="0.2">
      <c r="A313" s="387"/>
      <c r="B313" s="390"/>
      <c r="C313" s="393"/>
      <c r="D313" s="396"/>
      <c r="E313" s="399"/>
      <c r="F313" s="312">
        <v>45</v>
      </c>
      <c r="G313" s="35">
        <f>'Anchor-Still'!B310</f>
        <v>0</v>
      </c>
      <c r="H313" s="40">
        <f>'Anchor-Still'!C310</f>
        <v>0</v>
      </c>
      <c r="I313" s="40">
        <f>'Anchor-Still'!D310</f>
        <v>0</v>
      </c>
      <c r="J313" s="40">
        <f>'Anchor-Still'!E310</f>
        <v>0</v>
      </c>
      <c r="K313" s="40"/>
      <c r="L313" s="40">
        <f>'Anchor-Still'!F310</f>
        <v>0</v>
      </c>
      <c r="M313" s="40">
        <f>'Anchor-Still'!G310</f>
        <v>0</v>
      </c>
      <c r="N313" s="40">
        <f>'Anchor-Still'!H310</f>
        <v>0</v>
      </c>
      <c r="O313" s="40"/>
      <c r="P313" s="40"/>
      <c r="Q313" s="40"/>
      <c r="R313" s="40"/>
      <c r="S313" s="40"/>
      <c r="T313" s="40"/>
      <c r="U313" s="40"/>
      <c r="V313" s="40">
        <f>'Anchor-Still'!I310</f>
        <v>0</v>
      </c>
      <c r="W313" s="40">
        <f>'Anchor-Still'!J310</f>
        <v>0</v>
      </c>
      <c r="X313" s="36">
        <f t="shared" si="19"/>
        <v>0</v>
      </c>
      <c r="Y313" s="15"/>
      <c r="Z313" s="35">
        <f>'Test-Still'!B310</f>
        <v>421768</v>
      </c>
      <c r="AA313" s="40">
        <f>'Test-Still'!C310</f>
        <v>31.059100000000001</v>
      </c>
      <c r="AB313" s="40">
        <f>'Test-Still'!D310</f>
        <v>33.597000000000001</v>
      </c>
      <c r="AC313" s="40">
        <f>'Test-Still'!E310</f>
        <v>34.328000000000003</v>
      </c>
      <c r="AD313" s="40"/>
      <c r="AE313" s="40">
        <f>'Test-Still'!F310</f>
        <v>16.967300000000002</v>
      </c>
      <c r="AF313" s="40">
        <f>'Test-Still'!G310</f>
        <v>16.4496</v>
      </c>
      <c r="AG313" s="40">
        <f>'Test-Still'!H310</f>
        <v>75.806100000000001</v>
      </c>
      <c r="AH313" s="40"/>
      <c r="AI313" s="40"/>
      <c r="AJ313" s="40"/>
      <c r="AK313" s="40"/>
      <c r="AL313" s="40"/>
      <c r="AM313" s="40"/>
      <c r="AN313" s="40"/>
      <c r="AO313" s="40">
        <f>'Test-Still'!I310</f>
        <v>56.4</v>
      </c>
      <c r="AP313" s="40">
        <f>'Test-Still'!J310</f>
        <v>6.9199999999999998E-2</v>
      </c>
      <c r="AQ313" s="36">
        <f t="shared" si="20"/>
        <v>1.5666666666666666E-2</v>
      </c>
      <c r="AR313" s="35" t="e">
        <f t="shared" si="21"/>
        <v>#DIV/0!</v>
      </c>
      <c r="AS313" s="40" t="e">
        <f t="shared" si="22"/>
        <v>#DIV/0!</v>
      </c>
      <c r="AT313" s="16"/>
      <c r="AU313" s="16"/>
      <c r="AV313" s="381"/>
      <c r="AW313" s="382"/>
      <c r="AX313" s="403"/>
      <c r="AY313" s="403"/>
      <c r="AZ313" s="406"/>
      <c r="BA313" s="406"/>
      <c r="BB313" s="382"/>
      <c r="BC313" s="377"/>
      <c r="BD313" s="382"/>
      <c r="BE313" s="377"/>
      <c r="BF313" s="380"/>
      <c r="BG313" s="377"/>
      <c r="BH313" s="380"/>
      <c r="BI313" s="377"/>
      <c r="BJ313" s="382"/>
      <c r="BK313" s="377"/>
      <c r="BL313" s="382"/>
      <c r="BM313" s="377"/>
      <c r="BN313" s="382"/>
      <c r="BO313" s="403"/>
      <c r="BP313" s="403"/>
      <c r="BQ313" s="403"/>
      <c r="BR313" s="403"/>
    </row>
    <row r="314" spans="1:70" ht="17" customHeight="1" x14ac:dyDescent="0.2">
      <c r="A314" s="387"/>
      <c r="B314" s="390"/>
      <c r="C314" s="393"/>
      <c r="D314" s="396"/>
      <c r="E314" s="399"/>
      <c r="F314" s="312">
        <v>54</v>
      </c>
      <c r="G314" s="35">
        <f>'Anchor-Still'!B311</f>
        <v>0</v>
      </c>
      <c r="H314" s="40">
        <f>'Anchor-Still'!C311</f>
        <v>0</v>
      </c>
      <c r="I314" s="40">
        <f>'Anchor-Still'!D311</f>
        <v>0</v>
      </c>
      <c r="J314" s="40">
        <f>'Anchor-Still'!E311</f>
        <v>0</v>
      </c>
      <c r="K314" s="40"/>
      <c r="L314" s="40">
        <f>'Anchor-Still'!F311</f>
        <v>0</v>
      </c>
      <c r="M314" s="40">
        <f>'Anchor-Still'!G311</f>
        <v>0</v>
      </c>
      <c r="N314" s="40">
        <f>'Anchor-Still'!H311</f>
        <v>0</v>
      </c>
      <c r="O314" s="40"/>
      <c r="P314" s="40"/>
      <c r="Q314" s="40"/>
      <c r="R314" s="40"/>
      <c r="S314" s="40"/>
      <c r="T314" s="40"/>
      <c r="U314" s="40"/>
      <c r="V314" s="40">
        <f>'Anchor-Still'!I311</f>
        <v>0</v>
      </c>
      <c r="W314" s="40">
        <f>'Anchor-Still'!J311</f>
        <v>0</v>
      </c>
      <c r="X314" s="36">
        <f t="shared" si="19"/>
        <v>0</v>
      </c>
      <c r="Y314" s="15"/>
      <c r="Z314" s="35">
        <f>'Test-Still'!B311</f>
        <v>222768</v>
      </c>
      <c r="AA314" s="40">
        <f>'Test-Still'!C311</f>
        <v>27.913799999999998</v>
      </c>
      <c r="AB314" s="40">
        <f>'Test-Still'!D311</f>
        <v>31.494599999999998</v>
      </c>
      <c r="AC314" s="40">
        <f>'Test-Still'!E311</f>
        <v>32.553400000000003</v>
      </c>
      <c r="AD314" s="40"/>
      <c r="AE314" s="40">
        <f>'Test-Still'!F311</f>
        <v>12.950100000000001</v>
      </c>
      <c r="AF314" s="40">
        <f>'Test-Still'!G311</f>
        <v>12.8475</v>
      </c>
      <c r="AG314" s="40">
        <f>'Test-Still'!H311</f>
        <v>57.603099999999998</v>
      </c>
      <c r="AH314" s="40"/>
      <c r="AI314" s="40"/>
      <c r="AJ314" s="40"/>
      <c r="AK314" s="40"/>
      <c r="AL314" s="40"/>
      <c r="AM314" s="40"/>
      <c r="AN314" s="40"/>
      <c r="AO314" s="40">
        <f>'Test-Still'!I311</f>
        <v>38</v>
      </c>
      <c r="AP314" s="40">
        <f>'Test-Still'!J311</f>
        <v>5.6000000000000001E-2</v>
      </c>
      <c r="AQ314" s="36">
        <f t="shared" si="20"/>
        <v>1.0555555555555556E-2</v>
      </c>
      <c r="AR314" s="35" t="e">
        <f t="shared" si="21"/>
        <v>#DIV/0!</v>
      </c>
      <c r="AS314" s="40" t="e">
        <f t="shared" si="22"/>
        <v>#DIV/0!</v>
      </c>
      <c r="AT314" s="16"/>
      <c r="AU314" s="16"/>
      <c r="AV314" s="381" t="s">
        <v>125</v>
      </c>
      <c r="AW314" s="382" cm="1">
        <f t="array" ref="AW314">bdRateExtend($G312:$G315,H312:H315,$Z312:$Z315,AA312:AA315)</f>
        <v>-1</v>
      </c>
      <c r="AX314" s="403"/>
      <c r="AY314" s="403"/>
      <c r="AZ314" s="406"/>
      <c r="BA314" s="406"/>
      <c r="BB314" s="382" cm="1">
        <f t="array" ref="BB314">bdRateExtend($G312:$G315,L312:L315,$Z312:$Z315,AE312:AE315)</f>
        <v>-1</v>
      </c>
      <c r="BC314" s="377"/>
      <c r="BD314" s="382" cm="1">
        <f t="array" ref="BD314">bdRateExtend($G312:$G315,M312:M315,$Z312:$Z315,AF312:AF315)</f>
        <v>-1</v>
      </c>
      <c r="BE314" s="377"/>
      <c r="BF314" s="380" cm="1">
        <f t="array" ref="BF314">bdRateExtend($G312:$G315,N312:N315,$Z312:$Z315,AG312:AG315)</f>
        <v>-1</v>
      </c>
      <c r="BG314" s="377"/>
      <c r="BH314" s="380" t="e" cm="1">
        <f t="array" ref="BH314">bdRateExtend($G312:$G315,O312:O315,$Z312:$Z315,AH312:AH315)</f>
        <v>#VALUE!</v>
      </c>
      <c r="BI314" s="377"/>
      <c r="BJ314" s="382" t="e" cm="1">
        <f t="array" ref="BJ314">bdRateExtend($G312:$G315,P312:P315,$Z312:$Z315,AI312:AI315)</f>
        <v>#VALUE!</v>
      </c>
      <c r="BK314" s="377"/>
      <c r="BL314" s="382" t="e" cm="1">
        <f t="array" ref="BL314">bdRateExtend($G312:$G315,Q312:Q315,$Z312:$Z315,AJ312:AJ315)</f>
        <v>#VALUE!</v>
      </c>
      <c r="BM314" s="377"/>
      <c r="BN314" s="382" t="e" cm="1">
        <f t="array" ref="BN314">bdRateExtend($G312:$G315,R312:R315,$Z312:$Z315,AK312:AK315)</f>
        <v>#VALUE!</v>
      </c>
      <c r="BO314" s="403"/>
      <c r="BP314" s="403"/>
      <c r="BQ314" s="403"/>
      <c r="BR314" s="403"/>
    </row>
    <row r="315" spans="1:70" ht="17" customHeight="1" thickBot="1" x14ac:dyDescent="0.25">
      <c r="A315" s="387"/>
      <c r="B315" s="391"/>
      <c r="C315" s="394"/>
      <c r="D315" s="397"/>
      <c r="E315" s="400"/>
      <c r="F315" s="313">
        <v>63</v>
      </c>
      <c r="G315" s="37">
        <f>'Anchor-Still'!B312</f>
        <v>0</v>
      </c>
      <c r="H315" s="38">
        <f>'Anchor-Still'!C312</f>
        <v>0</v>
      </c>
      <c r="I315" s="38">
        <f>'Anchor-Still'!D312</f>
        <v>0</v>
      </c>
      <c r="J315" s="38">
        <f>'Anchor-Still'!E312</f>
        <v>0</v>
      </c>
      <c r="K315" s="38"/>
      <c r="L315" s="38">
        <f>'Anchor-Still'!F312</f>
        <v>0</v>
      </c>
      <c r="M315" s="38">
        <f>'Anchor-Still'!G312</f>
        <v>0</v>
      </c>
      <c r="N315" s="38">
        <f>'Anchor-Still'!H312</f>
        <v>0</v>
      </c>
      <c r="O315" s="38"/>
      <c r="P315" s="38"/>
      <c r="Q315" s="38"/>
      <c r="R315" s="38"/>
      <c r="S315" s="38"/>
      <c r="T315" s="38"/>
      <c r="U315" s="38"/>
      <c r="V315" s="38">
        <f>'Anchor-Still'!I312</f>
        <v>0</v>
      </c>
      <c r="W315" s="38">
        <f>'Anchor-Still'!J312</f>
        <v>0</v>
      </c>
      <c r="X315" s="39">
        <f t="shared" si="19"/>
        <v>0</v>
      </c>
      <c r="Y315" s="15"/>
      <c r="Z315" s="37">
        <f>'Test-Still'!B312</f>
        <v>48552</v>
      </c>
      <c r="AA315" s="38">
        <f>'Test-Still'!C312</f>
        <v>23.2956</v>
      </c>
      <c r="AB315" s="38">
        <f>'Test-Still'!D312</f>
        <v>28.708100000000002</v>
      </c>
      <c r="AC315" s="38">
        <f>'Test-Still'!E312</f>
        <v>30.244900000000001</v>
      </c>
      <c r="AD315" s="38"/>
      <c r="AE315" s="38">
        <f>'Test-Still'!F312</f>
        <v>6.3906000000000001</v>
      </c>
      <c r="AF315" s="38">
        <f>'Test-Still'!G312</f>
        <v>6.9743000000000004</v>
      </c>
      <c r="AG315" s="38">
        <f>'Test-Still'!H312</f>
        <v>13.698499999999999</v>
      </c>
      <c r="AH315" s="38"/>
      <c r="AI315" s="38"/>
      <c r="AJ315" s="38"/>
      <c r="AK315" s="38"/>
      <c r="AL315" s="38"/>
      <c r="AM315" s="38"/>
      <c r="AN315" s="38"/>
      <c r="AO315" s="38">
        <f>'Test-Still'!I312</f>
        <v>16.600000000000001</v>
      </c>
      <c r="AP315" s="38">
        <f>'Test-Still'!J312</f>
        <v>3.4099999999999998E-2</v>
      </c>
      <c r="AQ315" s="39">
        <f t="shared" si="20"/>
        <v>4.6111111111111118E-3</v>
      </c>
      <c r="AR315" s="37" t="e">
        <f t="shared" si="21"/>
        <v>#DIV/0!</v>
      </c>
      <c r="AS315" s="38" t="e">
        <f t="shared" si="22"/>
        <v>#DIV/0!</v>
      </c>
      <c r="AT315" s="16"/>
      <c r="AU315" s="16"/>
      <c r="AV315" s="383"/>
      <c r="AW315" s="384"/>
      <c r="AX315" s="404"/>
      <c r="AY315" s="404"/>
      <c r="AZ315" s="407"/>
      <c r="BA315" s="407"/>
      <c r="BB315" s="384"/>
      <c r="BC315" s="378"/>
      <c r="BD315" s="384"/>
      <c r="BE315" s="378"/>
      <c r="BF315" s="385"/>
      <c r="BG315" s="378"/>
      <c r="BH315" s="385"/>
      <c r="BI315" s="378"/>
      <c r="BJ315" s="384"/>
      <c r="BK315" s="378"/>
      <c r="BL315" s="384"/>
      <c r="BM315" s="378"/>
      <c r="BN315" s="384"/>
      <c r="BO315" s="404"/>
      <c r="BP315" s="404"/>
      <c r="BQ315" s="404"/>
      <c r="BR315" s="404"/>
    </row>
    <row r="316" spans="1:70" ht="17" customHeight="1" x14ac:dyDescent="0.2">
      <c r="A316" s="387"/>
      <c r="B316" s="389" t="s">
        <v>1285</v>
      </c>
      <c r="C316" s="392" t="s">
        <v>1247</v>
      </c>
      <c r="D316" s="395"/>
      <c r="E316" s="398">
        <v>8</v>
      </c>
      <c r="F316" s="311">
        <v>18</v>
      </c>
      <c r="G316" s="32">
        <f>'Anchor-Still'!B313</f>
        <v>0</v>
      </c>
      <c r="H316" s="33">
        <f>'Anchor-Still'!C313</f>
        <v>0</v>
      </c>
      <c r="I316" s="33">
        <f>'Anchor-Still'!D313</f>
        <v>0</v>
      </c>
      <c r="J316" s="33">
        <f>'Anchor-Still'!E313</f>
        <v>0</v>
      </c>
      <c r="K316" s="33"/>
      <c r="L316" s="33">
        <f>'Anchor-Still'!F313</f>
        <v>0</v>
      </c>
      <c r="M316" s="33">
        <f>'Anchor-Still'!G313</f>
        <v>0</v>
      </c>
      <c r="N316" s="33">
        <f>'Anchor-Still'!H313</f>
        <v>0</v>
      </c>
      <c r="O316" s="33"/>
      <c r="P316" s="33"/>
      <c r="Q316" s="33"/>
      <c r="R316" s="33"/>
      <c r="S316" s="33"/>
      <c r="T316" s="33"/>
      <c r="U316" s="33"/>
      <c r="V316" s="33">
        <f>'Anchor-Still'!I313</f>
        <v>0</v>
      </c>
      <c r="W316" s="33">
        <f>'Anchor-Still'!J313</f>
        <v>0</v>
      </c>
      <c r="X316" s="34">
        <f t="shared" si="19"/>
        <v>0</v>
      </c>
      <c r="Y316" s="15"/>
      <c r="Z316" s="32">
        <f>'Test-Still'!B313</f>
        <v>282344</v>
      </c>
      <c r="AA316" s="33">
        <f>'Test-Still'!C313</f>
        <v>43.756799999999998</v>
      </c>
      <c r="AB316" s="33">
        <f>'Test-Still'!D313</f>
        <v>46.625300000000003</v>
      </c>
      <c r="AC316" s="33">
        <f>'Test-Still'!E313</f>
        <v>46.873100000000001</v>
      </c>
      <c r="AD316" s="33"/>
      <c r="AE316" s="33">
        <f>'Test-Still'!F313</f>
        <v>21.3733</v>
      </c>
      <c r="AF316" s="33">
        <f>'Test-Still'!G313</f>
        <v>21.134799999999998</v>
      </c>
      <c r="AG316" s="33">
        <f>'Test-Still'!H313</f>
        <v>91.325500000000005</v>
      </c>
      <c r="AH316" s="33"/>
      <c r="AI316" s="33"/>
      <c r="AJ316" s="33"/>
      <c r="AK316" s="33"/>
      <c r="AL316" s="33"/>
      <c r="AM316" s="33"/>
      <c r="AN316" s="33"/>
      <c r="AO316" s="33">
        <f>'Test-Still'!I313</f>
        <v>34.200000000000003</v>
      </c>
      <c r="AP316" s="33">
        <f>'Test-Still'!J313</f>
        <v>4.9399999999999999E-2</v>
      </c>
      <c r="AQ316" s="34">
        <f t="shared" si="20"/>
        <v>9.5000000000000015E-3</v>
      </c>
      <c r="AR316" s="32" t="e">
        <f t="shared" si="21"/>
        <v>#DIV/0!</v>
      </c>
      <c r="AS316" s="33" t="e">
        <f t="shared" si="22"/>
        <v>#DIV/0!</v>
      </c>
      <c r="AT316" s="16"/>
      <c r="AU316" s="16"/>
      <c r="AV316" s="440" t="s">
        <v>123</v>
      </c>
      <c r="AW316" s="401" cm="1">
        <f t="array" ref="AW316">bdRateExtend($G316:$G319,H316:H319,$Z316:$Z319,AA316:AA319)</f>
        <v>-1</v>
      </c>
      <c r="AX316" s="402" cm="1">
        <f t="array" ref="AX316">bdRateExtend($G316:$G321,H316:H321,$Z316:$Z321,AA316:AA321)</f>
        <v>-1</v>
      </c>
      <c r="AY316" s="402" cm="1">
        <f t="array" ref="AY316">bdRateExtend($G316:$G321,I316:I321,$Z316:$Z321,AB316:AB321)</f>
        <v>-1</v>
      </c>
      <c r="AZ316" s="405" cm="1">
        <f t="array" ref="AZ316">bdRateExtend($G316:$G321,J316:J321,$Z316:$Z321,AC316:AC321)</f>
        <v>-1</v>
      </c>
      <c r="BA316" s="405" t="e" cm="1">
        <f t="array" ref="BA316">bdRateExtend($G316:$G321,K316:K321,$Z316:$Z321,AD316:AD321)</f>
        <v>#VALUE!</v>
      </c>
      <c r="BB316" s="401" cm="1">
        <f t="array" ref="BB316">bdRateExtend($G316:$G319,L316:L319,$Z316:$Z319,AE316:AE319)</f>
        <v>-1</v>
      </c>
      <c r="BC316" s="376" cm="1">
        <f t="array" ref="BC316">bdRateExtend($G316:$G321,L316:L321,$Z316:$Z321,AE316:AE321)</f>
        <v>-1</v>
      </c>
      <c r="BD316" s="401" cm="1">
        <f t="array" ref="BD316">bdRateExtend($G316:$G319,M316:M319,$Z316:$Z319,AF316:AF319)</f>
        <v>-1</v>
      </c>
      <c r="BE316" s="376" cm="1">
        <f t="array" ref="BE316">bdRateExtend($G316:$G321,M316:M321,$Z316:$Z321,AF316:AF321)</f>
        <v>-1</v>
      </c>
      <c r="BF316" s="379" cm="1">
        <f t="array" ref="BF316">bdRateExtend($G316:$G319,N316:N319,$Z316:$Z319,AG316:AG319)</f>
        <v>-1</v>
      </c>
      <c r="BG316" s="376" cm="1">
        <f t="array" ref="BG316">bdRateExtend($G316:$G321,N316:N321,$Z316:$Z321,AG316:AG321)</f>
        <v>-1</v>
      </c>
      <c r="BH316" s="379" t="e" cm="1">
        <f t="array" ref="BH316">bdRateExtend($G316:$G319,O316:O319,$Z316:$Z319,AH316:AH319)</f>
        <v>#VALUE!</v>
      </c>
      <c r="BI316" s="376" t="e" cm="1">
        <f t="array" ref="BI316">bdRateExtend($G316:$G321,O316:O321,$Z316:$Z321,AH316:AH321)</f>
        <v>#VALUE!</v>
      </c>
      <c r="BJ316" s="401" t="e" cm="1">
        <f t="array" ref="BJ316">bdRateExtend($G316:$G319,P316:P319,$Z316:$Z319,AI316:AI319)</f>
        <v>#VALUE!</v>
      </c>
      <c r="BK316" s="376" t="e" cm="1">
        <f t="array" ref="BK316">bdRateExtend($G316:$G321,P316:P321,$Z316:$Z321,AI316:AI321)</f>
        <v>#VALUE!</v>
      </c>
      <c r="BL316" s="401" t="e" cm="1">
        <f t="array" ref="BL316">bdRateExtend($G316:$G319,Q316:Q319,$Z316:$Z319,AJ316:AJ319)</f>
        <v>#VALUE!</v>
      </c>
      <c r="BM316" s="376" t="e" cm="1">
        <f t="array" ref="BM316">bdRateExtend($G316:$G321,Q316:Q321,$Z316:$Z321,AJ316:AJ321)</f>
        <v>#VALUE!</v>
      </c>
      <c r="BN316" s="401" t="e" cm="1">
        <f t="array" ref="BN316">bdRateExtend($G316:$G319,R316:R319,$Z316:$Z319,AK316:AK319)</f>
        <v>#VALUE!</v>
      </c>
      <c r="BO316" s="402" t="e" cm="1">
        <f t="array" ref="BO316">bdRateExtend($G316:$G321,R316:R321,$Z316:$Z321,AK316:AK321)</f>
        <v>#VALUE!</v>
      </c>
      <c r="BP316" s="402" t="e" cm="1">
        <f t="array" ref="BP316">bdRateExtend($G316:$G321,S316:S321,$Z316:$Z321,AL316:AL321)</f>
        <v>#VALUE!</v>
      </c>
      <c r="BQ316" s="402" t="e" cm="1">
        <f t="array" ref="BQ316">bdRateExtend($G316:$G321,T316:T321,$Z316:$Z321,AM316:AM321)</f>
        <v>#VALUE!</v>
      </c>
      <c r="BR316" s="402" t="e" cm="1">
        <f t="array" ref="BR316">bdRateExtend($G316:$G321,U316:U321,$Z316:$Z321,AN316:AN321)</f>
        <v>#VALUE!</v>
      </c>
    </row>
    <row r="317" spans="1:70" ht="17" customHeight="1" x14ac:dyDescent="0.2">
      <c r="A317" s="387"/>
      <c r="B317" s="390"/>
      <c r="C317" s="393"/>
      <c r="D317" s="396"/>
      <c r="E317" s="399"/>
      <c r="F317" s="312">
        <v>27</v>
      </c>
      <c r="G317" s="35">
        <f>'Anchor-Still'!B314</f>
        <v>0</v>
      </c>
      <c r="H317" s="40">
        <f>'Anchor-Still'!C314</f>
        <v>0</v>
      </c>
      <c r="I317" s="40">
        <f>'Anchor-Still'!D314</f>
        <v>0</v>
      </c>
      <c r="J317" s="40">
        <f>'Anchor-Still'!E314</f>
        <v>0</v>
      </c>
      <c r="K317" s="40"/>
      <c r="L317" s="40">
        <f>'Anchor-Still'!F314</f>
        <v>0</v>
      </c>
      <c r="M317" s="40">
        <f>'Anchor-Still'!G314</f>
        <v>0</v>
      </c>
      <c r="N317" s="40">
        <f>'Anchor-Still'!H314</f>
        <v>0</v>
      </c>
      <c r="O317" s="40"/>
      <c r="P317" s="40"/>
      <c r="Q317" s="40"/>
      <c r="R317" s="40"/>
      <c r="S317" s="40"/>
      <c r="T317" s="40"/>
      <c r="U317" s="40"/>
      <c r="V317" s="40">
        <f>'Anchor-Still'!I314</f>
        <v>0</v>
      </c>
      <c r="W317" s="40">
        <f>'Anchor-Still'!J314</f>
        <v>0</v>
      </c>
      <c r="X317" s="36">
        <f t="shared" si="19"/>
        <v>0</v>
      </c>
      <c r="Y317" s="15"/>
      <c r="Z317" s="35">
        <f>'Test-Still'!B314</f>
        <v>162392</v>
      </c>
      <c r="AA317" s="40">
        <f>'Test-Still'!C314</f>
        <v>42.078499999999998</v>
      </c>
      <c r="AB317" s="40">
        <f>'Test-Still'!D314</f>
        <v>45.326099999999997</v>
      </c>
      <c r="AC317" s="40">
        <f>'Test-Still'!E314</f>
        <v>45.3294</v>
      </c>
      <c r="AD317" s="40"/>
      <c r="AE317" s="40">
        <f>'Test-Still'!F314</f>
        <v>18.5153</v>
      </c>
      <c r="AF317" s="40">
        <f>'Test-Still'!G314</f>
        <v>18.850300000000001</v>
      </c>
      <c r="AG317" s="40">
        <f>'Test-Still'!H314</f>
        <v>86.7714</v>
      </c>
      <c r="AH317" s="40"/>
      <c r="AI317" s="40"/>
      <c r="AJ317" s="40"/>
      <c r="AK317" s="40"/>
      <c r="AL317" s="40"/>
      <c r="AM317" s="40"/>
      <c r="AN317" s="40"/>
      <c r="AO317" s="40">
        <f>'Test-Still'!I314</f>
        <v>21.2</v>
      </c>
      <c r="AP317" s="40">
        <f>'Test-Still'!J314</f>
        <v>4.1000000000000002E-2</v>
      </c>
      <c r="AQ317" s="36">
        <f t="shared" si="20"/>
        <v>5.8888888888888888E-3</v>
      </c>
      <c r="AR317" s="35" t="e">
        <f t="shared" si="21"/>
        <v>#DIV/0!</v>
      </c>
      <c r="AS317" s="40" t="e">
        <f t="shared" si="22"/>
        <v>#DIV/0!</v>
      </c>
      <c r="AT317" s="16"/>
      <c r="AU317" s="16"/>
      <c r="AV317" s="381"/>
      <c r="AW317" s="382"/>
      <c r="AX317" s="403"/>
      <c r="AY317" s="403"/>
      <c r="AZ317" s="406"/>
      <c r="BA317" s="406"/>
      <c r="BB317" s="382"/>
      <c r="BC317" s="377"/>
      <c r="BD317" s="382"/>
      <c r="BE317" s="377"/>
      <c r="BF317" s="380"/>
      <c r="BG317" s="377"/>
      <c r="BH317" s="380"/>
      <c r="BI317" s="377"/>
      <c r="BJ317" s="382"/>
      <c r="BK317" s="377"/>
      <c r="BL317" s="382"/>
      <c r="BM317" s="377"/>
      <c r="BN317" s="382"/>
      <c r="BO317" s="403"/>
      <c r="BP317" s="403"/>
      <c r="BQ317" s="403"/>
      <c r="BR317" s="403"/>
    </row>
    <row r="318" spans="1:70" ht="17" customHeight="1" x14ac:dyDescent="0.2">
      <c r="A318" s="387"/>
      <c r="B318" s="390"/>
      <c r="C318" s="393"/>
      <c r="D318" s="396"/>
      <c r="E318" s="399"/>
      <c r="F318" s="312">
        <v>36</v>
      </c>
      <c r="G318" s="35">
        <f>'Anchor-Still'!B315</f>
        <v>0</v>
      </c>
      <c r="H318" s="40">
        <f>'Anchor-Still'!C315</f>
        <v>0</v>
      </c>
      <c r="I318" s="40">
        <f>'Anchor-Still'!D315</f>
        <v>0</v>
      </c>
      <c r="J318" s="40">
        <f>'Anchor-Still'!E315</f>
        <v>0</v>
      </c>
      <c r="K318" s="40"/>
      <c r="L318" s="40">
        <f>'Anchor-Still'!F315</f>
        <v>0</v>
      </c>
      <c r="M318" s="40">
        <f>'Anchor-Still'!G315</f>
        <v>0</v>
      </c>
      <c r="N318" s="40">
        <f>'Anchor-Still'!H315</f>
        <v>0</v>
      </c>
      <c r="O318" s="40"/>
      <c r="P318" s="40"/>
      <c r="Q318" s="40"/>
      <c r="R318" s="40"/>
      <c r="S318" s="40"/>
      <c r="T318" s="40"/>
      <c r="U318" s="40"/>
      <c r="V318" s="40">
        <f>'Anchor-Still'!I315</f>
        <v>0</v>
      </c>
      <c r="W318" s="40">
        <f>'Anchor-Still'!J315</f>
        <v>0</v>
      </c>
      <c r="X318" s="36">
        <f t="shared" si="19"/>
        <v>0</v>
      </c>
      <c r="Y318" s="15"/>
      <c r="Z318" s="35">
        <f>'Test-Still'!B315</f>
        <v>87120</v>
      </c>
      <c r="AA318" s="40">
        <f>'Test-Still'!C315</f>
        <v>40.159199999999998</v>
      </c>
      <c r="AB318" s="40">
        <f>'Test-Still'!D315</f>
        <v>43.754300000000001</v>
      </c>
      <c r="AC318" s="40">
        <f>'Test-Still'!E315</f>
        <v>43.433399999999999</v>
      </c>
      <c r="AD318" s="40"/>
      <c r="AE318" s="40">
        <f>'Test-Still'!F315</f>
        <v>15.6295</v>
      </c>
      <c r="AF318" s="40">
        <f>'Test-Still'!G315</f>
        <v>16.413499999999999</v>
      </c>
      <c r="AG318" s="40">
        <f>'Test-Still'!H315</f>
        <v>76.474900000000005</v>
      </c>
      <c r="AH318" s="40"/>
      <c r="AI318" s="40"/>
      <c r="AJ318" s="40"/>
      <c r="AK318" s="40"/>
      <c r="AL318" s="40"/>
      <c r="AM318" s="40"/>
      <c r="AN318" s="40"/>
      <c r="AO318" s="40">
        <f>'Test-Still'!I315</f>
        <v>16.7</v>
      </c>
      <c r="AP318" s="40">
        <f>'Test-Still'!J315</f>
        <v>3.6900000000000002E-2</v>
      </c>
      <c r="AQ318" s="36">
        <f t="shared" si="20"/>
        <v>4.6388888888888886E-3</v>
      </c>
      <c r="AR318" s="35" t="e">
        <f t="shared" si="21"/>
        <v>#DIV/0!</v>
      </c>
      <c r="AS318" s="40" t="e">
        <f t="shared" si="22"/>
        <v>#DIV/0!</v>
      </c>
      <c r="AT318" s="16"/>
      <c r="AU318" s="16"/>
      <c r="AV318" s="381" t="s">
        <v>124</v>
      </c>
      <c r="AW318" s="382" cm="1">
        <f t="array" ref="AW318">bdRateExtend($G317:$G320,H317:H320,$Z317:$Z320,AA317:AA320)</f>
        <v>-1</v>
      </c>
      <c r="AX318" s="403"/>
      <c r="AY318" s="403"/>
      <c r="AZ318" s="406"/>
      <c r="BA318" s="406"/>
      <c r="BB318" s="382" cm="1">
        <f t="array" ref="BB318">bdRateExtend($G317:$G320,L317:L320,$Z317:$Z320,AE317:AE320)</f>
        <v>-1</v>
      </c>
      <c r="BC318" s="377"/>
      <c r="BD318" s="382" cm="1">
        <f t="array" ref="BD318">bdRateExtend($G317:$G320,M317:M320,$Z317:$Z320,AF317:AF320)</f>
        <v>-1</v>
      </c>
      <c r="BE318" s="377"/>
      <c r="BF318" s="380" cm="1">
        <f t="array" ref="BF318">bdRateExtend($G317:$G320,N317:N320,$Z317:$Z320,AG317:AG320)</f>
        <v>-1</v>
      </c>
      <c r="BG318" s="377"/>
      <c r="BH318" s="380" t="e" cm="1">
        <f t="array" ref="BH318">bdRateExtend($G317:$G320,O317:O320,$Z317:$Z320,AH317:AH320)</f>
        <v>#VALUE!</v>
      </c>
      <c r="BI318" s="377"/>
      <c r="BJ318" s="382" t="e" cm="1">
        <f t="array" ref="BJ318">bdRateExtend($G317:$G320,P317:P320,$Z317:$Z320,AI317:AI320)</f>
        <v>#VALUE!</v>
      </c>
      <c r="BK318" s="377"/>
      <c r="BL318" s="382" t="e" cm="1">
        <f t="array" ref="BL318">bdRateExtend($G317:$G320,Q317:Q320,$Z317:$Z320,AJ317:AJ320)</f>
        <v>#VALUE!</v>
      </c>
      <c r="BM318" s="377"/>
      <c r="BN318" s="382" t="e" cm="1">
        <f t="array" ref="BN318">bdRateExtend($G317:$G320,R317:R320,$Z317:$Z320,AK317:AK320)</f>
        <v>#VALUE!</v>
      </c>
      <c r="BO318" s="403"/>
      <c r="BP318" s="403"/>
      <c r="BQ318" s="403"/>
      <c r="BR318" s="403"/>
    </row>
    <row r="319" spans="1:70" ht="17" customHeight="1" x14ac:dyDescent="0.2">
      <c r="A319" s="387"/>
      <c r="B319" s="390"/>
      <c r="C319" s="393"/>
      <c r="D319" s="396"/>
      <c r="E319" s="399"/>
      <c r="F319" s="312">
        <v>45</v>
      </c>
      <c r="G319" s="35">
        <f>'Anchor-Still'!B316</f>
        <v>0</v>
      </c>
      <c r="H319" s="40">
        <f>'Anchor-Still'!C316</f>
        <v>0</v>
      </c>
      <c r="I319" s="40">
        <f>'Anchor-Still'!D316</f>
        <v>0</v>
      </c>
      <c r="J319" s="40">
        <f>'Anchor-Still'!E316</f>
        <v>0</v>
      </c>
      <c r="K319" s="40"/>
      <c r="L319" s="40">
        <f>'Anchor-Still'!F316</f>
        <v>0</v>
      </c>
      <c r="M319" s="40">
        <f>'Anchor-Still'!G316</f>
        <v>0</v>
      </c>
      <c r="N319" s="40">
        <f>'Anchor-Still'!H316</f>
        <v>0</v>
      </c>
      <c r="O319" s="40"/>
      <c r="P319" s="40"/>
      <c r="Q319" s="40"/>
      <c r="R319" s="40"/>
      <c r="S319" s="40"/>
      <c r="T319" s="40"/>
      <c r="U319" s="40"/>
      <c r="V319" s="40">
        <f>'Anchor-Still'!I316</f>
        <v>0</v>
      </c>
      <c r="W319" s="40">
        <f>'Anchor-Still'!J316</f>
        <v>0</v>
      </c>
      <c r="X319" s="36">
        <f t="shared" si="19"/>
        <v>0</v>
      </c>
      <c r="Y319" s="15"/>
      <c r="Z319" s="35">
        <f>'Test-Still'!B316</f>
        <v>44560</v>
      </c>
      <c r="AA319" s="40">
        <f>'Test-Still'!C316</f>
        <v>37.996499999999997</v>
      </c>
      <c r="AB319" s="40">
        <f>'Test-Still'!D316</f>
        <v>42.413899999999998</v>
      </c>
      <c r="AC319" s="40">
        <f>'Test-Still'!E316</f>
        <v>41.523800000000001</v>
      </c>
      <c r="AD319" s="40"/>
      <c r="AE319" s="40">
        <f>'Test-Still'!F316</f>
        <v>12.915800000000001</v>
      </c>
      <c r="AF319" s="40">
        <f>'Test-Still'!G316</f>
        <v>13.978300000000001</v>
      </c>
      <c r="AG319" s="40">
        <f>'Test-Still'!H316</f>
        <v>59.510300000000001</v>
      </c>
      <c r="AH319" s="40"/>
      <c r="AI319" s="40"/>
      <c r="AJ319" s="40"/>
      <c r="AK319" s="40"/>
      <c r="AL319" s="40"/>
      <c r="AM319" s="40"/>
      <c r="AN319" s="40"/>
      <c r="AO319" s="40">
        <f>'Test-Still'!I316</f>
        <v>11</v>
      </c>
      <c r="AP319" s="40">
        <f>'Test-Still'!J316</f>
        <v>4.6699999999999998E-2</v>
      </c>
      <c r="AQ319" s="36">
        <f t="shared" si="20"/>
        <v>3.0555555555555557E-3</v>
      </c>
      <c r="AR319" s="35" t="e">
        <f t="shared" si="21"/>
        <v>#DIV/0!</v>
      </c>
      <c r="AS319" s="40" t="e">
        <f t="shared" si="22"/>
        <v>#DIV/0!</v>
      </c>
      <c r="AT319" s="16"/>
      <c r="AU319" s="16"/>
      <c r="AV319" s="381"/>
      <c r="AW319" s="382"/>
      <c r="AX319" s="403"/>
      <c r="AY319" s="403"/>
      <c r="AZ319" s="406"/>
      <c r="BA319" s="406"/>
      <c r="BB319" s="382"/>
      <c r="BC319" s="377"/>
      <c r="BD319" s="382"/>
      <c r="BE319" s="377"/>
      <c r="BF319" s="380"/>
      <c r="BG319" s="377"/>
      <c r="BH319" s="380"/>
      <c r="BI319" s="377"/>
      <c r="BJ319" s="382"/>
      <c r="BK319" s="377"/>
      <c r="BL319" s="382"/>
      <c r="BM319" s="377"/>
      <c r="BN319" s="382"/>
      <c r="BO319" s="403"/>
      <c r="BP319" s="403"/>
      <c r="BQ319" s="403"/>
      <c r="BR319" s="403"/>
    </row>
    <row r="320" spans="1:70" ht="17" customHeight="1" x14ac:dyDescent="0.2">
      <c r="A320" s="387"/>
      <c r="B320" s="390"/>
      <c r="C320" s="393"/>
      <c r="D320" s="396"/>
      <c r="E320" s="399"/>
      <c r="F320" s="312">
        <v>54</v>
      </c>
      <c r="G320" s="35">
        <f>'Anchor-Still'!B317</f>
        <v>0</v>
      </c>
      <c r="H320" s="40">
        <f>'Anchor-Still'!C317</f>
        <v>0</v>
      </c>
      <c r="I320" s="40">
        <f>'Anchor-Still'!D317</f>
        <v>0</v>
      </c>
      <c r="J320" s="40">
        <f>'Anchor-Still'!E317</f>
        <v>0</v>
      </c>
      <c r="K320" s="40"/>
      <c r="L320" s="40">
        <f>'Anchor-Still'!F317</f>
        <v>0</v>
      </c>
      <c r="M320" s="40">
        <f>'Anchor-Still'!G317</f>
        <v>0</v>
      </c>
      <c r="N320" s="40">
        <f>'Anchor-Still'!H317</f>
        <v>0</v>
      </c>
      <c r="O320" s="40"/>
      <c r="P320" s="40"/>
      <c r="Q320" s="40"/>
      <c r="R320" s="40"/>
      <c r="S320" s="40"/>
      <c r="T320" s="40"/>
      <c r="U320" s="40"/>
      <c r="V320" s="40">
        <f>'Anchor-Still'!I317</f>
        <v>0</v>
      </c>
      <c r="W320" s="40">
        <f>'Anchor-Still'!J317</f>
        <v>0</v>
      </c>
      <c r="X320" s="36">
        <f t="shared" si="19"/>
        <v>0</v>
      </c>
      <c r="Y320" s="15"/>
      <c r="Z320" s="35">
        <f>'Test-Still'!B317</f>
        <v>23304</v>
      </c>
      <c r="AA320" s="40">
        <f>'Test-Still'!C317</f>
        <v>35.942900000000002</v>
      </c>
      <c r="AB320" s="40">
        <f>'Test-Still'!D317</f>
        <v>40.8508</v>
      </c>
      <c r="AC320" s="40">
        <f>'Test-Still'!E317</f>
        <v>39.644399999999997</v>
      </c>
      <c r="AD320" s="40"/>
      <c r="AE320" s="40">
        <f>'Test-Still'!F317</f>
        <v>10.791700000000001</v>
      </c>
      <c r="AF320" s="40">
        <f>'Test-Still'!G317</f>
        <v>11.9297</v>
      </c>
      <c r="AG320" s="40">
        <f>'Test-Still'!H317</f>
        <v>40.590899999999998</v>
      </c>
      <c r="AH320" s="40"/>
      <c r="AI320" s="40"/>
      <c r="AJ320" s="40"/>
      <c r="AK320" s="40"/>
      <c r="AL320" s="40"/>
      <c r="AM320" s="40"/>
      <c r="AN320" s="40"/>
      <c r="AO320" s="40">
        <f>'Test-Still'!I317</f>
        <v>7.8</v>
      </c>
      <c r="AP320" s="40">
        <f>'Test-Still'!J317</f>
        <v>2.64E-2</v>
      </c>
      <c r="AQ320" s="36">
        <f t="shared" si="20"/>
        <v>2.1666666666666666E-3</v>
      </c>
      <c r="AR320" s="35" t="e">
        <f t="shared" si="21"/>
        <v>#DIV/0!</v>
      </c>
      <c r="AS320" s="40" t="e">
        <f t="shared" si="22"/>
        <v>#DIV/0!</v>
      </c>
      <c r="AT320" s="16"/>
      <c r="AU320" s="16"/>
      <c r="AV320" s="381" t="s">
        <v>125</v>
      </c>
      <c r="AW320" s="382" cm="1">
        <f t="array" ref="AW320">bdRateExtend($G318:$G321,H318:H321,$Z318:$Z321,AA318:AA321)</f>
        <v>-1</v>
      </c>
      <c r="AX320" s="403"/>
      <c r="AY320" s="403"/>
      <c r="AZ320" s="406"/>
      <c r="BA320" s="406"/>
      <c r="BB320" s="382" cm="1">
        <f t="array" ref="BB320">bdRateExtend($G318:$G321,L318:L321,$Z318:$Z321,AE318:AE321)</f>
        <v>-1</v>
      </c>
      <c r="BC320" s="377"/>
      <c r="BD320" s="382" cm="1">
        <f t="array" ref="BD320">bdRateExtend($G318:$G321,M318:M321,$Z318:$Z321,AF318:AF321)</f>
        <v>-1</v>
      </c>
      <c r="BE320" s="377"/>
      <c r="BF320" s="380" cm="1">
        <f t="array" ref="BF320">bdRateExtend($G318:$G321,N318:N321,$Z318:$Z321,AG318:AG321)</f>
        <v>-1</v>
      </c>
      <c r="BG320" s="377"/>
      <c r="BH320" s="380" t="e" cm="1">
        <f t="array" ref="BH320">bdRateExtend($G318:$G321,O318:O321,$Z318:$Z321,AH318:AH321)</f>
        <v>#VALUE!</v>
      </c>
      <c r="BI320" s="377"/>
      <c r="BJ320" s="382" t="e" cm="1">
        <f t="array" ref="BJ320">bdRateExtend($G318:$G321,P318:P321,$Z318:$Z321,AI318:AI321)</f>
        <v>#VALUE!</v>
      </c>
      <c r="BK320" s="377"/>
      <c r="BL320" s="382" t="e" cm="1">
        <f t="array" ref="BL320">bdRateExtend($G318:$G321,Q318:Q321,$Z318:$Z321,AJ318:AJ321)</f>
        <v>#VALUE!</v>
      </c>
      <c r="BM320" s="377"/>
      <c r="BN320" s="382" t="e" cm="1">
        <f t="array" ref="BN320">bdRateExtend($G318:$G321,R318:R321,$Z318:$Z321,AK318:AK321)</f>
        <v>#VALUE!</v>
      </c>
      <c r="BO320" s="403"/>
      <c r="BP320" s="403"/>
      <c r="BQ320" s="403"/>
      <c r="BR320" s="403"/>
    </row>
    <row r="321" spans="1:70" ht="17" customHeight="1" thickBot="1" x14ac:dyDescent="0.25">
      <c r="A321" s="387"/>
      <c r="B321" s="391"/>
      <c r="C321" s="394"/>
      <c r="D321" s="397"/>
      <c r="E321" s="400"/>
      <c r="F321" s="313">
        <v>63</v>
      </c>
      <c r="G321" s="37">
        <f>'Anchor-Still'!B318</f>
        <v>0</v>
      </c>
      <c r="H321" s="38">
        <f>'Anchor-Still'!C318</f>
        <v>0</v>
      </c>
      <c r="I321" s="38">
        <f>'Anchor-Still'!D318</f>
        <v>0</v>
      </c>
      <c r="J321" s="38">
        <f>'Anchor-Still'!E318</f>
        <v>0</v>
      </c>
      <c r="K321" s="38"/>
      <c r="L321" s="38">
        <f>'Anchor-Still'!F318</f>
        <v>0</v>
      </c>
      <c r="M321" s="38">
        <f>'Anchor-Still'!G318</f>
        <v>0</v>
      </c>
      <c r="N321" s="38">
        <f>'Anchor-Still'!H318</f>
        <v>0</v>
      </c>
      <c r="O321" s="38"/>
      <c r="P321" s="38"/>
      <c r="Q321" s="38"/>
      <c r="R321" s="38"/>
      <c r="S321" s="38"/>
      <c r="T321" s="38"/>
      <c r="U321" s="38"/>
      <c r="V321" s="38">
        <f>'Anchor-Still'!I318</f>
        <v>0</v>
      </c>
      <c r="W321" s="38">
        <f>'Anchor-Still'!J318</f>
        <v>0</v>
      </c>
      <c r="X321" s="39">
        <f t="shared" si="19"/>
        <v>0</v>
      </c>
      <c r="Y321" s="15"/>
      <c r="Z321" s="37">
        <f>'Test-Still'!B318</f>
        <v>6528</v>
      </c>
      <c r="AA321" s="38">
        <f>'Test-Still'!C318</f>
        <v>32.521999999999998</v>
      </c>
      <c r="AB321" s="38">
        <f>'Test-Still'!D318</f>
        <v>38.108600000000003</v>
      </c>
      <c r="AC321" s="38">
        <f>'Test-Still'!E318</f>
        <v>36.866799999999998</v>
      </c>
      <c r="AD321" s="38"/>
      <c r="AE321" s="38">
        <f>'Test-Still'!F318</f>
        <v>8.1591000000000005</v>
      </c>
      <c r="AF321" s="38">
        <f>'Test-Still'!G318</f>
        <v>8.9802</v>
      </c>
      <c r="AG321" s="38">
        <f>'Test-Still'!H318</f>
        <v>7.5190999999999999</v>
      </c>
      <c r="AH321" s="38"/>
      <c r="AI321" s="38"/>
      <c r="AJ321" s="38"/>
      <c r="AK321" s="38"/>
      <c r="AL321" s="38"/>
      <c r="AM321" s="38"/>
      <c r="AN321" s="38"/>
      <c r="AO321" s="38">
        <f>'Test-Still'!I318</f>
        <v>4.4000000000000004</v>
      </c>
      <c r="AP321" s="38">
        <f>'Test-Still'!J318</f>
        <v>1.83E-2</v>
      </c>
      <c r="AQ321" s="39">
        <f t="shared" si="20"/>
        <v>1.2222222222222224E-3</v>
      </c>
      <c r="AR321" s="37" t="e">
        <f t="shared" si="21"/>
        <v>#DIV/0!</v>
      </c>
      <c r="AS321" s="38" t="e">
        <f t="shared" si="22"/>
        <v>#DIV/0!</v>
      </c>
      <c r="AT321" s="16"/>
      <c r="AU321" s="16"/>
      <c r="AV321" s="383"/>
      <c r="AW321" s="384"/>
      <c r="AX321" s="404"/>
      <c r="AY321" s="404"/>
      <c r="AZ321" s="407"/>
      <c r="BA321" s="407"/>
      <c r="BB321" s="384"/>
      <c r="BC321" s="378"/>
      <c r="BD321" s="384"/>
      <c r="BE321" s="378"/>
      <c r="BF321" s="385"/>
      <c r="BG321" s="378"/>
      <c r="BH321" s="385"/>
      <c r="BI321" s="378"/>
      <c r="BJ321" s="384"/>
      <c r="BK321" s="378"/>
      <c r="BL321" s="384"/>
      <c r="BM321" s="378"/>
      <c r="BN321" s="384"/>
      <c r="BO321" s="404"/>
      <c r="BP321" s="404"/>
      <c r="BQ321" s="404"/>
      <c r="BR321" s="404"/>
    </row>
    <row r="322" spans="1:70" ht="17" customHeight="1" x14ac:dyDescent="0.2">
      <c r="A322" s="387"/>
      <c r="B322" s="389" t="s">
        <v>1286</v>
      </c>
      <c r="C322" s="392" t="s">
        <v>1248</v>
      </c>
      <c r="D322" s="395"/>
      <c r="E322" s="398">
        <v>8</v>
      </c>
      <c r="F322" s="311">
        <v>18</v>
      </c>
      <c r="G322" s="32">
        <f>'Anchor-Still'!B319</f>
        <v>0</v>
      </c>
      <c r="H322" s="33">
        <f>'Anchor-Still'!C319</f>
        <v>0</v>
      </c>
      <c r="I322" s="33">
        <f>'Anchor-Still'!D319</f>
        <v>0</v>
      </c>
      <c r="J322" s="33">
        <f>'Anchor-Still'!E319</f>
        <v>0</v>
      </c>
      <c r="K322" s="33"/>
      <c r="L322" s="33">
        <f>'Anchor-Still'!F319</f>
        <v>0</v>
      </c>
      <c r="M322" s="33">
        <f>'Anchor-Still'!G319</f>
        <v>0</v>
      </c>
      <c r="N322" s="33">
        <f>'Anchor-Still'!H319</f>
        <v>0</v>
      </c>
      <c r="O322" s="33"/>
      <c r="P322" s="33"/>
      <c r="Q322" s="33"/>
      <c r="R322" s="33"/>
      <c r="S322" s="33"/>
      <c r="T322" s="33"/>
      <c r="U322" s="33"/>
      <c r="V322" s="33">
        <f>'Anchor-Still'!I319</f>
        <v>0</v>
      </c>
      <c r="W322" s="33">
        <f>'Anchor-Still'!J319</f>
        <v>0</v>
      </c>
      <c r="X322" s="34">
        <f t="shared" si="19"/>
        <v>0</v>
      </c>
      <c r="Y322" s="15"/>
      <c r="Z322" s="32">
        <f>'Test-Still'!B319</f>
        <v>750440</v>
      </c>
      <c r="AA322" s="33">
        <f>'Test-Still'!C319</f>
        <v>40.374600000000001</v>
      </c>
      <c r="AB322" s="33">
        <f>'Test-Still'!D319</f>
        <v>46.520699999999998</v>
      </c>
      <c r="AC322" s="33">
        <f>'Test-Still'!E319</f>
        <v>46.847900000000003</v>
      </c>
      <c r="AD322" s="33"/>
      <c r="AE322" s="33">
        <f>'Test-Still'!F319</f>
        <v>21.6341</v>
      </c>
      <c r="AF322" s="33">
        <f>'Test-Still'!G319</f>
        <v>20.498799999999999</v>
      </c>
      <c r="AG322" s="33">
        <f>'Test-Still'!H319</f>
        <v>95.389399999999995</v>
      </c>
      <c r="AH322" s="33"/>
      <c r="AI322" s="33"/>
      <c r="AJ322" s="33"/>
      <c r="AK322" s="33"/>
      <c r="AL322" s="33"/>
      <c r="AM322" s="33"/>
      <c r="AN322" s="33"/>
      <c r="AO322" s="33">
        <f>'Test-Still'!I319</f>
        <v>51.4</v>
      </c>
      <c r="AP322" s="33">
        <f>'Test-Still'!J319</f>
        <v>6.7100000000000007E-2</v>
      </c>
      <c r="AQ322" s="34">
        <f t="shared" si="20"/>
        <v>1.4277777777777778E-2</v>
      </c>
      <c r="AR322" s="32" t="e">
        <f t="shared" si="21"/>
        <v>#DIV/0!</v>
      </c>
      <c r="AS322" s="33" t="e">
        <f t="shared" si="22"/>
        <v>#DIV/0!</v>
      </c>
      <c r="AT322" s="16"/>
      <c r="AU322" s="16"/>
      <c r="AV322" s="440" t="s">
        <v>123</v>
      </c>
      <c r="AW322" s="401" cm="1">
        <f t="array" ref="AW322">bdRateExtend($G322:$G325,H322:H325,$Z322:$Z325,AA322:AA325)</f>
        <v>-1</v>
      </c>
      <c r="AX322" s="402" cm="1">
        <f t="array" ref="AX322">bdRateExtend($G322:$G327,H322:H327,$Z322:$Z327,AA322:AA327)</f>
        <v>-1</v>
      </c>
      <c r="AY322" s="402" cm="1">
        <f t="array" ref="AY322">bdRateExtend($G322:$G327,I322:I327,$Z322:$Z327,AB322:AB327)</f>
        <v>-1</v>
      </c>
      <c r="AZ322" s="405" cm="1">
        <f t="array" ref="AZ322">bdRateExtend($G322:$G327,J322:J327,$Z322:$Z327,AC322:AC327)</f>
        <v>-1</v>
      </c>
      <c r="BA322" s="405" t="e" cm="1">
        <f t="array" ref="BA322">bdRateExtend($G322:$G327,K322:K327,$Z322:$Z327,AD322:AD327)</f>
        <v>#VALUE!</v>
      </c>
      <c r="BB322" s="401" cm="1">
        <f t="array" ref="BB322">bdRateExtend($G322:$G325,L322:L325,$Z322:$Z325,AE322:AE325)</f>
        <v>-1</v>
      </c>
      <c r="BC322" s="376" cm="1">
        <f t="array" ref="BC322">bdRateExtend($G322:$G327,L322:L327,$Z322:$Z327,AE322:AE327)</f>
        <v>-1</v>
      </c>
      <c r="BD322" s="401" cm="1">
        <f t="array" ref="BD322">bdRateExtend($G322:$G325,M322:M325,$Z322:$Z325,AF322:AF325)</f>
        <v>-1</v>
      </c>
      <c r="BE322" s="376" cm="1">
        <f t="array" ref="BE322">bdRateExtend($G322:$G327,M322:M327,$Z322:$Z327,AF322:AF327)</f>
        <v>-1</v>
      </c>
      <c r="BF322" s="379" cm="1">
        <f t="array" ref="BF322">bdRateExtend($G322:$G325,N322:N325,$Z322:$Z325,AG322:AG325)</f>
        <v>-1</v>
      </c>
      <c r="BG322" s="376" cm="1">
        <f t="array" ref="BG322">bdRateExtend($G322:$G327,N322:N327,$Z322:$Z327,AG322:AG327)</f>
        <v>-1</v>
      </c>
      <c r="BH322" s="379" t="e" cm="1">
        <f t="array" ref="BH322">bdRateExtend($G322:$G325,O322:O325,$Z322:$Z325,AH322:AH325)</f>
        <v>#VALUE!</v>
      </c>
      <c r="BI322" s="376" t="e" cm="1">
        <f t="array" ref="BI322">bdRateExtend($G322:$G327,O322:O327,$Z322:$Z327,AH322:AH327)</f>
        <v>#VALUE!</v>
      </c>
      <c r="BJ322" s="401" t="e" cm="1">
        <f t="array" ref="BJ322">bdRateExtend($G322:$G325,P322:P325,$Z322:$Z325,AI322:AI325)</f>
        <v>#VALUE!</v>
      </c>
      <c r="BK322" s="376" t="e" cm="1">
        <f t="array" ref="BK322">bdRateExtend($G322:$G327,P322:P327,$Z322:$Z327,AI322:AI327)</f>
        <v>#VALUE!</v>
      </c>
      <c r="BL322" s="401" t="e" cm="1">
        <f t="array" ref="BL322">bdRateExtend($G322:$G325,Q322:Q325,$Z322:$Z325,AJ322:AJ325)</f>
        <v>#VALUE!</v>
      </c>
      <c r="BM322" s="376" t="e" cm="1">
        <f t="array" ref="BM322">bdRateExtend($G322:$G327,Q322:Q327,$Z322:$Z327,AJ322:AJ327)</f>
        <v>#VALUE!</v>
      </c>
      <c r="BN322" s="401" t="e" cm="1">
        <f t="array" ref="BN322">bdRateExtend($G322:$G325,R322:R325,$Z322:$Z325,AK322:AK325)</f>
        <v>#VALUE!</v>
      </c>
      <c r="BO322" s="402" t="e" cm="1">
        <f t="array" ref="BO322">bdRateExtend($G322:$G327,R322:R327,$Z322:$Z327,AK322:AK327)</f>
        <v>#VALUE!</v>
      </c>
      <c r="BP322" s="402" t="e" cm="1">
        <f t="array" ref="BP322">bdRateExtend($G322:$G327,S322:S327,$Z322:$Z327,AL322:AL327)</f>
        <v>#VALUE!</v>
      </c>
      <c r="BQ322" s="402" t="e" cm="1">
        <f t="array" ref="BQ322">bdRateExtend($G322:$G327,T322:T327,$Z322:$Z327,AM322:AM327)</f>
        <v>#VALUE!</v>
      </c>
      <c r="BR322" s="402" t="e" cm="1">
        <f t="array" ref="BR322">bdRateExtend($G322:$G327,U322:U327,$Z322:$Z327,AN322:AN327)</f>
        <v>#VALUE!</v>
      </c>
    </row>
    <row r="323" spans="1:70" ht="17" customHeight="1" x14ac:dyDescent="0.2">
      <c r="A323" s="387"/>
      <c r="B323" s="390"/>
      <c r="C323" s="393"/>
      <c r="D323" s="396"/>
      <c r="E323" s="399"/>
      <c r="F323" s="312">
        <v>27</v>
      </c>
      <c r="G323" s="35">
        <f>'Anchor-Still'!B320</f>
        <v>0</v>
      </c>
      <c r="H323" s="40">
        <f>'Anchor-Still'!C320</f>
        <v>0</v>
      </c>
      <c r="I323" s="40">
        <f>'Anchor-Still'!D320</f>
        <v>0</v>
      </c>
      <c r="J323" s="40">
        <f>'Anchor-Still'!E320</f>
        <v>0</v>
      </c>
      <c r="K323" s="40"/>
      <c r="L323" s="40">
        <f>'Anchor-Still'!F320</f>
        <v>0</v>
      </c>
      <c r="M323" s="40">
        <f>'Anchor-Still'!G320</f>
        <v>0</v>
      </c>
      <c r="N323" s="40">
        <f>'Anchor-Still'!H320</f>
        <v>0</v>
      </c>
      <c r="O323" s="40"/>
      <c r="P323" s="40"/>
      <c r="Q323" s="40"/>
      <c r="R323" s="40"/>
      <c r="S323" s="40"/>
      <c r="T323" s="40"/>
      <c r="U323" s="40"/>
      <c r="V323" s="40">
        <f>'Anchor-Still'!I320</f>
        <v>0</v>
      </c>
      <c r="W323" s="40">
        <f>'Anchor-Still'!J320</f>
        <v>0</v>
      </c>
      <c r="X323" s="36">
        <f t="shared" si="19"/>
        <v>0</v>
      </c>
      <c r="Y323" s="15"/>
      <c r="Z323" s="35">
        <f>'Test-Still'!B320</f>
        <v>397376</v>
      </c>
      <c r="AA323" s="40">
        <f>'Test-Still'!C320</f>
        <v>37.983899999999998</v>
      </c>
      <c r="AB323" s="40">
        <f>'Test-Still'!D320</f>
        <v>45.324199999999998</v>
      </c>
      <c r="AC323" s="40">
        <f>'Test-Still'!E320</f>
        <v>45.413400000000003</v>
      </c>
      <c r="AD323" s="40"/>
      <c r="AE323" s="40">
        <f>'Test-Still'!F320</f>
        <v>18.719100000000001</v>
      </c>
      <c r="AF323" s="40">
        <f>'Test-Still'!G320</f>
        <v>17.973700000000001</v>
      </c>
      <c r="AG323" s="40">
        <f>'Test-Still'!H320</f>
        <v>93.308700000000002</v>
      </c>
      <c r="AH323" s="40"/>
      <c r="AI323" s="40"/>
      <c r="AJ323" s="40"/>
      <c r="AK323" s="40"/>
      <c r="AL323" s="40"/>
      <c r="AM323" s="40"/>
      <c r="AN323" s="40"/>
      <c r="AO323" s="40">
        <f>'Test-Still'!I320</f>
        <v>35.200000000000003</v>
      </c>
      <c r="AP323" s="40">
        <f>'Test-Still'!J320</f>
        <v>7.9500000000000001E-2</v>
      </c>
      <c r="AQ323" s="36">
        <f t="shared" si="20"/>
        <v>9.7777777777777793E-3</v>
      </c>
      <c r="AR323" s="35" t="e">
        <f t="shared" si="21"/>
        <v>#DIV/0!</v>
      </c>
      <c r="AS323" s="40" t="e">
        <f t="shared" si="22"/>
        <v>#DIV/0!</v>
      </c>
      <c r="AT323" s="16"/>
      <c r="AU323" s="16"/>
      <c r="AV323" s="381"/>
      <c r="AW323" s="382"/>
      <c r="AX323" s="403"/>
      <c r="AY323" s="403"/>
      <c r="AZ323" s="406"/>
      <c r="BA323" s="406"/>
      <c r="BB323" s="382"/>
      <c r="BC323" s="377"/>
      <c r="BD323" s="382"/>
      <c r="BE323" s="377"/>
      <c r="BF323" s="380"/>
      <c r="BG323" s="377"/>
      <c r="BH323" s="380"/>
      <c r="BI323" s="377"/>
      <c r="BJ323" s="382"/>
      <c r="BK323" s="377"/>
      <c r="BL323" s="382"/>
      <c r="BM323" s="377"/>
      <c r="BN323" s="382"/>
      <c r="BO323" s="403"/>
      <c r="BP323" s="403"/>
      <c r="BQ323" s="403"/>
      <c r="BR323" s="403"/>
    </row>
    <row r="324" spans="1:70" ht="17" customHeight="1" x14ac:dyDescent="0.2">
      <c r="A324" s="387"/>
      <c r="B324" s="390"/>
      <c r="C324" s="393"/>
      <c r="D324" s="396"/>
      <c r="E324" s="399"/>
      <c r="F324" s="312">
        <v>36</v>
      </c>
      <c r="G324" s="35">
        <f>'Anchor-Still'!B321</f>
        <v>0</v>
      </c>
      <c r="H324" s="40">
        <f>'Anchor-Still'!C321</f>
        <v>0</v>
      </c>
      <c r="I324" s="40">
        <f>'Anchor-Still'!D321</f>
        <v>0</v>
      </c>
      <c r="J324" s="40">
        <f>'Anchor-Still'!E321</f>
        <v>0</v>
      </c>
      <c r="K324" s="40"/>
      <c r="L324" s="40">
        <f>'Anchor-Still'!F321</f>
        <v>0</v>
      </c>
      <c r="M324" s="40">
        <f>'Anchor-Still'!G321</f>
        <v>0</v>
      </c>
      <c r="N324" s="40">
        <f>'Anchor-Still'!H321</f>
        <v>0</v>
      </c>
      <c r="O324" s="40"/>
      <c r="P324" s="40"/>
      <c r="Q324" s="40"/>
      <c r="R324" s="40"/>
      <c r="S324" s="40"/>
      <c r="T324" s="40"/>
      <c r="U324" s="40"/>
      <c r="V324" s="40">
        <f>'Anchor-Still'!I321</f>
        <v>0</v>
      </c>
      <c r="W324" s="40">
        <f>'Anchor-Still'!J321</f>
        <v>0</v>
      </c>
      <c r="X324" s="36">
        <f t="shared" si="19"/>
        <v>0</v>
      </c>
      <c r="Y324" s="15"/>
      <c r="Z324" s="35">
        <f>'Test-Still'!B321</f>
        <v>201504</v>
      </c>
      <c r="AA324" s="40">
        <f>'Test-Still'!C321</f>
        <v>35.884399999999999</v>
      </c>
      <c r="AB324" s="40">
        <f>'Test-Still'!D321</f>
        <v>43.645699999999998</v>
      </c>
      <c r="AC324" s="40">
        <f>'Test-Still'!E321</f>
        <v>43.688800000000001</v>
      </c>
      <c r="AD324" s="40"/>
      <c r="AE324" s="40">
        <f>'Test-Still'!F321</f>
        <v>16.146999999999998</v>
      </c>
      <c r="AF324" s="40">
        <f>'Test-Still'!G321</f>
        <v>15.8582</v>
      </c>
      <c r="AG324" s="40">
        <f>'Test-Still'!H321</f>
        <v>88.156899999999993</v>
      </c>
      <c r="AH324" s="40"/>
      <c r="AI324" s="40"/>
      <c r="AJ324" s="40"/>
      <c r="AK324" s="40"/>
      <c r="AL324" s="40"/>
      <c r="AM324" s="40"/>
      <c r="AN324" s="40"/>
      <c r="AO324" s="40">
        <f>'Test-Still'!I321</f>
        <v>29.4</v>
      </c>
      <c r="AP324" s="40">
        <f>'Test-Still'!J321</f>
        <v>4.4499999999999998E-2</v>
      </c>
      <c r="AQ324" s="36">
        <f t="shared" si="20"/>
        <v>8.1666666666666658E-3</v>
      </c>
      <c r="AR324" s="35" t="e">
        <f t="shared" si="21"/>
        <v>#DIV/0!</v>
      </c>
      <c r="AS324" s="40" t="e">
        <f t="shared" si="22"/>
        <v>#DIV/0!</v>
      </c>
      <c r="AT324" s="16"/>
      <c r="AU324" s="16"/>
      <c r="AV324" s="381" t="s">
        <v>124</v>
      </c>
      <c r="AW324" s="382" cm="1">
        <f t="array" ref="AW324">bdRateExtend($G323:$G326,H323:H326,$Z323:$Z326,AA323:AA326)</f>
        <v>-1</v>
      </c>
      <c r="AX324" s="403"/>
      <c r="AY324" s="403"/>
      <c r="AZ324" s="406"/>
      <c r="BA324" s="406"/>
      <c r="BB324" s="382" cm="1">
        <f t="array" ref="BB324">bdRateExtend($G323:$G326,L323:L326,$Z323:$Z326,AE323:AE326)</f>
        <v>-1</v>
      </c>
      <c r="BC324" s="377"/>
      <c r="BD324" s="382" cm="1">
        <f t="array" ref="BD324">bdRateExtend($G323:$G326,M323:M326,$Z323:$Z326,AF323:AF326)</f>
        <v>-1</v>
      </c>
      <c r="BE324" s="377"/>
      <c r="BF324" s="380" cm="1">
        <f t="array" ref="BF324">bdRateExtend($G323:$G326,N323:N326,$Z323:$Z326,AG323:AG326)</f>
        <v>-1</v>
      </c>
      <c r="BG324" s="377"/>
      <c r="BH324" s="380" t="e" cm="1">
        <f t="array" ref="BH324">bdRateExtend($G323:$G326,O323:O326,$Z323:$Z326,AH323:AH326)</f>
        <v>#VALUE!</v>
      </c>
      <c r="BI324" s="377"/>
      <c r="BJ324" s="382" t="e" cm="1">
        <f t="array" ref="BJ324">bdRateExtend($G323:$G326,P323:P326,$Z323:$Z326,AI323:AI326)</f>
        <v>#VALUE!</v>
      </c>
      <c r="BK324" s="377"/>
      <c r="BL324" s="382" t="e" cm="1">
        <f t="array" ref="BL324">bdRateExtend($G323:$G326,Q323:Q326,$Z323:$Z326,AJ323:AJ326)</f>
        <v>#VALUE!</v>
      </c>
      <c r="BM324" s="377"/>
      <c r="BN324" s="382" t="e" cm="1">
        <f t="array" ref="BN324">bdRateExtend($G323:$G326,R323:R326,$Z323:$Z326,AK323:AK326)</f>
        <v>#VALUE!</v>
      </c>
      <c r="BO324" s="403"/>
      <c r="BP324" s="403"/>
      <c r="BQ324" s="403"/>
      <c r="BR324" s="403"/>
    </row>
    <row r="325" spans="1:70" ht="17" customHeight="1" x14ac:dyDescent="0.2">
      <c r="A325" s="387"/>
      <c r="B325" s="390"/>
      <c r="C325" s="393"/>
      <c r="D325" s="396"/>
      <c r="E325" s="399"/>
      <c r="F325" s="312">
        <v>45</v>
      </c>
      <c r="G325" s="35">
        <f>'Anchor-Still'!B322</f>
        <v>0</v>
      </c>
      <c r="H325" s="40">
        <f>'Anchor-Still'!C322</f>
        <v>0</v>
      </c>
      <c r="I325" s="40">
        <f>'Anchor-Still'!D322</f>
        <v>0</v>
      </c>
      <c r="J325" s="40">
        <f>'Anchor-Still'!E322</f>
        <v>0</v>
      </c>
      <c r="K325" s="40"/>
      <c r="L325" s="40">
        <f>'Anchor-Still'!F322</f>
        <v>0</v>
      </c>
      <c r="M325" s="40">
        <f>'Anchor-Still'!G322</f>
        <v>0</v>
      </c>
      <c r="N325" s="40">
        <f>'Anchor-Still'!H322</f>
        <v>0</v>
      </c>
      <c r="O325" s="40"/>
      <c r="P325" s="40"/>
      <c r="Q325" s="40"/>
      <c r="R325" s="40"/>
      <c r="S325" s="40"/>
      <c r="T325" s="40"/>
      <c r="U325" s="40"/>
      <c r="V325" s="40">
        <f>'Anchor-Still'!I322</f>
        <v>0</v>
      </c>
      <c r="W325" s="40">
        <f>'Anchor-Still'!J322</f>
        <v>0</v>
      </c>
      <c r="X325" s="36">
        <f t="shared" si="19"/>
        <v>0</v>
      </c>
      <c r="Y325" s="15"/>
      <c r="Z325" s="35">
        <f>'Test-Still'!B322</f>
        <v>107656</v>
      </c>
      <c r="AA325" s="40">
        <f>'Test-Still'!C322</f>
        <v>33.925800000000002</v>
      </c>
      <c r="AB325" s="40">
        <f>'Test-Still'!D322</f>
        <v>41.578800000000001</v>
      </c>
      <c r="AC325" s="40">
        <f>'Test-Still'!E322</f>
        <v>41.748800000000003</v>
      </c>
      <c r="AD325" s="40"/>
      <c r="AE325" s="40">
        <f>'Test-Still'!F322</f>
        <v>13.9168</v>
      </c>
      <c r="AF325" s="40">
        <f>'Test-Still'!G322</f>
        <v>14.0406</v>
      </c>
      <c r="AG325" s="40">
        <f>'Test-Still'!H322</f>
        <v>78.353800000000007</v>
      </c>
      <c r="AH325" s="40"/>
      <c r="AI325" s="40"/>
      <c r="AJ325" s="40"/>
      <c r="AK325" s="40"/>
      <c r="AL325" s="40"/>
      <c r="AM325" s="40"/>
      <c r="AN325" s="40"/>
      <c r="AO325" s="40">
        <f>'Test-Still'!I322</f>
        <v>18.7</v>
      </c>
      <c r="AP325" s="40">
        <f>'Test-Still'!J322</f>
        <v>3.1300000000000001E-2</v>
      </c>
      <c r="AQ325" s="36">
        <f t="shared" si="20"/>
        <v>5.1944444444444442E-3</v>
      </c>
      <c r="AR325" s="35" t="e">
        <f t="shared" si="21"/>
        <v>#DIV/0!</v>
      </c>
      <c r="AS325" s="40" t="e">
        <f t="shared" si="22"/>
        <v>#DIV/0!</v>
      </c>
      <c r="AT325" s="16"/>
      <c r="AU325" s="16"/>
      <c r="AV325" s="381"/>
      <c r="AW325" s="382"/>
      <c r="AX325" s="403"/>
      <c r="AY325" s="403"/>
      <c r="AZ325" s="406"/>
      <c r="BA325" s="406"/>
      <c r="BB325" s="382"/>
      <c r="BC325" s="377"/>
      <c r="BD325" s="382"/>
      <c r="BE325" s="377"/>
      <c r="BF325" s="380"/>
      <c r="BG325" s="377"/>
      <c r="BH325" s="380"/>
      <c r="BI325" s="377"/>
      <c r="BJ325" s="382"/>
      <c r="BK325" s="377"/>
      <c r="BL325" s="382"/>
      <c r="BM325" s="377"/>
      <c r="BN325" s="382"/>
      <c r="BO325" s="403"/>
      <c r="BP325" s="403"/>
      <c r="BQ325" s="403"/>
      <c r="BR325" s="403"/>
    </row>
    <row r="326" spans="1:70" ht="17" customHeight="1" x14ac:dyDescent="0.2">
      <c r="A326" s="387"/>
      <c r="B326" s="390"/>
      <c r="C326" s="393"/>
      <c r="D326" s="396"/>
      <c r="E326" s="399"/>
      <c r="F326" s="312">
        <v>54</v>
      </c>
      <c r="G326" s="35">
        <f>'Anchor-Still'!B323</f>
        <v>0</v>
      </c>
      <c r="H326" s="40">
        <f>'Anchor-Still'!C323</f>
        <v>0</v>
      </c>
      <c r="I326" s="40">
        <f>'Anchor-Still'!D323</f>
        <v>0</v>
      </c>
      <c r="J326" s="40">
        <f>'Anchor-Still'!E323</f>
        <v>0</v>
      </c>
      <c r="K326" s="40"/>
      <c r="L326" s="40">
        <f>'Anchor-Still'!F323</f>
        <v>0</v>
      </c>
      <c r="M326" s="40">
        <f>'Anchor-Still'!G323</f>
        <v>0</v>
      </c>
      <c r="N326" s="40">
        <f>'Anchor-Still'!H323</f>
        <v>0</v>
      </c>
      <c r="O326" s="40"/>
      <c r="P326" s="40"/>
      <c r="Q326" s="40"/>
      <c r="R326" s="40"/>
      <c r="S326" s="40"/>
      <c r="T326" s="40"/>
      <c r="U326" s="40"/>
      <c r="V326" s="40">
        <f>'Anchor-Still'!I323</f>
        <v>0</v>
      </c>
      <c r="W326" s="40">
        <f>'Anchor-Still'!J323</f>
        <v>0</v>
      </c>
      <c r="X326" s="36">
        <f t="shared" si="19"/>
        <v>0</v>
      </c>
      <c r="Y326" s="15"/>
      <c r="Z326" s="35">
        <f>'Test-Still'!B323</f>
        <v>57280</v>
      </c>
      <c r="AA326" s="40">
        <f>'Test-Still'!C323</f>
        <v>31.886299999999999</v>
      </c>
      <c r="AB326" s="40">
        <f>'Test-Still'!D323</f>
        <v>39.345799999999997</v>
      </c>
      <c r="AC326" s="40">
        <f>'Test-Still'!E323</f>
        <v>39.6252</v>
      </c>
      <c r="AD326" s="40"/>
      <c r="AE326" s="40">
        <f>'Test-Still'!F323</f>
        <v>11.791499999999999</v>
      </c>
      <c r="AF326" s="40">
        <f>'Test-Still'!G323</f>
        <v>12.2616</v>
      </c>
      <c r="AG326" s="40">
        <f>'Test-Still'!H323</f>
        <v>64.283000000000001</v>
      </c>
      <c r="AH326" s="40"/>
      <c r="AI326" s="40"/>
      <c r="AJ326" s="40"/>
      <c r="AK326" s="40"/>
      <c r="AL326" s="40"/>
      <c r="AM326" s="40"/>
      <c r="AN326" s="40"/>
      <c r="AO326" s="40">
        <f>'Test-Still'!I323</f>
        <v>12.8</v>
      </c>
      <c r="AP326" s="40">
        <f>'Test-Still'!J323</f>
        <v>3.1600000000000003E-2</v>
      </c>
      <c r="AQ326" s="36">
        <f t="shared" si="20"/>
        <v>3.5555555555555557E-3</v>
      </c>
      <c r="AR326" s="35" t="e">
        <f t="shared" si="21"/>
        <v>#DIV/0!</v>
      </c>
      <c r="AS326" s="40" t="e">
        <f t="shared" si="22"/>
        <v>#DIV/0!</v>
      </c>
      <c r="AT326" s="16"/>
      <c r="AU326" s="16"/>
      <c r="AV326" s="381" t="s">
        <v>125</v>
      </c>
      <c r="AW326" s="382" cm="1">
        <f t="array" ref="AW326">bdRateExtend($G324:$G327,H324:H327,$Z324:$Z327,AA324:AA327)</f>
        <v>-1</v>
      </c>
      <c r="AX326" s="403"/>
      <c r="AY326" s="403"/>
      <c r="AZ326" s="406"/>
      <c r="BA326" s="406"/>
      <c r="BB326" s="382" cm="1">
        <f t="array" ref="BB326">bdRateExtend($G324:$G327,L324:L327,$Z324:$Z327,AE324:AE327)</f>
        <v>-1</v>
      </c>
      <c r="BC326" s="377"/>
      <c r="BD326" s="382" cm="1">
        <f t="array" ref="BD326">bdRateExtend($G324:$G327,M324:M327,$Z324:$Z327,AF324:AF327)</f>
        <v>-1</v>
      </c>
      <c r="BE326" s="377"/>
      <c r="BF326" s="380" cm="1">
        <f t="array" ref="BF326">bdRateExtend($G324:$G327,N324:N327,$Z324:$Z327,AG324:AG327)</f>
        <v>-1</v>
      </c>
      <c r="BG326" s="377"/>
      <c r="BH326" s="380" t="e" cm="1">
        <f t="array" ref="BH326">bdRateExtend($G324:$G327,O324:O327,$Z324:$Z327,AH324:AH327)</f>
        <v>#VALUE!</v>
      </c>
      <c r="BI326" s="377"/>
      <c r="BJ326" s="382" t="e" cm="1">
        <f t="array" ref="BJ326">bdRateExtend($G324:$G327,P324:P327,$Z324:$Z327,AI324:AI327)</f>
        <v>#VALUE!</v>
      </c>
      <c r="BK326" s="377"/>
      <c r="BL326" s="382" t="e" cm="1">
        <f t="array" ref="BL326">bdRateExtend($G324:$G327,Q324:Q327,$Z324:$Z327,AJ324:AJ327)</f>
        <v>#VALUE!</v>
      </c>
      <c r="BM326" s="377"/>
      <c r="BN326" s="382" t="e" cm="1">
        <f t="array" ref="BN326">bdRateExtend($G324:$G327,R324:R327,$Z324:$Z327,AK324:AK327)</f>
        <v>#VALUE!</v>
      </c>
      <c r="BO326" s="403"/>
      <c r="BP326" s="403"/>
      <c r="BQ326" s="403"/>
      <c r="BR326" s="403"/>
    </row>
    <row r="327" spans="1:70" ht="17" customHeight="1" thickBot="1" x14ac:dyDescent="0.25">
      <c r="A327" s="387"/>
      <c r="B327" s="391"/>
      <c r="C327" s="394"/>
      <c r="D327" s="397"/>
      <c r="E327" s="400"/>
      <c r="F327" s="313">
        <v>63</v>
      </c>
      <c r="G327" s="37">
        <f>'Anchor-Still'!B324</f>
        <v>0</v>
      </c>
      <c r="H327" s="38">
        <f>'Anchor-Still'!C324</f>
        <v>0</v>
      </c>
      <c r="I327" s="38">
        <f>'Anchor-Still'!D324</f>
        <v>0</v>
      </c>
      <c r="J327" s="38">
        <f>'Anchor-Still'!E324</f>
        <v>0</v>
      </c>
      <c r="K327" s="38"/>
      <c r="L327" s="38">
        <f>'Anchor-Still'!F324</f>
        <v>0</v>
      </c>
      <c r="M327" s="38">
        <f>'Anchor-Still'!G324</f>
        <v>0</v>
      </c>
      <c r="N327" s="38">
        <f>'Anchor-Still'!H324</f>
        <v>0</v>
      </c>
      <c r="O327" s="38"/>
      <c r="P327" s="38"/>
      <c r="Q327" s="38"/>
      <c r="R327" s="38"/>
      <c r="S327" s="38"/>
      <c r="T327" s="38"/>
      <c r="U327" s="38"/>
      <c r="V327" s="38">
        <f>'Anchor-Still'!I324</f>
        <v>0</v>
      </c>
      <c r="W327" s="38">
        <f>'Anchor-Still'!J324</f>
        <v>0</v>
      </c>
      <c r="X327" s="39">
        <f t="shared" si="19"/>
        <v>0</v>
      </c>
      <c r="Y327" s="15"/>
      <c r="Z327" s="37">
        <f>'Test-Still'!B324</f>
        <v>16744</v>
      </c>
      <c r="AA327" s="38">
        <f>'Test-Still'!C324</f>
        <v>28.277699999999999</v>
      </c>
      <c r="AB327" s="38">
        <f>'Test-Still'!D324</f>
        <v>35.503700000000002</v>
      </c>
      <c r="AC327" s="38">
        <f>'Test-Still'!E324</f>
        <v>36.15</v>
      </c>
      <c r="AD327" s="38"/>
      <c r="AE327" s="38">
        <f>'Test-Still'!F324</f>
        <v>8.4474999999999998</v>
      </c>
      <c r="AF327" s="38">
        <f>'Test-Still'!G324</f>
        <v>9.1690000000000005</v>
      </c>
      <c r="AG327" s="38">
        <f>'Test-Still'!H324</f>
        <v>31.491299999999999</v>
      </c>
      <c r="AH327" s="38"/>
      <c r="AI327" s="38"/>
      <c r="AJ327" s="38"/>
      <c r="AK327" s="38"/>
      <c r="AL327" s="38"/>
      <c r="AM327" s="38"/>
      <c r="AN327" s="38"/>
      <c r="AO327" s="38">
        <f>'Test-Still'!I324</f>
        <v>7.3</v>
      </c>
      <c r="AP327" s="38">
        <f>'Test-Still'!J324</f>
        <v>2.6800000000000001E-2</v>
      </c>
      <c r="AQ327" s="39">
        <f t="shared" si="20"/>
        <v>2.0277777777777777E-3</v>
      </c>
      <c r="AR327" s="37" t="e">
        <f t="shared" si="21"/>
        <v>#DIV/0!</v>
      </c>
      <c r="AS327" s="38" t="e">
        <f t="shared" si="22"/>
        <v>#DIV/0!</v>
      </c>
      <c r="AT327" s="16"/>
      <c r="AU327" s="16"/>
      <c r="AV327" s="383"/>
      <c r="AW327" s="384"/>
      <c r="AX327" s="404"/>
      <c r="AY327" s="404"/>
      <c r="AZ327" s="407"/>
      <c r="BA327" s="407"/>
      <c r="BB327" s="384"/>
      <c r="BC327" s="378"/>
      <c r="BD327" s="384"/>
      <c r="BE327" s="378"/>
      <c r="BF327" s="385"/>
      <c r="BG327" s="378"/>
      <c r="BH327" s="385"/>
      <c r="BI327" s="378"/>
      <c r="BJ327" s="384"/>
      <c r="BK327" s="378"/>
      <c r="BL327" s="384"/>
      <c r="BM327" s="378"/>
      <c r="BN327" s="384"/>
      <c r="BO327" s="404"/>
      <c r="BP327" s="404"/>
      <c r="BQ327" s="404"/>
      <c r="BR327" s="404"/>
    </row>
    <row r="328" spans="1:70" ht="17" customHeight="1" x14ac:dyDescent="0.2">
      <c r="A328" s="387"/>
      <c r="B328" s="389" t="s">
        <v>1287</v>
      </c>
      <c r="C328" s="392" t="s">
        <v>1249</v>
      </c>
      <c r="D328" s="395"/>
      <c r="E328" s="398">
        <v>8</v>
      </c>
      <c r="F328" s="311">
        <v>18</v>
      </c>
      <c r="G328" s="32">
        <f>'Anchor-Still'!B325</f>
        <v>0</v>
      </c>
      <c r="H328" s="33">
        <f>'Anchor-Still'!C325</f>
        <v>0</v>
      </c>
      <c r="I328" s="33">
        <f>'Anchor-Still'!D325</f>
        <v>0</v>
      </c>
      <c r="J328" s="33">
        <f>'Anchor-Still'!E325</f>
        <v>0</v>
      </c>
      <c r="K328" s="33"/>
      <c r="L328" s="33">
        <f>'Anchor-Still'!F325</f>
        <v>0</v>
      </c>
      <c r="M328" s="33">
        <f>'Anchor-Still'!G325</f>
        <v>0</v>
      </c>
      <c r="N328" s="33">
        <f>'Anchor-Still'!H325</f>
        <v>0</v>
      </c>
      <c r="O328" s="33"/>
      <c r="P328" s="33"/>
      <c r="Q328" s="33"/>
      <c r="R328" s="33"/>
      <c r="S328" s="33"/>
      <c r="T328" s="33"/>
      <c r="U328" s="33"/>
      <c r="V328" s="33">
        <f>'Anchor-Still'!I325</f>
        <v>0</v>
      </c>
      <c r="W328" s="33">
        <f>'Anchor-Still'!J325</f>
        <v>0</v>
      </c>
      <c r="X328" s="34">
        <f t="shared" si="19"/>
        <v>0</v>
      </c>
      <c r="Y328" s="15"/>
      <c r="Z328" s="32">
        <f>'Test-Still'!B325</f>
        <v>745088</v>
      </c>
      <c r="AA328" s="33">
        <f>'Test-Still'!C325</f>
        <v>43.545499999999997</v>
      </c>
      <c r="AB328" s="33">
        <f>'Test-Still'!D325</f>
        <v>44.557200000000002</v>
      </c>
      <c r="AC328" s="33">
        <f>'Test-Still'!E325</f>
        <v>46.209400000000002</v>
      </c>
      <c r="AD328" s="33"/>
      <c r="AE328" s="33">
        <f>'Test-Still'!F325</f>
        <v>29.0563</v>
      </c>
      <c r="AF328" s="33">
        <f>'Test-Still'!G325</f>
        <v>25.1907</v>
      </c>
      <c r="AG328" s="33">
        <f>'Test-Still'!H325</f>
        <v>94.602199999999996</v>
      </c>
      <c r="AH328" s="33"/>
      <c r="AI328" s="33"/>
      <c r="AJ328" s="33"/>
      <c r="AK328" s="33"/>
      <c r="AL328" s="33"/>
      <c r="AM328" s="33"/>
      <c r="AN328" s="33"/>
      <c r="AO328" s="33">
        <f>'Test-Still'!I325</f>
        <v>52</v>
      </c>
      <c r="AP328" s="33">
        <f>'Test-Still'!J325</f>
        <v>7.7399999999999997E-2</v>
      </c>
      <c r="AQ328" s="34">
        <f t="shared" si="20"/>
        <v>1.4444444444444444E-2</v>
      </c>
      <c r="AR328" s="32" t="e">
        <f t="shared" si="21"/>
        <v>#DIV/0!</v>
      </c>
      <c r="AS328" s="33" t="e">
        <f t="shared" si="22"/>
        <v>#DIV/0!</v>
      </c>
      <c r="AT328" s="16"/>
      <c r="AU328" s="16"/>
      <c r="AV328" s="440" t="s">
        <v>123</v>
      </c>
      <c r="AW328" s="401" cm="1">
        <f t="array" ref="AW328">bdRateExtend($G328:$G331,H328:H331,$Z328:$Z331,AA328:AA331)</f>
        <v>-1</v>
      </c>
      <c r="AX328" s="402" cm="1">
        <f t="array" ref="AX328">bdRateExtend($G328:$G333,H328:H333,$Z328:$Z333,AA328:AA333)</f>
        <v>-1</v>
      </c>
      <c r="AY328" s="402" cm="1">
        <f t="array" ref="AY328">bdRateExtend($G328:$G333,I328:I333,$Z328:$Z333,AB328:AB333)</f>
        <v>-1</v>
      </c>
      <c r="AZ328" s="405" cm="1">
        <f t="array" ref="AZ328">bdRateExtend($G328:$G333,J328:J333,$Z328:$Z333,AC328:AC333)</f>
        <v>-1</v>
      </c>
      <c r="BA328" s="405" t="e" cm="1">
        <f t="array" ref="BA328">bdRateExtend($G328:$G333,K328:K333,$Z328:$Z333,AD328:AD333)</f>
        <v>#VALUE!</v>
      </c>
      <c r="BB328" s="401" cm="1">
        <f t="array" ref="BB328">bdRateExtend($G328:$G331,L328:L331,$Z328:$Z331,AE328:AE331)</f>
        <v>-1</v>
      </c>
      <c r="BC328" s="376" cm="1">
        <f t="array" ref="BC328">bdRateExtend($G328:$G333,L328:L333,$Z328:$Z333,AE328:AE333)</f>
        <v>-1</v>
      </c>
      <c r="BD328" s="401" cm="1">
        <f t="array" ref="BD328">bdRateExtend($G328:$G331,M328:M331,$Z328:$Z331,AF328:AF331)</f>
        <v>-1</v>
      </c>
      <c r="BE328" s="376" cm="1">
        <f t="array" ref="BE328">bdRateExtend($G328:$G333,M328:M333,$Z328:$Z333,AF328:AF333)</f>
        <v>-1</v>
      </c>
      <c r="BF328" s="379" cm="1">
        <f t="array" ref="BF328">bdRateExtend($G328:$G331,N328:N331,$Z328:$Z331,AG328:AG331)</f>
        <v>-1</v>
      </c>
      <c r="BG328" s="376" cm="1">
        <f t="array" ref="BG328">bdRateExtend($G328:$G333,N328:N333,$Z328:$Z333,AG328:AG333)</f>
        <v>-1</v>
      </c>
      <c r="BH328" s="379" t="e" cm="1">
        <f t="array" ref="BH328">bdRateExtend($G328:$G331,O328:O331,$Z328:$Z331,AH328:AH331)</f>
        <v>#VALUE!</v>
      </c>
      <c r="BI328" s="376" t="e" cm="1">
        <f t="array" ref="BI328">bdRateExtend($G328:$G333,O328:O333,$Z328:$Z333,AH328:AH333)</f>
        <v>#VALUE!</v>
      </c>
      <c r="BJ328" s="401" t="e" cm="1">
        <f t="array" ref="BJ328">bdRateExtend($G328:$G331,P328:P331,$Z328:$Z331,AI328:AI331)</f>
        <v>#VALUE!</v>
      </c>
      <c r="BK328" s="376" t="e" cm="1">
        <f t="array" ref="BK328">bdRateExtend($G328:$G333,P328:P333,$Z328:$Z333,AI328:AI333)</f>
        <v>#VALUE!</v>
      </c>
      <c r="BL328" s="401" t="e" cm="1">
        <f t="array" ref="BL328">bdRateExtend($G328:$G331,Q328:Q331,$Z328:$Z331,AJ328:AJ331)</f>
        <v>#VALUE!</v>
      </c>
      <c r="BM328" s="376" t="e" cm="1">
        <f t="array" ref="BM328">bdRateExtend($G328:$G333,Q328:Q333,$Z328:$Z333,AJ328:AJ333)</f>
        <v>#VALUE!</v>
      </c>
      <c r="BN328" s="401" t="e" cm="1">
        <f t="array" ref="BN328">bdRateExtend($G328:$G331,R328:R331,$Z328:$Z331,AK328:AK331)</f>
        <v>#VALUE!</v>
      </c>
      <c r="BO328" s="402" t="e" cm="1">
        <f t="array" ref="BO328">bdRateExtend($G328:$G333,R328:R333,$Z328:$Z333,AK328:AK333)</f>
        <v>#VALUE!</v>
      </c>
      <c r="BP328" s="402" t="e" cm="1">
        <f t="array" ref="BP328">bdRateExtend($G328:$G333,S328:S333,$Z328:$Z333,AL328:AL333)</f>
        <v>#VALUE!</v>
      </c>
      <c r="BQ328" s="402" t="e" cm="1">
        <f t="array" ref="BQ328">bdRateExtend($G328:$G333,T328:T333,$Z328:$Z333,AM328:AM333)</f>
        <v>#VALUE!</v>
      </c>
      <c r="BR328" s="402" t="e" cm="1">
        <f t="array" ref="BR328">bdRateExtend($G328:$G333,U328:U333,$Z328:$Z333,AN328:AN333)</f>
        <v>#VALUE!</v>
      </c>
    </row>
    <row r="329" spans="1:70" ht="17" customHeight="1" x14ac:dyDescent="0.2">
      <c r="A329" s="387"/>
      <c r="B329" s="390"/>
      <c r="C329" s="393"/>
      <c r="D329" s="396"/>
      <c r="E329" s="399"/>
      <c r="F329" s="312">
        <v>27</v>
      </c>
      <c r="G329" s="35">
        <f>'Anchor-Still'!B326</f>
        <v>0</v>
      </c>
      <c r="H329" s="40">
        <f>'Anchor-Still'!C326</f>
        <v>0</v>
      </c>
      <c r="I329" s="40">
        <f>'Anchor-Still'!D326</f>
        <v>0</v>
      </c>
      <c r="J329" s="40">
        <f>'Anchor-Still'!E326</f>
        <v>0</v>
      </c>
      <c r="K329" s="40"/>
      <c r="L329" s="40">
        <f>'Anchor-Still'!F326</f>
        <v>0</v>
      </c>
      <c r="M329" s="40">
        <f>'Anchor-Still'!G326</f>
        <v>0</v>
      </c>
      <c r="N329" s="40">
        <f>'Anchor-Still'!H326</f>
        <v>0</v>
      </c>
      <c r="O329" s="40"/>
      <c r="P329" s="40"/>
      <c r="Q329" s="40"/>
      <c r="R329" s="40"/>
      <c r="S329" s="40"/>
      <c r="T329" s="40"/>
      <c r="U329" s="40"/>
      <c r="V329" s="40">
        <f>'Anchor-Still'!I326</f>
        <v>0</v>
      </c>
      <c r="W329" s="40">
        <f>'Anchor-Still'!J326</f>
        <v>0</v>
      </c>
      <c r="X329" s="36">
        <f t="shared" si="19"/>
        <v>0</v>
      </c>
      <c r="Y329" s="15"/>
      <c r="Z329" s="35">
        <f>'Test-Still'!B326</f>
        <v>492072</v>
      </c>
      <c r="AA329" s="40">
        <f>'Test-Still'!C326</f>
        <v>41.334099999999999</v>
      </c>
      <c r="AB329" s="40">
        <f>'Test-Still'!D326</f>
        <v>42.265799999999999</v>
      </c>
      <c r="AC329" s="40">
        <f>'Test-Still'!E326</f>
        <v>44.3063</v>
      </c>
      <c r="AD329" s="40"/>
      <c r="AE329" s="40">
        <f>'Test-Still'!F326</f>
        <v>25.856000000000002</v>
      </c>
      <c r="AF329" s="40">
        <f>'Test-Still'!G326</f>
        <v>22.887599999999999</v>
      </c>
      <c r="AG329" s="40">
        <f>'Test-Still'!H326</f>
        <v>92.328199999999995</v>
      </c>
      <c r="AH329" s="40"/>
      <c r="AI329" s="40"/>
      <c r="AJ329" s="40"/>
      <c r="AK329" s="40"/>
      <c r="AL329" s="40"/>
      <c r="AM329" s="40"/>
      <c r="AN329" s="40"/>
      <c r="AO329" s="40">
        <f>'Test-Still'!I326</f>
        <v>41.3</v>
      </c>
      <c r="AP329" s="40">
        <f>'Test-Still'!J326</f>
        <v>6.7400000000000002E-2</v>
      </c>
      <c r="AQ329" s="36">
        <f t="shared" si="20"/>
        <v>1.1472222222222222E-2</v>
      </c>
      <c r="AR329" s="35" t="e">
        <f t="shared" si="21"/>
        <v>#DIV/0!</v>
      </c>
      <c r="AS329" s="40" t="e">
        <f t="shared" si="22"/>
        <v>#DIV/0!</v>
      </c>
      <c r="AT329" s="16"/>
      <c r="AU329" s="16"/>
      <c r="AV329" s="381"/>
      <c r="AW329" s="382"/>
      <c r="AX329" s="403"/>
      <c r="AY329" s="403"/>
      <c r="AZ329" s="406"/>
      <c r="BA329" s="406"/>
      <c r="BB329" s="382"/>
      <c r="BC329" s="377"/>
      <c r="BD329" s="382"/>
      <c r="BE329" s="377"/>
      <c r="BF329" s="380"/>
      <c r="BG329" s="377"/>
      <c r="BH329" s="380"/>
      <c r="BI329" s="377"/>
      <c r="BJ329" s="382"/>
      <c r="BK329" s="377"/>
      <c r="BL329" s="382"/>
      <c r="BM329" s="377"/>
      <c r="BN329" s="382"/>
      <c r="BO329" s="403"/>
      <c r="BP329" s="403"/>
      <c r="BQ329" s="403"/>
      <c r="BR329" s="403"/>
    </row>
    <row r="330" spans="1:70" ht="17" customHeight="1" x14ac:dyDescent="0.2">
      <c r="A330" s="387"/>
      <c r="B330" s="390"/>
      <c r="C330" s="393"/>
      <c r="D330" s="396"/>
      <c r="E330" s="399"/>
      <c r="F330" s="312">
        <v>36</v>
      </c>
      <c r="G330" s="35">
        <f>'Anchor-Still'!B327</f>
        <v>0</v>
      </c>
      <c r="H330" s="40">
        <f>'Anchor-Still'!C327</f>
        <v>0</v>
      </c>
      <c r="I330" s="40">
        <f>'Anchor-Still'!D327</f>
        <v>0</v>
      </c>
      <c r="J330" s="40">
        <f>'Anchor-Still'!E327</f>
        <v>0</v>
      </c>
      <c r="K330" s="40"/>
      <c r="L330" s="40">
        <f>'Anchor-Still'!F327</f>
        <v>0</v>
      </c>
      <c r="M330" s="40">
        <f>'Anchor-Still'!G327</f>
        <v>0</v>
      </c>
      <c r="N330" s="40">
        <f>'Anchor-Still'!H327</f>
        <v>0</v>
      </c>
      <c r="O330" s="40"/>
      <c r="P330" s="40"/>
      <c r="Q330" s="40"/>
      <c r="R330" s="40"/>
      <c r="S330" s="40"/>
      <c r="T330" s="40"/>
      <c r="U330" s="40"/>
      <c r="V330" s="40">
        <f>'Anchor-Still'!I327</f>
        <v>0</v>
      </c>
      <c r="W330" s="40">
        <f>'Anchor-Still'!J327</f>
        <v>0</v>
      </c>
      <c r="X330" s="36">
        <f t="shared" ref="X330:X357" si="23">V330/3600</f>
        <v>0</v>
      </c>
      <c r="Y330" s="15"/>
      <c r="Z330" s="35">
        <f>'Test-Still'!B327</f>
        <v>299472</v>
      </c>
      <c r="AA330" s="40">
        <f>'Test-Still'!C327</f>
        <v>38.653199999999998</v>
      </c>
      <c r="AB330" s="40">
        <f>'Test-Still'!D327</f>
        <v>39.7333</v>
      </c>
      <c r="AC330" s="40">
        <f>'Test-Still'!E327</f>
        <v>42.044499999999999</v>
      </c>
      <c r="AD330" s="40"/>
      <c r="AE330" s="40">
        <f>'Test-Still'!F327</f>
        <v>22.055599999999998</v>
      </c>
      <c r="AF330" s="40">
        <f>'Test-Still'!G327</f>
        <v>20.003799999999998</v>
      </c>
      <c r="AG330" s="40">
        <f>'Test-Still'!H327</f>
        <v>86.389600000000002</v>
      </c>
      <c r="AH330" s="40"/>
      <c r="AI330" s="40"/>
      <c r="AJ330" s="40"/>
      <c r="AK330" s="40"/>
      <c r="AL330" s="40"/>
      <c r="AM330" s="40"/>
      <c r="AN330" s="40"/>
      <c r="AO330" s="40">
        <f>'Test-Still'!I327</f>
        <v>40.200000000000003</v>
      </c>
      <c r="AP330" s="40">
        <f>'Test-Still'!J327</f>
        <v>7.8899999999999998E-2</v>
      </c>
      <c r="AQ330" s="36">
        <f t="shared" ref="AQ330:AQ357" si="24">AO330/3600</f>
        <v>1.1166666666666667E-2</v>
      </c>
      <c r="AR330" s="35" t="e">
        <f t="shared" ref="AR330:AR357" si="25">AO330/V330</f>
        <v>#DIV/0!</v>
      </c>
      <c r="AS330" s="40" t="e">
        <f t="shared" ref="AS330:AS357" si="26">AP330/W330</f>
        <v>#DIV/0!</v>
      </c>
      <c r="AT330" s="16"/>
      <c r="AU330" s="16"/>
      <c r="AV330" s="381" t="s">
        <v>124</v>
      </c>
      <c r="AW330" s="382" cm="1">
        <f t="array" ref="AW330">bdRateExtend($G329:$G332,H329:H332,$Z329:$Z332,AA329:AA332)</f>
        <v>-1</v>
      </c>
      <c r="AX330" s="403"/>
      <c r="AY330" s="403"/>
      <c r="AZ330" s="406"/>
      <c r="BA330" s="406"/>
      <c r="BB330" s="382" cm="1">
        <f t="array" ref="BB330">bdRateExtend($G329:$G332,L329:L332,$Z329:$Z332,AE329:AE332)</f>
        <v>-1</v>
      </c>
      <c r="BC330" s="377"/>
      <c r="BD330" s="382" cm="1">
        <f t="array" ref="BD330">bdRateExtend($G329:$G332,M329:M332,$Z329:$Z332,AF329:AF332)</f>
        <v>-1</v>
      </c>
      <c r="BE330" s="377"/>
      <c r="BF330" s="380" cm="1">
        <f t="array" ref="BF330">bdRateExtend($G329:$G332,N329:N332,$Z329:$Z332,AG329:AG332)</f>
        <v>-1</v>
      </c>
      <c r="BG330" s="377"/>
      <c r="BH330" s="380" t="e" cm="1">
        <f t="array" ref="BH330">bdRateExtend($G329:$G332,O329:O332,$Z329:$Z332,AH329:AH332)</f>
        <v>#VALUE!</v>
      </c>
      <c r="BI330" s="377"/>
      <c r="BJ330" s="382" t="e" cm="1">
        <f t="array" ref="BJ330">bdRateExtend($G329:$G332,P329:P332,$Z329:$Z332,AI329:AI332)</f>
        <v>#VALUE!</v>
      </c>
      <c r="BK330" s="377"/>
      <c r="BL330" s="382" t="e" cm="1">
        <f t="array" ref="BL330">bdRateExtend($G329:$G332,Q329:Q332,$Z329:$Z332,AJ329:AJ332)</f>
        <v>#VALUE!</v>
      </c>
      <c r="BM330" s="377"/>
      <c r="BN330" s="382" t="e" cm="1">
        <f t="array" ref="BN330">bdRateExtend($G329:$G332,R329:R332,$Z329:$Z332,AK329:AK332)</f>
        <v>#VALUE!</v>
      </c>
      <c r="BO330" s="403"/>
      <c r="BP330" s="403"/>
      <c r="BQ330" s="403"/>
      <c r="BR330" s="403"/>
    </row>
    <row r="331" spans="1:70" ht="17" customHeight="1" x14ac:dyDescent="0.2">
      <c r="A331" s="387"/>
      <c r="B331" s="390"/>
      <c r="C331" s="393"/>
      <c r="D331" s="396"/>
      <c r="E331" s="399"/>
      <c r="F331" s="312">
        <v>45</v>
      </c>
      <c r="G331" s="35">
        <f>'Anchor-Still'!B328</f>
        <v>0</v>
      </c>
      <c r="H331" s="40">
        <f>'Anchor-Still'!C328</f>
        <v>0</v>
      </c>
      <c r="I331" s="40">
        <f>'Anchor-Still'!D328</f>
        <v>0</v>
      </c>
      <c r="J331" s="40">
        <f>'Anchor-Still'!E328</f>
        <v>0</v>
      </c>
      <c r="K331" s="40"/>
      <c r="L331" s="40">
        <f>'Anchor-Still'!F328</f>
        <v>0</v>
      </c>
      <c r="M331" s="40">
        <f>'Anchor-Still'!G328</f>
        <v>0</v>
      </c>
      <c r="N331" s="40">
        <f>'Anchor-Still'!H328</f>
        <v>0</v>
      </c>
      <c r="O331" s="40"/>
      <c r="P331" s="40"/>
      <c r="Q331" s="40"/>
      <c r="R331" s="40"/>
      <c r="S331" s="40"/>
      <c r="T331" s="40"/>
      <c r="U331" s="40"/>
      <c r="V331" s="40">
        <f>'Anchor-Still'!I328</f>
        <v>0</v>
      </c>
      <c r="W331" s="40">
        <f>'Anchor-Still'!J328</f>
        <v>0</v>
      </c>
      <c r="X331" s="36">
        <f t="shared" si="23"/>
        <v>0</v>
      </c>
      <c r="Y331" s="15"/>
      <c r="Z331" s="35">
        <f>'Test-Still'!B328</f>
        <v>177920</v>
      </c>
      <c r="AA331" s="40">
        <f>'Test-Still'!C328</f>
        <v>35.790199999999999</v>
      </c>
      <c r="AB331" s="40">
        <f>'Test-Still'!D328</f>
        <v>37.2014</v>
      </c>
      <c r="AC331" s="40">
        <f>'Test-Still'!E328</f>
        <v>39.717100000000002</v>
      </c>
      <c r="AD331" s="40"/>
      <c r="AE331" s="40">
        <f>'Test-Still'!F328</f>
        <v>18.229900000000001</v>
      </c>
      <c r="AF331" s="40">
        <f>'Test-Still'!G328</f>
        <v>16.9849</v>
      </c>
      <c r="AG331" s="40">
        <f>'Test-Still'!H328</f>
        <v>75.012600000000006</v>
      </c>
      <c r="AH331" s="40"/>
      <c r="AI331" s="40"/>
      <c r="AJ331" s="40"/>
      <c r="AK331" s="40"/>
      <c r="AL331" s="40"/>
      <c r="AM331" s="40"/>
      <c r="AN331" s="40"/>
      <c r="AO331" s="40">
        <f>'Test-Still'!I328</f>
        <v>27.6</v>
      </c>
      <c r="AP331" s="40">
        <f>'Test-Still'!J328</f>
        <v>5.6399999999999999E-2</v>
      </c>
      <c r="AQ331" s="36">
        <f t="shared" si="24"/>
        <v>7.6666666666666671E-3</v>
      </c>
      <c r="AR331" s="35" t="e">
        <f t="shared" si="25"/>
        <v>#DIV/0!</v>
      </c>
      <c r="AS331" s="40" t="e">
        <f t="shared" si="26"/>
        <v>#DIV/0!</v>
      </c>
      <c r="AT331" s="16"/>
      <c r="AU331" s="16"/>
      <c r="AV331" s="381"/>
      <c r="AW331" s="382"/>
      <c r="AX331" s="403"/>
      <c r="AY331" s="403"/>
      <c r="AZ331" s="406"/>
      <c r="BA331" s="406"/>
      <c r="BB331" s="382"/>
      <c r="BC331" s="377"/>
      <c r="BD331" s="382"/>
      <c r="BE331" s="377"/>
      <c r="BF331" s="380"/>
      <c r="BG331" s="377"/>
      <c r="BH331" s="380"/>
      <c r="BI331" s="377"/>
      <c r="BJ331" s="382"/>
      <c r="BK331" s="377"/>
      <c r="BL331" s="382"/>
      <c r="BM331" s="377"/>
      <c r="BN331" s="382"/>
      <c r="BO331" s="403"/>
      <c r="BP331" s="403"/>
      <c r="BQ331" s="403"/>
      <c r="BR331" s="403"/>
    </row>
    <row r="332" spans="1:70" ht="17" customHeight="1" x14ac:dyDescent="0.2">
      <c r="A332" s="387"/>
      <c r="B332" s="390"/>
      <c r="C332" s="393"/>
      <c r="D332" s="396"/>
      <c r="E332" s="399"/>
      <c r="F332" s="312">
        <v>54</v>
      </c>
      <c r="G332" s="35">
        <f>'Anchor-Still'!B329</f>
        <v>0</v>
      </c>
      <c r="H332" s="40">
        <f>'Anchor-Still'!C329</f>
        <v>0</v>
      </c>
      <c r="I332" s="40">
        <f>'Anchor-Still'!D329</f>
        <v>0</v>
      </c>
      <c r="J332" s="40">
        <f>'Anchor-Still'!E329</f>
        <v>0</v>
      </c>
      <c r="K332" s="40"/>
      <c r="L332" s="40">
        <f>'Anchor-Still'!F329</f>
        <v>0</v>
      </c>
      <c r="M332" s="40">
        <f>'Anchor-Still'!G329</f>
        <v>0</v>
      </c>
      <c r="N332" s="40">
        <f>'Anchor-Still'!H329</f>
        <v>0</v>
      </c>
      <c r="O332" s="40"/>
      <c r="P332" s="40"/>
      <c r="Q332" s="40"/>
      <c r="R332" s="40"/>
      <c r="S332" s="40"/>
      <c r="T332" s="40"/>
      <c r="U332" s="40"/>
      <c r="V332" s="40">
        <f>'Anchor-Still'!I329</f>
        <v>0</v>
      </c>
      <c r="W332" s="40">
        <f>'Anchor-Still'!J329</f>
        <v>0</v>
      </c>
      <c r="X332" s="36">
        <f t="shared" si="23"/>
        <v>0</v>
      </c>
      <c r="Y332" s="15"/>
      <c r="Z332" s="35">
        <f>'Test-Still'!B329</f>
        <v>104560</v>
      </c>
      <c r="AA332" s="40">
        <f>'Test-Still'!C329</f>
        <v>32.858400000000003</v>
      </c>
      <c r="AB332" s="40">
        <f>'Test-Still'!D329</f>
        <v>34.9726</v>
      </c>
      <c r="AC332" s="40">
        <f>'Test-Still'!E329</f>
        <v>37.584899999999998</v>
      </c>
      <c r="AD332" s="40"/>
      <c r="AE332" s="40">
        <f>'Test-Still'!F329</f>
        <v>14.4907</v>
      </c>
      <c r="AF332" s="40">
        <f>'Test-Still'!G329</f>
        <v>13.923</v>
      </c>
      <c r="AG332" s="40">
        <f>'Test-Still'!H329</f>
        <v>57.639000000000003</v>
      </c>
      <c r="AH332" s="40"/>
      <c r="AI332" s="40"/>
      <c r="AJ332" s="40"/>
      <c r="AK332" s="40"/>
      <c r="AL332" s="40"/>
      <c r="AM332" s="40"/>
      <c r="AN332" s="40"/>
      <c r="AO332" s="40">
        <f>'Test-Still'!I329</f>
        <v>19.3</v>
      </c>
      <c r="AP332" s="40">
        <f>'Test-Still'!J329</f>
        <v>4.87E-2</v>
      </c>
      <c r="AQ332" s="36">
        <f t="shared" si="24"/>
        <v>5.3611111111111116E-3</v>
      </c>
      <c r="AR332" s="35" t="e">
        <f t="shared" si="25"/>
        <v>#DIV/0!</v>
      </c>
      <c r="AS332" s="40" t="e">
        <f t="shared" si="26"/>
        <v>#DIV/0!</v>
      </c>
      <c r="AT332" s="16"/>
      <c r="AU332" s="16"/>
      <c r="AV332" s="381" t="s">
        <v>125</v>
      </c>
      <c r="AW332" s="382" cm="1">
        <f t="array" ref="AW332">bdRateExtend($G330:$G333,H330:H333,$Z330:$Z333,AA330:AA333)</f>
        <v>-1</v>
      </c>
      <c r="AX332" s="403"/>
      <c r="AY332" s="403"/>
      <c r="AZ332" s="406"/>
      <c r="BA332" s="406"/>
      <c r="BB332" s="382" cm="1">
        <f t="array" ref="BB332">bdRateExtend($G330:$G333,L330:L333,$Z330:$Z333,AE330:AE333)</f>
        <v>-1</v>
      </c>
      <c r="BC332" s="377"/>
      <c r="BD332" s="382" cm="1">
        <f t="array" ref="BD332">bdRateExtend($G330:$G333,M330:M333,$Z330:$Z333,AF330:AF333)</f>
        <v>-1</v>
      </c>
      <c r="BE332" s="377"/>
      <c r="BF332" s="380" cm="1">
        <f t="array" ref="BF332">bdRateExtend($G330:$G333,N330:N333,$Z330:$Z333,AG330:AG333)</f>
        <v>-1</v>
      </c>
      <c r="BG332" s="377"/>
      <c r="BH332" s="380" t="e" cm="1">
        <f t="array" ref="BH332">bdRateExtend($G330:$G333,O330:O333,$Z330:$Z333,AH330:AH333)</f>
        <v>#VALUE!</v>
      </c>
      <c r="BI332" s="377"/>
      <c r="BJ332" s="382" t="e" cm="1">
        <f t="array" ref="BJ332">bdRateExtend($G330:$G333,P330:P333,$Z330:$Z333,AI330:AI333)</f>
        <v>#VALUE!</v>
      </c>
      <c r="BK332" s="377"/>
      <c r="BL332" s="382" t="e" cm="1">
        <f t="array" ref="BL332">bdRateExtend($G330:$G333,Q330:Q333,$Z330:$Z333,AJ330:AJ333)</f>
        <v>#VALUE!</v>
      </c>
      <c r="BM332" s="377"/>
      <c r="BN332" s="382" t="e" cm="1">
        <f t="array" ref="BN332">bdRateExtend($G330:$G333,R330:R333,$Z330:$Z333,AK330:AK333)</f>
        <v>#VALUE!</v>
      </c>
      <c r="BO332" s="403"/>
      <c r="BP332" s="403"/>
      <c r="BQ332" s="403"/>
      <c r="BR332" s="403"/>
    </row>
    <row r="333" spans="1:70" ht="17" customHeight="1" thickBot="1" x14ac:dyDescent="0.25">
      <c r="A333" s="387"/>
      <c r="B333" s="391"/>
      <c r="C333" s="394"/>
      <c r="D333" s="397"/>
      <c r="E333" s="400"/>
      <c r="F333" s="313">
        <v>63</v>
      </c>
      <c r="G333" s="37">
        <f>'Anchor-Still'!B330</f>
        <v>0</v>
      </c>
      <c r="H333" s="38">
        <f>'Anchor-Still'!C330</f>
        <v>0</v>
      </c>
      <c r="I333" s="38">
        <f>'Anchor-Still'!D330</f>
        <v>0</v>
      </c>
      <c r="J333" s="38">
        <f>'Anchor-Still'!E330</f>
        <v>0</v>
      </c>
      <c r="K333" s="38"/>
      <c r="L333" s="38">
        <f>'Anchor-Still'!F330</f>
        <v>0</v>
      </c>
      <c r="M333" s="38">
        <f>'Anchor-Still'!G330</f>
        <v>0</v>
      </c>
      <c r="N333" s="38">
        <f>'Anchor-Still'!H330</f>
        <v>0</v>
      </c>
      <c r="O333" s="38"/>
      <c r="P333" s="38"/>
      <c r="Q333" s="38"/>
      <c r="R333" s="38"/>
      <c r="S333" s="38"/>
      <c r="T333" s="38"/>
      <c r="U333" s="38"/>
      <c r="V333" s="38">
        <f>'Anchor-Still'!I330</f>
        <v>0</v>
      </c>
      <c r="W333" s="38">
        <f>'Anchor-Still'!J330</f>
        <v>0</v>
      </c>
      <c r="X333" s="39">
        <f t="shared" si="23"/>
        <v>0</v>
      </c>
      <c r="Y333" s="15"/>
      <c r="Z333" s="37">
        <f>'Test-Still'!B330</f>
        <v>34672</v>
      </c>
      <c r="AA333" s="38">
        <f>'Test-Still'!C330</f>
        <v>28.034400000000002</v>
      </c>
      <c r="AB333" s="38">
        <f>'Test-Still'!D330</f>
        <v>31.147500000000001</v>
      </c>
      <c r="AC333" s="38">
        <f>'Test-Still'!E330</f>
        <v>33.999899999999997</v>
      </c>
      <c r="AD333" s="38"/>
      <c r="AE333" s="38">
        <f>'Test-Still'!F330</f>
        <v>8.9001000000000001</v>
      </c>
      <c r="AF333" s="38">
        <f>'Test-Still'!G330</f>
        <v>9.1044</v>
      </c>
      <c r="AG333" s="38">
        <f>'Test-Still'!H330</f>
        <v>20.795100000000001</v>
      </c>
      <c r="AH333" s="38"/>
      <c r="AI333" s="38"/>
      <c r="AJ333" s="38"/>
      <c r="AK333" s="38"/>
      <c r="AL333" s="38"/>
      <c r="AM333" s="38"/>
      <c r="AN333" s="38"/>
      <c r="AO333" s="38">
        <f>'Test-Still'!I330</f>
        <v>10.9</v>
      </c>
      <c r="AP333" s="38">
        <f>'Test-Still'!J330</f>
        <v>4.7600000000000003E-2</v>
      </c>
      <c r="AQ333" s="39">
        <f t="shared" si="24"/>
        <v>3.0277777777777777E-3</v>
      </c>
      <c r="AR333" s="37" t="e">
        <f t="shared" si="25"/>
        <v>#DIV/0!</v>
      </c>
      <c r="AS333" s="38" t="e">
        <f t="shared" si="26"/>
        <v>#DIV/0!</v>
      </c>
      <c r="AT333" s="16"/>
      <c r="AU333" s="16"/>
      <c r="AV333" s="383"/>
      <c r="AW333" s="384"/>
      <c r="AX333" s="404"/>
      <c r="AY333" s="404"/>
      <c r="AZ333" s="407"/>
      <c r="BA333" s="407"/>
      <c r="BB333" s="384"/>
      <c r="BC333" s="378"/>
      <c r="BD333" s="384"/>
      <c r="BE333" s="378"/>
      <c r="BF333" s="385"/>
      <c r="BG333" s="378"/>
      <c r="BH333" s="385"/>
      <c r="BI333" s="378"/>
      <c r="BJ333" s="384"/>
      <c r="BK333" s="378"/>
      <c r="BL333" s="384"/>
      <c r="BM333" s="378"/>
      <c r="BN333" s="384"/>
      <c r="BO333" s="404"/>
      <c r="BP333" s="404"/>
      <c r="BQ333" s="404"/>
      <c r="BR333" s="404"/>
    </row>
    <row r="334" spans="1:70" ht="17" customHeight="1" x14ac:dyDescent="0.2">
      <c r="A334" s="387"/>
      <c r="B334" s="389" t="s">
        <v>1288</v>
      </c>
      <c r="C334" s="392" t="s">
        <v>1250</v>
      </c>
      <c r="D334" s="395"/>
      <c r="E334" s="398">
        <v>8</v>
      </c>
      <c r="F334" s="311">
        <v>18</v>
      </c>
      <c r="G334" s="32">
        <f>'Anchor-Still'!B331</f>
        <v>0</v>
      </c>
      <c r="H334" s="33">
        <f>'Anchor-Still'!C331</f>
        <v>0</v>
      </c>
      <c r="I334" s="33">
        <f>'Anchor-Still'!D331</f>
        <v>0</v>
      </c>
      <c r="J334" s="33">
        <f>'Anchor-Still'!E331</f>
        <v>0</v>
      </c>
      <c r="K334" s="33"/>
      <c r="L334" s="33">
        <f>'Anchor-Still'!F331</f>
        <v>0</v>
      </c>
      <c r="M334" s="33">
        <f>'Anchor-Still'!G331</f>
        <v>0</v>
      </c>
      <c r="N334" s="33">
        <f>'Anchor-Still'!H331</f>
        <v>0</v>
      </c>
      <c r="O334" s="33"/>
      <c r="P334" s="33"/>
      <c r="Q334" s="33"/>
      <c r="R334" s="33"/>
      <c r="S334" s="33"/>
      <c r="T334" s="33"/>
      <c r="U334" s="33"/>
      <c r="V334" s="33">
        <f>'Anchor-Still'!I331</f>
        <v>0</v>
      </c>
      <c r="W334" s="33">
        <f>'Anchor-Still'!J331</f>
        <v>0</v>
      </c>
      <c r="X334" s="34">
        <f t="shared" si="23"/>
        <v>0</v>
      </c>
      <c r="Y334" s="15"/>
      <c r="Z334" s="32">
        <f>'Test-Still'!B331</f>
        <v>768552</v>
      </c>
      <c r="AA334" s="33">
        <f>'Test-Still'!C331</f>
        <v>41.869</v>
      </c>
      <c r="AB334" s="33">
        <f>'Test-Still'!D331</f>
        <v>45.444000000000003</v>
      </c>
      <c r="AC334" s="33">
        <f>'Test-Still'!E331</f>
        <v>46.215000000000003</v>
      </c>
      <c r="AD334" s="33"/>
      <c r="AE334" s="33">
        <f>'Test-Still'!F331</f>
        <v>26.862200000000001</v>
      </c>
      <c r="AF334" s="33">
        <f>'Test-Still'!G331</f>
        <v>22.743200000000002</v>
      </c>
      <c r="AG334" s="33">
        <f>'Test-Still'!H331</f>
        <v>95.156899999999993</v>
      </c>
      <c r="AH334" s="33"/>
      <c r="AI334" s="33"/>
      <c r="AJ334" s="33"/>
      <c r="AK334" s="33"/>
      <c r="AL334" s="33"/>
      <c r="AM334" s="33"/>
      <c r="AN334" s="33"/>
      <c r="AO334" s="33">
        <f>'Test-Still'!I331</f>
        <v>49.7</v>
      </c>
      <c r="AP334" s="33">
        <f>'Test-Still'!J331</f>
        <v>7.0199999999999999E-2</v>
      </c>
      <c r="AQ334" s="34">
        <f t="shared" si="24"/>
        <v>1.3805555555555557E-2</v>
      </c>
      <c r="AR334" s="32" t="e">
        <f t="shared" si="25"/>
        <v>#DIV/0!</v>
      </c>
      <c r="AS334" s="33" t="e">
        <f t="shared" si="26"/>
        <v>#DIV/0!</v>
      </c>
      <c r="AT334" s="16"/>
      <c r="AU334" s="16"/>
      <c r="AV334" s="440" t="s">
        <v>123</v>
      </c>
      <c r="AW334" s="401" cm="1">
        <f t="array" ref="AW334">bdRateExtend($G334:$G337,H334:H337,$Z334:$Z337,AA334:AA337)</f>
        <v>-1</v>
      </c>
      <c r="AX334" s="402" cm="1">
        <f t="array" ref="AX334">bdRateExtend($G334:$G339,H334:H339,$Z334:$Z339,AA334:AA339)</f>
        <v>-1</v>
      </c>
      <c r="AY334" s="402" cm="1">
        <f t="array" ref="AY334">bdRateExtend($G334:$G339,I334:I339,$Z334:$Z339,AB334:AB339)</f>
        <v>-1</v>
      </c>
      <c r="AZ334" s="405" cm="1">
        <f t="array" ref="AZ334">bdRateExtend($G334:$G339,J334:J339,$Z334:$Z339,AC334:AC339)</f>
        <v>-1</v>
      </c>
      <c r="BA334" s="405" t="e" cm="1">
        <f t="array" ref="BA334">bdRateExtend($G334:$G339,K334:K339,$Z334:$Z339,AD334:AD339)</f>
        <v>#VALUE!</v>
      </c>
      <c r="BB334" s="401" cm="1">
        <f t="array" ref="BB334">bdRateExtend($G334:$G337,L334:L337,$Z334:$Z337,AE334:AE337)</f>
        <v>-1</v>
      </c>
      <c r="BC334" s="376" cm="1">
        <f t="array" ref="BC334">bdRateExtend($G334:$G339,L334:L339,$Z334:$Z339,AE334:AE339)</f>
        <v>-1</v>
      </c>
      <c r="BD334" s="401" cm="1">
        <f t="array" ref="BD334">bdRateExtend($G334:$G337,M334:M337,$Z334:$Z337,AF334:AF337)</f>
        <v>-1</v>
      </c>
      <c r="BE334" s="376" cm="1">
        <f t="array" ref="BE334">bdRateExtend($G334:$G339,M334:M339,$Z334:$Z339,AF334:AF339)</f>
        <v>-1</v>
      </c>
      <c r="BF334" s="379" cm="1">
        <f t="array" ref="BF334">bdRateExtend($G334:$G337,N334:N337,$Z334:$Z337,AG334:AG337)</f>
        <v>-1</v>
      </c>
      <c r="BG334" s="376" cm="1">
        <f t="array" ref="BG334">bdRateExtend($G334:$G339,N334:N339,$Z334:$Z339,AG334:AG339)</f>
        <v>-1</v>
      </c>
      <c r="BH334" s="379" t="e" cm="1">
        <f t="array" ref="BH334">bdRateExtend($G334:$G337,O334:O337,$Z334:$Z337,AH334:AH337)</f>
        <v>#VALUE!</v>
      </c>
      <c r="BI334" s="376" t="e" cm="1">
        <f t="array" ref="BI334">bdRateExtend($G334:$G339,O334:O339,$Z334:$Z339,AH334:AH339)</f>
        <v>#VALUE!</v>
      </c>
      <c r="BJ334" s="401" t="e" cm="1">
        <f t="array" ref="BJ334">bdRateExtend($G334:$G337,P334:P337,$Z334:$Z337,AI334:AI337)</f>
        <v>#VALUE!</v>
      </c>
      <c r="BK334" s="376" t="e" cm="1">
        <f t="array" ref="BK334">bdRateExtend($G334:$G339,P334:P339,$Z334:$Z339,AI334:AI339)</f>
        <v>#VALUE!</v>
      </c>
      <c r="BL334" s="401" t="e" cm="1">
        <f t="array" ref="BL334">bdRateExtend($G334:$G337,Q334:Q337,$Z334:$Z337,AJ334:AJ337)</f>
        <v>#VALUE!</v>
      </c>
      <c r="BM334" s="376" t="e" cm="1">
        <f t="array" ref="BM334">bdRateExtend($G334:$G339,Q334:Q339,$Z334:$Z339,AJ334:AJ339)</f>
        <v>#VALUE!</v>
      </c>
      <c r="BN334" s="401" t="e" cm="1">
        <f t="array" ref="BN334">bdRateExtend($G334:$G337,R334:R337,$Z334:$Z337,AK334:AK337)</f>
        <v>#VALUE!</v>
      </c>
      <c r="BO334" s="402" t="e" cm="1">
        <f t="array" ref="BO334">bdRateExtend($G334:$G339,R334:R339,$Z334:$Z339,AK334:AK339)</f>
        <v>#VALUE!</v>
      </c>
      <c r="BP334" s="402" t="e" cm="1">
        <f t="array" ref="BP334">bdRateExtend($G334:$G339,S334:S339,$Z334:$Z339,AL334:AL339)</f>
        <v>#VALUE!</v>
      </c>
      <c r="BQ334" s="402" t="e" cm="1">
        <f t="array" ref="BQ334">bdRateExtend($G334:$G339,T334:T339,$Z334:$Z339,AM334:AM339)</f>
        <v>#VALUE!</v>
      </c>
      <c r="BR334" s="402" t="e" cm="1">
        <f t="array" ref="BR334">bdRateExtend($G334:$G339,U334:U339,$Z334:$Z339,AN334:AN339)</f>
        <v>#VALUE!</v>
      </c>
    </row>
    <row r="335" spans="1:70" ht="17" customHeight="1" x14ac:dyDescent="0.2">
      <c r="A335" s="387"/>
      <c r="B335" s="390"/>
      <c r="C335" s="393"/>
      <c r="D335" s="396"/>
      <c r="E335" s="399"/>
      <c r="F335" s="312">
        <v>27</v>
      </c>
      <c r="G335" s="35">
        <f>'Anchor-Still'!B332</f>
        <v>0</v>
      </c>
      <c r="H335" s="40">
        <f>'Anchor-Still'!C332</f>
        <v>0</v>
      </c>
      <c r="I335" s="40">
        <f>'Anchor-Still'!D332</f>
        <v>0</v>
      </c>
      <c r="J335" s="40">
        <f>'Anchor-Still'!E332</f>
        <v>0</v>
      </c>
      <c r="K335" s="40"/>
      <c r="L335" s="40">
        <f>'Anchor-Still'!F332</f>
        <v>0</v>
      </c>
      <c r="M335" s="40">
        <f>'Anchor-Still'!G332</f>
        <v>0</v>
      </c>
      <c r="N335" s="40">
        <f>'Anchor-Still'!H332</f>
        <v>0</v>
      </c>
      <c r="O335" s="40"/>
      <c r="P335" s="40"/>
      <c r="Q335" s="40"/>
      <c r="R335" s="40"/>
      <c r="S335" s="40"/>
      <c r="T335" s="40"/>
      <c r="U335" s="40"/>
      <c r="V335" s="40">
        <f>'Anchor-Still'!I332</f>
        <v>0</v>
      </c>
      <c r="W335" s="40">
        <f>'Anchor-Still'!J332</f>
        <v>0</v>
      </c>
      <c r="X335" s="36">
        <f t="shared" si="23"/>
        <v>0</v>
      </c>
      <c r="Y335" s="15"/>
      <c r="Z335" s="35">
        <f>'Test-Still'!B332</f>
        <v>512040</v>
      </c>
      <c r="AA335" s="40">
        <f>'Test-Still'!C332</f>
        <v>39.989899999999999</v>
      </c>
      <c r="AB335" s="40">
        <f>'Test-Still'!D332</f>
        <v>43.380099999999999</v>
      </c>
      <c r="AC335" s="40">
        <f>'Test-Still'!E332</f>
        <v>44.160499999999999</v>
      </c>
      <c r="AD335" s="40"/>
      <c r="AE335" s="40">
        <f>'Test-Still'!F332</f>
        <v>24.471</v>
      </c>
      <c r="AF335" s="40">
        <f>'Test-Still'!G332</f>
        <v>21.2134</v>
      </c>
      <c r="AG335" s="40">
        <f>'Test-Still'!H332</f>
        <v>93.270499999999998</v>
      </c>
      <c r="AH335" s="40"/>
      <c r="AI335" s="40"/>
      <c r="AJ335" s="40"/>
      <c r="AK335" s="40"/>
      <c r="AL335" s="40"/>
      <c r="AM335" s="40"/>
      <c r="AN335" s="40"/>
      <c r="AO335" s="40">
        <f>'Test-Still'!I332</f>
        <v>37.4</v>
      </c>
      <c r="AP335" s="40">
        <f>'Test-Still'!J332</f>
        <v>6.25E-2</v>
      </c>
      <c r="AQ335" s="36">
        <f t="shared" si="24"/>
        <v>1.0388888888888888E-2</v>
      </c>
      <c r="AR335" s="35" t="e">
        <f t="shared" si="25"/>
        <v>#DIV/0!</v>
      </c>
      <c r="AS335" s="40" t="e">
        <f t="shared" si="26"/>
        <v>#DIV/0!</v>
      </c>
      <c r="AT335" s="16"/>
      <c r="AU335" s="16"/>
      <c r="AV335" s="381"/>
      <c r="AW335" s="382"/>
      <c r="AX335" s="403"/>
      <c r="AY335" s="403"/>
      <c r="AZ335" s="406"/>
      <c r="BA335" s="406"/>
      <c r="BB335" s="382"/>
      <c r="BC335" s="377"/>
      <c r="BD335" s="382"/>
      <c r="BE335" s="377"/>
      <c r="BF335" s="380"/>
      <c r="BG335" s="377"/>
      <c r="BH335" s="380"/>
      <c r="BI335" s="377"/>
      <c r="BJ335" s="382"/>
      <c r="BK335" s="377"/>
      <c r="BL335" s="382"/>
      <c r="BM335" s="377"/>
      <c r="BN335" s="382"/>
      <c r="BO335" s="403"/>
      <c r="BP335" s="403"/>
      <c r="BQ335" s="403"/>
      <c r="BR335" s="403"/>
    </row>
    <row r="336" spans="1:70" ht="17" customHeight="1" x14ac:dyDescent="0.2">
      <c r="A336" s="387"/>
      <c r="B336" s="390"/>
      <c r="C336" s="393"/>
      <c r="D336" s="396"/>
      <c r="E336" s="399"/>
      <c r="F336" s="312">
        <v>36</v>
      </c>
      <c r="G336" s="35">
        <f>'Anchor-Still'!B333</f>
        <v>0</v>
      </c>
      <c r="H336" s="40">
        <f>'Anchor-Still'!C333</f>
        <v>0</v>
      </c>
      <c r="I336" s="40">
        <f>'Anchor-Still'!D333</f>
        <v>0</v>
      </c>
      <c r="J336" s="40">
        <f>'Anchor-Still'!E333</f>
        <v>0</v>
      </c>
      <c r="K336" s="40"/>
      <c r="L336" s="40">
        <f>'Anchor-Still'!F333</f>
        <v>0</v>
      </c>
      <c r="M336" s="40">
        <f>'Anchor-Still'!G333</f>
        <v>0</v>
      </c>
      <c r="N336" s="40">
        <f>'Anchor-Still'!H333</f>
        <v>0</v>
      </c>
      <c r="O336" s="40"/>
      <c r="P336" s="40"/>
      <c r="Q336" s="40"/>
      <c r="R336" s="40"/>
      <c r="S336" s="40"/>
      <c r="T336" s="40"/>
      <c r="U336" s="40"/>
      <c r="V336" s="40">
        <f>'Anchor-Still'!I333</f>
        <v>0</v>
      </c>
      <c r="W336" s="40">
        <f>'Anchor-Still'!J333</f>
        <v>0</v>
      </c>
      <c r="X336" s="36">
        <f t="shared" si="23"/>
        <v>0</v>
      </c>
      <c r="Y336" s="15"/>
      <c r="Z336" s="35">
        <f>'Test-Still'!B333</f>
        <v>313064</v>
      </c>
      <c r="AA336" s="40">
        <f>'Test-Still'!C333</f>
        <v>37.485399999999998</v>
      </c>
      <c r="AB336" s="40">
        <f>'Test-Still'!D333</f>
        <v>40.947899999999997</v>
      </c>
      <c r="AC336" s="40">
        <f>'Test-Still'!E333</f>
        <v>41.743899999999996</v>
      </c>
      <c r="AD336" s="40"/>
      <c r="AE336" s="40">
        <f>'Test-Still'!F333</f>
        <v>21.492100000000001</v>
      </c>
      <c r="AF336" s="40">
        <f>'Test-Still'!G333</f>
        <v>19.076699999999999</v>
      </c>
      <c r="AG336" s="40">
        <f>'Test-Still'!H333</f>
        <v>88.141499999999994</v>
      </c>
      <c r="AH336" s="40"/>
      <c r="AI336" s="40"/>
      <c r="AJ336" s="40"/>
      <c r="AK336" s="40"/>
      <c r="AL336" s="40"/>
      <c r="AM336" s="40"/>
      <c r="AN336" s="40"/>
      <c r="AO336" s="40">
        <f>'Test-Still'!I333</f>
        <v>37.799999999999997</v>
      </c>
      <c r="AP336" s="40">
        <f>'Test-Still'!J333</f>
        <v>5.0099999999999999E-2</v>
      </c>
      <c r="AQ336" s="36">
        <f t="shared" si="24"/>
        <v>1.0499999999999999E-2</v>
      </c>
      <c r="AR336" s="35" t="e">
        <f t="shared" si="25"/>
        <v>#DIV/0!</v>
      </c>
      <c r="AS336" s="40" t="e">
        <f t="shared" si="26"/>
        <v>#DIV/0!</v>
      </c>
      <c r="AT336" s="16"/>
      <c r="AU336" s="16"/>
      <c r="AV336" s="381" t="s">
        <v>124</v>
      </c>
      <c r="AW336" s="382" cm="1">
        <f t="array" ref="AW336">bdRateExtend($G335:$G338,H335:H338,$Z335:$Z338,AA335:AA338)</f>
        <v>-1</v>
      </c>
      <c r="AX336" s="403"/>
      <c r="AY336" s="403"/>
      <c r="AZ336" s="406"/>
      <c r="BA336" s="406"/>
      <c r="BB336" s="382" cm="1">
        <f t="array" ref="BB336">bdRateExtend($G335:$G338,L335:L338,$Z335:$Z338,AE335:AE338)</f>
        <v>-1</v>
      </c>
      <c r="BC336" s="377"/>
      <c r="BD336" s="382" cm="1">
        <f t="array" ref="BD336">bdRateExtend($G335:$G338,M335:M338,$Z335:$Z338,AF335:AF338)</f>
        <v>-1</v>
      </c>
      <c r="BE336" s="377"/>
      <c r="BF336" s="380" cm="1">
        <f t="array" ref="BF336">bdRateExtend($G335:$G338,N335:N338,$Z335:$Z338,AG335:AG338)</f>
        <v>-1</v>
      </c>
      <c r="BG336" s="377"/>
      <c r="BH336" s="380" t="e" cm="1">
        <f t="array" ref="BH336">bdRateExtend($G335:$G338,O335:O338,$Z335:$Z338,AH335:AH338)</f>
        <v>#VALUE!</v>
      </c>
      <c r="BI336" s="377"/>
      <c r="BJ336" s="382" t="e" cm="1">
        <f t="array" ref="BJ336">bdRateExtend($G335:$G338,P335:P338,$Z335:$Z338,AI335:AI338)</f>
        <v>#VALUE!</v>
      </c>
      <c r="BK336" s="377"/>
      <c r="BL336" s="382" t="e" cm="1">
        <f t="array" ref="BL336">bdRateExtend($G335:$G338,Q335:Q338,$Z335:$Z338,AJ335:AJ338)</f>
        <v>#VALUE!</v>
      </c>
      <c r="BM336" s="377"/>
      <c r="BN336" s="382" t="e" cm="1">
        <f t="array" ref="BN336">bdRateExtend($G335:$G338,R335:R338,$Z335:$Z338,AK335:AK338)</f>
        <v>#VALUE!</v>
      </c>
      <c r="BO336" s="403"/>
      <c r="BP336" s="403"/>
      <c r="BQ336" s="403"/>
      <c r="BR336" s="403"/>
    </row>
    <row r="337" spans="1:70" ht="17" customHeight="1" x14ac:dyDescent="0.2">
      <c r="A337" s="387"/>
      <c r="B337" s="390"/>
      <c r="C337" s="393"/>
      <c r="D337" s="396"/>
      <c r="E337" s="399"/>
      <c r="F337" s="312">
        <v>45</v>
      </c>
      <c r="G337" s="35">
        <f>'Anchor-Still'!B334</f>
        <v>0</v>
      </c>
      <c r="H337" s="40">
        <f>'Anchor-Still'!C334</f>
        <v>0</v>
      </c>
      <c r="I337" s="40">
        <f>'Anchor-Still'!D334</f>
        <v>0</v>
      </c>
      <c r="J337" s="40">
        <f>'Anchor-Still'!E334</f>
        <v>0</v>
      </c>
      <c r="K337" s="40"/>
      <c r="L337" s="40">
        <f>'Anchor-Still'!F334</f>
        <v>0</v>
      </c>
      <c r="M337" s="40">
        <f>'Anchor-Still'!G334</f>
        <v>0</v>
      </c>
      <c r="N337" s="40">
        <f>'Anchor-Still'!H334</f>
        <v>0</v>
      </c>
      <c r="O337" s="40"/>
      <c r="P337" s="40"/>
      <c r="Q337" s="40"/>
      <c r="R337" s="40"/>
      <c r="S337" s="40"/>
      <c r="T337" s="40"/>
      <c r="U337" s="40"/>
      <c r="V337" s="40">
        <f>'Anchor-Still'!I334</f>
        <v>0</v>
      </c>
      <c r="W337" s="40">
        <f>'Anchor-Still'!J334</f>
        <v>0</v>
      </c>
      <c r="X337" s="36">
        <f t="shared" si="23"/>
        <v>0</v>
      </c>
      <c r="Y337" s="15"/>
      <c r="Z337" s="35">
        <f>'Test-Still'!B334</f>
        <v>185584</v>
      </c>
      <c r="AA337" s="40">
        <f>'Test-Still'!C334</f>
        <v>34.753500000000003</v>
      </c>
      <c r="AB337" s="40">
        <f>'Test-Still'!D334</f>
        <v>38.499600000000001</v>
      </c>
      <c r="AC337" s="40">
        <f>'Test-Still'!E334</f>
        <v>39.179299999999998</v>
      </c>
      <c r="AD337" s="40"/>
      <c r="AE337" s="40">
        <f>'Test-Still'!F334</f>
        <v>18.5124</v>
      </c>
      <c r="AF337" s="40">
        <f>'Test-Still'!G334</f>
        <v>16.832899999999999</v>
      </c>
      <c r="AG337" s="40">
        <f>'Test-Still'!H334</f>
        <v>78.623900000000006</v>
      </c>
      <c r="AH337" s="40"/>
      <c r="AI337" s="40"/>
      <c r="AJ337" s="40"/>
      <c r="AK337" s="40"/>
      <c r="AL337" s="40"/>
      <c r="AM337" s="40"/>
      <c r="AN337" s="40"/>
      <c r="AO337" s="40">
        <f>'Test-Still'!I334</f>
        <v>27.3</v>
      </c>
      <c r="AP337" s="40">
        <f>'Test-Still'!J334</f>
        <v>0.20949999999999999</v>
      </c>
      <c r="AQ337" s="36">
        <f t="shared" si="24"/>
        <v>7.5833333333333334E-3</v>
      </c>
      <c r="AR337" s="35" t="e">
        <f t="shared" si="25"/>
        <v>#DIV/0!</v>
      </c>
      <c r="AS337" s="40" t="e">
        <f t="shared" si="26"/>
        <v>#DIV/0!</v>
      </c>
      <c r="AT337" s="16"/>
      <c r="AU337" s="16"/>
      <c r="AV337" s="381"/>
      <c r="AW337" s="382"/>
      <c r="AX337" s="403"/>
      <c r="AY337" s="403"/>
      <c r="AZ337" s="406"/>
      <c r="BA337" s="406"/>
      <c r="BB337" s="382"/>
      <c r="BC337" s="377"/>
      <c r="BD337" s="382"/>
      <c r="BE337" s="377"/>
      <c r="BF337" s="380"/>
      <c r="BG337" s="377"/>
      <c r="BH337" s="380"/>
      <c r="BI337" s="377"/>
      <c r="BJ337" s="382"/>
      <c r="BK337" s="377"/>
      <c r="BL337" s="382"/>
      <c r="BM337" s="377"/>
      <c r="BN337" s="382"/>
      <c r="BO337" s="403"/>
      <c r="BP337" s="403"/>
      <c r="BQ337" s="403"/>
      <c r="BR337" s="403"/>
    </row>
    <row r="338" spans="1:70" ht="17" customHeight="1" x14ac:dyDescent="0.2">
      <c r="A338" s="387"/>
      <c r="B338" s="390"/>
      <c r="C338" s="393"/>
      <c r="D338" s="396"/>
      <c r="E338" s="399"/>
      <c r="F338" s="312">
        <v>54</v>
      </c>
      <c r="G338" s="35">
        <f>'Anchor-Still'!B335</f>
        <v>0</v>
      </c>
      <c r="H338" s="40">
        <f>'Anchor-Still'!C335</f>
        <v>0</v>
      </c>
      <c r="I338" s="40">
        <f>'Anchor-Still'!D335</f>
        <v>0</v>
      </c>
      <c r="J338" s="40">
        <f>'Anchor-Still'!E335</f>
        <v>0</v>
      </c>
      <c r="K338" s="40"/>
      <c r="L338" s="40">
        <f>'Anchor-Still'!F335</f>
        <v>0</v>
      </c>
      <c r="M338" s="40">
        <f>'Anchor-Still'!G335</f>
        <v>0</v>
      </c>
      <c r="N338" s="40">
        <f>'Anchor-Still'!H335</f>
        <v>0</v>
      </c>
      <c r="O338" s="40"/>
      <c r="P338" s="40"/>
      <c r="Q338" s="40"/>
      <c r="R338" s="40"/>
      <c r="S338" s="40"/>
      <c r="T338" s="40"/>
      <c r="U338" s="40"/>
      <c r="V338" s="40">
        <f>'Anchor-Still'!I335</f>
        <v>0</v>
      </c>
      <c r="W338" s="40">
        <f>'Anchor-Still'!J335</f>
        <v>0</v>
      </c>
      <c r="X338" s="36">
        <f t="shared" si="23"/>
        <v>0</v>
      </c>
      <c r="Y338" s="15"/>
      <c r="Z338" s="35">
        <f>'Test-Still'!B335</f>
        <v>108936</v>
      </c>
      <c r="AA338" s="40">
        <f>'Test-Still'!C335</f>
        <v>31.996099999999998</v>
      </c>
      <c r="AB338" s="40">
        <f>'Test-Still'!D335</f>
        <v>36.031799999999997</v>
      </c>
      <c r="AC338" s="40">
        <f>'Test-Still'!E335</f>
        <v>36.713299999999997</v>
      </c>
      <c r="AD338" s="40"/>
      <c r="AE338" s="40">
        <f>'Test-Still'!F335</f>
        <v>15.4582</v>
      </c>
      <c r="AF338" s="40">
        <f>'Test-Still'!G335</f>
        <v>14.4396</v>
      </c>
      <c r="AG338" s="40">
        <f>'Test-Still'!H335</f>
        <v>64.285499999999999</v>
      </c>
      <c r="AH338" s="40"/>
      <c r="AI338" s="40"/>
      <c r="AJ338" s="40"/>
      <c r="AK338" s="40"/>
      <c r="AL338" s="40"/>
      <c r="AM338" s="40"/>
      <c r="AN338" s="40"/>
      <c r="AO338" s="40">
        <f>'Test-Still'!I335</f>
        <v>18.899999999999999</v>
      </c>
      <c r="AP338" s="40">
        <f>'Test-Still'!J335</f>
        <v>3.78E-2</v>
      </c>
      <c r="AQ338" s="36">
        <f t="shared" si="24"/>
        <v>5.2499999999999995E-3</v>
      </c>
      <c r="AR338" s="35" t="e">
        <f t="shared" si="25"/>
        <v>#DIV/0!</v>
      </c>
      <c r="AS338" s="40" t="e">
        <f t="shared" si="26"/>
        <v>#DIV/0!</v>
      </c>
      <c r="AT338" s="16"/>
      <c r="AU338" s="16"/>
      <c r="AV338" s="381" t="s">
        <v>125</v>
      </c>
      <c r="AW338" s="382" cm="1">
        <f t="array" ref="AW338">bdRateExtend($G336:$G339,H336:H339,$Z336:$Z339,AA336:AA339)</f>
        <v>-1</v>
      </c>
      <c r="AX338" s="403"/>
      <c r="AY338" s="403"/>
      <c r="AZ338" s="406"/>
      <c r="BA338" s="406"/>
      <c r="BB338" s="382" cm="1">
        <f t="array" ref="BB338">bdRateExtend($G336:$G339,L336:L339,$Z336:$Z339,AE336:AE339)</f>
        <v>-1</v>
      </c>
      <c r="BC338" s="377"/>
      <c r="BD338" s="382" cm="1">
        <f t="array" ref="BD338">bdRateExtend($G336:$G339,M336:M339,$Z336:$Z339,AF336:AF339)</f>
        <v>-1</v>
      </c>
      <c r="BE338" s="377"/>
      <c r="BF338" s="380" cm="1">
        <f t="array" ref="BF338">bdRateExtend($G336:$G339,N336:N339,$Z336:$Z339,AG336:AG339)</f>
        <v>-1</v>
      </c>
      <c r="BG338" s="377"/>
      <c r="BH338" s="380" t="e" cm="1">
        <f t="array" ref="BH338">bdRateExtend($G336:$G339,O336:O339,$Z336:$Z339,AH336:AH339)</f>
        <v>#VALUE!</v>
      </c>
      <c r="BI338" s="377"/>
      <c r="BJ338" s="382" t="e" cm="1">
        <f t="array" ref="BJ338">bdRateExtend($G336:$G339,P336:P339,$Z336:$Z339,AI336:AI339)</f>
        <v>#VALUE!</v>
      </c>
      <c r="BK338" s="377"/>
      <c r="BL338" s="382" t="e" cm="1">
        <f t="array" ref="BL338">bdRateExtend($G336:$G339,Q336:Q339,$Z336:$Z339,AJ336:AJ339)</f>
        <v>#VALUE!</v>
      </c>
      <c r="BM338" s="377"/>
      <c r="BN338" s="382" t="e" cm="1">
        <f t="array" ref="BN338">bdRateExtend($G336:$G339,R336:R339,$Z336:$Z339,AK336:AK339)</f>
        <v>#VALUE!</v>
      </c>
      <c r="BO338" s="403"/>
      <c r="BP338" s="403"/>
      <c r="BQ338" s="403"/>
      <c r="BR338" s="403"/>
    </row>
    <row r="339" spans="1:70" ht="17" customHeight="1" thickBot="1" x14ac:dyDescent="0.25">
      <c r="A339" s="387"/>
      <c r="B339" s="391"/>
      <c r="C339" s="394"/>
      <c r="D339" s="397"/>
      <c r="E339" s="400"/>
      <c r="F339" s="313">
        <v>63</v>
      </c>
      <c r="G339" s="37">
        <f>'Anchor-Still'!B336</f>
        <v>0</v>
      </c>
      <c r="H339" s="38">
        <f>'Anchor-Still'!C336</f>
        <v>0</v>
      </c>
      <c r="I339" s="38">
        <f>'Anchor-Still'!D336</f>
        <v>0</v>
      </c>
      <c r="J339" s="38">
        <f>'Anchor-Still'!E336</f>
        <v>0</v>
      </c>
      <c r="K339" s="38"/>
      <c r="L339" s="38">
        <f>'Anchor-Still'!F336</f>
        <v>0</v>
      </c>
      <c r="M339" s="38">
        <f>'Anchor-Still'!G336</f>
        <v>0</v>
      </c>
      <c r="N339" s="38">
        <f>'Anchor-Still'!H336</f>
        <v>0</v>
      </c>
      <c r="O339" s="38"/>
      <c r="P339" s="38"/>
      <c r="Q339" s="38"/>
      <c r="R339" s="38"/>
      <c r="S339" s="38"/>
      <c r="T339" s="38"/>
      <c r="U339" s="38"/>
      <c r="V339" s="38">
        <f>'Anchor-Still'!I336</f>
        <v>0</v>
      </c>
      <c r="W339" s="38">
        <f>'Anchor-Still'!J336</f>
        <v>0</v>
      </c>
      <c r="X339" s="39">
        <f t="shared" si="23"/>
        <v>0</v>
      </c>
      <c r="Y339" s="15"/>
      <c r="Z339" s="37">
        <f>'Test-Still'!B336</f>
        <v>36152</v>
      </c>
      <c r="AA339" s="38">
        <f>'Test-Still'!C336</f>
        <v>27.386800000000001</v>
      </c>
      <c r="AB339" s="38">
        <f>'Test-Still'!D336</f>
        <v>31.782900000000001</v>
      </c>
      <c r="AC339" s="38">
        <f>'Test-Still'!E336</f>
        <v>32.622</v>
      </c>
      <c r="AD339" s="38"/>
      <c r="AE339" s="38">
        <f>'Test-Still'!F336</f>
        <v>10.389699999999999</v>
      </c>
      <c r="AF339" s="38">
        <f>'Test-Still'!G336</f>
        <v>10.298500000000001</v>
      </c>
      <c r="AG339" s="38">
        <f>'Test-Still'!H336</f>
        <v>30.142900000000001</v>
      </c>
      <c r="AH339" s="38"/>
      <c r="AI339" s="38"/>
      <c r="AJ339" s="38"/>
      <c r="AK339" s="38"/>
      <c r="AL339" s="38"/>
      <c r="AM339" s="38"/>
      <c r="AN339" s="38"/>
      <c r="AO339" s="38">
        <f>'Test-Still'!I336</f>
        <v>10.9</v>
      </c>
      <c r="AP339" s="38">
        <f>'Test-Still'!J336</f>
        <v>2.6700000000000002E-2</v>
      </c>
      <c r="AQ339" s="39">
        <f t="shared" si="24"/>
        <v>3.0277777777777777E-3</v>
      </c>
      <c r="AR339" s="37" t="e">
        <f t="shared" si="25"/>
        <v>#DIV/0!</v>
      </c>
      <c r="AS339" s="38" t="e">
        <f t="shared" si="26"/>
        <v>#DIV/0!</v>
      </c>
      <c r="AT339" s="16"/>
      <c r="AU339" s="16"/>
      <c r="AV339" s="383"/>
      <c r="AW339" s="384"/>
      <c r="AX339" s="404"/>
      <c r="AY339" s="404"/>
      <c r="AZ339" s="407"/>
      <c r="BA339" s="407"/>
      <c r="BB339" s="384"/>
      <c r="BC339" s="378"/>
      <c r="BD339" s="384"/>
      <c r="BE339" s="378"/>
      <c r="BF339" s="385"/>
      <c r="BG339" s="378"/>
      <c r="BH339" s="385"/>
      <c r="BI339" s="378"/>
      <c r="BJ339" s="384"/>
      <c r="BK339" s="378"/>
      <c r="BL339" s="384"/>
      <c r="BM339" s="378"/>
      <c r="BN339" s="384"/>
      <c r="BO339" s="404"/>
      <c r="BP339" s="404"/>
      <c r="BQ339" s="404"/>
      <c r="BR339" s="404"/>
    </row>
    <row r="340" spans="1:70" ht="17" customHeight="1" x14ac:dyDescent="0.2">
      <c r="A340" s="387"/>
      <c r="B340" s="389" t="s">
        <v>1289</v>
      </c>
      <c r="C340" s="392" t="s">
        <v>1251</v>
      </c>
      <c r="D340" s="395"/>
      <c r="E340" s="398">
        <v>8</v>
      </c>
      <c r="F340" s="311">
        <v>18</v>
      </c>
      <c r="G340" s="32">
        <f>'Anchor-Still'!B337</f>
        <v>0</v>
      </c>
      <c r="H340" s="33">
        <f>'Anchor-Still'!C337</f>
        <v>0</v>
      </c>
      <c r="I340" s="33">
        <f>'Anchor-Still'!D337</f>
        <v>0</v>
      </c>
      <c r="J340" s="33">
        <f>'Anchor-Still'!E337</f>
        <v>0</v>
      </c>
      <c r="K340" s="33"/>
      <c r="L340" s="33">
        <f>'Anchor-Still'!F337</f>
        <v>0</v>
      </c>
      <c r="M340" s="33">
        <f>'Anchor-Still'!G337</f>
        <v>0</v>
      </c>
      <c r="N340" s="33">
        <f>'Anchor-Still'!H337</f>
        <v>0</v>
      </c>
      <c r="O340" s="33"/>
      <c r="P340" s="33"/>
      <c r="Q340" s="33"/>
      <c r="R340" s="33"/>
      <c r="S340" s="33"/>
      <c r="T340" s="33"/>
      <c r="U340" s="33"/>
      <c r="V340" s="33">
        <f>'Anchor-Still'!I337</f>
        <v>0</v>
      </c>
      <c r="W340" s="33">
        <f>'Anchor-Still'!J337</f>
        <v>0</v>
      </c>
      <c r="X340" s="34">
        <f t="shared" si="23"/>
        <v>0</v>
      </c>
      <c r="Y340" s="15"/>
      <c r="Z340" s="32">
        <f>'Test-Still'!B337</f>
        <v>1154264</v>
      </c>
      <c r="AA340" s="33">
        <f>'Test-Still'!C337</f>
        <v>42.296500000000002</v>
      </c>
      <c r="AB340" s="33">
        <f>'Test-Still'!D337</f>
        <v>47.096200000000003</v>
      </c>
      <c r="AC340" s="33">
        <f>'Test-Still'!E337</f>
        <v>47.001600000000003</v>
      </c>
      <c r="AD340" s="33"/>
      <c r="AE340" s="33">
        <f>'Test-Still'!F337</f>
        <v>26.035299999999999</v>
      </c>
      <c r="AF340" s="33">
        <f>'Test-Still'!G337</f>
        <v>23.360900000000001</v>
      </c>
      <c r="AG340" s="33">
        <f>'Test-Still'!H337</f>
        <v>94.231499999999997</v>
      </c>
      <c r="AH340" s="33"/>
      <c r="AI340" s="33"/>
      <c r="AJ340" s="33"/>
      <c r="AK340" s="33"/>
      <c r="AL340" s="33"/>
      <c r="AM340" s="33"/>
      <c r="AN340" s="33"/>
      <c r="AO340" s="33">
        <f>'Test-Still'!I337</f>
        <v>46.4</v>
      </c>
      <c r="AP340" s="33">
        <f>'Test-Still'!J337</f>
        <v>0.109</v>
      </c>
      <c r="AQ340" s="34">
        <f t="shared" si="24"/>
        <v>1.2888888888888889E-2</v>
      </c>
      <c r="AR340" s="32" t="e">
        <f t="shared" si="25"/>
        <v>#DIV/0!</v>
      </c>
      <c r="AS340" s="33" t="e">
        <f t="shared" si="26"/>
        <v>#DIV/0!</v>
      </c>
      <c r="AT340" s="16"/>
      <c r="AU340" s="16"/>
      <c r="AV340" s="440" t="s">
        <v>123</v>
      </c>
      <c r="AW340" s="401" cm="1">
        <f t="array" ref="AW340">bdRateExtend($G340:$G343,H340:H343,$Z340:$Z343,AA340:AA343)</f>
        <v>-1</v>
      </c>
      <c r="AX340" s="402" cm="1">
        <f t="array" ref="AX340">bdRateExtend($G340:$G345,H340:H345,$Z340:$Z345,AA340:AA345)</f>
        <v>-1</v>
      </c>
      <c r="AY340" s="402" cm="1">
        <f t="array" ref="AY340">bdRateExtend($G340:$G345,I340:I345,$Z340:$Z345,AB340:AB345)</f>
        <v>-1</v>
      </c>
      <c r="AZ340" s="405" cm="1">
        <f t="array" ref="AZ340">bdRateExtend($G340:$G345,J340:J345,$Z340:$Z345,AC340:AC345)</f>
        <v>-1</v>
      </c>
      <c r="BA340" s="405" t="e" cm="1">
        <f t="array" ref="BA340">bdRateExtend($G340:$G345,K340:K345,$Z340:$Z345,AD340:AD345)</f>
        <v>#VALUE!</v>
      </c>
      <c r="BB340" s="401" cm="1">
        <f t="array" ref="BB340">bdRateExtend($G340:$G343,L340:L343,$Z340:$Z343,AE340:AE343)</f>
        <v>-1</v>
      </c>
      <c r="BC340" s="376" cm="1">
        <f t="array" ref="BC340">bdRateExtend($G340:$G345,L340:L345,$Z340:$Z345,AE340:AE345)</f>
        <v>-1</v>
      </c>
      <c r="BD340" s="401" cm="1">
        <f t="array" ref="BD340">bdRateExtend($G340:$G343,M340:M343,$Z340:$Z343,AF340:AF343)</f>
        <v>-1</v>
      </c>
      <c r="BE340" s="376" cm="1">
        <f t="array" ref="BE340">bdRateExtend($G340:$G345,M340:M345,$Z340:$Z345,AF340:AF345)</f>
        <v>-1</v>
      </c>
      <c r="BF340" s="379" cm="1">
        <f t="array" ref="BF340">bdRateExtend($G340:$G343,N340:N343,$Z340:$Z343,AG340:AG343)</f>
        <v>-1</v>
      </c>
      <c r="BG340" s="376" cm="1">
        <f t="array" ref="BG340">bdRateExtend($G340:$G345,N340:N345,$Z340:$Z345,AG340:AG345)</f>
        <v>-1</v>
      </c>
      <c r="BH340" s="379" t="e" cm="1">
        <f t="array" ref="BH340">bdRateExtend($G340:$G343,O340:O343,$Z340:$Z343,AH340:AH343)</f>
        <v>#VALUE!</v>
      </c>
      <c r="BI340" s="376" t="e" cm="1">
        <f t="array" ref="BI340">bdRateExtend($G340:$G345,O340:O345,$Z340:$Z345,AH340:AH345)</f>
        <v>#VALUE!</v>
      </c>
      <c r="BJ340" s="401" t="e" cm="1">
        <f t="array" ref="BJ340">bdRateExtend($G340:$G343,P340:P343,$Z340:$Z343,AI340:AI343)</f>
        <v>#VALUE!</v>
      </c>
      <c r="BK340" s="376" t="e" cm="1">
        <f t="array" ref="BK340">bdRateExtend($G340:$G345,P340:P345,$Z340:$Z345,AI340:AI345)</f>
        <v>#VALUE!</v>
      </c>
      <c r="BL340" s="401" t="e" cm="1">
        <f t="array" ref="BL340">bdRateExtend($G340:$G343,Q340:Q343,$Z340:$Z343,AJ340:AJ343)</f>
        <v>#VALUE!</v>
      </c>
      <c r="BM340" s="376" t="e" cm="1">
        <f t="array" ref="BM340">bdRateExtend($G340:$G345,Q340:Q345,$Z340:$Z345,AJ340:AJ345)</f>
        <v>#VALUE!</v>
      </c>
      <c r="BN340" s="401" t="e" cm="1">
        <f t="array" ref="BN340">bdRateExtend($G340:$G343,R340:R343,$Z340:$Z343,AK340:AK343)</f>
        <v>#VALUE!</v>
      </c>
      <c r="BO340" s="402" t="e" cm="1">
        <f t="array" ref="BO340">bdRateExtend($G340:$G345,R340:R345,$Z340:$Z345,AK340:AK345)</f>
        <v>#VALUE!</v>
      </c>
      <c r="BP340" s="402" t="e" cm="1">
        <f t="array" ref="BP340">bdRateExtend($G340:$G345,S340:S345,$Z340:$Z345,AL340:AL345)</f>
        <v>#VALUE!</v>
      </c>
      <c r="BQ340" s="402" t="e" cm="1">
        <f t="array" ref="BQ340">bdRateExtend($G340:$G345,T340:T345,$Z340:$Z345,AM340:AM345)</f>
        <v>#VALUE!</v>
      </c>
      <c r="BR340" s="402" t="e" cm="1">
        <f t="array" ref="BR340">bdRateExtend($G340:$G345,U340:U345,$Z340:$Z345,AN340:AN345)</f>
        <v>#VALUE!</v>
      </c>
    </row>
    <row r="341" spans="1:70" ht="17" customHeight="1" x14ac:dyDescent="0.2">
      <c r="A341" s="387"/>
      <c r="B341" s="390"/>
      <c r="C341" s="393"/>
      <c r="D341" s="396"/>
      <c r="E341" s="399"/>
      <c r="F341" s="312">
        <v>27</v>
      </c>
      <c r="G341" s="35">
        <f>'Anchor-Still'!B338</f>
        <v>0</v>
      </c>
      <c r="H341" s="40">
        <f>'Anchor-Still'!C338</f>
        <v>0</v>
      </c>
      <c r="I341" s="40">
        <f>'Anchor-Still'!D338</f>
        <v>0</v>
      </c>
      <c r="J341" s="40">
        <f>'Anchor-Still'!E338</f>
        <v>0</v>
      </c>
      <c r="K341" s="40"/>
      <c r="L341" s="40">
        <f>'Anchor-Still'!F338</f>
        <v>0</v>
      </c>
      <c r="M341" s="40">
        <f>'Anchor-Still'!G338</f>
        <v>0</v>
      </c>
      <c r="N341" s="40">
        <f>'Anchor-Still'!H338</f>
        <v>0</v>
      </c>
      <c r="O341" s="40"/>
      <c r="P341" s="40"/>
      <c r="Q341" s="40"/>
      <c r="R341" s="40"/>
      <c r="S341" s="40"/>
      <c r="T341" s="40"/>
      <c r="U341" s="40"/>
      <c r="V341" s="40">
        <f>'Anchor-Still'!I338</f>
        <v>0</v>
      </c>
      <c r="W341" s="40">
        <f>'Anchor-Still'!J338</f>
        <v>0</v>
      </c>
      <c r="X341" s="36">
        <f t="shared" si="23"/>
        <v>0</v>
      </c>
      <c r="Y341" s="15"/>
      <c r="Z341" s="35">
        <f>'Test-Still'!B338</f>
        <v>790880</v>
      </c>
      <c r="AA341" s="40">
        <f>'Test-Still'!C338</f>
        <v>39.006900000000002</v>
      </c>
      <c r="AB341" s="40">
        <f>'Test-Still'!D338</f>
        <v>45.476799999999997</v>
      </c>
      <c r="AC341" s="40">
        <f>'Test-Still'!E338</f>
        <v>45.698999999999998</v>
      </c>
      <c r="AD341" s="40"/>
      <c r="AE341" s="40">
        <f>'Test-Still'!F338</f>
        <v>22.497199999999999</v>
      </c>
      <c r="AF341" s="40">
        <f>'Test-Still'!G338</f>
        <v>20.2974</v>
      </c>
      <c r="AG341" s="40">
        <f>'Test-Still'!H338</f>
        <v>91.337000000000003</v>
      </c>
      <c r="AH341" s="40"/>
      <c r="AI341" s="40"/>
      <c r="AJ341" s="40"/>
      <c r="AK341" s="40"/>
      <c r="AL341" s="40"/>
      <c r="AM341" s="40"/>
      <c r="AN341" s="40"/>
      <c r="AO341" s="40">
        <f>'Test-Still'!I338</f>
        <v>39.1</v>
      </c>
      <c r="AP341" s="40">
        <f>'Test-Still'!J338</f>
        <v>7.0000000000000007E-2</v>
      </c>
      <c r="AQ341" s="36">
        <f t="shared" si="24"/>
        <v>1.0861111111111111E-2</v>
      </c>
      <c r="AR341" s="35" t="e">
        <f t="shared" si="25"/>
        <v>#DIV/0!</v>
      </c>
      <c r="AS341" s="40" t="e">
        <f t="shared" si="26"/>
        <v>#DIV/0!</v>
      </c>
      <c r="AT341" s="16"/>
      <c r="AU341" s="16"/>
      <c r="AV341" s="381"/>
      <c r="AW341" s="382"/>
      <c r="AX341" s="403"/>
      <c r="AY341" s="403"/>
      <c r="AZ341" s="406"/>
      <c r="BA341" s="406"/>
      <c r="BB341" s="382"/>
      <c r="BC341" s="377"/>
      <c r="BD341" s="382"/>
      <c r="BE341" s="377"/>
      <c r="BF341" s="380"/>
      <c r="BG341" s="377"/>
      <c r="BH341" s="380"/>
      <c r="BI341" s="377"/>
      <c r="BJ341" s="382"/>
      <c r="BK341" s="377"/>
      <c r="BL341" s="382"/>
      <c r="BM341" s="377"/>
      <c r="BN341" s="382"/>
      <c r="BO341" s="403"/>
      <c r="BP341" s="403"/>
      <c r="BQ341" s="403"/>
      <c r="BR341" s="403"/>
    </row>
    <row r="342" spans="1:70" ht="17" customHeight="1" x14ac:dyDescent="0.2">
      <c r="A342" s="387"/>
      <c r="B342" s="390"/>
      <c r="C342" s="393"/>
      <c r="D342" s="396"/>
      <c r="E342" s="399"/>
      <c r="F342" s="312">
        <v>36</v>
      </c>
      <c r="G342" s="35">
        <f>'Anchor-Still'!B339</f>
        <v>0</v>
      </c>
      <c r="H342" s="40">
        <f>'Anchor-Still'!C339</f>
        <v>0</v>
      </c>
      <c r="I342" s="40">
        <f>'Anchor-Still'!D339</f>
        <v>0</v>
      </c>
      <c r="J342" s="40">
        <f>'Anchor-Still'!E339</f>
        <v>0</v>
      </c>
      <c r="K342" s="40"/>
      <c r="L342" s="40">
        <f>'Anchor-Still'!F339</f>
        <v>0</v>
      </c>
      <c r="M342" s="40">
        <f>'Anchor-Still'!G339</f>
        <v>0</v>
      </c>
      <c r="N342" s="40">
        <f>'Anchor-Still'!H339</f>
        <v>0</v>
      </c>
      <c r="O342" s="40"/>
      <c r="P342" s="40"/>
      <c r="Q342" s="40"/>
      <c r="R342" s="40"/>
      <c r="S342" s="40"/>
      <c r="T342" s="40"/>
      <c r="U342" s="40"/>
      <c r="V342" s="40">
        <f>'Anchor-Still'!I339</f>
        <v>0</v>
      </c>
      <c r="W342" s="40">
        <f>'Anchor-Still'!J339</f>
        <v>0</v>
      </c>
      <c r="X342" s="36">
        <f t="shared" si="23"/>
        <v>0</v>
      </c>
      <c r="Y342" s="15"/>
      <c r="Z342" s="35">
        <f>'Test-Still'!B339</f>
        <v>454448</v>
      </c>
      <c r="AA342" s="40">
        <f>'Test-Still'!C339</f>
        <v>35.209299999999999</v>
      </c>
      <c r="AB342" s="40">
        <f>'Test-Still'!D339</f>
        <v>43.596200000000003</v>
      </c>
      <c r="AC342" s="40">
        <f>'Test-Still'!E339</f>
        <v>43.954099999999997</v>
      </c>
      <c r="AD342" s="40"/>
      <c r="AE342" s="40">
        <f>'Test-Still'!F339</f>
        <v>18.5839</v>
      </c>
      <c r="AF342" s="40">
        <f>'Test-Still'!G339</f>
        <v>16.825199999999999</v>
      </c>
      <c r="AG342" s="40">
        <f>'Test-Still'!H339</f>
        <v>84.2577</v>
      </c>
      <c r="AH342" s="40"/>
      <c r="AI342" s="40"/>
      <c r="AJ342" s="40"/>
      <c r="AK342" s="40"/>
      <c r="AL342" s="40"/>
      <c r="AM342" s="40"/>
      <c r="AN342" s="40"/>
      <c r="AO342" s="40">
        <f>'Test-Still'!I339</f>
        <v>41.8</v>
      </c>
      <c r="AP342" s="40">
        <f>'Test-Still'!J339</f>
        <v>7.2900000000000006E-2</v>
      </c>
      <c r="AQ342" s="36">
        <f t="shared" si="24"/>
        <v>1.161111111111111E-2</v>
      </c>
      <c r="AR342" s="35" t="e">
        <f t="shared" si="25"/>
        <v>#DIV/0!</v>
      </c>
      <c r="AS342" s="40" t="e">
        <f t="shared" si="26"/>
        <v>#DIV/0!</v>
      </c>
      <c r="AT342" s="16"/>
      <c r="AU342" s="16"/>
      <c r="AV342" s="381" t="s">
        <v>124</v>
      </c>
      <c r="AW342" s="382" cm="1">
        <f t="array" ref="AW342">bdRateExtend($G341:$G344,H341:H344,$Z341:$Z344,AA341:AA344)</f>
        <v>-1</v>
      </c>
      <c r="AX342" s="403"/>
      <c r="AY342" s="403"/>
      <c r="AZ342" s="406"/>
      <c r="BA342" s="406"/>
      <c r="BB342" s="382" cm="1">
        <f t="array" ref="BB342">bdRateExtend($G341:$G344,L341:L344,$Z341:$Z344,AE341:AE344)</f>
        <v>-1</v>
      </c>
      <c r="BC342" s="377"/>
      <c r="BD342" s="382" cm="1">
        <f t="array" ref="BD342">bdRateExtend($G341:$G344,M341:M344,$Z341:$Z344,AF341:AF344)</f>
        <v>-1</v>
      </c>
      <c r="BE342" s="377"/>
      <c r="BF342" s="380" cm="1">
        <f t="array" ref="BF342">bdRateExtend($G341:$G344,N341:N344,$Z341:$Z344,AG341:AG344)</f>
        <v>-1</v>
      </c>
      <c r="BG342" s="377"/>
      <c r="BH342" s="380" t="e" cm="1">
        <f t="array" ref="BH342">bdRateExtend($G341:$G344,O341:O344,$Z341:$Z344,AH341:AH344)</f>
        <v>#VALUE!</v>
      </c>
      <c r="BI342" s="377"/>
      <c r="BJ342" s="382" t="e" cm="1">
        <f t="array" ref="BJ342">bdRateExtend($G341:$G344,P341:P344,$Z341:$Z344,AI341:AI344)</f>
        <v>#VALUE!</v>
      </c>
      <c r="BK342" s="377"/>
      <c r="BL342" s="382" t="e" cm="1">
        <f t="array" ref="BL342">bdRateExtend($G341:$G344,Q341:Q344,$Z341:$Z344,AJ341:AJ344)</f>
        <v>#VALUE!</v>
      </c>
      <c r="BM342" s="377"/>
      <c r="BN342" s="382" t="e" cm="1">
        <f t="array" ref="BN342">bdRateExtend($G341:$G344,R341:R344,$Z341:$Z344,AK341:AK344)</f>
        <v>#VALUE!</v>
      </c>
      <c r="BO342" s="403"/>
      <c r="BP342" s="403"/>
      <c r="BQ342" s="403"/>
      <c r="BR342" s="403"/>
    </row>
    <row r="343" spans="1:70" ht="17" customHeight="1" x14ac:dyDescent="0.2">
      <c r="A343" s="387"/>
      <c r="B343" s="390"/>
      <c r="C343" s="393"/>
      <c r="D343" s="396"/>
      <c r="E343" s="399"/>
      <c r="F343" s="312">
        <v>45</v>
      </c>
      <c r="G343" s="35">
        <f>'Anchor-Still'!B340</f>
        <v>0</v>
      </c>
      <c r="H343" s="40">
        <f>'Anchor-Still'!C340</f>
        <v>0</v>
      </c>
      <c r="I343" s="40">
        <f>'Anchor-Still'!D340</f>
        <v>0</v>
      </c>
      <c r="J343" s="40">
        <f>'Anchor-Still'!E340</f>
        <v>0</v>
      </c>
      <c r="K343" s="40"/>
      <c r="L343" s="40">
        <f>'Anchor-Still'!F340</f>
        <v>0</v>
      </c>
      <c r="M343" s="40">
        <f>'Anchor-Still'!G340</f>
        <v>0</v>
      </c>
      <c r="N343" s="40">
        <f>'Anchor-Still'!H340</f>
        <v>0</v>
      </c>
      <c r="O343" s="40"/>
      <c r="P343" s="40"/>
      <c r="Q343" s="40"/>
      <c r="R343" s="40"/>
      <c r="S343" s="40"/>
      <c r="T343" s="40"/>
      <c r="U343" s="40"/>
      <c r="V343" s="40">
        <f>'Anchor-Still'!I340</f>
        <v>0</v>
      </c>
      <c r="W343" s="40">
        <f>'Anchor-Still'!J340</f>
        <v>0</v>
      </c>
      <c r="X343" s="36">
        <f t="shared" si="23"/>
        <v>0</v>
      </c>
      <c r="Y343" s="15"/>
      <c r="Z343" s="35">
        <f>'Test-Still'!B340</f>
        <v>221296</v>
      </c>
      <c r="AA343" s="40">
        <f>'Test-Still'!C340</f>
        <v>31.713200000000001</v>
      </c>
      <c r="AB343" s="40">
        <f>'Test-Still'!D340</f>
        <v>41.504899999999999</v>
      </c>
      <c r="AC343" s="40">
        <f>'Test-Still'!E340</f>
        <v>42.283700000000003</v>
      </c>
      <c r="AD343" s="40"/>
      <c r="AE343" s="40">
        <f>'Test-Still'!F340</f>
        <v>15.167400000000001</v>
      </c>
      <c r="AF343" s="40">
        <f>'Test-Still'!G340</f>
        <v>13.819100000000001</v>
      </c>
      <c r="AG343" s="40">
        <f>'Test-Still'!H340</f>
        <v>71.360799999999998</v>
      </c>
      <c r="AH343" s="40"/>
      <c r="AI343" s="40"/>
      <c r="AJ343" s="40"/>
      <c r="AK343" s="40"/>
      <c r="AL343" s="40"/>
      <c r="AM343" s="40"/>
      <c r="AN343" s="40"/>
      <c r="AO343" s="40">
        <f>'Test-Still'!I340</f>
        <v>28</v>
      </c>
      <c r="AP343" s="40">
        <f>'Test-Still'!J340</f>
        <v>4.7300000000000002E-2</v>
      </c>
      <c r="AQ343" s="36">
        <f t="shared" si="24"/>
        <v>7.7777777777777776E-3</v>
      </c>
      <c r="AR343" s="35" t="e">
        <f t="shared" si="25"/>
        <v>#DIV/0!</v>
      </c>
      <c r="AS343" s="40" t="e">
        <f t="shared" si="26"/>
        <v>#DIV/0!</v>
      </c>
      <c r="AT343" s="16"/>
      <c r="AU343" s="16"/>
      <c r="AV343" s="381"/>
      <c r="AW343" s="382"/>
      <c r="AX343" s="403"/>
      <c r="AY343" s="403"/>
      <c r="AZ343" s="406"/>
      <c r="BA343" s="406"/>
      <c r="BB343" s="382"/>
      <c r="BC343" s="377"/>
      <c r="BD343" s="382"/>
      <c r="BE343" s="377"/>
      <c r="BF343" s="380"/>
      <c r="BG343" s="377"/>
      <c r="BH343" s="380"/>
      <c r="BI343" s="377"/>
      <c r="BJ343" s="382"/>
      <c r="BK343" s="377"/>
      <c r="BL343" s="382"/>
      <c r="BM343" s="377"/>
      <c r="BN343" s="382"/>
      <c r="BO343" s="403"/>
      <c r="BP343" s="403"/>
      <c r="BQ343" s="403"/>
      <c r="BR343" s="403"/>
    </row>
    <row r="344" spans="1:70" ht="17" customHeight="1" x14ac:dyDescent="0.2">
      <c r="A344" s="387"/>
      <c r="B344" s="390"/>
      <c r="C344" s="393"/>
      <c r="D344" s="396"/>
      <c r="E344" s="399"/>
      <c r="F344" s="312">
        <v>54</v>
      </c>
      <c r="G344" s="35">
        <f>'Anchor-Still'!B341</f>
        <v>0</v>
      </c>
      <c r="H344" s="40">
        <f>'Anchor-Still'!C341</f>
        <v>0</v>
      </c>
      <c r="I344" s="40">
        <f>'Anchor-Still'!D341</f>
        <v>0</v>
      </c>
      <c r="J344" s="40">
        <f>'Anchor-Still'!E341</f>
        <v>0</v>
      </c>
      <c r="K344" s="40"/>
      <c r="L344" s="40">
        <f>'Anchor-Still'!F341</f>
        <v>0</v>
      </c>
      <c r="M344" s="40">
        <f>'Anchor-Still'!G341</f>
        <v>0</v>
      </c>
      <c r="N344" s="40">
        <f>'Anchor-Still'!H341</f>
        <v>0</v>
      </c>
      <c r="O344" s="40"/>
      <c r="P344" s="40"/>
      <c r="Q344" s="40"/>
      <c r="R344" s="40"/>
      <c r="S344" s="40"/>
      <c r="T344" s="40"/>
      <c r="U344" s="40"/>
      <c r="V344" s="40">
        <f>'Anchor-Still'!I341</f>
        <v>0</v>
      </c>
      <c r="W344" s="40">
        <f>'Anchor-Still'!J341</f>
        <v>0</v>
      </c>
      <c r="X344" s="36">
        <f t="shared" si="23"/>
        <v>0</v>
      </c>
      <c r="Y344" s="15"/>
      <c r="Z344" s="35">
        <f>'Test-Still'!B341</f>
        <v>89872</v>
      </c>
      <c r="AA344" s="40">
        <f>'Test-Still'!C341</f>
        <v>28.904900000000001</v>
      </c>
      <c r="AB344" s="40">
        <f>'Test-Still'!D341</f>
        <v>39.925699999999999</v>
      </c>
      <c r="AC344" s="40">
        <f>'Test-Still'!E341</f>
        <v>40.895899999999997</v>
      </c>
      <c r="AD344" s="40"/>
      <c r="AE344" s="40">
        <f>'Test-Still'!F341</f>
        <v>12.070600000000001</v>
      </c>
      <c r="AF344" s="40">
        <f>'Test-Still'!G341</f>
        <v>11.1959</v>
      </c>
      <c r="AG344" s="40">
        <f>'Test-Still'!H341</f>
        <v>51.502499999999998</v>
      </c>
      <c r="AH344" s="40"/>
      <c r="AI344" s="40"/>
      <c r="AJ344" s="40"/>
      <c r="AK344" s="40"/>
      <c r="AL344" s="40"/>
      <c r="AM344" s="40"/>
      <c r="AN344" s="40"/>
      <c r="AO344" s="40">
        <f>'Test-Still'!I341</f>
        <v>18.5</v>
      </c>
      <c r="AP344" s="40">
        <f>'Test-Still'!J341</f>
        <v>5.2400000000000002E-2</v>
      </c>
      <c r="AQ344" s="36">
        <f t="shared" si="24"/>
        <v>5.138888888888889E-3</v>
      </c>
      <c r="AR344" s="35" t="e">
        <f t="shared" si="25"/>
        <v>#DIV/0!</v>
      </c>
      <c r="AS344" s="40" t="e">
        <f t="shared" si="26"/>
        <v>#DIV/0!</v>
      </c>
      <c r="AT344" s="16"/>
      <c r="AU344" s="16"/>
      <c r="AV344" s="381" t="s">
        <v>125</v>
      </c>
      <c r="AW344" s="382" cm="1">
        <f t="array" ref="AW344">bdRateExtend($G342:$G345,H342:H345,$Z342:$Z345,AA342:AA345)</f>
        <v>-1</v>
      </c>
      <c r="AX344" s="403"/>
      <c r="AY344" s="403"/>
      <c r="AZ344" s="406"/>
      <c r="BA344" s="406"/>
      <c r="BB344" s="382" cm="1">
        <f t="array" ref="BB344">bdRateExtend($G342:$G345,L342:L345,$Z342:$Z345,AE342:AE345)</f>
        <v>-1</v>
      </c>
      <c r="BC344" s="377"/>
      <c r="BD344" s="382" cm="1">
        <f t="array" ref="BD344">bdRateExtend($G342:$G345,M342:M345,$Z342:$Z345,AF342:AF345)</f>
        <v>-1</v>
      </c>
      <c r="BE344" s="377"/>
      <c r="BF344" s="380" cm="1">
        <f t="array" ref="BF344">bdRateExtend($G342:$G345,N342:N345,$Z342:$Z345,AG342:AG345)</f>
        <v>-1</v>
      </c>
      <c r="BG344" s="377"/>
      <c r="BH344" s="380" t="e" cm="1">
        <f t="array" ref="BH344">bdRateExtend($G342:$G345,O342:O345,$Z342:$Z345,AH342:AH345)</f>
        <v>#VALUE!</v>
      </c>
      <c r="BI344" s="377"/>
      <c r="BJ344" s="382" t="e" cm="1">
        <f t="array" ref="BJ344">bdRateExtend($G342:$G345,P342:P345,$Z342:$Z345,AI342:AI345)</f>
        <v>#VALUE!</v>
      </c>
      <c r="BK344" s="377"/>
      <c r="BL344" s="382" t="e" cm="1">
        <f t="array" ref="BL344">bdRateExtend($G342:$G345,Q342:Q345,$Z342:$Z345,AJ342:AJ345)</f>
        <v>#VALUE!</v>
      </c>
      <c r="BM344" s="377"/>
      <c r="BN344" s="382" t="e" cm="1">
        <f t="array" ref="BN344">bdRateExtend($G342:$G345,R342:R345,$Z342:$Z345,AK342:AK345)</f>
        <v>#VALUE!</v>
      </c>
      <c r="BO344" s="403"/>
      <c r="BP344" s="403"/>
      <c r="BQ344" s="403"/>
      <c r="BR344" s="403"/>
    </row>
    <row r="345" spans="1:70" ht="17" customHeight="1" thickBot="1" x14ac:dyDescent="0.25">
      <c r="A345" s="387"/>
      <c r="B345" s="391"/>
      <c r="C345" s="394"/>
      <c r="D345" s="397"/>
      <c r="E345" s="400"/>
      <c r="F345" s="313">
        <v>63</v>
      </c>
      <c r="G345" s="37">
        <f>'Anchor-Still'!B342</f>
        <v>0</v>
      </c>
      <c r="H345" s="38">
        <f>'Anchor-Still'!C342</f>
        <v>0</v>
      </c>
      <c r="I345" s="38">
        <f>'Anchor-Still'!D342</f>
        <v>0</v>
      </c>
      <c r="J345" s="38">
        <f>'Anchor-Still'!E342</f>
        <v>0</v>
      </c>
      <c r="K345" s="38"/>
      <c r="L345" s="38">
        <f>'Anchor-Still'!F342</f>
        <v>0</v>
      </c>
      <c r="M345" s="38">
        <f>'Anchor-Still'!G342</f>
        <v>0</v>
      </c>
      <c r="N345" s="38">
        <f>'Anchor-Still'!H342</f>
        <v>0</v>
      </c>
      <c r="O345" s="38"/>
      <c r="P345" s="38"/>
      <c r="Q345" s="38"/>
      <c r="R345" s="38"/>
      <c r="S345" s="38"/>
      <c r="T345" s="38"/>
      <c r="U345" s="38"/>
      <c r="V345" s="38">
        <f>'Anchor-Still'!I342</f>
        <v>0</v>
      </c>
      <c r="W345" s="38">
        <f>'Anchor-Still'!J342</f>
        <v>0</v>
      </c>
      <c r="X345" s="39">
        <f t="shared" si="23"/>
        <v>0</v>
      </c>
      <c r="Y345" s="15"/>
      <c r="Z345" s="37">
        <f>'Test-Still'!B342</f>
        <v>17192</v>
      </c>
      <c r="AA345" s="38">
        <f>'Test-Still'!C342</f>
        <v>25.965</v>
      </c>
      <c r="AB345" s="38">
        <f>'Test-Still'!D342</f>
        <v>36.374099999999999</v>
      </c>
      <c r="AC345" s="38">
        <f>'Test-Still'!E342</f>
        <v>38.146500000000003</v>
      </c>
      <c r="AD345" s="38"/>
      <c r="AE345" s="38">
        <f>'Test-Still'!F342</f>
        <v>7.9627999999999997</v>
      </c>
      <c r="AF345" s="38">
        <f>'Test-Still'!G342</f>
        <v>7.7930999999999999</v>
      </c>
      <c r="AG345" s="38">
        <f>'Test-Still'!H342</f>
        <v>16.310300000000002</v>
      </c>
      <c r="AH345" s="38"/>
      <c r="AI345" s="38"/>
      <c r="AJ345" s="38"/>
      <c r="AK345" s="38"/>
      <c r="AL345" s="38"/>
      <c r="AM345" s="38"/>
      <c r="AN345" s="38"/>
      <c r="AO345" s="38">
        <f>'Test-Still'!I342</f>
        <v>8.4</v>
      </c>
      <c r="AP345" s="38">
        <f>'Test-Still'!J342</f>
        <v>2.4199999999999999E-2</v>
      </c>
      <c r="AQ345" s="39">
        <f t="shared" si="24"/>
        <v>2.3333333333333335E-3</v>
      </c>
      <c r="AR345" s="37" t="e">
        <f t="shared" si="25"/>
        <v>#DIV/0!</v>
      </c>
      <c r="AS345" s="38" t="e">
        <f t="shared" si="26"/>
        <v>#DIV/0!</v>
      </c>
      <c r="AT345" s="16"/>
      <c r="AU345" s="16"/>
      <c r="AV345" s="383"/>
      <c r="AW345" s="384"/>
      <c r="AX345" s="404"/>
      <c r="AY345" s="404"/>
      <c r="AZ345" s="407"/>
      <c r="BA345" s="407"/>
      <c r="BB345" s="384"/>
      <c r="BC345" s="378"/>
      <c r="BD345" s="384"/>
      <c r="BE345" s="378"/>
      <c r="BF345" s="385"/>
      <c r="BG345" s="378"/>
      <c r="BH345" s="385"/>
      <c r="BI345" s="378"/>
      <c r="BJ345" s="384"/>
      <c r="BK345" s="378"/>
      <c r="BL345" s="384"/>
      <c r="BM345" s="378"/>
      <c r="BN345" s="384"/>
      <c r="BO345" s="404"/>
      <c r="BP345" s="404"/>
      <c r="BQ345" s="404"/>
      <c r="BR345" s="404"/>
    </row>
    <row r="346" spans="1:70" ht="17" customHeight="1" x14ac:dyDescent="0.2">
      <c r="A346" s="387"/>
      <c r="B346" s="389" t="s">
        <v>1290</v>
      </c>
      <c r="C346" s="392" t="s">
        <v>1252</v>
      </c>
      <c r="D346" s="395"/>
      <c r="E346" s="398">
        <v>8</v>
      </c>
      <c r="F346" s="311">
        <v>18</v>
      </c>
      <c r="G346" s="32">
        <f>'Anchor-Still'!B343</f>
        <v>0</v>
      </c>
      <c r="H346" s="33">
        <f>'Anchor-Still'!C343</f>
        <v>0</v>
      </c>
      <c r="I346" s="33">
        <f>'Anchor-Still'!D343</f>
        <v>0</v>
      </c>
      <c r="J346" s="33">
        <f>'Anchor-Still'!E343</f>
        <v>0</v>
      </c>
      <c r="K346" s="33"/>
      <c r="L346" s="33">
        <f>'Anchor-Still'!F343</f>
        <v>0</v>
      </c>
      <c r="M346" s="33">
        <f>'Anchor-Still'!G343</f>
        <v>0</v>
      </c>
      <c r="N346" s="33">
        <f>'Anchor-Still'!H343</f>
        <v>0</v>
      </c>
      <c r="O346" s="33"/>
      <c r="P346" s="33"/>
      <c r="Q346" s="33"/>
      <c r="R346" s="33"/>
      <c r="S346" s="33"/>
      <c r="T346" s="33"/>
      <c r="U346" s="33"/>
      <c r="V346" s="33">
        <f>'Anchor-Still'!I343</f>
        <v>0</v>
      </c>
      <c r="W346" s="33">
        <f>'Anchor-Still'!J343</f>
        <v>0</v>
      </c>
      <c r="X346" s="34">
        <f t="shared" si="23"/>
        <v>0</v>
      </c>
      <c r="Y346" s="15"/>
      <c r="Z346" s="32">
        <f>'Test-Still'!B343</f>
        <v>1694136</v>
      </c>
      <c r="AA346" s="33">
        <f>'Test-Still'!C343</f>
        <v>40.848700000000001</v>
      </c>
      <c r="AB346" s="33">
        <f>'Test-Still'!D343</f>
        <v>45.883800000000001</v>
      </c>
      <c r="AC346" s="33">
        <f>'Test-Still'!E343</f>
        <v>46.531500000000001</v>
      </c>
      <c r="AD346" s="33"/>
      <c r="AE346" s="33">
        <f>'Test-Still'!F343</f>
        <v>25.7883</v>
      </c>
      <c r="AF346" s="33">
        <f>'Test-Still'!G343</f>
        <v>24.459599999999998</v>
      </c>
      <c r="AG346" s="33">
        <f>'Test-Still'!H343</f>
        <v>94.924300000000002</v>
      </c>
      <c r="AH346" s="33"/>
      <c r="AI346" s="33"/>
      <c r="AJ346" s="33"/>
      <c r="AK346" s="33"/>
      <c r="AL346" s="33"/>
      <c r="AM346" s="33"/>
      <c r="AN346" s="33"/>
      <c r="AO346" s="33">
        <f>'Test-Still'!I343</f>
        <v>53.7</v>
      </c>
      <c r="AP346" s="33">
        <f>'Test-Still'!J343</f>
        <v>0.1004</v>
      </c>
      <c r="AQ346" s="34">
        <f t="shared" si="24"/>
        <v>1.4916666666666667E-2</v>
      </c>
      <c r="AR346" s="32" t="e">
        <f t="shared" si="25"/>
        <v>#DIV/0!</v>
      </c>
      <c r="AS346" s="33" t="e">
        <f t="shared" si="26"/>
        <v>#DIV/0!</v>
      </c>
      <c r="AT346" s="16"/>
      <c r="AU346" s="16"/>
      <c r="AV346" s="440" t="s">
        <v>123</v>
      </c>
      <c r="AW346" s="401" cm="1">
        <f t="array" ref="AW346">bdRateExtend($G346:$G349,H346:H349,$Z346:$Z349,AA346:AA349)</f>
        <v>-1</v>
      </c>
      <c r="AX346" s="402" cm="1">
        <f t="array" ref="AX346">bdRateExtend($G346:$G351,H346:H351,$Z346:$Z351,AA346:AA351)</f>
        <v>-1</v>
      </c>
      <c r="AY346" s="402" cm="1">
        <f t="array" ref="AY346">bdRateExtend($G346:$G351,I346:I351,$Z346:$Z351,AB346:AB351)</f>
        <v>-1</v>
      </c>
      <c r="AZ346" s="405" cm="1">
        <f t="array" ref="AZ346">bdRateExtend($G346:$G351,J346:J351,$Z346:$Z351,AC346:AC351)</f>
        <v>-1</v>
      </c>
      <c r="BA346" s="405" t="e" cm="1">
        <f t="array" ref="BA346">bdRateExtend($G346:$G351,K346:K351,$Z346:$Z351,AD346:AD351)</f>
        <v>#VALUE!</v>
      </c>
      <c r="BB346" s="401" cm="1">
        <f t="array" ref="BB346">bdRateExtend($G346:$G349,L346:L349,$Z346:$Z349,AE346:AE349)</f>
        <v>-1</v>
      </c>
      <c r="BC346" s="376" cm="1">
        <f t="array" ref="BC346">bdRateExtend($G346:$G351,L346:L351,$Z346:$Z351,AE346:AE351)</f>
        <v>-1</v>
      </c>
      <c r="BD346" s="401" cm="1">
        <f t="array" ref="BD346">bdRateExtend($G346:$G349,M346:M349,$Z346:$Z349,AF346:AF349)</f>
        <v>-1</v>
      </c>
      <c r="BE346" s="376" cm="1">
        <f t="array" ref="BE346">bdRateExtend($G346:$G351,M346:M351,$Z346:$Z351,AF346:AF351)</f>
        <v>-1</v>
      </c>
      <c r="BF346" s="379" cm="1">
        <f t="array" ref="BF346">bdRateExtend($G346:$G349,N346:N349,$Z346:$Z349,AG346:AG349)</f>
        <v>-1</v>
      </c>
      <c r="BG346" s="376" cm="1">
        <f t="array" ref="BG346">bdRateExtend($G346:$G351,N346:N351,$Z346:$Z351,AG346:AG351)</f>
        <v>-1</v>
      </c>
      <c r="BH346" s="379" t="e" cm="1">
        <f t="array" ref="BH346">bdRateExtend($G346:$G349,O346:O349,$Z346:$Z349,AH346:AH349)</f>
        <v>#VALUE!</v>
      </c>
      <c r="BI346" s="376" t="e" cm="1">
        <f t="array" ref="BI346">bdRateExtend($G346:$G351,O346:O351,$Z346:$Z351,AH346:AH351)</f>
        <v>#VALUE!</v>
      </c>
      <c r="BJ346" s="401" t="e" cm="1">
        <f t="array" ref="BJ346">bdRateExtend($G346:$G349,P346:P349,$Z346:$Z349,AI346:AI349)</f>
        <v>#VALUE!</v>
      </c>
      <c r="BK346" s="376" t="e" cm="1">
        <f t="array" ref="BK346">bdRateExtend($G346:$G351,P346:P351,$Z346:$Z351,AI346:AI351)</f>
        <v>#VALUE!</v>
      </c>
      <c r="BL346" s="401" t="e" cm="1">
        <f t="array" ref="BL346">bdRateExtend($G346:$G349,Q346:Q349,$Z346:$Z349,AJ346:AJ349)</f>
        <v>#VALUE!</v>
      </c>
      <c r="BM346" s="376" t="e" cm="1">
        <f t="array" ref="BM346">bdRateExtend($G346:$G351,Q346:Q351,$Z346:$Z351,AJ346:AJ351)</f>
        <v>#VALUE!</v>
      </c>
      <c r="BN346" s="401" t="e" cm="1">
        <f t="array" ref="BN346">bdRateExtend($G346:$G349,R346:R349,$Z346:$Z349,AK346:AK349)</f>
        <v>#VALUE!</v>
      </c>
      <c r="BO346" s="402" t="e" cm="1">
        <f t="array" ref="BO346">bdRateExtend($G346:$G351,R346:R351,$Z346:$Z351,AK346:AK351)</f>
        <v>#VALUE!</v>
      </c>
      <c r="BP346" s="402" t="e" cm="1">
        <f t="array" ref="BP346">bdRateExtend($G346:$G351,S346:S351,$Z346:$Z351,AL346:AL351)</f>
        <v>#VALUE!</v>
      </c>
      <c r="BQ346" s="402" t="e" cm="1">
        <f t="array" ref="BQ346">bdRateExtend($G346:$G351,T346:T351,$Z346:$Z351,AM346:AM351)</f>
        <v>#VALUE!</v>
      </c>
      <c r="BR346" s="402" t="e" cm="1">
        <f t="array" ref="BR346">bdRateExtend($G346:$G351,U346:U351,$Z346:$Z351,AN346:AN351)</f>
        <v>#VALUE!</v>
      </c>
    </row>
    <row r="347" spans="1:70" ht="17" customHeight="1" x14ac:dyDescent="0.2">
      <c r="A347" s="387"/>
      <c r="B347" s="390"/>
      <c r="C347" s="393"/>
      <c r="D347" s="396"/>
      <c r="E347" s="399"/>
      <c r="F347" s="312">
        <v>27</v>
      </c>
      <c r="G347" s="35">
        <f>'Anchor-Still'!B344</f>
        <v>0</v>
      </c>
      <c r="H347" s="40">
        <f>'Anchor-Still'!C344</f>
        <v>0</v>
      </c>
      <c r="I347" s="40">
        <f>'Anchor-Still'!D344</f>
        <v>0</v>
      </c>
      <c r="J347" s="40">
        <f>'Anchor-Still'!E344</f>
        <v>0</v>
      </c>
      <c r="K347" s="40"/>
      <c r="L347" s="40">
        <f>'Anchor-Still'!F344</f>
        <v>0</v>
      </c>
      <c r="M347" s="40">
        <f>'Anchor-Still'!G344</f>
        <v>0</v>
      </c>
      <c r="N347" s="40">
        <f>'Anchor-Still'!H344</f>
        <v>0</v>
      </c>
      <c r="O347" s="40"/>
      <c r="P347" s="40"/>
      <c r="Q347" s="40"/>
      <c r="R347" s="40"/>
      <c r="S347" s="40"/>
      <c r="T347" s="40"/>
      <c r="U347" s="40"/>
      <c r="V347" s="40">
        <f>'Anchor-Still'!I344</f>
        <v>0</v>
      </c>
      <c r="W347" s="40">
        <f>'Anchor-Still'!J344</f>
        <v>0</v>
      </c>
      <c r="X347" s="36">
        <f t="shared" si="23"/>
        <v>0</v>
      </c>
      <c r="Y347" s="15"/>
      <c r="Z347" s="35">
        <f>'Test-Still'!B344</f>
        <v>1206640</v>
      </c>
      <c r="AA347" s="40">
        <f>'Test-Still'!C344</f>
        <v>37.308999999999997</v>
      </c>
      <c r="AB347" s="40">
        <f>'Test-Still'!D344</f>
        <v>44.846200000000003</v>
      </c>
      <c r="AC347" s="40">
        <f>'Test-Still'!E344</f>
        <v>45.3645</v>
      </c>
      <c r="AD347" s="40"/>
      <c r="AE347" s="40">
        <f>'Test-Still'!F344</f>
        <v>22.142199999999999</v>
      </c>
      <c r="AF347" s="40">
        <f>'Test-Still'!G344</f>
        <v>21.2197</v>
      </c>
      <c r="AG347" s="40">
        <f>'Test-Still'!H344</f>
        <v>92.660600000000002</v>
      </c>
      <c r="AH347" s="40"/>
      <c r="AI347" s="40"/>
      <c r="AJ347" s="40"/>
      <c r="AK347" s="40"/>
      <c r="AL347" s="40"/>
      <c r="AM347" s="40"/>
      <c r="AN347" s="40"/>
      <c r="AO347" s="40">
        <f>'Test-Still'!I344</f>
        <v>53.9</v>
      </c>
      <c r="AP347" s="40">
        <f>'Test-Still'!J344</f>
        <v>8.8900000000000007E-2</v>
      </c>
      <c r="AQ347" s="36">
        <f t="shared" si="24"/>
        <v>1.4972222222222222E-2</v>
      </c>
      <c r="AR347" s="35" t="e">
        <f t="shared" si="25"/>
        <v>#DIV/0!</v>
      </c>
      <c r="AS347" s="40" t="e">
        <f t="shared" si="26"/>
        <v>#DIV/0!</v>
      </c>
      <c r="AT347" s="16"/>
      <c r="AU347" s="16"/>
      <c r="AV347" s="381"/>
      <c r="AW347" s="382"/>
      <c r="AX347" s="403"/>
      <c r="AY347" s="403"/>
      <c r="AZ347" s="406"/>
      <c r="BA347" s="406"/>
      <c r="BB347" s="382"/>
      <c r="BC347" s="377"/>
      <c r="BD347" s="382"/>
      <c r="BE347" s="377"/>
      <c r="BF347" s="380"/>
      <c r="BG347" s="377"/>
      <c r="BH347" s="380"/>
      <c r="BI347" s="377"/>
      <c r="BJ347" s="382"/>
      <c r="BK347" s="377"/>
      <c r="BL347" s="382"/>
      <c r="BM347" s="377"/>
      <c r="BN347" s="382"/>
      <c r="BO347" s="403"/>
      <c r="BP347" s="403"/>
      <c r="BQ347" s="403"/>
      <c r="BR347" s="403"/>
    </row>
    <row r="348" spans="1:70" ht="17" customHeight="1" x14ac:dyDescent="0.2">
      <c r="A348" s="387"/>
      <c r="B348" s="390"/>
      <c r="C348" s="393"/>
      <c r="D348" s="396"/>
      <c r="E348" s="399"/>
      <c r="F348" s="312">
        <v>36</v>
      </c>
      <c r="G348" s="35">
        <f>'Anchor-Still'!B345</f>
        <v>0</v>
      </c>
      <c r="H348" s="40">
        <f>'Anchor-Still'!C345</f>
        <v>0</v>
      </c>
      <c r="I348" s="40">
        <f>'Anchor-Still'!D345</f>
        <v>0</v>
      </c>
      <c r="J348" s="40">
        <f>'Anchor-Still'!E345</f>
        <v>0</v>
      </c>
      <c r="K348" s="40"/>
      <c r="L348" s="40">
        <f>'Anchor-Still'!F345</f>
        <v>0</v>
      </c>
      <c r="M348" s="40">
        <f>'Anchor-Still'!G345</f>
        <v>0</v>
      </c>
      <c r="N348" s="40">
        <f>'Anchor-Still'!H345</f>
        <v>0</v>
      </c>
      <c r="O348" s="40"/>
      <c r="P348" s="40"/>
      <c r="Q348" s="40"/>
      <c r="R348" s="40"/>
      <c r="S348" s="40"/>
      <c r="T348" s="40"/>
      <c r="U348" s="40"/>
      <c r="V348" s="40">
        <f>'Anchor-Still'!I345</f>
        <v>0</v>
      </c>
      <c r="W348" s="40">
        <f>'Anchor-Still'!J345</f>
        <v>0</v>
      </c>
      <c r="X348" s="36">
        <f t="shared" si="23"/>
        <v>0</v>
      </c>
      <c r="Y348" s="15"/>
      <c r="Z348" s="35">
        <f>'Test-Still'!B345</f>
        <v>735512</v>
      </c>
      <c r="AA348" s="40">
        <f>'Test-Still'!C345</f>
        <v>33.2971</v>
      </c>
      <c r="AB348" s="40">
        <f>'Test-Still'!D345</f>
        <v>43.118200000000002</v>
      </c>
      <c r="AC348" s="40">
        <f>'Test-Still'!E345</f>
        <v>43.593699999999998</v>
      </c>
      <c r="AD348" s="40"/>
      <c r="AE348" s="40">
        <f>'Test-Still'!F345</f>
        <v>18.157699999999998</v>
      </c>
      <c r="AF348" s="40">
        <f>'Test-Still'!G345</f>
        <v>17.659199999999998</v>
      </c>
      <c r="AG348" s="40">
        <f>'Test-Still'!H345</f>
        <v>87.014799999999994</v>
      </c>
      <c r="AH348" s="40"/>
      <c r="AI348" s="40"/>
      <c r="AJ348" s="40"/>
      <c r="AK348" s="40"/>
      <c r="AL348" s="40"/>
      <c r="AM348" s="40"/>
      <c r="AN348" s="40"/>
      <c r="AO348" s="40">
        <f>'Test-Still'!I345</f>
        <v>62.7</v>
      </c>
      <c r="AP348" s="40">
        <f>'Test-Still'!J345</f>
        <v>9.6199999999999994E-2</v>
      </c>
      <c r="AQ348" s="36">
        <f t="shared" si="24"/>
        <v>1.7416666666666667E-2</v>
      </c>
      <c r="AR348" s="35" t="e">
        <f t="shared" si="25"/>
        <v>#DIV/0!</v>
      </c>
      <c r="AS348" s="40" t="e">
        <f t="shared" si="26"/>
        <v>#DIV/0!</v>
      </c>
      <c r="AT348" s="16"/>
      <c r="AU348" s="16"/>
      <c r="AV348" s="381" t="s">
        <v>124</v>
      </c>
      <c r="AW348" s="382" cm="1">
        <f t="array" ref="AW348">bdRateExtend($G347:$G350,H347:H350,$Z347:$Z350,AA347:AA350)</f>
        <v>-1</v>
      </c>
      <c r="AX348" s="403"/>
      <c r="AY348" s="403"/>
      <c r="AZ348" s="406"/>
      <c r="BA348" s="406"/>
      <c r="BB348" s="382" cm="1">
        <f t="array" ref="BB348">bdRateExtend($G347:$G350,L347:L350,$Z347:$Z350,AE347:AE350)</f>
        <v>-1</v>
      </c>
      <c r="BC348" s="377"/>
      <c r="BD348" s="382" cm="1">
        <f t="array" ref="BD348">bdRateExtend($G347:$G350,M347:M350,$Z347:$Z350,AF347:AF350)</f>
        <v>-1</v>
      </c>
      <c r="BE348" s="377"/>
      <c r="BF348" s="380" cm="1">
        <f t="array" ref="BF348">bdRateExtend($G347:$G350,N347:N350,$Z347:$Z350,AG347:AG350)</f>
        <v>-1</v>
      </c>
      <c r="BG348" s="377"/>
      <c r="BH348" s="380" t="e" cm="1">
        <f t="array" ref="BH348">bdRateExtend($G347:$G350,O347:O350,$Z347:$Z350,AH347:AH350)</f>
        <v>#VALUE!</v>
      </c>
      <c r="BI348" s="377"/>
      <c r="BJ348" s="382" t="e" cm="1">
        <f t="array" ref="BJ348">bdRateExtend($G347:$G350,P347:P350,$Z347:$Z350,AI347:AI350)</f>
        <v>#VALUE!</v>
      </c>
      <c r="BK348" s="377"/>
      <c r="BL348" s="382" t="e" cm="1">
        <f t="array" ref="BL348">bdRateExtend($G347:$G350,Q347:Q350,$Z347:$Z350,AJ347:AJ350)</f>
        <v>#VALUE!</v>
      </c>
      <c r="BM348" s="377"/>
      <c r="BN348" s="382" t="e" cm="1">
        <f t="array" ref="BN348">bdRateExtend($G347:$G350,R347:R350,$Z347:$Z350,AK347:AK350)</f>
        <v>#VALUE!</v>
      </c>
      <c r="BO348" s="403"/>
      <c r="BP348" s="403"/>
      <c r="BQ348" s="403"/>
      <c r="BR348" s="403"/>
    </row>
    <row r="349" spans="1:70" ht="17" customHeight="1" x14ac:dyDescent="0.2">
      <c r="A349" s="387"/>
      <c r="B349" s="390"/>
      <c r="C349" s="393"/>
      <c r="D349" s="396"/>
      <c r="E349" s="399"/>
      <c r="F349" s="312">
        <v>45</v>
      </c>
      <c r="G349" s="35">
        <f>'Anchor-Still'!B346</f>
        <v>0</v>
      </c>
      <c r="H349" s="40">
        <f>'Anchor-Still'!C346</f>
        <v>0</v>
      </c>
      <c r="I349" s="40">
        <f>'Anchor-Still'!D346</f>
        <v>0</v>
      </c>
      <c r="J349" s="40">
        <f>'Anchor-Still'!E346</f>
        <v>0</v>
      </c>
      <c r="K349" s="40"/>
      <c r="L349" s="40">
        <f>'Anchor-Still'!F346</f>
        <v>0</v>
      </c>
      <c r="M349" s="40">
        <f>'Anchor-Still'!G346</f>
        <v>0</v>
      </c>
      <c r="N349" s="40">
        <f>'Anchor-Still'!H346</f>
        <v>0</v>
      </c>
      <c r="O349" s="40"/>
      <c r="P349" s="40"/>
      <c r="Q349" s="40"/>
      <c r="R349" s="40"/>
      <c r="S349" s="40"/>
      <c r="T349" s="40"/>
      <c r="U349" s="40"/>
      <c r="V349" s="40">
        <f>'Anchor-Still'!I346</f>
        <v>0</v>
      </c>
      <c r="W349" s="40">
        <f>'Anchor-Still'!J346</f>
        <v>0</v>
      </c>
      <c r="X349" s="36">
        <f t="shared" si="23"/>
        <v>0</v>
      </c>
      <c r="Y349" s="15"/>
      <c r="Z349" s="35">
        <f>'Test-Still'!B346</f>
        <v>387992</v>
      </c>
      <c r="AA349" s="40">
        <f>'Test-Still'!C346</f>
        <v>29.5153</v>
      </c>
      <c r="AB349" s="40">
        <f>'Test-Still'!D346</f>
        <v>40.15</v>
      </c>
      <c r="AC349" s="40">
        <f>'Test-Still'!E346</f>
        <v>40.478200000000001</v>
      </c>
      <c r="AD349" s="40"/>
      <c r="AE349" s="40">
        <f>'Test-Still'!F346</f>
        <v>14.3207</v>
      </c>
      <c r="AF349" s="40">
        <f>'Test-Still'!G346</f>
        <v>14.241899999999999</v>
      </c>
      <c r="AG349" s="40">
        <f>'Test-Still'!H346</f>
        <v>74.972999999999999</v>
      </c>
      <c r="AH349" s="40"/>
      <c r="AI349" s="40"/>
      <c r="AJ349" s="40"/>
      <c r="AK349" s="40"/>
      <c r="AL349" s="40"/>
      <c r="AM349" s="40"/>
      <c r="AN349" s="40"/>
      <c r="AO349" s="40">
        <f>'Test-Still'!I346</f>
        <v>44.5</v>
      </c>
      <c r="AP349" s="40">
        <f>'Test-Still'!J346</f>
        <v>5.4899999999999997E-2</v>
      </c>
      <c r="AQ349" s="36">
        <f t="shared" si="24"/>
        <v>1.2361111111111111E-2</v>
      </c>
      <c r="AR349" s="35" t="e">
        <f t="shared" si="25"/>
        <v>#DIV/0!</v>
      </c>
      <c r="AS349" s="40" t="e">
        <f t="shared" si="26"/>
        <v>#DIV/0!</v>
      </c>
      <c r="AT349" s="16"/>
      <c r="AU349" s="16"/>
      <c r="AV349" s="381"/>
      <c r="AW349" s="382"/>
      <c r="AX349" s="403"/>
      <c r="AY349" s="403"/>
      <c r="AZ349" s="406"/>
      <c r="BA349" s="406"/>
      <c r="BB349" s="382"/>
      <c r="BC349" s="377"/>
      <c r="BD349" s="382"/>
      <c r="BE349" s="377"/>
      <c r="BF349" s="380"/>
      <c r="BG349" s="377"/>
      <c r="BH349" s="380"/>
      <c r="BI349" s="377"/>
      <c r="BJ349" s="382"/>
      <c r="BK349" s="377"/>
      <c r="BL349" s="382"/>
      <c r="BM349" s="377"/>
      <c r="BN349" s="382"/>
      <c r="BO349" s="403"/>
      <c r="BP349" s="403"/>
      <c r="BQ349" s="403"/>
      <c r="BR349" s="403"/>
    </row>
    <row r="350" spans="1:70" ht="17" customHeight="1" x14ac:dyDescent="0.2">
      <c r="A350" s="387"/>
      <c r="B350" s="390"/>
      <c r="C350" s="393"/>
      <c r="D350" s="396"/>
      <c r="E350" s="399"/>
      <c r="F350" s="312">
        <v>54</v>
      </c>
      <c r="G350" s="35">
        <f>'Anchor-Still'!B347</f>
        <v>0</v>
      </c>
      <c r="H350" s="40">
        <f>'Anchor-Still'!C347</f>
        <v>0</v>
      </c>
      <c r="I350" s="40">
        <f>'Anchor-Still'!D347</f>
        <v>0</v>
      </c>
      <c r="J350" s="40">
        <f>'Anchor-Still'!E347</f>
        <v>0</v>
      </c>
      <c r="K350" s="40"/>
      <c r="L350" s="40">
        <f>'Anchor-Still'!F347</f>
        <v>0</v>
      </c>
      <c r="M350" s="40">
        <f>'Anchor-Still'!G347</f>
        <v>0</v>
      </c>
      <c r="N350" s="40">
        <f>'Anchor-Still'!H347</f>
        <v>0</v>
      </c>
      <c r="O350" s="40"/>
      <c r="P350" s="40"/>
      <c r="Q350" s="40"/>
      <c r="R350" s="40"/>
      <c r="S350" s="40"/>
      <c r="T350" s="40"/>
      <c r="U350" s="40"/>
      <c r="V350" s="40">
        <f>'Anchor-Still'!I347</f>
        <v>0</v>
      </c>
      <c r="W350" s="40">
        <f>'Anchor-Still'!J347</f>
        <v>0</v>
      </c>
      <c r="X350" s="36">
        <f t="shared" si="23"/>
        <v>0</v>
      </c>
      <c r="Y350" s="15"/>
      <c r="Z350" s="35">
        <f>'Test-Still'!B347</f>
        <v>177424</v>
      </c>
      <c r="AA350" s="40">
        <f>'Test-Still'!C347</f>
        <v>26.475200000000001</v>
      </c>
      <c r="AB350" s="40">
        <f>'Test-Still'!D347</f>
        <v>37.076599999999999</v>
      </c>
      <c r="AC350" s="40">
        <f>'Test-Still'!E347</f>
        <v>37.441099999999999</v>
      </c>
      <c r="AD350" s="40"/>
      <c r="AE350" s="40">
        <f>'Test-Still'!F347</f>
        <v>10.9634</v>
      </c>
      <c r="AF350" s="40">
        <f>'Test-Still'!G347</f>
        <v>11.1699</v>
      </c>
      <c r="AG350" s="40">
        <f>'Test-Still'!H347</f>
        <v>56.4694</v>
      </c>
      <c r="AH350" s="40"/>
      <c r="AI350" s="40"/>
      <c r="AJ350" s="40"/>
      <c r="AK350" s="40"/>
      <c r="AL350" s="40"/>
      <c r="AM350" s="40"/>
      <c r="AN350" s="40"/>
      <c r="AO350" s="40">
        <f>'Test-Still'!I347</f>
        <v>30</v>
      </c>
      <c r="AP350" s="40">
        <f>'Test-Still'!J347</f>
        <v>4.36E-2</v>
      </c>
      <c r="AQ350" s="36">
        <f t="shared" si="24"/>
        <v>8.3333333333333332E-3</v>
      </c>
      <c r="AR350" s="35" t="e">
        <f t="shared" si="25"/>
        <v>#DIV/0!</v>
      </c>
      <c r="AS350" s="40" t="e">
        <f t="shared" si="26"/>
        <v>#DIV/0!</v>
      </c>
      <c r="AT350" s="16"/>
      <c r="AU350" s="16"/>
      <c r="AV350" s="381" t="s">
        <v>125</v>
      </c>
      <c r="AW350" s="382" cm="1">
        <f t="array" ref="AW350">bdRateExtend($G348:$G351,H348:H351,$Z348:$Z351,AA348:AA351)</f>
        <v>-1</v>
      </c>
      <c r="AX350" s="403"/>
      <c r="AY350" s="403"/>
      <c r="AZ350" s="406"/>
      <c r="BA350" s="406"/>
      <c r="BB350" s="382" cm="1">
        <f t="array" ref="BB350">bdRateExtend($G348:$G351,L348:L351,$Z348:$Z351,AE348:AE351)</f>
        <v>-1</v>
      </c>
      <c r="BC350" s="377"/>
      <c r="BD350" s="382" cm="1">
        <f t="array" ref="BD350">bdRateExtend($G348:$G351,M348:M351,$Z348:$Z351,AF348:AF351)</f>
        <v>-1</v>
      </c>
      <c r="BE350" s="377"/>
      <c r="BF350" s="380" cm="1">
        <f t="array" ref="BF350">bdRateExtend($G348:$G351,N348:N351,$Z348:$Z351,AG348:AG351)</f>
        <v>-1</v>
      </c>
      <c r="BG350" s="377"/>
      <c r="BH350" s="380" t="e" cm="1">
        <f t="array" ref="BH350">bdRateExtend($G348:$G351,O348:O351,$Z348:$Z351,AH348:AH351)</f>
        <v>#VALUE!</v>
      </c>
      <c r="BI350" s="377"/>
      <c r="BJ350" s="382" t="e" cm="1">
        <f t="array" ref="BJ350">bdRateExtend($G348:$G351,P348:P351,$Z348:$Z351,AI348:AI351)</f>
        <v>#VALUE!</v>
      </c>
      <c r="BK350" s="377"/>
      <c r="BL350" s="382" t="e" cm="1">
        <f t="array" ref="BL350">bdRateExtend($G348:$G351,Q348:Q351,$Z348:$Z351,AJ348:AJ351)</f>
        <v>#VALUE!</v>
      </c>
      <c r="BM350" s="377"/>
      <c r="BN350" s="382" t="e" cm="1">
        <f t="array" ref="BN350">bdRateExtend($G348:$G351,R348:R351,$Z348:$Z351,AK348:AK351)</f>
        <v>#VALUE!</v>
      </c>
      <c r="BO350" s="403"/>
      <c r="BP350" s="403"/>
      <c r="BQ350" s="403"/>
      <c r="BR350" s="403"/>
    </row>
    <row r="351" spans="1:70" ht="17" customHeight="1" thickBot="1" x14ac:dyDescent="0.25">
      <c r="A351" s="387"/>
      <c r="B351" s="391"/>
      <c r="C351" s="394"/>
      <c r="D351" s="397"/>
      <c r="E351" s="400"/>
      <c r="F351" s="313">
        <v>63</v>
      </c>
      <c r="G351" s="37">
        <f>'Anchor-Still'!B348</f>
        <v>0</v>
      </c>
      <c r="H351" s="38">
        <f>'Anchor-Still'!C348</f>
        <v>0</v>
      </c>
      <c r="I351" s="38">
        <f>'Anchor-Still'!D348</f>
        <v>0</v>
      </c>
      <c r="J351" s="38">
        <f>'Anchor-Still'!E348</f>
        <v>0</v>
      </c>
      <c r="K351" s="38"/>
      <c r="L351" s="38">
        <f>'Anchor-Still'!F348</f>
        <v>0</v>
      </c>
      <c r="M351" s="38">
        <f>'Anchor-Still'!G348</f>
        <v>0</v>
      </c>
      <c r="N351" s="38">
        <f>'Anchor-Still'!H348</f>
        <v>0</v>
      </c>
      <c r="O351" s="38"/>
      <c r="P351" s="38"/>
      <c r="Q351" s="38"/>
      <c r="R351" s="38"/>
      <c r="S351" s="38"/>
      <c r="T351" s="38"/>
      <c r="U351" s="38"/>
      <c r="V351" s="38">
        <f>'Anchor-Still'!I348</f>
        <v>0</v>
      </c>
      <c r="W351" s="38">
        <f>'Anchor-Still'!J348</f>
        <v>0</v>
      </c>
      <c r="X351" s="39">
        <f t="shared" si="23"/>
        <v>0</v>
      </c>
      <c r="Y351" s="15"/>
      <c r="Z351" s="37">
        <f>'Test-Still'!B348</f>
        <v>33880</v>
      </c>
      <c r="AA351" s="38">
        <f>'Test-Still'!C348</f>
        <v>22.797000000000001</v>
      </c>
      <c r="AB351" s="38">
        <f>'Test-Still'!D348</f>
        <v>35.263800000000003</v>
      </c>
      <c r="AC351" s="38">
        <f>'Test-Still'!E348</f>
        <v>35.945399999999999</v>
      </c>
      <c r="AD351" s="38"/>
      <c r="AE351" s="38">
        <f>'Test-Still'!F348</f>
        <v>6.0349000000000004</v>
      </c>
      <c r="AF351" s="38">
        <f>'Test-Still'!G348</f>
        <v>6.6792999999999996</v>
      </c>
      <c r="AG351" s="38">
        <f>'Test-Still'!H348</f>
        <v>17.650700000000001</v>
      </c>
      <c r="AH351" s="38"/>
      <c r="AI351" s="38"/>
      <c r="AJ351" s="38"/>
      <c r="AK351" s="38"/>
      <c r="AL351" s="38"/>
      <c r="AM351" s="38"/>
      <c r="AN351" s="38"/>
      <c r="AO351" s="38">
        <f>'Test-Still'!I348</f>
        <v>12.4</v>
      </c>
      <c r="AP351" s="38">
        <f>'Test-Still'!J348</f>
        <v>2.3300000000000001E-2</v>
      </c>
      <c r="AQ351" s="39">
        <f t="shared" si="24"/>
        <v>3.4444444444444444E-3</v>
      </c>
      <c r="AR351" s="37" t="e">
        <f t="shared" si="25"/>
        <v>#DIV/0!</v>
      </c>
      <c r="AS351" s="38" t="e">
        <f t="shared" si="26"/>
        <v>#DIV/0!</v>
      </c>
      <c r="AT351" s="16"/>
      <c r="AU351" s="16"/>
      <c r="AV351" s="383"/>
      <c r="AW351" s="384"/>
      <c r="AX351" s="404"/>
      <c r="AY351" s="404"/>
      <c r="AZ351" s="407"/>
      <c r="BA351" s="407"/>
      <c r="BB351" s="384"/>
      <c r="BC351" s="378"/>
      <c r="BD351" s="384"/>
      <c r="BE351" s="378"/>
      <c r="BF351" s="385"/>
      <c r="BG351" s="378"/>
      <c r="BH351" s="385"/>
      <c r="BI351" s="378"/>
      <c r="BJ351" s="384"/>
      <c r="BK351" s="378"/>
      <c r="BL351" s="384"/>
      <c r="BM351" s="378"/>
      <c r="BN351" s="384"/>
      <c r="BO351" s="404"/>
      <c r="BP351" s="404"/>
      <c r="BQ351" s="404"/>
      <c r="BR351" s="404"/>
    </row>
    <row r="352" spans="1:70" ht="17" customHeight="1" x14ac:dyDescent="0.2">
      <c r="A352" s="387"/>
      <c r="B352" s="389" t="s">
        <v>1284</v>
      </c>
      <c r="C352" s="392" t="s">
        <v>1253</v>
      </c>
      <c r="D352" s="395"/>
      <c r="E352" s="398">
        <v>8</v>
      </c>
      <c r="F352" s="311">
        <v>18</v>
      </c>
      <c r="G352" s="32">
        <f>'Anchor-Still'!B349</f>
        <v>0</v>
      </c>
      <c r="H352" s="33">
        <f>'Anchor-Still'!C349</f>
        <v>0</v>
      </c>
      <c r="I352" s="33">
        <f>'Anchor-Still'!D349</f>
        <v>0</v>
      </c>
      <c r="J352" s="33">
        <f>'Anchor-Still'!E349</f>
        <v>0</v>
      </c>
      <c r="K352" s="33"/>
      <c r="L352" s="33">
        <f>'Anchor-Still'!F349</f>
        <v>0</v>
      </c>
      <c r="M352" s="33">
        <f>'Anchor-Still'!G349</f>
        <v>0</v>
      </c>
      <c r="N352" s="33">
        <f>'Anchor-Still'!H349</f>
        <v>0</v>
      </c>
      <c r="O352" s="33"/>
      <c r="P352" s="33"/>
      <c r="Q352" s="33"/>
      <c r="R352" s="33"/>
      <c r="S352" s="33"/>
      <c r="T352" s="33"/>
      <c r="U352" s="33"/>
      <c r="V352" s="33">
        <f>'Anchor-Still'!I349</f>
        <v>0</v>
      </c>
      <c r="W352" s="33">
        <f>'Anchor-Still'!J349</f>
        <v>0</v>
      </c>
      <c r="X352" s="34">
        <f t="shared" si="23"/>
        <v>0</v>
      </c>
      <c r="Y352" s="15"/>
      <c r="Z352" s="32">
        <f>'Test-Still'!B349</f>
        <v>349000</v>
      </c>
      <c r="AA352" s="33">
        <f>'Test-Still'!C349</f>
        <v>44.276499999999999</v>
      </c>
      <c r="AB352" s="33">
        <f>'Test-Still'!D349</f>
        <v>47.034700000000001</v>
      </c>
      <c r="AC352" s="33">
        <f>'Test-Still'!E349</f>
        <v>46.985799999999998</v>
      </c>
      <c r="AD352" s="33"/>
      <c r="AE352" s="33">
        <f>'Test-Still'!F349</f>
        <v>24.812799999999999</v>
      </c>
      <c r="AF352" s="33">
        <f>'Test-Still'!G349</f>
        <v>23.958200000000001</v>
      </c>
      <c r="AG352" s="33">
        <f>'Test-Still'!H349</f>
        <v>94.618499999999997</v>
      </c>
      <c r="AH352" s="33"/>
      <c r="AI352" s="33"/>
      <c r="AJ352" s="33"/>
      <c r="AK352" s="33"/>
      <c r="AL352" s="33"/>
      <c r="AM352" s="33"/>
      <c r="AN352" s="33"/>
      <c r="AO352" s="33">
        <f>'Test-Still'!I349</f>
        <v>29.8</v>
      </c>
      <c r="AP352" s="33">
        <f>'Test-Still'!J349</f>
        <v>4.7500000000000001E-2</v>
      </c>
      <c r="AQ352" s="34">
        <f t="shared" si="24"/>
        <v>8.277777777777778E-3</v>
      </c>
      <c r="AR352" s="32" t="e">
        <f t="shared" si="25"/>
        <v>#DIV/0!</v>
      </c>
      <c r="AS352" s="33" t="e">
        <f t="shared" si="26"/>
        <v>#DIV/0!</v>
      </c>
      <c r="AT352" s="16"/>
      <c r="AU352" s="16"/>
      <c r="AV352" s="440" t="s">
        <v>123</v>
      </c>
      <c r="AW352" s="401" cm="1">
        <f t="array" ref="AW352">bdRateExtend($G352:$G355,H352:H355,$Z352:$Z355,AA352:AA355)</f>
        <v>-1</v>
      </c>
      <c r="AX352" s="402" cm="1">
        <f t="array" ref="AX352">bdRateExtend($G352:$G357,H352:H357,$Z352:$Z357,AA352:AA357)</f>
        <v>-1</v>
      </c>
      <c r="AY352" s="402" cm="1">
        <f t="array" ref="AY352">bdRateExtend($G352:$G357,I352:I357,$Z352:$Z357,AB352:AB357)</f>
        <v>-1</v>
      </c>
      <c r="AZ352" s="405" cm="1">
        <f t="array" ref="AZ352">bdRateExtend($G352:$G357,J352:J357,$Z352:$Z357,AC352:AC357)</f>
        <v>-1</v>
      </c>
      <c r="BA352" s="405" t="e" cm="1">
        <f t="array" ref="BA352">bdRateExtend($G352:$G357,K352:K357,$Z352:$Z357,AD352:AD357)</f>
        <v>#VALUE!</v>
      </c>
      <c r="BB352" s="401" cm="1">
        <f t="array" ref="BB352">bdRateExtend($G352:$G355,L352:L355,$Z352:$Z355,AE352:AE355)</f>
        <v>-1</v>
      </c>
      <c r="BC352" s="376" cm="1">
        <f t="array" ref="BC352">bdRateExtend($G352:$G357,L352:L357,$Z352:$Z357,AE352:AE357)</f>
        <v>-1</v>
      </c>
      <c r="BD352" s="401" cm="1">
        <f t="array" ref="BD352">bdRateExtend($G352:$G355,M352:M355,$Z352:$Z355,AF352:AF355)</f>
        <v>-1</v>
      </c>
      <c r="BE352" s="376" cm="1">
        <f t="array" ref="BE352">bdRateExtend($G352:$G357,M352:M357,$Z352:$Z357,AF352:AF357)</f>
        <v>-1</v>
      </c>
      <c r="BF352" s="379" cm="1">
        <f t="array" ref="BF352">bdRateExtend($G352:$G355,N352:N355,$Z352:$Z355,AG352:AG355)</f>
        <v>-1</v>
      </c>
      <c r="BG352" s="376" cm="1">
        <f t="array" ref="BG352">bdRateExtend($G352:$G357,N352:N357,$Z352:$Z357,AG352:AG357)</f>
        <v>-1</v>
      </c>
      <c r="BH352" s="379" t="e" cm="1">
        <f t="array" ref="BH352">bdRateExtend($G352:$G355,O352:O355,$Z352:$Z355,AH352:AH355)</f>
        <v>#VALUE!</v>
      </c>
      <c r="BI352" s="376" t="e" cm="1">
        <f t="array" ref="BI352">bdRateExtend($G352:$G357,O352:O357,$Z352:$Z357,AH352:AH357)</f>
        <v>#VALUE!</v>
      </c>
      <c r="BJ352" s="401" t="e" cm="1">
        <f t="array" ref="BJ352">bdRateExtend($G352:$G355,P352:P355,$Z352:$Z355,AI352:AI355)</f>
        <v>#VALUE!</v>
      </c>
      <c r="BK352" s="376" t="e" cm="1">
        <f t="array" ref="BK352">bdRateExtend($G352:$G357,P352:P357,$Z352:$Z357,AI352:AI357)</f>
        <v>#VALUE!</v>
      </c>
      <c r="BL352" s="401" t="e" cm="1">
        <f t="array" ref="BL352">bdRateExtend($G352:$G355,Q352:Q355,$Z352:$Z355,AJ352:AJ355)</f>
        <v>#VALUE!</v>
      </c>
      <c r="BM352" s="376" t="e" cm="1">
        <f t="array" ref="BM352">bdRateExtend($G352:$G357,Q352:Q357,$Z352:$Z357,AJ352:AJ357)</f>
        <v>#VALUE!</v>
      </c>
      <c r="BN352" s="401" t="e" cm="1">
        <f t="array" ref="BN352">bdRateExtend($G352:$G355,R352:R355,$Z352:$Z355,AK352:AK355)</f>
        <v>#VALUE!</v>
      </c>
      <c r="BO352" s="402" t="e" cm="1">
        <f t="array" ref="BO352">bdRateExtend($G352:$G357,R352:R357,$Z352:$Z357,AK352:AK357)</f>
        <v>#VALUE!</v>
      </c>
      <c r="BP352" s="402" t="e" cm="1">
        <f t="array" ref="BP352">bdRateExtend($G352:$G357,S352:S357,$Z352:$Z357,AL352:AL357)</f>
        <v>#VALUE!</v>
      </c>
      <c r="BQ352" s="402" t="e" cm="1">
        <f t="array" ref="BQ352">bdRateExtend($G352:$G357,T352:T357,$Z352:$Z357,AM352:AM357)</f>
        <v>#VALUE!</v>
      </c>
      <c r="BR352" s="402" t="e" cm="1">
        <f t="array" ref="BR352">bdRateExtend($G352:$G357,U352:U357,$Z352:$Z357,AN352:AN357)</f>
        <v>#VALUE!</v>
      </c>
    </row>
    <row r="353" spans="1:70" ht="17" customHeight="1" x14ac:dyDescent="0.2">
      <c r="A353" s="387"/>
      <c r="B353" s="390"/>
      <c r="C353" s="393"/>
      <c r="D353" s="396"/>
      <c r="E353" s="399"/>
      <c r="F353" s="312">
        <v>27</v>
      </c>
      <c r="G353" s="35">
        <f>'Anchor-Still'!B350</f>
        <v>0</v>
      </c>
      <c r="H353" s="40">
        <f>'Anchor-Still'!C350</f>
        <v>0</v>
      </c>
      <c r="I353" s="40">
        <f>'Anchor-Still'!D350</f>
        <v>0</v>
      </c>
      <c r="J353" s="40">
        <f>'Anchor-Still'!E350</f>
        <v>0</v>
      </c>
      <c r="K353" s="40"/>
      <c r="L353" s="40">
        <f>'Anchor-Still'!F350</f>
        <v>0</v>
      </c>
      <c r="M353" s="40">
        <f>'Anchor-Still'!G350</f>
        <v>0</v>
      </c>
      <c r="N353" s="40">
        <f>'Anchor-Still'!H350</f>
        <v>0</v>
      </c>
      <c r="O353" s="40"/>
      <c r="P353" s="40"/>
      <c r="Q353" s="40"/>
      <c r="R353" s="40"/>
      <c r="S353" s="40"/>
      <c r="T353" s="40"/>
      <c r="U353" s="40"/>
      <c r="V353" s="40">
        <f>'Anchor-Still'!I350</f>
        <v>0</v>
      </c>
      <c r="W353" s="40">
        <f>'Anchor-Still'!J350</f>
        <v>0</v>
      </c>
      <c r="X353" s="36">
        <f t="shared" si="23"/>
        <v>0</v>
      </c>
      <c r="Y353" s="15"/>
      <c r="Z353" s="35">
        <f>'Test-Still'!B350</f>
        <v>213696</v>
      </c>
      <c r="AA353" s="40">
        <f>'Test-Still'!C350</f>
        <v>42.270800000000001</v>
      </c>
      <c r="AB353" s="40">
        <f>'Test-Still'!D350</f>
        <v>45.677399999999999</v>
      </c>
      <c r="AC353" s="40">
        <f>'Test-Still'!E350</f>
        <v>45.546500000000002</v>
      </c>
      <c r="AD353" s="40"/>
      <c r="AE353" s="40">
        <f>'Test-Still'!F350</f>
        <v>22.8157</v>
      </c>
      <c r="AF353" s="40">
        <f>'Test-Still'!G350</f>
        <v>22.205400000000001</v>
      </c>
      <c r="AG353" s="40">
        <f>'Test-Still'!H350</f>
        <v>92.025999999999996</v>
      </c>
      <c r="AH353" s="40"/>
      <c r="AI353" s="40"/>
      <c r="AJ353" s="40"/>
      <c r="AK353" s="40"/>
      <c r="AL353" s="40"/>
      <c r="AM353" s="40"/>
      <c r="AN353" s="40"/>
      <c r="AO353" s="40">
        <f>'Test-Still'!I350</f>
        <v>21.8</v>
      </c>
      <c r="AP353" s="40">
        <f>'Test-Still'!J350</f>
        <v>3.6799999999999999E-2</v>
      </c>
      <c r="AQ353" s="36">
        <f t="shared" si="24"/>
        <v>6.0555555555555553E-3</v>
      </c>
      <c r="AR353" s="35" t="e">
        <f t="shared" si="25"/>
        <v>#DIV/0!</v>
      </c>
      <c r="AS353" s="40" t="e">
        <f t="shared" si="26"/>
        <v>#DIV/0!</v>
      </c>
      <c r="AT353" s="16"/>
      <c r="AU353" s="16"/>
      <c r="AV353" s="381"/>
      <c r="AW353" s="382"/>
      <c r="AX353" s="403"/>
      <c r="AY353" s="403"/>
      <c r="AZ353" s="406"/>
      <c r="BA353" s="406"/>
      <c r="BB353" s="382"/>
      <c r="BC353" s="377"/>
      <c r="BD353" s="382"/>
      <c r="BE353" s="377"/>
      <c r="BF353" s="380"/>
      <c r="BG353" s="377"/>
      <c r="BH353" s="380"/>
      <c r="BI353" s="377"/>
      <c r="BJ353" s="382"/>
      <c r="BK353" s="377"/>
      <c r="BL353" s="382"/>
      <c r="BM353" s="377"/>
      <c r="BN353" s="382"/>
      <c r="BO353" s="403"/>
      <c r="BP353" s="403"/>
      <c r="BQ353" s="403"/>
      <c r="BR353" s="403"/>
    </row>
    <row r="354" spans="1:70" ht="17" customHeight="1" x14ac:dyDescent="0.2">
      <c r="A354" s="387"/>
      <c r="B354" s="390"/>
      <c r="C354" s="393"/>
      <c r="D354" s="396"/>
      <c r="E354" s="399"/>
      <c r="F354" s="312">
        <v>36</v>
      </c>
      <c r="G354" s="35">
        <f>'Anchor-Still'!B351</f>
        <v>0</v>
      </c>
      <c r="H354" s="40">
        <f>'Anchor-Still'!C351</f>
        <v>0</v>
      </c>
      <c r="I354" s="40">
        <f>'Anchor-Still'!D351</f>
        <v>0</v>
      </c>
      <c r="J354" s="40">
        <f>'Anchor-Still'!E351</f>
        <v>0</v>
      </c>
      <c r="K354" s="40"/>
      <c r="L354" s="40">
        <f>'Anchor-Still'!F351</f>
        <v>0</v>
      </c>
      <c r="M354" s="40">
        <f>'Anchor-Still'!G351</f>
        <v>0</v>
      </c>
      <c r="N354" s="40">
        <f>'Anchor-Still'!H351</f>
        <v>0</v>
      </c>
      <c r="O354" s="40"/>
      <c r="P354" s="40"/>
      <c r="Q354" s="40"/>
      <c r="R354" s="40"/>
      <c r="S354" s="40"/>
      <c r="T354" s="40"/>
      <c r="U354" s="40"/>
      <c r="V354" s="40">
        <f>'Anchor-Still'!I351</f>
        <v>0</v>
      </c>
      <c r="W354" s="40">
        <f>'Anchor-Still'!J351</f>
        <v>0</v>
      </c>
      <c r="X354" s="36">
        <f t="shared" si="23"/>
        <v>0</v>
      </c>
      <c r="Y354" s="15"/>
      <c r="Z354" s="35">
        <f>'Test-Still'!B351</f>
        <v>112312</v>
      </c>
      <c r="AA354" s="40">
        <f>'Test-Still'!C351</f>
        <v>39.817900000000002</v>
      </c>
      <c r="AB354" s="40">
        <f>'Test-Still'!D351</f>
        <v>43.871899999999997</v>
      </c>
      <c r="AC354" s="40">
        <f>'Test-Still'!E351</f>
        <v>43.765000000000001</v>
      </c>
      <c r="AD354" s="40"/>
      <c r="AE354" s="40">
        <f>'Test-Still'!F351</f>
        <v>19.861000000000001</v>
      </c>
      <c r="AF354" s="40">
        <f>'Test-Still'!G351</f>
        <v>19.693200000000001</v>
      </c>
      <c r="AG354" s="40">
        <f>'Test-Still'!H351</f>
        <v>86.611800000000002</v>
      </c>
      <c r="AH354" s="40"/>
      <c r="AI354" s="40"/>
      <c r="AJ354" s="40"/>
      <c r="AK354" s="40"/>
      <c r="AL354" s="40"/>
      <c r="AM354" s="40"/>
      <c r="AN354" s="40"/>
      <c r="AO354" s="40">
        <f>'Test-Still'!I351</f>
        <v>17.899999999999999</v>
      </c>
      <c r="AP354" s="40">
        <f>'Test-Still'!J351</f>
        <v>3.4299999999999997E-2</v>
      </c>
      <c r="AQ354" s="36">
        <f t="shared" si="24"/>
        <v>4.9722222222222216E-3</v>
      </c>
      <c r="AR354" s="35" t="e">
        <f t="shared" si="25"/>
        <v>#DIV/0!</v>
      </c>
      <c r="AS354" s="40" t="e">
        <f t="shared" si="26"/>
        <v>#DIV/0!</v>
      </c>
      <c r="AT354" s="16"/>
      <c r="AU354" s="16"/>
      <c r="AV354" s="381" t="s">
        <v>124</v>
      </c>
      <c r="AW354" s="382" cm="1">
        <f t="array" ref="AW354">bdRateExtend($G353:$G356,H353:H356,$Z353:$Z356,AA353:AA356)</f>
        <v>-1</v>
      </c>
      <c r="AX354" s="403"/>
      <c r="AY354" s="403"/>
      <c r="AZ354" s="406"/>
      <c r="BA354" s="406"/>
      <c r="BB354" s="382" cm="1">
        <f t="array" ref="BB354">bdRateExtend($G353:$G356,L353:L356,$Z353:$Z356,AE353:AE356)</f>
        <v>-1</v>
      </c>
      <c r="BC354" s="377"/>
      <c r="BD354" s="382" cm="1">
        <f t="array" ref="BD354">bdRateExtend($G353:$G356,M353:M356,$Z353:$Z356,AF353:AF356)</f>
        <v>-1</v>
      </c>
      <c r="BE354" s="377"/>
      <c r="BF354" s="380" cm="1">
        <f t="array" ref="BF354">bdRateExtend($G353:$G356,N353:N356,$Z353:$Z356,AG353:AG356)</f>
        <v>-1</v>
      </c>
      <c r="BG354" s="377"/>
      <c r="BH354" s="380" t="e" cm="1">
        <f t="array" ref="BH354">bdRateExtend($G353:$G356,O353:O356,$Z353:$Z356,AH353:AH356)</f>
        <v>#VALUE!</v>
      </c>
      <c r="BI354" s="377"/>
      <c r="BJ354" s="382" t="e" cm="1">
        <f t="array" ref="BJ354">bdRateExtend($G353:$G356,P353:P356,$Z353:$Z356,AI353:AI356)</f>
        <v>#VALUE!</v>
      </c>
      <c r="BK354" s="377"/>
      <c r="BL354" s="382" t="e" cm="1">
        <f t="array" ref="BL354">bdRateExtend($G353:$G356,Q353:Q356,$Z353:$Z356,AJ353:AJ356)</f>
        <v>#VALUE!</v>
      </c>
      <c r="BM354" s="377"/>
      <c r="BN354" s="382" t="e" cm="1">
        <f t="array" ref="BN354">bdRateExtend($G353:$G356,R353:R356,$Z353:$Z356,AK353:AK356)</f>
        <v>#VALUE!</v>
      </c>
      <c r="BO354" s="403"/>
      <c r="BP354" s="403"/>
      <c r="BQ354" s="403"/>
      <c r="BR354" s="403"/>
    </row>
    <row r="355" spans="1:70" ht="17" customHeight="1" x14ac:dyDescent="0.2">
      <c r="A355" s="387"/>
      <c r="B355" s="390"/>
      <c r="C355" s="393"/>
      <c r="D355" s="396"/>
      <c r="E355" s="399"/>
      <c r="F355" s="312">
        <v>45</v>
      </c>
      <c r="G355" s="35">
        <f>'Anchor-Still'!B352</f>
        <v>0</v>
      </c>
      <c r="H355" s="40">
        <f>'Anchor-Still'!C352</f>
        <v>0</v>
      </c>
      <c r="I355" s="40">
        <f>'Anchor-Still'!D352</f>
        <v>0</v>
      </c>
      <c r="J355" s="40">
        <f>'Anchor-Still'!E352</f>
        <v>0</v>
      </c>
      <c r="K355" s="40"/>
      <c r="L355" s="40">
        <f>'Anchor-Still'!F352</f>
        <v>0</v>
      </c>
      <c r="M355" s="40">
        <f>'Anchor-Still'!G352</f>
        <v>0</v>
      </c>
      <c r="N355" s="40">
        <f>'Anchor-Still'!H352</f>
        <v>0</v>
      </c>
      <c r="O355" s="40"/>
      <c r="P355" s="40"/>
      <c r="Q355" s="40"/>
      <c r="R355" s="40"/>
      <c r="S355" s="40"/>
      <c r="T355" s="40"/>
      <c r="U355" s="40"/>
      <c r="V355" s="40">
        <f>'Anchor-Still'!I352</f>
        <v>0</v>
      </c>
      <c r="W355" s="40">
        <f>'Anchor-Still'!J352</f>
        <v>0</v>
      </c>
      <c r="X355" s="36">
        <f t="shared" si="23"/>
        <v>0</v>
      </c>
      <c r="Y355" s="15"/>
      <c r="Z355" s="35">
        <f>'Test-Still'!B352</f>
        <v>57000</v>
      </c>
      <c r="AA355" s="40">
        <f>'Test-Still'!C352</f>
        <v>37.442700000000002</v>
      </c>
      <c r="AB355" s="40">
        <f>'Test-Still'!D352</f>
        <v>41.985700000000001</v>
      </c>
      <c r="AC355" s="40">
        <f>'Test-Still'!E352</f>
        <v>41.801900000000003</v>
      </c>
      <c r="AD355" s="40"/>
      <c r="AE355" s="40">
        <f>'Test-Still'!F352</f>
        <v>16.681699999999999</v>
      </c>
      <c r="AF355" s="40">
        <f>'Test-Still'!G352</f>
        <v>16.9819</v>
      </c>
      <c r="AG355" s="40">
        <f>'Test-Still'!H352</f>
        <v>75.748199999999997</v>
      </c>
      <c r="AH355" s="40"/>
      <c r="AI355" s="40"/>
      <c r="AJ355" s="40"/>
      <c r="AK355" s="40"/>
      <c r="AL355" s="40"/>
      <c r="AM355" s="40"/>
      <c r="AN355" s="40"/>
      <c r="AO355" s="40">
        <f>'Test-Still'!I352</f>
        <v>11.7</v>
      </c>
      <c r="AP355" s="40">
        <f>'Test-Still'!J352</f>
        <v>4.5499999999999999E-2</v>
      </c>
      <c r="AQ355" s="36">
        <f t="shared" si="24"/>
        <v>3.2499999999999999E-3</v>
      </c>
      <c r="AR355" s="35" t="e">
        <f t="shared" si="25"/>
        <v>#DIV/0!</v>
      </c>
      <c r="AS355" s="40" t="e">
        <f t="shared" si="26"/>
        <v>#DIV/0!</v>
      </c>
      <c r="AT355" s="16"/>
      <c r="AU355" s="16"/>
      <c r="AV355" s="381"/>
      <c r="AW355" s="382"/>
      <c r="AX355" s="403"/>
      <c r="AY355" s="403"/>
      <c r="AZ355" s="406"/>
      <c r="BA355" s="406"/>
      <c r="BB355" s="382"/>
      <c r="BC355" s="377"/>
      <c r="BD355" s="382"/>
      <c r="BE355" s="377"/>
      <c r="BF355" s="380"/>
      <c r="BG355" s="377"/>
      <c r="BH355" s="380"/>
      <c r="BI355" s="377"/>
      <c r="BJ355" s="382"/>
      <c r="BK355" s="377"/>
      <c r="BL355" s="382"/>
      <c r="BM355" s="377"/>
      <c r="BN355" s="382"/>
      <c r="BO355" s="403"/>
      <c r="BP355" s="403"/>
      <c r="BQ355" s="403"/>
      <c r="BR355" s="403"/>
    </row>
    <row r="356" spans="1:70" ht="17" customHeight="1" x14ac:dyDescent="0.2">
      <c r="A356" s="387"/>
      <c r="B356" s="390"/>
      <c r="C356" s="393"/>
      <c r="D356" s="396"/>
      <c r="E356" s="399"/>
      <c r="F356" s="312">
        <v>54</v>
      </c>
      <c r="G356" s="35">
        <f>'Anchor-Still'!B353</f>
        <v>0</v>
      </c>
      <c r="H356" s="40">
        <f>'Anchor-Still'!C353</f>
        <v>0</v>
      </c>
      <c r="I356" s="40">
        <f>'Anchor-Still'!D353</f>
        <v>0</v>
      </c>
      <c r="J356" s="40">
        <f>'Anchor-Still'!E353</f>
        <v>0</v>
      </c>
      <c r="K356" s="40"/>
      <c r="L356" s="40">
        <f>'Anchor-Still'!F353</f>
        <v>0</v>
      </c>
      <c r="M356" s="40">
        <f>'Anchor-Still'!G353</f>
        <v>0</v>
      </c>
      <c r="N356" s="40">
        <f>'Anchor-Still'!H353</f>
        <v>0</v>
      </c>
      <c r="O356" s="40"/>
      <c r="P356" s="40"/>
      <c r="Q356" s="40"/>
      <c r="R356" s="40"/>
      <c r="S356" s="40"/>
      <c r="T356" s="40"/>
      <c r="U356" s="40"/>
      <c r="V356" s="40">
        <f>'Anchor-Still'!I353</f>
        <v>0</v>
      </c>
      <c r="W356" s="40">
        <f>'Anchor-Still'!J353</f>
        <v>0</v>
      </c>
      <c r="X356" s="36">
        <f t="shared" si="23"/>
        <v>0</v>
      </c>
      <c r="Y356" s="15"/>
      <c r="Z356" s="35">
        <f>'Test-Still'!B353</f>
        <v>29264</v>
      </c>
      <c r="AA356" s="40">
        <f>'Test-Still'!C353</f>
        <v>35.182699999999997</v>
      </c>
      <c r="AB356" s="40">
        <f>'Test-Still'!D353</f>
        <v>40.204000000000001</v>
      </c>
      <c r="AC356" s="40">
        <f>'Test-Still'!E353</f>
        <v>39.822000000000003</v>
      </c>
      <c r="AD356" s="40"/>
      <c r="AE356" s="40">
        <f>'Test-Still'!F353</f>
        <v>13.7377</v>
      </c>
      <c r="AF356" s="40">
        <f>'Test-Still'!G353</f>
        <v>14.389200000000001</v>
      </c>
      <c r="AG356" s="40">
        <f>'Test-Still'!H353</f>
        <v>59.818899999999999</v>
      </c>
      <c r="AH356" s="40"/>
      <c r="AI356" s="40"/>
      <c r="AJ356" s="40"/>
      <c r="AK356" s="40"/>
      <c r="AL356" s="40"/>
      <c r="AM356" s="40"/>
      <c r="AN356" s="40"/>
      <c r="AO356" s="40">
        <f>'Test-Still'!I353</f>
        <v>8.5</v>
      </c>
      <c r="AP356" s="40">
        <f>'Test-Still'!J353</f>
        <v>2.63E-2</v>
      </c>
      <c r="AQ356" s="36">
        <f t="shared" si="24"/>
        <v>2.3611111111111111E-3</v>
      </c>
      <c r="AR356" s="35" t="e">
        <f t="shared" si="25"/>
        <v>#DIV/0!</v>
      </c>
      <c r="AS356" s="40" t="e">
        <f t="shared" si="26"/>
        <v>#DIV/0!</v>
      </c>
      <c r="AT356" s="16"/>
      <c r="AU356" s="16"/>
      <c r="AV356" s="381" t="s">
        <v>125</v>
      </c>
      <c r="AW356" s="382" cm="1">
        <f t="array" ref="AW356">bdRateExtend($G354:$G357,H354:H357,$Z354:$Z357,AA354:AA357)</f>
        <v>-1</v>
      </c>
      <c r="AX356" s="403"/>
      <c r="AY356" s="403"/>
      <c r="AZ356" s="406"/>
      <c r="BA356" s="406"/>
      <c r="BB356" s="382" cm="1">
        <f t="array" ref="BB356">bdRateExtend($G354:$G357,L354:L357,$Z354:$Z357,AE354:AE357)</f>
        <v>-1</v>
      </c>
      <c r="BC356" s="377"/>
      <c r="BD356" s="382" cm="1">
        <f t="array" ref="BD356">bdRateExtend($G354:$G357,M354:M357,$Z354:$Z357,AF354:AF357)</f>
        <v>-1</v>
      </c>
      <c r="BE356" s="377"/>
      <c r="BF356" s="380" cm="1">
        <f t="array" ref="BF356">bdRateExtend($G354:$G357,N354:N357,$Z354:$Z357,AG354:AG357)</f>
        <v>-1</v>
      </c>
      <c r="BG356" s="377"/>
      <c r="BH356" s="380" t="e" cm="1">
        <f t="array" ref="BH356">bdRateExtend($G354:$G357,O354:O357,$Z354:$Z357,AH354:AH357)</f>
        <v>#VALUE!</v>
      </c>
      <c r="BI356" s="377"/>
      <c r="BJ356" s="382" t="e" cm="1">
        <f t="array" ref="BJ356">bdRateExtend($G354:$G357,P354:P357,$Z354:$Z357,AI354:AI357)</f>
        <v>#VALUE!</v>
      </c>
      <c r="BK356" s="377"/>
      <c r="BL356" s="382" t="e" cm="1">
        <f t="array" ref="BL356">bdRateExtend($G354:$G357,Q354:Q357,$Z354:$Z357,AJ354:AJ357)</f>
        <v>#VALUE!</v>
      </c>
      <c r="BM356" s="377"/>
      <c r="BN356" s="382" t="e" cm="1">
        <f t="array" ref="BN356">bdRateExtend($G354:$G357,R354:R357,$Z354:$Z357,AK354:AK357)</f>
        <v>#VALUE!</v>
      </c>
      <c r="BO356" s="403"/>
      <c r="BP356" s="403"/>
      <c r="BQ356" s="403"/>
      <c r="BR356" s="403"/>
    </row>
    <row r="357" spans="1:70" ht="17" customHeight="1" thickBot="1" x14ac:dyDescent="0.25">
      <c r="A357" s="388"/>
      <c r="B357" s="391"/>
      <c r="C357" s="394"/>
      <c r="D357" s="397"/>
      <c r="E357" s="400"/>
      <c r="F357" s="313">
        <v>63</v>
      </c>
      <c r="G357" s="37">
        <f>'Anchor-Still'!B354</f>
        <v>0</v>
      </c>
      <c r="H357" s="38">
        <f>'Anchor-Still'!C354</f>
        <v>0</v>
      </c>
      <c r="I357" s="38">
        <f>'Anchor-Still'!D354</f>
        <v>0</v>
      </c>
      <c r="J357" s="38">
        <f>'Anchor-Still'!E354</f>
        <v>0</v>
      </c>
      <c r="K357" s="38"/>
      <c r="L357" s="38">
        <f>'Anchor-Still'!F354</f>
        <v>0</v>
      </c>
      <c r="M357" s="38">
        <f>'Anchor-Still'!G354</f>
        <v>0</v>
      </c>
      <c r="N357" s="38">
        <f>'Anchor-Still'!H354</f>
        <v>0</v>
      </c>
      <c r="O357" s="38"/>
      <c r="P357" s="38"/>
      <c r="Q357" s="38"/>
      <c r="R357" s="38"/>
      <c r="S357" s="38"/>
      <c r="T357" s="38"/>
      <c r="U357" s="38"/>
      <c r="V357" s="38">
        <f>'Anchor-Still'!I354</f>
        <v>0</v>
      </c>
      <c r="W357" s="38">
        <f>'Anchor-Still'!J354</f>
        <v>0</v>
      </c>
      <c r="X357" s="39">
        <f t="shared" si="23"/>
        <v>0</v>
      </c>
      <c r="Y357" s="15"/>
      <c r="Z357" s="37">
        <f>'Test-Still'!B354</f>
        <v>8896</v>
      </c>
      <c r="AA357" s="38">
        <f>'Test-Still'!C354</f>
        <v>31.809100000000001</v>
      </c>
      <c r="AB357" s="38">
        <f>'Test-Still'!D354</f>
        <v>37.044899999999998</v>
      </c>
      <c r="AC357" s="38">
        <f>'Test-Still'!E354</f>
        <v>36.2545</v>
      </c>
      <c r="AD357" s="38"/>
      <c r="AE357" s="38">
        <f>'Test-Still'!F354</f>
        <v>10.1699</v>
      </c>
      <c r="AF357" s="38">
        <f>'Test-Still'!G354</f>
        <v>10.900399999999999</v>
      </c>
      <c r="AG357" s="38">
        <f>'Test-Still'!H354</f>
        <v>28.857900000000001</v>
      </c>
      <c r="AH357" s="38"/>
      <c r="AI357" s="38"/>
      <c r="AJ357" s="38"/>
      <c r="AK357" s="38"/>
      <c r="AL357" s="38"/>
      <c r="AM357" s="38"/>
      <c r="AN357" s="38"/>
      <c r="AO357" s="38">
        <f>'Test-Still'!I354</f>
        <v>5.2</v>
      </c>
      <c r="AP357" s="38">
        <f>'Test-Still'!J354</f>
        <v>2.4E-2</v>
      </c>
      <c r="AQ357" s="39">
        <f t="shared" si="24"/>
        <v>1.4444444444444446E-3</v>
      </c>
      <c r="AR357" s="37" t="e">
        <f t="shared" si="25"/>
        <v>#DIV/0!</v>
      </c>
      <c r="AS357" s="38" t="e">
        <f t="shared" si="26"/>
        <v>#DIV/0!</v>
      </c>
      <c r="AT357" s="16"/>
      <c r="AU357" s="16"/>
      <c r="AV357" s="383"/>
      <c r="AW357" s="384"/>
      <c r="AX357" s="404"/>
      <c r="AY357" s="404"/>
      <c r="AZ357" s="407"/>
      <c r="BA357" s="407"/>
      <c r="BB357" s="384"/>
      <c r="BC357" s="378"/>
      <c r="BD357" s="384"/>
      <c r="BE357" s="378"/>
      <c r="BF357" s="385"/>
      <c r="BG357" s="378"/>
      <c r="BH357" s="385"/>
      <c r="BI357" s="378"/>
      <c r="BJ357" s="384"/>
      <c r="BK357" s="378"/>
      <c r="BL357" s="384"/>
      <c r="BM357" s="378"/>
      <c r="BN357" s="384"/>
      <c r="BO357" s="404"/>
      <c r="BP357" s="404"/>
      <c r="BQ357" s="404"/>
      <c r="BR357" s="404"/>
    </row>
    <row r="358" spans="1:70" ht="17" customHeight="1" x14ac:dyDescent="0.2">
      <c r="D358" s="4"/>
      <c r="F358" s="4"/>
      <c r="G358" s="4"/>
      <c r="H358" s="4"/>
      <c r="I358" s="4"/>
      <c r="J358" s="4"/>
      <c r="K358" s="4"/>
      <c r="L358" s="4"/>
      <c r="M358" s="4"/>
      <c r="N358" s="4"/>
      <c r="O358" s="4"/>
      <c r="P358" s="4"/>
      <c r="Q358" s="4"/>
      <c r="R358" s="4"/>
      <c r="S358" s="4"/>
      <c r="T358" s="4"/>
      <c r="U358" s="4"/>
      <c r="V358" s="4"/>
      <c r="W358" s="4"/>
      <c r="X358" s="4"/>
      <c r="AW358" s="4"/>
      <c r="BB358" s="4"/>
      <c r="BD358" s="4"/>
      <c r="BF358" s="4"/>
      <c r="BH358" s="4"/>
      <c r="BJ358" s="4"/>
      <c r="BL358" s="4"/>
      <c r="BN358" s="4"/>
    </row>
    <row r="359" spans="1:70" ht="17" customHeight="1" thickBot="1" x14ac:dyDescent="0.25">
      <c r="D359" s="4"/>
      <c r="F359" s="4"/>
      <c r="G359" s="4"/>
      <c r="H359" s="4"/>
      <c r="I359" s="4"/>
      <c r="J359" s="4"/>
      <c r="K359" s="4"/>
      <c r="L359" s="4"/>
      <c r="M359" s="4"/>
      <c r="N359" s="4"/>
      <c r="O359" s="4"/>
      <c r="P359" s="4"/>
      <c r="Q359" s="4"/>
      <c r="R359" s="4"/>
      <c r="S359" s="4"/>
      <c r="T359" s="4"/>
      <c r="U359" s="4"/>
      <c r="V359" s="4"/>
      <c r="W359" s="4"/>
      <c r="X359" s="4"/>
      <c r="AW359" s="4"/>
      <c r="BB359" s="4"/>
      <c r="BD359" s="4"/>
      <c r="BF359" s="4"/>
      <c r="BH359" s="4"/>
      <c r="BJ359" s="4"/>
      <c r="BL359" s="4"/>
      <c r="BN359" s="4"/>
    </row>
    <row r="360" spans="1:70" ht="17" customHeight="1" x14ac:dyDescent="0.2">
      <c r="C360" s="73"/>
      <c r="D360" s="72"/>
      <c r="E360" s="72"/>
      <c r="F360" s="72"/>
      <c r="G360" s="74"/>
      <c r="H360" s="74"/>
      <c r="I360" s="74"/>
      <c r="J360" s="74"/>
      <c r="K360" s="74"/>
      <c r="L360" s="74"/>
      <c r="M360" s="74"/>
      <c r="N360" s="74"/>
      <c r="O360" s="74"/>
      <c r="P360" s="74"/>
      <c r="Q360" s="74"/>
      <c r="R360" s="74"/>
      <c r="S360" s="74"/>
      <c r="T360" s="74"/>
      <c r="U360" s="74"/>
      <c r="V360" s="74"/>
      <c r="W360" s="434" t="s">
        <v>118</v>
      </c>
      <c r="X360" s="434"/>
      <c r="Y360" s="77"/>
      <c r="Z360" s="317"/>
      <c r="AA360" s="317"/>
      <c r="AB360" s="317"/>
      <c r="AC360" s="317"/>
      <c r="AD360" s="317"/>
      <c r="AE360" s="317"/>
      <c r="AF360" s="317"/>
      <c r="AG360" s="317"/>
      <c r="AH360" s="317"/>
      <c r="AI360" s="317"/>
      <c r="AJ360" s="317"/>
      <c r="AK360" s="317"/>
      <c r="AL360" s="317"/>
      <c r="AM360" s="317"/>
      <c r="AN360" s="317"/>
      <c r="AO360" s="317"/>
      <c r="AP360" s="434" t="s">
        <v>118</v>
      </c>
      <c r="AQ360" s="434"/>
      <c r="AR360" s="79"/>
      <c r="AS360" s="76"/>
      <c r="AT360" s="92"/>
      <c r="AU360" s="93"/>
      <c r="AV360" s="94"/>
      <c r="AW360" s="432" t="s">
        <v>3</v>
      </c>
      <c r="AX360" s="432"/>
      <c r="AY360" s="432"/>
      <c r="AZ360" s="432"/>
      <c r="BA360" s="432"/>
      <c r="BB360" s="432" t="s">
        <v>1</v>
      </c>
      <c r="BC360" s="432"/>
      <c r="BD360" s="432" t="s">
        <v>113</v>
      </c>
      <c r="BE360" s="432"/>
      <c r="BF360" s="432" t="s">
        <v>0</v>
      </c>
      <c r="BG360" s="433"/>
      <c r="BH360" s="432" t="s">
        <v>145</v>
      </c>
      <c r="BI360" s="433"/>
      <c r="BJ360" s="432" t="s">
        <v>142</v>
      </c>
      <c r="BK360" s="432"/>
      <c r="BL360" s="432" t="s">
        <v>146</v>
      </c>
      <c r="BM360" s="432"/>
      <c r="BN360" s="435" t="s">
        <v>144</v>
      </c>
      <c r="BO360" s="435"/>
      <c r="BP360" s="435"/>
      <c r="BQ360" s="435"/>
      <c r="BR360" s="435"/>
    </row>
    <row r="361" spans="1:70" ht="17" customHeight="1" thickBot="1" x14ac:dyDescent="0.25">
      <c r="C361" s="73"/>
      <c r="D361" s="72"/>
      <c r="E361" s="72"/>
      <c r="F361" s="74">
        <f>COUNTIFS(V4:V177, "&lt;&gt;",V4:V177, "&lt;&gt;0")</f>
        <v>0</v>
      </c>
      <c r="G361" s="74">
        <f>COUNTIFS(W4:W177, "&lt;&gt;",W4:W177, "&lt;&gt;0")</f>
        <v>0</v>
      </c>
      <c r="H361" s="74"/>
      <c r="I361" s="74"/>
      <c r="J361" s="74"/>
      <c r="K361" s="74"/>
      <c r="L361" s="74"/>
      <c r="M361" s="74"/>
      <c r="N361" s="74"/>
      <c r="O361" s="74"/>
      <c r="P361" s="74"/>
      <c r="Q361" s="74"/>
      <c r="R361" s="74"/>
      <c r="S361" s="74"/>
      <c r="T361" s="74"/>
      <c r="U361" s="74"/>
      <c r="V361" s="74"/>
      <c r="W361" s="5" t="s">
        <v>126</v>
      </c>
      <c r="X361" s="5" t="s">
        <v>127</v>
      </c>
      <c r="Y361" s="74">
        <f>COUNTIFS(AO4:AO177, "&lt;&gt;",AO4:AO177, "&lt;&gt;0")</f>
        <v>174</v>
      </c>
      <c r="Z361" s="74">
        <f>COUNTIFS(AP4:AP177, "&lt;&gt;",AP4:AP177, "&lt;&gt;0")</f>
        <v>174</v>
      </c>
      <c r="AP361" s="5" t="s">
        <v>126</v>
      </c>
      <c r="AQ361" s="5" t="s">
        <v>127</v>
      </c>
      <c r="AR361" s="4" t="e">
        <f>Z361/F361</f>
        <v>#DIV/0!</v>
      </c>
      <c r="AS361" s="76"/>
      <c r="AT361" s="95"/>
      <c r="AU361" s="67"/>
      <c r="AV361" s="435" t="s">
        <v>95</v>
      </c>
      <c r="AW361" s="435"/>
      <c r="AX361" s="318" t="s">
        <v>15</v>
      </c>
      <c r="AY361" s="318" t="s">
        <v>16</v>
      </c>
      <c r="AZ361" s="318" t="s">
        <v>17</v>
      </c>
      <c r="BA361" s="318" t="s">
        <v>1191</v>
      </c>
      <c r="BB361" s="318" t="s">
        <v>95</v>
      </c>
      <c r="BC361" s="318" t="s">
        <v>15</v>
      </c>
      <c r="BD361" s="318" t="s">
        <v>95</v>
      </c>
      <c r="BE361" s="318" t="s">
        <v>15</v>
      </c>
      <c r="BF361" s="318" t="s">
        <v>95</v>
      </c>
      <c r="BG361" s="96" t="s">
        <v>15</v>
      </c>
      <c r="BH361" s="318" t="s">
        <v>95</v>
      </c>
      <c r="BI361" s="96" t="s">
        <v>15</v>
      </c>
      <c r="BJ361" s="318" t="s">
        <v>95</v>
      </c>
      <c r="BK361" s="318" t="s">
        <v>15</v>
      </c>
      <c r="BL361" s="318" t="s">
        <v>95</v>
      </c>
      <c r="BM361" s="318" t="s">
        <v>15</v>
      </c>
      <c r="BN361" s="318" t="s">
        <v>95</v>
      </c>
      <c r="BO361" s="318" t="s">
        <v>15</v>
      </c>
      <c r="BP361" s="318" t="s">
        <v>16</v>
      </c>
      <c r="BQ361" s="318" t="s">
        <v>17</v>
      </c>
      <c r="BR361" s="318" t="s">
        <v>1191</v>
      </c>
    </row>
    <row r="362" spans="1:70" ht="17" customHeight="1" x14ac:dyDescent="0.2">
      <c r="C362" s="4" t="s">
        <v>1293</v>
      </c>
      <c r="V362" s="6" t="s">
        <v>129</v>
      </c>
      <c r="W362" s="42" t="e">
        <f>GEOMEAN(W4:W177)</f>
        <v>#NUM!</v>
      </c>
      <c r="X362" s="42" t="e">
        <f>GEOMEAN(X4:X177)</f>
        <v>#NUM!</v>
      </c>
      <c r="Y362" s="6"/>
      <c r="Z362" s="6"/>
      <c r="AP362" s="42">
        <f>GEOMEAN(AP4:AP177)</f>
        <v>0.68216345797005917</v>
      </c>
      <c r="AQ362" s="42">
        <f>GEOMEAN(AQ4:AQ177)</f>
        <v>7.9916937779253197E-2</v>
      </c>
      <c r="AR362" s="42" t="e">
        <f>GEOMEAN(AR4:AR51)</f>
        <v>#DIV/0!</v>
      </c>
      <c r="AS362" s="42" t="e">
        <f>GEOMEAN(AS4:AS51)</f>
        <v>#DIV/0!</v>
      </c>
      <c r="AT362" s="422" t="str">
        <f>C362</f>
        <v>Class F1_High_Resolution</v>
      </c>
      <c r="AU362" s="69" t="s">
        <v>120</v>
      </c>
      <c r="AV362" s="423" t="s">
        <v>123</v>
      </c>
      <c r="AW362" s="56">
        <f>AVERAGE(AW4,AW10,AW16,AW22,AW28,AW34,AW40,AW46,AW52,AW58,AW64,AW70,AW76,AW82,AW88,AW94,AW100,AW106,AW112,AW118,AW124,AW130,AW136,AW142,AW148,AW154,AW160,AW166,AW172)</f>
        <v>-1</v>
      </c>
      <c r="AX362" s="27">
        <f>AVERAGE(AX4:AX177)</f>
        <v>-1</v>
      </c>
      <c r="AY362" s="27">
        <f>AVERAGE(AY4:AY177)</f>
        <v>-1</v>
      </c>
      <c r="AZ362" s="28">
        <f>AVERAGE(AZ4:AZ177)</f>
        <v>-1</v>
      </c>
      <c r="BA362" s="28" t="e">
        <f>AVERAGE(BA4:BA177)</f>
        <v>#VALUE!</v>
      </c>
      <c r="BB362" s="56">
        <f>AVERAGE(BB4,BB10,BB16,BB22,BB28,BB34,BB40,BB46,BB52,BB58,BB64,BB70,BB76,BB82,BB88,BB94,BB100,BB106,BB112,BB118,BB124,BB130,BB136,BB142,BB148,BB154,BB160,BB166,BB172)</f>
        <v>-1</v>
      </c>
      <c r="BC362" s="27">
        <f>AVERAGE(BC4:BC177)</f>
        <v>-1</v>
      </c>
      <c r="BD362" s="56">
        <f>AVERAGE(BD4,BD10,BD16,BD22,BD28,BD34,BD40,BD46,BD52,BD58,BD64,BD70,BD76,BD82,BD88,BD94,BD100,BD106,BD112,BD118,BD124,BD130,BD136,BD142,BD148,BD154,BD160,BD166,BD172)</f>
        <v>-1</v>
      </c>
      <c r="BE362" s="27">
        <f>AVERAGE(BE4:BE177)</f>
        <v>-1</v>
      </c>
      <c r="BF362" s="56">
        <f>AVERAGE(BF4,BF10,BF16,BF22,BF28,BF34,BF40,BF46,BF52,BF58,BF64,BF70,BF76,BF82,BF88,BF94,BF100,BF106,BF112,BF118,BF124,BF130,BF136,BF142,BF148,BF154,BF160,BF166,BF172)</f>
        <v>-1</v>
      </c>
      <c r="BG362" s="27">
        <f>AVERAGE(BG4:BG177)</f>
        <v>-1</v>
      </c>
      <c r="BH362" s="56" t="e">
        <f>AVERAGE(BH4,BH10,BH16,BH22,BH28,BH34,BH40,BH46,BH52,BH58,BH64,BH70,BH76,BH82,BH88,BH94,BH100,BH106,BH112,BH118,BH124,BH130,BH136,BH142,BH148,BH154,BH160,BH166,BH172)</f>
        <v>#VALUE!</v>
      </c>
      <c r="BI362" s="27" t="e">
        <f>AVERAGE(BI4:BI177)</f>
        <v>#VALUE!</v>
      </c>
      <c r="BJ362" s="56" t="e">
        <f>AVERAGE(BJ4,BJ10,BJ16,BJ22,BJ28,BJ34,BJ40,BJ46,BJ52,BJ58,BJ64,BJ70,BJ76,BJ82,BJ88,BJ94,BJ100,BJ106,BJ112,BJ118,BJ124,BJ130,BJ136,BJ142,BJ148,BJ154,BJ160,BJ166,BJ172)</f>
        <v>#VALUE!</v>
      </c>
      <c r="BK362" s="27" t="e">
        <f>AVERAGE(BK4:BK177)</f>
        <v>#VALUE!</v>
      </c>
      <c r="BL362" s="56" t="e">
        <f>AVERAGE(BL4,BL10,BL16,BL22,BL28,BL34,BL40,BL46,BL52,BL58,BL64,BL70,BL76,BL82,BL88,BL94,BL100,BL106,BL112,BL118,BL124,BL130,BL136,BL142,BL148,BL154,BL160,BL166,BL172)</f>
        <v>#VALUE!</v>
      </c>
      <c r="BM362" s="27" t="e">
        <f>AVERAGE(BM4:BM177)</f>
        <v>#VALUE!</v>
      </c>
      <c r="BN362" s="56" t="e">
        <f>AVERAGE(BN4,BN10,BN16,BN22,BN28,BN34,BN40,BN46,BN52,BN58,BN64,BN70,BN76,BN82,BN88,BN94,BN100,BN106,BN112,BN118,BN124,BN130,BN136,BN142,BN148,BN154,BN160,BN166,BN172)</f>
        <v>#VALUE!</v>
      </c>
      <c r="BO362" s="27" t="e">
        <f>AVERAGE(BO4:BO177)</f>
        <v>#VALUE!</v>
      </c>
      <c r="BP362" s="27" t="e">
        <f>AVERAGE(BP4:BP177)</f>
        <v>#VALUE!</v>
      </c>
      <c r="BQ362" s="28" t="e">
        <f>AVERAGE(BQ4:BQ177)</f>
        <v>#VALUE!</v>
      </c>
      <c r="BR362" s="28" t="e">
        <f>AVERAGE(BR4:BR177)</f>
        <v>#VALUE!</v>
      </c>
    </row>
    <row r="363" spans="1:70" ht="17" customHeight="1" x14ac:dyDescent="0.2">
      <c r="V363" s="6" t="s">
        <v>130</v>
      </c>
      <c r="W363" s="42">
        <f>SUM(W4:W177)</f>
        <v>0</v>
      </c>
      <c r="X363" s="42">
        <f>SUM(X4:X177)</f>
        <v>0</v>
      </c>
      <c r="Y363" s="6"/>
      <c r="Z363" s="6"/>
      <c r="AP363" s="42">
        <f>SUM(AP4:AP177)</f>
        <v>130.58129999999991</v>
      </c>
      <c r="AQ363" s="42">
        <f>SUM(AQ4:AQ177)</f>
        <v>16.513611111111111</v>
      </c>
      <c r="AR363" s="42" t="e">
        <f>SUM(AR4:AR51)</f>
        <v>#DIV/0!</v>
      </c>
      <c r="AS363" s="42" t="e">
        <f>SUM(AS4:AS51)</f>
        <v>#DIV/0!</v>
      </c>
      <c r="AT363" s="422"/>
      <c r="AU363" s="70" t="s">
        <v>121</v>
      </c>
      <c r="AV363" s="424"/>
      <c r="AW363" s="308">
        <f>MIN(AW4,AW10,AW16,AW22,AW28,AW34,AW40,AW46,AW52,AW58,AW64,AW70,AW76,AW82,AW88,AW94,AW100,AW106,AW112,AW118,AW124,AW130,AW136,AW142,AW148,AW154,AW160,AW166,AW172)</f>
        <v>-1</v>
      </c>
      <c r="AX363" s="315">
        <f>MIN(AX4:AX177)</f>
        <v>-1</v>
      </c>
      <c r="AY363" s="315">
        <f>MIN(AY4:AY177)</f>
        <v>-1</v>
      </c>
      <c r="AZ363" s="306">
        <f>MIN(AZ4:AZ177)</f>
        <v>-1</v>
      </c>
      <c r="BA363" s="306" t="e">
        <f>MIN(BA4:BA177)</f>
        <v>#VALUE!</v>
      </c>
      <c r="BB363" s="308">
        <f>MIN(BB4,BB10,BB16,BB22,BB28,BB34,BB40,BB46,BB52,BB58,BB64,BB70,BB76,BB82,BB88,BB94,BB100,BB106,BB112,BB118,BB124,BB130,BB136,BB142,BB148,BB154,BB160,BB166,BB172)</f>
        <v>-1</v>
      </c>
      <c r="BC363" s="315">
        <f>MIN(BC4:BC177)</f>
        <v>-1</v>
      </c>
      <c r="BD363" s="308">
        <f>MIN(BD4,BD10,BD16,BD22,BD28,BD34,BD40,BD46,BD52,BD58,BD64,BD70,BD76,BD82,BD88,BD94,BD100,BD106,BD112,BD118,BD124,BD130,BD136,BD142,BD148,BD154,BD160,BD166,BD172)</f>
        <v>-1</v>
      </c>
      <c r="BE363" s="315">
        <f>MIN(BE4:BE177)</f>
        <v>-1</v>
      </c>
      <c r="BF363" s="308">
        <f>MIN(BF4,BF10,BF16,BF22,BF28,BF34,BF40,BF46,BF52,BF58,BF64,BF70,BF76,BF82,BF88,BF94,BF100,BF106,BF112,BF118,BF124,BF130,BF136,BF142,BF148,BF154,BF160,BF166,BF172)</f>
        <v>-1</v>
      </c>
      <c r="BG363" s="315">
        <f>MIN(BG4:BG177)</f>
        <v>-1</v>
      </c>
      <c r="BH363" s="308" t="e">
        <f>MIN(BH4,BH10,BH16,BH22,BH28,BH34,BH40,BH46,BH52,BH58,BH64,BH70,BH76,BH82,BH88,BH94,BH100,BH106,BH112,BH118,BH124,BH130,BH136,BH142,BH148,BH154,BH160,BH166,BH172)</f>
        <v>#VALUE!</v>
      </c>
      <c r="BI363" s="315" t="e">
        <f>MIN(BI4:BI177)</f>
        <v>#VALUE!</v>
      </c>
      <c r="BJ363" s="308" t="e">
        <f>MIN(BJ4,BJ10,BJ16,BJ22,BJ28,BJ34,BJ40,BJ46,BJ52,BJ58,BJ64,BJ70,BJ76,BJ82,BJ88,BJ94,BJ100,BJ106,BJ112,BJ118,BJ124,BJ130,BJ136,BJ142,BJ148,BJ154,BJ160,BJ166,BJ172)</f>
        <v>#VALUE!</v>
      </c>
      <c r="BK363" s="315" t="e">
        <f>MIN(BK4:BK177)</f>
        <v>#VALUE!</v>
      </c>
      <c r="BL363" s="308" t="e">
        <f>MIN(BL4,BL10,BL16,BL22,BL28,BL34,BL40,BL46,BL52,BL58,BL64,BL70,BL76,BL82,BL88,BL94,BL100,BL106,BL112,BL118,BL124,BL130,BL136,BL142,BL148,BL154,BL160,BL166,BL172)</f>
        <v>#VALUE!</v>
      </c>
      <c r="BM363" s="315" t="e">
        <f>MIN(BM4:BM177)</f>
        <v>#VALUE!</v>
      </c>
      <c r="BN363" s="308" t="e">
        <f>MIN(BN4,BN10,BN16,BN22,BN28,BN34,BN40,BN46,BN52,BN58,BN64,BN70,BN76,BN82,BN88,BN94,BN100,BN106,BN112,BN118,BN124,BN130,BN136,BN142,BN148,BN154,BN160,BN166,BN172)</f>
        <v>#VALUE!</v>
      </c>
      <c r="BO363" s="315" t="e">
        <f>MIN(BO4:BO177)</f>
        <v>#VALUE!</v>
      </c>
      <c r="BP363" s="315" t="e">
        <f>MIN(BP4:BP177)</f>
        <v>#VALUE!</v>
      </c>
      <c r="BQ363" s="306" t="e">
        <f>MIN(BQ4:BQ177)</f>
        <v>#VALUE!</v>
      </c>
      <c r="BR363" s="306" t="e">
        <f>MIN(BR4:BR177)</f>
        <v>#VALUE!</v>
      </c>
    </row>
    <row r="364" spans="1:70" ht="17" customHeight="1" thickBot="1" x14ac:dyDescent="0.25">
      <c r="V364" s="6" t="s">
        <v>122</v>
      </c>
      <c r="W364" s="42">
        <f>MAX(W4:W177)</f>
        <v>0</v>
      </c>
      <c r="X364" s="42">
        <f>MAX(X4:X177)</f>
        <v>0</v>
      </c>
      <c r="Y364" s="6"/>
      <c r="Z364" s="6"/>
      <c r="AP364" s="42">
        <f>MAX(AP4:AP177)</f>
        <v>2.1501999999999999</v>
      </c>
      <c r="AQ364" s="42">
        <f>MAX(AQ4:AQ177)</f>
        <v>0.31766666666666665</v>
      </c>
      <c r="AR364" s="42" t="e">
        <f>MAX(AR4:AR51)</f>
        <v>#DIV/0!</v>
      </c>
      <c r="AS364" s="42" t="e">
        <f>MAX(AS4:AS51)</f>
        <v>#DIV/0!</v>
      </c>
      <c r="AT364" s="422"/>
      <c r="AU364" s="70" t="s">
        <v>122</v>
      </c>
      <c r="AV364" s="425"/>
      <c r="AW364" s="309">
        <f>MAX(AW4,AW10,AW16,AW22,AW28,AW34,AW40,AW46,AW52,AW58,AW64,AW70,AW76,AW82,AW88,AW94,AW100,AW106,AW112,AW118,AW124,AW130,AW136,AW142,AW148,AW154,AW160,AW166,AW172)</f>
        <v>-1</v>
      </c>
      <c r="AX364" s="316">
        <f>MAX(AX4:AX177)</f>
        <v>-1</v>
      </c>
      <c r="AY364" s="316">
        <f>MAX(AY4:AY177)</f>
        <v>-1</v>
      </c>
      <c r="AZ364" s="307">
        <f>MAX(AZ4:AZ177)</f>
        <v>-1</v>
      </c>
      <c r="BA364" s="307" t="e">
        <f>MAX(BA4:BA177)</f>
        <v>#VALUE!</v>
      </c>
      <c r="BB364" s="309">
        <f>MAX(BB4,BB10,BB16,BB22,BB28,BB34,BB40,BB46,BB52,BB58,BB64,BB70,BB76,BB82,BB88,BB94,BB100,BB106,BB112,BB118,BB124,BB130,BB136,BB142,BB148,BB154,BB160,BB166,BB172)</f>
        <v>-1</v>
      </c>
      <c r="BC364" s="316">
        <f>MAX(BC4:BC177)</f>
        <v>-1</v>
      </c>
      <c r="BD364" s="309">
        <f>MAX(BD4,BD10,BD16,BD22,BD28,BD34,BD40,BD46,BD52,BD58,BD64,BD70,BD76,BD82,BD88,BD94,BD100,BD106,BD112,BD118,BD124,BD130,BD136,BD142,BD148,BD154,BD160,BD166,BD172)</f>
        <v>-1</v>
      </c>
      <c r="BE364" s="316">
        <f>MAX(BE4:BE177)</f>
        <v>-1</v>
      </c>
      <c r="BF364" s="309">
        <f>MAX(BF4,BF10,BF16,BF22,BF28,BF34,BF40,BF46,BF52,BF58,BF64,BF70,BF76,BF82,BF88,BF94,BF100,BF106,BF112,BF118,BF124,BF130,BF136,BF142,BF148,BF154,BF160,BF166,BF172)</f>
        <v>-1</v>
      </c>
      <c r="BG364" s="316">
        <f>MAX(BG4:BG177)</f>
        <v>-1</v>
      </c>
      <c r="BH364" s="309" t="e">
        <f>MAX(BH4,BH10,BH16,BH22,BH28,BH34,BH40,BH46,BH52,BH58,BH64,BH70,BH76,BH82,BH88,BH94,BH100,BH106,BH112,BH118,BH124,BH130,BH136,BH142,BH148,BH154,BH160,BH166,BH172)</f>
        <v>#VALUE!</v>
      </c>
      <c r="BI364" s="316" t="e">
        <f>MAX(BI4:BI177)</f>
        <v>#VALUE!</v>
      </c>
      <c r="BJ364" s="309" t="e">
        <f>MAX(BJ4,BJ10,BJ16,BJ22,BJ28,BJ34,BJ40,BJ46,BJ52,BJ58,BJ64,BJ70,BJ76,BJ82,BJ88,BJ94,BJ100,BJ106,BJ112,BJ118,BJ124,BJ130,BJ136,BJ142,BJ148,BJ154,BJ160,BJ166,BJ172)</f>
        <v>#VALUE!</v>
      </c>
      <c r="BK364" s="316" t="e">
        <f>MAX(BK4:BK177)</f>
        <v>#VALUE!</v>
      </c>
      <c r="BL364" s="309" t="e">
        <f>MAX(BL4,BL10,BL16,BL22,BL28,BL34,BL40,BL46,BL52,BL58,BL64,BL70,BL76,BL82,BL88,BL94,BL100,BL106,BL112,BL118,BL124,BL130,BL136,BL142,BL148,BL154,BL160,BL166,BL172)</f>
        <v>#VALUE!</v>
      </c>
      <c r="BM364" s="316" t="e">
        <f>MAX(BM4:BM177)</f>
        <v>#VALUE!</v>
      </c>
      <c r="BN364" s="309" t="e">
        <f>MAX(BN4,BN10,BN16,BN22,BN28,BN34,BN40,BN46,BN52,BN58,BN64,BN70,BN76,BN82,BN88,BN94,BN100,BN106,BN112,BN118,BN124,BN130,BN136,BN142,BN148,BN154,BN160,BN166,BN172)</f>
        <v>#VALUE!</v>
      </c>
      <c r="BO364" s="316" t="e">
        <f>MAX(BO4:BO177)</f>
        <v>#VALUE!</v>
      </c>
      <c r="BP364" s="316" t="e">
        <f>MAX(BP4:BP177)</f>
        <v>#VALUE!</v>
      </c>
      <c r="BQ364" s="307" t="e">
        <f>MAX(BQ4:BQ177)</f>
        <v>#VALUE!</v>
      </c>
      <c r="BR364" s="307" t="e">
        <f>MAX(BR4:BR177)</f>
        <v>#VALUE!</v>
      </c>
    </row>
    <row r="365" spans="1:70" ht="17" customHeight="1" x14ac:dyDescent="0.2">
      <c r="V365" s="6" t="s">
        <v>121</v>
      </c>
      <c r="W365" s="42">
        <f>MIN(W4:W177)</f>
        <v>0</v>
      </c>
      <c r="X365" s="42">
        <f>MIN(X4:X177)</f>
        <v>0</v>
      </c>
      <c r="Y365" s="6"/>
      <c r="Z365" s="6"/>
      <c r="AP365" s="42">
        <f>MIN(AP4:AP177)</f>
        <v>0.25069999999999998</v>
      </c>
      <c r="AQ365" s="42">
        <f>MIN(AQ4:AQ177)</f>
        <v>1.8027777777777778E-2</v>
      </c>
      <c r="AR365" s="42" t="e">
        <f>MIN(AR4:AR51)</f>
        <v>#DIV/0!</v>
      </c>
      <c r="AS365" s="42" t="e">
        <f>MIN(AS4:AS51)</f>
        <v>#DIV/0!</v>
      </c>
      <c r="AT365" s="422"/>
      <c r="AU365" s="70" t="s">
        <v>120</v>
      </c>
      <c r="AV365" s="426" t="s">
        <v>124</v>
      </c>
      <c r="AW365" s="56">
        <f>AVERAGE(AW6,AW12,AW18,AW24,AW30,AW36,AW42,AW48,AW54,AW60,AW66,AW72,AW78,AW84,AW90,AW96,AW102,AW108,AW114,AW120,AW126,AW132,AW138,AW144,AW150,AW156,AW162,AW168,AW174)</f>
        <v>-1</v>
      </c>
      <c r="AX365" s="446"/>
      <c r="AY365" s="447"/>
      <c r="AZ365" s="447"/>
      <c r="BA365" s="447"/>
      <c r="BB365" s="56">
        <f>AVERAGE(BB6,BB12,BB18,BB24,BB30,BB36,BB42,BB48,BB54,BB60,BB66,BB72,BB78,BB84,BB90,BB96,BB102,BB108,BB114,BB120,BB126,BB132,BB138,BB144,BB150,BB156,BB162,BB168,BB174)</f>
        <v>-1</v>
      </c>
      <c r="BC365" s="437"/>
      <c r="BD365" s="56">
        <f>AVERAGE(BD6,BD12,BD18,BD24,BD30,BD36,BD42,BD48,BD54,BD60,BD66,BD72,BD78,BD84,BD90,BD96,BD102,BD108,BD114,BD120,BD126,BD132,BD138,BD144,BD150,BD156,BD162,BD168,BD174)</f>
        <v>-1</v>
      </c>
      <c r="BE365" s="437"/>
      <c r="BF365" s="56">
        <f>AVERAGE(BF6,BF12,BF18,BF24,BF30,BF36,BF42,BF48,BF54,BF60,BF66,BF72,BF78,BF84,BF90,BF96,BF102,BF108,BF114,BF120,BF126,BF132,BF138,BF144,BF150,BF156,BF162,BF168,BF174)</f>
        <v>-1</v>
      </c>
      <c r="BG365" s="437"/>
      <c r="BH365" s="56" t="e">
        <f>AVERAGE(BH6,BH12,BH18,BH24,BH30,BH36,BH42,BH48,BH54,BH60,BH66,BH72,BH78,BH84,BH90,BH96,BH102,BH108,BH114,BH120,BH126,BH132,BH138,BH144,BH150,BH156,BH162,BH168,BH174)</f>
        <v>#VALUE!</v>
      </c>
      <c r="BI365" s="437"/>
      <c r="BJ365" s="56" t="e">
        <f>AVERAGE(BJ6,BJ12,BJ18,BJ24,BJ30,BJ36,BJ42,BJ48,BJ54,BJ60,BJ66,BJ72,BJ78,BJ84,BJ90,BJ96,BJ102,BJ108,BJ114,BJ120,BJ126,BJ132,BJ138,BJ144,BJ150,BJ156,BJ162,BJ168,BJ174)</f>
        <v>#VALUE!</v>
      </c>
      <c r="BK365" s="437"/>
      <c r="BL365" s="56" t="e">
        <f>AVERAGE(BL6,BL12,BL18,BL24,BL30,BL36,BL42,BL48,BL54,BL60,BL66,BL72,BL78,BL84,BL90,BL96,BL102,BL108,BL114,BL120,BL126,BL132,BL138,BL144,BL150,BL156,BL162,BL168,BL174)</f>
        <v>#VALUE!</v>
      </c>
      <c r="BM365" s="437"/>
      <c r="BN365" s="56" t="e">
        <f>AVERAGE(BN6,BN12,BN18,BN24,BN30,BN36,BN42,BN48,BN54,BN60,BN66,BN72,BN78,BN84,BN90,BN96,BN102,BN108,BN114,BN120,BN126,BN132,BN138,BN144,BN150,BN156,BN162,BN168,BN174)</f>
        <v>#VALUE!</v>
      </c>
      <c r="BO365" s="446"/>
      <c r="BP365" s="447"/>
      <c r="BQ365" s="447"/>
      <c r="BR365" s="447"/>
    </row>
    <row r="366" spans="1:70" ht="17" customHeight="1" x14ac:dyDescent="0.2">
      <c r="V366" s="6" t="s">
        <v>131</v>
      </c>
      <c r="W366" s="42"/>
      <c r="X366" s="42"/>
      <c r="Y366" s="6"/>
      <c r="Z366" s="6"/>
      <c r="AP366" s="113" t="e">
        <f>AP362/W362</f>
        <v>#NUM!</v>
      </c>
      <c r="AQ366" s="113" t="e">
        <f>AQ362/X362</f>
        <v>#NUM!</v>
      </c>
      <c r="AR366" s="42"/>
      <c r="AS366" s="42"/>
      <c r="AT366" s="422"/>
      <c r="AU366" s="70" t="s">
        <v>121</v>
      </c>
      <c r="AV366" s="427"/>
      <c r="AW366" s="308">
        <f>MIN(AW6,AW12,AW18,AW24,AW30,AW36,AW42,AW48,AW54,AW60,AW66,AW72,AW78,AW84,AW90,AW96,AW102,AW108,AW114,AW120,AW126,AW132,AW138,AW144,AW150,AW156,AW162,AW168,AW174)</f>
        <v>-1</v>
      </c>
      <c r="AX366" s="448"/>
      <c r="AY366" s="449"/>
      <c r="AZ366" s="449"/>
      <c r="BA366" s="449"/>
      <c r="BB366" s="308">
        <f>MIN(BB6,BB12,BB18,BB24,BB30,BB36,BB42,BB48,BB54,BB60,BB66,BB72,BB78,BB84,BB90,BB96,BB102,BB108,BB114,BB120,BB126,BB132,BB138,BB144,BB150,BB156,BB162,BB168,BB174)</f>
        <v>-1</v>
      </c>
      <c r="BC366" s="438"/>
      <c r="BD366" s="308">
        <f>MIN(BD6,BD12,BD18,BD24,BD30,BD36,BD42,BD48,BD54,BD60,BD66,BD72,BD78,BD84,BD90,BD96,BD102,BD108,BD114,BD120,BD126,BD132,BD138,BD144,BD150,BD156,BD162,BD168,BD174)</f>
        <v>-1</v>
      </c>
      <c r="BE366" s="438"/>
      <c r="BF366" s="308">
        <f>MIN(BF6,BF12,BF18,BF24,BF30,BF36,BF42,BF48,BF54,BF60,BF66,BF72,BF78,BF84,BF90,BF96,BF102,BF108,BF114,BF120,BF126,BF132,BF138,BF144,BF150,BF156,BF162,BF168,BF174)</f>
        <v>-1</v>
      </c>
      <c r="BG366" s="438"/>
      <c r="BH366" s="308" t="e">
        <f>MIN(BH6,BH12,BH18,BH24,BH30,BH36,BH42,BH48,BH54,BH60,BH66,BH72,BH78,BH84,BH90,BH96,BH102,BH108,BH114,BH120,BH126,BH132,BH138,BH144,BH150,BH156,BH162,BH168,BH174)</f>
        <v>#VALUE!</v>
      </c>
      <c r="BI366" s="438"/>
      <c r="BJ366" s="308" t="e">
        <f>MIN(BJ6,BJ12,BJ18,BJ24,BJ30,BJ36,BJ42,BJ48,BJ54,BJ60,BJ66,BJ72,BJ78,BJ84,BJ90,BJ96,BJ102,BJ108,BJ114,BJ120,BJ126,BJ132,BJ138,BJ144,BJ150,BJ156,BJ162,BJ168,BJ174)</f>
        <v>#VALUE!</v>
      </c>
      <c r="BK366" s="438"/>
      <c r="BL366" s="308" t="e">
        <f>MIN(BL6,BL12,BL18,BL24,BL30,BL36,BL42,BL48,BL54,BL60,BL66,BL72,BL78,BL84,BL90,BL96,BL102,BL108,BL114,BL120,BL126,BL132,BL138,BL144,BL150,BL156,BL162,BL168,BL174)</f>
        <v>#VALUE!</v>
      </c>
      <c r="BM366" s="438"/>
      <c r="BN366" s="308" t="e">
        <f>MIN(BN6,BN12,BN18,BN24,BN30,BN36,BN42,BN48,BN54,BN60,BN66,BN72,BN78,BN84,BN90,BN96,BN102,BN108,BN114,BN120,BN126,BN132,BN138,BN144,BN150,BN156,BN162,BN168,BN174)</f>
        <v>#VALUE!</v>
      </c>
      <c r="BO366" s="448"/>
      <c r="BP366" s="449"/>
      <c r="BQ366" s="449"/>
      <c r="BR366" s="449"/>
    </row>
    <row r="367" spans="1:70" ht="17" customHeight="1" thickBot="1" x14ac:dyDescent="0.25">
      <c r="W367" s="42"/>
      <c r="X367" s="42"/>
      <c r="Y367" s="6"/>
      <c r="Z367" s="6"/>
      <c r="AP367" s="42"/>
      <c r="AQ367" s="42"/>
      <c r="AR367" s="42"/>
      <c r="AS367" s="42"/>
      <c r="AT367" s="422"/>
      <c r="AU367" s="70" t="s">
        <v>122</v>
      </c>
      <c r="AV367" s="428"/>
      <c r="AW367" s="309">
        <f>MAX(AW6,AW12,AW18,AW24,AW30,AW36,AW42,AW48,AW54,AW60,AW66,AW72,AW78,AW84,AW90,AW96,AW102,AW108,AW114,AW120,AW126,AW132,AW138,AW144,AW150,AW156,AW162,AW168,AW174)</f>
        <v>-1</v>
      </c>
      <c r="AX367" s="448"/>
      <c r="AY367" s="449"/>
      <c r="AZ367" s="449"/>
      <c r="BA367" s="449"/>
      <c r="BB367" s="309">
        <f>MAX(BB6,BB12,BB18,BB24,BB30,BB36,BB42,BB48,BB54,BB60,BB66,BB72,BB78,BB84,BB90,BB96,BB102,BB108,BB114,BB120,BB126,BB132,BB138,BB144,BB150,BB156,BB162,BB168,BB174)</f>
        <v>-1</v>
      </c>
      <c r="BC367" s="438"/>
      <c r="BD367" s="309">
        <f>MAX(BD6,BD12,BD18,BD24,BD30,BD36,BD42,BD48,BD54,BD60,BD66,BD72,BD78,BD84,BD90,BD96,BD102,BD108,BD114,BD120,BD126,BD132,BD138,BD144,BD150,BD156,BD162,BD168,BD174)</f>
        <v>-1</v>
      </c>
      <c r="BE367" s="438"/>
      <c r="BF367" s="309">
        <f>MAX(BF6,BF12,BF18,BF24,BF30,BF36,BF42,BF48,BF54,BF60,BF66,BF72,BF78,BF84,BF90,BF96,BF102,BF108,BF114,BF120,BF126,BF132,BF138,BF144,BF150,BF156,BF162,BF168,BF174)</f>
        <v>-1</v>
      </c>
      <c r="BG367" s="438"/>
      <c r="BH367" s="309" t="e">
        <f>MAX(BH6,BH12,BH18,BH24,BH30,BH36,BH42,BH48,BH54,BH60,BH66,BH72,BH78,BH84,BH90,BH96,BH102,BH108,BH114,BH120,BH126,BH132,BH138,BH144,BH150,BH156,BH162,BH168,BH174)</f>
        <v>#VALUE!</v>
      </c>
      <c r="BI367" s="438"/>
      <c r="BJ367" s="309" t="e">
        <f>MAX(BJ6,BJ12,BJ18,BJ24,BJ30,BJ36,BJ42,BJ48,BJ54,BJ60,BJ66,BJ72,BJ78,BJ84,BJ90,BJ96,BJ102,BJ108,BJ114,BJ120,BJ126,BJ132,BJ138,BJ144,BJ150,BJ156,BJ162,BJ168,BJ174)</f>
        <v>#VALUE!</v>
      </c>
      <c r="BK367" s="438"/>
      <c r="BL367" s="309" t="e">
        <f>MAX(BL6,BL12,BL18,BL24,BL30,BL36,BL42,BL48,BL54,BL60,BL66,BL72,BL78,BL84,BL90,BL96,BL102,BL108,BL114,BL120,BL126,BL132,BL138,BL144,BL150,BL156,BL162,BL168,BL174)</f>
        <v>#VALUE!</v>
      </c>
      <c r="BM367" s="438"/>
      <c r="BN367" s="309" t="e">
        <f>MAX(BN6,BN12,BN18,BN24,BN30,BN36,BN42,BN48,BN54,BN60,BN66,BN72,BN78,BN84,BN90,BN96,BN102,BN108,BN114,BN120,BN126,BN132,BN138,BN144,BN150,BN156,BN162,BN168,BN174)</f>
        <v>#VALUE!</v>
      </c>
      <c r="BO367" s="448"/>
      <c r="BP367" s="449"/>
      <c r="BQ367" s="449"/>
      <c r="BR367" s="449"/>
    </row>
    <row r="368" spans="1:70" ht="17" customHeight="1" x14ac:dyDescent="0.2">
      <c r="W368" s="42"/>
      <c r="X368" s="42"/>
      <c r="Y368" s="6"/>
      <c r="Z368" s="6"/>
      <c r="AP368" s="42"/>
      <c r="AQ368" s="42"/>
      <c r="AR368" s="42"/>
      <c r="AS368" s="42"/>
      <c r="AT368" s="422"/>
      <c r="AU368" s="65" t="s">
        <v>120</v>
      </c>
      <c r="AV368" s="429" t="s">
        <v>125</v>
      </c>
      <c r="AW368" s="314">
        <f>AVERAGE(AW8,AW14,AW20,AW26,AW32,AW38,AW44,AW50,AW56,AW62,AW68,AW74,AW80,AW86,AW92,AW98,AW104,AW110,AW116,AW122,AW128,AW134,AW140,AW146,AW152,AW158,AW164,AW170,AW176,AW182)</f>
        <v>-1</v>
      </c>
      <c r="AX368" s="448"/>
      <c r="AY368" s="449"/>
      <c r="AZ368" s="449"/>
      <c r="BA368" s="449"/>
      <c r="BB368" s="314">
        <f>AVERAGE(BB8,BB14,BB20,BB26,BB32,BB38,BB44,BB50,BB56,BB62,BB68,BB74,BB80,BB86,BB92,BB98,BB104,BB110,BB116,BB122,BB128,BB134,BB140,BB146,BB152,BB158,BB164,BB170,BB176,BB182)</f>
        <v>-1</v>
      </c>
      <c r="BC368" s="438"/>
      <c r="BD368" s="314">
        <f>AVERAGE(BD8,BD14,BD20,BD26,BD32,BD38,BD44,BD50,BD56,BD62,BD68,BD74,BD80,BD86,BD92,BD98,BD104,BD110,BD116,BD122,BD128,BD134,BD140,BD146,BD152,BD158,BD164,BD170,BD176,BD182)</f>
        <v>-1</v>
      </c>
      <c r="BE368" s="438"/>
      <c r="BF368" s="314">
        <f>AVERAGE(BF8,BF14,BF20,BF26,BF32,BF38,BF44,BF50,BF56,BF62,BF68,BF74,BF80,BF86,BF92,BF98,BF104,BF110,BF116,BF122,BF128,BF134,BF140,BF146,BF152,BF158,BF164,BF170,BF176,BF182)</f>
        <v>-1</v>
      </c>
      <c r="BG368" s="438"/>
      <c r="BH368" s="314" t="e">
        <f>AVERAGE(BH8,BH14,BH20,BH26,BH32,BH38,BH44,BH50,BH56,BH62,BH68,BH74,BH80,BH86,BH92,BH98,BH104,BH110,BH116,BH122,BH128,BH134,BH140,BH146,BH152,BH158,BH164,BH170,BH176,BH182)</f>
        <v>#VALUE!</v>
      </c>
      <c r="BI368" s="438"/>
      <c r="BJ368" s="314" t="e">
        <f>AVERAGE(BJ8,BJ14,BJ20,BJ26,BJ32,BJ38,BJ44,BJ50,BJ56,BJ62,BJ68,BJ74,BJ80,BJ86,BJ92,BJ98,BJ104,BJ110,BJ116,BJ122,BJ128,BJ134,BJ140,BJ146,BJ152,BJ158,BJ164,BJ170,BJ176,BJ182)</f>
        <v>#VALUE!</v>
      </c>
      <c r="BK368" s="438"/>
      <c r="BL368" s="314" t="e">
        <f>AVERAGE(BL8,BL14,BL20,BL26,BL32,BL38,BL44,BL50,BL56,BL62,BL68,BL74,BL80,BL86,BL92,BL98,BL104,BL110,BL116,BL122,BL128,BL134,BL140,BL146,BL152,BL158,BL164,BL170,BL176,BL182)</f>
        <v>#VALUE!</v>
      </c>
      <c r="BM368" s="438"/>
      <c r="BN368" s="314" t="e">
        <f>AVERAGE(BN8,BN14,BN20,BN26,BN32,BN38,BN44,BN50,BN56,BN62,BN68,BN74,BN80,BN86,BN92,BN98,BN104,BN110,BN116,BN122,BN128,BN134,BN140,BN146,BN152,BN158,BN164,BN170,BN176,BN182)</f>
        <v>#VALUE!</v>
      </c>
      <c r="BO368" s="448"/>
      <c r="BP368" s="449"/>
      <c r="BQ368" s="449"/>
      <c r="BR368" s="449"/>
    </row>
    <row r="369" spans="3:70" ht="17" customHeight="1" x14ac:dyDescent="0.2">
      <c r="W369" s="42"/>
      <c r="X369" s="42"/>
      <c r="Y369" s="6"/>
      <c r="Z369" s="6"/>
      <c r="AP369" s="42"/>
      <c r="AQ369" s="42"/>
      <c r="AR369" s="42"/>
      <c r="AS369" s="42"/>
      <c r="AT369" s="422"/>
      <c r="AU369" s="65" t="s">
        <v>121</v>
      </c>
      <c r="AV369" s="430"/>
      <c r="AW369" s="308">
        <f>MIN(AW8,AW14,AW20,AW26,AW32,AW38,AW44,AW50,AW56,AW62,AW68,AW74,AW80,AW86,AW92,AW98,AW104,AW110,AW116,AW122,AW128,AW134,AW140,AW146,AW152,AW158,AW164,AW170,AW176,AW182)</f>
        <v>-1</v>
      </c>
      <c r="AX369" s="448"/>
      <c r="AY369" s="449"/>
      <c r="AZ369" s="449"/>
      <c r="BA369" s="449"/>
      <c r="BB369" s="308">
        <f>MIN(BB8,BB14,BB20,BB26,BB32,BB38,BB44,BB50,BB56,BB62,BB68,BB74,BB80,BB86,BB92,BB98,BB104,BB110,BB116,BB122,BB128,BB134,BB140,BB146,BB152,BB158,BB164,BB170,BB176,BB182)</f>
        <v>-1</v>
      </c>
      <c r="BC369" s="438"/>
      <c r="BD369" s="308">
        <f>MIN(BD8,BD14,BD20,BD26,BD32,BD38,BD44,BD50,BD56,BD62,BD68,BD74,BD80,BD86,BD92,BD98,BD104,BD110,BD116,BD122,BD128,BD134,BD140,BD146,BD152,BD158,BD164,BD170,BD176,BD182)</f>
        <v>-1</v>
      </c>
      <c r="BE369" s="438"/>
      <c r="BF369" s="308">
        <f>MIN(BF8,BF14,BF20,BF26,BF32,BF38,BF44,BF50,BF56,BF62,BF68,BF74,BF80,BF86,BF92,BF98,BF104,BF110,BF116,BF122,BF128,BF134,BF140,BF146,BF152,BF158,BF164,BF170,BF176,BF182)</f>
        <v>-1</v>
      </c>
      <c r="BG369" s="438"/>
      <c r="BH369" s="308" t="e">
        <f>MIN(BH8,BH14,BH20,BH26,BH32,BH38,BH44,BH50,BH56,BH62,BH68,BH74,BH80,BH86,BH92,BH98,BH104,BH110,BH116,BH122,BH128,BH134,BH140,BH146,BH152,BH158,BH164,BH170,BH176,BH182)</f>
        <v>#VALUE!</v>
      </c>
      <c r="BI369" s="438"/>
      <c r="BJ369" s="308" t="e">
        <f>MIN(BJ8,BJ14,BJ20,BJ26,BJ32,BJ38,BJ44,BJ50,BJ56,BJ62,BJ68,BJ74,BJ80,BJ86,BJ92,BJ98,BJ104,BJ110,BJ116,BJ122,BJ128,BJ134,BJ140,BJ146,BJ152,BJ158,BJ164,BJ170,BJ176,BJ182)</f>
        <v>#VALUE!</v>
      </c>
      <c r="BK369" s="438"/>
      <c r="BL369" s="308" t="e">
        <f>MIN(BL8,BL14,BL20,BL26,BL32,BL38,BL44,BL50,BL56,BL62,BL68,BL74,BL80,BL86,BL92,BL98,BL104,BL110,BL116,BL122,BL128,BL134,BL140,BL146,BL152,BL158,BL164,BL170,BL176,BL182)</f>
        <v>#VALUE!</v>
      </c>
      <c r="BM369" s="438"/>
      <c r="BN369" s="308" t="e">
        <f>MIN(BN8,BN14,BN20,BN26,BN32,BN38,BN44,BN50,BN56,BN62,BN68,BN74,BN80,BN86,BN92,BN98,BN104,BN110,BN116,BN122,BN128,BN134,BN140,BN146,BN152,BN158,BN164,BN170,BN176,BN182)</f>
        <v>#VALUE!</v>
      </c>
      <c r="BO369" s="448"/>
      <c r="BP369" s="449"/>
      <c r="BQ369" s="449"/>
      <c r="BR369" s="449"/>
    </row>
    <row r="370" spans="3:70" ht="17" customHeight="1" thickBot="1" x14ac:dyDescent="0.25">
      <c r="F370" s="42">
        <f>COUNTIFS(V178:V357,"&lt;&gt;",V178:V357,"&lt;&gt;0")</f>
        <v>0</v>
      </c>
      <c r="G370" s="42">
        <f>COUNTIFS(W178:W357,"&lt;&gt;",W178:W357,"&lt;&gt;0")</f>
        <v>0</v>
      </c>
      <c r="W370" s="42"/>
      <c r="X370" s="42"/>
      <c r="Y370" s="42">
        <f>COUNTIFS(AO178:AO357,"&lt;&gt;",AO178:AO357,"&lt;&gt;0")</f>
        <v>180</v>
      </c>
      <c r="Z370" s="42">
        <f>COUNTIFS(AP178:AP357,"&lt;&gt;",AP178:AP357,"&lt;&gt;0")</f>
        <v>180</v>
      </c>
      <c r="AP370" s="42"/>
      <c r="AQ370" s="42"/>
      <c r="AR370" s="4" t="e">
        <f>Z370/F370</f>
        <v>#DIV/0!</v>
      </c>
      <c r="AS370" s="42"/>
      <c r="AT370" s="422"/>
      <c r="AU370" s="66" t="s">
        <v>122</v>
      </c>
      <c r="AV370" s="431"/>
      <c r="AW370" s="309">
        <f>MAX(AW8,AW14,AW20,AW26,AW32,AW38,AW44,AW50,AW56,AW62,AW68,AW74,AW80,AW86,AW92,AW98,AW104,AW110,AW116,AW122,AW128,AW134,AW140,AW146,AW152,AW158,AW164,AW170,AW176,AW182)</f>
        <v>-1</v>
      </c>
      <c r="AX370" s="450"/>
      <c r="AY370" s="451"/>
      <c r="AZ370" s="451"/>
      <c r="BA370" s="451"/>
      <c r="BB370" s="309">
        <f>MAX(BB8,BB14,BB20,BB26,BB32,BB38,BB44,BB50,BB56,BB62,BB68,BB74,BB80,BB86,BB92,BB98,BB104,BB110,BB116,BB122,BB128,BB134,BB140,BB146,BB152,BB158,BB164,BB170,BB176,BB182)</f>
        <v>-1</v>
      </c>
      <c r="BC370" s="439"/>
      <c r="BD370" s="309">
        <f>MAX(BD8,BD14,BD20,BD26,BD32,BD38,BD44,BD50,BD56,BD62,BD68,BD74,BD80,BD86,BD92,BD98,BD104,BD110,BD116,BD122,BD128,BD134,BD140,BD146,BD152,BD158,BD164,BD170,BD176,BD182)</f>
        <v>-1</v>
      </c>
      <c r="BE370" s="439"/>
      <c r="BF370" s="309">
        <f>MAX(BF8,BF14,BF20,BF26,BF32,BF38,BF44,BF50,BF56,BF62,BF68,BF74,BF80,BF86,BF92,BF98,BF104,BF110,BF116,BF122,BF128,BF134,BF140,BF146,BF152,BF158,BF164,BF170,BF176,BF182)</f>
        <v>-1</v>
      </c>
      <c r="BG370" s="439"/>
      <c r="BH370" s="309" t="e">
        <f>MAX(BH8,BH14,BH20,BH26,BH32,BH38,BH44,BH50,BH56,BH62,BH68,BH74,BH80,BH86,BH92,BH98,BH104,BH110,BH116,BH122,BH128,BH134,BH140,BH146,BH152,BH158,BH164,BH170,BH176,BH182)</f>
        <v>#VALUE!</v>
      </c>
      <c r="BI370" s="439"/>
      <c r="BJ370" s="309" t="e">
        <f>MAX(BJ8,BJ14,BJ20,BJ26,BJ32,BJ38,BJ44,BJ50,BJ56,BJ62,BJ68,BJ74,BJ80,BJ86,BJ92,BJ98,BJ104,BJ110,BJ116,BJ122,BJ128,BJ134,BJ140,BJ146,BJ152,BJ158,BJ164,BJ170,BJ176,BJ182)</f>
        <v>#VALUE!</v>
      </c>
      <c r="BK370" s="439"/>
      <c r="BL370" s="309" t="e">
        <f>MAX(BL8,BL14,BL20,BL26,BL32,BL38,BL44,BL50,BL56,BL62,BL68,BL74,BL80,BL86,BL92,BL98,BL104,BL110,BL116,BL122,BL128,BL134,BL140,BL146,BL152,BL158,BL164,BL170,BL176,BL182)</f>
        <v>#VALUE!</v>
      </c>
      <c r="BM370" s="439"/>
      <c r="BN370" s="309" t="e">
        <f>MAX(BN8,BN14,BN20,BN26,BN32,BN38,BN44,BN50,BN56,BN62,BN68,BN74,BN80,BN86,BN92,BN98,BN104,BN110,BN116,BN122,BN128,BN134,BN140,BN146,BN152,BN158,BN164,BN170,BN176,BN182)</f>
        <v>#VALUE!</v>
      </c>
      <c r="BO370" s="450"/>
      <c r="BP370" s="451"/>
      <c r="BQ370" s="451"/>
      <c r="BR370" s="451"/>
    </row>
    <row r="371" spans="3:70" ht="17" customHeight="1" x14ac:dyDescent="0.2">
      <c r="C371" s="4" t="s">
        <v>1294</v>
      </c>
      <c r="V371" s="6" t="s">
        <v>129</v>
      </c>
      <c r="W371" s="42" t="e">
        <f>GEOMEAN(W178:W357)</f>
        <v>#NUM!</v>
      </c>
      <c r="X371" s="42" t="e">
        <f>GEOMEAN(X178:X357)</f>
        <v>#NUM!</v>
      </c>
      <c r="Z371" s="6"/>
      <c r="AP371" s="42">
        <f>GEOMEAN(AP178:AP357)</f>
        <v>5.4099599564129804E-2</v>
      </c>
      <c r="AQ371" s="42">
        <f>GEOMEAN(AQ178:AQ357)</f>
        <v>7.9242326060349408E-3</v>
      </c>
      <c r="AR371" s="42" t="e">
        <f>GEOMEAN(AR52:AR183)</f>
        <v>#DIV/0!</v>
      </c>
      <c r="AS371" s="42" t="e">
        <f>GEOMEAN(AS52:AS183)</f>
        <v>#DIV/0!</v>
      </c>
      <c r="AT371" s="422" t="str">
        <f>C371</f>
        <v>Class F2_Medium_Resolution</v>
      </c>
      <c r="AU371" s="69" t="s">
        <v>120</v>
      </c>
      <c r="AV371" s="423" t="s">
        <v>123</v>
      </c>
      <c r="AW371" s="56">
        <f>AVERAGE(AW178,AW184,AW190,AW196,AW202,AW208,AW214,AW220,AW226,AW232,AW238,AW244,AW250,AW256,AW262,AW268,AW274,AW280,AW286,AW292,AW298,AW304,AW310,AW316,AW322,AW328,AW334,AW340,AW346,AW352)</f>
        <v>-1</v>
      </c>
      <c r="AX371" s="27">
        <f>AVERAGE(AX178:AX357)</f>
        <v>-1</v>
      </c>
      <c r="AY371" s="27">
        <f t="shared" ref="AY371:BA371" si="27">AVERAGE(AY178:AY357)</f>
        <v>-1</v>
      </c>
      <c r="AZ371" s="27">
        <f t="shared" si="27"/>
        <v>-1</v>
      </c>
      <c r="BA371" s="27" t="e">
        <f t="shared" si="27"/>
        <v>#VALUE!</v>
      </c>
      <c r="BB371" s="56">
        <f>AVERAGE(BB178,BB184,BB190,BB196,BB202,BB208,BB214,BB220,BB226,BB232,BB238,BB244,BB250,BB256,BB262,BB268,BB274,BB280,BB286,BB292,BB298,BB304,BB310,BB316,BB322,BB328,BB334,BB340,BB346,BB352)</f>
        <v>-1</v>
      </c>
      <c r="BC371" s="27">
        <f>AVERAGE(BC178:BC357)</f>
        <v>-1</v>
      </c>
      <c r="BD371" s="56">
        <f>AVERAGE(BD178,BD184,BD190,BD196,BD202,BD208,BD214,BD220,BD226,BD232,BD238,BD244,BD250,BD256,BD262,BD268,BD274,BD280,BD286,BD292,BD298,BD304,BD310,BD316,BD322,BD328,BD334,BD340,BD346,BD352)</f>
        <v>-1</v>
      </c>
      <c r="BE371" s="27">
        <f>AVERAGE(BE178:BE357)</f>
        <v>-1</v>
      </c>
      <c r="BF371" s="56">
        <f>AVERAGE(BF178,BF184,BF190,BF196,BF202,BF208,BF214,BF220,BF226,BF232,BF238,BF244,BF250,BF256,BF262,BF268,BF274,BF280,BF286,BF292,BF298,BF304,BF310,BF316,BF322,BF328,BF334,BF340,BF346,BF352)</f>
        <v>-1</v>
      </c>
      <c r="BG371" s="27">
        <f>AVERAGE(BG178:BG357)</f>
        <v>-1</v>
      </c>
      <c r="BH371" s="56" t="e">
        <f>AVERAGE(BH178,BH184,BH190,BH196,BH202,BH208,BH214,BH220,BH226,BH232,BH238,BH244,BH250,BH256,BH262,BH268,BH274,BH280,BH286,BH292,BH298,BH304,BH310,BH316,BH322,BH328,BH334,BH340,BH346,BH352)</f>
        <v>#VALUE!</v>
      </c>
      <c r="BI371" s="27" t="e">
        <f>AVERAGE(BI178:BI357)</f>
        <v>#VALUE!</v>
      </c>
      <c r="BJ371" s="56" t="e">
        <f>AVERAGE(BJ178,BJ184,BJ190,BJ196,BJ202,BJ208,BJ214,BJ220,BJ226,BJ232,BJ238,BJ244,BJ250,BJ256,BJ262,BJ268,BJ274,BJ280,BJ286,BJ292,BJ298,BJ304,BJ310,BJ316,BJ322,BJ328,BJ334,BJ340,BJ346,BJ352)</f>
        <v>#VALUE!</v>
      </c>
      <c r="BK371" s="27" t="e">
        <f>AVERAGE(BK178:BK357)</f>
        <v>#VALUE!</v>
      </c>
      <c r="BL371" s="56" t="e">
        <f>AVERAGE(BL178,BL184,BL190,BL196,BL202,BL208,BL214,BL220,BL226,BL232,BL238,BL244,BL250,BL256,BL262,BL268,BL274,BL280,BL286,BL292,BL298,BL304,BL310,BL316,BL322,BL328,BL334,BL340,BL346,BL352)</f>
        <v>#VALUE!</v>
      </c>
      <c r="BM371" s="27" t="e">
        <f>AVERAGE(BM178:BM357)</f>
        <v>#VALUE!</v>
      </c>
      <c r="BN371" s="56" t="e">
        <f>AVERAGE(BN178,BN184,BN190,BN196,BN202,BN208,BN214,BN220,BN226,BN232,BN238,BN244,BN250,BN256,BN262,BN268,BN274,BN280,BN286,BN292,BN298,BN304,BN310,BN316,BN322,BN328,BN334,BN340,BN346,BN352)</f>
        <v>#VALUE!</v>
      </c>
      <c r="BO371" s="27" t="e">
        <f>AVERAGE(BO178:BO357)</f>
        <v>#VALUE!</v>
      </c>
      <c r="BP371" s="27" t="e">
        <f t="shared" ref="BP371:BR371" si="28">AVERAGE(BP178:BP357)</f>
        <v>#VALUE!</v>
      </c>
      <c r="BQ371" s="27" t="e">
        <f t="shared" si="28"/>
        <v>#VALUE!</v>
      </c>
      <c r="BR371" s="27" t="e">
        <f t="shared" si="28"/>
        <v>#VALUE!</v>
      </c>
    </row>
    <row r="372" spans="3:70" ht="17" customHeight="1" x14ac:dyDescent="0.2">
      <c r="V372" s="6" t="s">
        <v>130</v>
      </c>
      <c r="W372" s="42">
        <f>SUM(W178:W357)</f>
        <v>0</v>
      </c>
      <c r="X372" s="42">
        <f>SUM(X178:X357)</f>
        <v>0</v>
      </c>
      <c r="Z372" s="6"/>
      <c r="AP372" s="42">
        <f>SUM(AP178:AP357)</f>
        <v>11.151999999999999</v>
      </c>
      <c r="AQ372" s="42">
        <f>SUM(AQ178:AQ357)</f>
        <v>1.8341111111111115</v>
      </c>
      <c r="AR372" s="42" t="e">
        <f>SUM(AR52:AR183)</f>
        <v>#DIV/0!</v>
      </c>
      <c r="AS372" s="42" t="e">
        <f>SUM(AS52:AS183)</f>
        <v>#DIV/0!</v>
      </c>
      <c r="AT372" s="422"/>
      <c r="AU372" s="70" t="s">
        <v>121</v>
      </c>
      <c r="AV372" s="424"/>
      <c r="AW372" s="308">
        <f>MIN(AW178,AW184,AW190,AW196,AW202,AW208,AW214,AW220,AW226,AW232,AW238,AW244,AW250,AW256,AW262,AW268,AW274,AW280,AW286,AW292,AW298,AW304,AW310,AW316,AW322,AW328,AW334,AW340,AW346,AW352)</f>
        <v>-1</v>
      </c>
      <c r="AX372" s="315">
        <f>MIN(AX178:AX357)</f>
        <v>-1</v>
      </c>
      <c r="AY372" s="315">
        <f t="shared" ref="AY372:BA372" si="29">MIN(AY178:AY357)</f>
        <v>-1</v>
      </c>
      <c r="AZ372" s="315">
        <f t="shared" si="29"/>
        <v>-1</v>
      </c>
      <c r="BA372" s="315" t="e">
        <f t="shared" si="29"/>
        <v>#VALUE!</v>
      </c>
      <c r="BB372" s="308">
        <f>MIN(BB178,BB184,BB190,BB196,BB202,BB208,BB214,BB220,BB226,BB232,BB238,BB244,BB250,BB256,BB262,BB268,BB274,BB280,BB286,BB292,BB298,BB304,BB310,BB316,BB322,BB328,BB334,BB340,BB346,BB352)</f>
        <v>-1</v>
      </c>
      <c r="BC372" s="315">
        <f>MIN(BC178:BC357)</f>
        <v>-1</v>
      </c>
      <c r="BD372" s="308">
        <f>MIN(BD178,BD184,BD190,BD196,BD202,BD208,BD214,BD220,BD226,BD232,BD238,BD244,BD250,BD256,BD262,BD268,BD274,BD280,BD286,BD292,BD298,BD304,BD310,BD316,BD322,BD328,BD334,BD340,BD346,BD352)</f>
        <v>-1</v>
      </c>
      <c r="BE372" s="315">
        <f>MIN(BE178:BE357)</f>
        <v>-1</v>
      </c>
      <c r="BF372" s="308">
        <f>MIN(BF178,BF184,BF190,BF196,BF202,BF208,BF214,BF220,BF226,BF232,BF238,BF244,BF250,BF256,BF262,BF268,BF274,BF280,BF286,BF292,BF298,BF304,BF310,BF316,BF322,BF328,BF334,BF340,BF346,BF352)</f>
        <v>-1</v>
      </c>
      <c r="BG372" s="315">
        <f>MIN(BG178:BG357)</f>
        <v>-1</v>
      </c>
      <c r="BH372" s="308" t="e">
        <f>MIN(BH178,BH184,BH190,BH196,BH202,BH208,BH214,BH220,BH226,BH232,BH238,BH244,BH250,BH256,BH262,BH268,BH274,BH280,BH286,BH292,BH298,BH304,BH310,BH316,BH322,BH328,BH334,BH340,BH346,BH352)</f>
        <v>#VALUE!</v>
      </c>
      <c r="BI372" s="315" t="e">
        <f>MIN(BI178:BI357)</f>
        <v>#VALUE!</v>
      </c>
      <c r="BJ372" s="308" t="e">
        <f>MIN(BJ178,BJ184,BJ190,BJ196,BJ202,BJ208,BJ214,BJ220,BJ226,BJ232,BJ238,BJ244,BJ250,BJ256,BJ262,BJ268,BJ274,BJ280,BJ286,BJ292,BJ298,BJ304,BJ310,BJ316,BJ322,BJ328,BJ334,BJ340,BJ346,BJ352)</f>
        <v>#VALUE!</v>
      </c>
      <c r="BK372" s="315" t="e">
        <f>MIN(BK178:BK357)</f>
        <v>#VALUE!</v>
      </c>
      <c r="BL372" s="308" t="e">
        <f>MIN(BL178,BL184,BL190,BL196,BL202,BL208,BL214,BL220,BL226,BL232,BL238,BL244,BL250,BL256,BL262,BL268,BL274,BL280,BL286,BL292,BL298,BL304,BL310,BL316,BL322,BL328,BL334,BL340,BL346,BL352)</f>
        <v>#VALUE!</v>
      </c>
      <c r="BM372" s="315" t="e">
        <f>MIN(BM178:BM357)</f>
        <v>#VALUE!</v>
      </c>
      <c r="BN372" s="308" t="e">
        <f>MIN(BN178,BN184,BN190,BN196,BN202,BN208,BN214,BN220,BN226,BN232,BN238,BN244,BN250,BN256,BN262,BN268,BN274,BN280,BN286,BN292,BN298,BN304,BN310,BN316,BN322,BN328,BN334,BN340,BN346,BN352)</f>
        <v>#VALUE!</v>
      </c>
      <c r="BO372" s="315" t="e">
        <f>MIN(BO178:BO357)</f>
        <v>#VALUE!</v>
      </c>
      <c r="BP372" s="315" t="e">
        <f t="shared" ref="BP372:BR372" si="30">MIN(BP178:BP357)</f>
        <v>#VALUE!</v>
      </c>
      <c r="BQ372" s="315" t="e">
        <f t="shared" si="30"/>
        <v>#VALUE!</v>
      </c>
      <c r="BR372" s="315" t="e">
        <f t="shared" si="30"/>
        <v>#VALUE!</v>
      </c>
    </row>
    <row r="373" spans="3:70" ht="17" customHeight="1" thickBot="1" x14ac:dyDescent="0.25">
      <c r="V373" s="6" t="s">
        <v>122</v>
      </c>
      <c r="W373" s="42">
        <f>MAX(W178:W357)</f>
        <v>0</v>
      </c>
      <c r="X373" s="42">
        <f>MAX(X178:X357)</f>
        <v>0</v>
      </c>
      <c r="Z373" s="6"/>
      <c r="AP373" s="42">
        <f>MAX(AP178:AP357)</f>
        <v>0.20949999999999999</v>
      </c>
      <c r="AQ373" s="42">
        <f>MAX(AQ178:AQ357)</f>
        <v>3.3972222222222223E-2</v>
      </c>
      <c r="AR373" s="42" t="e">
        <f>MAX(AR52:AR183)</f>
        <v>#DIV/0!</v>
      </c>
      <c r="AS373" s="42" t="e">
        <f>MAX(AS52:AS183)</f>
        <v>#DIV/0!</v>
      </c>
      <c r="AT373" s="422"/>
      <c r="AU373" s="70" t="s">
        <v>122</v>
      </c>
      <c r="AV373" s="425"/>
      <c r="AW373" s="309">
        <f>MAX(AW178,AW184,AW190,AW196,AW202,AW208,AW214,AW220,AW226,AW232,AW238,AW244,AW250,AW256,AW262,AW268,AW274,AW280,AW286,AW292,AW298,AW304,AW310,AW316,AW322,AW328,AW334,AW340,AW346,AW352)</f>
        <v>-1</v>
      </c>
      <c r="AX373" s="316">
        <f>MAX(AX178:AX357)</f>
        <v>-1</v>
      </c>
      <c r="AY373" s="316">
        <f t="shared" ref="AY373:BA373" si="31">MAX(AY178:AY357)</f>
        <v>-1</v>
      </c>
      <c r="AZ373" s="316">
        <f t="shared" si="31"/>
        <v>-1</v>
      </c>
      <c r="BA373" s="316" t="e">
        <f t="shared" si="31"/>
        <v>#VALUE!</v>
      </c>
      <c r="BB373" s="309">
        <f>MAX(BB178,BB184,BB190,BB196,BB202,BB208,BB214,BB220,BB226,BB232,BB238,BB244,BB250,BB256,BB262,BB268,BB274,BB280,BB286,BB292,BB298,BB304,BB310,BB316,BB322,BB328,BB334,BB340,BB346,BB352)</f>
        <v>-1</v>
      </c>
      <c r="BC373" s="316">
        <f>MAX(BC178:BC357)</f>
        <v>-1</v>
      </c>
      <c r="BD373" s="309">
        <f>MAX(BD178,BD184,BD190,BD196,BD202,BD208,BD214,BD220,BD226,BD232,BD238,BD244,BD250,BD256,BD262,BD268,BD274,BD280,BD286,BD292,BD298,BD304,BD310,BD316,BD322,BD328,BD334,BD340,BD346,BD352)</f>
        <v>-1</v>
      </c>
      <c r="BE373" s="316">
        <f>MAX(BE178:BE357)</f>
        <v>-1</v>
      </c>
      <c r="BF373" s="309">
        <f>MAX(BF178,BF184,BF190,BF196,BF202,BF208,BF214,BF220,BF226,BF232,BF238,BF244,BF250,BF256,BF262,BF268,BF274,BF280,BF286,BF292,BF298,BF304,BF310,BF316,BF322,BF328,BF334,BF340,BF346,BF352)</f>
        <v>-1</v>
      </c>
      <c r="BG373" s="316">
        <f>MAX(BG178:BG357)</f>
        <v>-1</v>
      </c>
      <c r="BH373" s="309" t="e">
        <f>MAX(BH178,BH184,BH190,BH196,BH202,BH208,BH214,BH220,BH226,BH232,BH238,BH244,BH250,BH256,BH262,BH268,BH274,BH280,BH286,BH292,BH298,BH304,BH310,BH316,BH322,BH328,BH334,BH340,BH346,BH352)</f>
        <v>#VALUE!</v>
      </c>
      <c r="BI373" s="316" t="e">
        <f>MAX(BI178:BI357)</f>
        <v>#VALUE!</v>
      </c>
      <c r="BJ373" s="309" t="e">
        <f>MAX(BJ178,BJ184,BJ190,BJ196,BJ202,BJ208,BJ214,BJ220,BJ226,BJ232,BJ238,BJ244,BJ250,BJ256,BJ262,BJ268,BJ274,BJ280,BJ286,BJ292,BJ298,BJ304,BJ310,BJ316,BJ322,BJ328,BJ334,BJ340,BJ346,BJ352)</f>
        <v>#VALUE!</v>
      </c>
      <c r="BK373" s="316" t="e">
        <f>MAX(BK178:BK357)</f>
        <v>#VALUE!</v>
      </c>
      <c r="BL373" s="309" t="e">
        <f>MAX(BL178,BL184,BL190,BL196,BL202,BL208,BL214,BL220,BL226,BL232,BL238,BL244,BL250,BL256,BL262,BL268,BL274,BL280,BL286,BL292,BL298,BL304,BL310,BL316,BL322,BL328,BL334,BL340,BL346,BL352)</f>
        <v>#VALUE!</v>
      </c>
      <c r="BM373" s="316" t="e">
        <f>MAX(BM178:BM357)</f>
        <v>#VALUE!</v>
      </c>
      <c r="BN373" s="309" t="e">
        <f>MAX(BN178,BN184,BN190,BN196,BN202,BN208,BN214,BN220,BN226,BN232,BN238,BN244,BN250,BN256,BN262,BN268,BN274,BN280,BN286,BN292,BN298,BN304,BN310,BN316,BN322,BN328,BN334,BN340,BN346,BN352)</f>
        <v>#VALUE!</v>
      </c>
      <c r="BO373" s="316" t="e">
        <f>MAX(BO178:BO357)</f>
        <v>#VALUE!</v>
      </c>
      <c r="BP373" s="316" t="e">
        <f t="shared" ref="BP373:BR373" si="32">MAX(BP178:BP357)</f>
        <v>#VALUE!</v>
      </c>
      <c r="BQ373" s="316" t="e">
        <f t="shared" si="32"/>
        <v>#VALUE!</v>
      </c>
      <c r="BR373" s="316" t="e">
        <f t="shared" si="32"/>
        <v>#VALUE!</v>
      </c>
    </row>
    <row r="374" spans="3:70" ht="17" customHeight="1" x14ac:dyDescent="0.2">
      <c r="V374" s="6" t="s">
        <v>121</v>
      </c>
      <c r="W374" s="42">
        <f>MIN(W178:W357)</f>
        <v>0</v>
      </c>
      <c r="X374" s="42">
        <f>MIN(X178:X357)</f>
        <v>0</v>
      </c>
      <c r="Z374" s="6"/>
      <c r="AP374" s="42">
        <f>MIN(AP178:AP357)</f>
        <v>1.83E-2</v>
      </c>
      <c r="AQ374" s="42">
        <f>MIN(AQ178:AQ357)</f>
        <v>1.2222222222222224E-3</v>
      </c>
      <c r="AR374" s="42" t="e">
        <f>MIN(AR52:AR183)</f>
        <v>#DIV/0!</v>
      </c>
      <c r="AS374" s="42" t="e">
        <f>MIN(AS52:AS183)</f>
        <v>#DIV/0!</v>
      </c>
      <c r="AT374" s="422"/>
      <c r="AU374" s="70" t="s">
        <v>120</v>
      </c>
      <c r="AV374" s="426" t="s">
        <v>124</v>
      </c>
      <c r="AW374" s="56">
        <f>AVERAGE(AW180,AW186,AW192,AW198,AW204,AW210,AW216,AW222,AW228,AW234,AW240,AW246,AW252,AW258,AW264,AW270,AW276,AW282,AW288,AW294,AW300,AW306,AW312,AW318,AW324,AW330,AW336,AW342,AW348,AW354)</f>
        <v>-1</v>
      </c>
      <c r="AX374" s="446"/>
      <c r="AY374" s="447"/>
      <c r="AZ374" s="447"/>
      <c r="BA374" s="447"/>
      <c r="BB374" s="56">
        <f>AVERAGE(BB180,BB186,BB192,BB198,BB204,BB210,BB216,BB222,BB228,BB234,BB240,BB246,BB252,BB258,BB264,BB270,BB276,BB282,BB288,BB294,BB300,BB306,BB312,BB318,BB324,BB330,BB336,BB342,BB348,BB354)</f>
        <v>-1</v>
      </c>
      <c r="BC374" s="437"/>
      <c r="BD374" s="56">
        <f>AVERAGE(BD180,BD186,BD192,BD198,BD204,BD210,BD216,BD222,BD228,BD234,BD240,BD246,BD252,BD258,BD264,BD270,BD276,BD282,BD288,BD294,BD300,BD306,BD312,BD318,BD324,BD330,BD336,BD342,BD348,BD354)</f>
        <v>-1</v>
      </c>
      <c r="BE374" s="437"/>
      <c r="BF374" s="56">
        <f>AVERAGE(BF180,BF186,BF192,BF198,BF204,BF210,BF216,BF222,BF228,BF234,BF240,BF246,BF252,BF258,BF264,BF270,BF276,BF282,BF288,BF294,BF300,BF306,BF312,BF318,BF324,BF330,BF336,BF342,BF348,BF354)</f>
        <v>-1</v>
      </c>
      <c r="BG374" s="437"/>
      <c r="BH374" s="56" t="e">
        <f>AVERAGE(BH180,BH186,BH192,BH198,BH204,BH210,BH216,BH222,BH228,BH234,BH240,BH246,BH252,BH258,BH264,BH270,BH276,BH282,BH288,BH294,BH300,BH306,BH312,BH318,BH324,BH330,BH336,BH342,BH348,BH354)</f>
        <v>#VALUE!</v>
      </c>
      <c r="BI374" s="437"/>
      <c r="BJ374" s="56" t="e">
        <f>AVERAGE(BJ180,BJ186,BJ192,BJ198,BJ204,BJ210,BJ216,BJ222,BJ228,BJ234,BJ240,BJ246,BJ252,BJ258,BJ264,BJ270,BJ276,BJ282,BJ288,BJ294,BJ300,BJ306,BJ312,BJ318,BJ324,BJ330,BJ336,BJ342,BJ348,BJ354)</f>
        <v>#VALUE!</v>
      </c>
      <c r="BK374" s="437"/>
      <c r="BL374" s="56" t="e">
        <f>AVERAGE(BL180,BL186,BL192,BL198,BL204,BL210,BL216,BL222,BL228,BL234,BL240,BL246,BL252,BL258,BL264,BL270,BL276,BL282,BL288,BL294,BL300,BL306,BL312,BL318,BL324,BL330,BL336,BL342,BL348,BL354)</f>
        <v>#VALUE!</v>
      </c>
      <c r="BM374" s="437"/>
      <c r="BN374" s="56" t="e">
        <f>AVERAGE(BN180,BN186,BN192,BN198,BN204,BN210,BN216,BN222,BN228,BN234,BN240,BN246,BN252,BN258,BN264,BN270,BN276,BN282,BN288,BN294,BN300,BN306,BN312,BN318,BN324,BN330,BN336,BN342,BN348,BN354)</f>
        <v>#VALUE!</v>
      </c>
      <c r="BO374" s="446"/>
      <c r="BP374" s="447"/>
      <c r="BQ374" s="447"/>
      <c r="BR374" s="447"/>
    </row>
    <row r="375" spans="3:70" ht="17" customHeight="1" x14ac:dyDescent="0.2">
      <c r="V375" s="6" t="s">
        <v>131</v>
      </c>
      <c r="W375" s="42"/>
      <c r="X375" s="42"/>
      <c r="Z375" s="6"/>
      <c r="AP375" s="113" t="e">
        <f>AP371/W371</f>
        <v>#NUM!</v>
      </c>
      <c r="AQ375" s="113" t="e">
        <f>AQ371/X371</f>
        <v>#NUM!</v>
      </c>
      <c r="AR375" s="42"/>
      <c r="AS375" s="42"/>
      <c r="AT375" s="422"/>
      <c r="AU375" s="70" t="s">
        <v>121</v>
      </c>
      <c r="AV375" s="427"/>
      <c r="AW375" s="308">
        <f>MIN(AW180,AW186,AW192,AW198,AW204,AW210,AW216,AW222,AW228,AW234,AW240,AW246,AW252,AW258,AW264,AW270,AW276,AW282,AW288,AW294,AW300,AW306,AW312,AW318,AW324,AW330,AW336,AW342,AW348,AW354)</f>
        <v>-1</v>
      </c>
      <c r="AX375" s="448"/>
      <c r="AY375" s="449"/>
      <c r="AZ375" s="449"/>
      <c r="BA375" s="449"/>
      <c r="BB375" s="308">
        <f>MIN(BB180,BB186,BB192,BB198,BB204,BB210,BB216,BB222,BB228,BB234,BB240,BB246,BB252,BB258,BB264,BB270,BB276,BB282,BB288,BB294,BB300,BB306,BB312,BB318,BB324,BB330,BB336,BB342,BB348,BB354)</f>
        <v>-1</v>
      </c>
      <c r="BC375" s="438"/>
      <c r="BD375" s="308">
        <f>MIN(BD180,BD186,BD192,BD198,BD204,BD210,BD216,BD222,BD228,BD234,BD240,BD246,BD252,BD258,BD264,BD270,BD276,BD282,BD288,BD294,BD300,BD306,BD312,BD318,BD324,BD330,BD336,BD342,BD348,BD354)</f>
        <v>-1</v>
      </c>
      <c r="BE375" s="438"/>
      <c r="BF375" s="308">
        <f>MIN(BF180,BF186,BF192,BF198,BF204,BF210,BF216,BF222,BF228,BF234,BF240,BF246,BF252,BF258,BF264,BF270,BF276,BF282,BF288,BF294,BF300,BF306,BF312,BF318,BF324,BF330,BF336,BF342,BF348,BF354)</f>
        <v>-1</v>
      </c>
      <c r="BG375" s="438"/>
      <c r="BH375" s="308" t="e">
        <f>MIN(BH180,BH186,BH192,BH198,BH204,BH210,BH216,BH222,BH228,BH234,BH240,BH246,BH252,BH258,BH264,BH270,BH276,BH282,BH288,BH294,BH300,BH306,BH312,BH318,BH324,BH330,BH336,BH342,BH348,BH354)</f>
        <v>#VALUE!</v>
      </c>
      <c r="BI375" s="438"/>
      <c r="BJ375" s="308" t="e">
        <f>MIN(BJ180,BJ186,BJ192,BJ198,BJ204,BJ210,BJ216,BJ222,BJ228,BJ234,BJ240,BJ246,BJ252,BJ258,BJ264,BJ270,BJ276,BJ282,BJ288,BJ294,BJ300,BJ306,BJ312,BJ318,BJ324,BJ330,BJ336,BJ342,BJ348,BJ354)</f>
        <v>#VALUE!</v>
      </c>
      <c r="BK375" s="438"/>
      <c r="BL375" s="308" t="e">
        <f>MIN(BL180,BL186,BL192,BL198,BL204,BL210,BL216,BL222,BL228,BL234,BL240,BL246,BL252,BL258,BL264,BL270,BL276,BL282,BL288,BL294,BL300,BL306,BL312,BL318,BL324,BL330,BL336,BL342,BL348,BL354)</f>
        <v>#VALUE!</v>
      </c>
      <c r="BM375" s="438"/>
      <c r="BN375" s="308" t="e">
        <f>MIN(BN180,BN186,BN192,BN198,BN204,BN210,BN216,BN222,BN228,BN234,BN240,BN246,BN252,BN258,BN264,BN270,BN276,BN282,BN288,BN294,BN300,BN306,BN312,BN318,BN324,BN330,BN336,BN342,BN348,BN354)</f>
        <v>#VALUE!</v>
      </c>
      <c r="BO375" s="448"/>
      <c r="BP375" s="449"/>
      <c r="BQ375" s="449"/>
      <c r="BR375" s="449"/>
    </row>
    <row r="376" spans="3:70" ht="17" customHeight="1" thickBot="1" x14ac:dyDescent="0.25">
      <c r="W376" s="42"/>
      <c r="X376" s="42"/>
      <c r="Z376" s="6"/>
      <c r="AP376" s="42"/>
      <c r="AQ376" s="42"/>
      <c r="AR376" s="42"/>
      <c r="AS376" s="42"/>
      <c r="AT376" s="422"/>
      <c r="AU376" s="70" t="s">
        <v>122</v>
      </c>
      <c r="AV376" s="428"/>
      <c r="AW376" s="309">
        <f>MAX(AW180,AW186,AW192,AW198,AW204,AW210,AW216,AW222,AW228,AW234,AW240,AW246,AW252,AW258,AW264,AW270,AW276,AW282,AW288,AW294,AW300,AW306,AW312,AW318,AW324,AW330,AW336,AW342,AW348,AW354)</f>
        <v>-1</v>
      </c>
      <c r="AX376" s="448"/>
      <c r="AY376" s="449"/>
      <c r="AZ376" s="449"/>
      <c r="BA376" s="449"/>
      <c r="BB376" s="309">
        <f>MAX(BB180,BB186,BB192,BB198,BB204,BB210,BB216,BB222,BB228,BB234,BB240,BB246,BB252,BB258,BB264,BB270,BB276,BB282,BB288,BB294,BB300,BB306,BB312,BB318,BB324,BB330,BB336,BB342,BB348,BB354)</f>
        <v>-1</v>
      </c>
      <c r="BC376" s="438"/>
      <c r="BD376" s="309">
        <f>MAX(BD180,BD186,BD192,BD198,BD204,BD210,BD216,BD222,BD228,BD234,BD240,BD246,BD252,BD258,BD264,BD270,BD276,BD282,BD288,BD294,BD300,BD306,BD312,BD318,BD324,BD330,BD336,BD342,BD348,BD354)</f>
        <v>-1</v>
      </c>
      <c r="BE376" s="438"/>
      <c r="BF376" s="309">
        <f>MAX(BF180,BF186,BF192,BF198,BF204,BF210,BF216,BF222,BF228,BF234,BF240,BF246,BF252,BF258,BF264,BF270,BF276,BF282,BF288,BF294,BF300,BF306,BF312,BF318,BF324,BF330,BF336,BF342,BF348,BF354)</f>
        <v>-1</v>
      </c>
      <c r="BG376" s="438"/>
      <c r="BH376" s="309" t="e">
        <f>MAX(BH180,BH186,BH192,BH198,BH204,BH210,BH216,BH222,BH228,BH234,BH240,BH246,BH252,BH258,BH264,BH270,BH276,BH282,BH288,BH294,BH300,BH306,BH312,BH318,BH324,BH330,BH336,BH342,BH348,BH354)</f>
        <v>#VALUE!</v>
      </c>
      <c r="BI376" s="438"/>
      <c r="BJ376" s="309" t="e">
        <f>MAX(BJ180,BJ186,BJ192,BJ198,BJ204,BJ210,BJ216,BJ222,BJ228,BJ234,BJ240,BJ246,BJ252,BJ258,BJ264,BJ270,BJ276,BJ282,BJ288,BJ294,BJ300,BJ306,BJ312,BJ318,BJ324,BJ330,BJ336,BJ342,BJ348,BJ354)</f>
        <v>#VALUE!</v>
      </c>
      <c r="BK376" s="438"/>
      <c r="BL376" s="309" t="e">
        <f>MAX(BL180,BL186,BL192,BL198,BL204,BL210,BL216,BL222,BL228,BL234,BL240,BL246,BL252,BL258,BL264,BL270,BL276,BL282,BL288,BL294,BL300,BL306,BL312,BL318,BL324,BL330,BL336,BL342,BL348,BL354)</f>
        <v>#VALUE!</v>
      </c>
      <c r="BM376" s="438"/>
      <c r="BN376" s="309" t="e">
        <f>MAX(BN180,BN186,BN192,BN198,BN204,BN210,BN216,BN222,BN228,BN234,BN240,BN246,BN252,BN258,BN264,BN270,BN276,BN282,BN288,BN294,BN300,BN306,BN312,BN318,BN324,BN330,BN336,BN342,BN348,BN354)</f>
        <v>#VALUE!</v>
      </c>
      <c r="BO376" s="448"/>
      <c r="BP376" s="449"/>
      <c r="BQ376" s="449"/>
      <c r="BR376" s="449"/>
    </row>
    <row r="377" spans="3:70" ht="17" customHeight="1" x14ac:dyDescent="0.2">
      <c r="W377" s="42"/>
      <c r="X377" s="42"/>
      <c r="Z377" s="6"/>
      <c r="AP377" s="42"/>
      <c r="AQ377" s="42"/>
      <c r="AR377" s="42"/>
      <c r="AS377" s="42"/>
      <c r="AT377" s="422"/>
      <c r="AU377" s="65" t="s">
        <v>120</v>
      </c>
      <c r="AV377" s="429" t="s">
        <v>125</v>
      </c>
      <c r="AW377" s="314">
        <f>AVERAGE(AW182,AW188,AW194,AW200,AW206,AW212,AW218,AW224,AW230,AW236,AW242,AW248,AW254,AW260,AW266,AW272,AW278,AW284,AW290,AW296,AW302,AW308,AW314,AW320,AW326,AW332,AW338,AW344,AW350,AW356)</f>
        <v>-1</v>
      </c>
      <c r="AX377" s="448"/>
      <c r="AY377" s="449"/>
      <c r="AZ377" s="449"/>
      <c r="BA377" s="449"/>
      <c r="BB377" s="314">
        <f>AVERAGE(BB182,BB188,BB194,BB200,BB206,BB212,BB218,BB224,BB230,BB236,BB242,BB248,BB254,BB260,BB266,BB272,BB278,BB284,BB290,BB296,BB302,BB308,BB314,BB320,BB326,BB332,BB338,BB344,BB350,BB356)</f>
        <v>-1</v>
      </c>
      <c r="BC377" s="438"/>
      <c r="BD377" s="314">
        <f>AVERAGE(BD182,BD188,BD194,BD200,BD206,BD212,BD218,BD224,BD230,BD236,BD242,BD248,BD254,BD260,BD266,BD272,BD278,BD284,BD290,BD296,BD302,BD308,BD314,BD320,BD326,BD332,BD338,BD344,BD350,BD356)</f>
        <v>-1</v>
      </c>
      <c r="BE377" s="438"/>
      <c r="BF377" s="314">
        <f>AVERAGE(BF182,BF188,BF194,BF200,BF206,BF212,BF218,BF224,BF230,BF236,BF242,BF248,BF254,BF260,BF266,BF272,BF278,BF284,BF290,BF296,BF302,BF308,BF314,BF320,BF326,BF332,BF338,BF344,BF350,BF356)</f>
        <v>-1</v>
      </c>
      <c r="BG377" s="438"/>
      <c r="BH377" s="314" t="e">
        <f>AVERAGE(BH182,BH188,BH194,BH200,BH206,BH212,BH218,BH224,BH230,BH236,BH242,BH248,BH254,BH260,BH266,BH272,BH278,BH284,BH290,BH296,BH302,BH308,BH314,BH320,BH326,BH332,BH338,BH344,BH350,BH356)</f>
        <v>#VALUE!</v>
      </c>
      <c r="BI377" s="438"/>
      <c r="BJ377" s="314" t="e">
        <f>AVERAGE(BJ182,BJ188,BJ194,BJ200,BJ206,BJ212,BJ218,BJ224,BJ230,BJ236,BJ242,BJ248,BJ254,BJ260,BJ266,BJ272,BJ278,BJ284,BJ290,BJ296,BJ302,BJ308,BJ314,BJ320,BJ326,BJ332,BJ338,BJ344,BJ350,BJ356)</f>
        <v>#VALUE!</v>
      </c>
      <c r="BK377" s="438"/>
      <c r="BL377" s="314" t="e">
        <f>AVERAGE(BL182,BL188,BL194,BL200,BL206,BL212,BL218,BL224,BL230,BL236,BL242,BL248,BL254,BL260,BL266,BL272,BL278,BL284,BL290,BL296,BL302,BL308,BL314,BL320,BL326,BL332,BL338,BL344,BL350,BL356)</f>
        <v>#VALUE!</v>
      </c>
      <c r="BM377" s="438"/>
      <c r="BN377" s="314" t="e">
        <f>AVERAGE(BN182,BN188,BN194,BN200,BN206,BN212,BN218,BN224,BN230,BN236,BN242,BN248,BN254,BN260,BN266,BN272,BN278,BN284,BN290,BN296,BN302,BN308,BN314,BN320,BN326,BN332,BN338,BN344,BN350,BN356)</f>
        <v>#VALUE!</v>
      </c>
      <c r="BO377" s="448"/>
      <c r="BP377" s="449"/>
      <c r="BQ377" s="449"/>
      <c r="BR377" s="449"/>
    </row>
    <row r="378" spans="3:70" ht="17" customHeight="1" x14ac:dyDescent="0.2">
      <c r="W378" s="42"/>
      <c r="X378" s="42"/>
      <c r="Z378" s="6"/>
      <c r="AP378" s="42"/>
      <c r="AQ378" s="42"/>
      <c r="AR378" s="42"/>
      <c r="AS378" s="42"/>
      <c r="AT378" s="422"/>
      <c r="AU378" s="65" t="s">
        <v>121</v>
      </c>
      <c r="AV378" s="430"/>
      <c r="AW378" s="308">
        <f>MIN(AW182,AW188,AW194,AW200,AW206,AW212,AW218,AW224,AW230,AW236,AW242,AW248,AW254,AW260,AW266,AW272,AW278,AW284,AW290,AW296,AW302,AW308,AW314,AW320,AW326,AW332,AW338,AW344,AW350,AW356)</f>
        <v>-1</v>
      </c>
      <c r="AX378" s="448"/>
      <c r="AY378" s="449"/>
      <c r="AZ378" s="449"/>
      <c r="BA378" s="449"/>
      <c r="BB378" s="308">
        <f>MIN(BB182,BB188,BB194,BB200,BB206,BB212,BB218,BB224,BB230,BB236,BB242,BB248,BB254,BB260,BB266,BB272,BB278,BB284,BB290,BB296,BB302,BB308,BB314,BB320,BB326,BB332,BB338,BB344,BB350,BB356)</f>
        <v>-1</v>
      </c>
      <c r="BC378" s="438"/>
      <c r="BD378" s="308">
        <f>MIN(BD182,BD188,BD194,BD200,BD206,BD212,BD218,BD224,BD230,BD236,BD242,BD248,BD254,BD260,BD266,BD272,BD278,BD284,BD290,BD296,BD302,BD308,BD314,BD320,BD326,BD332,BD338,BD344,BD350,BD356)</f>
        <v>-1</v>
      </c>
      <c r="BE378" s="438"/>
      <c r="BF378" s="308">
        <f>MIN(BF182,BF188,BF194,BF200,BF206,BF212,BF218,BF224,BF230,BF236,BF242,BF248,BF254,BF260,BF266,BF272,BF278,BF284,BF290,BF296,BF302,BF308,BF314,BF320,BF326,BF332,BF338,BF344,BF350,BF356)</f>
        <v>-1</v>
      </c>
      <c r="BG378" s="438"/>
      <c r="BH378" s="308" t="e">
        <f>MIN(BH182,BH188,BH194,BH200,BH206,BH212,BH218,BH224,BH230,BH236,BH242,BH248,BH254,BH260,BH266,BH272,BH278,BH284,BH290,BH296,BH302,BH308,BH314,BH320,BH326,BH332,BH338,BH344,BH350,BH356)</f>
        <v>#VALUE!</v>
      </c>
      <c r="BI378" s="438"/>
      <c r="BJ378" s="308" t="e">
        <f>MIN(BJ182,BJ188,BJ194,BJ200,BJ206,BJ212,BJ218,BJ224,BJ230,BJ236,BJ242,BJ248,BJ254,BJ260,BJ266,BJ272,BJ278,BJ284,BJ290,BJ296,BJ302,BJ308,BJ314,BJ320,BJ326,BJ332,BJ338,BJ344,BJ350,BJ356)</f>
        <v>#VALUE!</v>
      </c>
      <c r="BK378" s="438"/>
      <c r="BL378" s="308" t="e">
        <f>MIN(BL182,BL188,BL194,BL200,BL206,BL212,BL218,BL224,BL230,BL236,BL242,BL248,BL254,BL260,BL266,BL272,BL278,BL284,BL290,BL296,BL302,BL308,BL314,BL320,BL326,BL332,BL338,BL344,BL350,BL356)</f>
        <v>#VALUE!</v>
      </c>
      <c r="BM378" s="438"/>
      <c r="BN378" s="308" t="e">
        <f>MIN(BN182,BN188,BN194,BN200,BN206,BN212,BN218,BN224,BN230,BN236,BN242,BN248,BN254,BN260,BN266,BN272,BN278,BN284,BN290,BN296,BN302,BN308,BN314,BN320,BN326,BN332,BN338,BN344,BN350,BN356)</f>
        <v>#VALUE!</v>
      </c>
      <c r="BO378" s="448"/>
      <c r="BP378" s="449"/>
      <c r="BQ378" s="449"/>
      <c r="BR378" s="449"/>
    </row>
    <row r="379" spans="3:70" ht="17" customHeight="1" thickBot="1" x14ac:dyDescent="0.25">
      <c r="F379" s="42"/>
      <c r="G379" s="42"/>
      <c r="W379" s="42"/>
      <c r="X379" s="42"/>
      <c r="Z379" s="42"/>
      <c r="AP379" s="42"/>
      <c r="AQ379" s="42"/>
      <c r="AS379" s="42"/>
      <c r="AT379" s="422"/>
      <c r="AU379" s="66" t="s">
        <v>122</v>
      </c>
      <c r="AV379" s="431"/>
      <c r="AW379" s="309">
        <f>MAX(AW182,AW188,AW194,AW200,AW206,AW212,AW218,AW224,AW230,AW236,AW242,AW248,AW254,AW260,AW266,AW272,AW278,AW284,AW290,AW296,AW302,AW308,AW314,AW320,AW326,AW332,AW338,AW344,AW350,AW356)</f>
        <v>-1</v>
      </c>
      <c r="AX379" s="450"/>
      <c r="AY379" s="451"/>
      <c r="AZ379" s="451"/>
      <c r="BA379" s="451"/>
      <c r="BB379" s="309">
        <f>MAX(BB182,BB188,BB194,BB200,BB206,BB212,BB218,BB224,BB230,BB236,BB242,BB248,BB254,BB260,BB266,BB272,BB278,BB284,BB290,BB296,BB302,BB308,BB314,BB320,BB326,BB332,BB338,BB344,BB350,BB356)</f>
        <v>-1</v>
      </c>
      <c r="BC379" s="439"/>
      <c r="BD379" s="309">
        <f>MAX(BD182,BD188,BD194,BD200,BD206,BD212,BD218,BD224,BD230,BD236,BD242,BD248,BD254,BD260,BD266,BD272,BD278,BD284,BD290,BD296,BD302,BD308,BD314,BD320,BD326,BD332,BD338,BD344,BD350,BD356)</f>
        <v>-1</v>
      </c>
      <c r="BE379" s="439"/>
      <c r="BF379" s="309">
        <f>MAX(BF182,BF188,BF194,BF200,BF206,BF212,BF218,BF224,BF230,BF236,BF242,BF248,BF254,BF260,BF266,BF272,BF278,BF284,BF290,BF296,BF302,BF308,BF314,BF320,BF326,BF332,BF338,BF344,BF350,BF356)</f>
        <v>-1</v>
      </c>
      <c r="BG379" s="439"/>
      <c r="BH379" s="309" t="e">
        <f>MAX(BH182,BH188,BH194,BH200,BH206,BH212,BH218,BH224,BH230,BH236,BH242,BH248,BH254,BH260,BH266,BH272,BH278,BH284,BH290,BH296,BH302,BH308,BH314,BH320,BH326,BH332,BH338,BH344,BH350,BH356)</f>
        <v>#VALUE!</v>
      </c>
      <c r="BI379" s="439"/>
      <c r="BJ379" s="309" t="e">
        <f>MAX(BJ182,BJ188,BJ194,BJ200,BJ206,BJ212,BJ218,BJ224,BJ230,BJ236,BJ242,BJ248,BJ254,BJ260,BJ266,BJ272,BJ278,BJ284,BJ290,BJ296,BJ302,BJ308,BJ314,BJ320,BJ326,BJ332,BJ338,BJ344,BJ350,BJ356)</f>
        <v>#VALUE!</v>
      </c>
      <c r="BK379" s="439"/>
      <c r="BL379" s="309" t="e">
        <f>MAX(BL182,BL188,BL194,BL200,BL206,BL212,BL218,BL224,BL230,BL236,BL242,BL248,BL254,BL260,BL266,BL272,BL278,BL284,BL290,BL296,BL302,BL308,BL314,BL320,BL326,BL332,BL338,BL344,BL350,BL356)</f>
        <v>#VALUE!</v>
      </c>
      <c r="BM379" s="439"/>
      <c r="BN379" s="309" t="e">
        <f>MAX(BN182,BN188,BN194,BN200,BN206,BN212,BN218,BN224,BN230,BN236,BN242,BN248,BN254,BN260,BN266,BN272,BN278,BN284,BN290,BN296,BN302,BN308,BN314,BN320,BN326,BN332,BN338,BN344,BN350,BN356)</f>
        <v>#VALUE!</v>
      </c>
      <c r="BO379" s="450"/>
      <c r="BP379" s="451"/>
      <c r="BQ379" s="451"/>
      <c r="BR379" s="451"/>
    </row>
    <row r="380" spans="3:70" ht="17" customHeight="1" x14ac:dyDescent="0.2">
      <c r="D380" s="4"/>
      <c r="F380" s="4"/>
      <c r="G380" s="4"/>
      <c r="H380" s="4"/>
      <c r="I380" s="4"/>
      <c r="J380" s="4"/>
      <c r="K380" s="4"/>
      <c r="L380" s="4"/>
      <c r="M380" s="4"/>
      <c r="N380" s="4"/>
      <c r="O380" s="4"/>
      <c r="P380" s="4"/>
      <c r="Q380" s="4"/>
      <c r="R380" s="4"/>
      <c r="S380" s="4"/>
      <c r="T380" s="4"/>
      <c r="U380" s="4"/>
      <c r="V380" s="4"/>
      <c r="W380" s="4"/>
      <c r="X380" s="4"/>
      <c r="AW380" s="4"/>
      <c r="BB380" s="4"/>
      <c r="BD380" s="4"/>
      <c r="BF380" s="4"/>
      <c r="BH380" s="4"/>
      <c r="BJ380" s="4"/>
      <c r="BL380" s="4"/>
      <c r="BN380" s="4"/>
    </row>
    <row r="381" spans="3:70" ht="17" customHeight="1" x14ac:dyDescent="0.2">
      <c r="D381" s="4"/>
      <c r="F381" s="4"/>
      <c r="G381" s="4"/>
      <c r="H381" s="4"/>
      <c r="I381" s="4"/>
      <c r="J381" s="4"/>
      <c r="K381" s="4"/>
      <c r="L381" s="4"/>
      <c r="M381" s="4"/>
      <c r="N381" s="4"/>
      <c r="O381" s="4"/>
      <c r="P381" s="4"/>
      <c r="Q381" s="4"/>
      <c r="R381" s="4"/>
      <c r="S381" s="4"/>
      <c r="T381" s="4"/>
      <c r="U381" s="4"/>
      <c r="V381" s="4"/>
      <c r="W381" s="4"/>
      <c r="X381" s="4"/>
      <c r="AW381" s="4"/>
      <c r="BB381" s="4"/>
      <c r="BD381" s="4"/>
      <c r="BF381" s="4"/>
      <c r="BH381" s="4"/>
      <c r="BJ381" s="4"/>
      <c r="BL381" s="4"/>
      <c r="BN381" s="4"/>
    </row>
    <row r="382" spans="3:70" ht="17" customHeight="1" x14ac:dyDescent="0.2">
      <c r="D382" s="4"/>
      <c r="F382" s="4"/>
      <c r="G382" s="4"/>
      <c r="H382" s="4"/>
      <c r="I382" s="4"/>
      <c r="J382" s="4"/>
      <c r="K382" s="4"/>
      <c r="L382" s="4"/>
      <c r="M382" s="4"/>
      <c r="N382" s="4"/>
      <c r="O382" s="4"/>
      <c r="P382" s="4"/>
      <c r="Q382" s="4"/>
      <c r="R382" s="4"/>
      <c r="S382" s="4"/>
      <c r="T382" s="4"/>
      <c r="U382" s="4"/>
      <c r="V382" s="4"/>
      <c r="W382" s="4"/>
      <c r="X382" s="4"/>
      <c r="AW382" s="4"/>
      <c r="BB382" s="4"/>
      <c r="BD382" s="4"/>
      <c r="BF382" s="4"/>
      <c r="BH382" s="4"/>
      <c r="BJ382" s="4"/>
      <c r="BL382" s="4"/>
      <c r="BN382" s="4"/>
    </row>
    <row r="383" spans="3:70" ht="17" customHeight="1" x14ac:dyDescent="0.2">
      <c r="D383" s="4"/>
      <c r="F383" s="4"/>
      <c r="G383" s="4"/>
      <c r="H383" s="4"/>
      <c r="I383" s="4"/>
      <c r="J383" s="4"/>
      <c r="K383" s="4"/>
      <c r="L383" s="4"/>
      <c r="M383" s="4"/>
      <c r="N383" s="4"/>
      <c r="O383" s="4"/>
      <c r="P383" s="4"/>
      <c r="Q383" s="4"/>
      <c r="R383" s="4"/>
      <c r="S383" s="4"/>
      <c r="T383" s="4"/>
      <c r="U383" s="4"/>
      <c r="V383" s="4"/>
      <c r="W383" s="4"/>
      <c r="X383" s="4"/>
      <c r="AW383" s="4"/>
      <c r="BB383" s="4"/>
      <c r="BD383" s="4"/>
      <c r="BF383" s="4"/>
      <c r="BH383" s="4"/>
      <c r="BJ383" s="4"/>
      <c r="BL383" s="4"/>
      <c r="BN383" s="4"/>
    </row>
    <row r="384" spans="3:70" ht="17" customHeight="1" x14ac:dyDescent="0.2">
      <c r="D384" s="4"/>
      <c r="F384" s="4"/>
      <c r="G384" s="4"/>
      <c r="H384" s="4"/>
      <c r="I384" s="4"/>
      <c r="J384" s="4"/>
      <c r="K384" s="4"/>
      <c r="L384" s="4"/>
      <c r="M384" s="4"/>
      <c r="N384" s="4"/>
      <c r="O384" s="4"/>
      <c r="P384" s="4"/>
      <c r="Q384" s="4"/>
      <c r="R384" s="4"/>
      <c r="S384" s="4"/>
      <c r="T384" s="4"/>
      <c r="U384" s="4"/>
      <c r="V384" s="4"/>
      <c r="W384" s="4"/>
      <c r="X384" s="4"/>
      <c r="AW384" s="4"/>
      <c r="BB384" s="4"/>
      <c r="BD384" s="4"/>
      <c r="BF384" s="4"/>
      <c r="BH384" s="4"/>
      <c r="BJ384" s="4"/>
      <c r="BL384" s="4"/>
      <c r="BN384" s="4"/>
    </row>
    <row r="385" spans="4:66" ht="17" customHeight="1" x14ac:dyDescent="0.2">
      <c r="D385" s="4"/>
      <c r="F385" s="4"/>
      <c r="G385" s="4"/>
      <c r="H385" s="4"/>
      <c r="I385" s="4"/>
      <c r="J385" s="4"/>
      <c r="K385" s="4"/>
      <c r="L385" s="4"/>
      <c r="M385" s="4"/>
      <c r="N385" s="4"/>
      <c r="O385" s="4"/>
      <c r="P385" s="4"/>
      <c r="Q385" s="4"/>
      <c r="R385" s="4"/>
      <c r="S385" s="4"/>
      <c r="T385" s="4"/>
      <c r="U385" s="4"/>
      <c r="V385" s="4"/>
      <c r="W385" s="4"/>
      <c r="X385" s="4"/>
      <c r="AW385" s="4"/>
      <c r="BB385" s="4"/>
      <c r="BD385" s="4"/>
      <c r="BF385" s="4"/>
      <c r="BH385" s="4"/>
      <c r="BJ385" s="4"/>
      <c r="BL385" s="4"/>
      <c r="BN385" s="4"/>
    </row>
    <row r="386" spans="4:66" ht="17" customHeight="1" x14ac:dyDescent="0.2">
      <c r="D386" s="4"/>
      <c r="F386" s="4"/>
      <c r="G386" s="4"/>
      <c r="H386" s="4"/>
      <c r="I386" s="4"/>
      <c r="J386" s="4"/>
      <c r="K386" s="4"/>
      <c r="L386" s="4"/>
      <c r="M386" s="4"/>
      <c r="N386" s="4"/>
      <c r="O386" s="4"/>
      <c r="P386" s="4"/>
      <c r="Q386" s="4"/>
      <c r="R386" s="4"/>
      <c r="S386" s="4"/>
      <c r="T386" s="4"/>
      <c r="U386" s="4"/>
      <c r="V386" s="4"/>
      <c r="W386" s="4"/>
      <c r="X386" s="4"/>
      <c r="AW386" s="4"/>
      <c r="BB386" s="4"/>
      <c r="BD386" s="4"/>
      <c r="BF386" s="4"/>
      <c r="BH386" s="4"/>
      <c r="BJ386" s="4"/>
      <c r="BL386" s="4"/>
      <c r="BN386" s="4"/>
    </row>
    <row r="387" spans="4:66" ht="17" customHeight="1" x14ac:dyDescent="0.2">
      <c r="D387" s="4"/>
      <c r="F387" s="4"/>
      <c r="G387" s="4"/>
      <c r="H387" s="4"/>
      <c r="I387" s="4"/>
      <c r="J387" s="4"/>
      <c r="K387" s="4"/>
      <c r="L387" s="4"/>
      <c r="M387" s="4"/>
      <c r="N387" s="4"/>
      <c r="O387" s="4"/>
      <c r="P387" s="4"/>
      <c r="Q387" s="4"/>
      <c r="R387" s="4"/>
      <c r="S387" s="4"/>
      <c r="T387" s="4"/>
      <c r="U387" s="4"/>
      <c r="V387" s="4"/>
      <c r="W387" s="4"/>
      <c r="X387" s="4"/>
      <c r="AW387" s="4"/>
      <c r="BB387" s="4"/>
      <c r="BD387" s="4"/>
      <c r="BF387" s="4"/>
      <c r="BH387" s="4"/>
      <c r="BJ387" s="4"/>
      <c r="BL387" s="4"/>
      <c r="BN387" s="4"/>
    </row>
    <row r="388" spans="4:66" ht="17" customHeight="1" x14ac:dyDescent="0.2">
      <c r="D388" s="4"/>
      <c r="F388" s="4"/>
      <c r="G388" s="4"/>
      <c r="H388" s="4"/>
      <c r="I388" s="4"/>
      <c r="J388" s="4"/>
      <c r="K388" s="4"/>
      <c r="L388" s="4"/>
      <c r="M388" s="4"/>
      <c r="N388" s="4"/>
      <c r="O388" s="4"/>
      <c r="P388" s="4"/>
      <c r="Q388" s="4"/>
      <c r="R388" s="4"/>
      <c r="S388" s="4"/>
      <c r="T388" s="4"/>
      <c r="U388" s="4"/>
      <c r="V388" s="4"/>
      <c r="W388" s="4"/>
      <c r="X388" s="4"/>
      <c r="AW388" s="4"/>
      <c r="BB388" s="4"/>
      <c r="BD388" s="4"/>
      <c r="BF388" s="4"/>
      <c r="BH388" s="4"/>
      <c r="BJ388" s="4"/>
      <c r="BL388" s="4"/>
      <c r="BN388" s="4"/>
    </row>
    <row r="389" spans="4:66" ht="17" customHeight="1" x14ac:dyDescent="0.2">
      <c r="D389" s="4"/>
      <c r="F389" s="4"/>
      <c r="G389" s="4"/>
      <c r="H389" s="4"/>
      <c r="I389" s="4"/>
      <c r="J389" s="4"/>
      <c r="K389" s="4"/>
      <c r="L389" s="4"/>
      <c r="M389" s="4"/>
      <c r="N389" s="4"/>
      <c r="O389" s="4"/>
      <c r="P389" s="4"/>
      <c r="Q389" s="4"/>
      <c r="R389" s="4"/>
      <c r="S389" s="4"/>
      <c r="T389" s="4"/>
      <c r="U389" s="4"/>
      <c r="V389" s="4"/>
      <c r="W389" s="4"/>
      <c r="X389" s="4"/>
      <c r="AW389" s="4"/>
      <c r="BB389" s="4"/>
      <c r="BD389" s="4"/>
      <c r="BF389" s="4"/>
      <c r="BH389" s="4"/>
      <c r="BJ389" s="4"/>
      <c r="BL389" s="4"/>
      <c r="BN389" s="4"/>
    </row>
    <row r="390" spans="4:66" ht="17" customHeight="1" x14ac:dyDescent="0.2">
      <c r="D390" s="4"/>
      <c r="F390" s="4"/>
      <c r="G390" s="4"/>
      <c r="H390" s="4"/>
      <c r="I390" s="4"/>
      <c r="J390" s="4"/>
      <c r="K390" s="4"/>
      <c r="L390" s="4"/>
      <c r="M390" s="4"/>
      <c r="N390" s="4"/>
      <c r="O390" s="4"/>
      <c r="P390" s="4"/>
      <c r="Q390" s="4"/>
      <c r="R390" s="4"/>
      <c r="S390" s="4"/>
      <c r="T390" s="4"/>
      <c r="U390" s="4"/>
      <c r="V390" s="4"/>
      <c r="W390" s="4"/>
      <c r="X390" s="4"/>
      <c r="AW390" s="4"/>
      <c r="BB390" s="4"/>
      <c r="BD390" s="4"/>
      <c r="BF390" s="4"/>
      <c r="BH390" s="4"/>
      <c r="BJ390" s="4"/>
      <c r="BL390" s="4"/>
      <c r="BN390" s="4"/>
    </row>
    <row r="391" spans="4:66" ht="17" customHeight="1" x14ac:dyDescent="0.2">
      <c r="D391" s="4"/>
      <c r="F391" s="4"/>
      <c r="G391" s="4"/>
      <c r="H391" s="4"/>
      <c r="I391" s="4"/>
      <c r="J391" s="4"/>
      <c r="K391" s="4"/>
      <c r="L391" s="4"/>
      <c r="M391" s="4"/>
      <c r="N391" s="4"/>
      <c r="O391" s="4"/>
      <c r="P391" s="4"/>
      <c r="Q391" s="4"/>
      <c r="R391" s="4"/>
      <c r="S391" s="4"/>
      <c r="T391" s="4"/>
      <c r="U391" s="4"/>
      <c r="V391" s="4"/>
      <c r="W391" s="4"/>
      <c r="X391" s="4"/>
      <c r="AW391" s="4"/>
      <c r="BB391" s="4"/>
      <c r="BD391" s="4"/>
      <c r="BF391" s="4"/>
      <c r="BH391" s="4"/>
      <c r="BJ391" s="4"/>
      <c r="BL391" s="4"/>
      <c r="BN391" s="4"/>
    </row>
    <row r="392" spans="4:66" ht="17" customHeight="1" x14ac:dyDescent="0.2">
      <c r="D392" s="4"/>
      <c r="F392" s="4"/>
      <c r="G392" s="4"/>
      <c r="H392" s="4"/>
      <c r="I392" s="4"/>
      <c r="J392" s="4"/>
      <c r="K392" s="4"/>
      <c r="L392" s="4"/>
      <c r="M392" s="4"/>
      <c r="N392" s="4"/>
      <c r="O392" s="4"/>
      <c r="P392" s="4"/>
      <c r="Q392" s="4"/>
      <c r="R392" s="4"/>
      <c r="S392" s="4"/>
      <c r="T392" s="4"/>
      <c r="U392" s="4"/>
      <c r="V392" s="4"/>
      <c r="W392" s="4"/>
      <c r="X392" s="4"/>
      <c r="AW392" s="4"/>
      <c r="BB392" s="4"/>
      <c r="BD392" s="4"/>
      <c r="BF392" s="4"/>
      <c r="BH392" s="4"/>
      <c r="BJ392" s="4"/>
      <c r="BL392" s="4"/>
      <c r="BN392" s="4"/>
    </row>
    <row r="393" spans="4:66" ht="17" customHeight="1" x14ac:dyDescent="0.2">
      <c r="D393" s="4"/>
      <c r="F393" s="4"/>
      <c r="G393" s="4"/>
      <c r="H393" s="4"/>
      <c r="I393" s="4"/>
      <c r="J393" s="4"/>
      <c r="K393" s="4"/>
      <c r="L393" s="4"/>
      <c r="M393" s="4"/>
      <c r="N393" s="4"/>
      <c r="O393" s="4"/>
      <c r="P393" s="4"/>
      <c r="Q393" s="4"/>
      <c r="R393" s="4"/>
      <c r="S393" s="4"/>
      <c r="T393" s="4"/>
      <c r="U393" s="4"/>
      <c r="V393" s="4"/>
      <c r="W393" s="4"/>
      <c r="X393" s="4"/>
      <c r="AW393" s="4"/>
      <c r="BB393" s="4"/>
      <c r="BD393" s="4"/>
      <c r="BF393" s="4"/>
      <c r="BH393" s="4"/>
      <c r="BJ393" s="4"/>
      <c r="BL393" s="4"/>
      <c r="BN393" s="4"/>
    </row>
    <row r="394" spans="4:66" ht="17" customHeight="1" x14ac:dyDescent="0.2">
      <c r="D394" s="4"/>
      <c r="F394" s="4"/>
      <c r="G394" s="4"/>
      <c r="H394" s="4"/>
      <c r="I394" s="4"/>
      <c r="J394" s="4"/>
      <c r="K394" s="4"/>
      <c r="L394" s="4"/>
      <c r="M394" s="4"/>
      <c r="N394" s="4"/>
      <c r="O394" s="4"/>
      <c r="P394" s="4"/>
      <c r="Q394" s="4"/>
      <c r="R394" s="4"/>
      <c r="S394" s="4"/>
      <c r="T394" s="4"/>
      <c r="U394" s="4"/>
      <c r="V394" s="4"/>
      <c r="W394" s="4"/>
      <c r="X394" s="4"/>
      <c r="AW394" s="4"/>
      <c r="BB394" s="4"/>
      <c r="BD394" s="4"/>
      <c r="BF394" s="4"/>
      <c r="BH394" s="4"/>
      <c r="BJ394" s="4"/>
      <c r="BL394" s="4"/>
      <c r="BN394" s="4"/>
    </row>
    <row r="395" spans="4:66" ht="17" customHeight="1" x14ac:dyDescent="0.2">
      <c r="D395" s="4"/>
      <c r="F395" s="4"/>
      <c r="G395" s="4"/>
      <c r="H395" s="4"/>
      <c r="I395" s="4"/>
      <c r="J395" s="4"/>
      <c r="K395" s="4"/>
      <c r="L395" s="4"/>
      <c r="M395" s="4"/>
      <c r="N395" s="4"/>
      <c r="O395" s="4"/>
      <c r="P395" s="4"/>
      <c r="Q395" s="4"/>
      <c r="R395" s="4"/>
      <c r="S395" s="4"/>
      <c r="T395" s="4"/>
      <c r="U395" s="4"/>
      <c r="V395" s="4"/>
      <c r="W395" s="4"/>
      <c r="X395" s="4"/>
      <c r="AW395" s="4"/>
      <c r="BB395" s="4"/>
      <c r="BD395" s="4"/>
      <c r="BF395" s="4"/>
      <c r="BH395" s="4"/>
      <c r="BJ395" s="4"/>
      <c r="BL395" s="4"/>
      <c r="BN395" s="4"/>
    </row>
    <row r="396" spans="4:66" ht="17" customHeight="1" x14ac:dyDescent="0.2">
      <c r="D396" s="4"/>
      <c r="F396" s="4"/>
      <c r="G396" s="4"/>
      <c r="H396" s="4"/>
      <c r="I396" s="4"/>
      <c r="J396" s="4"/>
      <c r="K396" s="4"/>
      <c r="L396" s="4"/>
      <c r="M396" s="4"/>
      <c r="N396" s="4"/>
      <c r="O396" s="4"/>
      <c r="P396" s="4"/>
      <c r="Q396" s="4"/>
      <c r="R396" s="4"/>
      <c r="S396" s="4"/>
      <c r="T396" s="4"/>
      <c r="U396" s="4"/>
      <c r="V396" s="4"/>
      <c r="W396" s="4"/>
      <c r="X396" s="4"/>
      <c r="AW396" s="4"/>
      <c r="BB396" s="4"/>
      <c r="BD396" s="4"/>
      <c r="BF396" s="4"/>
      <c r="BH396" s="4"/>
      <c r="BJ396" s="4"/>
      <c r="BL396" s="4"/>
      <c r="BN396" s="4"/>
    </row>
    <row r="397" spans="4:66" ht="17" customHeight="1" x14ac:dyDescent="0.2">
      <c r="D397" s="4"/>
      <c r="F397" s="4"/>
      <c r="G397" s="4"/>
      <c r="H397" s="4"/>
      <c r="I397" s="4"/>
      <c r="J397" s="4"/>
      <c r="K397" s="4"/>
      <c r="L397" s="4"/>
      <c r="M397" s="4"/>
      <c r="N397" s="4"/>
      <c r="O397" s="4"/>
      <c r="P397" s="4"/>
      <c r="Q397" s="4"/>
      <c r="R397" s="4"/>
      <c r="S397" s="4"/>
      <c r="T397" s="4"/>
      <c r="U397" s="4"/>
      <c r="V397" s="4"/>
      <c r="W397" s="4"/>
      <c r="X397" s="4"/>
      <c r="AW397" s="4"/>
      <c r="BB397" s="4"/>
      <c r="BD397" s="4"/>
      <c r="BF397" s="4"/>
      <c r="BH397" s="4"/>
      <c r="BJ397" s="4"/>
      <c r="BL397" s="4"/>
      <c r="BN397" s="4"/>
    </row>
    <row r="398" spans="4:66" ht="17" customHeight="1" x14ac:dyDescent="0.2">
      <c r="D398" s="4"/>
      <c r="F398" s="4"/>
      <c r="G398" s="4"/>
      <c r="H398" s="4"/>
      <c r="I398" s="4"/>
      <c r="J398" s="4"/>
      <c r="K398" s="4"/>
      <c r="L398" s="4"/>
      <c r="M398" s="4"/>
      <c r="N398" s="4"/>
      <c r="O398" s="4"/>
      <c r="P398" s="4"/>
      <c r="Q398" s="4"/>
      <c r="R398" s="4"/>
      <c r="S398" s="4"/>
      <c r="T398" s="4"/>
      <c r="U398" s="4"/>
      <c r="V398" s="4"/>
      <c r="W398" s="4"/>
      <c r="X398" s="4"/>
      <c r="AW398" s="4"/>
      <c r="BB398" s="4"/>
      <c r="BD398" s="4"/>
      <c r="BF398" s="4"/>
      <c r="BH398" s="4"/>
      <c r="BJ398" s="4"/>
      <c r="BL398" s="4"/>
      <c r="BN398" s="4"/>
    </row>
    <row r="399" spans="4:66" ht="17" customHeight="1" x14ac:dyDescent="0.2">
      <c r="D399" s="4"/>
      <c r="F399" s="4"/>
      <c r="G399" s="4"/>
      <c r="H399" s="4"/>
      <c r="I399" s="4"/>
      <c r="J399" s="4"/>
      <c r="K399" s="4"/>
      <c r="L399" s="4"/>
      <c r="M399" s="4"/>
      <c r="N399" s="4"/>
      <c r="O399" s="4"/>
      <c r="P399" s="4"/>
      <c r="Q399" s="4"/>
      <c r="R399" s="4"/>
      <c r="S399" s="4"/>
      <c r="T399" s="4"/>
      <c r="U399" s="4"/>
      <c r="V399" s="4"/>
      <c r="W399" s="4"/>
      <c r="X399" s="4"/>
      <c r="AW399" s="4"/>
      <c r="BB399" s="4"/>
      <c r="BD399" s="4"/>
      <c r="BF399" s="4"/>
      <c r="BH399" s="4"/>
      <c r="BJ399" s="4"/>
      <c r="BL399" s="4"/>
      <c r="BN399" s="4"/>
    </row>
    <row r="400" spans="4:66" ht="17" customHeight="1" x14ac:dyDescent="0.2">
      <c r="D400" s="4"/>
      <c r="F400" s="4"/>
      <c r="G400" s="4"/>
      <c r="H400" s="4"/>
      <c r="I400" s="4"/>
      <c r="J400" s="4"/>
      <c r="K400" s="4"/>
      <c r="L400" s="4"/>
      <c r="M400" s="4"/>
      <c r="N400" s="4"/>
      <c r="O400" s="4"/>
      <c r="P400" s="4"/>
      <c r="Q400" s="4"/>
      <c r="R400" s="4"/>
      <c r="S400" s="4"/>
      <c r="T400" s="4"/>
      <c r="U400" s="4"/>
      <c r="V400" s="4"/>
      <c r="W400" s="4"/>
      <c r="X400" s="4"/>
      <c r="AW400" s="4"/>
      <c r="BB400" s="4"/>
      <c r="BD400" s="4"/>
      <c r="BF400" s="4"/>
      <c r="BH400" s="4"/>
      <c r="BJ400" s="4"/>
      <c r="BL400" s="4"/>
      <c r="BN400" s="4"/>
    </row>
    <row r="401" spans="4:66" ht="17" customHeight="1" x14ac:dyDescent="0.2">
      <c r="D401" s="4"/>
      <c r="F401" s="4"/>
      <c r="G401" s="4"/>
      <c r="H401" s="4"/>
      <c r="I401" s="4"/>
      <c r="J401" s="4"/>
      <c r="K401" s="4"/>
      <c r="L401" s="4"/>
      <c r="M401" s="4"/>
      <c r="N401" s="4"/>
      <c r="O401" s="4"/>
      <c r="P401" s="4"/>
      <c r="Q401" s="4"/>
      <c r="R401" s="4"/>
      <c r="S401" s="4"/>
      <c r="T401" s="4"/>
      <c r="U401" s="4"/>
      <c r="V401" s="4"/>
      <c r="W401" s="4"/>
      <c r="X401" s="4"/>
      <c r="AW401" s="4"/>
      <c r="BB401" s="4"/>
      <c r="BD401" s="4"/>
      <c r="BF401" s="4"/>
      <c r="BH401" s="4"/>
      <c r="BJ401" s="4"/>
      <c r="BL401" s="4"/>
      <c r="BN401" s="4"/>
    </row>
    <row r="402" spans="4:66" ht="17" customHeight="1" x14ac:dyDescent="0.2">
      <c r="D402" s="4"/>
      <c r="F402" s="4"/>
      <c r="G402" s="4"/>
      <c r="H402" s="4"/>
      <c r="I402" s="4"/>
      <c r="J402" s="4"/>
      <c r="K402" s="4"/>
      <c r="L402" s="4"/>
      <c r="M402" s="4"/>
      <c r="N402" s="4"/>
      <c r="O402" s="4"/>
      <c r="P402" s="4"/>
      <c r="Q402" s="4"/>
      <c r="R402" s="4"/>
      <c r="S402" s="4"/>
      <c r="T402" s="4"/>
      <c r="U402" s="4"/>
      <c r="V402" s="4"/>
      <c r="W402" s="4"/>
      <c r="X402" s="4"/>
      <c r="AW402" s="4"/>
      <c r="BB402" s="4"/>
      <c r="BD402" s="4"/>
      <c r="BF402" s="4"/>
      <c r="BH402" s="4"/>
      <c r="BJ402" s="4"/>
      <c r="BL402" s="4"/>
      <c r="BN402" s="4"/>
    </row>
    <row r="403" spans="4:66" ht="17" customHeight="1" x14ac:dyDescent="0.2">
      <c r="D403" s="4"/>
      <c r="F403" s="4"/>
      <c r="G403" s="4"/>
      <c r="H403" s="4"/>
      <c r="I403" s="4"/>
      <c r="J403" s="4"/>
      <c r="K403" s="4"/>
      <c r="L403" s="4"/>
      <c r="M403" s="4"/>
      <c r="N403" s="4"/>
      <c r="O403" s="4"/>
      <c r="P403" s="4"/>
      <c r="Q403" s="4"/>
      <c r="R403" s="4"/>
      <c r="S403" s="4"/>
      <c r="T403" s="4"/>
      <c r="U403" s="4"/>
      <c r="V403" s="4"/>
      <c r="W403" s="4"/>
      <c r="X403" s="4"/>
      <c r="AW403" s="4"/>
      <c r="BB403" s="4"/>
      <c r="BD403" s="4"/>
      <c r="BF403" s="4"/>
      <c r="BH403" s="4"/>
      <c r="BJ403" s="4"/>
      <c r="BL403" s="4"/>
      <c r="BN403" s="4"/>
    </row>
    <row r="404" spans="4:66" ht="17" customHeight="1" x14ac:dyDescent="0.2">
      <c r="D404" s="4"/>
      <c r="F404" s="4"/>
      <c r="G404" s="4"/>
      <c r="H404" s="4"/>
      <c r="I404" s="4"/>
      <c r="J404" s="4"/>
      <c r="K404" s="4"/>
      <c r="L404" s="4"/>
      <c r="M404" s="4"/>
      <c r="N404" s="4"/>
      <c r="O404" s="4"/>
      <c r="P404" s="4"/>
      <c r="Q404" s="4"/>
      <c r="R404" s="4"/>
      <c r="S404" s="4"/>
      <c r="T404" s="4"/>
      <c r="U404" s="4"/>
      <c r="V404" s="4"/>
      <c r="W404" s="4"/>
      <c r="X404" s="4"/>
      <c r="AW404" s="4"/>
      <c r="BB404" s="4"/>
      <c r="BD404" s="4"/>
      <c r="BF404" s="4"/>
      <c r="BH404" s="4"/>
      <c r="BJ404" s="4"/>
      <c r="BL404" s="4"/>
      <c r="BN404" s="4"/>
    </row>
    <row r="405" spans="4:66" ht="17" customHeight="1" x14ac:dyDescent="0.2">
      <c r="D405" s="4"/>
      <c r="F405" s="4"/>
      <c r="G405" s="4"/>
      <c r="H405" s="4"/>
      <c r="I405" s="4"/>
      <c r="J405" s="4"/>
      <c r="K405" s="4"/>
      <c r="L405" s="4"/>
      <c r="M405" s="4"/>
      <c r="N405" s="4"/>
      <c r="O405" s="4"/>
      <c r="P405" s="4"/>
      <c r="Q405" s="4"/>
      <c r="R405" s="4"/>
      <c r="S405" s="4"/>
      <c r="T405" s="4"/>
      <c r="U405" s="4"/>
      <c r="V405" s="4"/>
      <c r="W405" s="4"/>
      <c r="X405" s="4"/>
      <c r="AW405" s="4"/>
      <c r="BB405" s="4"/>
      <c r="BD405" s="4"/>
      <c r="BF405" s="4"/>
      <c r="BH405" s="4"/>
      <c r="BJ405" s="4"/>
      <c r="BL405" s="4"/>
      <c r="BN405" s="4"/>
    </row>
    <row r="406" spans="4:66" ht="17" customHeight="1" x14ac:dyDescent="0.2">
      <c r="D406" s="4"/>
      <c r="F406" s="4"/>
      <c r="G406" s="4"/>
      <c r="H406" s="4"/>
      <c r="I406" s="4"/>
      <c r="J406" s="4"/>
      <c r="K406" s="4"/>
      <c r="L406" s="4"/>
      <c r="M406" s="4"/>
      <c r="N406" s="4"/>
      <c r="O406" s="4"/>
      <c r="P406" s="4"/>
      <c r="Q406" s="4"/>
      <c r="R406" s="4"/>
      <c r="S406" s="4"/>
      <c r="T406" s="4"/>
      <c r="U406" s="4"/>
      <c r="V406" s="4"/>
      <c r="W406" s="4"/>
      <c r="X406" s="4"/>
      <c r="AW406" s="4"/>
      <c r="BB406" s="4"/>
      <c r="BD406" s="4"/>
      <c r="BF406" s="4"/>
      <c r="BH406" s="4"/>
      <c r="BJ406" s="4"/>
      <c r="BL406" s="4"/>
      <c r="BN406" s="4"/>
    </row>
    <row r="407" spans="4:66" ht="17" customHeight="1" x14ac:dyDescent="0.2">
      <c r="D407" s="4"/>
      <c r="F407" s="4"/>
      <c r="G407" s="4"/>
      <c r="H407" s="4"/>
      <c r="I407" s="4"/>
      <c r="J407" s="4"/>
      <c r="K407" s="4"/>
      <c r="L407" s="4"/>
      <c r="M407" s="4"/>
      <c r="N407" s="4"/>
      <c r="O407" s="4"/>
      <c r="P407" s="4"/>
      <c r="Q407" s="4"/>
      <c r="R407" s="4"/>
      <c r="S407" s="4"/>
      <c r="T407" s="4"/>
      <c r="U407" s="4"/>
      <c r="V407" s="4"/>
      <c r="W407" s="4"/>
      <c r="X407" s="4"/>
      <c r="AW407" s="4"/>
      <c r="BB407" s="4"/>
      <c r="BD407" s="4"/>
      <c r="BF407" s="4"/>
      <c r="BH407" s="4"/>
      <c r="BJ407" s="4"/>
      <c r="BL407" s="4"/>
      <c r="BN407" s="4"/>
    </row>
    <row r="408" spans="4:66" ht="17" customHeight="1" x14ac:dyDescent="0.2">
      <c r="D408" s="4"/>
      <c r="F408" s="4"/>
      <c r="G408" s="4"/>
      <c r="H408" s="4"/>
      <c r="I408" s="4"/>
      <c r="J408" s="4"/>
      <c r="K408" s="4"/>
      <c r="L408" s="4"/>
      <c r="M408" s="4"/>
      <c r="N408" s="4"/>
      <c r="O408" s="4"/>
      <c r="P408" s="4"/>
      <c r="Q408" s="4"/>
      <c r="R408" s="4"/>
      <c r="S408" s="4"/>
      <c r="T408" s="4"/>
      <c r="U408" s="4"/>
      <c r="V408" s="4"/>
      <c r="W408" s="4"/>
      <c r="X408" s="4"/>
      <c r="AW408" s="4"/>
      <c r="BB408" s="4"/>
      <c r="BD408" s="4"/>
      <c r="BF408" s="4"/>
      <c r="BH408" s="4"/>
      <c r="BJ408" s="4"/>
      <c r="BL408" s="4"/>
      <c r="BN408" s="4"/>
    </row>
    <row r="409" spans="4:66" ht="17" customHeight="1" x14ac:dyDescent="0.2">
      <c r="D409" s="4"/>
      <c r="F409" s="4"/>
      <c r="G409" s="4"/>
      <c r="H409" s="4"/>
      <c r="I409" s="4"/>
      <c r="J409" s="4"/>
      <c r="K409" s="4"/>
      <c r="L409" s="4"/>
      <c r="M409" s="4"/>
      <c r="N409" s="4"/>
      <c r="O409" s="4"/>
      <c r="P409" s="4"/>
      <c r="Q409" s="4"/>
      <c r="R409" s="4"/>
      <c r="S409" s="4"/>
      <c r="T409" s="4"/>
      <c r="U409" s="4"/>
      <c r="V409" s="4"/>
      <c r="W409" s="4"/>
      <c r="X409" s="4"/>
      <c r="AW409" s="4"/>
      <c r="BB409" s="4"/>
      <c r="BD409" s="4"/>
      <c r="BF409" s="4"/>
      <c r="BH409" s="4"/>
      <c r="BJ409" s="4"/>
      <c r="BL409" s="4"/>
      <c r="BN409" s="4"/>
    </row>
    <row r="410" spans="4:66" ht="17" customHeight="1" x14ac:dyDescent="0.2">
      <c r="D410" s="4"/>
      <c r="F410" s="4"/>
      <c r="G410" s="4"/>
      <c r="H410" s="4"/>
      <c r="I410" s="4"/>
      <c r="J410" s="4"/>
      <c r="K410" s="4"/>
      <c r="L410" s="4"/>
      <c r="M410" s="4"/>
      <c r="N410" s="4"/>
      <c r="O410" s="4"/>
      <c r="P410" s="4"/>
      <c r="Q410" s="4"/>
      <c r="R410" s="4"/>
      <c r="S410" s="4"/>
      <c r="T410" s="4"/>
      <c r="U410" s="4"/>
      <c r="V410" s="4"/>
      <c r="W410" s="4"/>
      <c r="X410" s="4"/>
      <c r="AW410" s="4"/>
      <c r="BB410" s="4"/>
      <c r="BD410" s="4"/>
      <c r="BF410" s="4"/>
      <c r="BH410" s="4"/>
      <c r="BJ410" s="4"/>
      <c r="BL410" s="4"/>
      <c r="BN410" s="4"/>
    </row>
    <row r="411" spans="4:66" ht="17" customHeight="1" x14ac:dyDescent="0.2">
      <c r="D411" s="4"/>
      <c r="F411" s="4"/>
      <c r="G411" s="4"/>
      <c r="H411" s="4"/>
      <c r="I411" s="4"/>
      <c r="J411" s="4"/>
      <c r="K411" s="4"/>
      <c r="L411" s="4"/>
      <c r="M411" s="4"/>
      <c r="N411" s="4"/>
      <c r="O411" s="4"/>
      <c r="P411" s="4"/>
      <c r="Q411" s="4"/>
      <c r="R411" s="4"/>
      <c r="S411" s="4"/>
      <c r="T411" s="4"/>
      <c r="U411" s="4"/>
      <c r="V411" s="4"/>
      <c r="W411" s="4"/>
      <c r="X411" s="4"/>
      <c r="AW411" s="4"/>
      <c r="BB411" s="4"/>
      <c r="BD411" s="4"/>
      <c r="BF411" s="4"/>
      <c r="BH411" s="4"/>
      <c r="BJ411" s="4"/>
      <c r="BL411" s="4"/>
      <c r="BN411" s="4"/>
    </row>
    <row r="412" spans="4:66" ht="17" customHeight="1" x14ac:dyDescent="0.2">
      <c r="D412" s="4"/>
      <c r="F412" s="4"/>
      <c r="G412" s="4"/>
      <c r="H412" s="4"/>
      <c r="I412" s="4"/>
      <c r="J412" s="4"/>
      <c r="K412" s="4"/>
      <c r="L412" s="4"/>
      <c r="M412" s="4"/>
      <c r="N412" s="4"/>
      <c r="O412" s="4"/>
      <c r="P412" s="4"/>
      <c r="Q412" s="4"/>
      <c r="R412" s="4"/>
      <c r="S412" s="4"/>
      <c r="T412" s="4"/>
      <c r="U412" s="4"/>
      <c r="V412" s="4"/>
      <c r="W412" s="4"/>
      <c r="X412" s="4"/>
      <c r="AW412" s="4"/>
      <c r="BB412" s="4"/>
      <c r="BD412" s="4"/>
      <c r="BF412" s="4"/>
      <c r="BH412" s="4"/>
      <c r="BJ412" s="4"/>
      <c r="BL412" s="4"/>
      <c r="BN412" s="4"/>
    </row>
    <row r="413" spans="4:66" ht="17" customHeight="1" x14ac:dyDescent="0.2">
      <c r="D413" s="4"/>
      <c r="F413" s="4"/>
      <c r="G413" s="4"/>
      <c r="H413" s="4"/>
      <c r="I413" s="4"/>
      <c r="J413" s="4"/>
      <c r="K413" s="4"/>
      <c r="L413" s="4"/>
      <c r="M413" s="4"/>
      <c r="N413" s="4"/>
      <c r="O413" s="4"/>
      <c r="P413" s="4"/>
      <c r="Q413" s="4"/>
      <c r="R413" s="4"/>
      <c r="S413" s="4"/>
      <c r="T413" s="4"/>
      <c r="U413" s="4"/>
      <c r="V413" s="4"/>
      <c r="W413" s="4"/>
      <c r="X413" s="4"/>
      <c r="AW413" s="4"/>
      <c r="BB413" s="4"/>
      <c r="BD413" s="4"/>
      <c r="BF413" s="4"/>
      <c r="BH413" s="4"/>
      <c r="BJ413" s="4"/>
      <c r="BL413" s="4"/>
      <c r="BN413" s="4"/>
    </row>
    <row r="414" spans="4:66" ht="17" customHeight="1" x14ac:dyDescent="0.2">
      <c r="D414" s="4"/>
      <c r="F414" s="4"/>
      <c r="G414" s="4"/>
      <c r="H414" s="4"/>
      <c r="I414" s="4"/>
      <c r="J414" s="4"/>
      <c r="K414" s="4"/>
      <c r="L414" s="4"/>
      <c r="M414" s="4"/>
      <c r="N414" s="4"/>
      <c r="O414" s="4"/>
      <c r="P414" s="4"/>
      <c r="Q414" s="4"/>
      <c r="R414" s="4"/>
      <c r="S414" s="4"/>
      <c r="T414" s="4"/>
      <c r="U414" s="4"/>
      <c r="V414" s="4"/>
      <c r="W414" s="4"/>
      <c r="X414" s="4"/>
      <c r="AW414" s="4"/>
      <c r="BB414" s="4"/>
      <c r="BD414" s="4"/>
      <c r="BF414" s="4"/>
      <c r="BH414" s="4"/>
      <c r="BJ414" s="4"/>
      <c r="BL414" s="4"/>
      <c r="BN414" s="4"/>
    </row>
    <row r="415" spans="4:66" ht="17" customHeight="1" x14ac:dyDescent="0.2">
      <c r="D415" s="4"/>
      <c r="F415" s="4"/>
      <c r="G415" s="4"/>
      <c r="H415" s="4"/>
      <c r="I415" s="4"/>
      <c r="J415" s="4"/>
      <c r="K415" s="4"/>
      <c r="L415" s="4"/>
      <c r="M415" s="4"/>
      <c r="N415" s="4"/>
      <c r="O415" s="4"/>
      <c r="P415" s="4"/>
      <c r="Q415" s="4"/>
      <c r="R415" s="4"/>
      <c r="S415" s="4"/>
      <c r="T415" s="4"/>
      <c r="U415" s="4"/>
      <c r="V415" s="4"/>
      <c r="W415" s="4"/>
      <c r="X415" s="4"/>
      <c r="AW415" s="4"/>
      <c r="BB415" s="4"/>
      <c r="BD415" s="4"/>
      <c r="BF415" s="4"/>
      <c r="BH415" s="4"/>
      <c r="BJ415" s="4"/>
      <c r="BL415" s="4"/>
      <c r="BN415" s="4"/>
    </row>
    <row r="416" spans="4:66" ht="17" customHeight="1" x14ac:dyDescent="0.2">
      <c r="D416" s="4"/>
      <c r="F416" s="4"/>
      <c r="G416" s="4"/>
      <c r="H416" s="4"/>
      <c r="I416" s="4"/>
      <c r="J416" s="4"/>
      <c r="K416" s="4"/>
      <c r="L416" s="4"/>
      <c r="M416" s="4"/>
      <c r="N416" s="4"/>
      <c r="O416" s="4"/>
      <c r="P416" s="4"/>
      <c r="Q416" s="4"/>
      <c r="R416" s="4"/>
      <c r="S416" s="4"/>
      <c r="T416" s="4"/>
      <c r="U416" s="4"/>
      <c r="V416" s="4"/>
      <c r="W416" s="4"/>
      <c r="X416" s="4"/>
      <c r="AW416" s="4"/>
      <c r="BB416" s="4"/>
      <c r="BD416" s="4"/>
      <c r="BF416" s="4"/>
      <c r="BH416" s="4"/>
      <c r="BJ416" s="4"/>
      <c r="BL416" s="4"/>
      <c r="BN416" s="4"/>
    </row>
    <row r="417" spans="1:70" ht="17" customHeight="1" x14ac:dyDescent="0.2">
      <c r="D417" s="4"/>
      <c r="F417" s="4"/>
      <c r="G417" s="4"/>
      <c r="H417" s="4"/>
      <c r="I417" s="4"/>
      <c r="J417" s="4"/>
      <c r="K417" s="4"/>
      <c r="L417" s="4"/>
      <c r="M417" s="4"/>
      <c r="N417" s="4"/>
      <c r="O417" s="4"/>
      <c r="P417" s="4"/>
      <c r="Q417" s="4"/>
      <c r="R417" s="4"/>
      <c r="S417" s="4"/>
      <c r="T417" s="4"/>
      <c r="U417" s="4"/>
      <c r="V417" s="4"/>
      <c r="W417" s="4"/>
      <c r="X417" s="4"/>
      <c r="AW417" s="4"/>
      <c r="BB417" s="4"/>
      <c r="BD417" s="4"/>
      <c r="BF417" s="4"/>
      <c r="BH417" s="4"/>
      <c r="BJ417" s="4"/>
      <c r="BL417" s="4"/>
      <c r="BN417" s="4"/>
    </row>
    <row r="418" spans="1:70" ht="17" customHeight="1" x14ac:dyDescent="0.2">
      <c r="D418" s="4"/>
      <c r="F418" s="4"/>
      <c r="G418" s="4"/>
      <c r="H418" s="4"/>
      <c r="I418" s="4"/>
      <c r="J418" s="4"/>
      <c r="K418" s="4"/>
      <c r="L418" s="4"/>
      <c r="M418" s="4"/>
      <c r="N418" s="4"/>
      <c r="O418" s="4"/>
      <c r="P418" s="4"/>
      <c r="Q418" s="4"/>
      <c r="R418" s="4"/>
      <c r="S418" s="4"/>
      <c r="T418" s="4"/>
      <c r="U418" s="4"/>
      <c r="V418" s="4"/>
      <c r="W418" s="4"/>
      <c r="X418" s="4"/>
      <c r="AW418" s="4"/>
      <c r="BB418" s="4"/>
      <c r="BD418" s="4"/>
      <c r="BF418" s="4"/>
      <c r="BH418" s="4"/>
      <c r="BJ418" s="4"/>
      <c r="BL418" s="4"/>
      <c r="BN418" s="4"/>
    </row>
    <row r="419" spans="1:70" ht="17" customHeight="1" x14ac:dyDescent="0.2">
      <c r="D419" s="4"/>
      <c r="F419" s="4"/>
      <c r="G419" s="4"/>
      <c r="H419" s="4"/>
      <c r="I419" s="4"/>
      <c r="J419" s="4"/>
      <c r="K419" s="4"/>
      <c r="L419" s="4"/>
      <c r="M419" s="4"/>
      <c r="N419" s="4"/>
      <c r="O419" s="4"/>
      <c r="P419" s="4"/>
      <c r="Q419" s="4"/>
      <c r="R419" s="4"/>
      <c r="S419" s="4"/>
      <c r="T419" s="4"/>
      <c r="U419" s="4"/>
      <c r="V419" s="4"/>
      <c r="W419" s="4"/>
      <c r="X419" s="4"/>
      <c r="AW419" s="4"/>
      <c r="BB419" s="4"/>
      <c r="BD419" s="4"/>
      <c r="BF419" s="4"/>
      <c r="BH419" s="4"/>
      <c r="BJ419" s="4"/>
      <c r="BL419" s="4"/>
      <c r="BN419" s="4"/>
    </row>
    <row r="420" spans="1:70" ht="17" customHeight="1" x14ac:dyDescent="0.2">
      <c r="D420" s="4"/>
      <c r="F420" s="4"/>
      <c r="G420" s="4"/>
      <c r="H420" s="4"/>
      <c r="I420" s="4"/>
      <c r="J420" s="4"/>
      <c r="K420" s="4"/>
      <c r="L420" s="4"/>
      <c r="M420" s="4"/>
      <c r="N420" s="4"/>
      <c r="O420" s="4"/>
      <c r="P420" s="4"/>
      <c r="Q420" s="4"/>
      <c r="R420" s="4"/>
      <c r="S420" s="4"/>
      <c r="T420" s="4"/>
      <c r="U420" s="4"/>
      <c r="V420" s="4"/>
      <c r="W420" s="4"/>
      <c r="X420" s="4"/>
      <c r="AW420" s="4"/>
      <c r="BB420" s="4"/>
      <c r="BD420" s="4"/>
      <c r="BF420" s="4"/>
      <c r="BH420" s="4"/>
      <c r="BJ420" s="4"/>
      <c r="BL420" s="4"/>
      <c r="BN420" s="4"/>
    </row>
    <row r="421" spans="1:70" ht="17" customHeight="1" x14ac:dyDescent="0.2">
      <c r="D421" s="4"/>
      <c r="F421" s="4"/>
      <c r="G421" s="4"/>
      <c r="H421" s="4"/>
      <c r="I421" s="4"/>
      <c r="J421" s="4"/>
      <c r="K421" s="4"/>
      <c r="L421" s="4"/>
      <c r="M421" s="4"/>
      <c r="N421" s="4"/>
      <c r="O421" s="4"/>
      <c r="P421" s="4"/>
      <c r="Q421" s="4"/>
      <c r="R421" s="4"/>
      <c r="S421" s="4"/>
      <c r="T421" s="4"/>
      <c r="U421" s="4"/>
      <c r="V421" s="4"/>
      <c r="W421" s="4"/>
      <c r="X421" s="4"/>
      <c r="AW421" s="4"/>
      <c r="BB421" s="4"/>
      <c r="BD421" s="4"/>
      <c r="BF421" s="4"/>
      <c r="BH421" s="4"/>
      <c r="BJ421" s="4"/>
      <c r="BL421" s="4"/>
      <c r="BN421" s="4"/>
    </row>
    <row r="422" spans="1:70" ht="17" customHeight="1" x14ac:dyDescent="0.2">
      <c r="D422" s="4"/>
      <c r="F422" s="4"/>
      <c r="G422" s="4"/>
      <c r="H422" s="4"/>
      <c r="I422" s="4"/>
      <c r="J422" s="4"/>
      <c r="K422" s="4"/>
      <c r="L422" s="4"/>
      <c r="M422" s="4"/>
      <c r="N422" s="4"/>
      <c r="O422" s="4"/>
      <c r="P422" s="4"/>
      <c r="Q422" s="4"/>
      <c r="R422" s="4"/>
      <c r="S422" s="4"/>
      <c r="T422" s="4"/>
      <c r="U422" s="4"/>
      <c r="V422" s="4"/>
      <c r="W422" s="4"/>
      <c r="X422" s="4"/>
      <c r="AW422" s="4"/>
      <c r="BB422" s="4"/>
      <c r="BD422" s="4"/>
      <c r="BF422" s="4"/>
      <c r="BH422" s="4"/>
      <c r="BJ422" s="4"/>
      <c r="BL422" s="4"/>
      <c r="BN422" s="4"/>
    </row>
    <row r="423" spans="1:70" ht="17" customHeight="1" x14ac:dyDescent="0.2">
      <c r="D423" s="4"/>
      <c r="F423" s="4"/>
      <c r="G423" s="4"/>
      <c r="H423" s="4"/>
      <c r="I423" s="4"/>
      <c r="J423" s="4"/>
      <c r="K423" s="4"/>
      <c r="L423" s="4"/>
      <c r="M423" s="4"/>
      <c r="N423" s="4"/>
      <c r="O423" s="4"/>
      <c r="P423" s="4"/>
      <c r="Q423" s="4"/>
      <c r="R423" s="4"/>
      <c r="S423" s="4"/>
      <c r="T423" s="4"/>
      <c r="U423" s="4"/>
      <c r="V423" s="4"/>
      <c r="W423" s="4"/>
      <c r="X423" s="4"/>
      <c r="AW423" s="4"/>
      <c r="BB423" s="4"/>
      <c r="BD423" s="4"/>
      <c r="BF423" s="4"/>
      <c r="BH423" s="4"/>
      <c r="BJ423" s="4"/>
      <c r="BL423" s="4"/>
      <c r="BN423" s="4"/>
    </row>
    <row r="424" spans="1:70" ht="17" customHeight="1" x14ac:dyDescent="0.2">
      <c r="D424" s="4"/>
      <c r="F424" s="4"/>
      <c r="G424" s="4"/>
      <c r="H424" s="4"/>
      <c r="I424" s="4"/>
      <c r="J424" s="4"/>
      <c r="K424" s="4"/>
      <c r="L424" s="4"/>
      <c r="M424" s="4"/>
      <c r="N424" s="4"/>
      <c r="O424" s="4"/>
      <c r="P424" s="4"/>
      <c r="Q424" s="4"/>
      <c r="R424" s="4"/>
      <c r="S424" s="4"/>
      <c r="T424" s="4"/>
      <c r="U424" s="4"/>
      <c r="V424" s="4"/>
      <c r="W424" s="4"/>
      <c r="X424" s="4"/>
      <c r="AW424" s="4"/>
      <c r="BB424" s="4"/>
      <c r="BD424" s="4"/>
      <c r="BF424" s="4"/>
      <c r="BH424" s="4"/>
      <c r="BJ424" s="4"/>
      <c r="BL424" s="4"/>
      <c r="BN424" s="4"/>
    </row>
    <row r="425" spans="1:70" ht="17" customHeight="1" x14ac:dyDescent="0.2">
      <c r="D425" s="4"/>
      <c r="F425" s="4"/>
      <c r="G425" s="4"/>
      <c r="H425" s="4"/>
      <c r="I425" s="4"/>
      <c r="J425" s="4"/>
      <c r="K425" s="4"/>
      <c r="L425" s="4"/>
      <c r="M425" s="4"/>
      <c r="N425" s="4"/>
      <c r="O425" s="4"/>
      <c r="P425" s="4"/>
      <c r="Q425" s="4"/>
      <c r="R425" s="4"/>
      <c r="S425" s="4"/>
      <c r="T425" s="4"/>
      <c r="U425" s="4"/>
      <c r="V425" s="4"/>
      <c r="W425" s="4"/>
      <c r="X425" s="4"/>
      <c r="AW425" s="4"/>
      <c r="BB425" s="4"/>
      <c r="BD425" s="4"/>
      <c r="BF425" s="4"/>
      <c r="BH425" s="4"/>
      <c r="BJ425" s="4"/>
      <c r="BL425" s="4"/>
      <c r="BN425" s="4"/>
    </row>
    <row r="426" spans="1:70" ht="17" customHeight="1" x14ac:dyDescent="0.2">
      <c r="D426" s="4"/>
      <c r="F426" s="4"/>
      <c r="G426" s="4"/>
      <c r="H426" s="4"/>
      <c r="I426" s="4"/>
      <c r="J426" s="4"/>
      <c r="K426" s="4"/>
      <c r="L426" s="4"/>
      <c r="M426" s="4"/>
      <c r="N426" s="4"/>
      <c r="O426" s="4"/>
      <c r="P426" s="4"/>
      <c r="Q426" s="4"/>
      <c r="R426" s="4"/>
      <c r="S426" s="4"/>
      <c r="T426" s="4"/>
      <c r="U426" s="4"/>
      <c r="V426" s="4"/>
      <c r="W426" s="4"/>
      <c r="X426" s="4"/>
      <c r="AW426" s="4"/>
      <c r="BB426" s="4"/>
      <c r="BD426" s="4"/>
      <c r="BF426" s="4"/>
      <c r="BH426" s="4"/>
      <c r="BJ426" s="4"/>
      <c r="BL426" s="4"/>
      <c r="BN426" s="4"/>
    </row>
    <row r="427" spans="1:70" ht="17" customHeight="1" x14ac:dyDescent="0.2">
      <c r="D427" s="4"/>
      <c r="F427" s="4"/>
      <c r="G427" s="4"/>
      <c r="H427" s="4"/>
      <c r="I427" s="4"/>
      <c r="J427" s="4"/>
      <c r="K427" s="4"/>
      <c r="L427" s="4"/>
      <c r="M427" s="4"/>
      <c r="N427" s="4"/>
      <c r="O427" s="4"/>
      <c r="P427" s="4"/>
      <c r="Q427" s="4"/>
      <c r="R427" s="4"/>
      <c r="S427" s="4"/>
      <c r="T427" s="4"/>
      <c r="U427" s="4"/>
      <c r="V427" s="4"/>
      <c r="W427" s="4"/>
      <c r="X427" s="4"/>
      <c r="AW427" s="4"/>
      <c r="BB427" s="4"/>
      <c r="BD427" s="4"/>
      <c r="BF427" s="4"/>
      <c r="BH427" s="4"/>
      <c r="BJ427" s="4"/>
      <c r="BL427" s="4"/>
      <c r="BN427" s="4"/>
    </row>
    <row r="428" spans="1:70" ht="17" customHeight="1" x14ac:dyDescent="0.2">
      <c r="D428" s="4"/>
      <c r="F428" s="4"/>
      <c r="G428" s="4"/>
      <c r="H428" s="4"/>
      <c r="I428" s="4"/>
      <c r="J428" s="4"/>
      <c r="K428" s="4"/>
      <c r="L428" s="4"/>
      <c r="M428" s="4"/>
      <c r="N428" s="4"/>
      <c r="O428" s="4"/>
      <c r="P428" s="4"/>
      <c r="Q428" s="4"/>
      <c r="R428" s="4"/>
      <c r="S428" s="4"/>
      <c r="T428" s="4"/>
      <c r="U428" s="4"/>
      <c r="V428" s="4"/>
      <c r="W428" s="4"/>
      <c r="X428" s="4"/>
      <c r="AW428" s="4"/>
      <c r="BB428" s="4"/>
      <c r="BD428" s="4"/>
      <c r="BF428" s="4"/>
      <c r="BH428" s="4"/>
      <c r="BJ428" s="4"/>
      <c r="BL428" s="4"/>
      <c r="BN428" s="4"/>
    </row>
    <row r="429" spans="1:70" ht="17" customHeight="1" x14ac:dyDescent="0.2">
      <c r="D429" s="4"/>
      <c r="F429" s="4"/>
      <c r="G429" s="4"/>
      <c r="H429" s="4"/>
      <c r="I429" s="4"/>
      <c r="J429" s="4"/>
      <c r="K429" s="4"/>
      <c r="L429" s="4"/>
      <c r="M429" s="4"/>
      <c r="N429" s="4"/>
      <c r="O429" s="4"/>
      <c r="P429" s="4"/>
      <c r="Q429" s="4"/>
      <c r="R429" s="4"/>
      <c r="S429" s="4"/>
      <c r="T429" s="4"/>
      <c r="U429" s="4"/>
      <c r="V429" s="4"/>
      <c r="W429" s="4"/>
      <c r="X429" s="4"/>
      <c r="AW429" s="4"/>
      <c r="BB429" s="4"/>
      <c r="BD429" s="4"/>
      <c r="BF429" s="4"/>
      <c r="BH429" s="4"/>
      <c r="BJ429" s="4"/>
      <c r="BL429" s="4"/>
      <c r="BN429" s="4"/>
    </row>
    <row r="430" spans="1:70" ht="17" customHeight="1" x14ac:dyDescent="0.2">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D431" s="4"/>
      <c r="F431" s="4"/>
      <c r="G431" s="4"/>
      <c r="H431" s="4"/>
      <c r="I431" s="4"/>
      <c r="J431" s="4"/>
      <c r="K431" s="4"/>
      <c r="L431" s="4"/>
      <c r="M431" s="4"/>
      <c r="N431" s="4"/>
      <c r="O431" s="4"/>
      <c r="P431" s="4"/>
      <c r="Q431" s="4"/>
      <c r="R431" s="4"/>
      <c r="S431" s="4"/>
      <c r="T431" s="4"/>
      <c r="U431" s="4"/>
      <c r="V431" s="4"/>
      <c r="W431" s="4"/>
      <c r="X431" s="4"/>
      <c r="AW431" s="4"/>
      <c r="BB431" s="4"/>
      <c r="BD431" s="4"/>
      <c r="BF431" s="4"/>
      <c r="BH431" s="4"/>
      <c r="BJ431" s="4"/>
      <c r="BL431" s="4"/>
      <c r="BN431" s="4"/>
    </row>
    <row r="432" spans="1:70" ht="17" customHeight="1" x14ac:dyDescent="0.2">
      <c r="A432" s="71"/>
      <c r="B432" s="72"/>
      <c r="D432" s="4"/>
      <c r="F432" s="4"/>
      <c r="G432" s="4"/>
      <c r="H432" s="4"/>
      <c r="I432" s="4"/>
      <c r="J432" s="4"/>
      <c r="K432" s="4"/>
      <c r="L432" s="4"/>
      <c r="M432" s="4"/>
      <c r="N432" s="4"/>
      <c r="O432" s="4"/>
      <c r="P432" s="4"/>
      <c r="Q432" s="4"/>
      <c r="R432" s="4"/>
      <c r="S432" s="4"/>
      <c r="T432" s="4"/>
      <c r="U432" s="4"/>
      <c r="V432" s="4"/>
      <c r="W432" s="4"/>
      <c r="X432" s="4"/>
      <c r="AW432" s="4"/>
      <c r="BB432" s="4"/>
      <c r="BD432" s="4"/>
      <c r="BF432" s="4"/>
      <c r="BH432" s="4"/>
      <c r="BJ432" s="4"/>
      <c r="BL432" s="4"/>
      <c r="BN432" s="4"/>
    </row>
    <row r="433" spans="4:66" ht="17" customHeight="1" x14ac:dyDescent="0.2">
      <c r="D433" s="4"/>
      <c r="F433" s="4"/>
      <c r="G433" s="4"/>
      <c r="H433" s="4"/>
      <c r="I433" s="4"/>
      <c r="J433" s="4"/>
      <c r="K433" s="4"/>
      <c r="L433" s="4"/>
      <c r="M433" s="4"/>
      <c r="N433" s="4"/>
      <c r="O433" s="4"/>
      <c r="P433" s="4"/>
      <c r="Q433" s="4"/>
      <c r="R433" s="4"/>
      <c r="S433" s="4"/>
      <c r="T433" s="4"/>
      <c r="U433" s="4"/>
      <c r="V433" s="4"/>
      <c r="W433" s="4"/>
      <c r="X433" s="4"/>
      <c r="AW433" s="4"/>
      <c r="BB433" s="4"/>
      <c r="BD433" s="4"/>
      <c r="BF433" s="4"/>
      <c r="BH433" s="4"/>
      <c r="BJ433" s="4"/>
      <c r="BL433" s="4"/>
      <c r="BN433" s="4"/>
    </row>
    <row r="434" spans="4:66" ht="17" customHeight="1" x14ac:dyDescent="0.2">
      <c r="D434" s="4"/>
      <c r="F434" s="4"/>
      <c r="G434" s="4"/>
      <c r="H434" s="4"/>
      <c r="I434" s="4"/>
      <c r="J434" s="4"/>
      <c r="K434" s="4"/>
      <c r="L434" s="4"/>
      <c r="M434" s="4"/>
      <c r="N434" s="4"/>
      <c r="O434" s="4"/>
      <c r="P434" s="4"/>
      <c r="Q434" s="4"/>
      <c r="R434" s="4"/>
      <c r="S434" s="4"/>
      <c r="T434" s="4"/>
      <c r="U434" s="4"/>
      <c r="V434" s="4"/>
      <c r="W434" s="4"/>
      <c r="X434" s="4"/>
      <c r="AW434" s="4"/>
      <c r="BB434" s="4"/>
      <c r="BD434" s="4"/>
      <c r="BF434" s="4"/>
      <c r="BH434" s="4"/>
      <c r="BJ434" s="4"/>
      <c r="BL434" s="4"/>
      <c r="BN434" s="4"/>
    </row>
    <row r="435" spans="4:66" ht="17" customHeight="1" x14ac:dyDescent="0.2">
      <c r="D435" s="4"/>
      <c r="F435" s="4"/>
      <c r="G435" s="4"/>
      <c r="H435" s="4"/>
      <c r="I435" s="4"/>
      <c r="J435" s="4"/>
      <c r="K435" s="4"/>
      <c r="L435" s="4"/>
      <c r="M435" s="4"/>
      <c r="N435" s="4"/>
      <c r="O435" s="4"/>
      <c r="P435" s="4"/>
      <c r="Q435" s="4"/>
      <c r="R435" s="4"/>
      <c r="S435" s="4"/>
      <c r="T435" s="4"/>
      <c r="U435" s="4"/>
      <c r="V435" s="4"/>
      <c r="W435" s="4"/>
      <c r="X435" s="4"/>
      <c r="AW435" s="4"/>
      <c r="BB435" s="4"/>
      <c r="BD435" s="4"/>
      <c r="BF435" s="4"/>
      <c r="BH435" s="4"/>
      <c r="BJ435" s="4"/>
      <c r="BL435" s="4"/>
      <c r="BN435" s="4"/>
    </row>
    <row r="436" spans="4:66" ht="17" customHeight="1" x14ac:dyDescent="0.2">
      <c r="D436" s="4"/>
      <c r="F436" s="4"/>
      <c r="G436" s="4"/>
      <c r="H436" s="4"/>
      <c r="I436" s="4"/>
      <c r="J436" s="4"/>
      <c r="K436" s="4"/>
      <c r="L436" s="4"/>
      <c r="M436" s="4"/>
      <c r="N436" s="4"/>
      <c r="O436" s="4"/>
      <c r="P436" s="4"/>
      <c r="Q436" s="4"/>
      <c r="R436" s="4"/>
      <c r="S436" s="4"/>
      <c r="T436" s="4"/>
      <c r="U436" s="4"/>
      <c r="V436" s="4"/>
      <c r="W436" s="4"/>
      <c r="X436" s="4"/>
      <c r="AW436" s="4"/>
      <c r="BB436" s="4"/>
      <c r="BD436" s="4"/>
      <c r="BF436" s="4"/>
      <c r="BH436" s="4"/>
      <c r="BJ436" s="4"/>
      <c r="BL436" s="4"/>
      <c r="BN436" s="4"/>
    </row>
    <row r="437" spans="4:66" ht="17" customHeight="1" x14ac:dyDescent="0.2">
      <c r="D437" s="4"/>
      <c r="F437" s="4"/>
      <c r="G437" s="4"/>
      <c r="H437" s="4"/>
      <c r="I437" s="4"/>
      <c r="J437" s="4"/>
      <c r="K437" s="4"/>
      <c r="L437" s="4"/>
      <c r="M437" s="4"/>
      <c r="N437" s="4"/>
      <c r="O437" s="4"/>
      <c r="P437" s="4"/>
      <c r="Q437" s="4"/>
      <c r="R437" s="4"/>
      <c r="S437" s="4"/>
      <c r="T437" s="4"/>
      <c r="U437" s="4"/>
      <c r="V437" s="4"/>
      <c r="W437" s="4"/>
      <c r="X437" s="4"/>
      <c r="AW437" s="4"/>
      <c r="BB437" s="4"/>
      <c r="BD437" s="4"/>
      <c r="BF437" s="4"/>
      <c r="BH437" s="4"/>
      <c r="BJ437" s="4"/>
      <c r="BL437" s="4"/>
      <c r="BN437" s="4"/>
    </row>
    <row r="438" spans="4:66" ht="17" customHeight="1" x14ac:dyDescent="0.2">
      <c r="D438" s="4"/>
      <c r="F438" s="4"/>
      <c r="G438" s="4"/>
      <c r="H438" s="4"/>
      <c r="I438" s="4"/>
      <c r="J438" s="4"/>
      <c r="K438" s="4"/>
      <c r="L438" s="4"/>
      <c r="M438" s="4"/>
      <c r="N438" s="4"/>
      <c r="O438" s="4"/>
      <c r="P438" s="4"/>
      <c r="Q438" s="4"/>
      <c r="R438" s="4"/>
      <c r="S438" s="4"/>
      <c r="T438" s="4"/>
      <c r="U438" s="4"/>
      <c r="V438" s="4"/>
      <c r="W438" s="4"/>
      <c r="X438" s="4"/>
      <c r="AW438" s="4"/>
      <c r="BB438" s="4"/>
      <c r="BD438" s="4"/>
      <c r="BF438" s="4"/>
      <c r="BH438" s="4"/>
      <c r="BJ438" s="4"/>
      <c r="BL438" s="4"/>
      <c r="BN438" s="4"/>
    </row>
    <row r="439" spans="4:66" ht="17" customHeight="1" x14ac:dyDescent="0.2">
      <c r="D439" s="4"/>
      <c r="F439" s="4"/>
      <c r="G439" s="4"/>
      <c r="H439" s="4"/>
      <c r="I439" s="4"/>
      <c r="J439" s="4"/>
      <c r="K439" s="4"/>
      <c r="L439" s="4"/>
      <c r="M439" s="4"/>
      <c r="N439" s="4"/>
      <c r="O439" s="4"/>
      <c r="P439" s="4"/>
      <c r="Q439" s="4"/>
      <c r="R439" s="4"/>
      <c r="S439" s="4"/>
      <c r="T439" s="4"/>
      <c r="U439" s="4"/>
      <c r="V439" s="4"/>
      <c r="W439" s="4"/>
      <c r="X439" s="4"/>
      <c r="AW439" s="4"/>
      <c r="BB439" s="4"/>
      <c r="BD439" s="4"/>
      <c r="BF439" s="4"/>
      <c r="BH439" s="4"/>
      <c r="BJ439" s="4"/>
      <c r="BL439" s="4"/>
      <c r="BN439" s="4"/>
    </row>
    <row r="440" spans="4:66" ht="17" customHeight="1" x14ac:dyDescent="0.2">
      <c r="D440" s="4"/>
      <c r="F440" s="4"/>
      <c r="G440" s="4"/>
      <c r="H440" s="4"/>
      <c r="I440" s="4"/>
      <c r="J440" s="4"/>
      <c r="K440" s="4"/>
      <c r="L440" s="4"/>
      <c r="M440" s="4"/>
      <c r="N440" s="4"/>
      <c r="O440" s="4"/>
      <c r="P440" s="4"/>
      <c r="Q440" s="4"/>
      <c r="R440" s="4"/>
      <c r="S440" s="4"/>
      <c r="T440" s="4"/>
      <c r="U440" s="4"/>
      <c r="V440" s="4"/>
      <c r="W440" s="4"/>
      <c r="X440" s="4"/>
      <c r="AW440" s="4"/>
      <c r="BB440" s="4"/>
      <c r="BD440" s="4"/>
      <c r="BF440" s="4"/>
      <c r="BH440" s="4"/>
      <c r="BJ440" s="4"/>
      <c r="BL440" s="4"/>
      <c r="BN440" s="4"/>
    </row>
    <row r="441" spans="4:66" ht="17" customHeight="1" x14ac:dyDescent="0.2">
      <c r="D441" s="4"/>
      <c r="F441" s="4"/>
      <c r="G441" s="4"/>
      <c r="H441" s="4"/>
      <c r="I441" s="4"/>
      <c r="J441" s="4"/>
      <c r="K441" s="4"/>
      <c r="L441" s="4"/>
      <c r="M441" s="4"/>
      <c r="N441" s="4"/>
      <c r="O441" s="4"/>
      <c r="P441" s="4"/>
      <c r="Q441" s="4"/>
      <c r="R441" s="4"/>
      <c r="S441" s="4"/>
      <c r="T441" s="4"/>
      <c r="U441" s="4"/>
      <c r="V441" s="4"/>
      <c r="W441" s="4"/>
      <c r="X441" s="4"/>
      <c r="AW441" s="4"/>
      <c r="BB441" s="4"/>
      <c r="BD441" s="4"/>
      <c r="BF441" s="4"/>
      <c r="BH441" s="4"/>
      <c r="BJ441" s="4"/>
      <c r="BL441" s="4"/>
      <c r="BN441" s="4"/>
    </row>
    <row r="442" spans="4:66" ht="17" customHeight="1" x14ac:dyDescent="0.2">
      <c r="D442" s="4"/>
      <c r="F442" s="4"/>
      <c r="G442" s="4"/>
      <c r="H442" s="4"/>
      <c r="I442" s="4"/>
      <c r="J442" s="4"/>
      <c r="K442" s="4"/>
      <c r="L442" s="4"/>
      <c r="M442" s="4"/>
      <c r="N442" s="4"/>
      <c r="O442" s="4"/>
      <c r="P442" s="4"/>
      <c r="Q442" s="4"/>
      <c r="R442" s="4"/>
      <c r="S442" s="4"/>
      <c r="T442" s="4"/>
      <c r="U442" s="4"/>
      <c r="V442" s="4"/>
      <c r="W442" s="4"/>
      <c r="X442" s="4"/>
      <c r="AW442" s="4"/>
      <c r="BB442" s="4"/>
      <c r="BD442" s="4"/>
      <c r="BF442" s="4"/>
      <c r="BH442" s="4"/>
      <c r="BJ442" s="4"/>
      <c r="BL442" s="4"/>
      <c r="BN442" s="4"/>
    </row>
    <row r="443" spans="4:66" ht="17" customHeight="1" x14ac:dyDescent="0.2">
      <c r="D443" s="4"/>
      <c r="F443" s="4"/>
      <c r="G443" s="4"/>
      <c r="H443" s="4"/>
      <c r="I443" s="4"/>
      <c r="J443" s="4"/>
      <c r="K443" s="4"/>
      <c r="L443" s="4"/>
      <c r="M443" s="4"/>
      <c r="N443" s="4"/>
      <c r="O443" s="4"/>
      <c r="P443" s="4"/>
      <c r="Q443" s="4"/>
      <c r="R443" s="4"/>
      <c r="S443" s="4"/>
      <c r="T443" s="4"/>
      <c r="U443" s="4"/>
      <c r="V443" s="4"/>
      <c r="W443" s="4"/>
      <c r="X443" s="4"/>
      <c r="AW443" s="4"/>
      <c r="BB443" s="4"/>
      <c r="BD443" s="4"/>
      <c r="BF443" s="4"/>
      <c r="BH443" s="4"/>
      <c r="BJ443" s="4"/>
      <c r="BL443" s="4"/>
      <c r="BN443" s="4"/>
    </row>
    <row r="444" spans="4:66" ht="17" customHeight="1" x14ac:dyDescent="0.2">
      <c r="D444" s="4"/>
      <c r="F444" s="4"/>
      <c r="G444" s="4"/>
      <c r="H444" s="4"/>
      <c r="I444" s="4"/>
      <c r="J444" s="4"/>
      <c r="K444" s="4"/>
      <c r="L444" s="4"/>
      <c r="M444" s="4"/>
      <c r="N444" s="4"/>
      <c r="O444" s="4"/>
      <c r="P444" s="4"/>
      <c r="Q444" s="4"/>
      <c r="R444" s="4"/>
      <c r="S444" s="4"/>
      <c r="T444" s="4"/>
      <c r="U444" s="4"/>
      <c r="V444" s="4"/>
      <c r="W444" s="4"/>
      <c r="X444" s="4"/>
      <c r="AW444" s="4"/>
      <c r="BB444" s="4"/>
      <c r="BD444" s="4"/>
      <c r="BF444" s="4"/>
      <c r="BH444" s="4"/>
      <c r="BJ444" s="4"/>
      <c r="BL444" s="4"/>
      <c r="BN444" s="4"/>
    </row>
    <row r="445" spans="4:66" ht="17" customHeight="1" x14ac:dyDescent="0.2">
      <c r="D445" s="4"/>
      <c r="F445" s="4"/>
      <c r="G445" s="4"/>
      <c r="H445" s="4"/>
      <c r="I445" s="4"/>
      <c r="J445" s="4"/>
      <c r="K445" s="4"/>
      <c r="L445" s="4"/>
      <c r="M445" s="4"/>
      <c r="N445" s="4"/>
      <c r="O445" s="4"/>
      <c r="P445" s="4"/>
      <c r="Q445" s="4"/>
      <c r="R445" s="4"/>
      <c r="S445" s="4"/>
      <c r="T445" s="4"/>
      <c r="U445" s="4"/>
      <c r="V445" s="4"/>
      <c r="W445" s="4"/>
      <c r="X445" s="4"/>
      <c r="AW445" s="4"/>
      <c r="BB445" s="4"/>
      <c r="BD445" s="4"/>
      <c r="BF445" s="4"/>
      <c r="BH445" s="4"/>
      <c r="BJ445" s="4"/>
      <c r="BL445" s="4"/>
      <c r="BN445" s="4"/>
    </row>
    <row r="446" spans="4:66" ht="17" customHeight="1" x14ac:dyDescent="0.2">
      <c r="D446" s="4"/>
      <c r="F446" s="4"/>
      <c r="G446" s="4"/>
      <c r="H446" s="4"/>
      <c r="I446" s="4"/>
      <c r="J446" s="4"/>
      <c r="K446" s="4"/>
      <c r="L446" s="4"/>
      <c r="M446" s="4"/>
      <c r="N446" s="4"/>
      <c r="O446" s="4"/>
      <c r="P446" s="4"/>
      <c r="Q446" s="4"/>
      <c r="R446" s="4"/>
      <c r="S446" s="4"/>
      <c r="T446" s="4"/>
      <c r="U446" s="4"/>
      <c r="V446" s="4"/>
      <c r="W446" s="4"/>
      <c r="X446" s="4"/>
      <c r="AW446" s="4"/>
      <c r="BB446" s="4"/>
      <c r="BD446" s="4"/>
      <c r="BF446" s="4"/>
      <c r="BH446" s="4"/>
      <c r="BJ446" s="4"/>
      <c r="BL446" s="4"/>
      <c r="BN446" s="4"/>
    </row>
    <row r="447" spans="4:66" ht="17" customHeight="1" x14ac:dyDescent="0.2">
      <c r="D447" s="4"/>
      <c r="F447" s="4"/>
      <c r="G447" s="4"/>
      <c r="H447" s="4"/>
      <c r="I447" s="4"/>
      <c r="J447" s="4"/>
      <c r="K447" s="4"/>
      <c r="L447" s="4"/>
      <c r="M447" s="4"/>
      <c r="N447" s="4"/>
      <c r="O447" s="4"/>
      <c r="P447" s="4"/>
      <c r="Q447" s="4"/>
      <c r="R447" s="4"/>
      <c r="S447" s="4"/>
      <c r="T447" s="4"/>
      <c r="U447" s="4"/>
      <c r="V447" s="4"/>
      <c r="W447" s="4"/>
      <c r="X447" s="4"/>
      <c r="AW447" s="4"/>
      <c r="BB447" s="4"/>
      <c r="BD447" s="4"/>
      <c r="BF447" s="4"/>
      <c r="BH447" s="4"/>
      <c r="BJ447" s="4"/>
      <c r="BL447" s="4"/>
      <c r="BN447" s="4"/>
    </row>
    <row r="448" spans="4:66" ht="17" customHeight="1" x14ac:dyDescent="0.2">
      <c r="D448" s="4"/>
      <c r="F448" s="4"/>
      <c r="G448" s="4"/>
      <c r="H448" s="4"/>
      <c r="I448" s="4"/>
      <c r="J448" s="4"/>
      <c r="K448" s="4"/>
      <c r="L448" s="4"/>
      <c r="M448" s="4"/>
      <c r="N448" s="4"/>
      <c r="O448" s="4"/>
      <c r="P448" s="4"/>
      <c r="Q448" s="4"/>
      <c r="R448" s="4"/>
      <c r="S448" s="4"/>
      <c r="T448" s="4"/>
      <c r="U448" s="4"/>
      <c r="V448" s="4"/>
      <c r="W448" s="4"/>
      <c r="X448" s="4"/>
      <c r="AW448" s="4"/>
      <c r="BB448" s="4"/>
      <c r="BD448" s="4"/>
      <c r="BF448" s="4"/>
      <c r="BH448" s="4"/>
      <c r="BJ448" s="4"/>
      <c r="BL448" s="4"/>
      <c r="BN448" s="4"/>
    </row>
    <row r="449" spans="4:66" ht="17" customHeight="1" x14ac:dyDescent="0.2">
      <c r="D449" s="4"/>
      <c r="F449" s="4"/>
      <c r="G449" s="4"/>
      <c r="H449" s="4"/>
      <c r="I449" s="4"/>
      <c r="J449" s="4"/>
      <c r="K449" s="4"/>
      <c r="L449" s="4"/>
      <c r="M449" s="4"/>
      <c r="N449" s="4"/>
      <c r="O449" s="4"/>
      <c r="P449" s="4"/>
      <c r="Q449" s="4"/>
      <c r="R449" s="4"/>
      <c r="S449" s="4"/>
      <c r="T449" s="4"/>
      <c r="U449" s="4"/>
      <c r="V449" s="4"/>
      <c r="W449" s="4"/>
      <c r="X449" s="4"/>
      <c r="AW449" s="4"/>
      <c r="BB449" s="4"/>
      <c r="BD449" s="4"/>
      <c r="BF449" s="4"/>
      <c r="BH449" s="4"/>
      <c r="BJ449" s="4"/>
      <c r="BL449" s="4"/>
      <c r="BN449" s="4"/>
    </row>
    <row r="450" spans="4:66" ht="17" customHeight="1" x14ac:dyDescent="0.2">
      <c r="D450" s="4"/>
      <c r="F450" s="4"/>
      <c r="G450" s="4"/>
      <c r="H450" s="4"/>
      <c r="I450" s="4"/>
      <c r="J450" s="4"/>
      <c r="K450" s="4"/>
      <c r="L450" s="4"/>
      <c r="M450" s="4"/>
      <c r="N450" s="4"/>
      <c r="O450" s="4"/>
      <c r="P450" s="4"/>
      <c r="Q450" s="4"/>
      <c r="R450" s="4"/>
      <c r="S450" s="4"/>
      <c r="T450" s="4"/>
      <c r="U450" s="4"/>
      <c r="V450" s="4"/>
      <c r="W450" s="4"/>
      <c r="X450" s="4"/>
      <c r="AW450" s="4"/>
      <c r="BB450" s="4"/>
      <c r="BD450" s="4"/>
      <c r="BF450" s="4"/>
      <c r="BH450" s="4"/>
      <c r="BJ450" s="4"/>
      <c r="BL450" s="4"/>
      <c r="BN450" s="4"/>
    </row>
    <row r="451" spans="4:66" ht="17" customHeight="1" x14ac:dyDescent="0.2">
      <c r="D451" s="4"/>
      <c r="F451" s="4"/>
      <c r="G451" s="4"/>
      <c r="H451" s="4"/>
      <c r="I451" s="4"/>
      <c r="J451" s="4"/>
      <c r="K451" s="4"/>
      <c r="L451" s="4"/>
      <c r="M451" s="4"/>
      <c r="N451" s="4"/>
      <c r="O451" s="4"/>
      <c r="P451" s="4"/>
      <c r="Q451" s="4"/>
      <c r="R451" s="4"/>
      <c r="S451" s="4"/>
      <c r="T451" s="4"/>
      <c r="U451" s="4"/>
      <c r="V451" s="4"/>
      <c r="W451" s="4"/>
      <c r="X451" s="4"/>
      <c r="AW451" s="4"/>
      <c r="BB451" s="4"/>
      <c r="BD451" s="4"/>
      <c r="BF451" s="4"/>
      <c r="BH451" s="4"/>
      <c r="BJ451" s="4"/>
      <c r="BL451" s="4"/>
      <c r="BN451" s="4"/>
    </row>
    <row r="452" spans="4:66" ht="17" customHeight="1" x14ac:dyDescent="0.2">
      <c r="D452" s="4"/>
      <c r="F452" s="4"/>
      <c r="G452" s="4"/>
      <c r="H452" s="4"/>
      <c r="I452" s="4"/>
      <c r="J452" s="4"/>
      <c r="K452" s="4"/>
      <c r="L452" s="4"/>
      <c r="M452" s="4"/>
      <c r="N452" s="4"/>
      <c r="O452" s="4"/>
      <c r="P452" s="4"/>
      <c r="Q452" s="4"/>
      <c r="R452" s="4"/>
      <c r="S452" s="4"/>
      <c r="T452" s="4"/>
      <c r="U452" s="4"/>
      <c r="V452" s="4"/>
      <c r="W452" s="4"/>
      <c r="X452" s="4"/>
      <c r="AW452" s="4"/>
      <c r="BB452" s="4"/>
      <c r="BD452" s="4"/>
      <c r="BF452" s="4"/>
      <c r="BH452" s="4"/>
      <c r="BJ452" s="4"/>
      <c r="BL452" s="4"/>
      <c r="BN452" s="4"/>
    </row>
    <row r="453" spans="4:66" ht="17" customHeight="1" x14ac:dyDescent="0.2">
      <c r="D453" s="4"/>
      <c r="F453" s="4"/>
      <c r="G453" s="4"/>
      <c r="H453" s="4"/>
      <c r="I453" s="4"/>
      <c r="J453" s="4"/>
      <c r="K453" s="4"/>
      <c r="L453" s="4"/>
      <c r="M453" s="4"/>
      <c r="N453" s="4"/>
      <c r="O453" s="4"/>
      <c r="P453" s="4"/>
      <c r="Q453" s="4"/>
      <c r="R453" s="4"/>
      <c r="S453" s="4"/>
      <c r="T453" s="4"/>
      <c r="U453" s="4"/>
      <c r="V453" s="4"/>
      <c r="W453" s="4"/>
      <c r="X453" s="4"/>
      <c r="AW453" s="4"/>
      <c r="BB453" s="4"/>
      <c r="BD453" s="4"/>
      <c r="BF453" s="4"/>
      <c r="BH453" s="4"/>
      <c r="BJ453" s="4"/>
      <c r="BL453" s="4"/>
      <c r="BN453" s="4"/>
    </row>
    <row r="454" spans="4:66" ht="17" customHeight="1" x14ac:dyDescent="0.2">
      <c r="D454" s="4"/>
      <c r="F454" s="4"/>
      <c r="G454" s="4"/>
      <c r="H454" s="4"/>
      <c r="I454" s="4"/>
      <c r="J454" s="4"/>
      <c r="K454" s="4"/>
      <c r="L454" s="4"/>
      <c r="M454" s="4"/>
      <c r="N454" s="4"/>
      <c r="O454" s="4"/>
      <c r="P454" s="4"/>
      <c r="Q454" s="4"/>
      <c r="R454" s="4"/>
      <c r="S454" s="4"/>
      <c r="T454" s="4"/>
      <c r="U454" s="4"/>
      <c r="V454" s="4"/>
      <c r="W454" s="4"/>
      <c r="X454" s="4"/>
      <c r="AW454" s="4"/>
      <c r="BB454" s="4"/>
      <c r="BD454" s="4"/>
      <c r="BF454" s="4"/>
      <c r="BH454" s="4"/>
      <c r="BJ454" s="4"/>
      <c r="BL454" s="4"/>
      <c r="BN454" s="4"/>
    </row>
    <row r="455" spans="4:66" ht="17" customHeight="1" x14ac:dyDescent="0.2">
      <c r="D455" s="4"/>
      <c r="F455" s="4"/>
      <c r="G455" s="4"/>
      <c r="H455" s="4"/>
      <c r="I455" s="4"/>
      <c r="J455" s="4"/>
      <c r="K455" s="4"/>
      <c r="L455" s="4"/>
      <c r="M455" s="4"/>
      <c r="N455" s="4"/>
      <c r="O455" s="4"/>
      <c r="P455" s="4"/>
      <c r="Q455" s="4"/>
      <c r="R455" s="4"/>
      <c r="S455" s="4"/>
      <c r="T455" s="4"/>
      <c r="U455" s="4"/>
      <c r="V455" s="4"/>
      <c r="W455" s="4"/>
      <c r="X455" s="4"/>
      <c r="AW455" s="4"/>
      <c r="BB455" s="4"/>
      <c r="BD455" s="4"/>
      <c r="BF455" s="4"/>
      <c r="BH455" s="4"/>
      <c r="BJ455" s="4"/>
      <c r="BL455" s="4"/>
      <c r="BN455" s="4"/>
    </row>
    <row r="456" spans="4:66" ht="17" customHeight="1" x14ac:dyDescent="0.2">
      <c r="D456" s="4"/>
      <c r="F456" s="4"/>
      <c r="G456" s="4"/>
      <c r="H456" s="4"/>
      <c r="I456" s="4"/>
      <c r="J456" s="4"/>
      <c r="K456" s="4"/>
      <c r="L456" s="4"/>
      <c r="M456" s="4"/>
      <c r="N456" s="4"/>
      <c r="O456" s="4"/>
      <c r="P456" s="4"/>
      <c r="Q456" s="4"/>
      <c r="R456" s="4"/>
      <c r="S456" s="4"/>
      <c r="T456" s="4"/>
      <c r="U456" s="4"/>
      <c r="V456" s="4"/>
      <c r="W456" s="4"/>
      <c r="X456" s="4"/>
      <c r="AW456" s="4"/>
      <c r="BB456" s="4"/>
      <c r="BD456" s="4"/>
      <c r="BF456" s="4"/>
      <c r="BH456" s="4"/>
      <c r="BJ456" s="4"/>
      <c r="BL456" s="4"/>
      <c r="BN456" s="4"/>
    </row>
    <row r="457" spans="4:66" ht="17" customHeight="1" x14ac:dyDescent="0.2">
      <c r="D457" s="4"/>
      <c r="F457" s="4"/>
      <c r="G457" s="4"/>
      <c r="H457" s="4"/>
      <c r="I457" s="4"/>
      <c r="J457" s="4"/>
      <c r="K457" s="4"/>
      <c r="L457" s="4"/>
      <c r="M457" s="4"/>
      <c r="N457" s="4"/>
      <c r="O457" s="4"/>
      <c r="P457" s="4"/>
      <c r="Q457" s="4"/>
      <c r="R457" s="4"/>
      <c r="S457" s="4"/>
      <c r="T457" s="4"/>
      <c r="U457" s="4"/>
      <c r="V457" s="4"/>
      <c r="W457" s="4"/>
      <c r="X457" s="4"/>
      <c r="AW457" s="4"/>
      <c r="BB457" s="4"/>
      <c r="BD457" s="4"/>
      <c r="BF457" s="4"/>
      <c r="BH457" s="4"/>
      <c r="BJ457" s="4"/>
      <c r="BL457" s="4"/>
      <c r="BN457" s="4"/>
    </row>
    <row r="458" spans="4:66" ht="17" customHeight="1" x14ac:dyDescent="0.2">
      <c r="D458" s="4"/>
      <c r="F458" s="4"/>
      <c r="G458" s="4"/>
      <c r="H458" s="4"/>
      <c r="I458" s="4"/>
      <c r="J458" s="4"/>
      <c r="K458" s="4"/>
      <c r="L458" s="4"/>
      <c r="M458" s="4"/>
      <c r="N458" s="4"/>
      <c r="O458" s="4"/>
      <c r="P458" s="4"/>
      <c r="Q458" s="4"/>
      <c r="R458" s="4"/>
      <c r="S458" s="4"/>
      <c r="T458" s="4"/>
      <c r="U458" s="4"/>
      <c r="V458" s="4"/>
      <c r="W458" s="4"/>
      <c r="X458" s="4"/>
      <c r="AW458" s="4"/>
      <c r="BB458" s="4"/>
      <c r="BD458" s="4"/>
      <c r="BF458" s="4"/>
      <c r="BH458" s="4"/>
      <c r="BJ458" s="4"/>
      <c r="BL458" s="4"/>
      <c r="BN458" s="4"/>
    </row>
    <row r="459" spans="4:66" ht="17" customHeight="1" x14ac:dyDescent="0.2">
      <c r="D459" s="4"/>
      <c r="F459" s="4"/>
      <c r="G459" s="4"/>
      <c r="H459" s="4"/>
      <c r="I459" s="4"/>
      <c r="J459" s="4"/>
      <c r="K459" s="4"/>
      <c r="L459" s="4"/>
      <c r="M459" s="4"/>
      <c r="N459" s="4"/>
      <c r="O459" s="4"/>
      <c r="P459" s="4"/>
      <c r="Q459" s="4"/>
      <c r="R459" s="4"/>
      <c r="S459" s="4"/>
      <c r="T459" s="4"/>
      <c r="U459" s="4"/>
      <c r="V459" s="4"/>
      <c r="W459" s="4"/>
      <c r="X459" s="4"/>
      <c r="AW459" s="4"/>
      <c r="BB459" s="4"/>
      <c r="BD459" s="4"/>
      <c r="BF459" s="4"/>
      <c r="BH459" s="4"/>
      <c r="BJ459" s="4"/>
      <c r="BL459" s="4"/>
      <c r="BN459" s="4"/>
    </row>
    <row r="460" spans="4:66" ht="17" customHeight="1" x14ac:dyDescent="0.2">
      <c r="D460" s="4"/>
      <c r="F460" s="4"/>
      <c r="G460" s="4"/>
      <c r="H460" s="4"/>
      <c r="I460" s="4"/>
      <c r="J460" s="4"/>
      <c r="K460" s="4"/>
      <c r="L460" s="4"/>
      <c r="M460" s="4"/>
      <c r="N460" s="4"/>
      <c r="O460" s="4"/>
      <c r="P460" s="4"/>
      <c r="Q460" s="4"/>
      <c r="R460" s="4"/>
      <c r="S460" s="4"/>
      <c r="T460" s="4"/>
      <c r="U460" s="4"/>
      <c r="V460" s="4"/>
      <c r="W460" s="4"/>
      <c r="X460" s="4"/>
      <c r="AW460" s="4"/>
      <c r="BB460" s="4"/>
      <c r="BD460" s="4"/>
      <c r="BF460" s="4"/>
      <c r="BH460" s="4"/>
      <c r="BJ460" s="4"/>
      <c r="BL460" s="4"/>
      <c r="BN460" s="4"/>
    </row>
    <row r="461" spans="4:66" ht="17" customHeight="1" x14ac:dyDescent="0.2">
      <c r="D461" s="4"/>
      <c r="F461" s="4"/>
      <c r="G461" s="4"/>
      <c r="H461" s="4"/>
      <c r="I461" s="4"/>
      <c r="J461" s="4"/>
      <c r="K461" s="4"/>
      <c r="L461" s="4"/>
      <c r="M461" s="4"/>
      <c r="N461" s="4"/>
      <c r="O461" s="4"/>
      <c r="P461" s="4"/>
      <c r="Q461" s="4"/>
      <c r="R461" s="4"/>
      <c r="S461" s="4"/>
      <c r="T461" s="4"/>
      <c r="U461" s="4"/>
      <c r="V461" s="4"/>
      <c r="W461" s="4"/>
      <c r="X461" s="4"/>
      <c r="AW461" s="4"/>
      <c r="BB461" s="4"/>
      <c r="BD461" s="4"/>
      <c r="BF461" s="4"/>
      <c r="BH461" s="4"/>
      <c r="BJ461" s="4"/>
      <c r="BL461" s="4"/>
      <c r="BN461" s="4"/>
    </row>
    <row r="462" spans="4:66" ht="17" customHeight="1" x14ac:dyDescent="0.2">
      <c r="D462" s="4"/>
      <c r="F462" s="4"/>
      <c r="G462" s="4"/>
      <c r="H462" s="4"/>
      <c r="I462" s="4"/>
      <c r="J462" s="4"/>
      <c r="K462" s="4"/>
      <c r="L462" s="4"/>
      <c r="M462" s="4"/>
      <c r="N462" s="4"/>
      <c r="O462" s="4"/>
      <c r="P462" s="4"/>
      <c r="Q462" s="4"/>
      <c r="R462" s="4"/>
      <c r="S462" s="4"/>
      <c r="T462" s="4"/>
      <c r="U462" s="4"/>
      <c r="V462" s="4"/>
      <c r="W462" s="4"/>
      <c r="X462" s="4"/>
      <c r="AW462" s="4"/>
      <c r="BB462" s="4"/>
      <c r="BD462" s="4"/>
      <c r="BF462" s="4"/>
      <c r="BH462" s="4"/>
      <c r="BJ462" s="4"/>
      <c r="BL462" s="4"/>
      <c r="BN462" s="4"/>
    </row>
    <row r="463" spans="4:66" ht="17" customHeight="1" x14ac:dyDescent="0.2">
      <c r="D463" s="4"/>
      <c r="F463" s="4"/>
      <c r="G463" s="4"/>
      <c r="H463" s="4"/>
      <c r="I463" s="4"/>
      <c r="J463" s="4"/>
      <c r="K463" s="4"/>
      <c r="L463" s="4"/>
      <c r="M463" s="4"/>
      <c r="N463" s="4"/>
      <c r="O463" s="4"/>
      <c r="P463" s="4"/>
      <c r="Q463" s="4"/>
      <c r="R463" s="4"/>
      <c r="S463" s="4"/>
      <c r="T463" s="4"/>
      <c r="U463" s="4"/>
      <c r="V463" s="4"/>
      <c r="W463" s="4"/>
      <c r="X463" s="4"/>
      <c r="AW463" s="4"/>
      <c r="BB463" s="4"/>
      <c r="BD463" s="4"/>
      <c r="BF463" s="4"/>
      <c r="BH463" s="4"/>
      <c r="BJ463" s="4"/>
      <c r="BL463" s="4"/>
      <c r="BN463" s="4"/>
    </row>
    <row r="464" spans="4:66" ht="17" customHeight="1" x14ac:dyDescent="0.2">
      <c r="D464" s="4"/>
      <c r="F464" s="4"/>
      <c r="G464" s="4"/>
      <c r="H464" s="4"/>
      <c r="I464" s="4"/>
      <c r="J464" s="4"/>
      <c r="K464" s="4"/>
      <c r="L464" s="4"/>
      <c r="M464" s="4"/>
      <c r="N464" s="4"/>
      <c r="O464" s="4"/>
      <c r="P464" s="4"/>
      <c r="Q464" s="4"/>
      <c r="R464" s="4"/>
      <c r="S464" s="4"/>
      <c r="T464" s="4"/>
      <c r="U464" s="4"/>
      <c r="V464" s="4"/>
      <c r="W464" s="4"/>
      <c r="X464" s="4"/>
      <c r="AW464" s="4"/>
      <c r="BB464" s="4"/>
      <c r="BD464" s="4"/>
      <c r="BF464" s="4"/>
      <c r="BH464" s="4"/>
      <c r="BJ464" s="4"/>
      <c r="BL464" s="4"/>
      <c r="BN464" s="4"/>
    </row>
    <row r="465" spans="4:66" ht="17" customHeight="1" x14ac:dyDescent="0.2">
      <c r="D465" s="4"/>
      <c r="F465" s="4"/>
      <c r="G465" s="4"/>
      <c r="H465" s="4"/>
      <c r="I465" s="4"/>
      <c r="J465" s="4"/>
      <c r="K465" s="4"/>
      <c r="L465" s="4"/>
      <c r="M465" s="4"/>
      <c r="N465" s="4"/>
      <c r="O465" s="4"/>
      <c r="P465" s="4"/>
      <c r="Q465" s="4"/>
      <c r="R465" s="4"/>
      <c r="S465" s="4"/>
      <c r="T465" s="4"/>
      <c r="U465" s="4"/>
      <c r="V465" s="4"/>
      <c r="W465" s="4"/>
      <c r="X465" s="4"/>
      <c r="AW465" s="4"/>
      <c r="BB465" s="4"/>
      <c r="BD465" s="4"/>
      <c r="BF465" s="4"/>
      <c r="BH465" s="4"/>
      <c r="BJ465" s="4"/>
      <c r="BL465" s="4"/>
      <c r="BN465" s="4"/>
    </row>
    <row r="466" spans="4:66" ht="17" customHeight="1" x14ac:dyDescent="0.2">
      <c r="D466" s="4"/>
      <c r="F466" s="4"/>
      <c r="G466" s="4"/>
      <c r="H466" s="4"/>
      <c r="I466" s="4"/>
      <c r="J466" s="4"/>
      <c r="K466" s="4"/>
      <c r="L466" s="4"/>
      <c r="M466" s="4"/>
      <c r="N466" s="4"/>
      <c r="O466" s="4"/>
      <c r="P466" s="4"/>
      <c r="Q466" s="4"/>
      <c r="R466" s="4"/>
      <c r="S466" s="4"/>
      <c r="T466" s="4"/>
      <c r="U466" s="4"/>
      <c r="V466" s="4"/>
      <c r="W466" s="4"/>
      <c r="X466" s="4"/>
      <c r="AW466" s="4"/>
      <c r="BB466" s="4"/>
      <c r="BD466" s="4"/>
      <c r="BF466" s="4"/>
      <c r="BH466" s="4"/>
      <c r="BJ466" s="4"/>
      <c r="BL466" s="4"/>
      <c r="BN466" s="4"/>
    </row>
    <row r="467" spans="4:66" ht="17" customHeight="1" x14ac:dyDescent="0.2">
      <c r="D467" s="4"/>
      <c r="F467" s="4"/>
      <c r="G467" s="4"/>
      <c r="H467" s="4"/>
      <c r="I467" s="4"/>
      <c r="J467" s="4"/>
      <c r="K467" s="4"/>
      <c r="L467" s="4"/>
      <c r="M467" s="4"/>
      <c r="N467" s="4"/>
      <c r="O467" s="4"/>
      <c r="P467" s="4"/>
      <c r="Q467" s="4"/>
      <c r="R467" s="4"/>
      <c r="S467" s="4"/>
      <c r="T467" s="4"/>
      <c r="U467" s="4"/>
      <c r="V467" s="4"/>
      <c r="W467" s="4"/>
      <c r="X467" s="4"/>
      <c r="AW467" s="4"/>
      <c r="BB467" s="4"/>
      <c r="BD467" s="4"/>
      <c r="BF467" s="4"/>
      <c r="BH467" s="4"/>
      <c r="BJ467" s="4"/>
      <c r="BL467" s="4"/>
      <c r="BN467" s="4"/>
    </row>
    <row r="468" spans="4:66" ht="17" customHeight="1" x14ac:dyDescent="0.2">
      <c r="D468" s="4"/>
      <c r="F468" s="4"/>
      <c r="G468" s="4"/>
      <c r="H468" s="4"/>
      <c r="I468" s="4"/>
      <c r="J468" s="4"/>
      <c r="K468" s="4"/>
      <c r="L468" s="4"/>
      <c r="M468" s="4"/>
      <c r="N468" s="4"/>
      <c r="O468" s="4"/>
      <c r="P468" s="4"/>
      <c r="Q468" s="4"/>
      <c r="R468" s="4"/>
      <c r="S468" s="4"/>
      <c r="T468" s="4"/>
      <c r="U468" s="4"/>
      <c r="V468" s="4"/>
      <c r="W468" s="4"/>
      <c r="X468" s="4"/>
      <c r="AW468" s="4"/>
      <c r="BB468" s="4"/>
      <c r="BD468" s="4"/>
      <c r="BF468" s="4"/>
      <c r="BH468" s="4"/>
      <c r="BJ468" s="4"/>
      <c r="BL468" s="4"/>
      <c r="BN468" s="4"/>
    </row>
    <row r="469" spans="4:66" ht="17" customHeight="1" x14ac:dyDescent="0.2">
      <c r="D469" s="4"/>
      <c r="F469" s="4"/>
      <c r="G469" s="4"/>
      <c r="H469" s="4"/>
      <c r="I469" s="4"/>
      <c r="J469" s="4"/>
      <c r="K469" s="4"/>
      <c r="L469" s="4"/>
      <c r="M469" s="4"/>
      <c r="N469" s="4"/>
      <c r="O469" s="4"/>
      <c r="P469" s="4"/>
      <c r="Q469" s="4"/>
      <c r="R469" s="4"/>
      <c r="S469" s="4"/>
      <c r="T469" s="4"/>
      <c r="U469" s="4"/>
      <c r="V469" s="4"/>
      <c r="W469" s="4"/>
      <c r="X469" s="4"/>
      <c r="AW469" s="4"/>
      <c r="BB469" s="4"/>
      <c r="BD469" s="4"/>
      <c r="BF469" s="4"/>
      <c r="BH469" s="4"/>
      <c r="BJ469" s="4"/>
      <c r="BL469" s="4"/>
      <c r="BN469" s="4"/>
    </row>
    <row r="470" spans="4:66" ht="17" customHeight="1" x14ac:dyDescent="0.2">
      <c r="D470" s="4"/>
      <c r="F470" s="4"/>
      <c r="G470" s="4"/>
      <c r="H470" s="4"/>
      <c r="I470" s="4"/>
      <c r="J470" s="4"/>
      <c r="K470" s="4"/>
      <c r="L470" s="4"/>
      <c r="M470" s="4"/>
      <c r="N470" s="4"/>
      <c r="O470" s="4"/>
      <c r="P470" s="4"/>
      <c r="Q470" s="4"/>
      <c r="R470" s="4"/>
      <c r="S470" s="4"/>
      <c r="T470" s="4"/>
      <c r="U470" s="4"/>
      <c r="V470" s="4"/>
      <c r="W470" s="4"/>
      <c r="X470" s="4"/>
      <c r="AW470" s="4"/>
      <c r="BB470" s="4"/>
      <c r="BD470" s="4"/>
      <c r="BF470" s="4"/>
      <c r="BH470" s="4"/>
      <c r="BJ470" s="4"/>
      <c r="BL470" s="4"/>
      <c r="BN470" s="4"/>
    </row>
    <row r="471" spans="4:66" ht="17" customHeight="1" x14ac:dyDescent="0.2">
      <c r="D471" s="4"/>
      <c r="F471" s="4"/>
      <c r="G471" s="4"/>
      <c r="H471" s="4"/>
      <c r="I471" s="4"/>
      <c r="J471" s="4"/>
      <c r="K471" s="4"/>
      <c r="L471" s="4"/>
      <c r="M471" s="4"/>
      <c r="N471" s="4"/>
      <c r="O471" s="4"/>
      <c r="P471" s="4"/>
      <c r="Q471" s="4"/>
      <c r="R471" s="4"/>
      <c r="S471" s="4"/>
      <c r="T471" s="4"/>
      <c r="U471" s="4"/>
      <c r="V471" s="4"/>
      <c r="W471" s="4"/>
      <c r="X471" s="4"/>
      <c r="AW471" s="4"/>
      <c r="BB471" s="4"/>
      <c r="BD471" s="4"/>
      <c r="BF471" s="4"/>
      <c r="BH471" s="4"/>
      <c r="BJ471" s="4"/>
      <c r="BL471" s="4"/>
      <c r="BN471" s="4"/>
    </row>
    <row r="472" spans="4:66" ht="17" customHeight="1" x14ac:dyDescent="0.2">
      <c r="D472" s="4"/>
      <c r="F472" s="4"/>
      <c r="G472" s="4"/>
      <c r="H472" s="4"/>
      <c r="I472" s="4"/>
      <c r="J472" s="4"/>
      <c r="K472" s="4"/>
      <c r="L472" s="4"/>
      <c r="M472" s="4"/>
      <c r="N472" s="4"/>
      <c r="O472" s="4"/>
      <c r="P472" s="4"/>
      <c r="Q472" s="4"/>
      <c r="R472" s="4"/>
      <c r="S472" s="4"/>
      <c r="T472" s="4"/>
      <c r="U472" s="4"/>
      <c r="V472" s="4"/>
      <c r="W472" s="4"/>
      <c r="X472" s="4"/>
      <c r="AW472" s="4"/>
      <c r="BB472" s="4"/>
      <c r="BD472" s="4"/>
      <c r="BF472" s="4"/>
      <c r="BH472" s="4"/>
      <c r="BJ472" s="4"/>
      <c r="BL472" s="4"/>
      <c r="BN472" s="4"/>
    </row>
    <row r="473" spans="4:66" ht="17" customHeight="1" x14ac:dyDescent="0.2">
      <c r="D473" s="4"/>
      <c r="F473" s="4"/>
      <c r="G473" s="4"/>
      <c r="H473" s="4"/>
      <c r="I473" s="4"/>
      <c r="J473" s="4"/>
      <c r="K473" s="4"/>
      <c r="L473" s="4"/>
      <c r="M473" s="4"/>
      <c r="N473" s="4"/>
      <c r="O473" s="4"/>
      <c r="P473" s="4"/>
      <c r="Q473" s="4"/>
      <c r="R473" s="4"/>
      <c r="S473" s="4"/>
      <c r="T473" s="4"/>
      <c r="U473" s="4"/>
      <c r="V473" s="4"/>
      <c r="W473" s="4"/>
      <c r="X473" s="4"/>
      <c r="AW473" s="4"/>
      <c r="BB473" s="4"/>
      <c r="BD473" s="4"/>
      <c r="BF473" s="4"/>
      <c r="BH473" s="4"/>
      <c r="BJ473" s="4"/>
      <c r="BL473" s="4"/>
      <c r="BN473" s="4"/>
    </row>
    <row r="474" spans="4:66" ht="17" customHeight="1" x14ac:dyDescent="0.2">
      <c r="D474" s="4"/>
      <c r="F474" s="4"/>
      <c r="G474" s="4"/>
      <c r="H474" s="4"/>
      <c r="I474" s="4"/>
      <c r="J474" s="4"/>
      <c r="K474" s="4"/>
      <c r="L474" s="4"/>
      <c r="M474" s="4"/>
      <c r="N474" s="4"/>
      <c r="O474" s="4"/>
      <c r="P474" s="4"/>
      <c r="Q474" s="4"/>
      <c r="R474" s="4"/>
      <c r="S474" s="4"/>
      <c r="T474" s="4"/>
      <c r="U474" s="4"/>
      <c r="V474" s="4"/>
      <c r="W474" s="4"/>
      <c r="X474" s="4"/>
      <c r="AW474" s="4"/>
      <c r="BB474" s="4"/>
      <c r="BD474" s="4"/>
      <c r="BF474" s="4"/>
      <c r="BH474" s="4"/>
      <c r="BJ474" s="4"/>
      <c r="BL474" s="4"/>
      <c r="BN474" s="4"/>
    </row>
    <row r="475" spans="4:66" ht="17" customHeight="1" x14ac:dyDescent="0.2">
      <c r="D475" s="4"/>
      <c r="F475" s="4"/>
      <c r="G475" s="4"/>
      <c r="H475" s="4"/>
      <c r="I475" s="4"/>
      <c r="J475" s="4"/>
      <c r="K475" s="4"/>
      <c r="L475" s="4"/>
      <c r="M475" s="4"/>
      <c r="N475" s="4"/>
      <c r="O475" s="4"/>
      <c r="P475" s="4"/>
      <c r="Q475" s="4"/>
      <c r="R475" s="4"/>
      <c r="S475" s="4"/>
      <c r="T475" s="4"/>
      <c r="U475" s="4"/>
      <c r="V475" s="4"/>
      <c r="W475" s="4"/>
      <c r="X475" s="4"/>
      <c r="AW475" s="4"/>
      <c r="BB475" s="4"/>
      <c r="BD475" s="4"/>
      <c r="BF475" s="4"/>
      <c r="BH475" s="4"/>
      <c r="BJ475" s="4"/>
      <c r="BL475" s="4"/>
      <c r="BN475" s="4"/>
    </row>
    <row r="476" spans="4:66" ht="17" customHeight="1" x14ac:dyDescent="0.2">
      <c r="D476" s="4"/>
      <c r="F476" s="4"/>
      <c r="G476" s="4"/>
      <c r="H476" s="4"/>
      <c r="I476" s="4"/>
      <c r="J476" s="4"/>
      <c r="K476" s="4"/>
      <c r="L476" s="4"/>
      <c r="M476" s="4"/>
      <c r="N476" s="4"/>
      <c r="O476" s="4"/>
      <c r="P476" s="4"/>
      <c r="Q476" s="4"/>
      <c r="R476" s="4"/>
      <c r="S476" s="4"/>
      <c r="T476" s="4"/>
      <c r="U476" s="4"/>
      <c r="V476" s="4"/>
      <c r="W476" s="4"/>
      <c r="X476" s="4"/>
      <c r="AW476" s="4"/>
      <c r="BB476" s="4"/>
      <c r="BD476" s="4"/>
      <c r="BF476" s="4"/>
      <c r="BH476" s="4"/>
      <c r="BJ476" s="4"/>
      <c r="BL476" s="4"/>
      <c r="BN476" s="4"/>
    </row>
    <row r="477" spans="4:66" ht="17" customHeight="1" x14ac:dyDescent="0.2">
      <c r="D477" s="4"/>
      <c r="F477" s="4"/>
      <c r="G477" s="4"/>
      <c r="H477" s="4"/>
      <c r="I477" s="4"/>
      <c r="J477" s="4"/>
      <c r="K477" s="4"/>
      <c r="L477" s="4"/>
      <c r="M477" s="4"/>
      <c r="N477" s="4"/>
      <c r="O477" s="4"/>
      <c r="P477" s="4"/>
      <c r="Q477" s="4"/>
      <c r="R477" s="4"/>
      <c r="S477" s="4"/>
      <c r="T477" s="4"/>
      <c r="U477" s="4"/>
      <c r="V477" s="4"/>
      <c r="W477" s="4"/>
      <c r="X477" s="4"/>
      <c r="AW477" s="4"/>
      <c r="BB477" s="4"/>
      <c r="BD477" s="4"/>
      <c r="BF477" s="4"/>
      <c r="BH477" s="4"/>
      <c r="BJ477" s="4"/>
      <c r="BL477" s="4"/>
      <c r="BN477" s="4"/>
    </row>
    <row r="478" spans="4:66" ht="17" customHeight="1" x14ac:dyDescent="0.2">
      <c r="D478" s="4"/>
      <c r="F478" s="4"/>
      <c r="G478" s="4"/>
      <c r="H478" s="4"/>
      <c r="I478" s="4"/>
      <c r="J478" s="4"/>
      <c r="K478" s="4"/>
      <c r="L478" s="4"/>
      <c r="M478" s="4"/>
      <c r="N478" s="4"/>
      <c r="O478" s="4"/>
      <c r="P478" s="4"/>
      <c r="Q478" s="4"/>
      <c r="R478" s="4"/>
      <c r="S478" s="4"/>
      <c r="T478" s="4"/>
      <c r="U478" s="4"/>
      <c r="V478" s="4"/>
      <c r="W478" s="4"/>
      <c r="X478" s="4"/>
      <c r="AW478" s="4"/>
      <c r="BB478" s="4"/>
      <c r="BD478" s="4"/>
      <c r="BF478" s="4"/>
      <c r="BH478" s="4"/>
      <c r="BJ478" s="4"/>
      <c r="BL478" s="4"/>
      <c r="BN478" s="4"/>
    </row>
    <row r="479" spans="4:66" ht="17" customHeight="1" x14ac:dyDescent="0.2">
      <c r="D479" s="4"/>
      <c r="F479" s="4"/>
      <c r="G479" s="4"/>
      <c r="H479" s="4"/>
      <c r="I479" s="4"/>
      <c r="J479" s="4"/>
      <c r="K479" s="4"/>
      <c r="L479" s="4"/>
      <c r="M479" s="4"/>
      <c r="N479" s="4"/>
      <c r="O479" s="4"/>
      <c r="P479" s="4"/>
      <c r="Q479" s="4"/>
      <c r="R479" s="4"/>
      <c r="S479" s="4"/>
      <c r="T479" s="4"/>
      <c r="U479" s="4"/>
      <c r="V479" s="4"/>
      <c r="W479" s="4"/>
      <c r="X479" s="4"/>
      <c r="AW479" s="4"/>
      <c r="BB479" s="4"/>
      <c r="BD479" s="4"/>
      <c r="BF479" s="4"/>
      <c r="BH479" s="4"/>
      <c r="BJ479" s="4"/>
      <c r="BL479" s="4"/>
      <c r="BN479" s="4"/>
    </row>
    <row r="480" spans="4:66" ht="17" customHeight="1" x14ac:dyDescent="0.2">
      <c r="D480" s="4"/>
      <c r="F480" s="4"/>
      <c r="G480" s="4"/>
      <c r="H480" s="4"/>
      <c r="I480" s="4"/>
      <c r="J480" s="4"/>
      <c r="K480" s="4"/>
      <c r="L480" s="4"/>
      <c r="M480" s="4"/>
      <c r="N480" s="4"/>
      <c r="O480" s="4"/>
      <c r="P480" s="4"/>
      <c r="Q480" s="4"/>
      <c r="R480" s="4"/>
      <c r="S480" s="4"/>
      <c r="T480" s="4"/>
      <c r="U480" s="4"/>
      <c r="V480" s="4"/>
      <c r="W480" s="4"/>
      <c r="X480" s="4"/>
      <c r="AW480" s="4"/>
      <c r="BB480" s="4"/>
      <c r="BD480" s="4"/>
      <c r="BF480" s="4"/>
      <c r="BH480" s="4"/>
      <c r="BJ480" s="4"/>
      <c r="BL480" s="4"/>
      <c r="BN480" s="4"/>
    </row>
    <row r="481" spans="1:75" s="83" customFormat="1" ht="17" customHeight="1" x14ac:dyDescent="0.2">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row>
    <row r="482" spans="1:75" s="83" customFormat="1" ht="17" customHeight="1" x14ac:dyDescent="0.2">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row>
    <row r="483" spans="1:75" ht="17" customHeight="1" x14ac:dyDescent="0.2">
      <c r="D483" s="4"/>
      <c r="F483" s="4"/>
      <c r="G483" s="4"/>
      <c r="H483" s="4"/>
      <c r="I483" s="4"/>
      <c r="J483" s="4"/>
      <c r="K483" s="4"/>
      <c r="L483" s="4"/>
      <c r="M483" s="4"/>
      <c r="N483" s="4"/>
      <c r="O483" s="4"/>
      <c r="P483" s="4"/>
      <c r="Q483" s="4"/>
      <c r="R483" s="4"/>
      <c r="S483" s="4"/>
      <c r="T483" s="4"/>
      <c r="U483" s="4"/>
      <c r="V483" s="4"/>
      <c r="W483" s="4"/>
      <c r="X483" s="4"/>
      <c r="AW483" s="4"/>
      <c r="BB483" s="4"/>
      <c r="BD483" s="4"/>
      <c r="BF483" s="4"/>
      <c r="BH483" s="4"/>
      <c r="BJ483" s="4"/>
      <c r="BL483" s="4"/>
      <c r="BN483" s="4"/>
    </row>
    <row r="484" spans="1:75" ht="17" customHeight="1" x14ac:dyDescent="0.2">
      <c r="D484" s="4"/>
      <c r="F484" s="4"/>
      <c r="G484" s="4"/>
      <c r="H484" s="4"/>
      <c r="I484" s="4"/>
      <c r="J484" s="4"/>
      <c r="K484" s="4"/>
      <c r="L484" s="4"/>
      <c r="M484" s="4"/>
      <c r="N484" s="4"/>
      <c r="O484" s="4"/>
      <c r="P484" s="4"/>
      <c r="Q484" s="4"/>
      <c r="R484" s="4"/>
      <c r="S484" s="4"/>
      <c r="T484" s="4"/>
      <c r="U484" s="4"/>
      <c r="V484" s="4"/>
      <c r="W484" s="4"/>
      <c r="X484" s="4"/>
      <c r="AW484" s="4"/>
      <c r="BB484" s="4"/>
      <c r="BD484" s="4"/>
      <c r="BF484" s="4"/>
      <c r="BH484" s="4"/>
      <c r="BJ484" s="4"/>
      <c r="BL484" s="4"/>
      <c r="BN484" s="4"/>
    </row>
    <row r="485" spans="1:75" ht="17" customHeight="1" x14ac:dyDescent="0.2">
      <c r="D485" s="4"/>
      <c r="F485" s="4"/>
      <c r="G485" s="4"/>
      <c r="H485" s="4"/>
      <c r="I485" s="4"/>
      <c r="J485" s="4"/>
      <c r="K485" s="4"/>
      <c r="L485" s="4"/>
      <c r="M485" s="4"/>
      <c r="N485" s="4"/>
      <c r="O485" s="4"/>
      <c r="P485" s="4"/>
      <c r="Q485" s="4"/>
      <c r="R485" s="4"/>
      <c r="S485" s="4"/>
      <c r="T485" s="4"/>
      <c r="U485" s="4"/>
      <c r="V485" s="4"/>
      <c r="W485" s="4"/>
      <c r="X485" s="4"/>
      <c r="AW485" s="4"/>
      <c r="BB485" s="4"/>
      <c r="BD485" s="4"/>
      <c r="BF485" s="4"/>
      <c r="BH485" s="4"/>
      <c r="BJ485" s="4"/>
      <c r="BL485" s="4"/>
      <c r="BN485" s="4"/>
    </row>
    <row r="486" spans="1:75" ht="17" customHeight="1" x14ac:dyDescent="0.2">
      <c r="D486" s="4"/>
      <c r="F486" s="4"/>
      <c r="G486" s="4"/>
      <c r="H486" s="4"/>
      <c r="I486" s="4"/>
      <c r="J486" s="4"/>
      <c r="K486" s="4"/>
      <c r="L486" s="4"/>
      <c r="M486" s="4"/>
      <c r="N486" s="4"/>
      <c r="O486" s="4"/>
      <c r="P486" s="4"/>
      <c r="Q486" s="4"/>
      <c r="R486" s="4"/>
      <c r="S486" s="4"/>
      <c r="T486" s="4"/>
      <c r="U486" s="4"/>
      <c r="V486" s="4"/>
      <c r="W486" s="4"/>
      <c r="X486" s="4"/>
      <c r="AW486" s="4"/>
      <c r="BB486" s="4"/>
      <c r="BD486" s="4"/>
      <c r="BF486" s="4"/>
      <c r="BH486" s="4"/>
      <c r="BJ486" s="4"/>
      <c r="BL486" s="4"/>
      <c r="BN486" s="4"/>
    </row>
    <row r="487" spans="1:75" ht="17" customHeight="1" x14ac:dyDescent="0.2">
      <c r="D487" s="4"/>
      <c r="F487" s="4"/>
      <c r="G487" s="4"/>
      <c r="H487" s="4"/>
      <c r="I487" s="4"/>
      <c r="J487" s="4"/>
      <c r="K487" s="4"/>
      <c r="L487" s="4"/>
      <c r="M487" s="4"/>
      <c r="N487" s="4"/>
      <c r="O487" s="4"/>
      <c r="P487" s="4"/>
      <c r="Q487" s="4"/>
      <c r="R487" s="4"/>
      <c r="S487" s="4"/>
      <c r="T487" s="4"/>
      <c r="U487" s="4"/>
      <c r="V487" s="4"/>
      <c r="W487" s="4"/>
      <c r="X487" s="4"/>
      <c r="AW487" s="4"/>
      <c r="BB487" s="4"/>
      <c r="BD487" s="4"/>
      <c r="BF487" s="4"/>
      <c r="BH487" s="4"/>
      <c r="BJ487" s="4"/>
      <c r="BL487" s="4"/>
      <c r="BN487" s="4"/>
    </row>
    <row r="488" spans="1:75" ht="17" customHeight="1" x14ac:dyDescent="0.2">
      <c r="D488" s="4"/>
      <c r="F488" s="4"/>
      <c r="G488" s="4"/>
      <c r="H488" s="4"/>
      <c r="I488" s="4"/>
      <c r="J488" s="4"/>
      <c r="K488" s="4"/>
      <c r="L488" s="4"/>
      <c r="M488" s="4"/>
      <c r="N488" s="4"/>
      <c r="O488" s="4"/>
      <c r="P488" s="4"/>
      <c r="Q488" s="4"/>
      <c r="R488" s="4"/>
      <c r="S488" s="4"/>
      <c r="T488" s="4"/>
      <c r="U488" s="4"/>
      <c r="V488" s="4"/>
      <c r="W488" s="4"/>
      <c r="X488" s="4"/>
      <c r="AW488" s="4"/>
      <c r="BB488" s="4"/>
      <c r="BD488" s="4"/>
      <c r="BF488" s="4"/>
      <c r="BH488" s="4"/>
      <c r="BJ488" s="4"/>
      <c r="BL488" s="4"/>
      <c r="BN488" s="4"/>
    </row>
    <row r="489" spans="1:75" ht="17" customHeight="1" x14ac:dyDescent="0.2">
      <c r="D489" s="4"/>
      <c r="F489" s="4"/>
      <c r="G489" s="4"/>
      <c r="H489" s="4"/>
      <c r="I489" s="4"/>
      <c r="J489" s="4"/>
      <c r="K489" s="4"/>
      <c r="L489" s="4"/>
      <c r="M489" s="4"/>
      <c r="N489" s="4"/>
      <c r="O489" s="4"/>
      <c r="P489" s="4"/>
      <c r="Q489" s="4"/>
      <c r="R489" s="4"/>
      <c r="S489" s="4"/>
      <c r="T489" s="4"/>
      <c r="U489" s="4"/>
      <c r="V489" s="4"/>
      <c r="W489" s="4"/>
      <c r="X489" s="4"/>
      <c r="AW489" s="4"/>
      <c r="BB489" s="4"/>
      <c r="BD489" s="4"/>
      <c r="BF489" s="4"/>
      <c r="BH489" s="4"/>
      <c r="BJ489" s="4"/>
      <c r="BL489" s="4"/>
      <c r="BN489" s="4"/>
    </row>
    <row r="490" spans="1:75" ht="17" customHeight="1" x14ac:dyDescent="0.2">
      <c r="D490" s="4"/>
      <c r="F490" s="4"/>
      <c r="G490" s="4"/>
      <c r="H490" s="4"/>
      <c r="I490" s="4"/>
      <c r="J490" s="4"/>
      <c r="K490" s="4"/>
      <c r="L490" s="4"/>
      <c r="M490" s="4"/>
      <c r="N490" s="4"/>
      <c r="O490" s="4"/>
      <c r="P490" s="4"/>
      <c r="Q490" s="4"/>
      <c r="R490" s="4"/>
      <c r="S490" s="4"/>
      <c r="T490" s="4"/>
      <c r="U490" s="4"/>
      <c r="V490" s="4"/>
      <c r="W490" s="4"/>
      <c r="X490" s="4"/>
      <c r="AW490" s="4"/>
      <c r="BB490" s="4"/>
      <c r="BD490" s="4"/>
      <c r="BF490" s="4"/>
      <c r="BH490" s="4"/>
      <c r="BJ490" s="4"/>
      <c r="BL490" s="4"/>
      <c r="BN490" s="4"/>
    </row>
    <row r="491" spans="1:75" ht="17" customHeight="1" x14ac:dyDescent="0.2">
      <c r="D491" s="4"/>
      <c r="F491" s="4"/>
      <c r="G491" s="4"/>
      <c r="H491" s="4"/>
      <c r="I491" s="4"/>
      <c r="J491" s="4"/>
      <c r="K491" s="4"/>
      <c r="L491" s="4"/>
      <c r="M491" s="4"/>
      <c r="N491" s="4"/>
      <c r="O491" s="4"/>
      <c r="P491" s="4"/>
      <c r="Q491" s="4"/>
      <c r="R491" s="4"/>
      <c r="S491" s="4"/>
      <c r="T491" s="4"/>
      <c r="U491" s="4"/>
      <c r="V491" s="4"/>
      <c r="W491" s="4"/>
      <c r="X491" s="4"/>
      <c r="AW491" s="4"/>
      <c r="BB491" s="4"/>
      <c r="BD491" s="4"/>
      <c r="BF491" s="4"/>
      <c r="BH491" s="4"/>
      <c r="BJ491" s="4"/>
      <c r="BL491" s="4"/>
      <c r="BN491" s="4"/>
    </row>
    <row r="492" spans="1:75" s="83" customFormat="1" ht="17" customHeight="1" x14ac:dyDescent="0.2">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row>
    <row r="493" spans="1:75" s="83" customFormat="1" ht="17" customHeight="1" x14ac:dyDescent="0.2">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row>
    <row r="494" spans="1:75" ht="17" customHeight="1" x14ac:dyDescent="0.2">
      <c r="D494" s="4"/>
      <c r="F494" s="4"/>
      <c r="G494" s="4"/>
      <c r="H494" s="4"/>
      <c r="I494" s="4"/>
      <c r="J494" s="4"/>
      <c r="K494" s="4"/>
      <c r="L494" s="4"/>
      <c r="M494" s="4"/>
      <c r="N494" s="4"/>
      <c r="O494" s="4"/>
      <c r="P494" s="4"/>
      <c r="Q494" s="4"/>
      <c r="R494" s="4"/>
      <c r="S494" s="4"/>
      <c r="T494" s="4"/>
      <c r="U494" s="4"/>
      <c r="V494" s="4"/>
      <c r="W494" s="4"/>
      <c r="X494" s="4"/>
      <c r="AW494" s="4"/>
      <c r="BB494" s="4"/>
      <c r="BD494" s="4"/>
      <c r="BF494" s="4"/>
      <c r="BH494" s="4"/>
      <c r="BJ494" s="4"/>
      <c r="BL494" s="4"/>
      <c r="BN494" s="4"/>
    </row>
    <row r="495" spans="1:75" ht="17" customHeight="1" x14ac:dyDescent="0.2">
      <c r="D495" s="4"/>
      <c r="F495" s="4"/>
      <c r="G495" s="4"/>
      <c r="H495" s="4"/>
      <c r="I495" s="4"/>
      <c r="J495" s="4"/>
      <c r="K495" s="4"/>
      <c r="L495" s="4"/>
      <c r="M495" s="4"/>
      <c r="N495" s="4"/>
      <c r="O495" s="4"/>
      <c r="P495" s="4"/>
      <c r="Q495" s="4"/>
      <c r="R495" s="4"/>
      <c r="S495" s="4"/>
      <c r="T495" s="4"/>
      <c r="U495" s="4"/>
      <c r="V495" s="4"/>
      <c r="W495" s="4"/>
      <c r="X495" s="4"/>
      <c r="AW495" s="4"/>
      <c r="BB495" s="4"/>
      <c r="BD495" s="4"/>
      <c r="BF495" s="4"/>
      <c r="BH495" s="4"/>
      <c r="BJ495" s="4"/>
      <c r="BL495" s="4"/>
      <c r="BN495" s="4"/>
    </row>
    <row r="496" spans="1:75" ht="17" customHeight="1" x14ac:dyDescent="0.2">
      <c r="D496" s="4"/>
      <c r="F496" s="4"/>
      <c r="G496" s="4"/>
      <c r="H496" s="4"/>
      <c r="I496" s="4"/>
      <c r="J496" s="4"/>
      <c r="K496" s="4"/>
      <c r="L496" s="4"/>
      <c r="M496" s="4"/>
      <c r="N496" s="4"/>
      <c r="O496" s="4"/>
      <c r="P496" s="4"/>
      <c r="Q496" s="4"/>
      <c r="R496" s="4"/>
      <c r="S496" s="4"/>
      <c r="T496" s="4"/>
      <c r="U496" s="4"/>
      <c r="V496" s="4"/>
      <c r="W496" s="4"/>
      <c r="X496" s="4"/>
      <c r="AW496" s="4"/>
      <c r="BB496" s="4"/>
      <c r="BD496" s="4"/>
      <c r="BF496" s="4"/>
      <c r="BH496" s="4"/>
      <c r="BJ496" s="4"/>
      <c r="BL496" s="4"/>
      <c r="BN496" s="4"/>
    </row>
    <row r="497" spans="4:66" ht="17" customHeight="1" x14ac:dyDescent="0.2">
      <c r="D497" s="4"/>
      <c r="F497" s="4"/>
      <c r="G497" s="4"/>
      <c r="H497" s="4"/>
      <c r="I497" s="4"/>
      <c r="J497" s="4"/>
      <c r="K497" s="4"/>
      <c r="L497" s="4"/>
      <c r="M497" s="4"/>
      <c r="N497" s="4"/>
      <c r="O497" s="4"/>
      <c r="P497" s="4"/>
      <c r="Q497" s="4"/>
      <c r="R497" s="4"/>
      <c r="S497" s="4"/>
      <c r="T497" s="4"/>
      <c r="U497" s="4"/>
      <c r="V497" s="4"/>
      <c r="W497" s="4"/>
      <c r="X497" s="4"/>
      <c r="AW497" s="4"/>
      <c r="BB497" s="4"/>
      <c r="BD497" s="4"/>
      <c r="BF497" s="4"/>
      <c r="BH497" s="4"/>
      <c r="BJ497" s="4"/>
      <c r="BL497" s="4"/>
      <c r="BN497" s="4"/>
    </row>
    <row r="498" spans="4:66" ht="17" customHeight="1" x14ac:dyDescent="0.2">
      <c r="D498" s="4"/>
      <c r="F498" s="4"/>
      <c r="G498" s="4"/>
      <c r="H498" s="4"/>
      <c r="I498" s="4"/>
      <c r="J498" s="4"/>
      <c r="K498" s="4"/>
      <c r="L498" s="4"/>
      <c r="M498" s="4"/>
      <c r="N498" s="4"/>
      <c r="O498" s="4"/>
      <c r="P498" s="4"/>
      <c r="Q498" s="4"/>
      <c r="R498" s="4"/>
      <c r="S498" s="4"/>
      <c r="T498" s="4"/>
      <c r="U498" s="4"/>
      <c r="V498" s="4"/>
      <c r="W498" s="4"/>
      <c r="X498" s="4"/>
      <c r="AW498" s="4"/>
      <c r="BB498" s="4"/>
      <c r="BD498" s="4"/>
      <c r="BF498" s="4"/>
      <c r="BH498" s="4"/>
      <c r="BJ498" s="4"/>
      <c r="BL498" s="4"/>
      <c r="BN498" s="4"/>
    </row>
    <row r="499" spans="4:66" ht="17" customHeight="1" x14ac:dyDescent="0.2">
      <c r="D499" s="4"/>
      <c r="F499" s="4"/>
      <c r="G499" s="4"/>
      <c r="H499" s="4"/>
      <c r="I499" s="4"/>
      <c r="J499" s="4"/>
      <c r="K499" s="4"/>
      <c r="L499" s="4"/>
      <c r="M499" s="4"/>
      <c r="N499" s="4"/>
      <c r="O499" s="4"/>
      <c r="P499" s="4"/>
      <c r="Q499" s="4"/>
      <c r="R499" s="4"/>
      <c r="S499" s="4"/>
      <c r="T499" s="4"/>
      <c r="U499" s="4"/>
      <c r="V499" s="4"/>
      <c r="W499" s="4"/>
      <c r="X499" s="4"/>
      <c r="AW499" s="4"/>
      <c r="BB499" s="4"/>
      <c r="BD499" s="4"/>
      <c r="BF499" s="4"/>
      <c r="BH499" s="4"/>
      <c r="BJ499" s="4"/>
      <c r="BL499" s="4"/>
      <c r="BN499" s="4"/>
    </row>
    <row r="500" spans="4:66" ht="17" customHeight="1" x14ac:dyDescent="0.2">
      <c r="D500" s="4"/>
      <c r="F500" s="4"/>
      <c r="G500" s="4"/>
      <c r="H500" s="4"/>
      <c r="I500" s="4"/>
      <c r="J500" s="4"/>
      <c r="K500" s="4"/>
      <c r="L500" s="4"/>
      <c r="M500" s="4"/>
      <c r="N500" s="4"/>
      <c r="O500" s="4"/>
      <c r="P500" s="4"/>
      <c r="Q500" s="4"/>
      <c r="R500" s="4"/>
      <c r="S500" s="4"/>
      <c r="T500" s="4"/>
      <c r="U500" s="4"/>
      <c r="V500" s="4"/>
      <c r="W500" s="4"/>
      <c r="X500" s="4"/>
      <c r="AW500" s="4"/>
      <c r="BB500" s="4"/>
      <c r="BD500" s="4"/>
      <c r="BF500" s="4"/>
      <c r="BH500" s="4"/>
      <c r="BJ500" s="4"/>
      <c r="BL500" s="4"/>
      <c r="BN500" s="4"/>
    </row>
    <row r="501" spans="4:66" ht="17" customHeight="1" x14ac:dyDescent="0.2">
      <c r="D501" s="4"/>
      <c r="F501" s="4"/>
      <c r="G501" s="4"/>
      <c r="H501" s="4"/>
      <c r="I501" s="4"/>
      <c r="J501" s="4"/>
      <c r="K501" s="4"/>
      <c r="L501" s="4"/>
      <c r="M501" s="4"/>
      <c r="N501" s="4"/>
      <c r="O501" s="4"/>
      <c r="P501" s="4"/>
      <c r="Q501" s="4"/>
      <c r="R501" s="4"/>
      <c r="S501" s="4"/>
      <c r="T501" s="4"/>
      <c r="U501" s="4"/>
      <c r="V501" s="4"/>
      <c r="W501" s="4"/>
      <c r="X501" s="4"/>
      <c r="AW501" s="4"/>
      <c r="BB501" s="4"/>
      <c r="BD501" s="4"/>
      <c r="BF501" s="4"/>
      <c r="BH501" s="4"/>
      <c r="BJ501" s="4"/>
      <c r="BL501" s="4"/>
      <c r="BN501" s="4"/>
    </row>
    <row r="502" spans="4:66" ht="17" customHeight="1" x14ac:dyDescent="0.2">
      <c r="D502" s="4"/>
      <c r="F502" s="4"/>
      <c r="G502" s="4"/>
      <c r="H502" s="4"/>
      <c r="I502" s="4"/>
      <c r="J502" s="4"/>
      <c r="K502" s="4"/>
      <c r="L502" s="4"/>
      <c r="M502" s="4"/>
      <c r="N502" s="4"/>
      <c r="O502" s="4"/>
      <c r="P502" s="4"/>
      <c r="Q502" s="4"/>
      <c r="R502" s="4"/>
      <c r="S502" s="4"/>
      <c r="T502" s="4"/>
      <c r="U502" s="4"/>
      <c r="V502" s="4"/>
      <c r="W502" s="4"/>
      <c r="X502" s="4"/>
      <c r="AW502" s="4"/>
      <c r="BB502" s="4"/>
      <c r="BD502" s="4"/>
      <c r="BF502" s="4"/>
      <c r="BH502" s="4"/>
      <c r="BJ502" s="4"/>
      <c r="BL502" s="4"/>
      <c r="BN502" s="4"/>
    </row>
    <row r="503" spans="4:66" ht="17" customHeight="1" x14ac:dyDescent="0.2">
      <c r="D503" s="4"/>
      <c r="F503" s="4"/>
      <c r="G503" s="4"/>
      <c r="H503" s="4"/>
      <c r="I503" s="4"/>
      <c r="J503" s="4"/>
      <c r="K503" s="4"/>
      <c r="L503" s="4"/>
      <c r="M503" s="4"/>
      <c r="N503" s="4"/>
      <c r="O503" s="4"/>
      <c r="P503" s="4"/>
      <c r="Q503" s="4"/>
      <c r="R503" s="4"/>
      <c r="S503" s="4"/>
      <c r="T503" s="4"/>
      <c r="U503" s="4"/>
      <c r="V503" s="4"/>
      <c r="W503" s="4"/>
      <c r="X503" s="4"/>
      <c r="AW503" s="4"/>
      <c r="BB503" s="4"/>
      <c r="BD503" s="4"/>
      <c r="BF503" s="4"/>
      <c r="BH503" s="4"/>
      <c r="BJ503" s="4"/>
      <c r="BL503" s="4"/>
      <c r="BN503" s="4"/>
    </row>
    <row r="504" spans="4:66" ht="17" customHeight="1" x14ac:dyDescent="0.2">
      <c r="D504" s="4"/>
      <c r="F504" s="4"/>
      <c r="G504" s="4"/>
      <c r="H504" s="4"/>
      <c r="I504" s="4"/>
      <c r="J504" s="4"/>
      <c r="K504" s="4"/>
      <c r="L504" s="4"/>
      <c r="M504" s="4"/>
      <c r="N504" s="4"/>
      <c r="O504" s="4"/>
      <c r="P504" s="4"/>
      <c r="Q504" s="4"/>
      <c r="R504" s="4"/>
      <c r="S504" s="4"/>
      <c r="T504" s="4"/>
      <c r="U504" s="4"/>
      <c r="V504" s="4"/>
      <c r="W504" s="4"/>
      <c r="X504" s="4"/>
      <c r="AW504" s="4"/>
      <c r="BB504" s="4"/>
      <c r="BD504" s="4"/>
      <c r="BF504" s="4"/>
      <c r="BH504" s="4"/>
      <c r="BJ504" s="4"/>
      <c r="BL504" s="4"/>
      <c r="BN504" s="4"/>
    </row>
    <row r="505" spans="4:66" ht="17" customHeight="1" x14ac:dyDescent="0.2">
      <c r="D505" s="4"/>
      <c r="F505" s="4"/>
      <c r="G505" s="4"/>
      <c r="H505" s="4"/>
      <c r="I505" s="4"/>
      <c r="J505" s="4"/>
      <c r="K505" s="4"/>
      <c r="L505" s="4"/>
      <c r="M505" s="4"/>
      <c r="N505" s="4"/>
      <c r="O505" s="4"/>
      <c r="P505" s="4"/>
      <c r="Q505" s="4"/>
      <c r="R505" s="4"/>
      <c r="S505" s="4"/>
      <c r="T505" s="4"/>
      <c r="U505" s="4"/>
      <c r="V505" s="4"/>
      <c r="W505" s="4"/>
      <c r="X505" s="4"/>
      <c r="AW505" s="4"/>
      <c r="BB505" s="4"/>
      <c r="BD505" s="4"/>
      <c r="BF505" s="4"/>
      <c r="BH505" s="4"/>
      <c r="BJ505" s="4"/>
      <c r="BL505" s="4"/>
      <c r="BN505" s="4"/>
    </row>
    <row r="506" spans="4:66" ht="17" customHeight="1" x14ac:dyDescent="0.2">
      <c r="D506" s="4"/>
      <c r="F506" s="4"/>
      <c r="G506" s="4"/>
      <c r="H506" s="4"/>
      <c r="I506" s="4"/>
      <c r="J506" s="4"/>
      <c r="K506" s="4"/>
      <c r="L506" s="4"/>
      <c r="M506" s="4"/>
      <c r="N506" s="4"/>
      <c r="O506" s="4"/>
      <c r="P506" s="4"/>
      <c r="Q506" s="4"/>
      <c r="R506" s="4"/>
      <c r="S506" s="4"/>
      <c r="T506" s="4"/>
      <c r="U506" s="4"/>
      <c r="V506" s="4"/>
      <c r="W506" s="4"/>
      <c r="X506" s="4"/>
      <c r="AW506" s="4"/>
      <c r="BB506" s="4"/>
      <c r="BD506" s="4"/>
      <c r="BF506" s="4"/>
      <c r="BH506" s="4"/>
      <c r="BJ506" s="4"/>
      <c r="BL506" s="4"/>
      <c r="BN506" s="4"/>
    </row>
    <row r="507" spans="4:66" ht="17" customHeight="1" x14ac:dyDescent="0.2">
      <c r="D507" s="4"/>
      <c r="F507" s="4"/>
      <c r="G507" s="4"/>
      <c r="H507" s="4"/>
      <c r="I507" s="4"/>
      <c r="J507" s="4"/>
      <c r="K507" s="4"/>
      <c r="L507" s="4"/>
      <c r="M507" s="4"/>
      <c r="N507" s="4"/>
      <c r="O507" s="4"/>
      <c r="P507" s="4"/>
      <c r="Q507" s="4"/>
      <c r="R507" s="4"/>
      <c r="S507" s="4"/>
      <c r="T507" s="4"/>
      <c r="U507" s="4"/>
      <c r="V507" s="4"/>
      <c r="W507" s="4"/>
      <c r="X507" s="4"/>
      <c r="AW507" s="4"/>
      <c r="BB507" s="4"/>
      <c r="BD507" s="4"/>
      <c r="BF507" s="4"/>
      <c r="BH507" s="4"/>
      <c r="BJ507" s="4"/>
      <c r="BL507" s="4"/>
      <c r="BN507" s="4"/>
    </row>
    <row r="508" spans="4:66" ht="17" customHeight="1" x14ac:dyDescent="0.2">
      <c r="D508" s="4"/>
      <c r="F508" s="4"/>
      <c r="G508" s="4"/>
      <c r="H508" s="4"/>
      <c r="I508" s="4"/>
      <c r="J508" s="4"/>
      <c r="K508" s="4"/>
      <c r="L508" s="4"/>
      <c r="M508" s="4"/>
      <c r="N508" s="4"/>
      <c r="O508" s="4"/>
      <c r="P508" s="4"/>
      <c r="Q508" s="4"/>
      <c r="R508" s="4"/>
      <c r="S508" s="4"/>
      <c r="T508" s="4"/>
      <c r="U508" s="4"/>
      <c r="V508" s="4"/>
      <c r="W508" s="4"/>
      <c r="X508" s="4"/>
      <c r="AW508" s="4"/>
      <c r="BB508" s="4"/>
      <c r="BD508" s="4"/>
      <c r="BF508" s="4"/>
      <c r="BH508" s="4"/>
      <c r="BJ508" s="4"/>
      <c r="BL508" s="4"/>
      <c r="BN508" s="4"/>
    </row>
    <row r="509" spans="4:66" ht="17" customHeight="1" x14ac:dyDescent="0.2">
      <c r="D509" s="4"/>
      <c r="F509" s="4"/>
      <c r="G509" s="4"/>
      <c r="H509" s="4"/>
      <c r="I509" s="4"/>
      <c r="J509" s="4"/>
      <c r="K509" s="4"/>
      <c r="L509" s="4"/>
      <c r="M509" s="4"/>
      <c r="N509" s="4"/>
      <c r="O509" s="4"/>
      <c r="P509" s="4"/>
      <c r="Q509" s="4"/>
      <c r="R509" s="4"/>
      <c r="S509" s="4"/>
      <c r="T509" s="4"/>
      <c r="U509" s="4"/>
      <c r="V509" s="4"/>
      <c r="W509" s="4"/>
      <c r="X509" s="4"/>
      <c r="AW509" s="4"/>
      <c r="BB509" s="4"/>
      <c r="BD509" s="4"/>
      <c r="BF509" s="4"/>
      <c r="BH509" s="4"/>
      <c r="BJ509" s="4"/>
      <c r="BL509" s="4"/>
      <c r="BN509" s="4"/>
    </row>
    <row r="510" spans="4:66" ht="17" customHeight="1" x14ac:dyDescent="0.2">
      <c r="D510" s="4"/>
      <c r="F510" s="4"/>
      <c r="G510" s="4"/>
      <c r="H510" s="4"/>
      <c r="I510" s="4"/>
      <c r="J510" s="4"/>
      <c r="K510" s="4"/>
      <c r="L510" s="4"/>
      <c r="M510" s="4"/>
      <c r="N510" s="4"/>
      <c r="O510" s="4"/>
      <c r="P510" s="4"/>
      <c r="Q510" s="4"/>
      <c r="R510" s="4"/>
      <c r="S510" s="4"/>
      <c r="T510" s="4"/>
      <c r="U510" s="4"/>
      <c r="V510" s="4"/>
      <c r="W510" s="4"/>
      <c r="X510" s="4"/>
      <c r="AW510" s="4"/>
      <c r="BB510" s="4"/>
      <c r="BD510" s="4"/>
      <c r="BF510" s="4"/>
      <c r="BH510" s="4"/>
      <c r="BJ510" s="4"/>
      <c r="BL510" s="4"/>
      <c r="BN510" s="4"/>
    </row>
    <row r="511" spans="4:66" ht="17" customHeight="1" x14ac:dyDescent="0.2">
      <c r="D511" s="4"/>
      <c r="F511" s="4"/>
      <c r="G511" s="4"/>
      <c r="H511" s="4"/>
      <c r="I511" s="4"/>
      <c r="J511" s="4"/>
      <c r="K511" s="4"/>
      <c r="L511" s="4"/>
      <c r="M511" s="4"/>
      <c r="N511" s="4"/>
      <c r="O511" s="4"/>
      <c r="P511" s="4"/>
      <c r="Q511" s="4"/>
      <c r="R511" s="4"/>
      <c r="S511" s="4"/>
      <c r="T511" s="4"/>
      <c r="U511" s="4"/>
      <c r="V511" s="4"/>
      <c r="W511" s="4"/>
      <c r="X511" s="4"/>
      <c r="AW511" s="4"/>
      <c r="BB511" s="4"/>
      <c r="BD511" s="4"/>
      <c r="BF511" s="4"/>
      <c r="BH511" s="4"/>
      <c r="BJ511" s="4"/>
      <c r="BL511" s="4"/>
      <c r="BN511" s="4"/>
    </row>
    <row r="512" spans="4:66" ht="17" customHeight="1" x14ac:dyDescent="0.2">
      <c r="D512" s="4"/>
      <c r="F512" s="4"/>
      <c r="G512" s="4"/>
      <c r="H512" s="4"/>
      <c r="I512" s="4"/>
      <c r="J512" s="4"/>
      <c r="K512" s="4"/>
      <c r="L512" s="4"/>
      <c r="M512" s="4"/>
      <c r="N512" s="4"/>
      <c r="O512" s="4"/>
      <c r="P512" s="4"/>
      <c r="Q512" s="4"/>
      <c r="R512" s="4"/>
      <c r="S512" s="4"/>
      <c r="T512" s="4"/>
      <c r="U512" s="4"/>
      <c r="V512" s="4"/>
      <c r="W512" s="4"/>
      <c r="X512" s="4"/>
      <c r="AW512" s="4"/>
      <c r="BB512" s="4"/>
      <c r="BD512" s="4"/>
      <c r="BF512" s="4"/>
      <c r="BH512" s="4"/>
      <c r="BJ512" s="4"/>
      <c r="BL512" s="4"/>
      <c r="BN512" s="4"/>
    </row>
    <row r="513" spans="4:66" ht="17" customHeight="1" x14ac:dyDescent="0.2">
      <c r="D513" s="4"/>
      <c r="F513" s="4"/>
      <c r="G513" s="4"/>
      <c r="H513" s="4"/>
      <c r="I513" s="4"/>
      <c r="J513" s="4"/>
      <c r="K513" s="4"/>
      <c r="L513" s="4"/>
      <c r="M513" s="4"/>
      <c r="N513" s="4"/>
      <c r="O513" s="4"/>
      <c r="P513" s="4"/>
      <c r="Q513" s="4"/>
      <c r="R513" s="4"/>
      <c r="S513" s="4"/>
      <c r="T513" s="4"/>
      <c r="U513" s="4"/>
      <c r="V513" s="4"/>
      <c r="W513" s="4"/>
      <c r="X513" s="4"/>
      <c r="AW513" s="4"/>
      <c r="BB513" s="4"/>
      <c r="BD513" s="4"/>
      <c r="BF513" s="4"/>
      <c r="BH513" s="4"/>
      <c r="BJ513" s="4"/>
      <c r="BL513" s="4"/>
      <c r="BN513" s="4"/>
    </row>
    <row r="514" spans="4:66" ht="17" customHeight="1" x14ac:dyDescent="0.2">
      <c r="D514" s="4"/>
      <c r="F514" s="4"/>
      <c r="G514" s="4"/>
      <c r="H514" s="4"/>
      <c r="I514" s="4"/>
      <c r="J514" s="4"/>
      <c r="K514" s="4"/>
      <c r="L514" s="4"/>
      <c r="M514" s="4"/>
      <c r="N514" s="4"/>
      <c r="O514" s="4"/>
      <c r="P514" s="4"/>
      <c r="Q514" s="4"/>
      <c r="R514" s="4"/>
      <c r="S514" s="4"/>
      <c r="T514" s="4"/>
      <c r="U514" s="4"/>
      <c r="V514" s="4"/>
      <c r="W514" s="4"/>
      <c r="X514" s="4"/>
      <c r="AW514" s="4"/>
      <c r="BB514" s="4"/>
      <c r="BD514" s="4"/>
      <c r="BF514" s="4"/>
      <c r="BH514" s="4"/>
      <c r="BJ514" s="4"/>
      <c r="BL514" s="4"/>
      <c r="BN514" s="4"/>
    </row>
    <row r="515" spans="4:66" ht="17" customHeight="1" x14ac:dyDescent="0.2">
      <c r="D515" s="4"/>
      <c r="F515" s="4"/>
      <c r="G515" s="4"/>
      <c r="H515" s="4"/>
      <c r="I515" s="4"/>
      <c r="J515" s="4"/>
      <c r="K515" s="4"/>
      <c r="L515" s="4"/>
      <c r="M515" s="4"/>
      <c r="N515" s="4"/>
      <c r="O515" s="4"/>
      <c r="P515" s="4"/>
      <c r="Q515" s="4"/>
      <c r="R515" s="4"/>
      <c r="S515" s="4"/>
      <c r="T515" s="4"/>
      <c r="U515" s="4"/>
      <c r="V515" s="4"/>
      <c r="W515" s="4"/>
      <c r="X515" s="4"/>
      <c r="AW515" s="4"/>
      <c r="BB515" s="4"/>
      <c r="BD515" s="4"/>
      <c r="BF515" s="4"/>
      <c r="BH515" s="4"/>
      <c r="BJ515" s="4"/>
      <c r="BL515" s="4"/>
      <c r="BN515" s="4"/>
    </row>
    <row r="516" spans="4:66" ht="17" customHeight="1" x14ac:dyDescent="0.2">
      <c r="D516" s="4"/>
      <c r="F516" s="4"/>
      <c r="G516" s="4"/>
      <c r="H516" s="4"/>
      <c r="I516" s="4"/>
      <c r="J516" s="4"/>
      <c r="K516" s="4"/>
      <c r="L516" s="4"/>
      <c r="M516" s="4"/>
      <c r="N516" s="4"/>
      <c r="O516" s="4"/>
      <c r="P516" s="4"/>
      <c r="Q516" s="4"/>
      <c r="R516" s="4"/>
      <c r="S516" s="4"/>
      <c r="T516" s="4"/>
      <c r="U516" s="4"/>
      <c r="V516" s="4"/>
      <c r="W516" s="4"/>
      <c r="X516" s="4"/>
      <c r="AW516" s="4"/>
      <c r="BB516" s="4"/>
      <c r="BD516" s="4"/>
      <c r="BF516" s="4"/>
      <c r="BH516" s="4"/>
      <c r="BJ516" s="4"/>
      <c r="BL516" s="4"/>
      <c r="BN516" s="4"/>
    </row>
    <row r="517" spans="4:66" ht="17" customHeight="1" x14ac:dyDescent="0.2">
      <c r="D517" s="4"/>
      <c r="F517" s="4"/>
      <c r="G517" s="4"/>
      <c r="H517" s="4"/>
      <c r="I517" s="4"/>
      <c r="J517" s="4"/>
      <c r="K517" s="4"/>
      <c r="L517" s="4"/>
      <c r="M517" s="4"/>
      <c r="N517" s="4"/>
      <c r="O517" s="4"/>
      <c r="P517" s="4"/>
      <c r="Q517" s="4"/>
      <c r="R517" s="4"/>
      <c r="S517" s="4"/>
      <c r="T517" s="4"/>
      <c r="U517" s="4"/>
      <c r="V517" s="4"/>
      <c r="W517" s="4"/>
      <c r="X517" s="4"/>
      <c r="AW517" s="4"/>
      <c r="BB517" s="4"/>
      <c r="BD517" s="4"/>
      <c r="BF517" s="4"/>
      <c r="BH517" s="4"/>
      <c r="BJ517" s="4"/>
      <c r="BL517" s="4"/>
      <c r="BN517" s="4"/>
    </row>
    <row r="518" spans="4:66" ht="17" customHeight="1" x14ac:dyDescent="0.2">
      <c r="D518" s="4"/>
      <c r="F518" s="4"/>
      <c r="G518" s="4"/>
      <c r="H518" s="4"/>
      <c r="I518" s="4"/>
      <c r="J518" s="4"/>
      <c r="K518" s="4"/>
      <c r="L518" s="4"/>
      <c r="M518" s="4"/>
      <c r="N518" s="4"/>
      <c r="O518" s="4"/>
      <c r="P518" s="4"/>
      <c r="Q518" s="4"/>
      <c r="R518" s="4"/>
      <c r="S518" s="4"/>
      <c r="T518" s="4"/>
      <c r="U518" s="4"/>
      <c r="V518" s="4"/>
      <c r="W518" s="4"/>
      <c r="X518" s="4"/>
      <c r="AW518" s="4"/>
      <c r="BB518" s="4"/>
      <c r="BD518" s="4"/>
      <c r="BF518" s="4"/>
      <c r="BH518" s="4"/>
      <c r="BJ518" s="4"/>
      <c r="BL518" s="4"/>
      <c r="BN518" s="4"/>
    </row>
    <row r="519" spans="4:66" x14ac:dyDescent="0.2">
      <c r="D519" s="4"/>
      <c r="F519" s="4"/>
      <c r="G519" s="4"/>
      <c r="H519" s="4"/>
      <c r="I519" s="4"/>
      <c r="J519" s="4"/>
      <c r="K519" s="4"/>
      <c r="L519" s="4"/>
      <c r="M519" s="4"/>
      <c r="N519" s="4"/>
      <c r="O519" s="4"/>
      <c r="P519" s="4"/>
      <c r="Q519" s="4"/>
      <c r="R519" s="4"/>
      <c r="S519" s="4"/>
      <c r="T519" s="4"/>
      <c r="U519" s="4"/>
      <c r="V519" s="4"/>
      <c r="W519" s="4"/>
      <c r="X519" s="4"/>
      <c r="AW519" s="4"/>
      <c r="BB519" s="4"/>
      <c r="BD519" s="4"/>
      <c r="BF519" s="4"/>
      <c r="BH519" s="4"/>
      <c r="BJ519" s="4"/>
      <c r="BL519" s="4"/>
      <c r="BN519" s="4"/>
    </row>
    <row r="520" spans="4:66" x14ac:dyDescent="0.2">
      <c r="D520" s="4"/>
      <c r="F520" s="4"/>
      <c r="G520" s="4"/>
      <c r="H520" s="4"/>
      <c r="I520" s="4"/>
      <c r="J520" s="4"/>
      <c r="K520" s="4"/>
      <c r="L520" s="4"/>
      <c r="M520" s="4"/>
      <c r="N520" s="4"/>
      <c r="O520" s="4"/>
      <c r="P520" s="4"/>
      <c r="Q520" s="4"/>
      <c r="R520" s="4"/>
      <c r="S520" s="4"/>
      <c r="T520" s="4"/>
      <c r="U520" s="4"/>
      <c r="V520" s="4"/>
      <c r="W520" s="4"/>
      <c r="X520" s="4"/>
      <c r="AW520" s="4"/>
      <c r="BB520" s="4"/>
      <c r="BD520" s="4"/>
      <c r="BF520" s="4"/>
      <c r="BH520" s="4"/>
      <c r="BJ520" s="4"/>
      <c r="BL520" s="4"/>
      <c r="BN520" s="4"/>
    </row>
    <row r="521" spans="4:66" x14ac:dyDescent="0.2">
      <c r="D521" s="4"/>
      <c r="F521" s="4"/>
      <c r="G521" s="4"/>
      <c r="H521" s="4"/>
      <c r="I521" s="4"/>
      <c r="J521" s="4"/>
      <c r="K521" s="4"/>
      <c r="L521" s="4"/>
      <c r="M521" s="4"/>
      <c r="N521" s="4"/>
      <c r="O521" s="4"/>
      <c r="P521" s="4"/>
      <c r="Q521" s="4"/>
      <c r="R521" s="4"/>
      <c r="S521" s="4"/>
      <c r="T521" s="4"/>
      <c r="U521" s="4"/>
      <c r="V521" s="4"/>
      <c r="W521" s="4"/>
      <c r="X521" s="4"/>
      <c r="AW521" s="4"/>
      <c r="BB521" s="4"/>
      <c r="BD521" s="4"/>
      <c r="BF521" s="4"/>
      <c r="BH521" s="4"/>
      <c r="BJ521" s="4"/>
      <c r="BL521" s="4"/>
      <c r="BN521" s="4"/>
    </row>
    <row r="522" spans="4:66" x14ac:dyDescent="0.2">
      <c r="D522" s="4"/>
      <c r="F522" s="4"/>
      <c r="G522" s="4"/>
      <c r="H522" s="4"/>
      <c r="I522" s="4"/>
      <c r="J522" s="4"/>
      <c r="K522" s="4"/>
      <c r="L522" s="4"/>
      <c r="M522" s="4"/>
      <c r="N522" s="4"/>
      <c r="O522" s="4"/>
      <c r="P522" s="4"/>
      <c r="Q522" s="4"/>
      <c r="R522" s="4"/>
      <c r="S522" s="4"/>
      <c r="T522" s="4"/>
      <c r="U522" s="4"/>
      <c r="V522" s="4"/>
      <c r="W522" s="4"/>
      <c r="X522" s="4"/>
      <c r="AW522" s="4"/>
      <c r="BB522" s="4"/>
      <c r="BD522" s="4"/>
      <c r="BF522" s="4"/>
      <c r="BH522" s="4"/>
      <c r="BJ522" s="4"/>
      <c r="BL522" s="4"/>
      <c r="BN522" s="4"/>
    </row>
    <row r="523" spans="4:66" x14ac:dyDescent="0.2">
      <c r="D523" s="4"/>
      <c r="F523" s="4"/>
      <c r="G523" s="4"/>
      <c r="H523" s="4"/>
      <c r="I523" s="4"/>
      <c r="J523" s="4"/>
      <c r="K523" s="4"/>
      <c r="L523" s="4"/>
      <c r="M523" s="4"/>
      <c r="N523" s="4"/>
      <c r="O523" s="4"/>
      <c r="P523" s="4"/>
      <c r="Q523" s="4"/>
      <c r="R523" s="4"/>
      <c r="S523" s="4"/>
      <c r="T523" s="4"/>
      <c r="U523" s="4"/>
      <c r="V523" s="4"/>
      <c r="W523" s="4"/>
      <c r="X523" s="4"/>
      <c r="AW523" s="4"/>
      <c r="BB523" s="4"/>
      <c r="BD523" s="4"/>
      <c r="BF523" s="4"/>
      <c r="BH523" s="4"/>
      <c r="BJ523" s="4"/>
      <c r="BL523" s="4"/>
      <c r="BN523" s="4"/>
    </row>
    <row r="524" spans="4:66" x14ac:dyDescent="0.2">
      <c r="D524" s="4"/>
      <c r="F524" s="4"/>
      <c r="G524" s="4"/>
      <c r="H524" s="4"/>
      <c r="I524" s="4"/>
      <c r="J524" s="4"/>
      <c r="K524" s="4"/>
      <c r="L524" s="4"/>
      <c r="M524" s="4"/>
      <c r="N524" s="4"/>
      <c r="O524" s="4"/>
      <c r="P524" s="4"/>
      <c r="Q524" s="4"/>
      <c r="R524" s="4"/>
      <c r="S524" s="4"/>
      <c r="T524" s="4"/>
      <c r="U524" s="4"/>
      <c r="V524" s="4"/>
      <c r="W524" s="4"/>
      <c r="X524" s="4"/>
      <c r="AW524" s="4"/>
      <c r="BB524" s="4"/>
      <c r="BD524" s="4"/>
      <c r="BF524" s="4"/>
      <c r="BH524" s="4"/>
      <c r="BJ524" s="4"/>
      <c r="BL524" s="4"/>
      <c r="BN524" s="4"/>
    </row>
    <row r="525" spans="4:66" x14ac:dyDescent="0.2">
      <c r="D525" s="4"/>
      <c r="F525" s="4"/>
      <c r="G525" s="4"/>
      <c r="H525" s="4"/>
      <c r="I525" s="4"/>
      <c r="J525" s="4"/>
      <c r="K525" s="4"/>
      <c r="L525" s="4"/>
      <c r="M525" s="4"/>
      <c r="N525" s="4"/>
      <c r="O525" s="4"/>
      <c r="P525" s="4"/>
      <c r="Q525" s="4"/>
      <c r="R525" s="4"/>
      <c r="S525" s="4"/>
      <c r="T525" s="4"/>
      <c r="U525" s="4"/>
      <c r="V525" s="4"/>
      <c r="W525" s="4"/>
      <c r="X525" s="4"/>
      <c r="AW525" s="4"/>
      <c r="BB525" s="4"/>
      <c r="BD525" s="4"/>
      <c r="BF525" s="4"/>
      <c r="BH525" s="4"/>
      <c r="BJ525" s="4"/>
      <c r="BL525" s="4"/>
      <c r="BN525" s="4"/>
    </row>
  </sheetData>
  <mergeCells count="2708">
    <mergeCell ref="B16:B21"/>
    <mergeCell ref="C16:C21"/>
    <mergeCell ref="BF2:BG2"/>
    <mergeCell ref="BH2:BI2"/>
    <mergeCell ref="BJ2:BK2"/>
    <mergeCell ref="BL2:BM2"/>
    <mergeCell ref="BN2:BR2"/>
    <mergeCell ref="AV3:AW3"/>
    <mergeCell ref="G1:X1"/>
    <mergeCell ref="Z1:AQ1"/>
    <mergeCell ref="AV1:BR1"/>
    <mergeCell ref="H2:K2"/>
    <mergeCell ref="R2:U2"/>
    <mergeCell ref="AA2:AD2"/>
    <mergeCell ref="AK2:AN2"/>
    <mergeCell ref="AV2:BA2"/>
    <mergeCell ref="BB2:BC2"/>
    <mergeCell ref="BD2:BE2"/>
    <mergeCell ref="BE4:BE9"/>
    <mergeCell ref="BF4:BF5"/>
    <mergeCell ref="BG4:BG9"/>
    <mergeCell ref="BH4:BH5"/>
    <mergeCell ref="BD8:BD9"/>
    <mergeCell ref="BF8:BF9"/>
    <mergeCell ref="BH8:BH9"/>
    <mergeCell ref="AW4:AW5"/>
    <mergeCell ref="AX4:AX9"/>
    <mergeCell ref="AY4:AY9"/>
    <mergeCell ref="AZ4:AZ9"/>
    <mergeCell ref="BA4:BA9"/>
    <mergeCell ref="BB4:BB5"/>
    <mergeCell ref="AW8:AW9"/>
    <mergeCell ref="BB8:BB9"/>
    <mergeCell ref="B4:B9"/>
    <mergeCell ref="C4:C9"/>
    <mergeCell ref="D4:D9"/>
    <mergeCell ref="E4:E9"/>
    <mergeCell ref="AV4:AV5"/>
    <mergeCell ref="AV8:AV9"/>
    <mergeCell ref="BL8:BL9"/>
    <mergeCell ref="BN8:BN9"/>
    <mergeCell ref="B10:B15"/>
    <mergeCell ref="C10:C15"/>
    <mergeCell ref="D10:D15"/>
    <mergeCell ref="E10:E15"/>
    <mergeCell ref="AV10:AV11"/>
    <mergeCell ref="AW10:AW11"/>
    <mergeCell ref="AX10:AX15"/>
    <mergeCell ref="AY10:AY15"/>
    <mergeCell ref="BO4:BO9"/>
    <mergeCell ref="BP4:BP9"/>
    <mergeCell ref="BQ4:BQ9"/>
    <mergeCell ref="BR4:BR9"/>
    <mergeCell ref="AV6:AV7"/>
    <mergeCell ref="AW6:AW7"/>
    <mergeCell ref="BB6:BB7"/>
    <mergeCell ref="BD6:BD7"/>
    <mergeCell ref="BF6:BF7"/>
    <mergeCell ref="BH6:BH7"/>
    <mergeCell ref="BI4:BI9"/>
    <mergeCell ref="BJ4:BJ5"/>
    <mergeCell ref="BK4:BK9"/>
    <mergeCell ref="BL4:BL5"/>
    <mergeCell ref="BM4:BM9"/>
    <mergeCell ref="BN4:BN5"/>
    <mergeCell ref="BJ6:BJ7"/>
    <mergeCell ref="BL6:BL7"/>
    <mergeCell ref="BN6:BN7"/>
    <mergeCell ref="BJ8:BJ9"/>
    <mergeCell ref="BC4:BC9"/>
    <mergeCell ref="BD4:BD5"/>
    <mergeCell ref="BR10:BR15"/>
    <mergeCell ref="AV12:AV13"/>
    <mergeCell ref="AW12:AW13"/>
    <mergeCell ref="BB12:BB13"/>
    <mergeCell ref="BD12:BD13"/>
    <mergeCell ref="BF12:BF13"/>
    <mergeCell ref="BH12:BH13"/>
    <mergeCell ref="BJ12:BJ13"/>
    <mergeCell ref="BL12:BL13"/>
    <mergeCell ref="BN12:BN13"/>
    <mergeCell ref="BL10:BL11"/>
    <mergeCell ref="BM10:BM15"/>
    <mergeCell ref="BN10:BN11"/>
    <mergeCell ref="BO10:BO15"/>
    <mergeCell ref="BP10:BP15"/>
    <mergeCell ref="BQ10:BQ15"/>
    <mergeCell ref="BL14:BL15"/>
    <mergeCell ref="BN14:BN15"/>
    <mergeCell ref="BF10:BF11"/>
    <mergeCell ref="BG10:BG15"/>
    <mergeCell ref="BH10:BH11"/>
    <mergeCell ref="BI10:BI15"/>
    <mergeCell ref="BJ10:BJ11"/>
    <mergeCell ref="BK10:BK15"/>
    <mergeCell ref="AZ10:AZ15"/>
    <mergeCell ref="BA10:BA15"/>
    <mergeCell ref="BB10:BB11"/>
    <mergeCell ref="BC10:BC15"/>
    <mergeCell ref="BD10:BD11"/>
    <mergeCell ref="BE10:BE15"/>
    <mergeCell ref="AV14:AV15"/>
    <mergeCell ref="BE16:BE21"/>
    <mergeCell ref="BB20:BB21"/>
    <mergeCell ref="BD20:BD21"/>
    <mergeCell ref="D16:D21"/>
    <mergeCell ref="E16:E21"/>
    <mergeCell ref="AV16:AV17"/>
    <mergeCell ref="AW16:AW17"/>
    <mergeCell ref="AX16:AX21"/>
    <mergeCell ref="AY16:AY21"/>
    <mergeCell ref="AV20:AV21"/>
    <mergeCell ref="AW20:AW21"/>
    <mergeCell ref="AW14:AW15"/>
    <mergeCell ref="BB14:BB15"/>
    <mergeCell ref="BD14:BD15"/>
    <mergeCell ref="BF14:BF15"/>
    <mergeCell ref="BH14:BH15"/>
    <mergeCell ref="BJ14:BJ15"/>
    <mergeCell ref="BR16:BR21"/>
    <mergeCell ref="AV18:AV19"/>
    <mergeCell ref="AW18:AW19"/>
    <mergeCell ref="BB18:BB19"/>
    <mergeCell ref="BD18:BD19"/>
    <mergeCell ref="BF18:BF19"/>
    <mergeCell ref="BH18:BH19"/>
    <mergeCell ref="BJ18:BJ19"/>
    <mergeCell ref="BL18:BL19"/>
    <mergeCell ref="BN18:BN19"/>
    <mergeCell ref="BL16:BL17"/>
    <mergeCell ref="BM16:BM21"/>
    <mergeCell ref="BN16:BN17"/>
    <mergeCell ref="BO16:BO21"/>
    <mergeCell ref="BP16:BP21"/>
    <mergeCell ref="BQ16:BQ21"/>
    <mergeCell ref="BL20:BL21"/>
    <mergeCell ref="BN20:BN21"/>
    <mergeCell ref="BF16:BF17"/>
    <mergeCell ref="BG16:BG21"/>
    <mergeCell ref="BH16:BH17"/>
    <mergeCell ref="BI16:BI21"/>
    <mergeCell ref="BJ16:BJ17"/>
    <mergeCell ref="BK16:BK21"/>
    <mergeCell ref="BF20:BF21"/>
    <mergeCell ref="BH20:BH21"/>
    <mergeCell ref="BJ20:BJ21"/>
    <mergeCell ref="AZ16:AZ21"/>
    <mergeCell ref="BA16:BA21"/>
    <mergeCell ref="BB16:BB17"/>
    <mergeCell ref="BC16:BC21"/>
    <mergeCell ref="BD16:BD17"/>
    <mergeCell ref="BF22:BF23"/>
    <mergeCell ref="BG22:BG27"/>
    <mergeCell ref="BH22:BH23"/>
    <mergeCell ref="BI22:BI27"/>
    <mergeCell ref="BD26:BD27"/>
    <mergeCell ref="BF26:BF27"/>
    <mergeCell ref="BH26:BH27"/>
    <mergeCell ref="AX22:AX27"/>
    <mergeCell ref="AY22:AY27"/>
    <mergeCell ref="AZ22:AZ27"/>
    <mergeCell ref="BA22:BA27"/>
    <mergeCell ref="BB22:BB23"/>
    <mergeCell ref="BC22:BC27"/>
    <mergeCell ref="BB26:BB27"/>
    <mergeCell ref="B22:B27"/>
    <mergeCell ref="C22:C27"/>
    <mergeCell ref="D22:D27"/>
    <mergeCell ref="E22:E27"/>
    <mergeCell ref="AV22:AV23"/>
    <mergeCell ref="AW22:AW23"/>
    <mergeCell ref="AV26:AV27"/>
    <mergeCell ref="AW26:AW27"/>
    <mergeCell ref="BN26:BN27"/>
    <mergeCell ref="B28:B33"/>
    <mergeCell ref="C28:C33"/>
    <mergeCell ref="D28:D33"/>
    <mergeCell ref="E28:E33"/>
    <mergeCell ref="AV28:AV29"/>
    <mergeCell ref="AW28:AW29"/>
    <mergeCell ref="AX28:AX33"/>
    <mergeCell ref="AY28:AY33"/>
    <mergeCell ref="AZ28:AZ33"/>
    <mergeCell ref="BP22:BP27"/>
    <mergeCell ref="BQ22:BQ27"/>
    <mergeCell ref="BR22:BR27"/>
    <mergeCell ref="AV24:AV25"/>
    <mergeCell ref="AW24:AW25"/>
    <mergeCell ref="BB24:BB25"/>
    <mergeCell ref="BD24:BD25"/>
    <mergeCell ref="BF24:BF25"/>
    <mergeCell ref="BH24:BH25"/>
    <mergeCell ref="BJ24:BJ25"/>
    <mergeCell ref="BJ22:BJ23"/>
    <mergeCell ref="BK22:BK27"/>
    <mergeCell ref="BL22:BL23"/>
    <mergeCell ref="BM22:BM27"/>
    <mergeCell ref="BN22:BN23"/>
    <mergeCell ref="BO22:BO27"/>
    <mergeCell ref="BL24:BL25"/>
    <mergeCell ref="BN24:BN25"/>
    <mergeCell ref="BJ26:BJ27"/>
    <mergeCell ref="BL26:BL27"/>
    <mergeCell ref="BD22:BD23"/>
    <mergeCell ref="BE22:BE27"/>
    <mergeCell ref="BR28:BR33"/>
    <mergeCell ref="BN30:BN31"/>
    <mergeCell ref="BN32:BN33"/>
    <mergeCell ref="BG28:BG33"/>
    <mergeCell ref="BH28:BH29"/>
    <mergeCell ref="BI28:BI33"/>
    <mergeCell ref="BJ28:BJ29"/>
    <mergeCell ref="BK28:BK33"/>
    <mergeCell ref="BL28:BL29"/>
    <mergeCell ref="BJ30:BJ31"/>
    <mergeCell ref="BL30:BL31"/>
    <mergeCell ref="BJ32:BJ33"/>
    <mergeCell ref="BL32:BL33"/>
    <mergeCell ref="BA28:BA33"/>
    <mergeCell ref="BB28:BB29"/>
    <mergeCell ref="BC28:BC33"/>
    <mergeCell ref="BD28:BD29"/>
    <mergeCell ref="BE28:BE33"/>
    <mergeCell ref="BF28:BF29"/>
    <mergeCell ref="AV32:AV33"/>
    <mergeCell ref="AW32:AW33"/>
    <mergeCell ref="BB32:BB33"/>
    <mergeCell ref="BD32:BD33"/>
    <mergeCell ref="BF32:BF33"/>
    <mergeCell ref="BH32:BH33"/>
    <mergeCell ref="AV30:AV31"/>
    <mergeCell ref="AW30:AW31"/>
    <mergeCell ref="BB30:BB31"/>
    <mergeCell ref="BD30:BD31"/>
    <mergeCell ref="BF30:BF31"/>
    <mergeCell ref="BH30:BH31"/>
    <mergeCell ref="BM28:BM33"/>
    <mergeCell ref="BN28:BN29"/>
    <mergeCell ref="BO28:BO33"/>
    <mergeCell ref="BP28:BP33"/>
    <mergeCell ref="BQ28:BQ33"/>
    <mergeCell ref="BF34:BF35"/>
    <mergeCell ref="BG34:BG39"/>
    <mergeCell ref="BH34:BH35"/>
    <mergeCell ref="BI34:BI39"/>
    <mergeCell ref="BD38:BD39"/>
    <mergeCell ref="BF38:BF39"/>
    <mergeCell ref="BH38:BH39"/>
    <mergeCell ref="AX34:AX39"/>
    <mergeCell ref="AY34:AY39"/>
    <mergeCell ref="AZ34:AZ39"/>
    <mergeCell ref="BA34:BA39"/>
    <mergeCell ref="BB34:BB35"/>
    <mergeCell ref="BC34:BC39"/>
    <mergeCell ref="BB38:BB39"/>
    <mergeCell ref="B34:B39"/>
    <mergeCell ref="C34:C39"/>
    <mergeCell ref="D34:D39"/>
    <mergeCell ref="E34:E39"/>
    <mergeCell ref="AV34:AV35"/>
    <mergeCell ref="AW34:AW35"/>
    <mergeCell ref="AV38:AV39"/>
    <mergeCell ref="AW38:AW39"/>
    <mergeCell ref="BN38:BN39"/>
    <mergeCell ref="B40:B45"/>
    <mergeCell ref="C40:C45"/>
    <mergeCell ref="D40:D45"/>
    <mergeCell ref="E40:E45"/>
    <mergeCell ref="AV40:AV41"/>
    <mergeCell ref="AW40:AW41"/>
    <mergeCell ref="AX40:AX45"/>
    <mergeCell ref="AY40:AY45"/>
    <mergeCell ref="AZ40:AZ45"/>
    <mergeCell ref="BP34:BP39"/>
    <mergeCell ref="BQ34:BQ39"/>
    <mergeCell ref="BR34:BR39"/>
    <mergeCell ref="AV36:AV37"/>
    <mergeCell ref="AW36:AW37"/>
    <mergeCell ref="BB36:BB37"/>
    <mergeCell ref="BD36:BD37"/>
    <mergeCell ref="BF36:BF37"/>
    <mergeCell ref="BH36:BH37"/>
    <mergeCell ref="BJ36:BJ37"/>
    <mergeCell ref="BJ34:BJ35"/>
    <mergeCell ref="BK34:BK39"/>
    <mergeCell ref="BL34:BL35"/>
    <mergeCell ref="BM34:BM39"/>
    <mergeCell ref="BN34:BN35"/>
    <mergeCell ref="BO34:BO39"/>
    <mergeCell ref="BL36:BL37"/>
    <mergeCell ref="BN36:BN37"/>
    <mergeCell ref="BJ38:BJ39"/>
    <mergeCell ref="BL38:BL39"/>
    <mergeCell ref="BD34:BD35"/>
    <mergeCell ref="BE34:BE39"/>
    <mergeCell ref="BM40:BM45"/>
    <mergeCell ref="BN40:BN41"/>
    <mergeCell ref="BO40:BO45"/>
    <mergeCell ref="BP40:BP45"/>
    <mergeCell ref="BQ40:BQ45"/>
    <mergeCell ref="BR40:BR45"/>
    <mergeCell ref="BN42:BN43"/>
    <mergeCell ref="BN44:BN45"/>
    <mergeCell ref="BG40:BG45"/>
    <mergeCell ref="BH40:BH41"/>
    <mergeCell ref="BI40:BI45"/>
    <mergeCell ref="BJ40:BJ41"/>
    <mergeCell ref="BK40:BK45"/>
    <mergeCell ref="BL40:BL41"/>
    <mergeCell ref="BJ42:BJ43"/>
    <mergeCell ref="BL42:BL43"/>
    <mergeCell ref="BJ44:BJ45"/>
    <mergeCell ref="BL44:BL45"/>
    <mergeCell ref="B46:B51"/>
    <mergeCell ref="C46:C51"/>
    <mergeCell ref="D46:D51"/>
    <mergeCell ref="E46:E51"/>
    <mergeCell ref="AV46:AV47"/>
    <mergeCell ref="AW46:AW47"/>
    <mergeCell ref="AV50:AV51"/>
    <mergeCell ref="AW50:AW51"/>
    <mergeCell ref="AV44:AV45"/>
    <mergeCell ref="AW44:AW45"/>
    <mergeCell ref="BB44:BB45"/>
    <mergeCell ref="BD44:BD45"/>
    <mergeCell ref="BF44:BF45"/>
    <mergeCell ref="BH44:BH45"/>
    <mergeCell ref="AV42:AV43"/>
    <mergeCell ref="AW42:AW43"/>
    <mergeCell ref="BB42:BB43"/>
    <mergeCell ref="BD42:BD43"/>
    <mergeCell ref="BF42:BF43"/>
    <mergeCell ref="BH42:BH43"/>
    <mergeCell ref="BA40:BA45"/>
    <mergeCell ref="BB40:BB41"/>
    <mergeCell ref="BC40:BC45"/>
    <mergeCell ref="BD40:BD41"/>
    <mergeCell ref="BE40:BE45"/>
    <mergeCell ref="BF40:BF41"/>
    <mergeCell ref="BJ50:BJ51"/>
    <mergeCell ref="BL50:BL51"/>
    <mergeCell ref="BD46:BD47"/>
    <mergeCell ref="BE46:BE51"/>
    <mergeCell ref="BF46:BF47"/>
    <mergeCell ref="BG46:BG51"/>
    <mergeCell ref="BH46:BH47"/>
    <mergeCell ref="BI46:BI51"/>
    <mergeCell ref="BD50:BD51"/>
    <mergeCell ref="BF50:BF51"/>
    <mergeCell ref="BH50:BH51"/>
    <mergeCell ref="AX46:AX51"/>
    <mergeCell ref="AY46:AY51"/>
    <mergeCell ref="AZ46:AZ51"/>
    <mergeCell ref="BA46:BA51"/>
    <mergeCell ref="BB46:BB47"/>
    <mergeCell ref="BC46:BC51"/>
    <mergeCell ref="BB50:BB51"/>
    <mergeCell ref="BA52:BA57"/>
    <mergeCell ref="BB52:BB53"/>
    <mergeCell ref="BC52:BC57"/>
    <mergeCell ref="BD52:BD53"/>
    <mergeCell ref="BE52:BE57"/>
    <mergeCell ref="BN50:BN51"/>
    <mergeCell ref="B52:B57"/>
    <mergeCell ref="C52:C57"/>
    <mergeCell ref="D52:D57"/>
    <mergeCell ref="E52:E57"/>
    <mergeCell ref="AV52:AV53"/>
    <mergeCell ref="AW52:AW53"/>
    <mergeCell ref="AX52:AX57"/>
    <mergeCell ref="AY52:AY57"/>
    <mergeCell ref="BP46:BP51"/>
    <mergeCell ref="BQ46:BQ51"/>
    <mergeCell ref="BR46:BR51"/>
    <mergeCell ref="AV48:AV49"/>
    <mergeCell ref="AW48:AW49"/>
    <mergeCell ref="BB48:BB49"/>
    <mergeCell ref="BD48:BD49"/>
    <mergeCell ref="BF48:BF49"/>
    <mergeCell ref="BH48:BH49"/>
    <mergeCell ref="BJ48:BJ49"/>
    <mergeCell ref="BJ46:BJ47"/>
    <mergeCell ref="BK46:BK51"/>
    <mergeCell ref="BL46:BL47"/>
    <mergeCell ref="BM46:BM51"/>
    <mergeCell ref="BN46:BN47"/>
    <mergeCell ref="BO46:BO51"/>
    <mergeCell ref="BL48:BL49"/>
    <mergeCell ref="BN48:BN49"/>
    <mergeCell ref="AV56:AV57"/>
    <mergeCell ref="AW56:AW57"/>
    <mergeCell ref="BB56:BB57"/>
    <mergeCell ref="BD56:BD57"/>
    <mergeCell ref="BF56:BF57"/>
    <mergeCell ref="BH56:BH57"/>
    <mergeCell ref="BR52:BR57"/>
    <mergeCell ref="AV54:AV55"/>
    <mergeCell ref="AW54:AW55"/>
    <mergeCell ref="BB54:BB55"/>
    <mergeCell ref="BD54:BD55"/>
    <mergeCell ref="BF54:BF55"/>
    <mergeCell ref="BH54:BH55"/>
    <mergeCell ref="BJ54:BJ55"/>
    <mergeCell ref="BL54:BL55"/>
    <mergeCell ref="BN54:BN55"/>
    <mergeCell ref="BL52:BL53"/>
    <mergeCell ref="BM52:BM57"/>
    <mergeCell ref="BN52:BN53"/>
    <mergeCell ref="BO52:BO57"/>
    <mergeCell ref="BP52:BP57"/>
    <mergeCell ref="BQ52:BQ57"/>
    <mergeCell ref="BL56:BL57"/>
    <mergeCell ref="BN56:BN57"/>
    <mergeCell ref="BF52:BF53"/>
    <mergeCell ref="BG52:BG57"/>
    <mergeCell ref="BH52:BH53"/>
    <mergeCell ref="BI52:BI57"/>
    <mergeCell ref="BJ52:BJ53"/>
    <mergeCell ref="BK52:BK57"/>
    <mergeCell ref="BJ56:BJ57"/>
    <mergeCell ref="AZ52:AZ57"/>
    <mergeCell ref="BF58:BF59"/>
    <mergeCell ref="BG58:BG63"/>
    <mergeCell ref="BH58:BH59"/>
    <mergeCell ref="BI58:BI63"/>
    <mergeCell ref="BD62:BD63"/>
    <mergeCell ref="BF62:BF63"/>
    <mergeCell ref="BH62:BH63"/>
    <mergeCell ref="AX58:AX63"/>
    <mergeCell ref="AY58:AY63"/>
    <mergeCell ref="AZ58:AZ63"/>
    <mergeCell ref="BA58:BA63"/>
    <mergeCell ref="BB58:BB59"/>
    <mergeCell ref="BC58:BC63"/>
    <mergeCell ref="BB62:BB63"/>
    <mergeCell ref="B58:B63"/>
    <mergeCell ref="C58:C63"/>
    <mergeCell ref="D58:D63"/>
    <mergeCell ref="E58:E63"/>
    <mergeCell ref="AV58:AV59"/>
    <mergeCell ref="AW58:AW59"/>
    <mergeCell ref="AV62:AV63"/>
    <mergeCell ref="AW62:AW63"/>
    <mergeCell ref="BN62:BN63"/>
    <mergeCell ref="B64:B69"/>
    <mergeCell ref="C64:C69"/>
    <mergeCell ref="D64:D69"/>
    <mergeCell ref="E64:E69"/>
    <mergeCell ref="AV64:AV65"/>
    <mergeCell ref="AW64:AW65"/>
    <mergeCell ref="AX64:AX69"/>
    <mergeCell ref="AY64:AY69"/>
    <mergeCell ref="AZ64:AZ69"/>
    <mergeCell ref="BP58:BP63"/>
    <mergeCell ref="BQ58:BQ63"/>
    <mergeCell ref="BR58:BR63"/>
    <mergeCell ref="AV60:AV61"/>
    <mergeCell ref="AW60:AW61"/>
    <mergeCell ref="BB60:BB61"/>
    <mergeCell ref="BD60:BD61"/>
    <mergeCell ref="BF60:BF61"/>
    <mergeCell ref="BH60:BH61"/>
    <mergeCell ref="BJ60:BJ61"/>
    <mergeCell ref="BJ58:BJ59"/>
    <mergeCell ref="BK58:BK63"/>
    <mergeCell ref="BL58:BL59"/>
    <mergeCell ref="BM58:BM63"/>
    <mergeCell ref="BN58:BN59"/>
    <mergeCell ref="BO58:BO63"/>
    <mergeCell ref="BL60:BL61"/>
    <mergeCell ref="BN60:BN61"/>
    <mergeCell ref="BJ62:BJ63"/>
    <mergeCell ref="BL62:BL63"/>
    <mergeCell ref="BD58:BD59"/>
    <mergeCell ref="BE58:BE63"/>
    <mergeCell ref="BR64:BR69"/>
    <mergeCell ref="BN66:BN67"/>
    <mergeCell ref="BN68:BN69"/>
    <mergeCell ref="BG64:BG69"/>
    <mergeCell ref="BH64:BH65"/>
    <mergeCell ref="BI64:BI69"/>
    <mergeCell ref="BJ64:BJ65"/>
    <mergeCell ref="BK64:BK69"/>
    <mergeCell ref="BL64:BL65"/>
    <mergeCell ref="BJ66:BJ67"/>
    <mergeCell ref="BL66:BL67"/>
    <mergeCell ref="BJ68:BJ69"/>
    <mergeCell ref="BL68:BL69"/>
    <mergeCell ref="BA64:BA69"/>
    <mergeCell ref="BB64:BB65"/>
    <mergeCell ref="BC64:BC69"/>
    <mergeCell ref="BD64:BD65"/>
    <mergeCell ref="BE64:BE69"/>
    <mergeCell ref="BF64:BF65"/>
    <mergeCell ref="AV68:AV69"/>
    <mergeCell ref="AW68:AW69"/>
    <mergeCell ref="BB68:BB69"/>
    <mergeCell ref="BD68:BD69"/>
    <mergeCell ref="BF68:BF69"/>
    <mergeCell ref="BH68:BH69"/>
    <mergeCell ref="AV66:AV67"/>
    <mergeCell ref="AW66:AW67"/>
    <mergeCell ref="BB66:BB67"/>
    <mergeCell ref="BD66:BD67"/>
    <mergeCell ref="BF66:BF67"/>
    <mergeCell ref="BH66:BH67"/>
    <mergeCell ref="BM64:BM69"/>
    <mergeCell ref="BN64:BN65"/>
    <mergeCell ref="BO64:BO69"/>
    <mergeCell ref="BP64:BP69"/>
    <mergeCell ref="BQ64:BQ69"/>
    <mergeCell ref="BF70:BF71"/>
    <mergeCell ref="BG70:BG75"/>
    <mergeCell ref="BH70:BH71"/>
    <mergeCell ref="BI70:BI75"/>
    <mergeCell ref="BD74:BD75"/>
    <mergeCell ref="BF74:BF75"/>
    <mergeCell ref="BH74:BH75"/>
    <mergeCell ref="AX70:AX75"/>
    <mergeCell ref="AY70:AY75"/>
    <mergeCell ref="AZ70:AZ75"/>
    <mergeCell ref="BA70:BA75"/>
    <mergeCell ref="BB70:BB71"/>
    <mergeCell ref="BC70:BC75"/>
    <mergeCell ref="BB74:BB75"/>
    <mergeCell ref="B70:B75"/>
    <mergeCell ref="C70:C75"/>
    <mergeCell ref="D70:D75"/>
    <mergeCell ref="E70:E75"/>
    <mergeCell ref="AV70:AV71"/>
    <mergeCell ref="AW70:AW71"/>
    <mergeCell ref="AV74:AV75"/>
    <mergeCell ref="AW74:AW75"/>
    <mergeCell ref="BN74:BN75"/>
    <mergeCell ref="B76:B81"/>
    <mergeCell ref="C76:C81"/>
    <mergeCell ref="D76:D81"/>
    <mergeCell ref="E76:E81"/>
    <mergeCell ref="AV76:AV77"/>
    <mergeCell ref="AW76:AW77"/>
    <mergeCell ref="AX76:AX81"/>
    <mergeCell ref="AY76:AY81"/>
    <mergeCell ref="AZ76:AZ81"/>
    <mergeCell ref="BP70:BP75"/>
    <mergeCell ref="BQ70:BQ75"/>
    <mergeCell ref="BR70:BR75"/>
    <mergeCell ref="AV72:AV73"/>
    <mergeCell ref="AW72:AW73"/>
    <mergeCell ref="BB72:BB73"/>
    <mergeCell ref="BD72:BD73"/>
    <mergeCell ref="BF72:BF73"/>
    <mergeCell ref="BH72:BH73"/>
    <mergeCell ref="BJ72:BJ73"/>
    <mergeCell ref="BJ70:BJ71"/>
    <mergeCell ref="BK70:BK75"/>
    <mergeCell ref="BL70:BL71"/>
    <mergeCell ref="BM70:BM75"/>
    <mergeCell ref="BN70:BN71"/>
    <mergeCell ref="BO70:BO75"/>
    <mergeCell ref="BL72:BL73"/>
    <mergeCell ref="BN72:BN73"/>
    <mergeCell ref="BJ74:BJ75"/>
    <mergeCell ref="BL74:BL75"/>
    <mergeCell ref="BD70:BD71"/>
    <mergeCell ref="BE70:BE75"/>
    <mergeCell ref="BR76:BR81"/>
    <mergeCell ref="BN78:BN79"/>
    <mergeCell ref="BN80:BN81"/>
    <mergeCell ref="BG76:BG81"/>
    <mergeCell ref="BH76:BH77"/>
    <mergeCell ref="BI76:BI81"/>
    <mergeCell ref="BJ76:BJ77"/>
    <mergeCell ref="BK76:BK81"/>
    <mergeCell ref="BL76:BL77"/>
    <mergeCell ref="BJ78:BJ79"/>
    <mergeCell ref="BL78:BL79"/>
    <mergeCell ref="BJ80:BJ81"/>
    <mergeCell ref="BL80:BL81"/>
    <mergeCell ref="BA76:BA81"/>
    <mergeCell ref="BB76:BB77"/>
    <mergeCell ref="BC76:BC81"/>
    <mergeCell ref="BD76:BD77"/>
    <mergeCell ref="BE76:BE81"/>
    <mergeCell ref="BF76:BF77"/>
    <mergeCell ref="AV80:AV81"/>
    <mergeCell ref="AW80:AW81"/>
    <mergeCell ref="BB80:BB81"/>
    <mergeCell ref="BD80:BD81"/>
    <mergeCell ref="BF80:BF81"/>
    <mergeCell ref="BH80:BH81"/>
    <mergeCell ref="AV78:AV79"/>
    <mergeCell ref="AW78:AW79"/>
    <mergeCell ref="BB78:BB79"/>
    <mergeCell ref="BD78:BD79"/>
    <mergeCell ref="BF78:BF79"/>
    <mergeCell ref="BH78:BH79"/>
    <mergeCell ref="BM76:BM81"/>
    <mergeCell ref="BN76:BN77"/>
    <mergeCell ref="BO76:BO81"/>
    <mergeCell ref="BP76:BP81"/>
    <mergeCell ref="BQ76:BQ81"/>
    <mergeCell ref="BF82:BF83"/>
    <mergeCell ref="BG82:BG87"/>
    <mergeCell ref="BH82:BH83"/>
    <mergeCell ref="BI82:BI87"/>
    <mergeCell ref="BD86:BD87"/>
    <mergeCell ref="BF86:BF87"/>
    <mergeCell ref="BH86:BH87"/>
    <mergeCell ref="AX82:AX87"/>
    <mergeCell ref="AY82:AY87"/>
    <mergeCell ref="AZ82:AZ87"/>
    <mergeCell ref="BA82:BA87"/>
    <mergeCell ref="BB82:BB83"/>
    <mergeCell ref="BC82:BC87"/>
    <mergeCell ref="BB86:BB87"/>
    <mergeCell ref="B82:B87"/>
    <mergeCell ref="C82:C87"/>
    <mergeCell ref="D82:D87"/>
    <mergeCell ref="E82:E87"/>
    <mergeCell ref="AV82:AV83"/>
    <mergeCell ref="AW82:AW83"/>
    <mergeCell ref="AV86:AV87"/>
    <mergeCell ref="AW86:AW87"/>
    <mergeCell ref="BN86:BN87"/>
    <mergeCell ref="B88:B93"/>
    <mergeCell ref="C88:C93"/>
    <mergeCell ref="D88:D93"/>
    <mergeCell ref="E88:E93"/>
    <mergeCell ref="AV88:AV89"/>
    <mergeCell ref="AW88:AW89"/>
    <mergeCell ref="AX88:AX93"/>
    <mergeCell ref="AY88:AY93"/>
    <mergeCell ref="AZ88:AZ93"/>
    <mergeCell ref="BP82:BP87"/>
    <mergeCell ref="BQ82:BQ87"/>
    <mergeCell ref="BR82:BR87"/>
    <mergeCell ref="AV84:AV85"/>
    <mergeCell ref="AW84:AW85"/>
    <mergeCell ref="BB84:BB85"/>
    <mergeCell ref="BD84:BD85"/>
    <mergeCell ref="BF84:BF85"/>
    <mergeCell ref="BH84:BH85"/>
    <mergeCell ref="BJ84:BJ85"/>
    <mergeCell ref="BJ82:BJ83"/>
    <mergeCell ref="BK82:BK87"/>
    <mergeCell ref="BL82:BL83"/>
    <mergeCell ref="BM82:BM87"/>
    <mergeCell ref="BN82:BN83"/>
    <mergeCell ref="BO82:BO87"/>
    <mergeCell ref="BL84:BL85"/>
    <mergeCell ref="BN84:BN85"/>
    <mergeCell ref="BJ86:BJ87"/>
    <mergeCell ref="BL86:BL87"/>
    <mergeCell ref="BD82:BD83"/>
    <mergeCell ref="BE82:BE87"/>
    <mergeCell ref="BR88:BR93"/>
    <mergeCell ref="BN90:BN91"/>
    <mergeCell ref="BN92:BN93"/>
    <mergeCell ref="BG88:BG93"/>
    <mergeCell ref="BH88:BH89"/>
    <mergeCell ref="BI88:BI93"/>
    <mergeCell ref="BJ88:BJ89"/>
    <mergeCell ref="BK88:BK93"/>
    <mergeCell ref="BL88:BL89"/>
    <mergeCell ref="BJ90:BJ91"/>
    <mergeCell ref="BL90:BL91"/>
    <mergeCell ref="BJ92:BJ93"/>
    <mergeCell ref="BL92:BL93"/>
    <mergeCell ref="BA88:BA93"/>
    <mergeCell ref="BB88:BB89"/>
    <mergeCell ref="BC88:BC93"/>
    <mergeCell ref="BD88:BD89"/>
    <mergeCell ref="BE88:BE93"/>
    <mergeCell ref="BF88:BF89"/>
    <mergeCell ref="AV92:AV93"/>
    <mergeCell ref="AW92:AW93"/>
    <mergeCell ref="BB92:BB93"/>
    <mergeCell ref="BD92:BD93"/>
    <mergeCell ref="BF92:BF93"/>
    <mergeCell ref="BH92:BH93"/>
    <mergeCell ref="AV90:AV91"/>
    <mergeCell ref="AW90:AW91"/>
    <mergeCell ref="BB90:BB91"/>
    <mergeCell ref="BD90:BD91"/>
    <mergeCell ref="BF90:BF91"/>
    <mergeCell ref="BH90:BH91"/>
    <mergeCell ref="BM88:BM93"/>
    <mergeCell ref="BN88:BN89"/>
    <mergeCell ref="BO88:BO93"/>
    <mergeCell ref="BP88:BP93"/>
    <mergeCell ref="BQ88:BQ93"/>
    <mergeCell ref="BF94:BF95"/>
    <mergeCell ref="BG94:BG99"/>
    <mergeCell ref="BH94:BH95"/>
    <mergeCell ref="BI94:BI99"/>
    <mergeCell ref="BD98:BD99"/>
    <mergeCell ref="BF98:BF99"/>
    <mergeCell ref="BH98:BH99"/>
    <mergeCell ref="AX94:AX99"/>
    <mergeCell ref="AY94:AY99"/>
    <mergeCell ref="AZ94:AZ99"/>
    <mergeCell ref="BA94:BA99"/>
    <mergeCell ref="BB94:BB95"/>
    <mergeCell ref="BC94:BC99"/>
    <mergeCell ref="BB98:BB99"/>
    <mergeCell ref="B94:B99"/>
    <mergeCell ref="C94:C99"/>
    <mergeCell ref="D94:D99"/>
    <mergeCell ref="E94:E99"/>
    <mergeCell ref="AV94:AV95"/>
    <mergeCell ref="AW94:AW95"/>
    <mergeCell ref="AV98:AV99"/>
    <mergeCell ref="AW98:AW99"/>
    <mergeCell ref="BN98:BN99"/>
    <mergeCell ref="B100:B105"/>
    <mergeCell ref="C100:C105"/>
    <mergeCell ref="D100:D105"/>
    <mergeCell ref="E100:E105"/>
    <mergeCell ref="AV100:AV101"/>
    <mergeCell ref="AW100:AW101"/>
    <mergeCell ref="AX100:AX105"/>
    <mergeCell ref="AY100:AY105"/>
    <mergeCell ref="AZ100:AZ105"/>
    <mergeCell ref="BP94:BP99"/>
    <mergeCell ref="BQ94:BQ99"/>
    <mergeCell ref="BR94:BR99"/>
    <mergeCell ref="AV96:AV97"/>
    <mergeCell ref="AW96:AW97"/>
    <mergeCell ref="BB96:BB97"/>
    <mergeCell ref="BD96:BD97"/>
    <mergeCell ref="BF96:BF97"/>
    <mergeCell ref="BH96:BH97"/>
    <mergeCell ref="BJ96:BJ97"/>
    <mergeCell ref="BJ94:BJ95"/>
    <mergeCell ref="BK94:BK99"/>
    <mergeCell ref="BL94:BL95"/>
    <mergeCell ref="BM94:BM99"/>
    <mergeCell ref="BN94:BN95"/>
    <mergeCell ref="BO94:BO99"/>
    <mergeCell ref="BL96:BL97"/>
    <mergeCell ref="BN96:BN97"/>
    <mergeCell ref="BJ98:BJ99"/>
    <mergeCell ref="BL98:BL99"/>
    <mergeCell ref="BD94:BD95"/>
    <mergeCell ref="BE94:BE99"/>
    <mergeCell ref="BR100:BR105"/>
    <mergeCell ref="BN102:BN103"/>
    <mergeCell ref="BN104:BN105"/>
    <mergeCell ref="BG100:BG105"/>
    <mergeCell ref="BH100:BH101"/>
    <mergeCell ref="BI100:BI105"/>
    <mergeCell ref="BJ100:BJ101"/>
    <mergeCell ref="BK100:BK105"/>
    <mergeCell ref="BL100:BL101"/>
    <mergeCell ref="BJ102:BJ103"/>
    <mergeCell ref="BL102:BL103"/>
    <mergeCell ref="BJ104:BJ105"/>
    <mergeCell ref="BL104:BL105"/>
    <mergeCell ref="BA100:BA105"/>
    <mergeCell ref="BB100:BB101"/>
    <mergeCell ref="BC100:BC105"/>
    <mergeCell ref="BD100:BD101"/>
    <mergeCell ref="BE100:BE105"/>
    <mergeCell ref="BF100:BF101"/>
    <mergeCell ref="AV104:AV105"/>
    <mergeCell ref="AW104:AW105"/>
    <mergeCell ref="BB104:BB105"/>
    <mergeCell ref="BD104:BD105"/>
    <mergeCell ref="BF104:BF105"/>
    <mergeCell ref="BH104:BH105"/>
    <mergeCell ref="AV102:AV103"/>
    <mergeCell ref="AW102:AW103"/>
    <mergeCell ref="BB102:BB103"/>
    <mergeCell ref="BD102:BD103"/>
    <mergeCell ref="BF102:BF103"/>
    <mergeCell ref="BH102:BH103"/>
    <mergeCell ref="BM100:BM105"/>
    <mergeCell ref="BN100:BN101"/>
    <mergeCell ref="BO100:BO105"/>
    <mergeCell ref="BP100:BP105"/>
    <mergeCell ref="BQ100:BQ105"/>
    <mergeCell ref="BF106:BF107"/>
    <mergeCell ref="BG106:BG111"/>
    <mergeCell ref="BH106:BH107"/>
    <mergeCell ref="BI106:BI111"/>
    <mergeCell ref="BD110:BD111"/>
    <mergeCell ref="BF110:BF111"/>
    <mergeCell ref="BH110:BH111"/>
    <mergeCell ref="AX106:AX111"/>
    <mergeCell ref="AY106:AY111"/>
    <mergeCell ref="AZ106:AZ111"/>
    <mergeCell ref="BA106:BA111"/>
    <mergeCell ref="BB106:BB107"/>
    <mergeCell ref="BC106:BC111"/>
    <mergeCell ref="BB110:BB111"/>
    <mergeCell ref="B106:B111"/>
    <mergeCell ref="C106:C111"/>
    <mergeCell ref="D106:D111"/>
    <mergeCell ref="E106:E111"/>
    <mergeCell ref="AV106:AV107"/>
    <mergeCell ref="AW106:AW107"/>
    <mergeCell ref="AV110:AV111"/>
    <mergeCell ref="AW110:AW111"/>
    <mergeCell ref="BN110:BN111"/>
    <mergeCell ref="B112:B117"/>
    <mergeCell ref="C112:C117"/>
    <mergeCell ref="D112:D117"/>
    <mergeCell ref="E112:E117"/>
    <mergeCell ref="AV112:AV113"/>
    <mergeCell ref="AW112:AW113"/>
    <mergeCell ref="AX112:AX117"/>
    <mergeCell ref="AY112:AY117"/>
    <mergeCell ref="AZ112:AZ117"/>
    <mergeCell ref="BP106:BP111"/>
    <mergeCell ref="BQ106:BQ111"/>
    <mergeCell ref="BR106:BR111"/>
    <mergeCell ref="AV108:AV109"/>
    <mergeCell ref="AW108:AW109"/>
    <mergeCell ref="BB108:BB109"/>
    <mergeCell ref="BD108:BD109"/>
    <mergeCell ref="BF108:BF109"/>
    <mergeCell ref="BH108:BH109"/>
    <mergeCell ref="BJ108:BJ109"/>
    <mergeCell ref="BJ106:BJ107"/>
    <mergeCell ref="BK106:BK111"/>
    <mergeCell ref="BL106:BL107"/>
    <mergeCell ref="BM106:BM111"/>
    <mergeCell ref="BN106:BN107"/>
    <mergeCell ref="BO106:BO111"/>
    <mergeCell ref="BL108:BL109"/>
    <mergeCell ref="BN108:BN109"/>
    <mergeCell ref="BJ110:BJ111"/>
    <mergeCell ref="BL110:BL111"/>
    <mergeCell ref="BD106:BD107"/>
    <mergeCell ref="BE106:BE111"/>
    <mergeCell ref="BR112:BR117"/>
    <mergeCell ref="BN114:BN115"/>
    <mergeCell ref="BN116:BN117"/>
    <mergeCell ref="BG112:BG117"/>
    <mergeCell ref="BH112:BH113"/>
    <mergeCell ref="BI112:BI117"/>
    <mergeCell ref="BJ112:BJ113"/>
    <mergeCell ref="BK112:BK117"/>
    <mergeCell ref="BL112:BL113"/>
    <mergeCell ref="BJ114:BJ115"/>
    <mergeCell ref="BL114:BL115"/>
    <mergeCell ref="BJ116:BJ117"/>
    <mergeCell ref="BL116:BL117"/>
    <mergeCell ref="BA112:BA117"/>
    <mergeCell ref="BB112:BB113"/>
    <mergeCell ref="BC112:BC117"/>
    <mergeCell ref="BD112:BD113"/>
    <mergeCell ref="BE112:BE117"/>
    <mergeCell ref="BF112:BF113"/>
    <mergeCell ref="AV116:AV117"/>
    <mergeCell ref="AW116:AW117"/>
    <mergeCell ref="BB116:BB117"/>
    <mergeCell ref="BD116:BD117"/>
    <mergeCell ref="BF116:BF117"/>
    <mergeCell ref="BH116:BH117"/>
    <mergeCell ref="AV114:AV115"/>
    <mergeCell ref="AW114:AW115"/>
    <mergeCell ref="BB114:BB115"/>
    <mergeCell ref="BD114:BD115"/>
    <mergeCell ref="BF114:BF115"/>
    <mergeCell ref="BH114:BH115"/>
    <mergeCell ref="BM112:BM117"/>
    <mergeCell ref="BN112:BN113"/>
    <mergeCell ref="BO112:BO117"/>
    <mergeCell ref="BP112:BP117"/>
    <mergeCell ref="BQ112:BQ117"/>
    <mergeCell ref="BF118:BF119"/>
    <mergeCell ref="BG118:BG123"/>
    <mergeCell ref="BH118:BH119"/>
    <mergeCell ref="BI118:BI123"/>
    <mergeCell ref="BD122:BD123"/>
    <mergeCell ref="BF122:BF123"/>
    <mergeCell ref="BH122:BH123"/>
    <mergeCell ref="AX118:AX123"/>
    <mergeCell ref="AY118:AY123"/>
    <mergeCell ref="AZ118:AZ123"/>
    <mergeCell ref="BA118:BA123"/>
    <mergeCell ref="BB118:BB119"/>
    <mergeCell ref="BC118:BC123"/>
    <mergeCell ref="BB122:BB123"/>
    <mergeCell ref="B118:B123"/>
    <mergeCell ref="C118:C123"/>
    <mergeCell ref="D118:D123"/>
    <mergeCell ref="E118:E123"/>
    <mergeCell ref="AV118:AV119"/>
    <mergeCell ref="AW118:AW119"/>
    <mergeCell ref="AV122:AV123"/>
    <mergeCell ref="AW122:AW123"/>
    <mergeCell ref="BN122:BN123"/>
    <mergeCell ref="B124:B129"/>
    <mergeCell ref="C124:C129"/>
    <mergeCell ref="D124:D129"/>
    <mergeCell ref="E124:E129"/>
    <mergeCell ref="AV124:AV125"/>
    <mergeCell ref="AW124:AW125"/>
    <mergeCell ref="AX124:AX129"/>
    <mergeCell ref="AY124:AY129"/>
    <mergeCell ref="AZ124:AZ129"/>
    <mergeCell ref="BP118:BP123"/>
    <mergeCell ref="BQ118:BQ123"/>
    <mergeCell ref="BR118:BR123"/>
    <mergeCell ref="AV120:AV121"/>
    <mergeCell ref="AW120:AW121"/>
    <mergeCell ref="BB120:BB121"/>
    <mergeCell ref="BD120:BD121"/>
    <mergeCell ref="BF120:BF121"/>
    <mergeCell ref="BH120:BH121"/>
    <mergeCell ref="BJ120:BJ121"/>
    <mergeCell ref="BJ118:BJ119"/>
    <mergeCell ref="BK118:BK123"/>
    <mergeCell ref="BL118:BL119"/>
    <mergeCell ref="BM118:BM123"/>
    <mergeCell ref="BN118:BN119"/>
    <mergeCell ref="BO118:BO123"/>
    <mergeCell ref="BL120:BL121"/>
    <mergeCell ref="BN120:BN121"/>
    <mergeCell ref="BJ122:BJ123"/>
    <mergeCell ref="BL122:BL123"/>
    <mergeCell ref="BD118:BD119"/>
    <mergeCell ref="BE118:BE123"/>
    <mergeCell ref="BR124:BR129"/>
    <mergeCell ref="BN126:BN127"/>
    <mergeCell ref="BN128:BN129"/>
    <mergeCell ref="BG124:BG129"/>
    <mergeCell ref="BH124:BH125"/>
    <mergeCell ref="BI124:BI129"/>
    <mergeCell ref="BJ124:BJ125"/>
    <mergeCell ref="BK124:BK129"/>
    <mergeCell ref="BL124:BL125"/>
    <mergeCell ref="BJ126:BJ127"/>
    <mergeCell ref="BL126:BL127"/>
    <mergeCell ref="BJ128:BJ129"/>
    <mergeCell ref="BL128:BL129"/>
    <mergeCell ref="BA124:BA129"/>
    <mergeCell ref="BB124:BB125"/>
    <mergeCell ref="BC124:BC129"/>
    <mergeCell ref="BD124:BD125"/>
    <mergeCell ref="BE124:BE129"/>
    <mergeCell ref="BF124:BF125"/>
    <mergeCell ref="AV128:AV129"/>
    <mergeCell ref="AW128:AW129"/>
    <mergeCell ref="BB128:BB129"/>
    <mergeCell ref="BD128:BD129"/>
    <mergeCell ref="BF128:BF129"/>
    <mergeCell ref="BH128:BH129"/>
    <mergeCell ref="AV126:AV127"/>
    <mergeCell ref="AW126:AW127"/>
    <mergeCell ref="BB126:BB127"/>
    <mergeCell ref="BD126:BD127"/>
    <mergeCell ref="BF126:BF127"/>
    <mergeCell ref="BH126:BH127"/>
    <mergeCell ref="BM124:BM129"/>
    <mergeCell ref="BN124:BN125"/>
    <mergeCell ref="BO124:BO129"/>
    <mergeCell ref="BP124:BP129"/>
    <mergeCell ref="BQ124:BQ129"/>
    <mergeCell ref="BF130:BF131"/>
    <mergeCell ref="BG130:BG135"/>
    <mergeCell ref="BH130:BH131"/>
    <mergeCell ref="BI130:BI135"/>
    <mergeCell ref="BD134:BD135"/>
    <mergeCell ref="BF134:BF135"/>
    <mergeCell ref="BH134:BH135"/>
    <mergeCell ref="AX130:AX135"/>
    <mergeCell ref="AY130:AY135"/>
    <mergeCell ref="AZ130:AZ135"/>
    <mergeCell ref="BA130:BA135"/>
    <mergeCell ref="BB130:BB131"/>
    <mergeCell ref="BC130:BC135"/>
    <mergeCell ref="BB134:BB135"/>
    <mergeCell ref="B130:B135"/>
    <mergeCell ref="C130:C135"/>
    <mergeCell ref="D130:D135"/>
    <mergeCell ref="E130:E135"/>
    <mergeCell ref="AV130:AV131"/>
    <mergeCell ref="AW130:AW131"/>
    <mergeCell ref="AV134:AV135"/>
    <mergeCell ref="AW134:AW135"/>
    <mergeCell ref="BN134:BN135"/>
    <mergeCell ref="B136:B141"/>
    <mergeCell ref="C136:C141"/>
    <mergeCell ref="D136:D141"/>
    <mergeCell ref="E136:E141"/>
    <mergeCell ref="AV136:AV137"/>
    <mergeCell ref="AW136:AW137"/>
    <mergeCell ref="AX136:AX141"/>
    <mergeCell ref="AY136:AY141"/>
    <mergeCell ref="AZ136:AZ141"/>
    <mergeCell ref="BP130:BP135"/>
    <mergeCell ref="BQ130:BQ135"/>
    <mergeCell ref="BR130:BR135"/>
    <mergeCell ref="AV132:AV133"/>
    <mergeCell ref="AW132:AW133"/>
    <mergeCell ref="BB132:BB133"/>
    <mergeCell ref="BD132:BD133"/>
    <mergeCell ref="BF132:BF133"/>
    <mergeCell ref="BH132:BH133"/>
    <mergeCell ref="BJ132:BJ133"/>
    <mergeCell ref="BJ130:BJ131"/>
    <mergeCell ref="BK130:BK135"/>
    <mergeCell ref="BL130:BL131"/>
    <mergeCell ref="BM130:BM135"/>
    <mergeCell ref="BN130:BN131"/>
    <mergeCell ref="BO130:BO135"/>
    <mergeCell ref="BL132:BL133"/>
    <mergeCell ref="BN132:BN133"/>
    <mergeCell ref="BJ134:BJ135"/>
    <mergeCell ref="BL134:BL135"/>
    <mergeCell ref="BD130:BD131"/>
    <mergeCell ref="BE130:BE135"/>
    <mergeCell ref="BR136:BR141"/>
    <mergeCell ref="BN138:BN139"/>
    <mergeCell ref="BN140:BN141"/>
    <mergeCell ref="BG136:BG141"/>
    <mergeCell ref="BH136:BH137"/>
    <mergeCell ref="BI136:BI141"/>
    <mergeCell ref="BJ136:BJ137"/>
    <mergeCell ref="BK136:BK141"/>
    <mergeCell ref="BL136:BL137"/>
    <mergeCell ref="BJ138:BJ139"/>
    <mergeCell ref="BL138:BL139"/>
    <mergeCell ref="BJ140:BJ141"/>
    <mergeCell ref="BL140:BL141"/>
    <mergeCell ref="BA136:BA141"/>
    <mergeCell ref="BB136:BB137"/>
    <mergeCell ref="BC136:BC141"/>
    <mergeCell ref="BD136:BD137"/>
    <mergeCell ref="BE136:BE141"/>
    <mergeCell ref="BF136:BF137"/>
    <mergeCell ref="AV140:AV141"/>
    <mergeCell ref="AW140:AW141"/>
    <mergeCell ref="BB140:BB141"/>
    <mergeCell ref="BD140:BD141"/>
    <mergeCell ref="BF140:BF141"/>
    <mergeCell ref="BH140:BH141"/>
    <mergeCell ref="AV138:AV139"/>
    <mergeCell ref="AW138:AW139"/>
    <mergeCell ref="BB138:BB139"/>
    <mergeCell ref="BD138:BD139"/>
    <mergeCell ref="BF138:BF139"/>
    <mergeCell ref="BH138:BH139"/>
    <mergeCell ref="BM136:BM141"/>
    <mergeCell ref="BN136:BN137"/>
    <mergeCell ref="BO136:BO141"/>
    <mergeCell ref="BP136:BP141"/>
    <mergeCell ref="BQ136:BQ141"/>
    <mergeCell ref="BF142:BF143"/>
    <mergeCell ref="BG142:BG147"/>
    <mergeCell ref="BH142:BH143"/>
    <mergeCell ref="BI142:BI147"/>
    <mergeCell ref="BD146:BD147"/>
    <mergeCell ref="BF146:BF147"/>
    <mergeCell ref="BH146:BH147"/>
    <mergeCell ref="AX142:AX147"/>
    <mergeCell ref="AY142:AY147"/>
    <mergeCell ref="AZ142:AZ147"/>
    <mergeCell ref="BA142:BA147"/>
    <mergeCell ref="BB142:BB143"/>
    <mergeCell ref="BC142:BC147"/>
    <mergeCell ref="BB146:BB147"/>
    <mergeCell ref="B142:B147"/>
    <mergeCell ref="C142:C147"/>
    <mergeCell ref="D142:D147"/>
    <mergeCell ref="E142:E147"/>
    <mergeCell ref="AV142:AV143"/>
    <mergeCell ref="AW142:AW143"/>
    <mergeCell ref="AV146:AV147"/>
    <mergeCell ref="AW146:AW147"/>
    <mergeCell ref="BN146:BN147"/>
    <mergeCell ref="B148:B153"/>
    <mergeCell ref="C148:C153"/>
    <mergeCell ref="D148:D153"/>
    <mergeCell ref="E148:E153"/>
    <mergeCell ref="AV148:AV149"/>
    <mergeCell ref="AW148:AW149"/>
    <mergeCell ref="AX148:AX153"/>
    <mergeCell ref="AY148:AY153"/>
    <mergeCell ref="AZ148:AZ153"/>
    <mergeCell ref="BP142:BP147"/>
    <mergeCell ref="BQ142:BQ147"/>
    <mergeCell ref="BR142:BR147"/>
    <mergeCell ref="AV144:AV145"/>
    <mergeCell ref="AW144:AW145"/>
    <mergeCell ref="BB144:BB145"/>
    <mergeCell ref="BD144:BD145"/>
    <mergeCell ref="BF144:BF145"/>
    <mergeCell ref="BH144:BH145"/>
    <mergeCell ref="BJ144:BJ145"/>
    <mergeCell ref="BJ142:BJ143"/>
    <mergeCell ref="BK142:BK147"/>
    <mergeCell ref="BL142:BL143"/>
    <mergeCell ref="BM142:BM147"/>
    <mergeCell ref="BN142:BN143"/>
    <mergeCell ref="BO142:BO147"/>
    <mergeCell ref="BL144:BL145"/>
    <mergeCell ref="BN144:BN145"/>
    <mergeCell ref="BJ146:BJ147"/>
    <mergeCell ref="BL146:BL147"/>
    <mergeCell ref="BD142:BD143"/>
    <mergeCell ref="BE142:BE147"/>
    <mergeCell ref="BR148:BR153"/>
    <mergeCell ref="BN150:BN151"/>
    <mergeCell ref="BN152:BN153"/>
    <mergeCell ref="BG148:BG153"/>
    <mergeCell ref="BH148:BH149"/>
    <mergeCell ref="BI148:BI153"/>
    <mergeCell ref="BJ148:BJ149"/>
    <mergeCell ref="BK148:BK153"/>
    <mergeCell ref="BL148:BL149"/>
    <mergeCell ref="BJ150:BJ151"/>
    <mergeCell ref="BL150:BL151"/>
    <mergeCell ref="BJ152:BJ153"/>
    <mergeCell ref="BL152:BL153"/>
    <mergeCell ref="BA148:BA153"/>
    <mergeCell ref="BB148:BB149"/>
    <mergeCell ref="BC148:BC153"/>
    <mergeCell ref="BD148:BD149"/>
    <mergeCell ref="BE148:BE153"/>
    <mergeCell ref="BF148:BF149"/>
    <mergeCell ref="AV152:AV153"/>
    <mergeCell ref="AW152:AW153"/>
    <mergeCell ref="BB152:BB153"/>
    <mergeCell ref="BD152:BD153"/>
    <mergeCell ref="BF152:BF153"/>
    <mergeCell ref="BH152:BH153"/>
    <mergeCell ref="AV150:AV151"/>
    <mergeCell ref="AW150:AW151"/>
    <mergeCell ref="BB150:BB151"/>
    <mergeCell ref="BD150:BD151"/>
    <mergeCell ref="BF150:BF151"/>
    <mergeCell ref="BH150:BH151"/>
    <mergeCell ref="BM148:BM153"/>
    <mergeCell ref="BN148:BN149"/>
    <mergeCell ref="BO148:BO153"/>
    <mergeCell ref="BP148:BP153"/>
    <mergeCell ref="BQ148:BQ153"/>
    <mergeCell ref="BF154:BF155"/>
    <mergeCell ref="BG154:BG159"/>
    <mergeCell ref="BH154:BH155"/>
    <mergeCell ref="BI154:BI159"/>
    <mergeCell ref="BD158:BD159"/>
    <mergeCell ref="BF158:BF159"/>
    <mergeCell ref="BH158:BH159"/>
    <mergeCell ref="AX154:AX159"/>
    <mergeCell ref="AY154:AY159"/>
    <mergeCell ref="AZ154:AZ159"/>
    <mergeCell ref="BA154:BA159"/>
    <mergeCell ref="BB154:BB155"/>
    <mergeCell ref="BC154:BC159"/>
    <mergeCell ref="BB158:BB159"/>
    <mergeCell ref="B154:B159"/>
    <mergeCell ref="C154:C159"/>
    <mergeCell ref="D154:D159"/>
    <mergeCell ref="E154:E159"/>
    <mergeCell ref="AV154:AV155"/>
    <mergeCell ref="AW154:AW155"/>
    <mergeCell ref="AV158:AV159"/>
    <mergeCell ref="AW158:AW159"/>
    <mergeCell ref="BN158:BN159"/>
    <mergeCell ref="B160:B165"/>
    <mergeCell ref="C160:C165"/>
    <mergeCell ref="D160:D165"/>
    <mergeCell ref="E160:E165"/>
    <mergeCell ref="AV160:AV161"/>
    <mergeCell ref="AW160:AW161"/>
    <mergeCell ref="AX160:AX165"/>
    <mergeCell ref="AY160:AY165"/>
    <mergeCell ref="AZ160:AZ165"/>
    <mergeCell ref="BP154:BP159"/>
    <mergeCell ref="BQ154:BQ159"/>
    <mergeCell ref="BR154:BR159"/>
    <mergeCell ref="AV156:AV157"/>
    <mergeCell ref="AW156:AW157"/>
    <mergeCell ref="BB156:BB157"/>
    <mergeCell ref="BD156:BD157"/>
    <mergeCell ref="BF156:BF157"/>
    <mergeCell ref="BH156:BH157"/>
    <mergeCell ref="BJ156:BJ157"/>
    <mergeCell ref="BJ154:BJ155"/>
    <mergeCell ref="BK154:BK159"/>
    <mergeCell ref="BL154:BL155"/>
    <mergeCell ref="BM154:BM159"/>
    <mergeCell ref="BN154:BN155"/>
    <mergeCell ref="BO154:BO159"/>
    <mergeCell ref="BL156:BL157"/>
    <mergeCell ref="BN156:BN157"/>
    <mergeCell ref="BJ158:BJ159"/>
    <mergeCell ref="BL158:BL159"/>
    <mergeCell ref="BD154:BD155"/>
    <mergeCell ref="BE154:BE159"/>
    <mergeCell ref="BR160:BR165"/>
    <mergeCell ref="BN162:BN163"/>
    <mergeCell ref="BN164:BN165"/>
    <mergeCell ref="BG160:BG165"/>
    <mergeCell ref="BH160:BH161"/>
    <mergeCell ref="BI160:BI165"/>
    <mergeCell ref="BJ160:BJ161"/>
    <mergeCell ref="BK160:BK165"/>
    <mergeCell ref="BL160:BL161"/>
    <mergeCell ref="BJ162:BJ163"/>
    <mergeCell ref="BL162:BL163"/>
    <mergeCell ref="BJ164:BJ165"/>
    <mergeCell ref="BL164:BL165"/>
    <mergeCell ref="BA160:BA165"/>
    <mergeCell ref="BB160:BB161"/>
    <mergeCell ref="BC160:BC165"/>
    <mergeCell ref="BD160:BD161"/>
    <mergeCell ref="BE160:BE165"/>
    <mergeCell ref="BF160:BF161"/>
    <mergeCell ref="AV164:AV165"/>
    <mergeCell ref="AW164:AW165"/>
    <mergeCell ref="BB164:BB165"/>
    <mergeCell ref="BD164:BD165"/>
    <mergeCell ref="BF164:BF165"/>
    <mergeCell ref="BH164:BH165"/>
    <mergeCell ref="AV162:AV163"/>
    <mergeCell ref="AW162:AW163"/>
    <mergeCell ref="BB162:BB163"/>
    <mergeCell ref="BD162:BD163"/>
    <mergeCell ref="BF162:BF163"/>
    <mergeCell ref="BH162:BH163"/>
    <mergeCell ref="BM160:BM165"/>
    <mergeCell ref="BN160:BN161"/>
    <mergeCell ref="BO160:BO165"/>
    <mergeCell ref="BP160:BP165"/>
    <mergeCell ref="BQ160:BQ165"/>
    <mergeCell ref="BF166:BF167"/>
    <mergeCell ref="BG166:BG171"/>
    <mergeCell ref="BH166:BH167"/>
    <mergeCell ref="BI166:BI171"/>
    <mergeCell ref="BD170:BD171"/>
    <mergeCell ref="BF170:BF171"/>
    <mergeCell ref="BH170:BH171"/>
    <mergeCell ref="AX166:AX171"/>
    <mergeCell ref="AY166:AY171"/>
    <mergeCell ref="AZ166:AZ171"/>
    <mergeCell ref="BA166:BA171"/>
    <mergeCell ref="BB166:BB167"/>
    <mergeCell ref="BC166:BC171"/>
    <mergeCell ref="BB170:BB171"/>
    <mergeCell ref="B166:B171"/>
    <mergeCell ref="C166:C171"/>
    <mergeCell ref="D166:D171"/>
    <mergeCell ref="E166:E171"/>
    <mergeCell ref="AV166:AV167"/>
    <mergeCell ref="AW166:AW167"/>
    <mergeCell ref="AV170:AV171"/>
    <mergeCell ref="AW170:AW171"/>
    <mergeCell ref="BN170:BN171"/>
    <mergeCell ref="B172:B177"/>
    <mergeCell ref="C172:C177"/>
    <mergeCell ref="D172:D177"/>
    <mergeCell ref="E172:E177"/>
    <mergeCell ref="AV172:AV173"/>
    <mergeCell ref="AW172:AW173"/>
    <mergeCell ref="AX172:AX177"/>
    <mergeCell ref="AY172:AY177"/>
    <mergeCell ref="AZ172:AZ177"/>
    <mergeCell ref="BP166:BP171"/>
    <mergeCell ref="BQ166:BQ171"/>
    <mergeCell ref="BR166:BR171"/>
    <mergeCell ref="AV168:AV169"/>
    <mergeCell ref="AW168:AW169"/>
    <mergeCell ref="BB168:BB169"/>
    <mergeCell ref="BD168:BD169"/>
    <mergeCell ref="BF168:BF169"/>
    <mergeCell ref="BH168:BH169"/>
    <mergeCell ref="BJ168:BJ169"/>
    <mergeCell ref="BJ166:BJ167"/>
    <mergeCell ref="BK166:BK171"/>
    <mergeCell ref="BL166:BL167"/>
    <mergeCell ref="BM166:BM171"/>
    <mergeCell ref="BN166:BN167"/>
    <mergeCell ref="BO166:BO171"/>
    <mergeCell ref="BL168:BL169"/>
    <mergeCell ref="BN168:BN169"/>
    <mergeCell ref="BJ170:BJ171"/>
    <mergeCell ref="BL170:BL171"/>
    <mergeCell ref="BD166:BD167"/>
    <mergeCell ref="BE166:BE171"/>
    <mergeCell ref="BM172:BM177"/>
    <mergeCell ref="BN172:BN173"/>
    <mergeCell ref="BO172:BO177"/>
    <mergeCell ref="BP172:BP177"/>
    <mergeCell ref="BQ172:BQ177"/>
    <mergeCell ref="BR172:BR177"/>
    <mergeCell ref="BN174:BN175"/>
    <mergeCell ref="BN176:BN177"/>
    <mergeCell ref="BG172:BG177"/>
    <mergeCell ref="BH172:BH173"/>
    <mergeCell ref="BI172:BI177"/>
    <mergeCell ref="BJ172:BJ173"/>
    <mergeCell ref="BK172:BK177"/>
    <mergeCell ref="BL172:BL173"/>
    <mergeCell ref="BJ174:BJ175"/>
    <mergeCell ref="BL174:BL175"/>
    <mergeCell ref="BJ176:BJ177"/>
    <mergeCell ref="BL176:BL177"/>
    <mergeCell ref="B178:B183"/>
    <mergeCell ref="C178:C183"/>
    <mergeCell ref="D178:D183"/>
    <mergeCell ref="E178:E183"/>
    <mergeCell ref="AV178:AV179"/>
    <mergeCell ref="AW178:AW179"/>
    <mergeCell ref="AV182:AV183"/>
    <mergeCell ref="AW182:AW183"/>
    <mergeCell ref="AV176:AV177"/>
    <mergeCell ref="AW176:AW177"/>
    <mergeCell ref="BB176:BB177"/>
    <mergeCell ref="BD176:BD177"/>
    <mergeCell ref="BF176:BF177"/>
    <mergeCell ref="BH176:BH177"/>
    <mergeCell ref="AV174:AV175"/>
    <mergeCell ref="AW174:AW175"/>
    <mergeCell ref="BB174:BB175"/>
    <mergeCell ref="BD174:BD175"/>
    <mergeCell ref="BF174:BF175"/>
    <mergeCell ref="BH174:BH175"/>
    <mergeCell ref="BA172:BA177"/>
    <mergeCell ref="BB172:BB173"/>
    <mergeCell ref="BC172:BC177"/>
    <mergeCell ref="BD172:BD173"/>
    <mergeCell ref="BE172:BE177"/>
    <mergeCell ref="BF172:BF173"/>
    <mergeCell ref="BJ182:BJ183"/>
    <mergeCell ref="BL182:BL183"/>
    <mergeCell ref="BD178:BD179"/>
    <mergeCell ref="BE178:BE183"/>
    <mergeCell ref="BF178:BF179"/>
    <mergeCell ref="BG178:BG183"/>
    <mergeCell ref="BH178:BH179"/>
    <mergeCell ref="BI178:BI183"/>
    <mergeCell ref="BD182:BD183"/>
    <mergeCell ref="BF182:BF183"/>
    <mergeCell ref="BH182:BH183"/>
    <mergeCell ref="AX178:AX183"/>
    <mergeCell ref="AY178:AY183"/>
    <mergeCell ref="AZ178:AZ183"/>
    <mergeCell ref="BA178:BA183"/>
    <mergeCell ref="BB178:BB179"/>
    <mergeCell ref="BC178:BC183"/>
    <mergeCell ref="BB182:BB183"/>
    <mergeCell ref="BA184:BA189"/>
    <mergeCell ref="BB184:BB185"/>
    <mergeCell ref="BC184:BC189"/>
    <mergeCell ref="BD184:BD185"/>
    <mergeCell ref="BE184:BE189"/>
    <mergeCell ref="BN182:BN183"/>
    <mergeCell ref="B184:B189"/>
    <mergeCell ref="C184:C189"/>
    <mergeCell ref="D184:D189"/>
    <mergeCell ref="E184:E189"/>
    <mergeCell ref="AV184:AV185"/>
    <mergeCell ref="AW184:AW185"/>
    <mergeCell ref="AX184:AX189"/>
    <mergeCell ref="AY184:AY189"/>
    <mergeCell ref="BP178:BP183"/>
    <mergeCell ref="BQ178:BQ183"/>
    <mergeCell ref="BR178:BR183"/>
    <mergeCell ref="AV180:AV181"/>
    <mergeCell ref="AW180:AW181"/>
    <mergeCell ref="BB180:BB181"/>
    <mergeCell ref="BD180:BD181"/>
    <mergeCell ref="BF180:BF181"/>
    <mergeCell ref="BH180:BH181"/>
    <mergeCell ref="BJ180:BJ181"/>
    <mergeCell ref="BJ178:BJ179"/>
    <mergeCell ref="BK178:BK183"/>
    <mergeCell ref="BL178:BL179"/>
    <mergeCell ref="BM178:BM183"/>
    <mergeCell ref="BN178:BN179"/>
    <mergeCell ref="BO178:BO183"/>
    <mergeCell ref="BL180:BL181"/>
    <mergeCell ref="BN180:BN181"/>
    <mergeCell ref="AV188:AV189"/>
    <mergeCell ref="AW188:AW189"/>
    <mergeCell ref="BB188:BB189"/>
    <mergeCell ref="BD188:BD189"/>
    <mergeCell ref="BF188:BF189"/>
    <mergeCell ref="BH188:BH189"/>
    <mergeCell ref="BR184:BR189"/>
    <mergeCell ref="AV186:AV187"/>
    <mergeCell ref="AW186:AW187"/>
    <mergeCell ref="BB186:BB187"/>
    <mergeCell ref="BD186:BD187"/>
    <mergeCell ref="BF186:BF187"/>
    <mergeCell ref="BH186:BH187"/>
    <mergeCell ref="BJ186:BJ187"/>
    <mergeCell ref="BL186:BL187"/>
    <mergeCell ref="BN186:BN187"/>
    <mergeCell ref="BL184:BL185"/>
    <mergeCell ref="BM184:BM189"/>
    <mergeCell ref="BN184:BN185"/>
    <mergeCell ref="BO184:BO189"/>
    <mergeCell ref="BP184:BP189"/>
    <mergeCell ref="BQ184:BQ189"/>
    <mergeCell ref="BL188:BL189"/>
    <mergeCell ref="BN188:BN189"/>
    <mergeCell ref="BF184:BF185"/>
    <mergeCell ref="BG184:BG189"/>
    <mergeCell ref="BH184:BH185"/>
    <mergeCell ref="BI184:BI189"/>
    <mergeCell ref="BJ184:BJ185"/>
    <mergeCell ref="BK184:BK189"/>
    <mergeCell ref="BJ188:BJ189"/>
    <mergeCell ref="AZ184:AZ189"/>
    <mergeCell ref="BF190:BF191"/>
    <mergeCell ref="BG190:BG195"/>
    <mergeCell ref="BH190:BH191"/>
    <mergeCell ref="BI190:BI195"/>
    <mergeCell ref="BD194:BD195"/>
    <mergeCell ref="BF194:BF195"/>
    <mergeCell ref="BH194:BH195"/>
    <mergeCell ref="AX190:AX195"/>
    <mergeCell ref="AY190:AY195"/>
    <mergeCell ref="AZ190:AZ195"/>
    <mergeCell ref="BA190:BA195"/>
    <mergeCell ref="BB190:BB191"/>
    <mergeCell ref="BC190:BC195"/>
    <mergeCell ref="BB194:BB195"/>
    <mergeCell ref="B190:B195"/>
    <mergeCell ref="C190:C195"/>
    <mergeCell ref="D190:D195"/>
    <mergeCell ref="E190:E195"/>
    <mergeCell ref="AV190:AV191"/>
    <mergeCell ref="AW190:AW191"/>
    <mergeCell ref="AV194:AV195"/>
    <mergeCell ref="AW194:AW195"/>
    <mergeCell ref="BN194:BN195"/>
    <mergeCell ref="B196:B201"/>
    <mergeCell ref="C196:C201"/>
    <mergeCell ref="D196:D201"/>
    <mergeCell ref="E196:E201"/>
    <mergeCell ref="AV196:AV197"/>
    <mergeCell ref="AW196:AW197"/>
    <mergeCell ref="AX196:AX201"/>
    <mergeCell ref="AY196:AY201"/>
    <mergeCell ref="AZ196:AZ201"/>
    <mergeCell ref="BP190:BP195"/>
    <mergeCell ref="BQ190:BQ195"/>
    <mergeCell ref="BR190:BR195"/>
    <mergeCell ref="AV192:AV193"/>
    <mergeCell ref="AW192:AW193"/>
    <mergeCell ref="BB192:BB193"/>
    <mergeCell ref="BD192:BD193"/>
    <mergeCell ref="BF192:BF193"/>
    <mergeCell ref="BH192:BH193"/>
    <mergeCell ref="BJ192:BJ193"/>
    <mergeCell ref="BJ190:BJ191"/>
    <mergeCell ref="BK190:BK195"/>
    <mergeCell ref="BL190:BL191"/>
    <mergeCell ref="BM190:BM195"/>
    <mergeCell ref="BN190:BN191"/>
    <mergeCell ref="BO190:BO195"/>
    <mergeCell ref="BL192:BL193"/>
    <mergeCell ref="BN192:BN193"/>
    <mergeCell ref="BJ194:BJ195"/>
    <mergeCell ref="BL194:BL195"/>
    <mergeCell ref="BD190:BD191"/>
    <mergeCell ref="BE190:BE195"/>
    <mergeCell ref="BR196:BR201"/>
    <mergeCell ref="BN198:BN199"/>
    <mergeCell ref="BN200:BN201"/>
    <mergeCell ref="BG196:BG201"/>
    <mergeCell ref="BH196:BH197"/>
    <mergeCell ref="BI196:BI201"/>
    <mergeCell ref="BJ196:BJ197"/>
    <mergeCell ref="BK196:BK201"/>
    <mergeCell ref="BL196:BL197"/>
    <mergeCell ref="BJ198:BJ199"/>
    <mergeCell ref="BL198:BL199"/>
    <mergeCell ref="BJ200:BJ201"/>
    <mergeCell ref="BL200:BL201"/>
    <mergeCell ref="BA196:BA201"/>
    <mergeCell ref="BB196:BB197"/>
    <mergeCell ref="BC196:BC201"/>
    <mergeCell ref="BD196:BD197"/>
    <mergeCell ref="BE196:BE201"/>
    <mergeCell ref="BF196:BF197"/>
    <mergeCell ref="AV200:AV201"/>
    <mergeCell ref="AW200:AW201"/>
    <mergeCell ref="BB200:BB201"/>
    <mergeCell ref="BD200:BD201"/>
    <mergeCell ref="BF200:BF201"/>
    <mergeCell ref="BH200:BH201"/>
    <mergeCell ref="AV198:AV199"/>
    <mergeCell ref="AW198:AW199"/>
    <mergeCell ref="BB198:BB199"/>
    <mergeCell ref="BD198:BD199"/>
    <mergeCell ref="BF198:BF199"/>
    <mergeCell ref="BH198:BH199"/>
    <mergeCell ref="BM196:BM201"/>
    <mergeCell ref="BN196:BN197"/>
    <mergeCell ref="BO196:BO201"/>
    <mergeCell ref="BP196:BP201"/>
    <mergeCell ref="BQ196:BQ201"/>
    <mergeCell ref="BF202:BF203"/>
    <mergeCell ref="BG202:BG207"/>
    <mergeCell ref="BH202:BH203"/>
    <mergeCell ref="BI202:BI207"/>
    <mergeCell ref="BD206:BD207"/>
    <mergeCell ref="BF206:BF207"/>
    <mergeCell ref="BH206:BH207"/>
    <mergeCell ref="AX202:AX207"/>
    <mergeCell ref="AY202:AY207"/>
    <mergeCell ref="AZ202:AZ207"/>
    <mergeCell ref="BA202:BA207"/>
    <mergeCell ref="BB202:BB203"/>
    <mergeCell ref="BC202:BC207"/>
    <mergeCell ref="BB206:BB207"/>
    <mergeCell ref="B202:B207"/>
    <mergeCell ref="C202:C207"/>
    <mergeCell ref="D202:D207"/>
    <mergeCell ref="E202:E207"/>
    <mergeCell ref="AV202:AV203"/>
    <mergeCell ref="AW202:AW203"/>
    <mergeCell ref="AV206:AV207"/>
    <mergeCell ref="AW206:AW207"/>
    <mergeCell ref="BN206:BN207"/>
    <mergeCell ref="B208:B213"/>
    <mergeCell ref="C208:C213"/>
    <mergeCell ref="D208:D213"/>
    <mergeCell ref="E208:E213"/>
    <mergeCell ref="AV208:AV209"/>
    <mergeCell ref="AW208:AW209"/>
    <mergeCell ref="AX208:AX213"/>
    <mergeCell ref="AY208:AY213"/>
    <mergeCell ref="AZ208:AZ213"/>
    <mergeCell ref="BP202:BP207"/>
    <mergeCell ref="BQ202:BQ207"/>
    <mergeCell ref="BR202:BR207"/>
    <mergeCell ref="AV204:AV205"/>
    <mergeCell ref="AW204:AW205"/>
    <mergeCell ref="BB204:BB205"/>
    <mergeCell ref="BD204:BD205"/>
    <mergeCell ref="BF204:BF205"/>
    <mergeCell ref="BH204:BH205"/>
    <mergeCell ref="BJ204:BJ205"/>
    <mergeCell ref="BJ202:BJ203"/>
    <mergeCell ref="BK202:BK207"/>
    <mergeCell ref="BL202:BL203"/>
    <mergeCell ref="BM202:BM207"/>
    <mergeCell ref="BN202:BN203"/>
    <mergeCell ref="BO202:BO207"/>
    <mergeCell ref="BL204:BL205"/>
    <mergeCell ref="BN204:BN205"/>
    <mergeCell ref="BJ206:BJ207"/>
    <mergeCell ref="BL206:BL207"/>
    <mergeCell ref="BD202:BD203"/>
    <mergeCell ref="BE202:BE207"/>
    <mergeCell ref="BR208:BR213"/>
    <mergeCell ref="BN210:BN211"/>
    <mergeCell ref="BN212:BN213"/>
    <mergeCell ref="BG208:BG213"/>
    <mergeCell ref="BH208:BH209"/>
    <mergeCell ref="BI208:BI213"/>
    <mergeCell ref="BJ208:BJ209"/>
    <mergeCell ref="BK208:BK213"/>
    <mergeCell ref="BL208:BL209"/>
    <mergeCell ref="BJ210:BJ211"/>
    <mergeCell ref="BL210:BL211"/>
    <mergeCell ref="BJ212:BJ213"/>
    <mergeCell ref="BL212:BL213"/>
    <mergeCell ref="BA208:BA213"/>
    <mergeCell ref="BB208:BB209"/>
    <mergeCell ref="BC208:BC213"/>
    <mergeCell ref="BD208:BD209"/>
    <mergeCell ref="BE208:BE213"/>
    <mergeCell ref="BF208:BF209"/>
    <mergeCell ref="AV212:AV213"/>
    <mergeCell ref="AW212:AW213"/>
    <mergeCell ref="BB212:BB213"/>
    <mergeCell ref="BD212:BD213"/>
    <mergeCell ref="BF212:BF213"/>
    <mergeCell ref="BH212:BH213"/>
    <mergeCell ref="AV210:AV211"/>
    <mergeCell ref="AW210:AW211"/>
    <mergeCell ref="BB210:BB211"/>
    <mergeCell ref="BD210:BD211"/>
    <mergeCell ref="BF210:BF211"/>
    <mergeCell ref="BH210:BH211"/>
    <mergeCell ref="BM208:BM213"/>
    <mergeCell ref="BN208:BN209"/>
    <mergeCell ref="BO208:BO213"/>
    <mergeCell ref="BP208:BP213"/>
    <mergeCell ref="BQ208:BQ213"/>
    <mergeCell ref="BF214:BF215"/>
    <mergeCell ref="BG214:BG219"/>
    <mergeCell ref="BH214:BH215"/>
    <mergeCell ref="BI214:BI219"/>
    <mergeCell ref="BD218:BD219"/>
    <mergeCell ref="BF218:BF219"/>
    <mergeCell ref="BH218:BH219"/>
    <mergeCell ref="AX214:AX219"/>
    <mergeCell ref="AY214:AY219"/>
    <mergeCell ref="AZ214:AZ219"/>
    <mergeCell ref="BA214:BA219"/>
    <mergeCell ref="BB214:BB215"/>
    <mergeCell ref="BC214:BC219"/>
    <mergeCell ref="BB218:BB219"/>
    <mergeCell ref="B214:B219"/>
    <mergeCell ref="C214:C219"/>
    <mergeCell ref="D214:D219"/>
    <mergeCell ref="E214:E219"/>
    <mergeCell ref="AV214:AV215"/>
    <mergeCell ref="AW214:AW215"/>
    <mergeCell ref="AV218:AV219"/>
    <mergeCell ref="AW218:AW219"/>
    <mergeCell ref="BN218:BN219"/>
    <mergeCell ref="B220:B225"/>
    <mergeCell ref="C220:C225"/>
    <mergeCell ref="D220:D225"/>
    <mergeCell ref="E220:E225"/>
    <mergeCell ref="AV220:AV221"/>
    <mergeCell ref="AW220:AW221"/>
    <mergeCell ref="AX220:AX225"/>
    <mergeCell ref="AY220:AY225"/>
    <mergeCell ref="AZ220:AZ225"/>
    <mergeCell ref="BP214:BP219"/>
    <mergeCell ref="BQ214:BQ219"/>
    <mergeCell ref="BR214:BR219"/>
    <mergeCell ref="AV216:AV217"/>
    <mergeCell ref="AW216:AW217"/>
    <mergeCell ref="BB216:BB217"/>
    <mergeCell ref="BD216:BD217"/>
    <mergeCell ref="BF216:BF217"/>
    <mergeCell ref="BH216:BH217"/>
    <mergeCell ref="BJ216:BJ217"/>
    <mergeCell ref="BJ214:BJ215"/>
    <mergeCell ref="BK214:BK219"/>
    <mergeCell ref="BL214:BL215"/>
    <mergeCell ref="BM214:BM219"/>
    <mergeCell ref="BN214:BN215"/>
    <mergeCell ref="BO214:BO219"/>
    <mergeCell ref="BL216:BL217"/>
    <mergeCell ref="BN216:BN217"/>
    <mergeCell ref="BJ218:BJ219"/>
    <mergeCell ref="BL218:BL219"/>
    <mergeCell ref="BD214:BD215"/>
    <mergeCell ref="BE214:BE219"/>
    <mergeCell ref="BM220:BM225"/>
    <mergeCell ref="BN220:BN221"/>
    <mergeCell ref="BO220:BO225"/>
    <mergeCell ref="BP220:BP225"/>
    <mergeCell ref="BQ220:BQ225"/>
    <mergeCell ref="BR220:BR225"/>
    <mergeCell ref="BN222:BN223"/>
    <mergeCell ref="BN224:BN225"/>
    <mergeCell ref="BG220:BG225"/>
    <mergeCell ref="BH220:BH221"/>
    <mergeCell ref="BI220:BI225"/>
    <mergeCell ref="BJ220:BJ221"/>
    <mergeCell ref="BK220:BK225"/>
    <mergeCell ref="BL220:BL221"/>
    <mergeCell ref="BJ222:BJ223"/>
    <mergeCell ref="BL222:BL223"/>
    <mergeCell ref="BJ224:BJ225"/>
    <mergeCell ref="BL224:BL225"/>
    <mergeCell ref="B226:B231"/>
    <mergeCell ref="C226:C231"/>
    <mergeCell ref="D226:D231"/>
    <mergeCell ref="E226:E231"/>
    <mergeCell ref="AV226:AV227"/>
    <mergeCell ref="AW226:AW227"/>
    <mergeCell ref="AV230:AV231"/>
    <mergeCell ref="AW230:AW231"/>
    <mergeCell ref="AV224:AV225"/>
    <mergeCell ref="AW224:AW225"/>
    <mergeCell ref="BB224:BB225"/>
    <mergeCell ref="BD224:BD225"/>
    <mergeCell ref="BF224:BF225"/>
    <mergeCell ref="BH224:BH225"/>
    <mergeCell ref="AV222:AV223"/>
    <mergeCell ref="AW222:AW223"/>
    <mergeCell ref="BB222:BB223"/>
    <mergeCell ref="BD222:BD223"/>
    <mergeCell ref="BF222:BF223"/>
    <mergeCell ref="BH222:BH223"/>
    <mergeCell ref="BA220:BA225"/>
    <mergeCell ref="BB220:BB221"/>
    <mergeCell ref="BC220:BC225"/>
    <mergeCell ref="BD220:BD221"/>
    <mergeCell ref="BE220:BE225"/>
    <mergeCell ref="BF220:BF221"/>
    <mergeCell ref="BJ230:BJ231"/>
    <mergeCell ref="BL230:BL231"/>
    <mergeCell ref="BD226:BD227"/>
    <mergeCell ref="BE226:BE231"/>
    <mergeCell ref="BF226:BF227"/>
    <mergeCell ref="BG226:BG231"/>
    <mergeCell ref="BH226:BH227"/>
    <mergeCell ref="BI226:BI231"/>
    <mergeCell ref="BD230:BD231"/>
    <mergeCell ref="BF230:BF231"/>
    <mergeCell ref="BH230:BH231"/>
    <mergeCell ref="AX226:AX231"/>
    <mergeCell ref="AY226:AY231"/>
    <mergeCell ref="AZ226:AZ231"/>
    <mergeCell ref="BA226:BA231"/>
    <mergeCell ref="BB226:BB227"/>
    <mergeCell ref="BC226:BC231"/>
    <mergeCell ref="BB230:BB231"/>
    <mergeCell ref="BA232:BA237"/>
    <mergeCell ref="BB232:BB233"/>
    <mergeCell ref="BC232:BC237"/>
    <mergeCell ref="BD232:BD233"/>
    <mergeCell ref="BE232:BE237"/>
    <mergeCell ref="BN230:BN231"/>
    <mergeCell ref="B232:B237"/>
    <mergeCell ref="C232:C237"/>
    <mergeCell ref="D232:D237"/>
    <mergeCell ref="E232:E237"/>
    <mergeCell ref="AV232:AV233"/>
    <mergeCell ref="AW232:AW233"/>
    <mergeCell ref="AX232:AX237"/>
    <mergeCell ref="AY232:AY237"/>
    <mergeCell ref="BP226:BP231"/>
    <mergeCell ref="BQ226:BQ231"/>
    <mergeCell ref="BR226:BR231"/>
    <mergeCell ref="AV228:AV229"/>
    <mergeCell ref="AW228:AW229"/>
    <mergeCell ref="BB228:BB229"/>
    <mergeCell ref="BD228:BD229"/>
    <mergeCell ref="BF228:BF229"/>
    <mergeCell ref="BH228:BH229"/>
    <mergeCell ref="BJ228:BJ229"/>
    <mergeCell ref="BJ226:BJ227"/>
    <mergeCell ref="BK226:BK231"/>
    <mergeCell ref="BL226:BL227"/>
    <mergeCell ref="BM226:BM231"/>
    <mergeCell ref="BN226:BN227"/>
    <mergeCell ref="BO226:BO231"/>
    <mergeCell ref="BL228:BL229"/>
    <mergeCell ref="BN228:BN229"/>
    <mergeCell ref="AV236:AV237"/>
    <mergeCell ref="AW236:AW237"/>
    <mergeCell ref="BB236:BB237"/>
    <mergeCell ref="BD236:BD237"/>
    <mergeCell ref="BF236:BF237"/>
    <mergeCell ref="BH236:BH237"/>
    <mergeCell ref="BR232:BR237"/>
    <mergeCell ref="AV234:AV235"/>
    <mergeCell ref="AW234:AW235"/>
    <mergeCell ref="BB234:BB235"/>
    <mergeCell ref="BD234:BD235"/>
    <mergeCell ref="BF234:BF235"/>
    <mergeCell ref="BH234:BH235"/>
    <mergeCell ref="BJ234:BJ235"/>
    <mergeCell ref="BL234:BL235"/>
    <mergeCell ref="BN234:BN235"/>
    <mergeCell ref="BL232:BL233"/>
    <mergeCell ref="BM232:BM237"/>
    <mergeCell ref="BN232:BN233"/>
    <mergeCell ref="BO232:BO237"/>
    <mergeCell ref="BP232:BP237"/>
    <mergeCell ref="BQ232:BQ237"/>
    <mergeCell ref="BL236:BL237"/>
    <mergeCell ref="BN236:BN237"/>
    <mergeCell ref="BF232:BF233"/>
    <mergeCell ref="BG232:BG237"/>
    <mergeCell ref="BH232:BH233"/>
    <mergeCell ref="BI232:BI237"/>
    <mergeCell ref="BJ232:BJ233"/>
    <mergeCell ref="BK232:BK237"/>
    <mergeCell ref="BJ236:BJ237"/>
    <mergeCell ref="AZ232:AZ237"/>
    <mergeCell ref="BF238:BF239"/>
    <mergeCell ref="BG238:BG243"/>
    <mergeCell ref="BH238:BH239"/>
    <mergeCell ref="BI238:BI243"/>
    <mergeCell ref="BD242:BD243"/>
    <mergeCell ref="BF242:BF243"/>
    <mergeCell ref="BH242:BH243"/>
    <mergeCell ref="AX238:AX243"/>
    <mergeCell ref="AY238:AY243"/>
    <mergeCell ref="AZ238:AZ243"/>
    <mergeCell ref="BA238:BA243"/>
    <mergeCell ref="BB238:BB239"/>
    <mergeCell ref="BC238:BC243"/>
    <mergeCell ref="BB242:BB243"/>
    <mergeCell ref="B238:B243"/>
    <mergeCell ref="C238:C243"/>
    <mergeCell ref="D238:D243"/>
    <mergeCell ref="E238:E243"/>
    <mergeCell ref="AV238:AV239"/>
    <mergeCell ref="AW238:AW239"/>
    <mergeCell ref="AV242:AV243"/>
    <mergeCell ref="AW242:AW243"/>
    <mergeCell ref="BN242:BN243"/>
    <mergeCell ref="B244:B249"/>
    <mergeCell ref="C244:C249"/>
    <mergeCell ref="D244:D249"/>
    <mergeCell ref="E244:E249"/>
    <mergeCell ref="AV244:AV245"/>
    <mergeCell ref="AW244:AW245"/>
    <mergeCell ref="AX244:AX249"/>
    <mergeCell ref="AY244:AY249"/>
    <mergeCell ref="AZ244:AZ249"/>
    <mergeCell ref="BP238:BP243"/>
    <mergeCell ref="BQ238:BQ243"/>
    <mergeCell ref="BR238:BR243"/>
    <mergeCell ref="AV240:AV241"/>
    <mergeCell ref="AW240:AW241"/>
    <mergeCell ref="BB240:BB241"/>
    <mergeCell ref="BD240:BD241"/>
    <mergeCell ref="BF240:BF241"/>
    <mergeCell ref="BH240:BH241"/>
    <mergeCell ref="BJ240:BJ241"/>
    <mergeCell ref="BJ238:BJ239"/>
    <mergeCell ref="BK238:BK243"/>
    <mergeCell ref="BL238:BL239"/>
    <mergeCell ref="BM238:BM243"/>
    <mergeCell ref="BN238:BN239"/>
    <mergeCell ref="BO238:BO243"/>
    <mergeCell ref="BL240:BL241"/>
    <mergeCell ref="BN240:BN241"/>
    <mergeCell ref="BJ242:BJ243"/>
    <mergeCell ref="BL242:BL243"/>
    <mergeCell ref="BD238:BD239"/>
    <mergeCell ref="BE238:BE243"/>
    <mergeCell ref="BR244:BR249"/>
    <mergeCell ref="BN246:BN247"/>
    <mergeCell ref="BN248:BN249"/>
    <mergeCell ref="BG244:BG249"/>
    <mergeCell ref="BH244:BH245"/>
    <mergeCell ref="BI244:BI249"/>
    <mergeCell ref="BJ244:BJ245"/>
    <mergeCell ref="BK244:BK249"/>
    <mergeCell ref="BL244:BL245"/>
    <mergeCell ref="BJ246:BJ247"/>
    <mergeCell ref="BL246:BL247"/>
    <mergeCell ref="BJ248:BJ249"/>
    <mergeCell ref="BL248:BL249"/>
    <mergeCell ref="BA244:BA249"/>
    <mergeCell ref="BB244:BB245"/>
    <mergeCell ref="BC244:BC249"/>
    <mergeCell ref="BD244:BD245"/>
    <mergeCell ref="BE244:BE249"/>
    <mergeCell ref="BF244:BF245"/>
    <mergeCell ref="AV248:AV249"/>
    <mergeCell ref="AW248:AW249"/>
    <mergeCell ref="BB248:BB249"/>
    <mergeCell ref="BD248:BD249"/>
    <mergeCell ref="BF248:BF249"/>
    <mergeCell ref="BH248:BH249"/>
    <mergeCell ref="AV246:AV247"/>
    <mergeCell ref="AW246:AW247"/>
    <mergeCell ref="BB246:BB247"/>
    <mergeCell ref="BD246:BD247"/>
    <mergeCell ref="BF246:BF247"/>
    <mergeCell ref="BH246:BH247"/>
    <mergeCell ref="BM244:BM249"/>
    <mergeCell ref="BN244:BN245"/>
    <mergeCell ref="BO244:BO249"/>
    <mergeCell ref="BP244:BP249"/>
    <mergeCell ref="BQ244:BQ249"/>
    <mergeCell ref="BF250:BF251"/>
    <mergeCell ref="BG250:BG255"/>
    <mergeCell ref="BH250:BH251"/>
    <mergeCell ref="BI250:BI255"/>
    <mergeCell ref="BD254:BD255"/>
    <mergeCell ref="BF254:BF255"/>
    <mergeCell ref="BH254:BH255"/>
    <mergeCell ref="AX250:AX255"/>
    <mergeCell ref="AY250:AY255"/>
    <mergeCell ref="AZ250:AZ255"/>
    <mergeCell ref="BA250:BA255"/>
    <mergeCell ref="BB250:BB251"/>
    <mergeCell ref="BC250:BC255"/>
    <mergeCell ref="BB254:BB255"/>
    <mergeCell ref="B250:B255"/>
    <mergeCell ref="C250:C255"/>
    <mergeCell ref="D250:D255"/>
    <mergeCell ref="E250:E255"/>
    <mergeCell ref="AV250:AV251"/>
    <mergeCell ref="AW250:AW251"/>
    <mergeCell ref="AV254:AV255"/>
    <mergeCell ref="AW254:AW255"/>
    <mergeCell ref="BN254:BN255"/>
    <mergeCell ref="B256:B261"/>
    <mergeCell ref="C256:C261"/>
    <mergeCell ref="D256:D261"/>
    <mergeCell ref="E256:E261"/>
    <mergeCell ref="AV256:AV257"/>
    <mergeCell ref="AW256:AW257"/>
    <mergeCell ref="AX256:AX261"/>
    <mergeCell ref="AY256:AY261"/>
    <mergeCell ref="AZ256:AZ261"/>
    <mergeCell ref="BP250:BP255"/>
    <mergeCell ref="BQ250:BQ255"/>
    <mergeCell ref="BR250:BR255"/>
    <mergeCell ref="AV252:AV253"/>
    <mergeCell ref="AW252:AW253"/>
    <mergeCell ref="BB252:BB253"/>
    <mergeCell ref="BD252:BD253"/>
    <mergeCell ref="BF252:BF253"/>
    <mergeCell ref="BH252:BH253"/>
    <mergeCell ref="BJ252:BJ253"/>
    <mergeCell ref="BJ250:BJ251"/>
    <mergeCell ref="BK250:BK255"/>
    <mergeCell ref="BL250:BL251"/>
    <mergeCell ref="BM250:BM255"/>
    <mergeCell ref="BN250:BN251"/>
    <mergeCell ref="BO250:BO255"/>
    <mergeCell ref="BL252:BL253"/>
    <mergeCell ref="BN252:BN253"/>
    <mergeCell ref="BJ254:BJ255"/>
    <mergeCell ref="BL254:BL255"/>
    <mergeCell ref="BD250:BD251"/>
    <mergeCell ref="BE250:BE255"/>
    <mergeCell ref="BM256:BM261"/>
    <mergeCell ref="BN256:BN257"/>
    <mergeCell ref="BO256:BO261"/>
    <mergeCell ref="BP256:BP261"/>
    <mergeCell ref="BQ256:BQ261"/>
    <mergeCell ref="BR256:BR261"/>
    <mergeCell ref="BN258:BN259"/>
    <mergeCell ref="BN260:BN261"/>
    <mergeCell ref="BG256:BG261"/>
    <mergeCell ref="BH256:BH257"/>
    <mergeCell ref="BI256:BI261"/>
    <mergeCell ref="BJ256:BJ257"/>
    <mergeCell ref="BK256:BK261"/>
    <mergeCell ref="BL256:BL257"/>
    <mergeCell ref="BJ258:BJ259"/>
    <mergeCell ref="BL258:BL259"/>
    <mergeCell ref="BJ260:BJ261"/>
    <mergeCell ref="BL260:BL261"/>
    <mergeCell ref="B262:B267"/>
    <mergeCell ref="C262:C267"/>
    <mergeCell ref="D262:D267"/>
    <mergeCell ref="E262:E267"/>
    <mergeCell ref="AV262:AV263"/>
    <mergeCell ref="AW262:AW263"/>
    <mergeCell ref="AV266:AV267"/>
    <mergeCell ref="AW266:AW267"/>
    <mergeCell ref="AV260:AV261"/>
    <mergeCell ref="AW260:AW261"/>
    <mergeCell ref="BB260:BB261"/>
    <mergeCell ref="BD260:BD261"/>
    <mergeCell ref="BF260:BF261"/>
    <mergeCell ref="BH260:BH261"/>
    <mergeCell ref="AV258:AV259"/>
    <mergeCell ref="AW258:AW259"/>
    <mergeCell ref="BB258:BB259"/>
    <mergeCell ref="BD258:BD259"/>
    <mergeCell ref="BF258:BF259"/>
    <mergeCell ref="BH258:BH259"/>
    <mergeCell ref="BA256:BA261"/>
    <mergeCell ref="BB256:BB257"/>
    <mergeCell ref="BC256:BC261"/>
    <mergeCell ref="BD256:BD257"/>
    <mergeCell ref="BE256:BE261"/>
    <mergeCell ref="BF256:BF257"/>
    <mergeCell ref="BJ266:BJ267"/>
    <mergeCell ref="BL266:BL267"/>
    <mergeCell ref="BD262:BD263"/>
    <mergeCell ref="BE262:BE267"/>
    <mergeCell ref="BF262:BF263"/>
    <mergeCell ref="BG262:BG267"/>
    <mergeCell ref="BH262:BH263"/>
    <mergeCell ref="BI262:BI267"/>
    <mergeCell ref="BD266:BD267"/>
    <mergeCell ref="BF266:BF267"/>
    <mergeCell ref="BH266:BH267"/>
    <mergeCell ref="AX262:AX267"/>
    <mergeCell ref="AY262:AY267"/>
    <mergeCell ref="AZ262:AZ267"/>
    <mergeCell ref="BA262:BA267"/>
    <mergeCell ref="BB262:BB263"/>
    <mergeCell ref="BC262:BC267"/>
    <mergeCell ref="BB266:BB267"/>
    <mergeCell ref="BA268:BA273"/>
    <mergeCell ref="BB268:BB269"/>
    <mergeCell ref="BC268:BC273"/>
    <mergeCell ref="BD268:BD269"/>
    <mergeCell ref="BE268:BE273"/>
    <mergeCell ref="BN266:BN267"/>
    <mergeCell ref="B268:B273"/>
    <mergeCell ref="C268:C273"/>
    <mergeCell ref="D268:D273"/>
    <mergeCell ref="E268:E273"/>
    <mergeCell ref="AV268:AV269"/>
    <mergeCell ref="AW268:AW269"/>
    <mergeCell ref="AX268:AX273"/>
    <mergeCell ref="AY268:AY273"/>
    <mergeCell ref="BP262:BP267"/>
    <mergeCell ref="BQ262:BQ267"/>
    <mergeCell ref="BR262:BR267"/>
    <mergeCell ref="AV264:AV265"/>
    <mergeCell ref="AW264:AW265"/>
    <mergeCell ref="BB264:BB265"/>
    <mergeCell ref="BD264:BD265"/>
    <mergeCell ref="BF264:BF265"/>
    <mergeCell ref="BH264:BH265"/>
    <mergeCell ref="BJ264:BJ265"/>
    <mergeCell ref="BJ262:BJ263"/>
    <mergeCell ref="BK262:BK267"/>
    <mergeCell ref="BL262:BL263"/>
    <mergeCell ref="BM262:BM267"/>
    <mergeCell ref="BN262:BN263"/>
    <mergeCell ref="BO262:BO267"/>
    <mergeCell ref="BL264:BL265"/>
    <mergeCell ref="BN264:BN265"/>
    <mergeCell ref="AV272:AV273"/>
    <mergeCell ref="AW272:AW273"/>
    <mergeCell ref="BB272:BB273"/>
    <mergeCell ref="BD272:BD273"/>
    <mergeCell ref="BF272:BF273"/>
    <mergeCell ref="BH272:BH273"/>
    <mergeCell ref="BR268:BR273"/>
    <mergeCell ref="AV270:AV271"/>
    <mergeCell ref="AW270:AW271"/>
    <mergeCell ref="BB270:BB271"/>
    <mergeCell ref="BD270:BD271"/>
    <mergeCell ref="BF270:BF271"/>
    <mergeCell ref="BH270:BH271"/>
    <mergeCell ref="BJ270:BJ271"/>
    <mergeCell ref="BL270:BL271"/>
    <mergeCell ref="BN270:BN271"/>
    <mergeCell ref="BL268:BL269"/>
    <mergeCell ref="BM268:BM273"/>
    <mergeCell ref="BN268:BN269"/>
    <mergeCell ref="BO268:BO273"/>
    <mergeCell ref="BP268:BP273"/>
    <mergeCell ref="BQ268:BQ273"/>
    <mergeCell ref="BL272:BL273"/>
    <mergeCell ref="BN272:BN273"/>
    <mergeCell ref="BF268:BF269"/>
    <mergeCell ref="BG268:BG273"/>
    <mergeCell ref="BH268:BH269"/>
    <mergeCell ref="BI268:BI273"/>
    <mergeCell ref="BJ268:BJ269"/>
    <mergeCell ref="BK268:BK273"/>
    <mergeCell ref="BJ272:BJ273"/>
    <mergeCell ref="AZ268:AZ273"/>
    <mergeCell ref="BF274:BF275"/>
    <mergeCell ref="BG274:BG279"/>
    <mergeCell ref="BH274:BH275"/>
    <mergeCell ref="BI274:BI279"/>
    <mergeCell ref="BD278:BD279"/>
    <mergeCell ref="BF278:BF279"/>
    <mergeCell ref="BH278:BH279"/>
    <mergeCell ref="AX274:AX279"/>
    <mergeCell ref="AY274:AY279"/>
    <mergeCell ref="AZ274:AZ279"/>
    <mergeCell ref="BA274:BA279"/>
    <mergeCell ref="BB274:BB275"/>
    <mergeCell ref="BC274:BC279"/>
    <mergeCell ref="BB278:BB279"/>
    <mergeCell ref="B274:B279"/>
    <mergeCell ref="C274:C279"/>
    <mergeCell ref="D274:D279"/>
    <mergeCell ref="E274:E279"/>
    <mergeCell ref="AV274:AV275"/>
    <mergeCell ref="AW274:AW275"/>
    <mergeCell ref="AV278:AV279"/>
    <mergeCell ref="AW278:AW279"/>
    <mergeCell ref="BN278:BN279"/>
    <mergeCell ref="B280:B285"/>
    <mergeCell ref="C280:C285"/>
    <mergeCell ref="D280:D285"/>
    <mergeCell ref="E280:E285"/>
    <mergeCell ref="AV280:AV281"/>
    <mergeCell ref="AW280:AW281"/>
    <mergeCell ref="AX280:AX285"/>
    <mergeCell ref="AY280:AY285"/>
    <mergeCell ref="AZ280:AZ285"/>
    <mergeCell ref="BP274:BP279"/>
    <mergeCell ref="BQ274:BQ279"/>
    <mergeCell ref="BR274:BR279"/>
    <mergeCell ref="AV276:AV277"/>
    <mergeCell ref="AW276:AW277"/>
    <mergeCell ref="BB276:BB277"/>
    <mergeCell ref="BD276:BD277"/>
    <mergeCell ref="BF276:BF277"/>
    <mergeCell ref="BH276:BH277"/>
    <mergeCell ref="BJ276:BJ277"/>
    <mergeCell ref="BJ274:BJ275"/>
    <mergeCell ref="BK274:BK279"/>
    <mergeCell ref="BL274:BL275"/>
    <mergeCell ref="BM274:BM279"/>
    <mergeCell ref="BN274:BN275"/>
    <mergeCell ref="BO274:BO279"/>
    <mergeCell ref="BL276:BL277"/>
    <mergeCell ref="BN276:BN277"/>
    <mergeCell ref="BJ278:BJ279"/>
    <mergeCell ref="BL278:BL279"/>
    <mergeCell ref="BD274:BD275"/>
    <mergeCell ref="BE274:BE279"/>
    <mergeCell ref="BM280:BM285"/>
    <mergeCell ref="BN280:BN281"/>
    <mergeCell ref="BO280:BO285"/>
    <mergeCell ref="BP280:BP285"/>
    <mergeCell ref="BQ280:BQ285"/>
    <mergeCell ref="BR280:BR285"/>
    <mergeCell ref="BN282:BN283"/>
    <mergeCell ref="BN284:BN285"/>
    <mergeCell ref="BG280:BG285"/>
    <mergeCell ref="BH280:BH281"/>
    <mergeCell ref="BI280:BI285"/>
    <mergeCell ref="BJ280:BJ281"/>
    <mergeCell ref="BK280:BK285"/>
    <mergeCell ref="BL280:BL281"/>
    <mergeCell ref="BJ282:BJ283"/>
    <mergeCell ref="BL282:BL283"/>
    <mergeCell ref="BJ284:BJ285"/>
    <mergeCell ref="BL284:BL285"/>
    <mergeCell ref="B286:B291"/>
    <mergeCell ref="C286:C291"/>
    <mergeCell ref="D286:D291"/>
    <mergeCell ref="E286:E291"/>
    <mergeCell ref="AV286:AV287"/>
    <mergeCell ref="AW286:AW287"/>
    <mergeCell ref="AV290:AV291"/>
    <mergeCell ref="AW290:AW291"/>
    <mergeCell ref="AV284:AV285"/>
    <mergeCell ref="AW284:AW285"/>
    <mergeCell ref="BB284:BB285"/>
    <mergeCell ref="BD284:BD285"/>
    <mergeCell ref="BF284:BF285"/>
    <mergeCell ref="BH284:BH285"/>
    <mergeCell ref="AV282:AV283"/>
    <mergeCell ref="AW282:AW283"/>
    <mergeCell ref="BB282:BB283"/>
    <mergeCell ref="BD282:BD283"/>
    <mergeCell ref="BF282:BF283"/>
    <mergeCell ref="BH282:BH283"/>
    <mergeCell ref="BA280:BA285"/>
    <mergeCell ref="BB280:BB281"/>
    <mergeCell ref="BC280:BC285"/>
    <mergeCell ref="BD280:BD281"/>
    <mergeCell ref="BE280:BE285"/>
    <mergeCell ref="BF280:BF281"/>
    <mergeCell ref="BJ290:BJ291"/>
    <mergeCell ref="BL290:BL291"/>
    <mergeCell ref="BD286:BD287"/>
    <mergeCell ref="BE286:BE291"/>
    <mergeCell ref="BF286:BF287"/>
    <mergeCell ref="BG286:BG291"/>
    <mergeCell ref="BH286:BH287"/>
    <mergeCell ref="BI286:BI291"/>
    <mergeCell ref="BD290:BD291"/>
    <mergeCell ref="BF290:BF291"/>
    <mergeCell ref="BH290:BH291"/>
    <mergeCell ref="AX286:AX291"/>
    <mergeCell ref="AY286:AY291"/>
    <mergeCell ref="AZ286:AZ291"/>
    <mergeCell ref="BA286:BA291"/>
    <mergeCell ref="BB286:BB287"/>
    <mergeCell ref="BC286:BC291"/>
    <mergeCell ref="BB290:BB291"/>
    <mergeCell ref="BA292:BA297"/>
    <mergeCell ref="BB292:BB293"/>
    <mergeCell ref="BC292:BC297"/>
    <mergeCell ref="BD292:BD293"/>
    <mergeCell ref="BE292:BE297"/>
    <mergeCell ref="BN290:BN291"/>
    <mergeCell ref="B292:B297"/>
    <mergeCell ref="C292:C297"/>
    <mergeCell ref="D292:D297"/>
    <mergeCell ref="E292:E297"/>
    <mergeCell ref="AV292:AV293"/>
    <mergeCell ref="AW292:AW293"/>
    <mergeCell ref="AX292:AX297"/>
    <mergeCell ref="AY292:AY297"/>
    <mergeCell ref="BP286:BP291"/>
    <mergeCell ref="BQ286:BQ291"/>
    <mergeCell ref="BR286:BR291"/>
    <mergeCell ref="AV288:AV289"/>
    <mergeCell ref="AW288:AW289"/>
    <mergeCell ref="BB288:BB289"/>
    <mergeCell ref="BD288:BD289"/>
    <mergeCell ref="BF288:BF289"/>
    <mergeCell ref="BH288:BH289"/>
    <mergeCell ref="BJ288:BJ289"/>
    <mergeCell ref="BJ286:BJ287"/>
    <mergeCell ref="BK286:BK291"/>
    <mergeCell ref="BL286:BL287"/>
    <mergeCell ref="BM286:BM291"/>
    <mergeCell ref="BN286:BN287"/>
    <mergeCell ref="BO286:BO291"/>
    <mergeCell ref="BL288:BL289"/>
    <mergeCell ref="BN288:BN289"/>
    <mergeCell ref="AV296:AV297"/>
    <mergeCell ref="AW296:AW297"/>
    <mergeCell ref="BB296:BB297"/>
    <mergeCell ref="BD296:BD297"/>
    <mergeCell ref="BF296:BF297"/>
    <mergeCell ref="BH296:BH297"/>
    <mergeCell ref="BR292:BR297"/>
    <mergeCell ref="AV294:AV295"/>
    <mergeCell ref="AW294:AW295"/>
    <mergeCell ref="BB294:BB295"/>
    <mergeCell ref="BD294:BD295"/>
    <mergeCell ref="BF294:BF295"/>
    <mergeCell ref="BH294:BH295"/>
    <mergeCell ref="BJ294:BJ295"/>
    <mergeCell ref="BL294:BL295"/>
    <mergeCell ref="BN294:BN295"/>
    <mergeCell ref="BL292:BL293"/>
    <mergeCell ref="BM292:BM297"/>
    <mergeCell ref="BN292:BN293"/>
    <mergeCell ref="BO292:BO297"/>
    <mergeCell ref="BP292:BP297"/>
    <mergeCell ref="BQ292:BQ297"/>
    <mergeCell ref="BL296:BL297"/>
    <mergeCell ref="BN296:BN297"/>
    <mergeCell ref="BF292:BF293"/>
    <mergeCell ref="BG292:BG297"/>
    <mergeCell ref="BH292:BH293"/>
    <mergeCell ref="BI292:BI297"/>
    <mergeCell ref="BJ292:BJ293"/>
    <mergeCell ref="BK292:BK297"/>
    <mergeCell ref="BJ296:BJ297"/>
    <mergeCell ref="AZ292:AZ297"/>
    <mergeCell ref="BF298:BF299"/>
    <mergeCell ref="BG298:BG303"/>
    <mergeCell ref="BH298:BH299"/>
    <mergeCell ref="BI298:BI303"/>
    <mergeCell ref="BD302:BD303"/>
    <mergeCell ref="BF302:BF303"/>
    <mergeCell ref="BH302:BH303"/>
    <mergeCell ref="AX298:AX303"/>
    <mergeCell ref="AY298:AY303"/>
    <mergeCell ref="AZ298:AZ303"/>
    <mergeCell ref="BA298:BA303"/>
    <mergeCell ref="BB298:BB299"/>
    <mergeCell ref="BC298:BC303"/>
    <mergeCell ref="BB302:BB303"/>
    <mergeCell ref="B298:B303"/>
    <mergeCell ref="C298:C303"/>
    <mergeCell ref="D298:D303"/>
    <mergeCell ref="E298:E303"/>
    <mergeCell ref="AV298:AV299"/>
    <mergeCell ref="AW298:AW299"/>
    <mergeCell ref="AV302:AV303"/>
    <mergeCell ref="AW302:AW303"/>
    <mergeCell ref="BN302:BN303"/>
    <mergeCell ref="B304:B309"/>
    <mergeCell ref="C304:C309"/>
    <mergeCell ref="D304:D309"/>
    <mergeCell ref="E304:E309"/>
    <mergeCell ref="AV304:AV305"/>
    <mergeCell ref="AW304:AW305"/>
    <mergeCell ref="AX304:AX309"/>
    <mergeCell ref="AY304:AY309"/>
    <mergeCell ref="AZ304:AZ309"/>
    <mergeCell ref="BP298:BP303"/>
    <mergeCell ref="BQ298:BQ303"/>
    <mergeCell ref="BR298:BR303"/>
    <mergeCell ref="AV300:AV301"/>
    <mergeCell ref="AW300:AW301"/>
    <mergeCell ref="BB300:BB301"/>
    <mergeCell ref="BD300:BD301"/>
    <mergeCell ref="BF300:BF301"/>
    <mergeCell ref="BH300:BH301"/>
    <mergeCell ref="BJ300:BJ301"/>
    <mergeCell ref="BJ298:BJ299"/>
    <mergeCell ref="BK298:BK303"/>
    <mergeCell ref="BL298:BL299"/>
    <mergeCell ref="BM298:BM303"/>
    <mergeCell ref="BN298:BN299"/>
    <mergeCell ref="BO298:BO303"/>
    <mergeCell ref="BL300:BL301"/>
    <mergeCell ref="BN300:BN301"/>
    <mergeCell ref="BJ302:BJ303"/>
    <mergeCell ref="BL302:BL303"/>
    <mergeCell ref="BD298:BD299"/>
    <mergeCell ref="BE298:BE303"/>
    <mergeCell ref="BR304:BR309"/>
    <mergeCell ref="BN306:BN307"/>
    <mergeCell ref="BN308:BN309"/>
    <mergeCell ref="BG304:BG309"/>
    <mergeCell ref="BH304:BH305"/>
    <mergeCell ref="BI304:BI309"/>
    <mergeCell ref="BJ304:BJ305"/>
    <mergeCell ref="BK304:BK309"/>
    <mergeCell ref="BL304:BL305"/>
    <mergeCell ref="BJ306:BJ307"/>
    <mergeCell ref="BL306:BL307"/>
    <mergeCell ref="BJ308:BJ309"/>
    <mergeCell ref="BL308:BL309"/>
    <mergeCell ref="BA304:BA309"/>
    <mergeCell ref="BB304:BB305"/>
    <mergeCell ref="BC304:BC309"/>
    <mergeCell ref="BD304:BD305"/>
    <mergeCell ref="BE304:BE309"/>
    <mergeCell ref="BF304:BF305"/>
    <mergeCell ref="AV308:AV309"/>
    <mergeCell ref="AW308:AW309"/>
    <mergeCell ref="BB308:BB309"/>
    <mergeCell ref="BD308:BD309"/>
    <mergeCell ref="BF308:BF309"/>
    <mergeCell ref="BH308:BH309"/>
    <mergeCell ref="AV306:AV307"/>
    <mergeCell ref="AW306:AW307"/>
    <mergeCell ref="BB306:BB307"/>
    <mergeCell ref="BD306:BD307"/>
    <mergeCell ref="BF306:BF307"/>
    <mergeCell ref="BH306:BH307"/>
    <mergeCell ref="BM304:BM309"/>
    <mergeCell ref="BN304:BN305"/>
    <mergeCell ref="BO304:BO309"/>
    <mergeCell ref="BP304:BP309"/>
    <mergeCell ref="BQ304:BQ309"/>
    <mergeCell ref="BF310:BF311"/>
    <mergeCell ref="BG310:BG315"/>
    <mergeCell ref="BH310:BH311"/>
    <mergeCell ref="BI310:BI315"/>
    <mergeCell ref="BD314:BD315"/>
    <mergeCell ref="BF314:BF315"/>
    <mergeCell ref="BH314:BH315"/>
    <mergeCell ref="AX310:AX315"/>
    <mergeCell ref="AY310:AY315"/>
    <mergeCell ref="AZ310:AZ315"/>
    <mergeCell ref="BA310:BA315"/>
    <mergeCell ref="BB310:BB311"/>
    <mergeCell ref="BC310:BC315"/>
    <mergeCell ref="BB314:BB315"/>
    <mergeCell ref="B310:B315"/>
    <mergeCell ref="C310:C315"/>
    <mergeCell ref="D310:D315"/>
    <mergeCell ref="E310:E315"/>
    <mergeCell ref="AV310:AV311"/>
    <mergeCell ref="AW310:AW311"/>
    <mergeCell ref="AV314:AV315"/>
    <mergeCell ref="AW314:AW315"/>
    <mergeCell ref="BN314:BN315"/>
    <mergeCell ref="B316:B321"/>
    <mergeCell ref="C316:C321"/>
    <mergeCell ref="D316:D321"/>
    <mergeCell ref="E316:E321"/>
    <mergeCell ref="AV316:AV317"/>
    <mergeCell ref="AW316:AW317"/>
    <mergeCell ref="AX316:AX321"/>
    <mergeCell ref="AY316:AY321"/>
    <mergeCell ref="AZ316:AZ321"/>
    <mergeCell ref="BP310:BP315"/>
    <mergeCell ref="BQ310:BQ315"/>
    <mergeCell ref="BR310:BR315"/>
    <mergeCell ref="AV312:AV313"/>
    <mergeCell ref="AW312:AW313"/>
    <mergeCell ref="BB312:BB313"/>
    <mergeCell ref="BD312:BD313"/>
    <mergeCell ref="BF312:BF313"/>
    <mergeCell ref="BH312:BH313"/>
    <mergeCell ref="BJ312:BJ313"/>
    <mergeCell ref="BJ310:BJ311"/>
    <mergeCell ref="BK310:BK315"/>
    <mergeCell ref="BL310:BL311"/>
    <mergeCell ref="BM310:BM315"/>
    <mergeCell ref="BN310:BN311"/>
    <mergeCell ref="BO310:BO315"/>
    <mergeCell ref="BL312:BL313"/>
    <mergeCell ref="BN312:BN313"/>
    <mergeCell ref="BJ314:BJ315"/>
    <mergeCell ref="BL314:BL315"/>
    <mergeCell ref="BD310:BD311"/>
    <mergeCell ref="BE310:BE315"/>
    <mergeCell ref="BR316:BR321"/>
    <mergeCell ref="BN318:BN319"/>
    <mergeCell ref="BN320:BN321"/>
    <mergeCell ref="BG316:BG321"/>
    <mergeCell ref="BH316:BH317"/>
    <mergeCell ref="BI316:BI321"/>
    <mergeCell ref="BJ316:BJ317"/>
    <mergeCell ref="BK316:BK321"/>
    <mergeCell ref="BL316:BL317"/>
    <mergeCell ref="BJ318:BJ319"/>
    <mergeCell ref="BL318:BL319"/>
    <mergeCell ref="BJ320:BJ321"/>
    <mergeCell ref="BL320:BL321"/>
    <mergeCell ref="BA316:BA321"/>
    <mergeCell ref="BB316:BB317"/>
    <mergeCell ref="BC316:BC321"/>
    <mergeCell ref="BD316:BD317"/>
    <mergeCell ref="BE316:BE321"/>
    <mergeCell ref="BF316:BF317"/>
    <mergeCell ref="AV320:AV321"/>
    <mergeCell ref="AW320:AW321"/>
    <mergeCell ref="BB320:BB321"/>
    <mergeCell ref="BD320:BD321"/>
    <mergeCell ref="BF320:BF321"/>
    <mergeCell ref="BH320:BH321"/>
    <mergeCell ref="AV318:AV319"/>
    <mergeCell ref="AW318:AW319"/>
    <mergeCell ref="BB318:BB319"/>
    <mergeCell ref="BD318:BD319"/>
    <mergeCell ref="BF318:BF319"/>
    <mergeCell ref="BH318:BH319"/>
    <mergeCell ref="BM316:BM321"/>
    <mergeCell ref="BN316:BN317"/>
    <mergeCell ref="BO316:BO321"/>
    <mergeCell ref="BP316:BP321"/>
    <mergeCell ref="BQ316:BQ321"/>
    <mergeCell ref="BF322:BF323"/>
    <mergeCell ref="BG322:BG327"/>
    <mergeCell ref="BH322:BH323"/>
    <mergeCell ref="BI322:BI327"/>
    <mergeCell ref="BD326:BD327"/>
    <mergeCell ref="BF326:BF327"/>
    <mergeCell ref="BH326:BH327"/>
    <mergeCell ref="AX322:AX327"/>
    <mergeCell ref="AY322:AY327"/>
    <mergeCell ref="AZ322:AZ327"/>
    <mergeCell ref="BA322:BA327"/>
    <mergeCell ref="BB322:BB323"/>
    <mergeCell ref="BC322:BC327"/>
    <mergeCell ref="BB326:BB327"/>
    <mergeCell ref="B322:B327"/>
    <mergeCell ref="C322:C327"/>
    <mergeCell ref="D322:D327"/>
    <mergeCell ref="E322:E327"/>
    <mergeCell ref="AV322:AV323"/>
    <mergeCell ref="AW322:AW323"/>
    <mergeCell ref="AV326:AV327"/>
    <mergeCell ref="AW326:AW327"/>
    <mergeCell ref="BN326:BN327"/>
    <mergeCell ref="B328:B333"/>
    <mergeCell ref="C328:C333"/>
    <mergeCell ref="D328:D333"/>
    <mergeCell ref="E328:E333"/>
    <mergeCell ref="AV328:AV329"/>
    <mergeCell ref="AW328:AW329"/>
    <mergeCell ref="AX328:AX333"/>
    <mergeCell ref="AY328:AY333"/>
    <mergeCell ref="AZ328:AZ333"/>
    <mergeCell ref="BP322:BP327"/>
    <mergeCell ref="BQ322:BQ327"/>
    <mergeCell ref="BR322:BR327"/>
    <mergeCell ref="AV324:AV325"/>
    <mergeCell ref="AW324:AW325"/>
    <mergeCell ref="BB324:BB325"/>
    <mergeCell ref="BD324:BD325"/>
    <mergeCell ref="BF324:BF325"/>
    <mergeCell ref="BH324:BH325"/>
    <mergeCell ref="BJ324:BJ325"/>
    <mergeCell ref="BJ322:BJ323"/>
    <mergeCell ref="BK322:BK327"/>
    <mergeCell ref="BL322:BL323"/>
    <mergeCell ref="BM322:BM327"/>
    <mergeCell ref="BN322:BN323"/>
    <mergeCell ref="BO322:BO327"/>
    <mergeCell ref="BL324:BL325"/>
    <mergeCell ref="BN324:BN325"/>
    <mergeCell ref="BJ326:BJ327"/>
    <mergeCell ref="BL326:BL327"/>
    <mergeCell ref="BD322:BD323"/>
    <mergeCell ref="BE322:BE327"/>
    <mergeCell ref="BR328:BR333"/>
    <mergeCell ref="BN330:BN331"/>
    <mergeCell ref="BN332:BN333"/>
    <mergeCell ref="BG328:BG333"/>
    <mergeCell ref="BH328:BH329"/>
    <mergeCell ref="BI328:BI333"/>
    <mergeCell ref="BJ328:BJ329"/>
    <mergeCell ref="BK328:BK333"/>
    <mergeCell ref="BL328:BL329"/>
    <mergeCell ref="BJ330:BJ331"/>
    <mergeCell ref="BL330:BL331"/>
    <mergeCell ref="BJ332:BJ333"/>
    <mergeCell ref="BL332:BL333"/>
    <mergeCell ref="BA328:BA333"/>
    <mergeCell ref="BB328:BB329"/>
    <mergeCell ref="BC328:BC333"/>
    <mergeCell ref="BD328:BD329"/>
    <mergeCell ref="BE328:BE333"/>
    <mergeCell ref="BF328:BF329"/>
    <mergeCell ref="AV332:AV333"/>
    <mergeCell ref="AW332:AW333"/>
    <mergeCell ref="BB332:BB333"/>
    <mergeCell ref="BD332:BD333"/>
    <mergeCell ref="BF332:BF333"/>
    <mergeCell ref="BH332:BH333"/>
    <mergeCell ref="AV330:AV331"/>
    <mergeCell ref="AW330:AW331"/>
    <mergeCell ref="BB330:BB331"/>
    <mergeCell ref="BD330:BD331"/>
    <mergeCell ref="BF330:BF331"/>
    <mergeCell ref="BH330:BH331"/>
    <mergeCell ref="BM328:BM333"/>
    <mergeCell ref="BN328:BN329"/>
    <mergeCell ref="BO328:BO333"/>
    <mergeCell ref="BP328:BP333"/>
    <mergeCell ref="BQ328:BQ333"/>
    <mergeCell ref="BF334:BF335"/>
    <mergeCell ref="BG334:BG339"/>
    <mergeCell ref="BH334:BH335"/>
    <mergeCell ref="BI334:BI339"/>
    <mergeCell ref="BD338:BD339"/>
    <mergeCell ref="BF338:BF339"/>
    <mergeCell ref="BH338:BH339"/>
    <mergeCell ref="AX334:AX339"/>
    <mergeCell ref="AY334:AY339"/>
    <mergeCell ref="AZ334:AZ339"/>
    <mergeCell ref="BA334:BA339"/>
    <mergeCell ref="BB334:BB335"/>
    <mergeCell ref="BC334:BC339"/>
    <mergeCell ref="BB338:BB339"/>
    <mergeCell ref="B334:B339"/>
    <mergeCell ref="C334:C339"/>
    <mergeCell ref="D334:D339"/>
    <mergeCell ref="E334:E339"/>
    <mergeCell ref="AV334:AV335"/>
    <mergeCell ref="AW334:AW335"/>
    <mergeCell ref="AV338:AV339"/>
    <mergeCell ref="AW338:AW339"/>
    <mergeCell ref="BN338:BN339"/>
    <mergeCell ref="B340:B345"/>
    <mergeCell ref="C340:C345"/>
    <mergeCell ref="D340:D345"/>
    <mergeCell ref="E340:E345"/>
    <mergeCell ref="AV340:AV341"/>
    <mergeCell ref="AW340:AW341"/>
    <mergeCell ref="AX340:AX345"/>
    <mergeCell ref="AY340:AY345"/>
    <mergeCell ref="AZ340:AZ345"/>
    <mergeCell ref="BP334:BP339"/>
    <mergeCell ref="BQ334:BQ339"/>
    <mergeCell ref="BR334:BR339"/>
    <mergeCell ref="AV336:AV337"/>
    <mergeCell ref="AW336:AW337"/>
    <mergeCell ref="BB336:BB337"/>
    <mergeCell ref="BD336:BD337"/>
    <mergeCell ref="BF336:BF337"/>
    <mergeCell ref="BH336:BH337"/>
    <mergeCell ref="BJ336:BJ337"/>
    <mergeCell ref="BJ334:BJ335"/>
    <mergeCell ref="BK334:BK339"/>
    <mergeCell ref="BL334:BL335"/>
    <mergeCell ref="BM334:BM339"/>
    <mergeCell ref="BN334:BN335"/>
    <mergeCell ref="BO334:BO339"/>
    <mergeCell ref="BL336:BL337"/>
    <mergeCell ref="BN336:BN337"/>
    <mergeCell ref="BJ338:BJ339"/>
    <mergeCell ref="BL338:BL339"/>
    <mergeCell ref="BD334:BD335"/>
    <mergeCell ref="BE334:BE339"/>
    <mergeCell ref="BR340:BR345"/>
    <mergeCell ref="BN342:BN343"/>
    <mergeCell ref="BN344:BN345"/>
    <mergeCell ref="BG340:BG345"/>
    <mergeCell ref="BH340:BH341"/>
    <mergeCell ref="BI340:BI345"/>
    <mergeCell ref="BJ340:BJ341"/>
    <mergeCell ref="BK340:BK345"/>
    <mergeCell ref="BL340:BL341"/>
    <mergeCell ref="BJ342:BJ343"/>
    <mergeCell ref="BL342:BL343"/>
    <mergeCell ref="BJ344:BJ345"/>
    <mergeCell ref="BL344:BL345"/>
    <mergeCell ref="BA340:BA345"/>
    <mergeCell ref="BB340:BB341"/>
    <mergeCell ref="BC340:BC345"/>
    <mergeCell ref="BD340:BD341"/>
    <mergeCell ref="BE340:BE345"/>
    <mergeCell ref="BF340:BF341"/>
    <mergeCell ref="AV344:AV345"/>
    <mergeCell ref="AW344:AW345"/>
    <mergeCell ref="BB344:BB345"/>
    <mergeCell ref="BD344:BD345"/>
    <mergeCell ref="BF344:BF345"/>
    <mergeCell ref="BH344:BH345"/>
    <mergeCell ref="AV342:AV343"/>
    <mergeCell ref="AW342:AW343"/>
    <mergeCell ref="BB342:BB343"/>
    <mergeCell ref="BD342:BD343"/>
    <mergeCell ref="BF342:BF343"/>
    <mergeCell ref="BH342:BH343"/>
    <mergeCell ref="BM340:BM345"/>
    <mergeCell ref="BN340:BN341"/>
    <mergeCell ref="BO340:BO345"/>
    <mergeCell ref="BP340:BP345"/>
    <mergeCell ref="BQ340:BQ345"/>
    <mergeCell ref="BF346:BF347"/>
    <mergeCell ref="BG346:BG351"/>
    <mergeCell ref="BH346:BH347"/>
    <mergeCell ref="BI346:BI351"/>
    <mergeCell ref="BD350:BD351"/>
    <mergeCell ref="BF350:BF351"/>
    <mergeCell ref="BH350:BH351"/>
    <mergeCell ref="AX346:AX351"/>
    <mergeCell ref="AY346:AY351"/>
    <mergeCell ref="AZ346:AZ351"/>
    <mergeCell ref="BA346:BA351"/>
    <mergeCell ref="BB346:BB347"/>
    <mergeCell ref="BC346:BC351"/>
    <mergeCell ref="BB350:BB351"/>
    <mergeCell ref="B346:B351"/>
    <mergeCell ref="C346:C351"/>
    <mergeCell ref="D346:D351"/>
    <mergeCell ref="E346:E351"/>
    <mergeCell ref="AV346:AV347"/>
    <mergeCell ref="AW346:AW347"/>
    <mergeCell ref="AV350:AV351"/>
    <mergeCell ref="AW350:AW351"/>
    <mergeCell ref="BN350:BN351"/>
    <mergeCell ref="B352:B357"/>
    <mergeCell ref="C352:C357"/>
    <mergeCell ref="D352:D357"/>
    <mergeCell ref="E352:E357"/>
    <mergeCell ref="AV352:AV353"/>
    <mergeCell ref="AW352:AW353"/>
    <mergeCell ref="AX352:AX357"/>
    <mergeCell ref="AY352:AY357"/>
    <mergeCell ref="AZ352:AZ357"/>
    <mergeCell ref="BP346:BP351"/>
    <mergeCell ref="BQ346:BQ351"/>
    <mergeCell ref="BR346:BR351"/>
    <mergeCell ref="AV348:AV349"/>
    <mergeCell ref="AW348:AW349"/>
    <mergeCell ref="BB348:BB349"/>
    <mergeCell ref="BD348:BD349"/>
    <mergeCell ref="BF348:BF349"/>
    <mergeCell ref="BH348:BH349"/>
    <mergeCell ref="BJ348:BJ349"/>
    <mergeCell ref="BJ346:BJ347"/>
    <mergeCell ref="BK346:BK351"/>
    <mergeCell ref="BL346:BL347"/>
    <mergeCell ref="BM346:BM351"/>
    <mergeCell ref="BN346:BN347"/>
    <mergeCell ref="BO346:BO351"/>
    <mergeCell ref="BL348:BL349"/>
    <mergeCell ref="BN348:BN349"/>
    <mergeCell ref="BJ350:BJ351"/>
    <mergeCell ref="BL350:BL351"/>
    <mergeCell ref="BD346:BD347"/>
    <mergeCell ref="BE346:BE351"/>
    <mergeCell ref="BM352:BM357"/>
    <mergeCell ref="BN352:BN353"/>
    <mergeCell ref="BO352:BO357"/>
    <mergeCell ref="BP352:BP357"/>
    <mergeCell ref="BQ352:BQ357"/>
    <mergeCell ref="BR352:BR357"/>
    <mergeCell ref="BN354:BN355"/>
    <mergeCell ref="BN356:BN357"/>
    <mergeCell ref="BG352:BG357"/>
    <mergeCell ref="BH352:BH353"/>
    <mergeCell ref="BI352:BI357"/>
    <mergeCell ref="BJ352:BJ353"/>
    <mergeCell ref="BK352:BK357"/>
    <mergeCell ref="BL352:BL353"/>
    <mergeCell ref="BJ354:BJ355"/>
    <mergeCell ref="BL354:BL355"/>
    <mergeCell ref="BJ356:BJ357"/>
    <mergeCell ref="BL356:BL357"/>
    <mergeCell ref="AP360:AQ360"/>
    <mergeCell ref="AW360:BA360"/>
    <mergeCell ref="BB360:BC360"/>
    <mergeCell ref="BD360:BE360"/>
    <mergeCell ref="BF360:BG360"/>
    <mergeCell ref="AV356:AV357"/>
    <mergeCell ref="AW356:AW357"/>
    <mergeCell ref="BB356:BB357"/>
    <mergeCell ref="BD356:BD357"/>
    <mergeCell ref="BF356:BF357"/>
    <mergeCell ref="BH356:BH357"/>
    <mergeCell ref="AV354:AV355"/>
    <mergeCell ref="AW354:AW355"/>
    <mergeCell ref="BB354:BB355"/>
    <mergeCell ref="BD354:BD355"/>
    <mergeCell ref="BF354:BF355"/>
    <mergeCell ref="BH354:BH355"/>
    <mergeCell ref="BA352:BA357"/>
    <mergeCell ref="BB352:BB353"/>
    <mergeCell ref="BC352:BC357"/>
    <mergeCell ref="BD352:BD353"/>
    <mergeCell ref="BE352:BE357"/>
    <mergeCell ref="BF352:BF353"/>
    <mergeCell ref="A4:A177"/>
    <mergeCell ref="A178:A357"/>
    <mergeCell ref="BE374:BE379"/>
    <mergeCell ref="BG374:BG379"/>
    <mergeCell ref="BI374:BI379"/>
    <mergeCell ref="BK374:BK379"/>
    <mergeCell ref="BM374:BM379"/>
    <mergeCell ref="BO374:BR379"/>
    <mergeCell ref="AV368:AV370"/>
    <mergeCell ref="AT371:AT379"/>
    <mergeCell ref="AV371:AV373"/>
    <mergeCell ref="AV374:AV376"/>
    <mergeCell ref="AX374:BA379"/>
    <mergeCell ref="BC374:BC379"/>
    <mergeCell ref="AV377:AV379"/>
    <mergeCell ref="BE365:BE370"/>
    <mergeCell ref="BG365:BG370"/>
    <mergeCell ref="BI365:BI370"/>
    <mergeCell ref="BK365:BK370"/>
    <mergeCell ref="BM365:BM370"/>
    <mergeCell ref="BO365:BR370"/>
    <mergeCell ref="BH360:BI360"/>
    <mergeCell ref="BJ360:BK360"/>
    <mergeCell ref="BL360:BM360"/>
    <mergeCell ref="BN360:BR360"/>
    <mergeCell ref="AV361:AW361"/>
    <mergeCell ref="AT362:AT370"/>
    <mergeCell ref="AV362:AV364"/>
    <mergeCell ref="AV365:AV367"/>
    <mergeCell ref="AX365:BA370"/>
    <mergeCell ref="BC365:BC370"/>
    <mergeCell ref="W360:X360"/>
  </mergeCells>
  <conditionalFormatting sqref="AX4:AZ4">
    <cfRule type="cellIs" dxfId="827" priority="833" stopIfTrue="1" operator="greaterThan">
      <formula>0.03</formula>
    </cfRule>
    <cfRule type="cellIs" dxfId="826" priority="834" stopIfTrue="1" operator="lessThan">
      <formula>-0.03</formula>
    </cfRule>
  </conditionalFormatting>
  <conditionalFormatting sqref="AX518:AZ518">
    <cfRule type="cellIs" dxfId="825" priority="835" stopIfTrue="1" operator="greaterThan">
      <formula>0.03</formula>
    </cfRule>
    <cfRule type="cellIs" dxfId="824" priority="836" stopIfTrue="1" operator="lessThan">
      <formula>-0.03</formula>
    </cfRule>
  </conditionalFormatting>
  <conditionalFormatting sqref="AX362:AZ364">
    <cfRule type="cellIs" dxfId="823" priority="837" stopIfTrue="1" operator="greaterThan">
      <formula>0.03</formula>
    </cfRule>
    <cfRule type="cellIs" dxfId="822" priority="838" stopIfTrue="1" operator="lessThan">
      <formula>-0.03</formula>
    </cfRule>
  </conditionalFormatting>
  <conditionalFormatting sqref="AW362:AW370">
    <cfRule type="cellIs" dxfId="821" priority="831" stopIfTrue="1" operator="greaterThan">
      <formula>0.03</formula>
    </cfRule>
    <cfRule type="cellIs" dxfId="820" priority="832" stopIfTrue="1" operator="lessThan">
      <formula>-0.03</formula>
    </cfRule>
  </conditionalFormatting>
  <conditionalFormatting sqref="BB518">
    <cfRule type="cellIs" dxfId="819" priority="813" stopIfTrue="1" operator="greaterThan">
      <formula>0.03</formula>
    </cfRule>
    <cfRule type="cellIs" dxfId="818" priority="814" stopIfTrue="1" operator="lessThan">
      <formula>-0.03</formula>
    </cfRule>
  </conditionalFormatting>
  <conditionalFormatting sqref="AW518">
    <cfRule type="cellIs" dxfId="817" priority="829" stopIfTrue="1" operator="greaterThan">
      <formula>0.03</formula>
    </cfRule>
    <cfRule type="cellIs" dxfId="816" priority="830" stopIfTrue="1" operator="lessThan">
      <formula>-0.03</formula>
    </cfRule>
  </conditionalFormatting>
  <conditionalFormatting sqref="BE365 BG365 BI365">
    <cfRule type="cellIs" dxfId="815" priority="801" stopIfTrue="1" operator="greaterThan">
      <formula>0.03</formula>
    </cfRule>
    <cfRule type="cellIs" dxfId="814" priority="802" stopIfTrue="1" operator="lessThan">
      <formula>-0.03</formula>
    </cfRule>
  </conditionalFormatting>
  <conditionalFormatting sqref="AW4 AW6 AW8">
    <cfRule type="cellIs" dxfId="813" priority="827" stopIfTrue="1" operator="greaterThan">
      <formula>0.03</formula>
    </cfRule>
    <cfRule type="cellIs" dxfId="812" priority="828"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cfRule type="cellIs" dxfId="811" priority="787" stopIfTrue="1" operator="greaterThan">
      <formula>0.03</formula>
    </cfRule>
    <cfRule type="cellIs" dxfId="810" priority="788" stopIfTrue="1" operator="lessThan">
      <formula>-0.03</formula>
    </cfRule>
  </conditionalFormatting>
  <conditionalFormatting sqref="BG518">
    <cfRule type="cellIs" dxfId="809" priority="823" stopIfTrue="1" operator="greaterThan">
      <formula>0.03</formula>
    </cfRule>
    <cfRule type="cellIs" dxfId="808" priority="824" stopIfTrue="1" operator="lessThan">
      <formula>-0.03</formula>
    </cfRule>
  </conditionalFormatting>
  <conditionalFormatting sqref="BG365">
    <cfRule type="cellIs" dxfId="807" priority="825" stopIfTrue="1" operator="greaterThan">
      <formula>0.03</formula>
    </cfRule>
    <cfRule type="cellIs" dxfId="806" priority="826" stopIfTrue="1" operator="lessThan">
      <formula>-0.03</formula>
    </cfRule>
  </conditionalFormatting>
  <conditionalFormatting sqref="AX496:AZ498">
    <cfRule type="cellIs" dxfId="805" priority="743" stopIfTrue="1" operator="greaterThan">
      <formula>0.03</formula>
    </cfRule>
    <cfRule type="cellIs" dxfId="804" priority="744" stopIfTrue="1" operator="lessThan">
      <formula>-0.03</formula>
    </cfRule>
  </conditionalFormatting>
  <conditionalFormatting sqref="BG4">
    <cfRule type="cellIs" dxfId="803" priority="821" stopIfTrue="1" operator="greaterThan">
      <formula>0.03</formula>
    </cfRule>
    <cfRule type="cellIs" dxfId="802" priority="822" stopIfTrue="1" operator="lessThan">
      <formula>-0.03</formula>
    </cfRule>
  </conditionalFormatting>
  <conditionalFormatting sqref="BC4">
    <cfRule type="cellIs" dxfId="801" priority="815" stopIfTrue="1" operator="greaterThan">
      <formula>0.03</formula>
    </cfRule>
    <cfRule type="cellIs" dxfId="800" priority="816" stopIfTrue="1" operator="lessThan">
      <formula>-0.03</formula>
    </cfRule>
  </conditionalFormatting>
  <conditionalFormatting sqref="AW460:AW468">
    <cfRule type="cellIs" dxfId="799" priority="757" stopIfTrue="1" operator="greaterThan">
      <formula>0.03</formula>
    </cfRule>
    <cfRule type="cellIs" dxfId="798" priority="758" stopIfTrue="1" operator="lessThan">
      <formula>-0.03</formula>
    </cfRule>
  </conditionalFormatting>
  <conditionalFormatting sqref="AX469:AZ471">
    <cfRule type="cellIs" dxfId="797" priority="755" stopIfTrue="1" operator="greaterThan">
      <formula>0.03</formula>
    </cfRule>
    <cfRule type="cellIs" dxfId="796" priority="756" stopIfTrue="1" operator="lessThan">
      <formula>-0.03</formula>
    </cfRule>
  </conditionalFormatting>
  <conditionalFormatting sqref="AW371">
    <cfRule type="cellIs" dxfId="795" priority="739" stopIfTrue="1" operator="greaterThan">
      <formula>0.03</formula>
    </cfRule>
    <cfRule type="cellIs" dxfId="794" priority="740" stopIfTrue="1" operator="lessThan">
      <formula>-0.03</formula>
    </cfRule>
  </conditionalFormatting>
  <conditionalFormatting sqref="BC365">
    <cfRule type="cellIs" dxfId="793" priority="819" stopIfTrue="1" operator="greaterThan">
      <formula>0.03</formula>
    </cfRule>
    <cfRule type="cellIs" dxfId="792" priority="820" stopIfTrue="1" operator="lessThan">
      <formula>-0.03</formula>
    </cfRule>
  </conditionalFormatting>
  <conditionalFormatting sqref="BC518">
    <cfRule type="cellIs" dxfId="791" priority="817" stopIfTrue="1" operator="greaterThan">
      <formula>0.03</formula>
    </cfRule>
    <cfRule type="cellIs" dxfId="790" priority="818" stopIfTrue="1" operator="lessThan">
      <formula>-0.03</formula>
    </cfRule>
  </conditionalFormatting>
  <conditionalFormatting sqref="AX478:AZ480">
    <cfRule type="cellIs" dxfId="789" priority="751" stopIfTrue="1" operator="greaterThan">
      <formula>0.03</formula>
    </cfRule>
    <cfRule type="cellIs" dxfId="788" priority="752" stopIfTrue="1" operator="lessThan">
      <formula>-0.03</formula>
    </cfRule>
  </conditionalFormatting>
  <conditionalFormatting sqref="BG454">
    <cfRule type="cellIs" dxfId="787" priority="729" stopIfTrue="1" operator="greaterThan">
      <formula>0.03</formula>
    </cfRule>
    <cfRule type="cellIs" dxfId="786" priority="730" stopIfTrue="1" operator="lessThan">
      <formula>-0.03</formula>
    </cfRule>
  </conditionalFormatting>
  <conditionalFormatting sqref="BB4 BB6 BB8">
    <cfRule type="cellIs" dxfId="785" priority="811" stopIfTrue="1" operator="greaterThan">
      <formula>0.03</formula>
    </cfRule>
    <cfRule type="cellIs" dxfId="784" priority="812" stopIfTrue="1" operator="lessThan">
      <formula>-0.03</formula>
    </cfRule>
  </conditionalFormatting>
  <conditionalFormatting sqref="BF4 BF6 BF8">
    <cfRule type="cellIs" dxfId="783" priority="807" stopIfTrue="1" operator="greaterThan">
      <formula>0.03</formula>
    </cfRule>
    <cfRule type="cellIs" dxfId="782" priority="80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cfRule type="cellIs" dxfId="781" priority="789" stopIfTrue="1" operator="greaterThan">
      <formula>0.03</formula>
    </cfRule>
    <cfRule type="cellIs" dxfId="780" priority="790" stopIfTrue="1" operator="lessThan">
      <formula>-0.03</formula>
    </cfRule>
  </conditionalFormatting>
  <conditionalFormatting sqref="BC454">
    <cfRule type="cellIs" dxfId="779" priority="733" stopIfTrue="1" operator="greaterThan">
      <formula>0.03</formula>
    </cfRule>
    <cfRule type="cellIs" dxfId="778" priority="734" stopIfTrue="1" operator="lessThan">
      <formula>-0.03</formula>
    </cfRule>
  </conditionalFormatting>
  <conditionalFormatting sqref="BF518">
    <cfRule type="cellIs" dxfId="777" priority="809" stopIfTrue="1" operator="greaterThan">
      <formula>0.03</formula>
    </cfRule>
    <cfRule type="cellIs" dxfId="776" priority="810" stopIfTrue="1" operator="lessThan">
      <formula>-0.03</formula>
    </cfRule>
  </conditionalFormatting>
  <conditionalFormatting sqref="AW469:AW477">
    <cfRule type="cellIs" dxfId="775" priority="753" stopIfTrue="1" operator="greaterThan">
      <formula>0.03</formula>
    </cfRule>
    <cfRule type="cellIs" dxfId="774" priority="754" stopIfTrue="1" operator="lessThan">
      <formula>-0.03</formula>
    </cfRule>
  </conditionalFormatting>
  <conditionalFormatting sqref="BD4 BD6 BD8">
    <cfRule type="cellIs" dxfId="773" priority="803" stopIfTrue="1" operator="greaterThan">
      <formula>0.03</formula>
    </cfRule>
    <cfRule type="cellIs" dxfId="772" priority="804" stopIfTrue="1" operator="lessThan">
      <formula>-0.03</formula>
    </cfRule>
  </conditionalFormatting>
  <conditionalFormatting sqref="BC463">
    <cfRule type="cellIs" dxfId="771" priority="727" stopIfTrue="1" operator="greaterThan">
      <formula>0.03</formula>
    </cfRule>
    <cfRule type="cellIs" dxfId="770" priority="728" stopIfTrue="1" operator="lessThan">
      <formula>-0.03</formula>
    </cfRule>
  </conditionalFormatting>
  <conditionalFormatting sqref="BD518">
    <cfRule type="cellIs" dxfId="769" priority="805" stopIfTrue="1" operator="greaterThan">
      <formula>0.03</formula>
    </cfRule>
    <cfRule type="cellIs" dxfId="768" priority="806" stopIfTrue="1" operator="lessThan">
      <formula>-0.03</formula>
    </cfRule>
  </conditionalFormatting>
  <conditionalFormatting sqref="BC374">
    <cfRule type="cellIs" dxfId="767" priority="737" stopIfTrue="1" operator="greaterThan">
      <formula>0.03</formula>
    </cfRule>
    <cfRule type="cellIs" dxfId="766" priority="738"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cfRule type="cellIs" dxfId="765" priority="795" stopIfTrue="1" operator="greaterThan">
      <formula>0.03</formula>
    </cfRule>
    <cfRule type="cellIs" dxfId="764" priority="796" stopIfTrue="1" operator="lessThan">
      <formula>-0.03</formula>
    </cfRule>
  </conditionalFormatting>
  <conditionalFormatting sqref="BE4:BI4">
    <cfRule type="cellIs" dxfId="763" priority="797" stopIfTrue="1" operator="greaterThan">
      <formula>0.03</formula>
    </cfRule>
    <cfRule type="cellIs" dxfId="762" priority="798" stopIfTrue="1" operator="lessThan">
      <formula>-0.03</formula>
    </cfRule>
  </conditionalFormatting>
  <conditionalFormatting sqref="BE518:BI518">
    <cfRule type="cellIs" dxfId="761" priority="799" stopIfTrue="1" operator="greaterThan">
      <formula>0.03</formula>
    </cfRule>
    <cfRule type="cellIs" dxfId="760" priority="800" stopIfTrue="1" operator="lessThan">
      <formula>-0.03</formula>
    </cfRule>
  </conditionalFormatting>
  <conditionalFormatting sqref="BC499">
    <cfRule type="cellIs" dxfId="759" priority="703" stopIfTrue="1" operator="greaterThan">
      <formula>0.03</formula>
    </cfRule>
    <cfRule type="cellIs" dxfId="758" priority="704"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cfRule type="cellIs" dxfId="757" priority="793" stopIfTrue="1" operator="greaterThan">
      <formula>0.03</formula>
    </cfRule>
    <cfRule type="cellIs" dxfId="756" priority="794" stopIfTrue="1" operator="lessThan">
      <formula>-0.03</formula>
    </cfRule>
  </conditionalFormatting>
  <conditionalFormatting sqref="BF487:BF495">
    <cfRule type="cellIs" dxfId="755" priority="619" stopIfTrue="1" operator="greaterThan">
      <formula>0.03</formula>
    </cfRule>
    <cfRule type="cellIs" dxfId="754" priority="620"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cfRule type="cellIs" dxfId="753" priority="791" stopIfTrue="1" operator="greaterThan">
      <formula>0.03</formula>
    </cfRule>
    <cfRule type="cellIs" dxfId="752" priority="792"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cfRule type="cellIs" dxfId="751" priority="781" stopIfTrue="1" operator="greaterThan">
      <formula>0.03</formula>
    </cfRule>
    <cfRule type="cellIs" dxfId="750" priority="782"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cfRule type="cellIs" dxfId="749" priority="785" stopIfTrue="1" operator="greaterThan">
      <formula>0.03</formula>
    </cfRule>
    <cfRule type="cellIs" dxfId="748" priority="786"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cfRule type="cellIs" dxfId="747" priority="783" stopIfTrue="1" operator="greaterThan">
      <formula>0.03</formula>
    </cfRule>
    <cfRule type="cellIs" dxfId="746" priority="784" stopIfTrue="1" operator="lessThan">
      <formula>-0.03</formula>
    </cfRule>
  </conditionalFormatting>
  <conditionalFormatting sqref="BE490:BI490">
    <cfRule type="cellIs" dxfId="745" priority="707" stopIfTrue="1" operator="greaterThan">
      <formula>0.03</formula>
    </cfRule>
    <cfRule type="cellIs" dxfId="744" priority="708" stopIfTrue="1" operator="lessThan">
      <formula>-0.03</formula>
    </cfRule>
  </conditionalFormatting>
  <conditionalFormatting sqref="BG481">
    <cfRule type="cellIs" dxfId="743" priority="711" stopIfTrue="1" operator="greaterThan">
      <formula>0.03</formula>
    </cfRule>
    <cfRule type="cellIs" dxfId="742" priority="712" stopIfTrue="1" operator="lessThan">
      <formula>-0.03</formula>
    </cfRule>
  </conditionalFormatting>
  <conditionalFormatting sqref="BC472">
    <cfRule type="cellIs" dxfId="741" priority="721" stopIfTrue="1" operator="greaterThan">
      <formula>0.03</formula>
    </cfRule>
    <cfRule type="cellIs" dxfId="740" priority="722" stopIfTrue="1" operator="lessThan">
      <formula>-0.03</formula>
    </cfRule>
  </conditionalFormatting>
  <conditionalFormatting sqref="BG499">
    <cfRule type="cellIs" dxfId="739" priority="699" stopIfTrue="1" operator="greaterThan">
      <formula>0.03</formula>
    </cfRule>
    <cfRule type="cellIs" dxfId="738" priority="700" stopIfTrue="1" operator="lessThan">
      <formula>-0.03</formula>
    </cfRule>
  </conditionalFormatting>
  <conditionalFormatting sqref="BB451:BB459">
    <cfRule type="cellIs" dxfId="737" priority="667" stopIfTrue="1" operator="greaterThan">
      <formula>0.03</formula>
    </cfRule>
    <cfRule type="cellIs" dxfId="736" priority="668" stopIfTrue="1" operator="lessThan">
      <formula>-0.03</formula>
    </cfRule>
  </conditionalFormatting>
  <conditionalFormatting sqref="AX371:AX373">
    <cfRule type="cellIs" dxfId="735" priority="767" stopIfTrue="1" operator="greaterThan">
      <formula>0.03</formula>
    </cfRule>
    <cfRule type="cellIs" dxfId="734" priority="768" stopIfTrue="1" operator="lessThan">
      <formula>-0.03</formula>
    </cfRule>
  </conditionalFormatting>
  <conditionalFormatting sqref="AW372:AW379">
    <cfRule type="cellIs" dxfId="733" priority="765" stopIfTrue="1" operator="greaterThan">
      <formula>0.03</formula>
    </cfRule>
    <cfRule type="cellIs" dxfId="732" priority="766" stopIfTrue="1" operator="lessThan">
      <formula>-0.03</formula>
    </cfRule>
  </conditionalFormatting>
  <conditionalFormatting sqref="AW478:AW486">
    <cfRule type="cellIs" dxfId="731" priority="749" stopIfTrue="1" operator="greaterThan">
      <formula>0.03</formula>
    </cfRule>
    <cfRule type="cellIs" dxfId="730" priority="750" stopIfTrue="1" operator="lessThan">
      <formula>-0.03</formula>
    </cfRule>
  </conditionalFormatting>
  <conditionalFormatting sqref="AX460:AZ462">
    <cfRule type="cellIs" dxfId="729" priority="759" stopIfTrue="1" operator="greaterThan">
      <formula>0.03</formula>
    </cfRule>
    <cfRule type="cellIs" dxfId="728" priority="760" stopIfTrue="1" operator="lessThan">
      <formula>-0.03</formula>
    </cfRule>
  </conditionalFormatting>
  <conditionalFormatting sqref="AX451:AZ453">
    <cfRule type="cellIs" dxfId="727" priority="763" stopIfTrue="1" operator="greaterThan">
      <formula>0.03</formula>
    </cfRule>
    <cfRule type="cellIs" dxfId="726" priority="764" stopIfTrue="1" operator="lessThan">
      <formula>-0.03</formula>
    </cfRule>
  </conditionalFormatting>
  <conditionalFormatting sqref="AW451:AW459">
    <cfRule type="cellIs" dxfId="725" priority="761" stopIfTrue="1" operator="greaterThan">
      <formula>0.03</formula>
    </cfRule>
    <cfRule type="cellIs" dxfId="724" priority="762" stopIfTrue="1" operator="lessThan">
      <formula>-0.03</formula>
    </cfRule>
  </conditionalFormatting>
  <conditionalFormatting sqref="AX487:AZ489">
    <cfRule type="cellIs" dxfId="723" priority="747" stopIfTrue="1" operator="greaterThan">
      <formula>0.03</formula>
    </cfRule>
    <cfRule type="cellIs" dxfId="722" priority="748" stopIfTrue="1" operator="lessThan">
      <formula>-0.03</formula>
    </cfRule>
  </conditionalFormatting>
  <conditionalFormatting sqref="AW487:AW495">
    <cfRule type="cellIs" dxfId="721" priority="745" stopIfTrue="1" operator="greaterThan">
      <formula>0.03</formula>
    </cfRule>
    <cfRule type="cellIs" dxfId="720" priority="746" stopIfTrue="1" operator="lessThan">
      <formula>-0.03</formula>
    </cfRule>
  </conditionalFormatting>
  <conditionalFormatting sqref="BE374 BG374 BI374">
    <cfRule type="cellIs" dxfId="719" priority="735" stopIfTrue="1" operator="greaterThan">
      <formula>0.03</formula>
    </cfRule>
    <cfRule type="cellIs" dxfId="718" priority="736" stopIfTrue="1" operator="lessThan">
      <formula>-0.03</formula>
    </cfRule>
  </conditionalFormatting>
  <conditionalFormatting sqref="AW496:AW506 AW516:AW517">
    <cfRule type="cellIs" dxfId="717" priority="741" stopIfTrue="1" operator="greaterThan">
      <formula>0.03</formula>
    </cfRule>
    <cfRule type="cellIs" dxfId="716" priority="742" stopIfTrue="1" operator="lessThan">
      <formula>-0.03</formula>
    </cfRule>
  </conditionalFormatting>
  <conditionalFormatting sqref="BE454:BI454">
    <cfRule type="cellIs" dxfId="715" priority="731" stopIfTrue="1" operator="greaterThan">
      <formula>0.03</formula>
    </cfRule>
    <cfRule type="cellIs" dxfId="714" priority="732" stopIfTrue="1" operator="lessThan">
      <formula>-0.03</formula>
    </cfRule>
  </conditionalFormatting>
  <conditionalFormatting sqref="BG374">
    <cfRule type="cellIs" dxfId="713" priority="685" stopIfTrue="1" operator="greaterThan">
      <formula>0.03</formula>
    </cfRule>
    <cfRule type="cellIs" dxfId="712" priority="686" stopIfTrue="1" operator="lessThan">
      <formula>-0.03</formula>
    </cfRule>
  </conditionalFormatting>
  <conditionalFormatting sqref="BC481">
    <cfRule type="cellIs" dxfId="711" priority="715" stopIfTrue="1" operator="greaterThan">
      <formula>0.03</formula>
    </cfRule>
    <cfRule type="cellIs" dxfId="710" priority="716" stopIfTrue="1" operator="lessThan">
      <formula>-0.03</formula>
    </cfRule>
  </conditionalFormatting>
  <conditionalFormatting sqref="BG451:BG453">
    <cfRule type="cellIs" dxfId="709" priority="669" stopIfTrue="1" operator="greaterThan">
      <formula>0.03</formula>
    </cfRule>
    <cfRule type="cellIs" dxfId="708" priority="670" stopIfTrue="1" operator="lessThan">
      <formula>-0.03</formula>
    </cfRule>
  </conditionalFormatting>
  <conditionalFormatting sqref="BC496:BC498">
    <cfRule type="cellIs" dxfId="707" priority="617" stopIfTrue="1" operator="greaterThan">
      <formula>0.03</formula>
    </cfRule>
    <cfRule type="cellIs" dxfId="706" priority="618" stopIfTrue="1" operator="lessThan">
      <formula>-0.03</formula>
    </cfRule>
  </conditionalFormatting>
  <conditionalFormatting sqref="BE472:BI472">
    <cfRule type="cellIs" dxfId="705" priority="719" stopIfTrue="1" operator="greaterThan">
      <formula>0.03</formula>
    </cfRule>
    <cfRule type="cellIs" dxfId="704" priority="720" stopIfTrue="1" operator="lessThan">
      <formula>-0.03</formula>
    </cfRule>
  </conditionalFormatting>
  <conditionalFormatting sqref="BG472">
    <cfRule type="cellIs" dxfId="703" priority="717" stopIfTrue="1" operator="greaterThan">
      <formula>0.03</formula>
    </cfRule>
    <cfRule type="cellIs" dxfId="702" priority="718" stopIfTrue="1" operator="lessThan">
      <formula>-0.03</formula>
    </cfRule>
  </conditionalFormatting>
  <conditionalFormatting sqref="BE463:BI463">
    <cfRule type="cellIs" dxfId="701" priority="725" stopIfTrue="1" operator="greaterThan">
      <formula>0.03</formula>
    </cfRule>
    <cfRule type="cellIs" dxfId="700" priority="726" stopIfTrue="1" operator="lessThan">
      <formula>-0.03</formula>
    </cfRule>
  </conditionalFormatting>
  <conditionalFormatting sqref="BG463">
    <cfRule type="cellIs" dxfId="699" priority="723" stopIfTrue="1" operator="greaterThan">
      <formula>0.03</formula>
    </cfRule>
    <cfRule type="cellIs" dxfId="698" priority="724" stopIfTrue="1" operator="lessThan">
      <formula>-0.03</formula>
    </cfRule>
  </conditionalFormatting>
  <conditionalFormatting sqref="BG490">
    <cfRule type="cellIs" dxfId="697" priority="705" stopIfTrue="1" operator="greaterThan">
      <formula>0.03</formula>
    </cfRule>
    <cfRule type="cellIs" dxfId="696" priority="706" stopIfTrue="1" operator="lessThan">
      <formula>-0.03</formula>
    </cfRule>
  </conditionalFormatting>
  <conditionalFormatting sqref="BE451:BI453">
    <cfRule type="cellIs" dxfId="695" priority="671" stopIfTrue="1" operator="greaterThan">
      <formula>0.03</formula>
    </cfRule>
    <cfRule type="cellIs" dxfId="694" priority="672" stopIfTrue="1" operator="lessThan">
      <formula>-0.03</formula>
    </cfRule>
  </conditionalFormatting>
  <conditionalFormatting sqref="BE481:BI481">
    <cfRule type="cellIs" dxfId="693" priority="713" stopIfTrue="1" operator="greaterThan">
      <formula>0.03</formula>
    </cfRule>
    <cfRule type="cellIs" dxfId="692" priority="714" stopIfTrue="1" operator="lessThan">
      <formula>-0.03</formula>
    </cfRule>
  </conditionalFormatting>
  <conditionalFormatting sqref="BC490">
    <cfRule type="cellIs" dxfId="691" priority="709" stopIfTrue="1" operator="greaterThan">
      <formula>0.03</formula>
    </cfRule>
    <cfRule type="cellIs" dxfId="690" priority="710" stopIfTrue="1" operator="lessThan">
      <formula>-0.03</formula>
    </cfRule>
  </conditionalFormatting>
  <conditionalFormatting sqref="BE499:BI499">
    <cfRule type="cellIs" dxfId="689" priority="701" stopIfTrue="1" operator="greaterThan">
      <formula>0.03</formula>
    </cfRule>
    <cfRule type="cellIs" dxfId="688" priority="702" stopIfTrue="1" operator="lessThan">
      <formula>-0.03</formula>
    </cfRule>
  </conditionalFormatting>
  <conditionalFormatting sqref="BD487:BD495">
    <cfRule type="cellIs" dxfId="687" priority="621" stopIfTrue="1" operator="greaterThan">
      <formula>0.03</formula>
    </cfRule>
    <cfRule type="cellIs" dxfId="686" priority="622" stopIfTrue="1" operator="lessThan">
      <formula>-0.03</formula>
    </cfRule>
  </conditionalFormatting>
  <conditionalFormatting sqref="BD451:BD459">
    <cfRule type="cellIs" dxfId="685" priority="677" stopIfTrue="1" operator="greaterThan">
      <formula>0.03</formula>
    </cfRule>
    <cfRule type="cellIs" dxfId="684" priority="678" stopIfTrue="1" operator="lessThan">
      <formula>-0.03</formula>
    </cfRule>
  </conditionalFormatting>
  <conditionalFormatting sqref="BF451:BF459">
    <cfRule type="cellIs" dxfId="683" priority="675" stopIfTrue="1" operator="greaterThan">
      <formula>0.03</formula>
    </cfRule>
    <cfRule type="cellIs" dxfId="682" priority="676" stopIfTrue="1" operator="lessThan">
      <formula>-0.03</formula>
    </cfRule>
  </conditionalFormatting>
  <conditionalFormatting sqref="BC451:BC453">
    <cfRule type="cellIs" dxfId="681" priority="673" stopIfTrue="1" operator="greaterThan">
      <formula>0.03</formula>
    </cfRule>
    <cfRule type="cellIs" dxfId="680" priority="674" stopIfTrue="1" operator="lessThan">
      <formula>-0.03</formula>
    </cfRule>
  </conditionalFormatting>
  <conditionalFormatting sqref="BB460:BB468">
    <cfRule type="cellIs" dxfId="679" priority="665" stopIfTrue="1" operator="greaterThan">
      <formula>0.03</formula>
    </cfRule>
    <cfRule type="cellIs" dxfId="678" priority="666" stopIfTrue="1" operator="lessThan">
      <formula>-0.03</formula>
    </cfRule>
  </conditionalFormatting>
  <conditionalFormatting sqref="BD460:BD468">
    <cfRule type="cellIs" dxfId="677" priority="663" stopIfTrue="1" operator="greaterThan">
      <formula>0.03</formula>
    </cfRule>
    <cfRule type="cellIs" dxfId="676" priority="664" stopIfTrue="1" operator="lessThan">
      <formula>-0.03</formula>
    </cfRule>
  </conditionalFormatting>
  <conditionalFormatting sqref="BF460:BF468">
    <cfRule type="cellIs" dxfId="675" priority="661" stopIfTrue="1" operator="greaterThan">
      <formula>0.03</formula>
    </cfRule>
    <cfRule type="cellIs" dxfId="674" priority="662" stopIfTrue="1" operator="lessThan">
      <formula>-0.03</formula>
    </cfRule>
  </conditionalFormatting>
  <conditionalFormatting sqref="BC460:BC462">
    <cfRule type="cellIs" dxfId="673" priority="659" stopIfTrue="1" operator="greaterThan">
      <formula>0.03</formula>
    </cfRule>
    <cfRule type="cellIs" dxfId="672" priority="660" stopIfTrue="1" operator="lessThan">
      <formula>-0.03</formula>
    </cfRule>
  </conditionalFormatting>
  <conditionalFormatting sqref="BE460:BI462">
    <cfRule type="cellIs" dxfId="671" priority="657" stopIfTrue="1" operator="greaterThan">
      <formula>0.03</formula>
    </cfRule>
    <cfRule type="cellIs" dxfId="670" priority="658" stopIfTrue="1" operator="lessThan">
      <formula>-0.03</formula>
    </cfRule>
  </conditionalFormatting>
  <conditionalFormatting sqref="BG460:BG462">
    <cfRule type="cellIs" dxfId="669" priority="655" stopIfTrue="1" operator="greaterThan">
      <formula>0.03</formula>
    </cfRule>
    <cfRule type="cellIs" dxfId="668" priority="656" stopIfTrue="1" operator="lessThan">
      <formula>-0.03</formula>
    </cfRule>
  </conditionalFormatting>
  <conditionalFormatting sqref="BB469:BB477">
    <cfRule type="cellIs" dxfId="667" priority="653" stopIfTrue="1" operator="greaterThan">
      <formula>0.03</formula>
    </cfRule>
    <cfRule type="cellIs" dxfId="666" priority="654" stopIfTrue="1" operator="lessThan">
      <formula>-0.03</formula>
    </cfRule>
  </conditionalFormatting>
  <conditionalFormatting sqref="BD469:BD477">
    <cfRule type="cellIs" dxfId="665" priority="651" stopIfTrue="1" operator="greaterThan">
      <formula>0.03</formula>
    </cfRule>
    <cfRule type="cellIs" dxfId="664" priority="652" stopIfTrue="1" operator="lessThan">
      <formula>-0.03</formula>
    </cfRule>
  </conditionalFormatting>
  <conditionalFormatting sqref="BF469:BF477">
    <cfRule type="cellIs" dxfId="663" priority="649" stopIfTrue="1" operator="greaterThan">
      <formula>0.03</formula>
    </cfRule>
    <cfRule type="cellIs" dxfId="662" priority="650" stopIfTrue="1" operator="lessThan">
      <formula>-0.03</formula>
    </cfRule>
  </conditionalFormatting>
  <conditionalFormatting sqref="BC469:BC471">
    <cfRule type="cellIs" dxfId="661" priority="647" stopIfTrue="1" operator="greaterThan">
      <formula>0.03</formula>
    </cfRule>
    <cfRule type="cellIs" dxfId="660" priority="648" stopIfTrue="1" operator="lessThan">
      <formula>-0.03</formula>
    </cfRule>
  </conditionalFormatting>
  <conditionalFormatting sqref="BE469:BI471">
    <cfRule type="cellIs" dxfId="659" priority="645" stopIfTrue="1" operator="greaterThan">
      <formula>0.03</formula>
    </cfRule>
    <cfRule type="cellIs" dxfId="658" priority="646" stopIfTrue="1" operator="lessThan">
      <formula>-0.03</formula>
    </cfRule>
  </conditionalFormatting>
  <conditionalFormatting sqref="BG469:BG471">
    <cfRule type="cellIs" dxfId="657" priority="643" stopIfTrue="1" operator="greaterThan">
      <formula>0.03</formula>
    </cfRule>
    <cfRule type="cellIs" dxfId="656" priority="644" stopIfTrue="1" operator="lessThan">
      <formula>-0.03</formula>
    </cfRule>
  </conditionalFormatting>
  <conditionalFormatting sqref="BC478:BC480">
    <cfRule type="cellIs" dxfId="655" priority="641" stopIfTrue="1" operator="greaterThan">
      <formula>0.03</formula>
    </cfRule>
    <cfRule type="cellIs" dxfId="654" priority="642" stopIfTrue="1" operator="lessThan">
      <formula>-0.03</formula>
    </cfRule>
  </conditionalFormatting>
  <conditionalFormatting sqref="BE478:BI480">
    <cfRule type="cellIs" dxfId="653" priority="639" stopIfTrue="1" operator="greaterThan">
      <formula>0.03</formula>
    </cfRule>
    <cfRule type="cellIs" dxfId="652" priority="640" stopIfTrue="1" operator="lessThan">
      <formula>-0.03</formula>
    </cfRule>
  </conditionalFormatting>
  <conditionalFormatting sqref="BG478:BG480">
    <cfRule type="cellIs" dxfId="651" priority="637" stopIfTrue="1" operator="greaterThan">
      <formula>0.03</formula>
    </cfRule>
    <cfRule type="cellIs" dxfId="650" priority="638" stopIfTrue="1" operator="lessThan">
      <formula>-0.03</formula>
    </cfRule>
  </conditionalFormatting>
  <conditionalFormatting sqref="BB478:BB486">
    <cfRule type="cellIs" dxfId="649" priority="635" stopIfTrue="1" operator="greaterThan">
      <formula>0.03</formula>
    </cfRule>
    <cfRule type="cellIs" dxfId="648" priority="636" stopIfTrue="1" operator="lessThan">
      <formula>-0.03</formula>
    </cfRule>
  </conditionalFormatting>
  <conditionalFormatting sqref="BD478:BD486">
    <cfRule type="cellIs" dxfId="647" priority="633" stopIfTrue="1" operator="greaterThan">
      <formula>0.03</formula>
    </cfRule>
    <cfRule type="cellIs" dxfId="646" priority="634" stopIfTrue="1" operator="lessThan">
      <formula>-0.03</formula>
    </cfRule>
  </conditionalFormatting>
  <conditionalFormatting sqref="BF478:BF486">
    <cfRule type="cellIs" dxfId="645" priority="631" stopIfTrue="1" operator="greaterThan">
      <formula>0.03</formula>
    </cfRule>
    <cfRule type="cellIs" dxfId="644" priority="632" stopIfTrue="1" operator="lessThan">
      <formula>-0.03</formula>
    </cfRule>
  </conditionalFormatting>
  <conditionalFormatting sqref="BC487:BC489">
    <cfRule type="cellIs" dxfId="643" priority="629" stopIfTrue="1" operator="greaterThan">
      <formula>0.03</formula>
    </cfRule>
    <cfRule type="cellIs" dxfId="642" priority="630" stopIfTrue="1" operator="lessThan">
      <formula>-0.03</formula>
    </cfRule>
  </conditionalFormatting>
  <conditionalFormatting sqref="BE487:BI489">
    <cfRule type="cellIs" dxfId="641" priority="627" stopIfTrue="1" operator="greaterThan">
      <formula>0.03</formula>
    </cfRule>
    <cfRule type="cellIs" dxfId="640" priority="628" stopIfTrue="1" operator="lessThan">
      <formula>-0.03</formula>
    </cfRule>
  </conditionalFormatting>
  <conditionalFormatting sqref="BG487:BG489">
    <cfRule type="cellIs" dxfId="639" priority="625" stopIfTrue="1" operator="greaterThan">
      <formula>0.03</formula>
    </cfRule>
    <cfRule type="cellIs" dxfId="638" priority="626" stopIfTrue="1" operator="lessThan">
      <formula>-0.03</formula>
    </cfRule>
  </conditionalFormatting>
  <conditionalFormatting sqref="BB487:BB495">
    <cfRule type="cellIs" dxfId="637" priority="623" stopIfTrue="1" operator="greaterThan">
      <formula>0.03</formula>
    </cfRule>
    <cfRule type="cellIs" dxfId="636" priority="624" stopIfTrue="1" operator="lessThan">
      <formula>-0.03</formula>
    </cfRule>
  </conditionalFormatting>
  <conditionalFormatting sqref="BE496:BI498">
    <cfRule type="cellIs" dxfId="635" priority="615" stopIfTrue="1" operator="greaterThan">
      <formula>0.03</formula>
    </cfRule>
    <cfRule type="cellIs" dxfId="634" priority="616" stopIfTrue="1" operator="lessThan">
      <formula>-0.03</formula>
    </cfRule>
  </conditionalFormatting>
  <conditionalFormatting sqref="BG496:BG498">
    <cfRule type="cellIs" dxfId="633" priority="613" stopIfTrue="1" operator="greaterThan">
      <formula>0.03</formula>
    </cfRule>
    <cfRule type="cellIs" dxfId="632" priority="614" stopIfTrue="1" operator="lessThan">
      <formula>-0.03</formula>
    </cfRule>
  </conditionalFormatting>
  <conditionalFormatting sqref="BB496:BB506 BB516:BB517">
    <cfRule type="cellIs" dxfId="631" priority="611" stopIfTrue="1" operator="greaterThan">
      <formula>0.03</formula>
    </cfRule>
    <cfRule type="cellIs" dxfId="630" priority="612" stopIfTrue="1" operator="lessThan">
      <formula>-0.03</formula>
    </cfRule>
  </conditionalFormatting>
  <conditionalFormatting sqref="BD496:BD506 BD516:BD517">
    <cfRule type="cellIs" dxfId="629" priority="609" stopIfTrue="1" operator="greaterThan">
      <formula>0.03</formula>
    </cfRule>
    <cfRule type="cellIs" dxfId="628" priority="610" stopIfTrue="1" operator="lessThan">
      <formula>-0.03</formula>
    </cfRule>
  </conditionalFormatting>
  <conditionalFormatting sqref="BF496:BF506 BF516:BF517">
    <cfRule type="cellIs" dxfId="627" priority="607" stopIfTrue="1" operator="greaterThan">
      <formula>0.03</formula>
    </cfRule>
    <cfRule type="cellIs" dxfId="626" priority="608" stopIfTrue="1" operator="lessThan">
      <formula>-0.03</formula>
    </cfRule>
  </conditionalFormatting>
  <conditionalFormatting sqref="BG510">
    <cfRule type="cellIs" dxfId="625" priority="599" stopIfTrue="1" operator="greaterThan">
      <formula>0.03</formula>
    </cfRule>
    <cfRule type="cellIs" dxfId="624" priority="600" stopIfTrue="1" operator="lessThan">
      <formula>-0.03</formula>
    </cfRule>
  </conditionalFormatting>
  <conditionalFormatting sqref="AX507:AZ509">
    <cfRule type="cellIs" dxfId="623" priority="605" stopIfTrue="1" operator="greaterThan">
      <formula>0.03</formula>
    </cfRule>
    <cfRule type="cellIs" dxfId="622" priority="606" stopIfTrue="1" operator="lessThan">
      <formula>-0.03</formula>
    </cfRule>
  </conditionalFormatting>
  <conditionalFormatting sqref="BC510">
    <cfRule type="cellIs" dxfId="621" priority="603" stopIfTrue="1" operator="greaterThan">
      <formula>0.03</formula>
    </cfRule>
    <cfRule type="cellIs" dxfId="620" priority="604" stopIfTrue="1" operator="lessThan">
      <formula>-0.03</formula>
    </cfRule>
  </conditionalFormatting>
  <conditionalFormatting sqref="BE510:BI510">
    <cfRule type="cellIs" dxfId="619" priority="601" stopIfTrue="1" operator="greaterThan">
      <formula>0.03</formula>
    </cfRule>
    <cfRule type="cellIs" dxfId="618" priority="602" stopIfTrue="1" operator="lessThan">
      <formula>-0.03</formula>
    </cfRule>
  </conditionalFormatting>
  <conditionalFormatting sqref="AW507:AW515">
    <cfRule type="cellIs" dxfId="617" priority="597" stopIfTrue="1" operator="greaterThan">
      <formula>0.03</formula>
    </cfRule>
    <cfRule type="cellIs" dxfId="616" priority="598" stopIfTrue="1" operator="lessThan">
      <formula>-0.03</formula>
    </cfRule>
  </conditionalFormatting>
  <conditionalFormatting sqref="BC507:BC509">
    <cfRule type="cellIs" dxfId="615" priority="595" stopIfTrue="1" operator="greaterThan">
      <formula>0.03</formula>
    </cfRule>
    <cfRule type="cellIs" dxfId="614" priority="596" stopIfTrue="1" operator="lessThan">
      <formula>-0.03</formula>
    </cfRule>
  </conditionalFormatting>
  <conditionalFormatting sqref="BE507:BI509">
    <cfRule type="cellIs" dxfId="613" priority="593" stopIfTrue="1" operator="greaterThan">
      <formula>0.03</formula>
    </cfRule>
    <cfRule type="cellIs" dxfId="612" priority="594" stopIfTrue="1" operator="lessThan">
      <formula>-0.03</formula>
    </cfRule>
  </conditionalFormatting>
  <conditionalFormatting sqref="BG507:BG509">
    <cfRule type="cellIs" dxfId="611" priority="591" stopIfTrue="1" operator="greaterThan">
      <formula>0.03</formula>
    </cfRule>
    <cfRule type="cellIs" dxfId="610" priority="592" stopIfTrue="1" operator="lessThan">
      <formula>-0.03</formula>
    </cfRule>
  </conditionalFormatting>
  <conditionalFormatting sqref="BB507:BB515">
    <cfRule type="cellIs" dxfId="609" priority="589" stopIfTrue="1" operator="greaterThan">
      <formula>0.03</formula>
    </cfRule>
    <cfRule type="cellIs" dxfId="608" priority="590" stopIfTrue="1" operator="lessThan">
      <formula>-0.03</formula>
    </cfRule>
  </conditionalFormatting>
  <conditionalFormatting sqref="BD507:BD515">
    <cfRule type="cellIs" dxfId="607" priority="587" stopIfTrue="1" operator="greaterThan">
      <formula>0.03</formula>
    </cfRule>
    <cfRule type="cellIs" dxfId="606" priority="588" stopIfTrue="1" operator="lessThan">
      <formula>-0.03</formula>
    </cfRule>
  </conditionalFormatting>
  <conditionalFormatting sqref="BF507:BF515">
    <cfRule type="cellIs" dxfId="605" priority="585" stopIfTrue="1" operator="greaterThan">
      <formula>0.03</formula>
    </cfRule>
    <cfRule type="cellIs" dxfId="604" priority="586" stopIfTrue="1" operator="lessThan">
      <formula>-0.03</formula>
    </cfRule>
  </conditionalFormatting>
  <conditionalFormatting sqref="BB166 BB168 BB170">
    <cfRule type="cellIs" dxfId="603" priority="575" stopIfTrue="1" operator="greaterThan">
      <formula>0.03</formula>
    </cfRule>
    <cfRule type="cellIs" dxfId="602" priority="576" stopIfTrue="1" operator="lessThan">
      <formula>-0.03</formula>
    </cfRule>
  </conditionalFormatting>
  <conditionalFormatting sqref="BC166">
    <cfRule type="cellIs" dxfId="601" priority="577" stopIfTrue="1" operator="greaterThan">
      <formula>0.03</formula>
    </cfRule>
    <cfRule type="cellIs" dxfId="600" priority="578" stopIfTrue="1" operator="lessThan">
      <formula>-0.03</formula>
    </cfRule>
  </conditionalFormatting>
  <conditionalFormatting sqref="AX166:AZ166">
    <cfRule type="cellIs" dxfId="599" priority="583" stopIfTrue="1" operator="greaterThan">
      <formula>0.03</formula>
    </cfRule>
    <cfRule type="cellIs" dxfId="598" priority="584" stopIfTrue="1" operator="lessThan">
      <formula>-0.03</formula>
    </cfRule>
  </conditionalFormatting>
  <conditionalFormatting sqref="AW166 AW168 AW170">
    <cfRule type="cellIs" dxfId="597" priority="581" stopIfTrue="1" operator="greaterThan">
      <formula>0.03</formula>
    </cfRule>
    <cfRule type="cellIs" dxfId="596" priority="582" stopIfTrue="1" operator="lessThan">
      <formula>-0.03</formula>
    </cfRule>
  </conditionalFormatting>
  <conditionalFormatting sqref="BG166">
    <cfRule type="cellIs" dxfId="595" priority="579" stopIfTrue="1" operator="greaterThan">
      <formula>0.03</formula>
    </cfRule>
    <cfRule type="cellIs" dxfId="594" priority="580" stopIfTrue="1" operator="lessThan">
      <formula>-0.03</formula>
    </cfRule>
  </conditionalFormatting>
  <conditionalFormatting sqref="BE166:BI166">
    <cfRule type="cellIs" dxfId="593" priority="569" stopIfTrue="1" operator="greaterThan">
      <formula>0.03</formula>
    </cfRule>
    <cfRule type="cellIs" dxfId="592" priority="570" stopIfTrue="1" operator="lessThan">
      <formula>-0.03</formula>
    </cfRule>
  </conditionalFormatting>
  <conditionalFormatting sqref="BF166 BF168 BF170">
    <cfRule type="cellIs" dxfId="591" priority="573" stopIfTrue="1" operator="greaterThan">
      <formula>0.03</formula>
    </cfRule>
    <cfRule type="cellIs" dxfId="590" priority="574" stopIfTrue="1" operator="lessThan">
      <formula>-0.03</formula>
    </cfRule>
  </conditionalFormatting>
  <conditionalFormatting sqref="BD166 BD168 BD170">
    <cfRule type="cellIs" dxfId="589" priority="571" stopIfTrue="1" operator="greaterThan">
      <formula>0.03</formula>
    </cfRule>
    <cfRule type="cellIs" dxfId="588" priority="572" stopIfTrue="1" operator="lessThan">
      <formula>-0.03</formula>
    </cfRule>
  </conditionalFormatting>
  <conditionalFormatting sqref="BB172 BB174 BB176">
    <cfRule type="cellIs" dxfId="587" priority="559" stopIfTrue="1" operator="greaterThan">
      <formula>0.03</formula>
    </cfRule>
    <cfRule type="cellIs" dxfId="586" priority="560" stopIfTrue="1" operator="lessThan">
      <formula>-0.03</formula>
    </cfRule>
  </conditionalFormatting>
  <conditionalFormatting sqref="BC172">
    <cfRule type="cellIs" dxfId="585" priority="561" stopIfTrue="1" operator="greaterThan">
      <formula>0.03</formula>
    </cfRule>
    <cfRule type="cellIs" dxfId="584" priority="562" stopIfTrue="1" operator="lessThan">
      <formula>-0.03</formula>
    </cfRule>
  </conditionalFormatting>
  <conditionalFormatting sqref="AX172:AZ172">
    <cfRule type="cellIs" dxfId="583" priority="567" stopIfTrue="1" operator="greaterThan">
      <formula>0.03</formula>
    </cfRule>
    <cfRule type="cellIs" dxfId="582" priority="568" stopIfTrue="1" operator="lessThan">
      <formula>-0.03</formula>
    </cfRule>
  </conditionalFormatting>
  <conditionalFormatting sqref="AW172 AW174 AW176">
    <cfRule type="cellIs" dxfId="581" priority="565" stopIfTrue="1" operator="greaterThan">
      <formula>0.03</formula>
    </cfRule>
    <cfRule type="cellIs" dxfId="580" priority="566" stopIfTrue="1" operator="lessThan">
      <formula>-0.03</formula>
    </cfRule>
  </conditionalFormatting>
  <conditionalFormatting sqref="BG172">
    <cfRule type="cellIs" dxfId="579" priority="563" stopIfTrue="1" operator="greaterThan">
      <formula>0.03</formula>
    </cfRule>
    <cfRule type="cellIs" dxfId="578" priority="564" stopIfTrue="1" operator="lessThan">
      <formula>-0.03</formula>
    </cfRule>
  </conditionalFormatting>
  <conditionalFormatting sqref="BE172:BI172">
    <cfRule type="cellIs" dxfId="577" priority="553" stopIfTrue="1" operator="greaterThan">
      <formula>0.03</formula>
    </cfRule>
    <cfRule type="cellIs" dxfId="576" priority="554" stopIfTrue="1" operator="lessThan">
      <formula>-0.03</formula>
    </cfRule>
  </conditionalFormatting>
  <conditionalFormatting sqref="BF172 BF174 BF176">
    <cfRule type="cellIs" dxfId="575" priority="557" stopIfTrue="1" operator="greaterThan">
      <formula>0.03</formula>
    </cfRule>
    <cfRule type="cellIs" dxfId="574" priority="558" stopIfTrue="1" operator="lessThan">
      <formula>-0.03</formula>
    </cfRule>
  </conditionalFormatting>
  <conditionalFormatting sqref="BD172 BD174 BD176">
    <cfRule type="cellIs" dxfId="573" priority="555" stopIfTrue="1" operator="greaterThan">
      <formula>0.03</formula>
    </cfRule>
    <cfRule type="cellIs" dxfId="572" priority="556" stopIfTrue="1" operator="lessThan">
      <formula>-0.03</formula>
    </cfRule>
  </conditionalFormatting>
  <conditionalFormatting sqref="BB178 BB180 BB182">
    <cfRule type="cellIs" dxfId="571" priority="543" stopIfTrue="1" operator="greaterThan">
      <formula>0.03</formula>
    </cfRule>
    <cfRule type="cellIs" dxfId="570" priority="544" stopIfTrue="1" operator="lessThan">
      <formula>-0.03</formula>
    </cfRule>
  </conditionalFormatting>
  <conditionalFormatting sqref="BC178">
    <cfRule type="cellIs" dxfId="569" priority="545" stopIfTrue="1" operator="greaterThan">
      <formula>0.03</formula>
    </cfRule>
    <cfRule type="cellIs" dxfId="568" priority="546" stopIfTrue="1" operator="lessThan">
      <formula>-0.03</formula>
    </cfRule>
  </conditionalFormatting>
  <conditionalFormatting sqref="AX178:AZ178">
    <cfRule type="cellIs" dxfId="567" priority="551" stopIfTrue="1" operator="greaterThan">
      <formula>0.03</formula>
    </cfRule>
    <cfRule type="cellIs" dxfId="566" priority="552" stopIfTrue="1" operator="lessThan">
      <formula>-0.03</formula>
    </cfRule>
  </conditionalFormatting>
  <conditionalFormatting sqref="AW178 AW180 AW182">
    <cfRule type="cellIs" dxfId="565" priority="549" stopIfTrue="1" operator="greaterThan">
      <formula>0.03</formula>
    </cfRule>
    <cfRule type="cellIs" dxfId="564" priority="550" stopIfTrue="1" operator="lessThan">
      <formula>-0.03</formula>
    </cfRule>
  </conditionalFormatting>
  <conditionalFormatting sqref="BG178">
    <cfRule type="cellIs" dxfId="563" priority="547" stopIfTrue="1" operator="greaterThan">
      <formula>0.03</formula>
    </cfRule>
    <cfRule type="cellIs" dxfId="562" priority="548" stopIfTrue="1" operator="lessThan">
      <formula>-0.03</formula>
    </cfRule>
  </conditionalFormatting>
  <conditionalFormatting sqref="BE178:BI178">
    <cfRule type="cellIs" dxfId="561" priority="537" stopIfTrue="1" operator="greaterThan">
      <formula>0.03</formula>
    </cfRule>
    <cfRule type="cellIs" dxfId="560" priority="538" stopIfTrue="1" operator="lessThan">
      <formula>-0.03</formula>
    </cfRule>
  </conditionalFormatting>
  <conditionalFormatting sqref="BF178 BF180 BF182">
    <cfRule type="cellIs" dxfId="559" priority="541" stopIfTrue="1" operator="greaterThan">
      <formula>0.03</formula>
    </cfRule>
    <cfRule type="cellIs" dxfId="558" priority="542" stopIfTrue="1" operator="lessThan">
      <formula>-0.03</formula>
    </cfRule>
  </conditionalFormatting>
  <conditionalFormatting sqref="BD178 BD180 BD182">
    <cfRule type="cellIs" dxfId="557" priority="539" stopIfTrue="1" operator="greaterThan">
      <formula>0.03</formula>
    </cfRule>
    <cfRule type="cellIs" dxfId="556" priority="540" stopIfTrue="1" operator="lessThan">
      <formula>-0.03</formula>
    </cfRule>
  </conditionalFormatting>
  <conditionalFormatting sqref="BL172 BL174 BL176">
    <cfRule type="cellIs" dxfId="555" priority="447" stopIfTrue="1" operator="greaterThan">
      <formula>0.03</formula>
    </cfRule>
    <cfRule type="cellIs" dxfId="554" priority="448" stopIfTrue="1" operator="lessThan">
      <formula>-0.03</formula>
    </cfRule>
  </conditionalFormatting>
  <conditionalFormatting sqref="BM166">
    <cfRule type="cellIs" dxfId="553" priority="449" stopIfTrue="1" operator="greaterThan">
      <formula>0.03</formula>
    </cfRule>
    <cfRule type="cellIs" dxfId="552" priority="450" stopIfTrue="1" operator="lessThan">
      <formula>-0.03</formula>
    </cfRule>
  </conditionalFormatting>
  <conditionalFormatting sqref="BM507:BM509">
    <cfRule type="cellIs" dxfId="551" priority="455" stopIfTrue="1" operator="greaterThan">
      <formula>0.03</formula>
    </cfRule>
    <cfRule type="cellIs" dxfId="550" priority="456" stopIfTrue="1" operator="lessThan">
      <formula>-0.03</formula>
    </cfRule>
  </conditionalFormatting>
  <conditionalFormatting sqref="BL507:BL515">
    <cfRule type="cellIs" dxfId="549" priority="453" stopIfTrue="1" operator="greaterThan">
      <formula>0.03</formula>
    </cfRule>
    <cfRule type="cellIs" dxfId="548" priority="454" stopIfTrue="1" operator="lessThan">
      <formula>-0.03</formula>
    </cfRule>
  </conditionalFormatting>
  <conditionalFormatting sqref="BL166 BL168 BL170">
    <cfRule type="cellIs" dxfId="547" priority="451" stopIfTrue="1" operator="greaterThan">
      <formula>0.03</formula>
    </cfRule>
    <cfRule type="cellIs" dxfId="546" priority="452" stopIfTrue="1" operator="lessThan">
      <formula>-0.03</formula>
    </cfRule>
  </conditionalFormatting>
  <conditionalFormatting sqref="BM178">
    <cfRule type="cellIs" dxfId="545" priority="441" stopIfTrue="1" operator="greaterThan">
      <formula>0.03</formula>
    </cfRule>
    <cfRule type="cellIs" dxfId="544" priority="442" stopIfTrue="1" operator="lessThan">
      <formula>-0.03</formula>
    </cfRule>
  </conditionalFormatting>
  <conditionalFormatting sqref="BM172">
    <cfRule type="cellIs" dxfId="543" priority="445" stopIfTrue="1" operator="greaterThan">
      <formula>0.03</formula>
    </cfRule>
    <cfRule type="cellIs" dxfId="542" priority="446" stopIfTrue="1" operator="lessThan">
      <formula>-0.03</formula>
    </cfRule>
  </conditionalFormatting>
  <conditionalFormatting sqref="BL178 BL180 BL182">
    <cfRule type="cellIs" dxfId="541" priority="443" stopIfTrue="1" operator="greaterThan">
      <formula>0.03</formula>
    </cfRule>
    <cfRule type="cellIs" dxfId="540" priority="444" stopIfTrue="1" operator="lessThan">
      <formula>-0.03</formula>
    </cfRule>
  </conditionalFormatting>
  <conditionalFormatting sqref="BM365">
    <cfRule type="cellIs" dxfId="539" priority="515" stopIfTrue="1" operator="greaterThan">
      <formula>0.03</formula>
    </cfRule>
    <cfRule type="cellIs" dxfId="538" priority="516" stopIfTrue="1" operator="lessThan">
      <formula>-0.03</formula>
    </cfRule>
  </conditionalFormatting>
  <conditionalFormatting sqref="BM451:BM453">
    <cfRule type="cellIs" dxfId="537" priority="479" stopIfTrue="1" operator="greaterThan">
      <formula>0.03</formula>
    </cfRule>
    <cfRule type="cellIs" dxfId="536" priority="480" stopIfTrue="1" operator="lessThan">
      <formula>-0.03</formula>
    </cfRule>
  </conditionalFormatting>
  <conditionalFormatting sqref="BL4 BL6 BL8">
    <cfRule type="cellIs" dxfId="535" priority="517" stopIfTrue="1" operator="greaterThan">
      <formula>0.03</formula>
    </cfRule>
    <cfRule type="cellIs" dxfId="534" priority="518" stopIfTrue="1" operator="lessThan">
      <formula>-0.03</formula>
    </cfRule>
  </conditionalFormatting>
  <conditionalFormatting sqref="BL518">
    <cfRule type="cellIs" dxfId="533" priority="519" stopIfTrue="1" operator="greaterThan">
      <formula>0.03</formula>
    </cfRule>
    <cfRule type="cellIs" dxfId="532" priority="520" stopIfTrue="1" operator="lessThan">
      <formula>-0.03</formula>
    </cfRule>
  </conditionalFormatting>
  <conditionalFormatting sqref="BM4">
    <cfRule type="cellIs" dxfId="531" priority="511" stopIfTrue="1" operator="greaterThan">
      <formula>0.03</formula>
    </cfRule>
    <cfRule type="cellIs" dxfId="530" priority="512" stopIfTrue="1" operator="lessThan">
      <formula>-0.03</formula>
    </cfRule>
  </conditionalFormatting>
  <conditionalFormatting sqref="BM518">
    <cfRule type="cellIs" dxfId="529" priority="513" stopIfTrue="1" operator="greaterThan">
      <formula>0.03</formula>
    </cfRule>
    <cfRule type="cellIs" dxfId="528" priority="51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cfRule type="cellIs" dxfId="527" priority="507" stopIfTrue="1" operator="greaterThan">
      <formula>0.03</formula>
    </cfRule>
    <cfRule type="cellIs" dxfId="526" priority="508"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cfRule type="cellIs" dxfId="525" priority="509" stopIfTrue="1" operator="greaterThan">
      <formula>0.03</formula>
    </cfRule>
    <cfRule type="cellIs" dxfId="524" priority="510" stopIfTrue="1" operator="lessThan">
      <formula>-0.03</formula>
    </cfRule>
  </conditionalFormatting>
  <conditionalFormatting sqref="BL496:BL506 BL516:BL517">
    <cfRule type="cellIs" dxfId="523" priority="459" stopIfTrue="1" operator="greaterThan">
      <formula>0.03</formula>
    </cfRule>
    <cfRule type="cellIs" dxfId="522" priority="460" stopIfTrue="1" operator="lessThan">
      <formula>-0.03</formula>
    </cfRule>
  </conditionalFormatting>
  <conditionalFormatting sqref="BM374">
    <cfRule type="cellIs" dxfId="521" priority="501" stopIfTrue="1" operator="greaterThan">
      <formula>0.03</formula>
    </cfRule>
    <cfRule type="cellIs" dxfId="520" priority="502" stopIfTrue="1" operator="lessThan">
      <formula>-0.03</formula>
    </cfRule>
  </conditionalFormatting>
  <conditionalFormatting sqref="BM454">
    <cfRule type="cellIs" dxfId="519" priority="499" stopIfTrue="1" operator="greaterThan">
      <formula>0.03</formula>
    </cfRule>
    <cfRule type="cellIs" dxfId="518" priority="500" stopIfTrue="1" operator="lessThan">
      <formula>-0.03</formula>
    </cfRule>
  </conditionalFormatting>
  <conditionalFormatting sqref="BM490">
    <cfRule type="cellIs" dxfId="517" priority="491" stopIfTrue="1" operator="greaterThan">
      <formula>0.03</formula>
    </cfRule>
    <cfRule type="cellIs" dxfId="516" priority="492" stopIfTrue="1" operator="lessThan">
      <formula>-0.03</formula>
    </cfRule>
  </conditionalFormatting>
  <conditionalFormatting sqref="BM472">
    <cfRule type="cellIs" dxfId="515" priority="495" stopIfTrue="1" operator="greaterThan">
      <formula>0.03</formula>
    </cfRule>
    <cfRule type="cellIs" dxfId="514" priority="496" stopIfTrue="1" operator="lessThan">
      <formula>-0.03</formula>
    </cfRule>
  </conditionalFormatting>
  <conditionalFormatting sqref="BM463">
    <cfRule type="cellIs" dxfId="513" priority="497" stopIfTrue="1" operator="greaterThan">
      <formula>0.03</formula>
    </cfRule>
    <cfRule type="cellIs" dxfId="512" priority="498" stopIfTrue="1" operator="lessThan">
      <formula>-0.03</formula>
    </cfRule>
  </conditionalFormatting>
  <conditionalFormatting sqref="BM481">
    <cfRule type="cellIs" dxfId="511" priority="493" stopIfTrue="1" operator="greaterThan">
      <formula>0.03</formula>
    </cfRule>
    <cfRule type="cellIs" dxfId="510" priority="494" stopIfTrue="1" operator="lessThan">
      <formula>-0.03</formula>
    </cfRule>
  </conditionalFormatting>
  <conditionalFormatting sqref="BM499">
    <cfRule type="cellIs" dxfId="509" priority="489" stopIfTrue="1" operator="greaterThan">
      <formula>0.03</formula>
    </cfRule>
    <cfRule type="cellIs" dxfId="508" priority="490" stopIfTrue="1" operator="lessThan">
      <formula>-0.03</formula>
    </cfRule>
  </conditionalFormatting>
  <conditionalFormatting sqref="BL460:BL468">
    <cfRule type="cellIs" dxfId="507" priority="477" stopIfTrue="1" operator="greaterThan">
      <formula>0.03</formula>
    </cfRule>
    <cfRule type="cellIs" dxfId="506" priority="478" stopIfTrue="1" operator="lessThan">
      <formula>-0.03</formula>
    </cfRule>
  </conditionalFormatting>
  <conditionalFormatting sqref="BL451:BL459">
    <cfRule type="cellIs" dxfId="505" priority="481" stopIfTrue="1" operator="greaterThan">
      <formula>0.03</formula>
    </cfRule>
    <cfRule type="cellIs" dxfId="504" priority="482" stopIfTrue="1" operator="lessThan">
      <formula>-0.03</formula>
    </cfRule>
  </conditionalFormatting>
  <conditionalFormatting sqref="BM460:BM462">
    <cfRule type="cellIs" dxfId="503" priority="475" stopIfTrue="1" operator="greaterThan">
      <formula>0.03</formula>
    </cfRule>
    <cfRule type="cellIs" dxfId="502" priority="476" stopIfTrue="1" operator="lessThan">
      <formula>-0.03</formula>
    </cfRule>
  </conditionalFormatting>
  <conditionalFormatting sqref="BL469:BL477">
    <cfRule type="cellIs" dxfId="501" priority="473" stopIfTrue="1" operator="greaterThan">
      <formula>0.03</formula>
    </cfRule>
    <cfRule type="cellIs" dxfId="500" priority="474" stopIfTrue="1" operator="lessThan">
      <formula>-0.03</formula>
    </cfRule>
  </conditionalFormatting>
  <conditionalFormatting sqref="BM469:BM471">
    <cfRule type="cellIs" dxfId="499" priority="471" stopIfTrue="1" operator="greaterThan">
      <formula>0.03</formula>
    </cfRule>
    <cfRule type="cellIs" dxfId="498" priority="472" stopIfTrue="1" operator="lessThan">
      <formula>-0.03</formula>
    </cfRule>
  </conditionalFormatting>
  <conditionalFormatting sqref="BM478:BM480">
    <cfRule type="cellIs" dxfId="497" priority="469" stopIfTrue="1" operator="greaterThan">
      <formula>0.03</formula>
    </cfRule>
    <cfRule type="cellIs" dxfId="496" priority="470" stopIfTrue="1" operator="lessThan">
      <formula>-0.03</formula>
    </cfRule>
  </conditionalFormatting>
  <conditionalFormatting sqref="BL478:BL486">
    <cfRule type="cellIs" dxfId="495" priority="467" stopIfTrue="1" operator="greaterThan">
      <formula>0.03</formula>
    </cfRule>
    <cfRule type="cellIs" dxfId="494" priority="468" stopIfTrue="1" operator="lessThan">
      <formula>-0.03</formula>
    </cfRule>
  </conditionalFormatting>
  <conditionalFormatting sqref="BM487:BM489">
    <cfRule type="cellIs" dxfId="493" priority="465" stopIfTrue="1" operator="greaterThan">
      <formula>0.03</formula>
    </cfRule>
    <cfRule type="cellIs" dxfId="492" priority="466" stopIfTrue="1" operator="lessThan">
      <formula>-0.03</formula>
    </cfRule>
  </conditionalFormatting>
  <conditionalFormatting sqref="BL487:BL495">
    <cfRule type="cellIs" dxfId="491" priority="463" stopIfTrue="1" operator="greaterThan">
      <formula>0.03</formula>
    </cfRule>
    <cfRule type="cellIs" dxfId="490" priority="464" stopIfTrue="1" operator="lessThan">
      <formula>-0.03</formula>
    </cfRule>
  </conditionalFormatting>
  <conditionalFormatting sqref="BM496:BM498">
    <cfRule type="cellIs" dxfId="489" priority="461" stopIfTrue="1" operator="greaterThan">
      <formula>0.03</formula>
    </cfRule>
    <cfRule type="cellIs" dxfId="488" priority="462" stopIfTrue="1" operator="lessThan">
      <formula>-0.03</formula>
    </cfRule>
  </conditionalFormatting>
  <conditionalFormatting sqref="BM510">
    <cfRule type="cellIs" dxfId="487" priority="457" stopIfTrue="1" operator="greaterThan">
      <formula>0.03</formula>
    </cfRule>
    <cfRule type="cellIs" dxfId="486" priority="458" stopIfTrue="1" operator="lessThan">
      <formula>-0.03</formula>
    </cfRule>
  </conditionalFormatting>
  <conditionalFormatting sqref="BK178">
    <cfRule type="cellIs" dxfId="485" priority="357" stopIfTrue="1" operator="greaterThan">
      <formula>0.03</formula>
    </cfRule>
    <cfRule type="cellIs" dxfId="484" priority="358" stopIfTrue="1" operator="lessThan">
      <formula>-0.03</formula>
    </cfRule>
  </conditionalFormatting>
  <conditionalFormatting sqref="BJ178 BJ180 BJ182">
    <cfRule type="cellIs" dxfId="483" priority="359" stopIfTrue="1" operator="greaterThan">
      <formula>0.03</formula>
    </cfRule>
    <cfRule type="cellIs" dxfId="482" priority="360" stopIfTrue="1" operator="lessThan">
      <formula>-0.03</formula>
    </cfRule>
  </conditionalFormatting>
  <conditionalFormatting sqref="BK365">
    <cfRule type="cellIs" dxfId="481" priority="431" stopIfTrue="1" operator="greaterThan">
      <formula>0.03</formula>
    </cfRule>
    <cfRule type="cellIs" dxfId="480" priority="432" stopIfTrue="1" operator="lessThan">
      <formula>-0.03</formula>
    </cfRule>
  </conditionalFormatting>
  <conditionalFormatting sqref="BJ460:BJ468">
    <cfRule type="cellIs" dxfId="479" priority="393" stopIfTrue="1" operator="greaterThan">
      <formula>0.03</formula>
    </cfRule>
    <cfRule type="cellIs" dxfId="478" priority="394" stopIfTrue="1" operator="lessThan">
      <formula>-0.03</formula>
    </cfRule>
  </conditionalFormatting>
  <conditionalFormatting sqref="BJ4 BJ6 BJ8">
    <cfRule type="cellIs" dxfId="477" priority="433" stopIfTrue="1" operator="greaterThan">
      <formula>0.03</formula>
    </cfRule>
    <cfRule type="cellIs" dxfId="476" priority="434" stopIfTrue="1" operator="lessThan">
      <formula>-0.03</formula>
    </cfRule>
  </conditionalFormatting>
  <conditionalFormatting sqref="BJ518">
    <cfRule type="cellIs" dxfId="475" priority="435" stopIfTrue="1" operator="greaterThan">
      <formula>0.03</formula>
    </cfRule>
    <cfRule type="cellIs" dxfId="474" priority="436" stopIfTrue="1" operator="lessThan">
      <formula>-0.03</formula>
    </cfRule>
  </conditionalFormatting>
  <conditionalFormatting sqref="BK4">
    <cfRule type="cellIs" dxfId="473" priority="427" stopIfTrue="1" operator="greaterThan">
      <formula>0.03</formula>
    </cfRule>
    <cfRule type="cellIs" dxfId="472" priority="428" stopIfTrue="1" operator="lessThan">
      <formula>-0.03</formula>
    </cfRule>
  </conditionalFormatting>
  <conditionalFormatting sqref="BK518">
    <cfRule type="cellIs" dxfId="471" priority="429" stopIfTrue="1" operator="greaterThan">
      <formula>0.03</formula>
    </cfRule>
    <cfRule type="cellIs" dxfId="470" priority="43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cfRule type="cellIs" dxfId="469" priority="423" stopIfTrue="1" operator="greaterThan">
      <formula>0.03</formula>
    </cfRule>
    <cfRule type="cellIs" dxfId="468" priority="424"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cfRule type="cellIs" dxfId="467" priority="425" stopIfTrue="1" operator="greaterThan">
      <formula>0.03</formula>
    </cfRule>
    <cfRule type="cellIs" dxfId="466" priority="426" stopIfTrue="1" operator="lessThan">
      <formula>-0.03</formula>
    </cfRule>
  </conditionalFormatting>
  <conditionalFormatting sqref="BJ507:BJ515">
    <cfRule type="cellIs" dxfId="465" priority="369" stopIfTrue="1" operator="greaterThan">
      <formula>0.03</formula>
    </cfRule>
    <cfRule type="cellIs" dxfId="464" priority="370" stopIfTrue="1" operator="lessThan">
      <formula>-0.03</formula>
    </cfRule>
  </conditionalFormatting>
  <conditionalFormatting sqref="BK374">
    <cfRule type="cellIs" dxfId="463" priority="417" stopIfTrue="1" operator="greaterThan">
      <formula>0.03</formula>
    </cfRule>
    <cfRule type="cellIs" dxfId="462" priority="418" stopIfTrue="1" operator="lessThan">
      <formula>-0.03</formula>
    </cfRule>
  </conditionalFormatting>
  <conditionalFormatting sqref="BK454">
    <cfRule type="cellIs" dxfId="461" priority="415" stopIfTrue="1" operator="greaterThan">
      <formula>0.03</formula>
    </cfRule>
    <cfRule type="cellIs" dxfId="460" priority="416" stopIfTrue="1" operator="lessThan">
      <formula>-0.03</formula>
    </cfRule>
  </conditionalFormatting>
  <conditionalFormatting sqref="BK490">
    <cfRule type="cellIs" dxfId="459" priority="407" stopIfTrue="1" operator="greaterThan">
      <formula>0.03</formula>
    </cfRule>
    <cfRule type="cellIs" dxfId="458" priority="408" stopIfTrue="1" operator="lessThan">
      <formula>-0.03</formula>
    </cfRule>
  </conditionalFormatting>
  <conditionalFormatting sqref="BK472">
    <cfRule type="cellIs" dxfId="457" priority="411" stopIfTrue="1" operator="greaterThan">
      <formula>0.03</formula>
    </cfRule>
    <cfRule type="cellIs" dxfId="456" priority="412" stopIfTrue="1" operator="lessThan">
      <formula>-0.03</formula>
    </cfRule>
  </conditionalFormatting>
  <conditionalFormatting sqref="BK463">
    <cfRule type="cellIs" dxfId="455" priority="413" stopIfTrue="1" operator="greaterThan">
      <formula>0.03</formula>
    </cfRule>
    <cfRule type="cellIs" dxfId="454" priority="414" stopIfTrue="1" operator="lessThan">
      <formula>-0.03</formula>
    </cfRule>
  </conditionalFormatting>
  <conditionalFormatting sqref="BK451:BK453">
    <cfRule type="cellIs" dxfId="453" priority="395" stopIfTrue="1" operator="greaterThan">
      <formula>0.03</formula>
    </cfRule>
    <cfRule type="cellIs" dxfId="452" priority="396" stopIfTrue="1" operator="lessThan">
      <formula>-0.03</formula>
    </cfRule>
  </conditionalFormatting>
  <conditionalFormatting sqref="BK481">
    <cfRule type="cellIs" dxfId="451" priority="409" stopIfTrue="1" operator="greaterThan">
      <formula>0.03</formula>
    </cfRule>
    <cfRule type="cellIs" dxfId="450" priority="410" stopIfTrue="1" operator="lessThan">
      <formula>-0.03</formula>
    </cfRule>
  </conditionalFormatting>
  <conditionalFormatting sqref="BK499">
    <cfRule type="cellIs" dxfId="449" priority="405" stopIfTrue="1" operator="greaterThan">
      <formula>0.03</formula>
    </cfRule>
    <cfRule type="cellIs" dxfId="448" priority="406" stopIfTrue="1" operator="lessThan">
      <formula>-0.03</formula>
    </cfRule>
  </conditionalFormatting>
  <conditionalFormatting sqref="BO518:BQ518">
    <cfRule type="cellIs" dxfId="447" priority="349" stopIfTrue="1" operator="greaterThan">
      <formula>0.03</formula>
    </cfRule>
    <cfRule type="cellIs" dxfId="446" priority="350" stopIfTrue="1" operator="lessThan">
      <formula>-0.03</formula>
    </cfRule>
  </conditionalFormatting>
  <conditionalFormatting sqref="BO365">
    <cfRule type="cellIs" dxfId="445" priority="351" stopIfTrue="1" operator="greaterThan">
      <formula>0.03</formula>
    </cfRule>
    <cfRule type="cellIs" dxfId="444" priority="352" stopIfTrue="1" operator="lessThan">
      <formula>-0.03</formula>
    </cfRule>
  </conditionalFormatting>
  <conditionalFormatting sqref="BK460:BK462">
    <cfRule type="cellIs" dxfId="443" priority="391" stopIfTrue="1" operator="greaterThan">
      <formula>0.03</formula>
    </cfRule>
    <cfRule type="cellIs" dxfId="442" priority="392" stopIfTrue="1" operator="lessThan">
      <formula>-0.03</formula>
    </cfRule>
  </conditionalFormatting>
  <conditionalFormatting sqref="BJ451:BJ459">
    <cfRule type="cellIs" dxfId="441" priority="397" stopIfTrue="1" operator="greaterThan">
      <formula>0.03</formula>
    </cfRule>
    <cfRule type="cellIs" dxfId="440" priority="398" stopIfTrue="1" operator="lessThan">
      <formula>-0.03</formula>
    </cfRule>
  </conditionalFormatting>
  <conditionalFormatting sqref="BJ469:BJ477">
    <cfRule type="cellIs" dxfId="439" priority="389" stopIfTrue="1" operator="greaterThan">
      <formula>0.03</formula>
    </cfRule>
    <cfRule type="cellIs" dxfId="438" priority="390" stopIfTrue="1" operator="lessThan">
      <formula>-0.03</formula>
    </cfRule>
  </conditionalFormatting>
  <conditionalFormatting sqref="BK469:BK471">
    <cfRule type="cellIs" dxfId="437" priority="387" stopIfTrue="1" operator="greaterThan">
      <formula>0.03</formula>
    </cfRule>
    <cfRule type="cellIs" dxfId="436" priority="388" stopIfTrue="1" operator="lessThan">
      <formula>-0.03</formula>
    </cfRule>
  </conditionalFormatting>
  <conditionalFormatting sqref="BK478:BK480">
    <cfRule type="cellIs" dxfId="435" priority="385" stopIfTrue="1" operator="greaterThan">
      <formula>0.03</formula>
    </cfRule>
    <cfRule type="cellIs" dxfId="434" priority="386" stopIfTrue="1" operator="lessThan">
      <formula>-0.03</formula>
    </cfRule>
  </conditionalFormatting>
  <conditionalFormatting sqref="BJ478:BJ486">
    <cfRule type="cellIs" dxfId="433" priority="383" stopIfTrue="1" operator="greaterThan">
      <formula>0.03</formula>
    </cfRule>
    <cfRule type="cellIs" dxfId="432" priority="384" stopIfTrue="1" operator="lessThan">
      <formula>-0.03</formula>
    </cfRule>
  </conditionalFormatting>
  <conditionalFormatting sqref="BK487:BK489">
    <cfRule type="cellIs" dxfId="431" priority="381" stopIfTrue="1" operator="greaterThan">
      <formula>0.03</formula>
    </cfRule>
    <cfRule type="cellIs" dxfId="430" priority="382" stopIfTrue="1" operator="lessThan">
      <formula>-0.03</formula>
    </cfRule>
  </conditionalFormatting>
  <conditionalFormatting sqref="BJ487:BJ495">
    <cfRule type="cellIs" dxfId="429" priority="379" stopIfTrue="1" operator="greaterThan">
      <formula>0.03</formula>
    </cfRule>
    <cfRule type="cellIs" dxfId="428" priority="380" stopIfTrue="1" operator="lessThan">
      <formula>-0.03</formula>
    </cfRule>
  </conditionalFormatting>
  <conditionalFormatting sqref="BK496:BK498">
    <cfRule type="cellIs" dxfId="427" priority="377" stopIfTrue="1" operator="greaterThan">
      <formula>0.03</formula>
    </cfRule>
    <cfRule type="cellIs" dxfId="426" priority="378" stopIfTrue="1" operator="lessThan">
      <formula>-0.03</formula>
    </cfRule>
  </conditionalFormatting>
  <conditionalFormatting sqref="BJ496:BJ506 BJ516:BJ517">
    <cfRule type="cellIs" dxfId="425" priority="375" stopIfTrue="1" operator="greaterThan">
      <formula>0.03</formula>
    </cfRule>
    <cfRule type="cellIs" dxfId="424" priority="376" stopIfTrue="1" operator="lessThan">
      <formula>-0.03</formula>
    </cfRule>
  </conditionalFormatting>
  <conditionalFormatting sqref="BK510">
    <cfRule type="cellIs" dxfId="423" priority="373" stopIfTrue="1" operator="greaterThan">
      <formula>0.03</formula>
    </cfRule>
    <cfRule type="cellIs" dxfId="422" priority="374" stopIfTrue="1" operator="lessThan">
      <formula>-0.03</formula>
    </cfRule>
  </conditionalFormatting>
  <conditionalFormatting sqref="BK507:BK509">
    <cfRule type="cellIs" dxfId="421" priority="371" stopIfTrue="1" operator="greaterThan">
      <formula>0.03</formula>
    </cfRule>
    <cfRule type="cellIs" dxfId="420" priority="372" stopIfTrue="1" operator="lessThan">
      <formula>-0.03</formula>
    </cfRule>
  </conditionalFormatting>
  <conditionalFormatting sqref="BK166">
    <cfRule type="cellIs" dxfId="419" priority="365" stopIfTrue="1" operator="greaterThan">
      <formula>0.03</formula>
    </cfRule>
    <cfRule type="cellIs" dxfId="418" priority="366" stopIfTrue="1" operator="lessThan">
      <formula>-0.03</formula>
    </cfRule>
  </conditionalFormatting>
  <conditionalFormatting sqref="BJ166 BJ168 BJ170">
    <cfRule type="cellIs" dxfId="417" priority="367" stopIfTrue="1" operator="greaterThan">
      <formula>0.03</formula>
    </cfRule>
    <cfRule type="cellIs" dxfId="416" priority="368" stopIfTrue="1" operator="lessThan">
      <formula>-0.03</formula>
    </cfRule>
  </conditionalFormatting>
  <conditionalFormatting sqref="BK172">
    <cfRule type="cellIs" dxfId="415" priority="361" stopIfTrue="1" operator="greaterThan">
      <formula>0.03</formula>
    </cfRule>
    <cfRule type="cellIs" dxfId="414" priority="362" stopIfTrue="1" operator="lessThan">
      <formula>-0.03</formula>
    </cfRule>
  </conditionalFormatting>
  <conditionalFormatting sqref="BJ172 BJ174 BJ176">
    <cfRule type="cellIs" dxfId="413" priority="363" stopIfTrue="1" operator="greaterThan">
      <formula>0.03</formula>
    </cfRule>
    <cfRule type="cellIs" dxfId="412" priority="364" stopIfTrue="1" operator="lessThan">
      <formula>-0.03</formula>
    </cfRule>
  </conditionalFormatting>
  <conditionalFormatting sqref="BQ4">
    <cfRule type="cellIs" dxfId="411" priority="273" stopIfTrue="1" operator="greaterThan">
      <formula>0.03</formula>
    </cfRule>
    <cfRule type="cellIs" dxfId="410" priority="274" stopIfTrue="1" operator="lessThan">
      <formula>-0.03</formula>
    </cfRule>
  </conditionalFormatting>
  <conditionalFormatting sqref="BN460:BN468">
    <cfRule type="cellIs" dxfId="409" priority="325" stopIfTrue="1" operator="greaterThan">
      <formula>0.03</formula>
    </cfRule>
    <cfRule type="cellIs" dxfId="408" priority="326" stopIfTrue="1" operator="lessThan">
      <formula>-0.03</formula>
    </cfRule>
  </conditionalFormatting>
  <conditionalFormatting sqref="BN487:BN495">
    <cfRule type="cellIs" dxfId="407" priority="313" stopIfTrue="1" operator="greaterThan">
      <formula>0.03</formula>
    </cfRule>
    <cfRule type="cellIs" dxfId="406" priority="314" stopIfTrue="1" operator="lessThan">
      <formula>-0.03</formula>
    </cfRule>
  </conditionalFormatting>
  <conditionalFormatting sqref="BO460:BQ462">
    <cfRule type="cellIs" dxfId="405" priority="327" stopIfTrue="1" operator="greaterThan">
      <formula>0.03</formula>
    </cfRule>
    <cfRule type="cellIs" dxfId="404" priority="328" stopIfTrue="1" operator="lessThan">
      <formula>-0.03</formula>
    </cfRule>
  </conditionalFormatting>
  <conditionalFormatting sqref="BN451:BN459">
    <cfRule type="cellIs" dxfId="403" priority="329" stopIfTrue="1" operator="greaterThan">
      <formula>0.03</formula>
    </cfRule>
    <cfRule type="cellIs" dxfId="402" priority="330" stopIfTrue="1" operator="lessThan">
      <formula>-0.03</formula>
    </cfRule>
  </conditionalFormatting>
  <conditionalFormatting sqref="BN469:BN477">
    <cfRule type="cellIs" dxfId="401" priority="321" stopIfTrue="1" operator="greaterThan">
      <formula>0.03</formula>
    </cfRule>
    <cfRule type="cellIs" dxfId="400" priority="322" stopIfTrue="1" operator="lessThan">
      <formula>-0.03</formula>
    </cfRule>
  </conditionalFormatting>
  <conditionalFormatting sqref="BO469:BQ471">
    <cfRule type="cellIs" dxfId="399" priority="323" stopIfTrue="1" operator="greaterThan">
      <formula>0.03</formula>
    </cfRule>
    <cfRule type="cellIs" dxfId="398" priority="324" stopIfTrue="1" operator="lessThan">
      <formula>-0.03</formula>
    </cfRule>
  </conditionalFormatting>
  <conditionalFormatting sqref="BN478:BN486">
    <cfRule type="cellIs" dxfId="397" priority="317" stopIfTrue="1" operator="greaterThan">
      <formula>0.03</formula>
    </cfRule>
    <cfRule type="cellIs" dxfId="396" priority="318" stopIfTrue="1" operator="lessThan">
      <formula>-0.03</formula>
    </cfRule>
  </conditionalFormatting>
  <conditionalFormatting sqref="BO478:BQ480">
    <cfRule type="cellIs" dxfId="395" priority="319" stopIfTrue="1" operator="greaterThan">
      <formula>0.03</formula>
    </cfRule>
    <cfRule type="cellIs" dxfId="394" priority="320" stopIfTrue="1" operator="lessThan">
      <formula>-0.03</formula>
    </cfRule>
  </conditionalFormatting>
  <conditionalFormatting sqref="BO487:BQ489">
    <cfRule type="cellIs" dxfId="393" priority="315" stopIfTrue="1" operator="greaterThan">
      <formula>0.03</formula>
    </cfRule>
    <cfRule type="cellIs" dxfId="392" priority="316" stopIfTrue="1" operator="lessThan">
      <formula>-0.03</formula>
    </cfRule>
  </conditionalFormatting>
  <conditionalFormatting sqref="BO496:BQ498">
    <cfRule type="cellIs" dxfId="391" priority="311" stopIfTrue="1" operator="greaterThan">
      <formula>0.03</formula>
    </cfRule>
    <cfRule type="cellIs" dxfId="390" priority="312" stopIfTrue="1" operator="lessThan">
      <formula>-0.03</formula>
    </cfRule>
  </conditionalFormatting>
  <conditionalFormatting sqref="BN496:BN506 BN516:BN517">
    <cfRule type="cellIs" dxfId="389" priority="309" stopIfTrue="1" operator="greaterThan">
      <formula>0.03</formula>
    </cfRule>
    <cfRule type="cellIs" dxfId="388" priority="310" stopIfTrue="1" operator="lessThan">
      <formula>-0.03</formula>
    </cfRule>
  </conditionalFormatting>
  <conditionalFormatting sqref="BI487:BI489">
    <cfRule type="cellIs" dxfId="387" priority="207" stopIfTrue="1" operator="greaterThan">
      <formula>0.03</formula>
    </cfRule>
    <cfRule type="cellIs" dxfId="386" priority="208" stopIfTrue="1" operator="lessThan">
      <formula>-0.03</formula>
    </cfRule>
  </conditionalFormatting>
  <conditionalFormatting sqref="BQ172">
    <cfRule type="cellIs" dxfId="385" priority="267" stopIfTrue="1" operator="greaterThan">
      <formula>0.03</formula>
    </cfRule>
    <cfRule type="cellIs" dxfId="384" priority="268" stopIfTrue="1" operator="lessThan">
      <formula>-0.03</formula>
    </cfRule>
  </conditionalFormatting>
  <conditionalFormatting sqref="BP4">
    <cfRule type="cellIs" dxfId="383" priority="285" stopIfTrue="1" operator="greaterThan">
      <formula>0.03</formula>
    </cfRule>
    <cfRule type="cellIs" dxfId="382" priority="286" stopIfTrue="1" operator="lessThan">
      <formula>-0.03</formula>
    </cfRule>
  </conditionalFormatting>
  <conditionalFormatting sqref="BO507:BQ509">
    <cfRule type="cellIs" dxfId="381" priority="305" stopIfTrue="1" operator="greaterThan">
      <formula>0.03</formula>
    </cfRule>
    <cfRule type="cellIs" dxfId="380" priority="306" stopIfTrue="1" operator="lessThan">
      <formula>-0.03</formula>
    </cfRule>
  </conditionalFormatting>
  <conditionalFormatting sqref="BN507:BN515">
    <cfRule type="cellIs" dxfId="379" priority="303" stopIfTrue="1" operator="greaterThan">
      <formula>0.03</formula>
    </cfRule>
    <cfRule type="cellIs" dxfId="378" priority="304" stopIfTrue="1" operator="lessThan">
      <formula>-0.03</formula>
    </cfRule>
  </conditionalFormatting>
  <conditionalFormatting sqref="BO166">
    <cfRule type="cellIs" dxfId="377" priority="301" stopIfTrue="1" operator="greaterThan">
      <formula>0.03</formula>
    </cfRule>
    <cfRule type="cellIs" dxfId="376" priority="302" stopIfTrue="1" operator="lessThan">
      <formula>-0.03</formula>
    </cfRule>
  </conditionalFormatting>
  <conditionalFormatting sqref="BN166 BN168 BN170">
    <cfRule type="cellIs" dxfId="375" priority="299" stopIfTrue="1" operator="greaterThan">
      <formula>0.03</formula>
    </cfRule>
    <cfRule type="cellIs" dxfId="374" priority="300" stopIfTrue="1" operator="lessThan">
      <formula>-0.03</formula>
    </cfRule>
  </conditionalFormatting>
  <conditionalFormatting sqref="BO172">
    <cfRule type="cellIs" dxfId="373" priority="297" stopIfTrue="1" operator="greaterThan">
      <formula>0.03</formula>
    </cfRule>
    <cfRule type="cellIs" dxfId="372" priority="298" stopIfTrue="1" operator="lessThan">
      <formula>-0.03</formula>
    </cfRule>
  </conditionalFormatting>
  <conditionalFormatting sqref="BN172 BN174 BN176">
    <cfRule type="cellIs" dxfId="371" priority="295" stopIfTrue="1" operator="greaterThan">
      <formula>0.03</formula>
    </cfRule>
    <cfRule type="cellIs" dxfId="370" priority="296" stopIfTrue="1" operator="lessThan">
      <formula>-0.03</formula>
    </cfRule>
  </conditionalFormatting>
  <conditionalFormatting sqref="BO178">
    <cfRule type="cellIs" dxfId="369" priority="293" stopIfTrue="1" operator="greaterThan">
      <formula>0.03</formula>
    </cfRule>
    <cfRule type="cellIs" dxfId="368" priority="294" stopIfTrue="1" operator="lessThan">
      <formula>-0.03</formula>
    </cfRule>
  </conditionalFormatting>
  <conditionalFormatting sqref="BN178 BN180 BN182">
    <cfRule type="cellIs" dxfId="367" priority="291" stopIfTrue="1" operator="greaterThan">
      <formula>0.03</formula>
    </cfRule>
    <cfRule type="cellIs" dxfId="366" priority="292" stopIfTrue="1" operator="lessThan">
      <formula>-0.03</formula>
    </cfRule>
  </conditionalFormatting>
  <conditionalFormatting sqref="BH478:BH486">
    <cfRule type="cellIs" dxfId="365" priority="209" stopIfTrue="1" operator="greaterThan">
      <formula>0.03</formula>
    </cfRule>
    <cfRule type="cellIs" dxfId="364" priority="210"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cfRule type="cellIs" dxfId="363" priority="283" stopIfTrue="1" operator="greaterThan">
      <formula>0.03</formula>
    </cfRule>
    <cfRule type="cellIs" dxfId="362" priority="284" stopIfTrue="1" operator="lessThan">
      <formula>-0.03</formula>
    </cfRule>
  </conditionalFormatting>
  <conditionalFormatting sqref="BP166">
    <cfRule type="cellIs" dxfId="361" priority="281" stopIfTrue="1" operator="greaterThan">
      <formula>0.03</formula>
    </cfRule>
    <cfRule type="cellIs" dxfId="360" priority="282" stopIfTrue="1" operator="lessThan">
      <formula>-0.03</formula>
    </cfRule>
  </conditionalFormatting>
  <conditionalFormatting sqref="BP172">
    <cfRule type="cellIs" dxfId="359" priority="279" stopIfTrue="1" operator="greaterThan">
      <formula>0.03</formula>
    </cfRule>
    <cfRule type="cellIs" dxfId="358" priority="280" stopIfTrue="1" operator="lessThan">
      <formula>-0.03</formula>
    </cfRule>
  </conditionalFormatting>
  <conditionalFormatting sqref="BH507:BH515">
    <cfRule type="cellIs" dxfId="357" priority="195" stopIfTrue="1" operator="greaterThan">
      <formula>0.03</formula>
    </cfRule>
    <cfRule type="cellIs" dxfId="356" priority="196" stopIfTrue="1" operator="lessThan">
      <formula>-0.03</formula>
    </cfRule>
  </conditionalFormatting>
  <conditionalFormatting sqref="BP178">
    <cfRule type="cellIs" dxfId="355" priority="277" stopIfTrue="1" operator="greaterThan">
      <formula>0.03</formula>
    </cfRule>
    <cfRule type="cellIs" dxfId="354" priority="278"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cfRule type="cellIs" dxfId="353" priority="271" stopIfTrue="1" operator="greaterThan">
      <formula>0.03</formula>
    </cfRule>
    <cfRule type="cellIs" dxfId="352" priority="272" stopIfTrue="1" operator="lessThan">
      <formula>-0.03</formula>
    </cfRule>
  </conditionalFormatting>
  <conditionalFormatting sqref="BQ166">
    <cfRule type="cellIs" dxfId="351" priority="269" stopIfTrue="1" operator="greaterThan">
      <formula>0.03</formula>
    </cfRule>
    <cfRule type="cellIs" dxfId="350" priority="270" stopIfTrue="1" operator="lessThan">
      <formula>-0.03</formula>
    </cfRule>
  </conditionalFormatting>
  <conditionalFormatting sqref="BH178 BH180 BH182">
    <cfRule type="cellIs" dxfId="349" priority="183" stopIfTrue="1" operator="greaterThan">
      <formula>0.03</formula>
    </cfRule>
    <cfRule type="cellIs" dxfId="348" priority="184" stopIfTrue="1" operator="lessThan">
      <formula>-0.03</formula>
    </cfRule>
  </conditionalFormatting>
  <conditionalFormatting sqref="BQ178">
    <cfRule type="cellIs" dxfId="347" priority="265" stopIfTrue="1" operator="greaterThan">
      <formula>0.03</formula>
    </cfRule>
    <cfRule type="cellIs" dxfId="346" priority="266" stopIfTrue="1" operator="lessThan">
      <formula>-0.03</formula>
    </cfRule>
  </conditionalFormatting>
  <conditionalFormatting sqref="BO4">
    <cfRule type="cellIs" dxfId="345" priority="347" stopIfTrue="1" operator="greaterThan">
      <formula>0.03</formula>
    </cfRule>
    <cfRule type="cellIs" dxfId="344" priority="348" stopIfTrue="1" operator="lessThan">
      <formula>-0.03</formula>
    </cfRule>
  </conditionalFormatting>
  <conditionalFormatting sqref="BN518">
    <cfRule type="cellIs" dxfId="343" priority="343" stopIfTrue="1" operator="greaterThan">
      <formula>0.03</formula>
    </cfRule>
    <cfRule type="cellIs" dxfId="342" priority="344" stopIfTrue="1" operator="lessThan">
      <formula>-0.03</formula>
    </cfRule>
  </conditionalFormatting>
  <conditionalFormatting sqref="BN4 BN6 BN8">
    <cfRule type="cellIs" dxfId="341" priority="341" stopIfTrue="1" operator="greaterThan">
      <formula>0.03</formula>
    </cfRule>
    <cfRule type="cellIs" dxfId="340" priority="34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cfRule type="cellIs" dxfId="339" priority="339" stopIfTrue="1" operator="greaterThan">
      <formula>0.03</formula>
    </cfRule>
    <cfRule type="cellIs" dxfId="338" priority="340"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cfRule type="cellIs" dxfId="337" priority="337" stopIfTrue="1" operator="greaterThan">
      <formula>0.03</formula>
    </cfRule>
    <cfRule type="cellIs" dxfId="336" priority="338" stopIfTrue="1" operator="lessThan">
      <formula>-0.03</formula>
    </cfRule>
  </conditionalFormatting>
  <conditionalFormatting sqref="BO451:BQ453">
    <cfRule type="cellIs" dxfId="335" priority="331" stopIfTrue="1" operator="greaterThan">
      <formula>0.03</formula>
    </cfRule>
    <cfRule type="cellIs" dxfId="334" priority="332" stopIfTrue="1" operator="lessThan">
      <formula>-0.03</formula>
    </cfRule>
  </conditionalFormatting>
  <conditionalFormatting sqref="BI4">
    <cfRule type="cellIs" dxfId="333" priority="257" stopIfTrue="1" operator="greaterThan">
      <formula>0.03</formula>
    </cfRule>
    <cfRule type="cellIs" dxfId="332" priority="258" stopIfTrue="1" operator="lessThan">
      <formula>-0.03</formula>
    </cfRule>
  </conditionalFormatting>
  <conditionalFormatting sqref="BH518">
    <cfRule type="cellIs" dxfId="331" priority="255" stopIfTrue="1" operator="greaterThan">
      <formula>0.03</formula>
    </cfRule>
    <cfRule type="cellIs" dxfId="330" priority="256" stopIfTrue="1" operator="lessThan">
      <formula>-0.03</formula>
    </cfRule>
  </conditionalFormatting>
  <conditionalFormatting sqref="BI472">
    <cfRule type="cellIs" dxfId="329" priority="239" stopIfTrue="1" operator="greaterThan">
      <formula>0.03</formula>
    </cfRule>
    <cfRule type="cellIs" dxfId="328" priority="24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cfRule type="cellIs" dxfId="327" priority="251" stopIfTrue="1" operator="greaterThan">
      <formula>0.03</formula>
    </cfRule>
    <cfRule type="cellIs" dxfId="326" priority="252" stopIfTrue="1" operator="lessThan">
      <formula>-0.03</formula>
    </cfRule>
  </conditionalFormatting>
  <conditionalFormatting sqref="BH4 BH6 BH8">
    <cfRule type="cellIs" dxfId="325" priority="253" stopIfTrue="1" operator="greaterThan">
      <formula>0.03</formula>
    </cfRule>
    <cfRule type="cellIs" dxfId="324" priority="254" stopIfTrue="1" operator="lessThan">
      <formula>-0.03</formula>
    </cfRule>
  </conditionalFormatting>
  <conditionalFormatting sqref="BI481">
    <cfRule type="cellIs" dxfId="323" priority="237" stopIfTrue="1" operator="greaterThan">
      <formula>0.03</formula>
    </cfRule>
    <cfRule type="cellIs" dxfId="322" priority="238"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cfRule type="cellIs" dxfId="321" priority="249" stopIfTrue="1" operator="greaterThan">
      <formula>0.03</formula>
    </cfRule>
    <cfRule type="cellIs" dxfId="320" priority="250" stopIfTrue="1" operator="lessThan">
      <formula>-0.03</formula>
    </cfRule>
  </conditionalFormatting>
  <conditionalFormatting sqref="BI518">
    <cfRule type="cellIs" dxfId="319" priority="259" stopIfTrue="1" operator="greaterThan">
      <formula>0.03</formula>
    </cfRule>
    <cfRule type="cellIs" dxfId="318" priority="260" stopIfTrue="1" operator="lessThan">
      <formula>-0.03</formula>
    </cfRule>
  </conditionalFormatting>
  <conditionalFormatting sqref="BI365">
    <cfRule type="cellIs" dxfId="317" priority="261" stopIfTrue="1" operator="greaterThan">
      <formula>0.03</formula>
    </cfRule>
    <cfRule type="cellIs" dxfId="316" priority="262" stopIfTrue="1" operator="lessThan">
      <formula>-0.03</formula>
    </cfRule>
  </conditionalFormatting>
  <conditionalFormatting sqref="BI172">
    <cfRule type="cellIs" dxfId="315" priority="189" stopIfTrue="1" operator="greaterThan">
      <formula>0.03</formula>
    </cfRule>
    <cfRule type="cellIs" dxfId="314" priority="190" stopIfTrue="1" operator="lessThan">
      <formula>-0.03</formula>
    </cfRule>
  </conditionalFormatting>
  <conditionalFormatting sqref="BI460:BI462">
    <cfRule type="cellIs" dxfId="313" priority="217" stopIfTrue="1" operator="greaterThan">
      <formula>0.03</formula>
    </cfRule>
    <cfRule type="cellIs" dxfId="312" priority="218" stopIfTrue="1" operator="lessThan">
      <formula>-0.03</formula>
    </cfRule>
  </conditionalFormatting>
  <conditionalFormatting sqref="BI463">
    <cfRule type="cellIs" dxfId="311" priority="241" stopIfTrue="1" operator="greaterThan">
      <formula>0.03</formula>
    </cfRule>
    <cfRule type="cellIs" dxfId="310" priority="242" stopIfTrue="1" operator="lessThan">
      <formula>-0.03</formula>
    </cfRule>
  </conditionalFormatting>
  <conditionalFormatting sqref="BI454">
    <cfRule type="cellIs" dxfId="309" priority="243" stopIfTrue="1" operator="greaterThan">
      <formula>0.03</formula>
    </cfRule>
    <cfRule type="cellIs" dxfId="308" priority="244" stopIfTrue="1" operator="lessThan">
      <formula>-0.03</formula>
    </cfRule>
  </conditionalFormatting>
  <conditionalFormatting sqref="BI490">
    <cfRule type="cellIs" dxfId="307" priority="235" stopIfTrue="1" operator="greaterThan">
      <formula>0.03</formula>
    </cfRule>
    <cfRule type="cellIs" dxfId="306" priority="236" stopIfTrue="1" operator="lessThan">
      <formula>-0.03</formula>
    </cfRule>
  </conditionalFormatting>
  <conditionalFormatting sqref="BH469:BH477">
    <cfRule type="cellIs" dxfId="305" priority="215" stopIfTrue="1" operator="greaterThan">
      <formula>0.03</formula>
    </cfRule>
    <cfRule type="cellIs" dxfId="304" priority="216" stopIfTrue="1" operator="lessThan">
      <formula>-0.03</formula>
    </cfRule>
  </conditionalFormatting>
  <conditionalFormatting sqref="BI499">
    <cfRule type="cellIs" dxfId="303" priority="233" stopIfTrue="1" operator="greaterThan">
      <formula>0.03</formula>
    </cfRule>
    <cfRule type="cellIs" dxfId="302" priority="234" stopIfTrue="1" operator="lessThan">
      <formula>-0.03</formula>
    </cfRule>
  </conditionalFormatting>
  <conditionalFormatting sqref="BI374">
    <cfRule type="cellIs" dxfId="301" priority="231" stopIfTrue="1" operator="greaterThan">
      <formula>0.03</formula>
    </cfRule>
    <cfRule type="cellIs" dxfId="300" priority="23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cfRule type="cellIs" dxfId="299" priority="171" stopIfTrue="1" operator="greaterThan">
      <formula>0.03</formula>
    </cfRule>
    <cfRule type="cellIs" dxfId="298" priority="172" stopIfTrue="1" operator="lessThan">
      <formula>-0.03</formula>
    </cfRule>
  </conditionalFormatting>
  <conditionalFormatting sqref="BH451:BH459">
    <cfRule type="cellIs" dxfId="297" priority="223" stopIfTrue="1" operator="greaterThan">
      <formula>0.03</formula>
    </cfRule>
    <cfRule type="cellIs" dxfId="296" priority="224" stopIfTrue="1" operator="lessThan">
      <formula>-0.03</formula>
    </cfRule>
  </conditionalFormatting>
  <conditionalFormatting sqref="BI451:BI453">
    <cfRule type="cellIs" dxfId="295" priority="221" stopIfTrue="1" operator="greaterThan">
      <formula>0.03</formula>
    </cfRule>
    <cfRule type="cellIs" dxfId="294" priority="222" stopIfTrue="1" operator="lessThan">
      <formula>-0.03</formula>
    </cfRule>
  </conditionalFormatting>
  <conditionalFormatting sqref="BH460:BH468">
    <cfRule type="cellIs" dxfId="293" priority="219" stopIfTrue="1" operator="greaterThan">
      <formula>0.03</formula>
    </cfRule>
    <cfRule type="cellIs" dxfId="292" priority="220" stopIfTrue="1" operator="lessThan">
      <formula>-0.03</formula>
    </cfRule>
  </conditionalFormatting>
  <conditionalFormatting sqref="BI469:BI471">
    <cfRule type="cellIs" dxfId="291" priority="213" stopIfTrue="1" operator="greaterThan">
      <formula>0.03</formula>
    </cfRule>
    <cfRule type="cellIs" dxfId="290" priority="214" stopIfTrue="1" operator="lessThan">
      <formula>-0.03</formula>
    </cfRule>
  </conditionalFormatting>
  <conditionalFormatting sqref="BI478:BI480">
    <cfRule type="cellIs" dxfId="289" priority="211" stopIfTrue="1" operator="greaterThan">
      <formula>0.03</formula>
    </cfRule>
    <cfRule type="cellIs" dxfId="288" priority="212" stopIfTrue="1" operator="lessThan">
      <formula>-0.03</formula>
    </cfRule>
  </conditionalFormatting>
  <conditionalFormatting sqref="BH487:BH495">
    <cfRule type="cellIs" dxfId="287" priority="205" stopIfTrue="1" operator="greaterThan">
      <formula>0.03</formula>
    </cfRule>
    <cfRule type="cellIs" dxfId="286" priority="206" stopIfTrue="1" operator="lessThan">
      <formula>-0.03</formula>
    </cfRule>
  </conditionalFormatting>
  <conditionalFormatting sqref="BI496:BI498">
    <cfRule type="cellIs" dxfId="285" priority="203" stopIfTrue="1" operator="greaterThan">
      <formula>0.03</formula>
    </cfRule>
    <cfRule type="cellIs" dxfId="284" priority="204" stopIfTrue="1" operator="lessThan">
      <formula>-0.03</formula>
    </cfRule>
  </conditionalFormatting>
  <conditionalFormatting sqref="BH496:BH506 BH516:BH517">
    <cfRule type="cellIs" dxfId="283" priority="201" stopIfTrue="1" operator="greaterThan">
      <formula>0.03</formula>
    </cfRule>
    <cfRule type="cellIs" dxfId="282" priority="202" stopIfTrue="1" operator="lessThan">
      <formula>-0.03</formula>
    </cfRule>
  </conditionalFormatting>
  <conditionalFormatting sqref="BI510">
    <cfRule type="cellIs" dxfId="281" priority="199" stopIfTrue="1" operator="greaterThan">
      <formula>0.03</formula>
    </cfRule>
    <cfRule type="cellIs" dxfId="280" priority="200" stopIfTrue="1" operator="lessThan">
      <formula>-0.03</formula>
    </cfRule>
  </conditionalFormatting>
  <conditionalFormatting sqref="BI507:BI509">
    <cfRule type="cellIs" dxfId="279" priority="197" stopIfTrue="1" operator="greaterThan">
      <formula>0.03</formula>
    </cfRule>
    <cfRule type="cellIs" dxfId="278" priority="198" stopIfTrue="1" operator="lessThan">
      <formula>-0.03</formula>
    </cfRule>
  </conditionalFormatting>
  <conditionalFormatting sqref="BI166">
    <cfRule type="cellIs" dxfId="277" priority="193" stopIfTrue="1" operator="greaterThan">
      <formula>0.03</formula>
    </cfRule>
    <cfRule type="cellIs" dxfId="276" priority="194" stopIfTrue="1" operator="lessThan">
      <formula>-0.03</formula>
    </cfRule>
  </conditionalFormatting>
  <conditionalFormatting sqref="BH166 BH168 BH170">
    <cfRule type="cellIs" dxfId="275" priority="191" stopIfTrue="1" operator="greaterThan">
      <formula>0.03</formula>
    </cfRule>
    <cfRule type="cellIs" dxfId="274" priority="192" stopIfTrue="1" operator="lessThan">
      <formula>-0.03</formula>
    </cfRule>
  </conditionalFormatting>
  <conditionalFormatting sqref="BH172 BH174 BH176">
    <cfRule type="cellIs" dxfId="273" priority="187" stopIfTrue="1" operator="greaterThan">
      <formula>0.03</formula>
    </cfRule>
    <cfRule type="cellIs" dxfId="272" priority="188" stopIfTrue="1" operator="lessThan">
      <formula>-0.03</formula>
    </cfRule>
  </conditionalFormatting>
  <conditionalFormatting sqref="BI178">
    <cfRule type="cellIs" dxfId="271" priority="185" stopIfTrue="1" operator="greaterThan">
      <formula>0.03</formula>
    </cfRule>
    <cfRule type="cellIs" dxfId="270" priority="186" stopIfTrue="1" operator="lessThan">
      <formula>-0.03</formula>
    </cfRule>
  </conditionalFormatting>
  <conditionalFormatting sqref="BO499">
    <cfRule type="cellIs" dxfId="269" priority="101" stopIfTrue="1" operator="greaterThan">
      <formula>0.03</formula>
    </cfRule>
    <cfRule type="cellIs" dxfId="268" priority="102" stopIfTrue="1" operator="lessThan">
      <formula>-0.03</formula>
    </cfRule>
  </conditionalFormatting>
  <conditionalFormatting sqref="BO510">
    <cfRule type="cellIs" dxfId="267" priority="99" stopIfTrue="1" operator="greaterThan">
      <formula>0.03</formula>
    </cfRule>
    <cfRule type="cellIs" dxfId="266" priority="100" stopIfTrue="1" operator="lessThan">
      <formula>-0.03</formula>
    </cfRule>
  </conditionalFormatting>
  <conditionalFormatting sqref="BA4">
    <cfRule type="cellIs" dxfId="265" priority="173" stopIfTrue="1" operator="greaterThan">
      <formula>0.03</formula>
    </cfRule>
    <cfRule type="cellIs" dxfId="264" priority="174" stopIfTrue="1" operator="lessThan">
      <formula>-0.03</formula>
    </cfRule>
  </conditionalFormatting>
  <conditionalFormatting sqref="BA518">
    <cfRule type="cellIs" dxfId="263" priority="175" stopIfTrue="1" operator="greaterThan">
      <formula>0.03</formula>
    </cfRule>
    <cfRule type="cellIs" dxfId="262" priority="176" stopIfTrue="1" operator="lessThan">
      <formula>-0.03</formula>
    </cfRule>
  </conditionalFormatting>
  <conditionalFormatting sqref="BA362:BA364">
    <cfRule type="cellIs" dxfId="261" priority="177" stopIfTrue="1" operator="greaterThan">
      <formula>0.03</formula>
    </cfRule>
    <cfRule type="cellIs" dxfId="260" priority="178" stopIfTrue="1" operator="lessThan">
      <formula>-0.03</formula>
    </cfRule>
  </conditionalFormatting>
  <conditionalFormatting sqref="BA469:BA471">
    <cfRule type="cellIs" dxfId="259" priority="163" stopIfTrue="1" operator="greaterThan">
      <formula>0.03</formula>
    </cfRule>
    <cfRule type="cellIs" dxfId="258" priority="164" stopIfTrue="1" operator="lessThan">
      <formula>-0.03</formula>
    </cfRule>
  </conditionalFormatting>
  <conditionalFormatting sqref="BA478:BA480">
    <cfRule type="cellIs" dxfId="257" priority="161" stopIfTrue="1" operator="greaterThan">
      <formula>0.03</formula>
    </cfRule>
    <cfRule type="cellIs" dxfId="256" priority="162" stopIfTrue="1" operator="lessThan">
      <formula>-0.03</formula>
    </cfRule>
  </conditionalFormatting>
  <conditionalFormatting sqref="AX472">
    <cfRule type="cellIs" dxfId="255" priority="89" stopIfTrue="1" operator="greaterThan">
      <formula>0.03</formula>
    </cfRule>
    <cfRule type="cellIs" dxfId="254" priority="90" stopIfTrue="1" operator="lessThan">
      <formula>-0.03</formula>
    </cfRule>
  </conditionalFormatting>
  <conditionalFormatting sqref="BA460:BA462">
    <cfRule type="cellIs" dxfId="253" priority="165" stopIfTrue="1" operator="greaterThan">
      <formula>0.03</formula>
    </cfRule>
    <cfRule type="cellIs" dxfId="252" priority="166" stopIfTrue="1" operator="lessThan">
      <formula>-0.03</formula>
    </cfRule>
  </conditionalFormatting>
  <conditionalFormatting sqref="BA451:BA453">
    <cfRule type="cellIs" dxfId="251" priority="167" stopIfTrue="1" operator="greaterThan">
      <formula>0.03</formula>
    </cfRule>
    <cfRule type="cellIs" dxfId="250" priority="168" stopIfTrue="1" operator="lessThan">
      <formula>-0.03</formula>
    </cfRule>
  </conditionalFormatting>
  <conditionalFormatting sqref="BA487:BA489">
    <cfRule type="cellIs" dxfId="249" priority="159" stopIfTrue="1" operator="greaterThan">
      <formula>0.03</formula>
    </cfRule>
    <cfRule type="cellIs" dxfId="248" priority="160" stopIfTrue="1" operator="lessThan">
      <formula>-0.03</formula>
    </cfRule>
  </conditionalFormatting>
  <conditionalFormatting sqref="BA496:BA498">
    <cfRule type="cellIs" dxfId="247" priority="157" stopIfTrue="1" operator="greaterThan">
      <formula>0.03</formula>
    </cfRule>
    <cfRule type="cellIs" dxfId="246" priority="158" stopIfTrue="1" operator="lessThan">
      <formula>-0.03</formula>
    </cfRule>
  </conditionalFormatting>
  <conditionalFormatting sqref="BA507:BA509">
    <cfRule type="cellIs" dxfId="245" priority="155" stopIfTrue="1" operator="greaterThan">
      <formula>0.03</formula>
    </cfRule>
    <cfRule type="cellIs" dxfId="244" priority="156" stopIfTrue="1" operator="lessThan">
      <formula>-0.03</formula>
    </cfRule>
  </conditionalFormatting>
  <conditionalFormatting sqref="BA166">
    <cfRule type="cellIs" dxfId="243" priority="153" stopIfTrue="1" operator="greaterThan">
      <formula>0.03</formula>
    </cfRule>
    <cfRule type="cellIs" dxfId="242" priority="154" stopIfTrue="1" operator="lessThan">
      <formula>-0.03</formula>
    </cfRule>
  </conditionalFormatting>
  <conditionalFormatting sqref="BA172">
    <cfRule type="cellIs" dxfId="241" priority="151" stopIfTrue="1" operator="greaterThan">
      <formula>0.03</formula>
    </cfRule>
    <cfRule type="cellIs" dxfId="240" priority="152" stopIfTrue="1" operator="lessThan">
      <formula>-0.03</formula>
    </cfRule>
  </conditionalFormatting>
  <conditionalFormatting sqref="BA178">
    <cfRule type="cellIs" dxfId="239" priority="149" stopIfTrue="1" operator="greaterThan">
      <formula>0.03</formula>
    </cfRule>
    <cfRule type="cellIs" dxfId="238" priority="150" stopIfTrue="1" operator="lessThan">
      <formula>-0.03</formula>
    </cfRule>
  </conditionalFormatting>
  <conditionalFormatting sqref="BD372:BD379">
    <cfRule type="cellIs" dxfId="237" priority="67" stopIfTrue="1" operator="greaterThan">
      <formula>0.03</formula>
    </cfRule>
    <cfRule type="cellIs" dxfId="236" priority="68" stopIfTrue="1" operator="lessThan">
      <formula>-0.03</formula>
    </cfRule>
  </conditionalFormatting>
  <conditionalFormatting sqref="BR460:BR462">
    <cfRule type="cellIs" dxfId="235" priority="137" stopIfTrue="1" operator="greaterThan">
      <formula>0.03</formula>
    </cfRule>
    <cfRule type="cellIs" dxfId="234" priority="138" stopIfTrue="1" operator="lessThan">
      <formula>-0.03</formula>
    </cfRule>
  </conditionalFormatting>
  <conditionalFormatting sqref="BR469:BR471">
    <cfRule type="cellIs" dxfId="233" priority="135" stopIfTrue="1" operator="greaterThan">
      <formula>0.03</formula>
    </cfRule>
    <cfRule type="cellIs" dxfId="232" priority="136" stopIfTrue="1" operator="lessThan">
      <formula>-0.03</formula>
    </cfRule>
  </conditionalFormatting>
  <conditionalFormatting sqref="BR478:BR480">
    <cfRule type="cellIs" dxfId="231" priority="133" stopIfTrue="1" operator="greaterThan">
      <formula>0.03</formula>
    </cfRule>
    <cfRule type="cellIs" dxfId="230" priority="134" stopIfTrue="1" operator="lessThan">
      <formula>-0.03</formula>
    </cfRule>
  </conditionalFormatting>
  <conditionalFormatting sqref="BR487:BR489">
    <cfRule type="cellIs" dxfId="229" priority="131" stopIfTrue="1" operator="greaterThan">
      <formula>0.03</formula>
    </cfRule>
    <cfRule type="cellIs" dxfId="228" priority="132" stopIfTrue="1" operator="lessThan">
      <formula>-0.03</formula>
    </cfRule>
  </conditionalFormatting>
  <conditionalFormatting sqref="BR496:BR498">
    <cfRule type="cellIs" dxfId="227" priority="129" stopIfTrue="1" operator="greaterThan">
      <formula>0.03</formula>
    </cfRule>
    <cfRule type="cellIs" dxfId="226" priority="130" stopIfTrue="1" operator="lessThan">
      <formula>-0.03</formula>
    </cfRule>
  </conditionalFormatting>
  <conditionalFormatting sqref="BR507:BR509">
    <cfRule type="cellIs" dxfId="225" priority="127" stopIfTrue="1" operator="greaterThan">
      <formula>0.03</formula>
    </cfRule>
    <cfRule type="cellIs" dxfId="224" priority="12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cfRule type="cellIs" dxfId="223" priority="123" stopIfTrue="1" operator="greaterThan">
      <formula>0.03</formula>
    </cfRule>
    <cfRule type="cellIs" dxfId="222" priority="124" stopIfTrue="1" operator="lessThan">
      <formula>-0.03</formula>
    </cfRule>
  </conditionalFormatting>
  <conditionalFormatting sqref="BR4">
    <cfRule type="cellIs" dxfId="221" priority="125" stopIfTrue="1" operator="greaterThan">
      <formula>0.03</formula>
    </cfRule>
    <cfRule type="cellIs" dxfId="220" priority="126" stopIfTrue="1" operator="lessThan">
      <formula>-0.03</formula>
    </cfRule>
  </conditionalFormatting>
  <conditionalFormatting sqref="BR172">
    <cfRule type="cellIs" dxfId="219" priority="119" stopIfTrue="1" operator="greaterThan">
      <formula>0.03</formula>
    </cfRule>
    <cfRule type="cellIs" dxfId="218" priority="120" stopIfTrue="1" operator="lessThan">
      <formula>-0.03</formula>
    </cfRule>
  </conditionalFormatting>
  <conditionalFormatting sqref="BR166">
    <cfRule type="cellIs" dxfId="217" priority="121" stopIfTrue="1" operator="greaterThan">
      <formula>0.03</formula>
    </cfRule>
    <cfRule type="cellIs" dxfId="216" priority="122" stopIfTrue="1" operator="lessThan">
      <formula>-0.03</formula>
    </cfRule>
  </conditionalFormatting>
  <conditionalFormatting sqref="BN371">
    <cfRule type="cellIs" dxfId="215" priority="35" stopIfTrue="1" operator="greaterThan">
      <formula>0.03</formula>
    </cfRule>
    <cfRule type="cellIs" dxfId="214" priority="36" stopIfTrue="1" operator="lessThan">
      <formula>-0.03</formula>
    </cfRule>
  </conditionalFormatting>
  <conditionalFormatting sqref="BR178">
    <cfRule type="cellIs" dxfId="213" priority="117" stopIfTrue="1" operator="greaterThan">
      <formula>0.03</formula>
    </cfRule>
    <cfRule type="cellIs" dxfId="212" priority="118" stopIfTrue="1" operator="lessThan">
      <formula>-0.03</formula>
    </cfRule>
  </conditionalFormatting>
  <conditionalFormatting sqref="BR518">
    <cfRule type="cellIs" dxfId="211" priority="143" stopIfTrue="1" operator="greaterThan">
      <formula>0.03</formula>
    </cfRule>
    <cfRule type="cellIs" dxfId="210" priority="144" stopIfTrue="1" operator="lessThan">
      <formula>-0.03</formula>
    </cfRule>
  </conditionalFormatting>
  <conditionalFormatting sqref="BR451:BR453">
    <cfRule type="cellIs" dxfId="209" priority="139" stopIfTrue="1" operator="greaterThan">
      <formula>0.03</formula>
    </cfRule>
    <cfRule type="cellIs" dxfId="208" priority="140" stopIfTrue="1" operator="lessThan">
      <formula>-0.03</formula>
    </cfRule>
  </conditionalFormatting>
  <conditionalFormatting sqref="BO374">
    <cfRule type="cellIs" dxfId="207" priority="113" stopIfTrue="1" operator="greaterThan">
      <formula>0.03</formula>
    </cfRule>
    <cfRule type="cellIs" dxfId="206" priority="114" stopIfTrue="1" operator="lessThan">
      <formula>-0.03</formula>
    </cfRule>
  </conditionalFormatting>
  <conditionalFormatting sqref="BO454">
    <cfRule type="cellIs" dxfId="205" priority="111" stopIfTrue="1" operator="greaterThan">
      <formula>0.03</formula>
    </cfRule>
    <cfRule type="cellIs" dxfId="204" priority="112" stopIfTrue="1" operator="lessThan">
      <formula>-0.03</formula>
    </cfRule>
  </conditionalFormatting>
  <conditionalFormatting sqref="BO463">
    <cfRule type="cellIs" dxfId="203" priority="109" stopIfTrue="1" operator="greaterThan">
      <formula>0.03</formula>
    </cfRule>
    <cfRule type="cellIs" dxfId="202" priority="110" stopIfTrue="1" operator="lessThan">
      <formula>-0.03</formula>
    </cfRule>
  </conditionalFormatting>
  <conditionalFormatting sqref="BO472">
    <cfRule type="cellIs" dxfId="201" priority="107" stopIfTrue="1" operator="greaterThan">
      <formula>0.03</formula>
    </cfRule>
    <cfRule type="cellIs" dxfId="200" priority="108" stopIfTrue="1" operator="lessThan">
      <formula>-0.03</formula>
    </cfRule>
  </conditionalFormatting>
  <conditionalFormatting sqref="BO481">
    <cfRule type="cellIs" dxfId="199" priority="105" stopIfTrue="1" operator="greaterThan">
      <formula>0.03</formula>
    </cfRule>
    <cfRule type="cellIs" dxfId="198" priority="106" stopIfTrue="1" operator="lessThan">
      <formula>-0.03</formula>
    </cfRule>
  </conditionalFormatting>
  <conditionalFormatting sqref="BO490">
    <cfRule type="cellIs" dxfId="197" priority="103" stopIfTrue="1" operator="greaterThan">
      <formula>0.03</formula>
    </cfRule>
    <cfRule type="cellIs" dxfId="196" priority="104" stopIfTrue="1" operator="lessThan">
      <formula>-0.03</formula>
    </cfRule>
  </conditionalFormatting>
  <conditionalFormatting sqref="AX510">
    <cfRule type="cellIs" dxfId="195" priority="97" stopIfTrue="1" operator="greaterThan">
      <formula>0.03</formula>
    </cfRule>
    <cfRule type="cellIs" dxfId="194" priority="98" stopIfTrue="1" operator="lessThan">
      <formula>-0.03</formula>
    </cfRule>
  </conditionalFormatting>
  <conditionalFormatting sqref="AX499">
    <cfRule type="cellIs" dxfId="193" priority="95" stopIfTrue="1" operator="greaterThan">
      <formula>0.03</formula>
    </cfRule>
    <cfRule type="cellIs" dxfId="192" priority="96" stopIfTrue="1" operator="lessThan">
      <formula>-0.03</formula>
    </cfRule>
  </conditionalFormatting>
  <conditionalFormatting sqref="AX490">
    <cfRule type="cellIs" dxfId="191" priority="93" stopIfTrue="1" operator="greaterThan">
      <formula>0.03</formula>
    </cfRule>
    <cfRule type="cellIs" dxfId="190" priority="94" stopIfTrue="1" operator="lessThan">
      <formula>-0.03</formula>
    </cfRule>
  </conditionalFormatting>
  <conditionalFormatting sqref="AX481">
    <cfRule type="cellIs" dxfId="189" priority="91" stopIfTrue="1" operator="greaterThan">
      <formula>0.03</formula>
    </cfRule>
    <cfRule type="cellIs" dxfId="188" priority="92" stopIfTrue="1" operator="lessThan">
      <formula>-0.03</formula>
    </cfRule>
  </conditionalFormatting>
  <conditionalFormatting sqref="AX463">
    <cfRule type="cellIs" dxfId="187" priority="87" stopIfTrue="1" operator="greaterThan">
      <formula>0.03</formula>
    </cfRule>
    <cfRule type="cellIs" dxfId="186" priority="88" stopIfTrue="1" operator="lessThan">
      <formula>-0.03</formula>
    </cfRule>
  </conditionalFormatting>
  <conditionalFormatting sqref="AX454">
    <cfRule type="cellIs" dxfId="185" priority="85" stopIfTrue="1" operator="greaterThan">
      <formula>0.03</formula>
    </cfRule>
    <cfRule type="cellIs" dxfId="184" priority="86" stopIfTrue="1" operator="lessThan">
      <formula>-0.03</formula>
    </cfRule>
  </conditionalFormatting>
  <conditionalFormatting sqref="AX374">
    <cfRule type="cellIs" dxfId="183" priority="83" stopIfTrue="1" operator="greaterThan">
      <formula>0.03</formula>
    </cfRule>
    <cfRule type="cellIs" dxfId="182" priority="84" stopIfTrue="1" operator="lessThan">
      <formula>-0.03</formula>
    </cfRule>
  </conditionalFormatting>
  <conditionalFormatting sqref="AX365">
    <cfRule type="cellIs" dxfId="181" priority="81" stopIfTrue="1" operator="greaterThan">
      <formula>0.03</formula>
    </cfRule>
    <cfRule type="cellIs" dxfId="180" priority="82" stopIfTrue="1" operator="lessThan">
      <formula>-0.03</formula>
    </cfRule>
  </conditionalFormatting>
  <conditionalFormatting sqref="BP371:BR373">
    <cfRule type="cellIs" dxfId="179" priority="1" stopIfTrue="1" operator="greaterThan">
      <formula>0.03</formula>
    </cfRule>
    <cfRule type="cellIs" dxfId="178" priority="2" stopIfTrue="1" operator="lessThan">
      <formula>-0.03</formula>
    </cfRule>
  </conditionalFormatting>
  <conditionalFormatting sqref="AY371:BA373">
    <cfRule type="cellIs" dxfId="177" priority="77" stopIfTrue="1" operator="greaterThan">
      <formula>0.03</formula>
    </cfRule>
    <cfRule type="cellIs" dxfId="176" priority="78" stopIfTrue="1" operator="lessThan">
      <formula>-0.03</formula>
    </cfRule>
  </conditionalFormatting>
  <conditionalFormatting sqref="BB362:BB370">
    <cfRule type="cellIs" dxfId="175" priority="75" stopIfTrue="1" operator="greaterThan">
      <formula>0.03</formula>
    </cfRule>
    <cfRule type="cellIs" dxfId="174" priority="76" stopIfTrue="1" operator="lessThan">
      <formula>-0.03</formula>
    </cfRule>
  </conditionalFormatting>
  <conditionalFormatting sqref="BB371">
    <cfRule type="cellIs" dxfId="173" priority="71" stopIfTrue="1" operator="greaterThan">
      <formula>0.03</formula>
    </cfRule>
    <cfRule type="cellIs" dxfId="172" priority="72" stopIfTrue="1" operator="lessThan">
      <formula>-0.03</formula>
    </cfRule>
  </conditionalFormatting>
  <conditionalFormatting sqref="BB372:BB379">
    <cfRule type="cellIs" dxfId="171" priority="73" stopIfTrue="1" operator="greaterThan">
      <formula>0.03</formula>
    </cfRule>
    <cfRule type="cellIs" dxfId="170" priority="74" stopIfTrue="1" operator="lessThan">
      <formula>-0.03</formula>
    </cfRule>
  </conditionalFormatting>
  <conditionalFormatting sqref="BD362:BD370">
    <cfRule type="cellIs" dxfId="169" priority="69" stopIfTrue="1" operator="greaterThan">
      <formula>0.03</formula>
    </cfRule>
    <cfRule type="cellIs" dxfId="168" priority="70" stopIfTrue="1" operator="lessThan">
      <formula>-0.03</formula>
    </cfRule>
  </conditionalFormatting>
  <conditionalFormatting sqref="BD371">
    <cfRule type="cellIs" dxfId="167" priority="65" stopIfTrue="1" operator="greaterThan">
      <formula>0.03</formula>
    </cfRule>
    <cfRule type="cellIs" dxfId="166" priority="66" stopIfTrue="1" operator="lessThan">
      <formula>-0.03</formula>
    </cfRule>
  </conditionalFormatting>
  <conditionalFormatting sqref="BF362:BF370">
    <cfRule type="cellIs" dxfId="165" priority="63" stopIfTrue="1" operator="greaterThan">
      <formula>0.03</formula>
    </cfRule>
    <cfRule type="cellIs" dxfId="164" priority="64" stopIfTrue="1" operator="lessThan">
      <formula>-0.03</formula>
    </cfRule>
  </conditionalFormatting>
  <conditionalFormatting sqref="BF371">
    <cfRule type="cellIs" dxfId="163" priority="59" stopIfTrue="1" operator="greaterThan">
      <formula>0.03</formula>
    </cfRule>
    <cfRule type="cellIs" dxfId="162" priority="60" stopIfTrue="1" operator="lessThan">
      <formula>-0.03</formula>
    </cfRule>
  </conditionalFormatting>
  <conditionalFormatting sqref="BF372:BF379">
    <cfRule type="cellIs" dxfId="161" priority="61" stopIfTrue="1" operator="greaterThan">
      <formula>0.03</formula>
    </cfRule>
    <cfRule type="cellIs" dxfId="160" priority="62" stopIfTrue="1" operator="lessThan">
      <formula>-0.03</formula>
    </cfRule>
  </conditionalFormatting>
  <conditionalFormatting sqref="BH362:BH370">
    <cfRule type="cellIs" dxfId="159" priority="57" stopIfTrue="1" operator="greaterThan">
      <formula>0.03</formula>
    </cfRule>
    <cfRule type="cellIs" dxfId="158" priority="58" stopIfTrue="1" operator="lessThan">
      <formula>-0.03</formula>
    </cfRule>
  </conditionalFormatting>
  <conditionalFormatting sqref="BH371">
    <cfRule type="cellIs" dxfId="157" priority="53" stopIfTrue="1" operator="greaterThan">
      <formula>0.03</formula>
    </cfRule>
    <cfRule type="cellIs" dxfId="156" priority="54" stopIfTrue="1" operator="lessThan">
      <formula>-0.03</formula>
    </cfRule>
  </conditionalFormatting>
  <conditionalFormatting sqref="BH372:BH379">
    <cfRule type="cellIs" dxfId="155" priority="55" stopIfTrue="1" operator="greaterThan">
      <formula>0.03</formula>
    </cfRule>
    <cfRule type="cellIs" dxfId="154" priority="56" stopIfTrue="1" operator="lessThan">
      <formula>-0.03</formula>
    </cfRule>
  </conditionalFormatting>
  <conditionalFormatting sqref="BJ362:BJ370">
    <cfRule type="cellIs" dxfId="153" priority="51" stopIfTrue="1" operator="greaterThan">
      <formula>0.03</formula>
    </cfRule>
    <cfRule type="cellIs" dxfId="152" priority="52" stopIfTrue="1" operator="lessThan">
      <formula>-0.03</formula>
    </cfRule>
  </conditionalFormatting>
  <conditionalFormatting sqref="BJ371">
    <cfRule type="cellIs" dxfId="151" priority="47" stopIfTrue="1" operator="greaterThan">
      <formula>0.03</formula>
    </cfRule>
    <cfRule type="cellIs" dxfId="150" priority="48" stopIfTrue="1" operator="lessThan">
      <formula>-0.03</formula>
    </cfRule>
  </conditionalFormatting>
  <conditionalFormatting sqref="BJ372:BJ379">
    <cfRule type="cellIs" dxfId="149" priority="49" stopIfTrue="1" operator="greaterThan">
      <formula>0.03</formula>
    </cfRule>
    <cfRule type="cellIs" dxfId="148" priority="50" stopIfTrue="1" operator="lessThan">
      <formula>-0.03</formula>
    </cfRule>
  </conditionalFormatting>
  <conditionalFormatting sqref="BL362:BL370">
    <cfRule type="cellIs" dxfId="147" priority="45" stopIfTrue="1" operator="greaterThan">
      <formula>0.03</formula>
    </cfRule>
    <cfRule type="cellIs" dxfId="146" priority="46" stopIfTrue="1" operator="lessThan">
      <formula>-0.03</formula>
    </cfRule>
  </conditionalFormatting>
  <conditionalFormatting sqref="BL371">
    <cfRule type="cellIs" dxfId="145" priority="41" stopIfTrue="1" operator="greaterThan">
      <formula>0.03</formula>
    </cfRule>
    <cfRule type="cellIs" dxfId="144" priority="42" stopIfTrue="1" operator="lessThan">
      <formula>-0.03</formula>
    </cfRule>
  </conditionalFormatting>
  <conditionalFormatting sqref="BL372:BL379">
    <cfRule type="cellIs" dxfId="143" priority="43" stopIfTrue="1" operator="greaterThan">
      <formula>0.03</formula>
    </cfRule>
    <cfRule type="cellIs" dxfId="142" priority="44" stopIfTrue="1" operator="lessThan">
      <formula>-0.03</formula>
    </cfRule>
  </conditionalFormatting>
  <conditionalFormatting sqref="BN362:BN370">
    <cfRule type="cellIs" dxfId="141" priority="39" stopIfTrue="1" operator="greaterThan">
      <formula>0.03</formula>
    </cfRule>
    <cfRule type="cellIs" dxfId="140" priority="40" stopIfTrue="1" operator="lessThan">
      <formula>-0.03</formula>
    </cfRule>
  </conditionalFormatting>
  <conditionalFormatting sqref="BN372:BN379">
    <cfRule type="cellIs" dxfId="139" priority="37" stopIfTrue="1" operator="greaterThan">
      <formula>0.03</formula>
    </cfRule>
    <cfRule type="cellIs" dxfId="138" priority="38" stopIfTrue="1" operator="lessThan">
      <formula>-0.03</formula>
    </cfRule>
  </conditionalFormatting>
  <conditionalFormatting sqref="BC362:BC364">
    <cfRule type="cellIs" dxfId="137" priority="33" stopIfTrue="1" operator="greaterThan">
      <formula>0.03</formula>
    </cfRule>
    <cfRule type="cellIs" dxfId="136" priority="34" stopIfTrue="1" operator="lessThan">
      <formula>-0.03</formula>
    </cfRule>
  </conditionalFormatting>
  <conditionalFormatting sqref="BE362:BE364">
    <cfRule type="cellIs" dxfId="135" priority="31" stopIfTrue="1" operator="greaterThan">
      <formula>0.03</formula>
    </cfRule>
    <cfRule type="cellIs" dxfId="134" priority="32" stopIfTrue="1" operator="lessThan">
      <formula>-0.03</formula>
    </cfRule>
  </conditionalFormatting>
  <conditionalFormatting sqref="BG362:BG364">
    <cfRule type="cellIs" dxfId="133" priority="29" stopIfTrue="1" operator="greaterThan">
      <formula>0.03</formula>
    </cfRule>
    <cfRule type="cellIs" dxfId="132" priority="30" stopIfTrue="1" operator="lessThan">
      <formula>-0.03</formula>
    </cfRule>
  </conditionalFormatting>
  <conditionalFormatting sqref="BI362:BI364">
    <cfRule type="cellIs" dxfId="131" priority="27" stopIfTrue="1" operator="greaterThan">
      <formula>0.03</formula>
    </cfRule>
    <cfRule type="cellIs" dxfId="130" priority="28" stopIfTrue="1" operator="lessThan">
      <formula>-0.03</formula>
    </cfRule>
  </conditionalFormatting>
  <conditionalFormatting sqref="BK362:BK364">
    <cfRule type="cellIs" dxfId="129" priority="25" stopIfTrue="1" operator="greaterThan">
      <formula>0.03</formula>
    </cfRule>
    <cfRule type="cellIs" dxfId="128" priority="26" stopIfTrue="1" operator="lessThan">
      <formula>-0.03</formula>
    </cfRule>
  </conditionalFormatting>
  <conditionalFormatting sqref="BM362:BM364">
    <cfRule type="cellIs" dxfId="127" priority="23" stopIfTrue="1" operator="greaterThan">
      <formula>0.03</formula>
    </cfRule>
    <cfRule type="cellIs" dxfId="126" priority="24" stopIfTrue="1" operator="lessThan">
      <formula>-0.03</formula>
    </cfRule>
  </conditionalFormatting>
  <conditionalFormatting sqref="BO362:BO364">
    <cfRule type="cellIs" dxfId="125" priority="21" stopIfTrue="1" operator="greaterThan">
      <formula>0.03</formula>
    </cfRule>
    <cfRule type="cellIs" dxfId="124" priority="22" stopIfTrue="1" operator="lessThan">
      <formula>-0.03</formula>
    </cfRule>
  </conditionalFormatting>
  <conditionalFormatting sqref="BP362:BQ364">
    <cfRule type="cellIs" dxfId="123" priority="19" stopIfTrue="1" operator="greaterThan">
      <formula>0.03</formula>
    </cfRule>
    <cfRule type="cellIs" dxfId="122" priority="20" stopIfTrue="1" operator="lessThan">
      <formula>-0.03</formula>
    </cfRule>
  </conditionalFormatting>
  <conditionalFormatting sqref="BR362:BR364">
    <cfRule type="cellIs" dxfId="121" priority="17" stopIfTrue="1" operator="greaterThan">
      <formula>0.03</formula>
    </cfRule>
    <cfRule type="cellIs" dxfId="120" priority="18" stopIfTrue="1" operator="lessThan">
      <formula>-0.03</formula>
    </cfRule>
  </conditionalFormatting>
  <conditionalFormatting sqref="BC371:BC373">
    <cfRule type="cellIs" dxfId="119" priority="15" stopIfTrue="1" operator="greaterThan">
      <formula>0.03</formula>
    </cfRule>
    <cfRule type="cellIs" dxfId="118" priority="16" stopIfTrue="1" operator="lessThan">
      <formula>-0.03</formula>
    </cfRule>
  </conditionalFormatting>
  <conditionalFormatting sqref="BE371:BE373">
    <cfRule type="cellIs" dxfId="117" priority="13" stopIfTrue="1" operator="greaterThan">
      <formula>0.03</formula>
    </cfRule>
    <cfRule type="cellIs" dxfId="116" priority="14" stopIfTrue="1" operator="lessThan">
      <formula>-0.03</formula>
    </cfRule>
  </conditionalFormatting>
  <conditionalFormatting sqref="BG371:BG373">
    <cfRule type="cellIs" dxfId="115" priority="11" stopIfTrue="1" operator="greaterThan">
      <formula>0.03</formula>
    </cfRule>
    <cfRule type="cellIs" dxfId="114" priority="12" stopIfTrue="1" operator="lessThan">
      <formula>-0.03</formula>
    </cfRule>
  </conditionalFormatting>
  <conditionalFormatting sqref="BI371:BI373">
    <cfRule type="cellIs" dxfId="113" priority="9" stopIfTrue="1" operator="greaterThan">
      <formula>0.03</formula>
    </cfRule>
    <cfRule type="cellIs" dxfId="112" priority="10" stopIfTrue="1" operator="lessThan">
      <formula>-0.03</formula>
    </cfRule>
  </conditionalFormatting>
  <conditionalFormatting sqref="BK371:BK373">
    <cfRule type="cellIs" dxfId="111" priority="7" stopIfTrue="1" operator="greaterThan">
      <formula>0.03</formula>
    </cfRule>
    <cfRule type="cellIs" dxfId="110" priority="8" stopIfTrue="1" operator="lessThan">
      <formula>-0.03</formula>
    </cfRule>
  </conditionalFormatting>
  <conditionalFormatting sqref="BM371:BM373">
    <cfRule type="cellIs" dxfId="109" priority="5" stopIfTrue="1" operator="greaterThan">
      <formula>0.03</formula>
    </cfRule>
    <cfRule type="cellIs" dxfId="108" priority="6" stopIfTrue="1" operator="lessThan">
      <formula>-0.03</formula>
    </cfRule>
  </conditionalFormatting>
  <conditionalFormatting sqref="BO371:BO373">
    <cfRule type="cellIs" dxfId="107" priority="3" stopIfTrue="1" operator="greaterThan">
      <formula>0.03</formula>
    </cfRule>
    <cfRule type="cellIs" dxfId="106" priority="4" stopIfTrue="1" operator="lessThan">
      <formula>-0.03</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sheetPr codeName="Sheet5"/>
  <dimension ref="A1"/>
  <sheetViews>
    <sheetView workbookViewId="0">
      <selection activeCell="J47" sqref="J47"/>
    </sheetView>
  </sheetViews>
  <sheetFormatPr baseColWidth="10" defaultColWidth="8.83203125" defaultRowHeight="16" x14ac:dyDescent="0.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sheetPr codeName="Sheet6"/>
  <dimension ref="A1:J354"/>
  <sheetViews>
    <sheetView topLeftCell="A304" workbookViewId="0">
      <selection sqref="A1:J355"/>
    </sheetView>
  </sheetViews>
  <sheetFormatPr baseColWidth="10" defaultColWidth="8.83203125" defaultRowHeight="16" x14ac:dyDescent="0.2"/>
  <sheetData>
    <row r="1" spans="1:10" x14ac:dyDescent="0.2">
      <c r="A1" t="s">
        <v>1296</v>
      </c>
      <c r="B1">
        <v>24211688</v>
      </c>
      <c r="C1">
        <v>39.884900000000002</v>
      </c>
      <c r="D1">
        <v>44.044400000000003</v>
      </c>
      <c r="E1">
        <v>46.824199999999998</v>
      </c>
      <c r="F1">
        <v>42.122999999999998</v>
      </c>
      <c r="G1">
        <v>25.275700000000001</v>
      </c>
      <c r="H1">
        <v>95.506600000000006</v>
      </c>
      <c r="I1">
        <v>578.1</v>
      </c>
      <c r="J1">
        <v>1.6742999999999999</v>
      </c>
    </row>
    <row r="2" spans="1:10" x14ac:dyDescent="0.2">
      <c r="A2" t="s">
        <v>1297</v>
      </c>
      <c r="B2">
        <v>15518976</v>
      </c>
      <c r="C2">
        <v>36.066899999999997</v>
      </c>
      <c r="D2">
        <v>41.906500000000001</v>
      </c>
      <c r="E2">
        <v>44.944800000000001</v>
      </c>
      <c r="F2">
        <v>37.948099999999997</v>
      </c>
      <c r="G2">
        <v>21.3477</v>
      </c>
      <c r="H2">
        <v>93.696399999999997</v>
      </c>
      <c r="I2">
        <v>533.5</v>
      </c>
      <c r="J2">
        <v>1.4293</v>
      </c>
    </row>
    <row r="3" spans="1:10" x14ac:dyDescent="0.2">
      <c r="A3" t="s">
        <v>1298</v>
      </c>
      <c r="B3">
        <v>8497024</v>
      </c>
      <c r="C3">
        <v>32.565600000000003</v>
      </c>
      <c r="D3">
        <v>39.735199999999999</v>
      </c>
      <c r="E3">
        <v>42.955199999999998</v>
      </c>
      <c r="F3">
        <v>33.149500000000003</v>
      </c>
      <c r="G3">
        <v>17.912600000000001</v>
      </c>
      <c r="H3">
        <v>89.392099999999999</v>
      </c>
      <c r="I3">
        <v>757.2</v>
      </c>
      <c r="J3">
        <v>1.0447</v>
      </c>
    </row>
    <row r="4" spans="1:10" x14ac:dyDescent="0.2">
      <c r="A4" t="s">
        <v>1299</v>
      </c>
      <c r="B4">
        <v>4710096</v>
      </c>
      <c r="C4">
        <v>29.755299999999998</v>
      </c>
      <c r="D4">
        <v>37.686999999999998</v>
      </c>
      <c r="E4">
        <v>40.8613</v>
      </c>
      <c r="F4">
        <v>28.3386</v>
      </c>
      <c r="G4">
        <v>15.259499999999999</v>
      </c>
      <c r="H4">
        <v>79.6982</v>
      </c>
      <c r="I4">
        <v>549.9</v>
      </c>
      <c r="J4">
        <v>0.83950000000000002</v>
      </c>
    </row>
    <row r="5" spans="1:10" x14ac:dyDescent="0.2">
      <c r="A5" t="s">
        <v>1300</v>
      </c>
      <c r="B5">
        <v>2631456</v>
      </c>
      <c r="C5">
        <v>27.1189</v>
      </c>
      <c r="D5">
        <v>35.456899999999997</v>
      </c>
      <c r="E5">
        <v>37.659100000000002</v>
      </c>
      <c r="F5">
        <v>23.742599999999999</v>
      </c>
      <c r="G5">
        <v>12.585900000000001</v>
      </c>
      <c r="H5">
        <v>63.966999999999999</v>
      </c>
      <c r="I5">
        <v>387.6</v>
      </c>
      <c r="J5">
        <v>0.70709999999999995</v>
      </c>
    </row>
    <row r="6" spans="1:10" x14ac:dyDescent="0.2">
      <c r="A6" t="s">
        <v>1301</v>
      </c>
      <c r="B6">
        <v>788392</v>
      </c>
      <c r="C6">
        <v>22.6843</v>
      </c>
      <c r="D6">
        <v>32.223999999999997</v>
      </c>
      <c r="E6">
        <v>34.526899999999998</v>
      </c>
      <c r="F6">
        <v>15.9262</v>
      </c>
      <c r="G6">
        <v>7.8685</v>
      </c>
      <c r="H6">
        <v>29.054200000000002</v>
      </c>
      <c r="I6">
        <v>236.9</v>
      </c>
      <c r="J6">
        <v>0.44440000000000002</v>
      </c>
    </row>
    <row r="7" spans="1:10" x14ac:dyDescent="0.2">
      <c r="A7" t="s">
        <v>1302</v>
      </c>
      <c r="B7">
        <v>12414392</v>
      </c>
      <c r="C7">
        <v>40.209800000000001</v>
      </c>
      <c r="D7">
        <v>46.975000000000001</v>
      </c>
      <c r="E7">
        <v>47.448300000000003</v>
      </c>
      <c r="F7">
        <v>37.735500000000002</v>
      </c>
      <c r="G7">
        <v>22.406500000000001</v>
      </c>
      <c r="H7">
        <v>94.255899999999997</v>
      </c>
      <c r="I7">
        <v>525.29999999999995</v>
      </c>
      <c r="J7">
        <v>1.0818000000000001</v>
      </c>
    </row>
    <row r="8" spans="1:10" x14ac:dyDescent="0.2">
      <c r="A8" t="s">
        <v>1303</v>
      </c>
      <c r="B8">
        <v>6736592</v>
      </c>
      <c r="C8">
        <v>37.198700000000002</v>
      </c>
      <c r="D8">
        <v>45.470999999999997</v>
      </c>
      <c r="E8">
        <v>46.095799999999997</v>
      </c>
      <c r="F8">
        <v>33.628900000000002</v>
      </c>
      <c r="G8">
        <v>18.925899999999999</v>
      </c>
      <c r="H8">
        <v>91.494</v>
      </c>
      <c r="I8">
        <v>443.3</v>
      </c>
      <c r="J8">
        <v>0.91320000000000001</v>
      </c>
    </row>
    <row r="9" spans="1:10" x14ac:dyDescent="0.2">
      <c r="A9" t="s">
        <v>1304</v>
      </c>
      <c r="B9">
        <v>3150192</v>
      </c>
      <c r="C9">
        <v>34.547400000000003</v>
      </c>
      <c r="D9">
        <v>43.97</v>
      </c>
      <c r="E9">
        <v>44.612400000000001</v>
      </c>
      <c r="F9">
        <v>29.004200000000001</v>
      </c>
      <c r="G9">
        <v>15.621</v>
      </c>
      <c r="H9">
        <v>85.143600000000006</v>
      </c>
      <c r="I9">
        <v>476.1</v>
      </c>
      <c r="J9">
        <v>0.64610000000000001</v>
      </c>
    </row>
    <row r="10" spans="1:10" x14ac:dyDescent="0.2">
      <c r="A10" t="s">
        <v>1305</v>
      </c>
      <c r="B10">
        <v>1593856</v>
      </c>
      <c r="C10">
        <v>32.5274</v>
      </c>
      <c r="D10">
        <v>42.413499999999999</v>
      </c>
      <c r="E10">
        <v>42.972499999999997</v>
      </c>
      <c r="F10">
        <v>24.7988</v>
      </c>
      <c r="G10">
        <v>13.0848</v>
      </c>
      <c r="H10">
        <v>72.842799999999997</v>
      </c>
      <c r="I10">
        <v>291.5</v>
      </c>
      <c r="J10">
        <v>0.52849999999999997</v>
      </c>
    </row>
    <row r="11" spans="1:10" x14ac:dyDescent="0.2">
      <c r="A11" t="s">
        <v>1306</v>
      </c>
      <c r="B11">
        <v>891528</v>
      </c>
      <c r="C11">
        <v>30.627800000000001</v>
      </c>
      <c r="D11">
        <v>40.618600000000001</v>
      </c>
      <c r="E11">
        <v>40.940800000000003</v>
      </c>
      <c r="F11">
        <v>21.080300000000001</v>
      </c>
      <c r="G11">
        <v>11.0771</v>
      </c>
      <c r="H11">
        <v>55.317700000000002</v>
      </c>
      <c r="I11">
        <v>205.8</v>
      </c>
      <c r="J11">
        <v>0.46460000000000001</v>
      </c>
    </row>
    <row r="12" spans="1:10" x14ac:dyDescent="0.2">
      <c r="A12" t="s">
        <v>1307</v>
      </c>
      <c r="B12">
        <v>286112</v>
      </c>
      <c r="C12">
        <v>27.031700000000001</v>
      </c>
      <c r="D12">
        <v>37.584000000000003</v>
      </c>
      <c r="E12">
        <v>37.347700000000003</v>
      </c>
      <c r="F12">
        <v>14.2613</v>
      </c>
      <c r="G12">
        <v>7.5724999999999998</v>
      </c>
      <c r="H12">
        <v>23.5871</v>
      </c>
      <c r="I12">
        <v>122</v>
      </c>
      <c r="J12">
        <v>0.36170000000000002</v>
      </c>
    </row>
    <row r="13" spans="1:10" x14ac:dyDescent="0.2">
      <c r="A13" t="s">
        <v>1308</v>
      </c>
      <c r="B13">
        <v>3230664</v>
      </c>
      <c r="C13">
        <v>45.570999999999998</v>
      </c>
      <c r="D13">
        <v>52.013300000000001</v>
      </c>
      <c r="E13">
        <v>52.783299999999997</v>
      </c>
      <c r="F13">
        <v>35.121499999999997</v>
      </c>
      <c r="G13">
        <v>22.3766</v>
      </c>
      <c r="H13">
        <v>93.985799999999998</v>
      </c>
      <c r="I13">
        <v>257.5</v>
      </c>
      <c r="J13">
        <v>0.5867</v>
      </c>
    </row>
    <row r="14" spans="1:10" x14ac:dyDescent="0.2">
      <c r="A14" t="s">
        <v>1309</v>
      </c>
      <c r="B14">
        <v>1989968</v>
      </c>
      <c r="C14">
        <v>43.183500000000002</v>
      </c>
      <c r="D14">
        <v>50.531199999999998</v>
      </c>
      <c r="E14">
        <v>51.429699999999997</v>
      </c>
      <c r="F14">
        <v>31.254899999999999</v>
      </c>
      <c r="G14">
        <v>19.6113</v>
      </c>
      <c r="H14">
        <v>90.805999999999997</v>
      </c>
      <c r="I14">
        <v>193.9</v>
      </c>
      <c r="J14">
        <v>0.51659999999999995</v>
      </c>
    </row>
    <row r="15" spans="1:10" x14ac:dyDescent="0.2">
      <c r="A15" t="s">
        <v>1310</v>
      </c>
      <c r="B15">
        <v>1066864</v>
      </c>
      <c r="C15">
        <v>40.4345</v>
      </c>
      <c r="D15">
        <v>48.486699999999999</v>
      </c>
      <c r="E15">
        <v>49.587200000000003</v>
      </c>
      <c r="F15">
        <v>26.553899999999999</v>
      </c>
      <c r="G15">
        <v>16.593699999999998</v>
      </c>
      <c r="H15">
        <v>83.565899999999999</v>
      </c>
      <c r="I15">
        <v>192.4</v>
      </c>
      <c r="J15">
        <v>0.4546</v>
      </c>
    </row>
    <row r="16" spans="1:10" x14ac:dyDescent="0.2">
      <c r="A16" t="s">
        <v>1311</v>
      </c>
      <c r="B16">
        <v>537424</v>
      </c>
      <c r="C16">
        <v>37.904299999999999</v>
      </c>
      <c r="D16">
        <v>46.282699999999998</v>
      </c>
      <c r="E16">
        <v>47.421500000000002</v>
      </c>
      <c r="F16">
        <v>22.026199999999999</v>
      </c>
      <c r="G16">
        <v>14.080500000000001</v>
      </c>
      <c r="H16">
        <v>70.430099999999996</v>
      </c>
      <c r="I16">
        <v>133.80000000000001</v>
      </c>
      <c r="J16">
        <v>0.42499999999999999</v>
      </c>
    </row>
    <row r="17" spans="1:10" x14ac:dyDescent="0.2">
      <c r="A17" t="s">
        <v>1312</v>
      </c>
      <c r="B17">
        <v>287232</v>
      </c>
      <c r="C17">
        <v>35.754300000000001</v>
      </c>
      <c r="D17">
        <v>43.788800000000002</v>
      </c>
      <c r="E17">
        <v>44.950600000000001</v>
      </c>
      <c r="F17">
        <v>18.033000000000001</v>
      </c>
      <c r="G17">
        <v>12.2461</v>
      </c>
      <c r="H17">
        <v>54.758299999999998</v>
      </c>
      <c r="I17">
        <v>100.2</v>
      </c>
      <c r="J17">
        <v>0.3644</v>
      </c>
    </row>
    <row r="18" spans="1:10" x14ac:dyDescent="0.2">
      <c r="A18" t="s">
        <v>1313</v>
      </c>
      <c r="B18">
        <v>97400</v>
      </c>
      <c r="C18">
        <v>32.212800000000001</v>
      </c>
      <c r="D18">
        <v>39.127099999999999</v>
      </c>
      <c r="E18">
        <v>40.369700000000002</v>
      </c>
      <c r="F18">
        <v>12.6729</v>
      </c>
      <c r="G18">
        <v>9.6021999999999998</v>
      </c>
      <c r="H18">
        <v>30.4909</v>
      </c>
      <c r="I18">
        <v>64.900000000000006</v>
      </c>
      <c r="J18">
        <v>0.29459999999999997</v>
      </c>
    </row>
    <row r="19" spans="1:10" x14ac:dyDescent="0.2">
      <c r="A19" t="s">
        <v>1314</v>
      </c>
      <c r="B19">
        <v>9187144</v>
      </c>
      <c r="C19">
        <v>41.800699999999999</v>
      </c>
      <c r="D19">
        <v>48.915100000000002</v>
      </c>
      <c r="E19">
        <v>49.578000000000003</v>
      </c>
      <c r="F19">
        <v>33.167700000000004</v>
      </c>
      <c r="G19">
        <v>22.967600000000001</v>
      </c>
      <c r="H19">
        <v>96.307599999999994</v>
      </c>
      <c r="I19">
        <v>263.10000000000002</v>
      </c>
      <c r="J19">
        <v>0.90690000000000004</v>
      </c>
    </row>
    <row r="20" spans="1:10" x14ac:dyDescent="0.2">
      <c r="A20" t="s">
        <v>1315</v>
      </c>
      <c r="B20">
        <v>6264256</v>
      </c>
      <c r="C20">
        <v>39.427100000000003</v>
      </c>
      <c r="D20">
        <v>47.234699999999997</v>
      </c>
      <c r="E20">
        <v>47.960500000000003</v>
      </c>
      <c r="F20">
        <v>31.475300000000001</v>
      </c>
      <c r="G20">
        <v>21.857700000000001</v>
      </c>
      <c r="H20">
        <v>95.007800000000003</v>
      </c>
      <c r="I20">
        <v>201.3</v>
      </c>
      <c r="J20">
        <v>0.74380000000000002</v>
      </c>
    </row>
    <row r="21" spans="1:10" x14ac:dyDescent="0.2">
      <c r="A21" t="s">
        <v>1316</v>
      </c>
      <c r="B21">
        <v>3955040</v>
      </c>
      <c r="C21">
        <v>36.576599999999999</v>
      </c>
      <c r="D21">
        <v>45.282400000000003</v>
      </c>
      <c r="E21">
        <v>46.138599999999997</v>
      </c>
      <c r="F21">
        <v>29.585799999999999</v>
      </c>
      <c r="G21">
        <v>20.589500000000001</v>
      </c>
      <c r="H21">
        <v>92.023700000000005</v>
      </c>
      <c r="I21">
        <v>272.39999999999998</v>
      </c>
      <c r="J21">
        <v>0.6704</v>
      </c>
    </row>
    <row r="22" spans="1:10" x14ac:dyDescent="0.2">
      <c r="A22" t="s">
        <v>1317</v>
      </c>
      <c r="B22">
        <v>2380040</v>
      </c>
      <c r="C22">
        <v>33.405900000000003</v>
      </c>
      <c r="D22">
        <v>42.843600000000002</v>
      </c>
      <c r="E22">
        <v>43.945700000000002</v>
      </c>
      <c r="F22">
        <v>26.861000000000001</v>
      </c>
      <c r="G22">
        <v>18.849499999999999</v>
      </c>
      <c r="H22">
        <v>85.516199999999998</v>
      </c>
      <c r="I22">
        <v>221.7</v>
      </c>
      <c r="J22">
        <v>0.60560000000000003</v>
      </c>
    </row>
    <row r="23" spans="1:10" x14ac:dyDescent="0.2">
      <c r="A23" t="s">
        <v>1318</v>
      </c>
      <c r="B23">
        <v>1371968</v>
      </c>
      <c r="C23">
        <v>30.190799999999999</v>
      </c>
      <c r="D23">
        <v>40.278100000000002</v>
      </c>
      <c r="E23">
        <v>41.279699999999998</v>
      </c>
      <c r="F23">
        <v>23.8598</v>
      </c>
      <c r="G23">
        <v>16.5397</v>
      </c>
      <c r="H23">
        <v>74.818600000000004</v>
      </c>
      <c r="I23">
        <v>176.3</v>
      </c>
      <c r="J23">
        <v>0.51119999999999999</v>
      </c>
    </row>
    <row r="24" spans="1:10" x14ac:dyDescent="0.2">
      <c r="A24" t="s">
        <v>1319</v>
      </c>
      <c r="B24">
        <v>457376</v>
      </c>
      <c r="C24">
        <v>25.171900000000001</v>
      </c>
      <c r="D24">
        <v>36.5261</v>
      </c>
      <c r="E24">
        <v>37.532600000000002</v>
      </c>
      <c r="F24">
        <v>17.754999999999999</v>
      </c>
      <c r="G24">
        <v>12.212</v>
      </c>
      <c r="H24">
        <v>49.048999999999999</v>
      </c>
      <c r="I24">
        <v>124.4</v>
      </c>
      <c r="J24">
        <v>0.37809999999999999</v>
      </c>
    </row>
    <row r="25" spans="1:10" x14ac:dyDescent="0.2">
      <c r="A25" t="s">
        <v>1320</v>
      </c>
      <c r="B25">
        <v>28864800</v>
      </c>
      <c r="C25">
        <v>40.056800000000003</v>
      </c>
      <c r="D25">
        <v>46.086500000000001</v>
      </c>
      <c r="E25">
        <v>45.728700000000003</v>
      </c>
      <c r="F25">
        <v>41.455399999999997</v>
      </c>
      <c r="G25">
        <v>28.899100000000001</v>
      </c>
      <c r="H25">
        <v>95.724100000000007</v>
      </c>
      <c r="I25">
        <v>492.9</v>
      </c>
      <c r="J25">
        <v>1.9061999999999999</v>
      </c>
    </row>
    <row r="26" spans="1:10" x14ac:dyDescent="0.2">
      <c r="A26" t="s">
        <v>1321</v>
      </c>
      <c r="B26">
        <v>20645648</v>
      </c>
      <c r="C26">
        <v>36.288899999999998</v>
      </c>
      <c r="D26">
        <v>44.262700000000002</v>
      </c>
      <c r="E26">
        <v>43.716900000000003</v>
      </c>
      <c r="F26">
        <v>37.399900000000002</v>
      </c>
      <c r="G26">
        <v>25.174299999999999</v>
      </c>
      <c r="H26">
        <v>94.009200000000007</v>
      </c>
      <c r="I26">
        <v>464.3</v>
      </c>
      <c r="J26">
        <v>1.651</v>
      </c>
    </row>
    <row r="27" spans="1:10" x14ac:dyDescent="0.2">
      <c r="A27" t="s">
        <v>1322</v>
      </c>
      <c r="B27">
        <v>12773072</v>
      </c>
      <c r="C27">
        <v>32.243200000000002</v>
      </c>
      <c r="D27">
        <v>42.185699999999997</v>
      </c>
      <c r="E27">
        <v>41.479700000000001</v>
      </c>
      <c r="F27">
        <v>32.515900000000002</v>
      </c>
      <c r="G27">
        <v>21.19</v>
      </c>
      <c r="H27">
        <v>89.853899999999996</v>
      </c>
      <c r="I27">
        <v>823.4</v>
      </c>
      <c r="J27">
        <v>1.2488999999999999</v>
      </c>
    </row>
    <row r="28" spans="1:10" x14ac:dyDescent="0.2">
      <c r="A28" t="s">
        <v>1323</v>
      </c>
      <c r="B28">
        <v>7243752</v>
      </c>
      <c r="C28">
        <v>28.593</v>
      </c>
      <c r="D28">
        <v>39.7288</v>
      </c>
      <c r="E28">
        <v>39.042400000000001</v>
      </c>
      <c r="F28">
        <v>27.6129</v>
      </c>
      <c r="G28">
        <v>17.3871</v>
      </c>
      <c r="H28">
        <v>80.019499999999994</v>
      </c>
      <c r="I28">
        <v>646</v>
      </c>
      <c r="J28">
        <v>0.98929999999999996</v>
      </c>
    </row>
    <row r="29" spans="1:10" x14ac:dyDescent="0.2">
      <c r="A29" t="s">
        <v>1324</v>
      </c>
      <c r="B29">
        <v>3952344</v>
      </c>
      <c r="C29">
        <v>25.472100000000001</v>
      </c>
      <c r="D29">
        <v>37.395400000000002</v>
      </c>
      <c r="E29">
        <v>36.188800000000001</v>
      </c>
      <c r="F29">
        <v>22.897300000000001</v>
      </c>
      <c r="G29">
        <v>13.902799999999999</v>
      </c>
      <c r="H29">
        <v>63.685000000000002</v>
      </c>
      <c r="I29">
        <v>464.6</v>
      </c>
      <c r="J29">
        <v>0.85829999999999995</v>
      </c>
    </row>
    <row r="30" spans="1:10" x14ac:dyDescent="0.2">
      <c r="A30" t="s">
        <v>1325</v>
      </c>
      <c r="B30">
        <v>1113288</v>
      </c>
      <c r="C30">
        <v>20.894400000000001</v>
      </c>
      <c r="D30">
        <v>35.427</v>
      </c>
      <c r="E30">
        <v>34.697600000000001</v>
      </c>
      <c r="F30">
        <v>15.1577</v>
      </c>
      <c r="G30">
        <v>8.6784999999999997</v>
      </c>
      <c r="H30">
        <v>28.654699999999998</v>
      </c>
      <c r="I30">
        <v>287.5</v>
      </c>
      <c r="J30">
        <v>0.55940000000000001</v>
      </c>
    </row>
    <row r="31" spans="1:10" x14ac:dyDescent="0.2">
      <c r="A31" t="s">
        <v>1326</v>
      </c>
      <c r="B31">
        <v>4426160</v>
      </c>
      <c r="C31">
        <v>46.476500000000001</v>
      </c>
      <c r="D31">
        <v>48.495800000000003</v>
      </c>
      <c r="E31">
        <v>48.811799999999998</v>
      </c>
      <c r="F31">
        <v>36.118299999999998</v>
      </c>
      <c r="G31">
        <v>23.282299999999999</v>
      </c>
      <c r="H31">
        <v>93.194599999999994</v>
      </c>
      <c r="I31">
        <v>435.5</v>
      </c>
      <c r="J31">
        <v>1.0900000000000001</v>
      </c>
    </row>
    <row r="32" spans="1:10" x14ac:dyDescent="0.2">
      <c r="A32" t="s">
        <v>1327</v>
      </c>
      <c r="B32">
        <v>2777104</v>
      </c>
      <c r="C32">
        <v>44.722499999999997</v>
      </c>
      <c r="D32">
        <v>46.977800000000002</v>
      </c>
      <c r="E32">
        <v>47.4878</v>
      </c>
      <c r="F32">
        <v>32.707700000000003</v>
      </c>
      <c r="G32">
        <v>21.406400000000001</v>
      </c>
      <c r="H32">
        <v>89.926199999999994</v>
      </c>
      <c r="I32">
        <v>321.3</v>
      </c>
      <c r="J32">
        <v>0.96830000000000005</v>
      </c>
    </row>
    <row r="33" spans="1:10" x14ac:dyDescent="0.2">
      <c r="A33" t="s">
        <v>1328</v>
      </c>
      <c r="B33">
        <v>1585192</v>
      </c>
      <c r="C33">
        <v>42.425699999999999</v>
      </c>
      <c r="D33">
        <v>44.996000000000002</v>
      </c>
      <c r="E33">
        <v>45.770699999999998</v>
      </c>
      <c r="F33">
        <v>28.581800000000001</v>
      </c>
      <c r="G33">
        <v>18.9909</v>
      </c>
      <c r="H33">
        <v>83.150400000000005</v>
      </c>
      <c r="I33">
        <v>301.8</v>
      </c>
      <c r="J33">
        <v>0.87919999999999998</v>
      </c>
    </row>
    <row r="34" spans="1:10" x14ac:dyDescent="0.2">
      <c r="A34" t="s">
        <v>1329</v>
      </c>
      <c r="B34">
        <v>877864</v>
      </c>
      <c r="C34">
        <v>39.916200000000003</v>
      </c>
      <c r="D34">
        <v>42.826999999999998</v>
      </c>
      <c r="E34">
        <v>43.964700000000001</v>
      </c>
      <c r="F34">
        <v>24.311699999999998</v>
      </c>
      <c r="G34">
        <v>16.392499999999998</v>
      </c>
      <c r="H34">
        <v>71.359099999999998</v>
      </c>
      <c r="I34">
        <v>224</v>
      </c>
      <c r="J34">
        <v>0.80059999999999998</v>
      </c>
    </row>
    <row r="35" spans="1:10" x14ac:dyDescent="0.2">
      <c r="A35" t="s">
        <v>1330</v>
      </c>
      <c r="B35">
        <v>467904</v>
      </c>
      <c r="C35">
        <v>37.393500000000003</v>
      </c>
      <c r="D35">
        <v>40.597700000000003</v>
      </c>
      <c r="E35">
        <v>42.001399999999997</v>
      </c>
      <c r="F35">
        <v>20.400099999999998</v>
      </c>
      <c r="G35">
        <v>13.904299999999999</v>
      </c>
      <c r="H35">
        <v>55.2</v>
      </c>
      <c r="I35">
        <v>172.8</v>
      </c>
      <c r="J35">
        <v>0.70609999999999995</v>
      </c>
    </row>
    <row r="36" spans="1:10" x14ac:dyDescent="0.2">
      <c r="A36" t="s">
        <v>1331</v>
      </c>
      <c r="B36">
        <v>128392</v>
      </c>
      <c r="C36">
        <v>33.441899999999997</v>
      </c>
      <c r="D36">
        <v>36.194299999999998</v>
      </c>
      <c r="E36">
        <v>38.035699999999999</v>
      </c>
      <c r="F36">
        <v>14.2293</v>
      </c>
      <c r="G36">
        <v>10.304600000000001</v>
      </c>
      <c r="H36">
        <v>25.176100000000002</v>
      </c>
      <c r="I36">
        <v>115.4</v>
      </c>
      <c r="J36">
        <v>0.4965</v>
      </c>
    </row>
    <row r="37" spans="1:10" x14ac:dyDescent="0.2">
      <c r="A37" t="s">
        <v>1332</v>
      </c>
      <c r="B37">
        <v>14688824</v>
      </c>
      <c r="C37">
        <v>39.8339</v>
      </c>
      <c r="D37">
        <v>49.905200000000001</v>
      </c>
      <c r="E37">
        <v>49.6023</v>
      </c>
      <c r="F37">
        <v>33.219000000000001</v>
      </c>
      <c r="G37">
        <v>20.648299999999999</v>
      </c>
      <c r="H37">
        <v>93.756200000000007</v>
      </c>
      <c r="I37">
        <v>616.70000000000005</v>
      </c>
      <c r="J37">
        <v>1.2432000000000001</v>
      </c>
    </row>
    <row r="38" spans="1:10" x14ac:dyDescent="0.2">
      <c r="A38" t="s">
        <v>1333</v>
      </c>
      <c r="B38">
        <v>7219984</v>
      </c>
      <c r="C38">
        <v>36.247500000000002</v>
      </c>
      <c r="D38">
        <v>48.2652</v>
      </c>
      <c r="E38">
        <v>48.034700000000001</v>
      </c>
      <c r="F38">
        <v>29.0031</v>
      </c>
      <c r="G38">
        <v>16.375900000000001</v>
      </c>
      <c r="H38">
        <v>90.6785</v>
      </c>
      <c r="I38">
        <v>460.8</v>
      </c>
      <c r="J38">
        <v>0.82150000000000001</v>
      </c>
    </row>
    <row r="39" spans="1:10" x14ac:dyDescent="0.2">
      <c r="A39" t="s">
        <v>1334</v>
      </c>
      <c r="B39">
        <v>2232728</v>
      </c>
      <c r="C39">
        <v>33.284999999999997</v>
      </c>
      <c r="D39">
        <v>46.913699999999999</v>
      </c>
      <c r="E39">
        <v>46.868699999999997</v>
      </c>
      <c r="F39">
        <v>24.096299999999999</v>
      </c>
      <c r="G39">
        <v>11.856400000000001</v>
      </c>
      <c r="H39">
        <v>84.098600000000005</v>
      </c>
      <c r="I39">
        <v>451.8</v>
      </c>
      <c r="J39">
        <v>0.59019999999999995</v>
      </c>
    </row>
    <row r="40" spans="1:10" x14ac:dyDescent="0.2">
      <c r="A40" t="s">
        <v>1335</v>
      </c>
      <c r="B40">
        <v>611392</v>
      </c>
      <c r="C40">
        <v>31.7864</v>
      </c>
      <c r="D40">
        <v>45.337899999999998</v>
      </c>
      <c r="E40">
        <v>45.225200000000001</v>
      </c>
      <c r="F40">
        <v>18.810099999999998</v>
      </c>
      <c r="G40">
        <v>9.1022999999999996</v>
      </c>
      <c r="H40">
        <v>72.003500000000003</v>
      </c>
      <c r="I40">
        <v>253.6</v>
      </c>
      <c r="J40">
        <v>0.38550000000000001</v>
      </c>
    </row>
    <row r="41" spans="1:10" x14ac:dyDescent="0.2">
      <c r="A41" t="s">
        <v>1336</v>
      </c>
      <c r="B41">
        <v>296456</v>
      </c>
      <c r="C41">
        <v>31.110199999999999</v>
      </c>
      <c r="D41">
        <v>43.168199999999999</v>
      </c>
      <c r="E41">
        <v>42.867899999999999</v>
      </c>
      <c r="F41">
        <v>15.8461</v>
      </c>
      <c r="G41">
        <v>8.3438999999999997</v>
      </c>
      <c r="H41">
        <v>59.384799999999998</v>
      </c>
      <c r="I41">
        <v>163.30000000000001</v>
      </c>
      <c r="J41">
        <v>0.34129999999999999</v>
      </c>
    </row>
    <row r="42" spans="1:10" x14ac:dyDescent="0.2">
      <c r="A42" t="s">
        <v>1337</v>
      </c>
      <c r="B42">
        <v>102288</v>
      </c>
      <c r="C42">
        <v>29.613499999999998</v>
      </c>
      <c r="D42">
        <v>38.616100000000003</v>
      </c>
      <c r="E42">
        <v>37.230800000000002</v>
      </c>
      <c r="F42">
        <v>13.2126</v>
      </c>
      <c r="G42">
        <v>7.5994999999999999</v>
      </c>
      <c r="H42">
        <v>39.095300000000002</v>
      </c>
      <c r="I42">
        <v>82.2</v>
      </c>
      <c r="J42">
        <v>0.30809999999999998</v>
      </c>
    </row>
    <row r="43" spans="1:10" x14ac:dyDescent="0.2">
      <c r="A43" t="s">
        <v>1338</v>
      </c>
      <c r="B43">
        <v>4174928</v>
      </c>
      <c r="C43">
        <v>45.627699999999997</v>
      </c>
      <c r="D43">
        <v>45.233699999999999</v>
      </c>
      <c r="E43">
        <v>45.955399999999997</v>
      </c>
      <c r="F43">
        <v>39.2239</v>
      </c>
      <c r="G43">
        <v>25.636199999999999</v>
      </c>
      <c r="H43">
        <v>94.675799999999995</v>
      </c>
      <c r="I43">
        <v>246.6</v>
      </c>
      <c r="J43">
        <v>0.51780000000000004</v>
      </c>
    </row>
    <row r="44" spans="1:10" x14ac:dyDescent="0.2">
      <c r="A44" t="s">
        <v>1339</v>
      </c>
      <c r="B44">
        <v>2753640</v>
      </c>
      <c r="C44">
        <v>43.252499999999998</v>
      </c>
      <c r="D44">
        <v>42.776699999999998</v>
      </c>
      <c r="E44">
        <v>43.633499999999998</v>
      </c>
      <c r="F44">
        <v>35.357700000000001</v>
      </c>
      <c r="G44">
        <v>23.236899999999999</v>
      </c>
      <c r="H44">
        <v>92.164500000000004</v>
      </c>
      <c r="I44">
        <v>212.3</v>
      </c>
      <c r="J44">
        <v>0.45350000000000001</v>
      </c>
    </row>
    <row r="45" spans="1:10" x14ac:dyDescent="0.2">
      <c r="A45" t="s">
        <v>1340</v>
      </c>
      <c r="B45">
        <v>1690216</v>
      </c>
      <c r="C45">
        <v>40.422699999999999</v>
      </c>
      <c r="D45">
        <v>39.995699999999999</v>
      </c>
      <c r="E45">
        <v>40.999699999999997</v>
      </c>
      <c r="F45">
        <v>30.803899999999999</v>
      </c>
      <c r="G45">
        <v>20.4177</v>
      </c>
      <c r="H45">
        <v>86.432299999999998</v>
      </c>
      <c r="I45">
        <v>229.5</v>
      </c>
      <c r="J45">
        <v>0.39560000000000001</v>
      </c>
    </row>
    <row r="46" spans="1:10" x14ac:dyDescent="0.2">
      <c r="A46" t="s">
        <v>1341</v>
      </c>
      <c r="B46">
        <v>1025080</v>
      </c>
      <c r="C46">
        <v>37.454700000000003</v>
      </c>
      <c r="D46">
        <v>37.270400000000002</v>
      </c>
      <c r="E46">
        <v>38.351199999999999</v>
      </c>
      <c r="F46">
        <v>26.0824</v>
      </c>
      <c r="G46">
        <v>17.5151</v>
      </c>
      <c r="H46">
        <v>75.518799999999999</v>
      </c>
      <c r="I46">
        <v>168.2</v>
      </c>
      <c r="J46">
        <v>0.37309999999999999</v>
      </c>
    </row>
    <row r="47" spans="1:10" x14ac:dyDescent="0.2">
      <c r="A47" t="s">
        <v>1342</v>
      </c>
      <c r="B47">
        <v>619544</v>
      </c>
      <c r="C47">
        <v>34.479500000000002</v>
      </c>
      <c r="D47">
        <v>34.7941</v>
      </c>
      <c r="E47">
        <v>35.796599999999998</v>
      </c>
      <c r="F47">
        <v>21.779800000000002</v>
      </c>
      <c r="G47">
        <v>14.727</v>
      </c>
      <c r="H47">
        <v>59.186199999999999</v>
      </c>
      <c r="I47">
        <v>126.5</v>
      </c>
      <c r="J47">
        <v>0.37580000000000002</v>
      </c>
    </row>
    <row r="48" spans="1:10" x14ac:dyDescent="0.2">
      <c r="A48" t="s">
        <v>1343</v>
      </c>
      <c r="B48">
        <v>230120</v>
      </c>
      <c r="C48">
        <v>29.560500000000001</v>
      </c>
      <c r="D48">
        <v>30.6294</v>
      </c>
      <c r="E48">
        <v>31.327200000000001</v>
      </c>
      <c r="F48">
        <v>15.1427</v>
      </c>
      <c r="G48">
        <v>10.3619</v>
      </c>
      <c r="H48">
        <v>24.464700000000001</v>
      </c>
      <c r="I48">
        <v>79.2</v>
      </c>
      <c r="J48">
        <v>0.25069999999999998</v>
      </c>
    </row>
    <row r="49" spans="1:10" x14ac:dyDescent="0.2">
      <c r="A49" t="s">
        <v>1344</v>
      </c>
      <c r="B49">
        <v>21026880</v>
      </c>
      <c r="C49">
        <v>40.269100000000002</v>
      </c>
      <c r="D49">
        <v>43.738999999999997</v>
      </c>
      <c r="E49">
        <v>45.877299999999998</v>
      </c>
      <c r="F49">
        <v>41.778300000000002</v>
      </c>
      <c r="G49">
        <v>24.6721</v>
      </c>
      <c r="H49">
        <v>95.780500000000004</v>
      </c>
      <c r="I49">
        <v>522.70000000000005</v>
      </c>
      <c r="J49">
        <v>1.6155999999999999</v>
      </c>
    </row>
    <row r="50" spans="1:10" x14ac:dyDescent="0.2">
      <c r="A50" t="s">
        <v>1345</v>
      </c>
      <c r="B50">
        <v>14316448</v>
      </c>
      <c r="C50">
        <v>37.069000000000003</v>
      </c>
      <c r="D50">
        <v>41.426699999999997</v>
      </c>
      <c r="E50">
        <v>43.655000000000001</v>
      </c>
      <c r="F50">
        <v>37.809899999999999</v>
      </c>
      <c r="G50">
        <v>21.797999999999998</v>
      </c>
      <c r="H50">
        <v>94.160700000000006</v>
      </c>
      <c r="I50">
        <v>471</v>
      </c>
      <c r="J50">
        <v>1.3478000000000001</v>
      </c>
    </row>
    <row r="51" spans="1:10" x14ac:dyDescent="0.2">
      <c r="A51" t="s">
        <v>1346</v>
      </c>
      <c r="B51">
        <v>8772456</v>
      </c>
      <c r="C51">
        <v>33.665900000000001</v>
      </c>
      <c r="D51">
        <v>38.979900000000001</v>
      </c>
      <c r="E51">
        <v>41.157699999999998</v>
      </c>
      <c r="F51">
        <v>33.207599999999999</v>
      </c>
      <c r="G51">
        <v>18.801300000000001</v>
      </c>
      <c r="H51">
        <v>90.217200000000005</v>
      </c>
      <c r="I51">
        <v>708.6</v>
      </c>
      <c r="J51">
        <v>1.0622</v>
      </c>
    </row>
    <row r="52" spans="1:10" x14ac:dyDescent="0.2">
      <c r="A52" t="s">
        <v>1347</v>
      </c>
      <c r="B52">
        <v>5064880</v>
      </c>
      <c r="C52">
        <v>30.3963</v>
      </c>
      <c r="D52">
        <v>36.610799999999998</v>
      </c>
      <c r="E52">
        <v>38.7883</v>
      </c>
      <c r="F52">
        <v>28.527799999999999</v>
      </c>
      <c r="G52">
        <v>15.7759</v>
      </c>
      <c r="H52">
        <v>81.006500000000003</v>
      </c>
      <c r="I52">
        <v>548.5</v>
      </c>
      <c r="J52">
        <v>0.86380000000000001</v>
      </c>
    </row>
    <row r="53" spans="1:10" x14ac:dyDescent="0.2">
      <c r="A53" t="s">
        <v>1348</v>
      </c>
      <c r="B53">
        <v>2869704</v>
      </c>
      <c r="C53">
        <v>27.445599999999999</v>
      </c>
      <c r="D53">
        <v>34.360799999999998</v>
      </c>
      <c r="E53">
        <v>36.588999999999999</v>
      </c>
      <c r="F53">
        <v>24.124400000000001</v>
      </c>
      <c r="G53">
        <v>12.817299999999999</v>
      </c>
      <c r="H53">
        <v>65.875200000000007</v>
      </c>
      <c r="I53">
        <v>392.7</v>
      </c>
      <c r="J53">
        <v>0.71940000000000004</v>
      </c>
    </row>
    <row r="54" spans="1:10" x14ac:dyDescent="0.2">
      <c r="A54" t="s">
        <v>1349</v>
      </c>
      <c r="B54">
        <v>908024</v>
      </c>
      <c r="C54">
        <v>22.8249</v>
      </c>
      <c r="D54">
        <v>29.758900000000001</v>
      </c>
      <c r="E54">
        <v>32.575899999999997</v>
      </c>
      <c r="F54">
        <v>16.3386</v>
      </c>
      <c r="G54">
        <v>8.0626999999999995</v>
      </c>
      <c r="H54">
        <v>32.669600000000003</v>
      </c>
      <c r="I54">
        <v>243.3</v>
      </c>
      <c r="J54">
        <v>0.45860000000000001</v>
      </c>
    </row>
    <row r="55" spans="1:10" x14ac:dyDescent="0.2">
      <c r="A55" t="s">
        <v>1350</v>
      </c>
      <c r="B55">
        <v>14417464</v>
      </c>
      <c r="C55">
        <v>40.488399999999999</v>
      </c>
      <c r="D55">
        <v>47.4039</v>
      </c>
      <c r="E55">
        <v>48.932499999999997</v>
      </c>
      <c r="F55">
        <v>42.983800000000002</v>
      </c>
      <c r="G55">
        <v>25.2363</v>
      </c>
      <c r="H55">
        <v>95.886099999999999</v>
      </c>
      <c r="I55">
        <v>460</v>
      </c>
      <c r="J55">
        <v>1.2759</v>
      </c>
    </row>
    <row r="56" spans="1:10" x14ac:dyDescent="0.2">
      <c r="A56" t="s">
        <v>1351</v>
      </c>
      <c r="B56">
        <v>9107568</v>
      </c>
      <c r="C56">
        <v>37.540999999999997</v>
      </c>
      <c r="D56">
        <v>45.561500000000002</v>
      </c>
      <c r="E56">
        <v>47.177399999999999</v>
      </c>
      <c r="F56">
        <v>38.941000000000003</v>
      </c>
      <c r="G56">
        <v>22.228200000000001</v>
      </c>
      <c r="H56">
        <v>94.638300000000001</v>
      </c>
      <c r="I56">
        <v>414.5</v>
      </c>
      <c r="J56">
        <v>1.0303</v>
      </c>
    </row>
    <row r="57" spans="1:10" x14ac:dyDescent="0.2">
      <c r="A57" t="s">
        <v>1352</v>
      </c>
      <c r="B57">
        <v>5212344</v>
      </c>
      <c r="C57">
        <v>34.6235</v>
      </c>
      <c r="D57">
        <v>43.3767</v>
      </c>
      <c r="E57">
        <v>45.056399999999996</v>
      </c>
      <c r="F57">
        <v>34.077500000000001</v>
      </c>
      <c r="G57">
        <v>19.216200000000001</v>
      </c>
      <c r="H57">
        <v>90.769000000000005</v>
      </c>
      <c r="I57">
        <v>537.1</v>
      </c>
      <c r="J57">
        <v>0.83579999999999999</v>
      </c>
    </row>
    <row r="58" spans="1:10" x14ac:dyDescent="0.2">
      <c r="A58" t="s">
        <v>1353</v>
      </c>
      <c r="B58">
        <v>3025008</v>
      </c>
      <c r="C58">
        <v>31.965</v>
      </c>
      <c r="D58">
        <v>40.819499999999998</v>
      </c>
      <c r="E58">
        <v>42.5379</v>
      </c>
      <c r="F58">
        <v>29.3125</v>
      </c>
      <c r="G58">
        <v>16.376300000000001</v>
      </c>
      <c r="H58">
        <v>82.475099999999998</v>
      </c>
      <c r="I58">
        <v>398.7</v>
      </c>
      <c r="J58">
        <v>0.67210000000000003</v>
      </c>
    </row>
    <row r="59" spans="1:10" x14ac:dyDescent="0.2">
      <c r="A59" t="s">
        <v>1354</v>
      </c>
      <c r="B59">
        <v>1810000</v>
      </c>
      <c r="C59">
        <v>29.381399999999999</v>
      </c>
      <c r="D59">
        <v>38.120399999999997</v>
      </c>
      <c r="E59">
        <v>39.619199999999999</v>
      </c>
      <c r="F59">
        <v>24.8508</v>
      </c>
      <c r="G59">
        <v>13.5863</v>
      </c>
      <c r="H59">
        <v>69.181100000000001</v>
      </c>
      <c r="I59">
        <v>313.39999999999998</v>
      </c>
      <c r="J59">
        <v>0.61529999999999996</v>
      </c>
    </row>
    <row r="60" spans="1:10" x14ac:dyDescent="0.2">
      <c r="A60" t="s">
        <v>1355</v>
      </c>
      <c r="B60">
        <v>657936</v>
      </c>
      <c r="C60">
        <v>24.695799999999998</v>
      </c>
      <c r="D60">
        <v>34.993499999999997</v>
      </c>
      <c r="E60">
        <v>35.879399999999997</v>
      </c>
      <c r="F60">
        <v>17.019600000000001</v>
      </c>
      <c r="G60">
        <v>8.7876999999999992</v>
      </c>
      <c r="H60">
        <v>40.4251</v>
      </c>
      <c r="I60">
        <v>193.1</v>
      </c>
      <c r="J60">
        <v>0.43690000000000001</v>
      </c>
    </row>
    <row r="61" spans="1:10" x14ac:dyDescent="0.2">
      <c r="A61" t="s">
        <v>1356</v>
      </c>
      <c r="B61">
        <v>8368984</v>
      </c>
      <c r="C61">
        <v>41.063400000000001</v>
      </c>
      <c r="D61">
        <v>48.981400000000001</v>
      </c>
      <c r="E61">
        <v>50.546599999999998</v>
      </c>
      <c r="F61">
        <v>36.093000000000004</v>
      </c>
      <c r="G61">
        <v>20.9556</v>
      </c>
      <c r="H61">
        <v>95.635400000000004</v>
      </c>
      <c r="I61">
        <v>436.1</v>
      </c>
      <c r="J61">
        <v>0.94969999999999999</v>
      </c>
    </row>
    <row r="62" spans="1:10" x14ac:dyDescent="0.2">
      <c r="A62" t="s">
        <v>1357</v>
      </c>
      <c r="B62">
        <v>4788776</v>
      </c>
      <c r="C62">
        <v>38.5931</v>
      </c>
      <c r="D62">
        <v>47.220799999999997</v>
      </c>
      <c r="E62">
        <v>48.9285</v>
      </c>
      <c r="F62">
        <v>32.171399999999998</v>
      </c>
      <c r="G62">
        <v>17.955200000000001</v>
      </c>
      <c r="H62">
        <v>93.743399999999994</v>
      </c>
      <c r="I62">
        <v>336.5</v>
      </c>
      <c r="J62">
        <v>0.76639999999999997</v>
      </c>
    </row>
    <row r="63" spans="1:10" x14ac:dyDescent="0.2">
      <c r="A63" t="s">
        <v>1358</v>
      </c>
      <c r="B63">
        <v>2451424</v>
      </c>
      <c r="C63">
        <v>36.206499999999998</v>
      </c>
      <c r="D63">
        <v>45.072800000000001</v>
      </c>
      <c r="E63">
        <v>46.868099999999998</v>
      </c>
      <c r="F63">
        <v>28.205400000000001</v>
      </c>
      <c r="G63">
        <v>15.470499999999999</v>
      </c>
      <c r="H63">
        <v>88.869399999999999</v>
      </c>
      <c r="I63">
        <v>346.3</v>
      </c>
      <c r="J63">
        <v>0.59650000000000003</v>
      </c>
    </row>
    <row r="64" spans="1:10" x14ac:dyDescent="0.2">
      <c r="A64" t="s">
        <v>1359</v>
      </c>
      <c r="B64">
        <v>1304472</v>
      </c>
      <c r="C64">
        <v>34.079099999999997</v>
      </c>
      <c r="D64">
        <v>42.696300000000001</v>
      </c>
      <c r="E64">
        <v>44.562800000000003</v>
      </c>
      <c r="F64">
        <v>24.077200000000001</v>
      </c>
      <c r="G64">
        <v>13.433299999999999</v>
      </c>
      <c r="H64">
        <v>79.479200000000006</v>
      </c>
      <c r="I64">
        <v>233.3</v>
      </c>
      <c r="J64">
        <v>0.50060000000000004</v>
      </c>
    </row>
    <row r="65" spans="1:10" x14ac:dyDescent="0.2">
      <c r="A65" t="s">
        <v>1360</v>
      </c>
      <c r="B65">
        <v>706872</v>
      </c>
      <c r="C65">
        <v>31.935700000000001</v>
      </c>
      <c r="D65">
        <v>39.9833</v>
      </c>
      <c r="E65">
        <v>41.867199999999997</v>
      </c>
      <c r="F65">
        <v>20.031199999999998</v>
      </c>
      <c r="G65">
        <v>11.401999999999999</v>
      </c>
      <c r="H65">
        <v>65.307199999999995</v>
      </c>
      <c r="I65">
        <v>168.4</v>
      </c>
      <c r="J65">
        <v>0.38290000000000002</v>
      </c>
    </row>
    <row r="66" spans="1:10" x14ac:dyDescent="0.2">
      <c r="A66" t="s">
        <v>1361</v>
      </c>
      <c r="B66">
        <v>203840</v>
      </c>
      <c r="C66">
        <v>28.0304</v>
      </c>
      <c r="D66">
        <v>35.889000000000003</v>
      </c>
      <c r="E66">
        <v>37.939</v>
      </c>
      <c r="F66">
        <v>13.6174</v>
      </c>
      <c r="G66">
        <v>8.1097000000000001</v>
      </c>
      <c r="H66">
        <v>37.844499999999996</v>
      </c>
      <c r="I66">
        <v>106.4</v>
      </c>
      <c r="J66">
        <v>0.33200000000000002</v>
      </c>
    </row>
    <row r="67" spans="1:10" x14ac:dyDescent="0.2">
      <c r="A67" t="s">
        <v>1362</v>
      </c>
      <c r="B67">
        <v>21477432</v>
      </c>
      <c r="C67">
        <v>40.708300000000001</v>
      </c>
      <c r="D67">
        <v>47.576000000000001</v>
      </c>
      <c r="E67">
        <v>48.175699999999999</v>
      </c>
      <c r="F67">
        <v>40.363500000000002</v>
      </c>
      <c r="G67">
        <v>21.2334</v>
      </c>
      <c r="H67">
        <v>94.102999999999994</v>
      </c>
      <c r="I67">
        <v>1023.7</v>
      </c>
      <c r="J67">
        <v>2.1501999999999999</v>
      </c>
    </row>
    <row r="68" spans="1:10" x14ac:dyDescent="0.2">
      <c r="A68" t="s">
        <v>1363</v>
      </c>
      <c r="B68">
        <v>10858112</v>
      </c>
      <c r="C68">
        <v>37.848399999999998</v>
      </c>
      <c r="D68">
        <v>45.769599999999997</v>
      </c>
      <c r="E68">
        <v>46.393000000000001</v>
      </c>
      <c r="F68">
        <v>36.4482</v>
      </c>
      <c r="G68">
        <v>18.018000000000001</v>
      </c>
      <c r="H68">
        <v>91.391599999999997</v>
      </c>
      <c r="I68">
        <v>797.1</v>
      </c>
      <c r="J68">
        <v>1.6085</v>
      </c>
    </row>
    <row r="69" spans="1:10" x14ac:dyDescent="0.2">
      <c r="A69" t="s">
        <v>1364</v>
      </c>
      <c r="B69">
        <v>4594192</v>
      </c>
      <c r="C69">
        <v>35.505099999999999</v>
      </c>
      <c r="D69">
        <v>43.600099999999998</v>
      </c>
      <c r="E69">
        <v>44.143900000000002</v>
      </c>
      <c r="F69">
        <v>31.991299999999999</v>
      </c>
      <c r="G69">
        <v>15.4215</v>
      </c>
      <c r="H69">
        <v>85.66</v>
      </c>
      <c r="I69">
        <v>783.6</v>
      </c>
      <c r="J69">
        <v>1.2551000000000001</v>
      </c>
    </row>
    <row r="70" spans="1:10" x14ac:dyDescent="0.2">
      <c r="A70" t="s">
        <v>1365</v>
      </c>
      <c r="B70">
        <v>2442552</v>
      </c>
      <c r="C70">
        <v>33.979799999999997</v>
      </c>
      <c r="D70">
        <v>41.177900000000001</v>
      </c>
      <c r="E70">
        <v>41.665199999999999</v>
      </c>
      <c r="F70">
        <v>27.7362</v>
      </c>
      <c r="G70">
        <v>13.879899999999999</v>
      </c>
      <c r="H70">
        <v>75.295900000000003</v>
      </c>
      <c r="I70">
        <v>486.6</v>
      </c>
      <c r="J70">
        <v>0.98019999999999996</v>
      </c>
    </row>
    <row r="71" spans="1:10" x14ac:dyDescent="0.2">
      <c r="A71" t="s">
        <v>1366</v>
      </c>
      <c r="B71">
        <v>1369704</v>
      </c>
      <c r="C71">
        <v>32.243600000000001</v>
      </c>
      <c r="D71">
        <v>38.656100000000002</v>
      </c>
      <c r="E71">
        <v>39.204900000000002</v>
      </c>
      <c r="F71">
        <v>23.7547</v>
      </c>
      <c r="G71">
        <v>12.161899999999999</v>
      </c>
      <c r="H71">
        <v>59.590899999999998</v>
      </c>
      <c r="I71">
        <v>355.8</v>
      </c>
      <c r="J71">
        <v>0.97189999999999999</v>
      </c>
    </row>
    <row r="72" spans="1:10" x14ac:dyDescent="0.2">
      <c r="A72" t="s">
        <v>1367</v>
      </c>
      <c r="B72">
        <v>420616</v>
      </c>
      <c r="C72">
        <v>28.77</v>
      </c>
      <c r="D72">
        <v>33.906100000000002</v>
      </c>
      <c r="E72">
        <v>34.437899999999999</v>
      </c>
      <c r="F72">
        <v>17.122399999999999</v>
      </c>
      <c r="G72">
        <v>8.8829999999999991</v>
      </c>
      <c r="H72">
        <v>26.057200000000002</v>
      </c>
      <c r="I72">
        <v>210.9</v>
      </c>
      <c r="J72">
        <v>0.75090000000000001</v>
      </c>
    </row>
    <row r="73" spans="1:10" x14ac:dyDescent="0.2">
      <c r="A73" t="s">
        <v>1368</v>
      </c>
      <c r="B73">
        <v>5871664</v>
      </c>
      <c r="C73">
        <v>41.206400000000002</v>
      </c>
      <c r="D73">
        <v>52.654499999999999</v>
      </c>
      <c r="E73">
        <v>52.259500000000003</v>
      </c>
      <c r="F73">
        <v>35.597999999999999</v>
      </c>
      <c r="G73">
        <v>18.785299999999999</v>
      </c>
      <c r="H73">
        <v>94.2196</v>
      </c>
      <c r="I73">
        <v>818.4</v>
      </c>
      <c r="J73">
        <v>1.1302000000000001</v>
      </c>
    </row>
    <row r="74" spans="1:10" x14ac:dyDescent="0.2">
      <c r="A74" t="s">
        <v>1369</v>
      </c>
      <c r="B74">
        <v>2919008</v>
      </c>
      <c r="C74">
        <v>40.271900000000002</v>
      </c>
      <c r="D74">
        <v>51.3429</v>
      </c>
      <c r="E74">
        <v>50.893799999999999</v>
      </c>
      <c r="F74">
        <v>32.868499999999997</v>
      </c>
      <c r="G74">
        <v>17.7042</v>
      </c>
      <c r="H74">
        <v>91.373800000000003</v>
      </c>
      <c r="I74">
        <v>496.4</v>
      </c>
      <c r="J74">
        <v>1.0130999999999999</v>
      </c>
    </row>
    <row r="75" spans="1:10" x14ac:dyDescent="0.2">
      <c r="A75" t="s">
        <v>1370</v>
      </c>
      <c r="B75">
        <v>1480376</v>
      </c>
      <c r="C75">
        <v>39.229900000000001</v>
      </c>
      <c r="D75">
        <v>49.52</v>
      </c>
      <c r="E75">
        <v>49.163499999999999</v>
      </c>
      <c r="F75">
        <v>29.403600000000001</v>
      </c>
      <c r="G75">
        <v>16.445900000000002</v>
      </c>
      <c r="H75">
        <v>85.317300000000003</v>
      </c>
      <c r="I75">
        <v>417.6</v>
      </c>
      <c r="J75">
        <v>0.91879999999999995</v>
      </c>
    </row>
    <row r="76" spans="1:10" x14ac:dyDescent="0.2">
      <c r="A76" t="s">
        <v>1371</v>
      </c>
      <c r="B76">
        <v>746272</v>
      </c>
      <c r="C76">
        <v>37.958100000000002</v>
      </c>
      <c r="D76">
        <v>47.515999999999998</v>
      </c>
      <c r="E76">
        <v>47.239800000000002</v>
      </c>
      <c r="F76">
        <v>25.362400000000001</v>
      </c>
      <c r="G76">
        <v>14.987500000000001</v>
      </c>
      <c r="H76">
        <v>73.993899999999996</v>
      </c>
      <c r="I76">
        <v>278.39999999999998</v>
      </c>
      <c r="J76">
        <v>0.84040000000000004</v>
      </c>
    </row>
    <row r="77" spans="1:10" x14ac:dyDescent="0.2">
      <c r="A77" t="s">
        <v>1372</v>
      </c>
      <c r="B77">
        <v>382488</v>
      </c>
      <c r="C77">
        <v>36.522500000000001</v>
      </c>
      <c r="D77">
        <v>45.462200000000003</v>
      </c>
      <c r="E77">
        <v>44.896999999999998</v>
      </c>
      <c r="F77">
        <v>21.453399999999998</v>
      </c>
      <c r="G77">
        <v>13.418900000000001</v>
      </c>
      <c r="H77">
        <v>58.2117</v>
      </c>
      <c r="I77">
        <v>206.8</v>
      </c>
      <c r="J77">
        <v>0.76849999999999996</v>
      </c>
    </row>
    <row r="78" spans="1:10" x14ac:dyDescent="0.2">
      <c r="A78" t="s">
        <v>1373</v>
      </c>
      <c r="B78">
        <v>110640</v>
      </c>
      <c r="C78">
        <v>33.868600000000001</v>
      </c>
      <c r="D78">
        <v>40.8249</v>
      </c>
      <c r="E78">
        <v>40.152799999999999</v>
      </c>
      <c r="F78">
        <v>15.137700000000001</v>
      </c>
      <c r="G78">
        <v>11.011699999999999</v>
      </c>
      <c r="H78">
        <v>28.012</v>
      </c>
      <c r="I78">
        <v>134.30000000000001</v>
      </c>
      <c r="J78">
        <v>0.67200000000000004</v>
      </c>
    </row>
    <row r="79" spans="1:10" x14ac:dyDescent="0.2">
      <c r="A79" t="s">
        <v>1374</v>
      </c>
      <c r="B79">
        <v>15961800</v>
      </c>
      <c r="C79">
        <v>40.506700000000002</v>
      </c>
      <c r="D79">
        <v>45.865900000000003</v>
      </c>
      <c r="E79">
        <v>46.956600000000002</v>
      </c>
      <c r="F79">
        <v>39.545099999999998</v>
      </c>
      <c r="G79">
        <v>23.2197</v>
      </c>
      <c r="H79">
        <v>95.354799999999997</v>
      </c>
      <c r="I79">
        <v>523.6</v>
      </c>
      <c r="J79">
        <v>1.2163999999999999</v>
      </c>
    </row>
    <row r="80" spans="1:10" x14ac:dyDescent="0.2">
      <c r="A80" t="s">
        <v>1375</v>
      </c>
      <c r="B80">
        <v>10070640</v>
      </c>
      <c r="C80">
        <v>37.4071</v>
      </c>
      <c r="D80">
        <v>43.647500000000001</v>
      </c>
      <c r="E80">
        <v>44.726599999999998</v>
      </c>
      <c r="F80">
        <v>35.8444</v>
      </c>
      <c r="G80">
        <v>20.009499999999999</v>
      </c>
      <c r="H80">
        <v>93.514099999999999</v>
      </c>
      <c r="I80">
        <v>458.2</v>
      </c>
      <c r="J80">
        <v>1.0657000000000001</v>
      </c>
    </row>
    <row r="81" spans="1:10" x14ac:dyDescent="0.2">
      <c r="A81" t="s">
        <v>1376</v>
      </c>
      <c r="B81">
        <v>5805864</v>
      </c>
      <c r="C81">
        <v>34.479399999999998</v>
      </c>
      <c r="D81">
        <v>41.207599999999999</v>
      </c>
      <c r="E81">
        <v>42.287799999999997</v>
      </c>
      <c r="F81">
        <v>31.433399999999999</v>
      </c>
      <c r="G81">
        <v>17.228000000000002</v>
      </c>
      <c r="H81">
        <v>88.537099999999995</v>
      </c>
      <c r="I81">
        <v>600.1</v>
      </c>
      <c r="J81">
        <v>0.84699999999999998</v>
      </c>
    </row>
    <row r="82" spans="1:10" x14ac:dyDescent="0.2">
      <c r="A82" t="s">
        <v>1377</v>
      </c>
      <c r="B82">
        <v>3372488</v>
      </c>
      <c r="C82">
        <v>31.7639</v>
      </c>
      <c r="D82">
        <v>38.851300000000002</v>
      </c>
      <c r="E82">
        <v>39.857300000000002</v>
      </c>
      <c r="F82">
        <v>26.899799999999999</v>
      </c>
      <c r="G82">
        <v>14.713200000000001</v>
      </c>
      <c r="H82">
        <v>78.512200000000007</v>
      </c>
      <c r="I82">
        <v>431.2</v>
      </c>
      <c r="J82">
        <v>0.70760000000000001</v>
      </c>
    </row>
    <row r="83" spans="1:10" x14ac:dyDescent="0.2">
      <c r="A83" t="s">
        <v>1378</v>
      </c>
      <c r="B83">
        <v>1944160</v>
      </c>
      <c r="C83">
        <v>29.0427</v>
      </c>
      <c r="D83">
        <v>36.43</v>
      </c>
      <c r="E83">
        <v>37.3887</v>
      </c>
      <c r="F83">
        <v>22.423300000000001</v>
      </c>
      <c r="G83">
        <v>12.159599999999999</v>
      </c>
      <c r="H83">
        <v>62.851399999999998</v>
      </c>
      <c r="I83">
        <v>311.3</v>
      </c>
      <c r="J83">
        <v>0.60529999999999995</v>
      </c>
    </row>
    <row r="84" spans="1:10" x14ac:dyDescent="0.2">
      <c r="A84" t="s">
        <v>1379</v>
      </c>
      <c r="B84">
        <v>600888</v>
      </c>
      <c r="C84">
        <v>24.415400000000002</v>
      </c>
      <c r="D84">
        <v>32.1</v>
      </c>
      <c r="E84">
        <v>33.424300000000002</v>
      </c>
      <c r="F84">
        <v>15.0237</v>
      </c>
      <c r="G84">
        <v>7.8624000000000001</v>
      </c>
      <c r="H84">
        <v>29.8157</v>
      </c>
      <c r="I84">
        <v>190.1</v>
      </c>
      <c r="J84">
        <v>0.40920000000000001</v>
      </c>
    </row>
    <row r="85" spans="1:10" x14ac:dyDescent="0.2">
      <c r="A85" t="s">
        <v>1380</v>
      </c>
      <c r="B85">
        <v>10234456</v>
      </c>
      <c r="C85">
        <v>41.9651</v>
      </c>
      <c r="D85">
        <v>49.269300000000001</v>
      </c>
      <c r="E85">
        <v>50.160299999999999</v>
      </c>
      <c r="F85">
        <v>35.996099999999998</v>
      </c>
      <c r="G85">
        <v>23.1036</v>
      </c>
      <c r="H85">
        <v>95.454499999999996</v>
      </c>
      <c r="I85">
        <v>352.4</v>
      </c>
      <c r="J85">
        <v>1.0072000000000001</v>
      </c>
    </row>
    <row r="86" spans="1:10" x14ac:dyDescent="0.2">
      <c r="A86" t="s">
        <v>1381</v>
      </c>
      <c r="B86">
        <v>6520224</v>
      </c>
      <c r="C86">
        <v>39.009599999999999</v>
      </c>
      <c r="D86">
        <v>47.484000000000002</v>
      </c>
      <c r="E86">
        <v>48.585599999999999</v>
      </c>
      <c r="F86">
        <v>33.186</v>
      </c>
      <c r="G86">
        <v>20.526700000000002</v>
      </c>
      <c r="H86">
        <v>93.645099999999999</v>
      </c>
      <c r="I86">
        <v>303.5</v>
      </c>
      <c r="J86">
        <v>0.82689999999999997</v>
      </c>
    </row>
    <row r="87" spans="1:10" x14ac:dyDescent="0.2">
      <c r="A87" t="s">
        <v>1382</v>
      </c>
      <c r="B87">
        <v>3682240</v>
      </c>
      <c r="C87">
        <v>35.947099999999999</v>
      </c>
      <c r="D87">
        <v>45.323799999999999</v>
      </c>
      <c r="E87">
        <v>46.705199999999998</v>
      </c>
      <c r="F87">
        <v>29.350200000000001</v>
      </c>
      <c r="G87">
        <v>17.827000000000002</v>
      </c>
      <c r="H87">
        <v>88.780500000000004</v>
      </c>
      <c r="I87">
        <v>366.8</v>
      </c>
      <c r="J87">
        <v>0.64449999999999996</v>
      </c>
    </row>
    <row r="88" spans="1:10" x14ac:dyDescent="0.2">
      <c r="A88" t="s">
        <v>1383</v>
      </c>
      <c r="B88">
        <v>2038056</v>
      </c>
      <c r="C88">
        <v>33.148800000000001</v>
      </c>
      <c r="D88">
        <v>42.818800000000003</v>
      </c>
      <c r="E88">
        <v>44.4163</v>
      </c>
      <c r="F88">
        <v>25.5138</v>
      </c>
      <c r="G88">
        <v>15.268700000000001</v>
      </c>
      <c r="H88">
        <v>79.357799999999997</v>
      </c>
      <c r="I88">
        <v>274.3</v>
      </c>
      <c r="J88">
        <v>0.55449999999999999</v>
      </c>
    </row>
    <row r="89" spans="1:10" x14ac:dyDescent="0.2">
      <c r="A89" t="s">
        <v>1384</v>
      </c>
      <c r="B89">
        <v>1127448</v>
      </c>
      <c r="C89">
        <v>30.518799999999999</v>
      </c>
      <c r="D89">
        <v>40.238100000000003</v>
      </c>
      <c r="E89">
        <v>41.371299999999998</v>
      </c>
      <c r="F89">
        <v>21.8155</v>
      </c>
      <c r="G89">
        <v>12.879</v>
      </c>
      <c r="H89">
        <v>65.023700000000005</v>
      </c>
      <c r="I89">
        <v>201.2</v>
      </c>
      <c r="J89">
        <v>0.49519999999999997</v>
      </c>
    </row>
    <row r="90" spans="1:10" x14ac:dyDescent="0.2">
      <c r="A90" t="s">
        <v>1385</v>
      </c>
      <c r="B90">
        <v>336328</v>
      </c>
      <c r="C90">
        <v>26.295100000000001</v>
      </c>
      <c r="D90">
        <v>36.714700000000001</v>
      </c>
      <c r="E90">
        <v>37.9527</v>
      </c>
      <c r="F90">
        <v>15.928100000000001</v>
      </c>
      <c r="G90">
        <v>9.2190999999999992</v>
      </c>
      <c r="H90">
        <v>34.282299999999999</v>
      </c>
      <c r="I90">
        <v>124.3</v>
      </c>
      <c r="J90">
        <v>0.35630000000000001</v>
      </c>
    </row>
    <row r="91" spans="1:10" x14ac:dyDescent="0.2">
      <c r="A91" t="s">
        <v>1386</v>
      </c>
      <c r="B91">
        <v>5421816</v>
      </c>
      <c r="C91">
        <v>44.255699999999997</v>
      </c>
      <c r="D91">
        <v>53.474200000000003</v>
      </c>
      <c r="E91">
        <v>54.039299999999997</v>
      </c>
      <c r="F91">
        <v>33.011699999999998</v>
      </c>
      <c r="G91">
        <v>22.207000000000001</v>
      </c>
      <c r="H91">
        <v>95.192599999999999</v>
      </c>
      <c r="I91">
        <v>284.39999999999998</v>
      </c>
      <c r="J91">
        <v>0.68930000000000002</v>
      </c>
    </row>
    <row r="92" spans="1:10" x14ac:dyDescent="0.2">
      <c r="A92" t="s">
        <v>1387</v>
      </c>
      <c r="B92">
        <v>3566520</v>
      </c>
      <c r="C92">
        <v>41.595599999999997</v>
      </c>
      <c r="D92">
        <v>51.956299999999999</v>
      </c>
      <c r="E92">
        <v>52.421199999999999</v>
      </c>
      <c r="F92">
        <v>29.3475</v>
      </c>
      <c r="G92">
        <v>19.293700000000001</v>
      </c>
      <c r="H92">
        <v>93.005200000000002</v>
      </c>
      <c r="I92">
        <v>233.2</v>
      </c>
      <c r="J92">
        <v>0.57199999999999995</v>
      </c>
    </row>
    <row r="93" spans="1:10" x14ac:dyDescent="0.2">
      <c r="A93" t="s">
        <v>1388</v>
      </c>
      <c r="B93">
        <v>2095304</v>
      </c>
      <c r="C93">
        <v>38.546300000000002</v>
      </c>
      <c r="D93">
        <v>50.094700000000003</v>
      </c>
      <c r="E93">
        <v>50.636200000000002</v>
      </c>
      <c r="F93">
        <v>25.295400000000001</v>
      </c>
      <c r="G93">
        <v>16.334499999999998</v>
      </c>
      <c r="H93">
        <v>87.460800000000006</v>
      </c>
      <c r="I93">
        <v>264.10000000000002</v>
      </c>
      <c r="J93">
        <v>0.48449999999999999</v>
      </c>
    </row>
    <row r="94" spans="1:10" x14ac:dyDescent="0.2">
      <c r="A94" t="s">
        <v>1389</v>
      </c>
      <c r="B94">
        <v>1199320</v>
      </c>
      <c r="C94">
        <v>35.631799999999998</v>
      </c>
      <c r="D94">
        <v>47.820999999999998</v>
      </c>
      <c r="E94">
        <v>48.506799999999998</v>
      </c>
      <c r="F94">
        <v>22.1769</v>
      </c>
      <c r="G94">
        <v>13.9659</v>
      </c>
      <c r="H94">
        <v>76.322699999999998</v>
      </c>
      <c r="I94">
        <v>198.3</v>
      </c>
      <c r="J94">
        <v>0.44529999999999997</v>
      </c>
    </row>
    <row r="95" spans="1:10" x14ac:dyDescent="0.2">
      <c r="A95" t="s">
        <v>1390</v>
      </c>
      <c r="B95">
        <v>674592</v>
      </c>
      <c r="C95">
        <v>32.862400000000001</v>
      </c>
      <c r="D95">
        <v>44.980600000000003</v>
      </c>
      <c r="E95">
        <v>45.535800000000002</v>
      </c>
      <c r="F95">
        <v>18.903199999999998</v>
      </c>
      <c r="G95">
        <v>11.636100000000001</v>
      </c>
      <c r="H95">
        <v>59.767400000000002</v>
      </c>
      <c r="I95">
        <v>150.5</v>
      </c>
      <c r="J95">
        <v>0.40820000000000001</v>
      </c>
    </row>
    <row r="96" spans="1:10" x14ac:dyDescent="0.2">
      <c r="A96" t="s">
        <v>1391</v>
      </c>
      <c r="B96">
        <v>210800</v>
      </c>
      <c r="C96">
        <v>28.6051</v>
      </c>
      <c r="D96">
        <v>40.954700000000003</v>
      </c>
      <c r="E96">
        <v>43.4876</v>
      </c>
      <c r="F96">
        <v>13.0084</v>
      </c>
      <c r="G96">
        <v>8.2675000000000001</v>
      </c>
      <c r="H96">
        <v>31.466899999999999</v>
      </c>
      <c r="I96">
        <v>93.9</v>
      </c>
      <c r="J96">
        <v>0.32729999999999998</v>
      </c>
    </row>
    <row r="97" spans="1:10" x14ac:dyDescent="0.2">
      <c r="A97" t="s">
        <v>1392</v>
      </c>
      <c r="B97">
        <v>8757128</v>
      </c>
      <c r="C97">
        <v>41.982199999999999</v>
      </c>
      <c r="D97">
        <v>50.412399999999998</v>
      </c>
      <c r="E97">
        <v>52.056600000000003</v>
      </c>
      <c r="F97">
        <v>33.577199999999998</v>
      </c>
      <c r="G97">
        <v>23.007300000000001</v>
      </c>
      <c r="H97">
        <v>95.0976</v>
      </c>
      <c r="I97">
        <v>319.3</v>
      </c>
      <c r="J97">
        <v>0.90949999999999998</v>
      </c>
    </row>
    <row r="98" spans="1:10" x14ac:dyDescent="0.2">
      <c r="A98" t="s">
        <v>1393</v>
      </c>
      <c r="B98">
        <v>4834080</v>
      </c>
      <c r="C98">
        <v>38.827500000000001</v>
      </c>
      <c r="D98">
        <v>48.651200000000003</v>
      </c>
      <c r="E98">
        <v>50.379800000000003</v>
      </c>
      <c r="F98">
        <v>31.2119</v>
      </c>
      <c r="G98">
        <v>20.116599999999998</v>
      </c>
      <c r="H98">
        <v>93.004599999999996</v>
      </c>
      <c r="I98">
        <v>269</v>
      </c>
      <c r="J98">
        <v>0.7319</v>
      </c>
    </row>
    <row r="99" spans="1:10" x14ac:dyDescent="0.2">
      <c r="A99" t="s">
        <v>1394</v>
      </c>
      <c r="B99">
        <v>2366368</v>
      </c>
      <c r="C99">
        <v>36.167999999999999</v>
      </c>
      <c r="D99">
        <v>47.059800000000003</v>
      </c>
      <c r="E99">
        <v>48.698599999999999</v>
      </c>
      <c r="F99">
        <v>27.929200000000002</v>
      </c>
      <c r="G99">
        <v>17.2896</v>
      </c>
      <c r="H99">
        <v>87.818799999999996</v>
      </c>
      <c r="I99">
        <v>278.10000000000002</v>
      </c>
      <c r="J99">
        <v>0.56759999999999999</v>
      </c>
    </row>
    <row r="100" spans="1:10" x14ac:dyDescent="0.2">
      <c r="A100" t="s">
        <v>1395</v>
      </c>
      <c r="B100">
        <v>1215728</v>
      </c>
      <c r="C100">
        <v>33.965800000000002</v>
      </c>
      <c r="D100">
        <v>45.072299999999998</v>
      </c>
      <c r="E100">
        <v>46.617199999999997</v>
      </c>
      <c r="F100">
        <v>24.029800000000002</v>
      </c>
      <c r="G100">
        <v>14.887700000000001</v>
      </c>
      <c r="H100">
        <v>77.069599999999994</v>
      </c>
      <c r="I100">
        <v>198.3</v>
      </c>
      <c r="J100">
        <v>0.45400000000000001</v>
      </c>
    </row>
    <row r="101" spans="1:10" x14ac:dyDescent="0.2">
      <c r="A101" t="s">
        <v>1396</v>
      </c>
      <c r="B101">
        <v>632872</v>
      </c>
      <c r="C101">
        <v>31.8293</v>
      </c>
      <c r="D101">
        <v>42.821100000000001</v>
      </c>
      <c r="E101">
        <v>43.8626</v>
      </c>
      <c r="F101">
        <v>20.331199999999999</v>
      </c>
      <c r="G101">
        <v>12.6729</v>
      </c>
      <c r="H101">
        <v>61.228000000000002</v>
      </c>
      <c r="I101">
        <v>147.1</v>
      </c>
      <c r="J101">
        <v>0.40939999999999999</v>
      </c>
    </row>
    <row r="102" spans="1:10" x14ac:dyDescent="0.2">
      <c r="A102" t="s">
        <v>1397</v>
      </c>
      <c r="B102">
        <v>157256</v>
      </c>
      <c r="C102">
        <v>28.1998</v>
      </c>
      <c r="D102">
        <v>39.574800000000003</v>
      </c>
      <c r="E102">
        <v>40.131900000000002</v>
      </c>
      <c r="F102">
        <v>13.9895</v>
      </c>
      <c r="G102">
        <v>9.3546999999999993</v>
      </c>
      <c r="H102">
        <v>31.638200000000001</v>
      </c>
      <c r="I102">
        <v>86.7</v>
      </c>
      <c r="J102">
        <v>0.32429999999999998</v>
      </c>
    </row>
    <row r="103" spans="1:10" x14ac:dyDescent="0.2">
      <c r="A103" t="s">
        <v>1398</v>
      </c>
      <c r="B103">
        <v>19489856</v>
      </c>
      <c r="C103">
        <v>40.010899999999999</v>
      </c>
      <c r="D103">
        <v>44.441699999999997</v>
      </c>
      <c r="E103">
        <v>47.205800000000004</v>
      </c>
      <c r="F103">
        <v>34.078800000000001</v>
      </c>
      <c r="G103">
        <v>22.2698</v>
      </c>
      <c r="H103">
        <v>93.800200000000004</v>
      </c>
      <c r="I103">
        <v>719.8</v>
      </c>
      <c r="J103">
        <v>1.5004999999999999</v>
      </c>
    </row>
    <row r="104" spans="1:10" x14ac:dyDescent="0.2">
      <c r="A104" t="s">
        <v>1399</v>
      </c>
      <c r="B104">
        <v>11467408</v>
      </c>
      <c r="C104">
        <v>36.2453</v>
      </c>
      <c r="D104">
        <v>43.110799999999998</v>
      </c>
      <c r="E104">
        <v>45.899000000000001</v>
      </c>
      <c r="F104">
        <v>30.174600000000002</v>
      </c>
      <c r="G104">
        <v>18.161999999999999</v>
      </c>
      <c r="H104">
        <v>91.107600000000005</v>
      </c>
      <c r="I104">
        <v>607.70000000000005</v>
      </c>
      <c r="J104">
        <v>1.1696</v>
      </c>
    </row>
    <row r="105" spans="1:10" x14ac:dyDescent="0.2">
      <c r="A105" t="s">
        <v>1400</v>
      </c>
      <c r="B105">
        <v>4952304</v>
      </c>
      <c r="C105">
        <v>32.600299999999997</v>
      </c>
      <c r="D105">
        <v>42.161900000000003</v>
      </c>
      <c r="E105">
        <v>44.985599999999998</v>
      </c>
      <c r="F105">
        <v>25.237200000000001</v>
      </c>
      <c r="G105">
        <v>13.463100000000001</v>
      </c>
      <c r="H105">
        <v>83.488600000000005</v>
      </c>
      <c r="I105">
        <v>587.29999999999995</v>
      </c>
      <c r="J105">
        <v>0.78890000000000005</v>
      </c>
    </row>
    <row r="106" spans="1:10" x14ac:dyDescent="0.2">
      <c r="A106" t="s">
        <v>1401</v>
      </c>
      <c r="B106">
        <v>1657544</v>
      </c>
      <c r="C106">
        <v>29.933700000000002</v>
      </c>
      <c r="D106">
        <v>41.246699999999997</v>
      </c>
      <c r="E106">
        <v>43.977800000000002</v>
      </c>
      <c r="F106">
        <v>20.466200000000001</v>
      </c>
      <c r="G106">
        <v>9.4602000000000004</v>
      </c>
      <c r="H106">
        <v>70.127899999999997</v>
      </c>
      <c r="I106">
        <v>378.2</v>
      </c>
      <c r="J106">
        <v>0.54210000000000003</v>
      </c>
    </row>
    <row r="107" spans="1:10" x14ac:dyDescent="0.2">
      <c r="A107" t="s">
        <v>1402</v>
      </c>
      <c r="B107">
        <v>486456</v>
      </c>
      <c r="C107">
        <v>28.385200000000001</v>
      </c>
      <c r="D107">
        <v>40.498800000000003</v>
      </c>
      <c r="E107">
        <v>42.914000000000001</v>
      </c>
      <c r="F107">
        <v>16.5715</v>
      </c>
      <c r="G107">
        <v>7.1228999999999996</v>
      </c>
      <c r="H107">
        <v>53.547800000000002</v>
      </c>
      <c r="I107">
        <v>224.5</v>
      </c>
      <c r="J107">
        <v>0.37790000000000001</v>
      </c>
    </row>
    <row r="108" spans="1:10" x14ac:dyDescent="0.2">
      <c r="A108" t="s">
        <v>1403</v>
      </c>
      <c r="B108">
        <v>118656</v>
      </c>
      <c r="C108">
        <v>26.866199999999999</v>
      </c>
      <c r="D108">
        <v>38.053100000000001</v>
      </c>
      <c r="E108">
        <v>39.814799999999998</v>
      </c>
      <c r="F108">
        <v>11.958299999999999</v>
      </c>
      <c r="G108">
        <v>5.7664</v>
      </c>
      <c r="H108">
        <v>31.709199999999999</v>
      </c>
      <c r="I108">
        <v>107.4</v>
      </c>
      <c r="J108">
        <v>0.31209999999999999</v>
      </c>
    </row>
    <row r="109" spans="1:10" x14ac:dyDescent="0.2">
      <c r="A109" t="s">
        <v>1404</v>
      </c>
      <c r="B109">
        <v>9580056</v>
      </c>
      <c r="C109">
        <v>41.292900000000003</v>
      </c>
      <c r="D109">
        <v>49.6922</v>
      </c>
      <c r="E109">
        <v>50.212200000000003</v>
      </c>
      <c r="F109">
        <v>35.276600000000002</v>
      </c>
      <c r="G109">
        <v>22.303100000000001</v>
      </c>
      <c r="H109">
        <v>94.864999999999995</v>
      </c>
      <c r="I109">
        <v>358.2</v>
      </c>
      <c r="J109">
        <v>1.0974999999999999</v>
      </c>
    </row>
    <row r="110" spans="1:10" x14ac:dyDescent="0.2">
      <c r="A110" t="s">
        <v>1405</v>
      </c>
      <c r="B110">
        <v>5494232</v>
      </c>
      <c r="C110">
        <v>38.4328</v>
      </c>
      <c r="D110">
        <v>48.046700000000001</v>
      </c>
      <c r="E110">
        <v>48.668700000000001</v>
      </c>
      <c r="F110">
        <v>32.108699999999999</v>
      </c>
      <c r="G110">
        <v>19.605399999999999</v>
      </c>
      <c r="H110">
        <v>92.481700000000004</v>
      </c>
      <c r="I110">
        <v>301.8</v>
      </c>
      <c r="J110">
        <v>0.80630000000000002</v>
      </c>
    </row>
    <row r="111" spans="1:10" x14ac:dyDescent="0.2">
      <c r="A111" t="s">
        <v>1406</v>
      </c>
      <c r="B111">
        <v>2865656</v>
      </c>
      <c r="C111">
        <v>35.870199999999997</v>
      </c>
      <c r="D111">
        <v>46.146500000000003</v>
      </c>
      <c r="E111">
        <v>46.914099999999998</v>
      </c>
      <c r="F111">
        <v>28.2819</v>
      </c>
      <c r="G111">
        <v>17.055700000000002</v>
      </c>
      <c r="H111">
        <v>86.649900000000002</v>
      </c>
      <c r="I111">
        <v>317.5</v>
      </c>
      <c r="J111">
        <v>0.67230000000000001</v>
      </c>
    </row>
    <row r="112" spans="1:10" x14ac:dyDescent="0.2">
      <c r="A112" t="s">
        <v>1407</v>
      </c>
      <c r="B112">
        <v>1516072</v>
      </c>
      <c r="C112">
        <v>33.517099999999999</v>
      </c>
      <c r="D112">
        <v>44.115699999999997</v>
      </c>
      <c r="E112">
        <v>45.0916</v>
      </c>
      <c r="F112">
        <v>24.2562</v>
      </c>
      <c r="G112">
        <v>14.6288</v>
      </c>
      <c r="H112">
        <v>75.609899999999996</v>
      </c>
      <c r="I112">
        <v>229.6</v>
      </c>
      <c r="J112">
        <v>0.57720000000000005</v>
      </c>
    </row>
    <row r="113" spans="1:10" x14ac:dyDescent="0.2">
      <c r="A113" t="s">
        <v>1408</v>
      </c>
      <c r="B113">
        <v>798064</v>
      </c>
      <c r="C113">
        <v>31.1754</v>
      </c>
      <c r="D113">
        <v>42.338000000000001</v>
      </c>
      <c r="E113">
        <v>43.741500000000002</v>
      </c>
      <c r="F113">
        <v>20.341200000000001</v>
      </c>
      <c r="G113">
        <v>12.2051</v>
      </c>
      <c r="H113">
        <v>59.262099999999997</v>
      </c>
      <c r="I113">
        <v>165.8</v>
      </c>
      <c r="J113">
        <v>0.41060000000000002</v>
      </c>
    </row>
    <row r="114" spans="1:10" x14ac:dyDescent="0.2">
      <c r="A114" t="s">
        <v>1409</v>
      </c>
      <c r="B114">
        <v>195632</v>
      </c>
      <c r="C114">
        <v>27.206</v>
      </c>
      <c r="D114">
        <v>39.557899999999997</v>
      </c>
      <c r="E114">
        <v>41.139800000000001</v>
      </c>
      <c r="F114">
        <v>13.6355</v>
      </c>
      <c r="G114">
        <v>8.1199999999999992</v>
      </c>
      <c r="H114">
        <v>24.851600000000001</v>
      </c>
      <c r="I114">
        <v>105.1</v>
      </c>
      <c r="J114">
        <v>0.32729999999999998</v>
      </c>
    </row>
    <row r="115" spans="1:10" x14ac:dyDescent="0.2">
      <c r="A115" t="s">
        <v>1410</v>
      </c>
      <c r="B115">
        <v>10851160</v>
      </c>
      <c r="C115">
        <v>41.360399999999998</v>
      </c>
      <c r="D115">
        <v>46.571399999999997</v>
      </c>
      <c r="E115">
        <v>48.268099999999997</v>
      </c>
      <c r="F115">
        <v>32.154000000000003</v>
      </c>
      <c r="G115">
        <v>21.3491</v>
      </c>
      <c r="H115">
        <v>95.802700000000002</v>
      </c>
      <c r="I115">
        <v>373.4</v>
      </c>
      <c r="J115">
        <v>1.0481</v>
      </c>
    </row>
    <row r="116" spans="1:10" x14ac:dyDescent="0.2">
      <c r="A116" t="s">
        <v>1411</v>
      </c>
      <c r="B116">
        <v>6821096</v>
      </c>
      <c r="C116">
        <v>38.613500000000002</v>
      </c>
      <c r="D116">
        <v>44.766199999999998</v>
      </c>
      <c r="E116">
        <v>46.336599999999997</v>
      </c>
      <c r="F116">
        <v>29.6738</v>
      </c>
      <c r="G116">
        <v>18.6418</v>
      </c>
      <c r="H116">
        <v>94.387500000000003</v>
      </c>
      <c r="I116">
        <v>300.89999999999998</v>
      </c>
      <c r="J116">
        <v>0.86050000000000004</v>
      </c>
    </row>
    <row r="117" spans="1:10" x14ac:dyDescent="0.2">
      <c r="A117" t="s">
        <v>1412</v>
      </c>
      <c r="B117">
        <v>3845944</v>
      </c>
      <c r="C117">
        <v>35.749699999999997</v>
      </c>
      <c r="D117">
        <v>42.835000000000001</v>
      </c>
      <c r="E117">
        <v>44.324399999999997</v>
      </c>
      <c r="F117">
        <v>27.479500000000002</v>
      </c>
      <c r="G117">
        <v>16.736999999999998</v>
      </c>
      <c r="H117">
        <v>90.207400000000007</v>
      </c>
      <c r="I117">
        <v>378.4</v>
      </c>
      <c r="J117">
        <v>0.65049999999999997</v>
      </c>
    </row>
    <row r="118" spans="1:10" x14ac:dyDescent="0.2">
      <c r="A118" t="s">
        <v>1413</v>
      </c>
      <c r="B118">
        <v>2107048</v>
      </c>
      <c r="C118">
        <v>33.033000000000001</v>
      </c>
      <c r="D118">
        <v>40.714599999999997</v>
      </c>
      <c r="E118">
        <v>42.242600000000003</v>
      </c>
      <c r="F118">
        <v>25.0365</v>
      </c>
      <c r="G118">
        <v>15.1427</v>
      </c>
      <c r="H118">
        <v>81.457499999999996</v>
      </c>
      <c r="I118">
        <v>271.7</v>
      </c>
      <c r="J118">
        <v>0.4985</v>
      </c>
    </row>
    <row r="119" spans="1:10" x14ac:dyDescent="0.2">
      <c r="A119" t="s">
        <v>1414</v>
      </c>
      <c r="B119">
        <v>1162352</v>
      </c>
      <c r="C119">
        <v>30.506399999999999</v>
      </c>
      <c r="D119">
        <v>38.316899999999997</v>
      </c>
      <c r="E119">
        <v>39.819400000000002</v>
      </c>
      <c r="F119">
        <v>22.2318</v>
      </c>
      <c r="G119">
        <v>13.379899999999999</v>
      </c>
      <c r="H119">
        <v>67.700999999999993</v>
      </c>
      <c r="I119">
        <v>206.6</v>
      </c>
      <c r="J119">
        <v>0.50449999999999995</v>
      </c>
    </row>
    <row r="120" spans="1:10" x14ac:dyDescent="0.2">
      <c r="A120" t="s">
        <v>1415</v>
      </c>
      <c r="B120">
        <v>356104</v>
      </c>
      <c r="C120">
        <v>26.309799999999999</v>
      </c>
      <c r="D120">
        <v>34.813400000000001</v>
      </c>
      <c r="E120">
        <v>36.463900000000002</v>
      </c>
      <c r="F120">
        <v>14.7395</v>
      </c>
      <c r="G120">
        <v>9.7805</v>
      </c>
      <c r="H120">
        <v>36.908999999999999</v>
      </c>
      <c r="I120">
        <v>127.9</v>
      </c>
      <c r="J120">
        <v>0.3765</v>
      </c>
    </row>
    <row r="121" spans="1:10" x14ac:dyDescent="0.2">
      <c r="A121" t="s">
        <v>1416</v>
      </c>
      <c r="B121">
        <v>21228048</v>
      </c>
      <c r="C121">
        <v>41.268700000000003</v>
      </c>
      <c r="D121">
        <v>45.308599999999998</v>
      </c>
      <c r="E121">
        <v>46.901899999999998</v>
      </c>
      <c r="F121">
        <v>36.924799999999998</v>
      </c>
      <c r="G121">
        <v>21.7332</v>
      </c>
      <c r="H121">
        <v>93.682500000000005</v>
      </c>
      <c r="I121">
        <v>1143.5999999999999</v>
      </c>
      <c r="J121">
        <v>1.7478</v>
      </c>
    </row>
    <row r="122" spans="1:10" x14ac:dyDescent="0.2">
      <c r="A122" t="s">
        <v>1417</v>
      </c>
      <c r="B122">
        <v>12987368</v>
      </c>
      <c r="C122">
        <v>38.607100000000003</v>
      </c>
      <c r="D122">
        <v>42.917499999999997</v>
      </c>
      <c r="E122">
        <v>44.978900000000003</v>
      </c>
      <c r="F122">
        <v>33.521000000000001</v>
      </c>
      <c r="G122">
        <v>19.0991</v>
      </c>
      <c r="H122">
        <v>90.474800000000002</v>
      </c>
      <c r="I122">
        <v>948.7</v>
      </c>
      <c r="J122">
        <v>1.4890000000000001</v>
      </c>
    </row>
    <row r="123" spans="1:10" x14ac:dyDescent="0.2">
      <c r="A123" t="s">
        <v>1418</v>
      </c>
      <c r="B123">
        <v>7402360</v>
      </c>
      <c r="C123">
        <v>35.793199999999999</v>
      </c>
      <c r="D123">
        <v>40.551900000000003</v>
      </c>
      <c r="E123">
        <v>42.916699999999999</v>
      </c>
      <c r="F123">
        <v>29.481000000000002</v>
      </c>
      <c r="G123">
        <v>16.635300000000001</v>
      </c>
      <c r="H123">
        <v>83.478099999999998</v>
      </c>
      <c r="I123">
        <v>1054.8</v>
      </c>
      <c r="J123">
        <v>1.1137999999999999</v>
      </c>
    </row>
    <row r="124" spans="1:10" x14ac:dyDescent="0.2">
      <c r="A124" t="s">
        <v>1419</v>
      </c>
      <c r="B124">
        <v>3997848</v>
      </c>
      <c r="C124">
        <v>32.905200000000001</v>
      </c>
      <c r="D124">
        <v>38.346600000000002</v>
      </c>
      <c r="E124">
        <v>41.007899999999999</v>
      </c>
      <c r="F124">
        <v>25.199300000000001</v>
      </c>
      <c r="G124">
        <v>13.9931</v>
      </c>
      <c r="H124">
        <v>70.092399999999998</v>
      </c>
      <c r="I124">
        <v>682.7</v>
      </c>
      <c r="J124">
        <v>1.0766</v>
      </c>
    </row>
    <row r="125" spans="1:10" x14ac:dyDescent="0.2">
      <c r="A125" t="s">
        <v>1420</v>
      </c>
      <c r="B125">
        <v>1988768</v>
      </c>
      <c r="C125">
        <v>30.132200000000001</v>
      </c>
      <c r="D125">
        <v>36.533200000000001</v>
      </c>
      <c r="E125">
        <v>39.1828</v>
      </c>
      <c r="F125">
        <v>21.036100000000001</v>
      </c>
      <c r="G125">
        <v>11.307399999999999</v>
      </c>
      <c r="H125">
        <v>49.875300000000003</v>
      </c>
      <c r="I125">
        <v>429.1</v>
      </c>
      <c r="J125">
        <v>0.94220000000000004</v>
      </c>
    </row>
    <row r="126" spans="1:10" x14ac:dyDescent="0.2">
      <c r="A126" t="s">
        <v>1421</v>
      </c>
      <c r="B126">
        <v>396576</v>
      </c>
      <c r="C126">
        <v>26.237300000000001</v>
      </c>
      <c r="D126">
        <v>34.127600000000001</v>
      </c>
      <c r="E126">
        <v>37.012700000000002</v>
      </c>
      <c r="F126">
        <v>13.9374</v>
      </c>
      <c r="G126">
        <v>7.2502000000000004</v>
      </c>
      <c r="H126">
        <v>11.77</v>
      </c>
      <c r="I126">
        <v>221.8</v>
      </c>
      <c r="J126">
        <v>0.65300000000000002</v>
      </c>
    </row>
    <row r="127" spans="1:10" x14ac:dyDescent="0.2">
      <c r="A127" t="s">
        <v>1422</v>
      </c>
      <c r="B127">
        <v>4102112</v>
      </c>
      <c r="C127">
        <v>45.020200000000003</v>
      </c>
      <c r="D127">
        <v>50.502699999999997</v>
      </c>
      <c r="E127">
        <v>50.165399999999998</v>
      </c>
      <c r="F127">
        <v>32.577300000000001</v>
      </c>
      <c r="G127">
        <v>23.059899999999999</v>
      </c>
      <c r="H127">
        <v>95.229900000000001</v>
      </c>
      <c r="I127">
        <v>288.7</v>
      </c>
      <c r="J127">
        <v>1.0435000000000001</v>
      </c>
    </row>
    <row r="128" spans="1:10" x14ac:dyDescent="0.2">
      <c r="A128" t="s">
        <v>1423</v>
      </c>
      <c r="B128">
        <v>2527208</v>
      </c>
      <c r="C128">
        <v>43.327800000000003</v>
      </c>
      <c r="D128">
        <v>49.528799999999997</v>
      </c>
      <c r="E128">
        <v>49.2879</v>
      </c>
      <c r="F128">
        <v>30.451699999999999</v>
      </c>
      <c r="G128">
        <v>21.762</v>
      </c>
      <c r="H128">
        <v>93.361900000000006</v>
      </c>
      <c r="I128">
        <v>223</v>
      </c>
      <c r="J128">
        <v>0.74409999999999998</v>
      </c>
    </row>
    <row r="129" spans="1:10" x14ac:dyDescent="0.2">
      <c r="A129" t="s">
        <v>1424</v>
      </c>
      <c r="B129">
        <v>1510056</v>
      </c>
      <c r="C129">
        <v>41.143700000000003</v>
      </c>
      <c r="D129">
        <v>48.313699999999997</v>
      </c>
      <c r="E129">
        <v>48.395099999999999</v>
      </c>
      <c r="F129">
        <v>27.938700000000001</v>
      </c>
      <c r="G129">
        <v>20.064800000000002</v>
      </c>
      <c r="H129">
        <v>89.340100000000007</v>
      </c>
      <c r="I129">
        <v>216.1</v>
      </c>
      <c r="J129">
        <v>0.70569999999999999</v>
      </c>
    </row>
    <row r="130" spans="1:10" x14ac:dyDescent="0.2">
      <c r="A130" t="s">
        <v>1425</v>
      </c>
      <c r="B130">
        <v>881336</v>
      </c>
      <c r="C130">
        <v>38.524099999999997</v>
      </c>
      <c r="D130">
        <v>46.7669</v>
      </c>
      <c r="E130">
        <v>47.255800000000001</v>
      </c>
      <c r="F130">
        <v>24.986799999999999</v>
      </c>
      <c r="G130">
        <v>17.9602</v>
      </c>
      <c r="H130">
        <v>81.650899999999993</v>
      </c>
      <c r="I130">
        <v>168.1</v>
      </c>
      <c r="J130">
        <v>0.64510000000000001</v>
      </c>
    </row>
    <row r="131" spans="1:10" x14ac:dyDescent="0.2">
      <c r="A131" t="s">
        <v>1426</v>
      </c>
      <c r="B131">
        <v>504824</v>
      </c>
      <c r="C131">
        <v>35.763300000000001</v>
      </c>
      <c r="D131">
        <v>44.829500000000003</v>
      </c>
      <c r="E131">
        <v>45.724699999999999</v>
      </c>
      <c r="F131">
        <v>22.169799999999999</v>
      </c>
      <c r="G131">
        <v>15.659700000000001</v>
      </c>
      <c r="H131">
        <v>69.438699999999997</v>
      </c>
      <c r="I131">
        <v>133.19999999999999</v>
      </c>
      <c r="J131">
        <v>0.59089999999999998</v>
      </c>
    </row>
    <row r="132" spans="1:10" x14ac:dyDescent="0.2">
      <c r="A132" t="s">
        <v>1427</v>
      </c>
      <c r="B132">
        <v>157432</v>
      </c>
      <c r="C132">
        <v>31.1844</v>
      </c>
      <c r="D132">
        <v>39.569499999999998</v>
      </c>
      <c r="E132">
        <v>41.368099999999998</v>
      </c>
      <c r="F132">
        <v>17.310700000000001</v>
      </c>
      <c r="G132">
        <v>11.8629</v>
      </c>
      <c r="H132">
        <v>38.407400000000003</v>
      </c>
      <c r="I132">
        <v>95.3</v>
      </c>
      <c r="J132">
        <v>0.52100000000000002</v>
      </c>
    </row>
    <row r="133" spans="1:10" x14ac:dyDescent="0.2">
      <c r="A133" t="s">
        <v>1428</v>
      </c>
      <c r="B133">
        <v>3854744</v>
      </c>
      <c r="C133">
        <v>41.700600000000001</v>
      </c>
      <c r="D133">
        <v>54.01</v>
      </c>
      <c r="E133">
        <v>54.375900000000001</v>
      </c>
      <c r="F133">
        <v>34.615200000000002</v>
      </c>
      <c r="G133">
        <v>18.789300000000001</v>
      </c>
      <c r="H133">
        <v>96.045100000000005</v>
      </c>
      <c r="I133">
        <v>667.2</v>
      </c>
      <c r="J133">
        <v>0.99780000000000002</v>
      </c>
    </row>
    <row r="134" spans="1:10" x14ac:dyDescent="0.2">
      <c r="A134" t="s">
        <v>1429</v>
      </c>
      <c r="B134">
        <v>1697952</v>
      </c>
      <c r="C134">
        <v>40.903399999999998</v>
      </c>
      <c r="D134">
        <v>52.661299999999997</v>
      </c>
      <c r="E134">
        <v>53.0899</v>
      </c>
      <c r="F134">
        <v>31.391400000000001</v>
      </c>
      <c r="G134">
        <v>17.610499999999998</v>
      </c>
      <c r="H134">
        <v>94.607600000000005</v>
      </c>
      <c r="I134">
        <v>415.3</v>
      </c>
      <c r="J134">
        <v>0.91949999999999998</v>
      </c>
    </row>
    <row r="135" spans="1:10" x14ac:dyDescent="0.2">
      <c r="A135" t="s">
        <v>1430</v>
      </c>
      <c r="B135">
        <v>869776</v>
      </c>
      <c r="C135">
        <v>40.250300000000003</v>
      </c>
      <c r="D135">
        <v>50.785600000000002</v>
      </c>
      <c r="E135">
        <v>51.3337</v>
      </c>
      <c r="F135">
        <v>27.7879</v>
      </c>
      <c r="G135">
        <v>16.817900000000002</v>
      </c>
      <c r="H135">
        <v>91.321700000000007</v>
      </c>
      <c r="I135">
        <v>351.7</v>
      </c>
      <c r="J135">
        <v>0.83609999999999995</v>
      </c>
    </row>
    <row r="136" spans="1:10" x14ac:dyDescent="0.2">
      <c r="A136" t="s">
        <v>1431</v>
      </c>
      <c r="B136">
        <v>490584</v>
      </c>
      <c r="C136">
        <v>39.426000000000002</v>
      </c>
      <c r="D136">
        <v>48.530099999999997</v>
      </c>
      <c r="E136">
        <v>49.147300000000001</v>
      </c>
      <c r="F136">
        <v>24.5031</v>
      </c>
      <c r="G136">
        <v>16.167899999999999</v>
      </c>
      <c r="H136">
        <v>85.446899999999999</v>
      </c>
      <c r="I136">
        <v>232.4</v>
      </c>
      <c r="J136">
        <v>0.86419999999999997</v>
      </c>
    </row>
    <row r="137" spans="1:10" x14ac:dyDescent="0.2">
      <c r="A137" t="s">
        <v>1432</v>
      </c>
      <c r="B137">
        <v>280232</v>
      </c>
      <c r="C137">
        <v>38.276600000000002</v>
      </c>
      <c r="D137">
        <v>45.7121</v>
      </c>
      <c r="E137">
        <v>45.931399999999996</v>
      </c>
      <c r="F137">
        <v>21.8109</v>
      </c>
      <c r="G137">
        <v>15.410600000000001</v>
      </c>
      <c r="H137">
        <v>75.919799999999995</v>
      </c>
      <c r="I137">
        <v>171.8</v>
      </c>
      <c r="J137">
        <v>0.74260000000000004</v>
      </c>
    </row>
    <row r="138" spans="1:10" x14ac:dyDescent="0.2">
      <c r="A138" t="s">
        <v>1433</v>
      </c>
      <c r="B138">
        <v>96008</v>
      </c>
      <c r="C138">
        <v>35.402299999999997</v>
      </c>
      <c r="D138">
        <v>40.293199999999999</v>
      </c>
      <c r="E138">
        <v>40.170200000000001</v>
      </c>
      <c r="F138">
        <v>17.826599999999999</v>
      </c>
      <c r="G138">
        <v>13.7554</v>
      </c>
      <c r="H138">
        <v>46.763300000000001</v>
      </c>
      <c r="I138">
        <v>125.6</v>
      </c>
      <c r="J138">
        <v>0.62150000000000005</v>
      </c>
    </row>
    <row r="139" spans="1:10" x14ac:dyDescent="0.2">
      <c r="A139" t="s">
        <v>1434</v>
      </c>
      <c r="B139">
        <v>3447896</v>
      </c>
      <c r="C139">
        <v>43.385899999999999</v>
      </c>
      <c r="D139">
        <v>48.850099999999998</v>
      </c>
      <c r="E139">
        <v>49.875900000000001</v>
      </c>
      <c r="F139">
        <v>36.681800000000003</v>
      </c>
      <c r="G139">
        <v>21.0807</v>
      </c>
      <c r="H139">
        <v>92.427199999999999</v>
      </c>
      <c r="I139">
        <v>465.9</v>
      </c>
      <c r="J139">
        <v>0.72729999999999995</v>
      </c>
    </row>
    <row r="140" spans="1:10" x14ac:dyDescent="0.2">
      <c r="A140" t="s">
        <v>1435</v>
      </c>
      <c r="B140">
        <v>2157944</v>
      </c>
      <c r="C140">
        <v>42.418599999999998</v>
      </c>
      <c r="D140">
        <v>46.9499</v>
      </c>
      <c r="E140">
        <v>48.292299999999997</v>
      </c>
      <c r="F140">
        <v>32.957599999999999</v>
      </c>
      <c r="G140">
        <v>19.7714</v>
      </c>
      <c r="H140">
        <v>88.897999999999996</v>
      </c>
      <c r="I140">
        <v>312.8</v>
      </c>
      <c r="J140">
        <v>0.68740000000000001</v>
      </c>
    </row>
    <row r="141" spans="1:10" x14ac:dyDescent="0.2">
      <c r="A141" t="s">
        <v>1436</v>
      </c>
      <c r="B141">
        <v>1266832</v>
      </c>
      <c r="C141">
        <v>40.948500000000003</v>
      </c>
      <c r="D141">
        <v>44.703299999999999</v>
      </c>
      <c r="E141">
        <v>46.5899</v>
      </c>
      <c r="F141">
        <v>28.738099999999999</v>
      </c>
      <c r="G141">
        <v>18.079699999999999</v>
      </c>
      <c r="H141">
        <v>81.423400000000001</v>
      </c>
      <c r="I141">
        <v>281.8</v>
      </c>
      <c r="J141">
        <v>0.61799999999999999</v>
      </c>
    </row>
    <row r="142" spans="1:10" x14ac:dyDescent="0.2">
      <c r="A142" t="s">
        <v>1437</v>
      </c>
      <c r="B142">
        <v>727464</v>
      </c>
      <c r="C142">
        <v>38.987000000000002</v>
      </c>
      <c r="D142">
        <v>42.5976</v>
      </c>
      <c r="E142">
        <v>45.061900000000001</v>
      </c>
      <c r="F142">
        <v>24.497900000000001</v>
      </c>
      <c r="G142">
        <v>16.093499999999999</v>
      </c>
      <c r="H142">
        <v>69.417599999999993</v>
      </c>
      <c r="I142">
        <v>193.6</v>
      </c>
      <c r="J142">
        <v>0.56320000000000003</v>
      </c>
    </row>
    <row r="143" spans="1:10" x14ac:dyDescent="0.2">
      <c r="A143" t="s">
        <v>1438</v>
      </c>
      <c r="B143">
        <v>419632</v>
      </c>
      <c r="C143">
        <v>36.704999999999998</v>
      </c>
      <c r="D143">
        <v>40.641399999999997</v>
      </c>
      <c r="E143">
        <v>43.620199999999997</v>
      </c>
      <c r="F143">
        <v>20.761399999999998</v>
      </c>
      <c r="G143">
        <v>13.965</v>
      </c>
      <c r="H143">
        <v>53.057400000000001</v>
      </c>
      <c r="I143">
        <v>144.4</v>
      </c>
      <c r="J143">
        <v>0.55179999999999996</v>
      </c>
    </row>
    <row r="144" spans="1:10" x14ac:dyDescent="0.2">
      <c r="A144" t="s">
        <v>1439</v>
      </c>
      <c r="B144">
        <v>134408</v>
      </c>
      <c r="C144">
        <v>32.606200000000001</v>
      </c>
      <c r="D144">
        <v>36.773699999999998</v>
      </c>
      <c r="E144">
        <v>39.948999999999998</v>
      </c>
      <c r="F144">
        <v>15.004899999999999</v>
      </c>
      <c r="G144">
        <v>10.402900000000001</v>
      </c>
      <c r="H144">
        <v>22.558399999999999</v>
      </c>
      <c r="I144">
        <v>95.7</v>
      </c>
      <c r="J144">
        <v>0.41789999999999999</v>
      </c>
    </row>
    <row r="145" spans="1:10" x14ac:dyDescent="0.2">
      <c r="A145" t="s">
        <v>1440</v>
      </c>
      <c r="B145">
        <v>3247208</v>
      </c>
      <c r="C145">
        <v>43.687199999999997</v>
      </c>
      <c r="D145">
        <v>50.721800000000002</v>
      </c>
      <c r="E145">
        <v>50.061</v>
      </c>
      <c r="F145">
        <v>36.4895</v>
      </c>
      <c r="G145">
        <v>21.290299999999998</v>
      </c>
      <c r="H145">
        <v>93.380899999999997</v>
      </c>
      <c r="I145">
        <v>446</v>
      </c>
      <c r="J145">
        <v>0.86450000000000005</v>
      </c>
    </row>
    <row r="146" spans="1:10" x14ac:dyDescent="0.2">
      <c r="A146" t="s">
        <v>1441</v>
      </c>
      <c r="B146">
        <v>2016400</v>
      </c>
      <c r="C146">
        <v>42.830199999999998</v>
      </c>
      <c r="D146">
        <v>49.289400000000001</v>
      </c>
      <c r="E146">
        <v>48.480200000000004</v>
      </c>
      <c r="F146">
        <v>33.570799999999998</v>
      </c>
      <c r="G146">
        <v>20.257899999999999</v>
      </c>
      <c r="H146">
        <v>90.312700000000007</v>
      </c>
      <c r="I146">
        <v>301.89999999999998</v>
      </c>
      <c r="J146">
        <v>0.79139999999999999</v>
      </c>
    </row>
    <row r="147" spans="1:10" x14ac:dyDescent="0.2">
      <c r="A147" t="s">
        <v>1442</v>
      </c>
      <c r="B147">
        <v>1173688</v>
      </c>
      <c r="C147">
        <v>41.529400000000003</v>
      </c>
      <c r="D147">
        <v>47.365600000000001</v>
      </c>
      <c r="E147">
        <v>46.346899999999998</v>
      </c>
      <c r="F147">
        <v>29.951899999999998</v>
      </c>
      <c r="G147">
        <v>18.759899999999998</v>
      </c>
      <c r="H147">
        <v>83.994600000000005</v>
      </c>
      <c r="I147">
        <v>277</v>
      </c>
      <c r="J147">
        <v>0.74870000000000003</v>
      </c>
    </row>
    <row r="148" spans="1:10" x14ac:dyDescent="0.2">
      <c r="A148" t="s">
        <v>1443</v>
      </c>
      <c r="B148">
        <v>669696</v>
      </c>
      <c r="C148">
        <v>39.822400000000002</v>
      </c>
      <c r="D148">
        <v>45.124899999999997</v>
      </c>
      <c r="E148">
        <v>44.002699999999997</v>
      </c>
      <c r="F148">
        <v>25.879899999999999</v>
      </c>
      <c r="G148">
        <v>16.924800000000001</v>
      </c>
      <c r="H148">
        <v>72.973699999999994</v>
      </c>
      <c r="I148">
        <v>191.4</v>
      </c>
      <c r="J148">
        <v>0.68010000000000004</v>
      </c>
    </row>
    <row r="149" spans="1:10" x14ac:dyDescent="0.2">
      <c r="A149" t="s">
        <v>1444</v>
      </c>
      <c r="B149">
        <v>378016</v>
      </c>
      <c r="C149">
        <v>37.833399999999997</v>
      </c>
      <c r="D149">
        <v>42.7363</v>
      </c>
      <c r="E149">
        <v>41.525199999999998</v>
      </c>
      <c r="F149">
        <v>21.901900000000001</v>
      </c>
      <c r="G149">
        <v>14.9421</v>
      </c>
      <c r="H149">
        <v>56.63</v>
      </c>
      <c r="I149">
        <v>149.9</v>
      </c>
      <c r="J149">
        <v>0.73970000000000002</v>
      </c>
    </row>
    <row r="150" spans="1:10" x14ac:dyDescent="0.2">
      <c r="A150" t="s">
        <v>1445</v>
      </c>
      <c r="B150">
        <v>135552</v>
      </c>
      <c r="C150">
        <v>34.353900000000003</v>
      </c>
      <c r="D150">
        <v>38.195500000000003</v>
      </c>
      <c r="E150">
        <v>36.886099999999999</v>
      </c>
      <c r="F150">
        <v>15.996499999999999</v>
      </c>
      <c r="G150">
        <v>11.9217</v>
      </c>
      <c r="H150">
        <v>23.458300000000001</v>
      </c>
      <c r="I150">
        <v>102.3</v>
      </c>
      <c r="J150">
        <v>0.49070000000000003</v>
      </c>
    </row>
    <row r="151" spans="1:10" x14ac:dyDescent="0.2">
      <c r="A151" t="s">
        <v>1446</v>
      </c>
      <c r="B151">
        <v>10205408</v>
      </c>
      <c r="C151">
        <v>40.734499999999997</v>
      </c>
      <c r="D151">
        <v>47.869100000000003</v>
      </c>
      <c r="E151">
        <v>48.191200000000002</v>
      </c>
      <c r="F151">
        <v>38.350200000000001</v>
      </c>
      <c r="G151">
        <v>20.5654</v>
      </c>
      <c r="H151">
        <v>94.121799999999993</v>
      </c>
      <c r="I151">
        <v>633.29999999999995</v>
      </c>
      <c r="J151">
        <v>1.1107</v>
      </c>
    </row>
    <row r="152" spans="1:10" x14ac:dyDescent="0.2">
      <c r="A152" t="s">
        <v>1447</v>
      </c>
      <c r="B152">
        <v>5597920</v>
      </c>
      <c r="C152">
        <v>38.854999999999997</v>
      </c>
      <c r="D152">
        <v>45.804299999999998</v>
      </c>
      <c r="E152">
        <v>46.273699999999998</v>
      </c>
      <c r="F152">
        <v>34.602400000000003</v>
      </c>
      <c r="G152">
        <v>18.628900000000002</v>
      </c>
      <c r="H152">
        <v>91.331000000000003</v>
      </c>
      <c r="I152">
        <v>477.8</v>
      </c>
      <c r="J152">
        <v>0.88219999999999998</v>
      </c>
    </row>
    <row r="153" spans="1:10" x14ac:dyDescent="0.2">
      <c r="A153" t="s">
        <v>1448</v>
      </c>
      <c r="B153">
        <v>3153368</v>
      </c>
      <c r="C153">
        <v>36.977400000000003</v>
      </c>
      <c r="D153">
        <v>43.572099999999999</v>
      </c>
      <c r="E153">
        <v>44.027299999999997</v>
      </c>
      <c r="F153">
        <v>30.674399999999999</v>
      </c>
      <c r="G153">
        <v>16.959399999999999</v>
      </c>
      <c r="H153">
        <v>85.517399999999995</v>
      </c>
      <c r="I153">
        <v>483.7</v>
      </c>
      <c r="J153">
        <v>0.86890000000000001</v>
      </c>
    </row>
    <row r="154" spans="1:10" x14ac:dyDescent="0.2">
      <c r="A154" t="s">
        <v>1449</v>
      </c>
      <c r="B154">
        <v>1752656</v>
      </c>
      <c r="C154">
        <v>34.822200000000002</v>
      </c>
      <c r="D154">
        <v>41.429000000000002</v>
      </c>
      <c r="E154">
        <v>41.7744</v>
      </c>
      <c r="F154">
        <v>26.651800000000001</v>
      </c>
      <c r="G154">
        <v>14.937099999999999</v>
      </c>
      <c r="H154">
        <v>74.398899999999998</v>
      </c>
      <c r="I154">
        <v>329.2</v>
      </c>
      <c r="J154">
        <v>0.71540000000000004</v>
      </c>
    </row>
    <row r="155" spans="1:10" x14ac:dyDescent="0.2">
      <c r="A155" t="s">
        <v>1450</v>
      </c>
      <c r="B155">
        <v>955120</v>
      </c>
      <c r="C155">
        <v>32.517499999999998</v>
      </c>
      <c r="D155">
        <v>39.273800000000001</v>
      </c>
      <c r="E155">
        <v>39.471499999999999</v>
      </c>
      <c r="F155">
        <v>22.677800000000001</v>
      </c>
      <c r="G155">
        <v>12.6747</v>
      </c>
      <c r="H155">
        <v>57.763599999999997</v>
      </c>
      <c r="I155">
        <v>235.8</v>
      </c>
      <c r="J155">
        <v>0.5605</v>
      </c>
    </row>
    <row r="156" spans="1:10" x14ac:dyDescent="0.2">
      <c r="A156" t="s">
        <v>1451</v>
      </c>
      <c r="B156">
        <v>274656</v>
      </c>
      <c r="C156">
        <v>28.638200000000001</v>
      </c>
      <c r="D156">
        <v>35.804699999999997</v>
      </c>
      <c r="E156">
        <v>35.909799999999997</v>
      </c>
      <c r="F156">
        <v>15.9567</v>
      </c>
      <c r="G156">
        <v>8.9014000000000006</v>
      </c>
      <c r="H156">
        <v>21.7791</v>
      </c>
      <c r="I156">
        <v>139.80000000000001</v>
      </c>
      <c r="J156">
        <v>0.5212</v>
      </c>
    </row>
    <row r="157" spans="1:10" x14ac:dyDescent="0.2">
      <c r="A157" t="s">
        <v>1452</v>
      </c>
      <c r="B157">
        <v>10641752</v>
      </c>
      <c r="C157">
        <v>39.965800000000002</v>
      </c>
      <c r="D157">
        <v>49.548299999999998</v>
      </c>
      <c r="E157">
        <v>50.068300000000001</v>
      </c>
      <c r="F157">
        <v>33.677500000000002</v>
      </c>
      <c r="G157">
        <v>19.591899999999999</v>
      </c>
      <c r="H157">
        <v>95.357600000000005</v>
      </c>
      <c r="I157">
        <v>475.9</v>
      </c>
      <c r="J157">
        <v>0.94099999999999995</v>
      </c>
    </row>
    <row r="158" spans="1:10" x14ac:dyDescent="0.2">
      <c r="A158" t="s">
        <v>1453</v>
      </c>
      <c r="B158">
        <v>4834232</v>
      </c>
      <c r="C158">
        <v>36.952500000000001</v>
      </c>
      <c r="D158">
        <v>48.028100000000002</v>
      </c>
      <c r="E158">
        <v>48.323599999999999</v>
      </c>
      <c r="F158">
        <v>30.074200000000001</v>
      </c>
      <c r="G158">
        <v>15.907</v>
      </c>
      <c r="H158">
        <v>93.513599999999997</v>
      </c>
      <c r="I158">
        <v>364</v>
      </c>
      <c r="J158">
        <v>0.67149999999999999</v>
      </c>
    </row>
    <row r="159" spans="1:10" x14ac:dyDescent="0.2">
      <c r="A159" t="s">
        <v>1454</v>
      </c>
      <c r="B159">
        <v>2055608</v>
      </c>
      <c r="C159">
        <v>35.025599999999997</v>
      </c>
      <c r="D159">
        <v>46.5351</v>
      </c>
      <c r="E159">
        <v>46.770899999999997</v>
      </c>
      <c r="F159">
        <v>26.7807</v>
      </c>
      <c r="G159">
        <v>14</v>
      </c>
      <c r="H159">
        <v>88.512500000000003</v>
      </c>
      <c r="I159">
        <v>365</v>
      </c>
      <c r="J159">
        <v>0.53239999999999998</v>
      </c>
    </row>
    <row r="160" spans="1:10" x14ac:dyDescent="0.2">
      <c r="A160" t="s">
        <v>1455</v>
      </c>
      <c r="B160">
        <v>1114432</v>
      </c>
      <c r="C160">
        <v>33.588700000000003</v>
      </c>
      <c r="D160">
        <v>44.647199999999998</v>
      </c>
      <c r="E160">
        <v>45.022500000000001</v>
      </c>
      <c r="F160">
        <v>23.4434</v>
      </c>
      <c r="G160">
        <v>12.933199999999999</v>
      </c>
      <c r="H160">
        <v>78.9619</v>
      </c>
      <c r="I160">
        <v>228.5</v>
      </c>
      <c r="J160">
        <v>0.44679999999999997</v>
      </c>
    </row>
    <row r="161" spans="1:10" x14ac:dyDescent="0.2">
      <c r="A161" t="s">
        <v>1456</v>
      </c>
      <c r="B161">
        <v>630704</v>
      </c>
      <c r="C161">
        <v>31.941400000000002</v>
      </c>
      <c r="D161">
        <v>42.206600000000002</v>
      </c>
      <c r="E161">
        <v>43.0336</v>
      </c>
      <c r="F161">
        <v>20.093499999999999</v>
      </c>
      <c r="G161">
        <v>11.7484</v>
      </c>
      <c r="H161">
        <v>65.116100000000003</v>
      </c>
      <c r="I161">
        <v>161.80000000000001</v>
      </c>
      <c r="J161">
        <v>0.41339999999999999</v>
      </c>
    </row>
    <row r="162" spans="1:10" x14ac:dyDescent="0.2">
      <c r="A162" t="s">
        <v>1457</v>
      </c>
      <c r="B162">
        <v>206896</v>
      </c>
      <c r="C162">
        <v>28.514199999999999</v>
      </c>
      <c r="D162">
        <v>38.587200000000003</v>
      </c>
      <c r="E162">
        <v>39.550600000000003</v>
      </c>
      <c r="F162">
        <v>14.3642</v>
      </c>
      <c r="G162">
        <v>9.3104999999999993</v>
      </c>
      <c r="H162">
        <v>34.093299999999999</v>
      </c>
      <c r="I162">
        <v>102.1</v>
      </c>
      <c r="J162">
        <v>0.33950000000000002</v>
      </c>
    </row>
    <row r="163" spans="1:10" x14ac:dyDescent="0.2">
      <c r="A163" t="s">
        <v>1458</v>
      </c>
      <c r="B163">
        <v>11065088</v>
      </c>
      <c r="C163">
        <v>42.669699999999999</v>
      </c>
      <c r="D163">
        <v>47.482900000000001</v>
      </c>
      <c r="E163">
        <v>47.5989</v>
      </c>
      <c r="F163">
        <v>37.2393</v>
      </c>
      <c r="G163">
        <v>23.632100000000001</v>
      </c>
      <c r="H163">
        <v>95.011099999999999</v>
      </c>
      <c r="I163">
        <v>531.20000000000005</v>
      </c>
      <c r="J163">
        <v>1.2011000000000001</v>
      </c>
    </row>
    <row r="164" spans="1:10" x14ac:dyDescent="0.2">
      <c r="A164" t="s">
        <v>1459</v>
      </c>
      <c r="B164">
        <v>7296848</v>
      </c>
      <c r="C164">
        <v>40.216500000000003</v>
      </c>
      <c r="D164">
        <v>45.202500000000001</v>
      </c>
      <c r="E164">
        <v>45.506500000000003</v>
      </c>
      <c r="F164">
        <v>33.978700000000003</v>
      </c>
      <c r="G164">
        <v>20.7561</v>
      </c>
      <c r="H164">
        <v>92.647900000000007</v>
      </c>
      <c r="I164">
        <v>446.3</v>
      </c>
      <c r="J164">
        <v>1.0249999999999999</v>
      </c>
    </row>
    <row r="165" spans="1:10" x14ac:dyDescent="0.2">
      <c r="A165" t="s">
        <v>1460</v>
      </c>
      <c r="B165">
        <v>4413584</v>
      </c>
      <c r="C165">
        <v>37.233800000000002</v>
      </c>
      <c r="D165">
        <v>42.675400000000003</v>
      </c>
      <c r="E165">
        <v>43.381399999999999</v>
      </c>
      <c r="F165">
        <v>29.5687</v>
      </c>
      <c r="G165">
        <v>17.381699999999999</v>
      </c>
      <c r="H165">
        <v>86.894599999999997</v>
      </c>
      <c r="I165">
        <v>525.20000000000005</v>
      </c>
      <c r="J165">
        <v>0.86319999999999997</v>
      </c>
    </row>
    <row r="166" spans="1:10" x14ac:dyDescent="0.2">
      <c r="A166" t="s">
        <v>1461</v>
      </c>
      <c r="B166">
        <v>2563944</v>
      </c>
      <c r="C166">
        <v>34.154899999999998</v>
      </c>
      <c r="D166">
        <v>40.316400000000002</v>
      </c>
      <c r="E166">
        <v>41.582500000000003</v>
      </c>
      <c r="F166">
        <v>24.849299999999999</v>
      </c>
      <c r="G166">
        <v>14.092599999999999</v>
      </c>
      <c r="H166">
        <v>75.419200000000004</v>
      </c>
      <c r="I166">
        <v>384.4</v>
      </c>
      <c r="J166">
        <v>0.74909999999999999</v>
      </c>
    </row>
    <row r="167" spans="1:10" x14ac:dyDescent="0.2">
      <c r="A167" t="s">
        <v>1462</v>
      </c>
      <c r="B167">
        <v>1443752</v>
      </c>
      <c r="C167">
        <v>31.224699999999999</v>
      </c>
      <c r="D167">
        <v>37.952500000000001</v>
      </c>
      <c r="E167">
        <v>39.549900000000001</v>
      </c>
      <c r="F167">
        <v>20.212299999999999</v>
      </c>
      <c r="G167">
        <v>11.205500000000001</v>
      </c>
      <c r="H167">
        <v>58.460900000000002</v>
      </c>
      <c r="I167">
        <v>287.89999999999998</v>
      </c>
      <c r="J167">
        <v>0.66439999999999999</v>
      </c>
    </row>
    <row r="168" spans="1:10" x14ac:dyDescent="0.2">
      <c r="A168" t="s">
        <v>1463</v>
      </c>
      <c r="B168">
        <v>415552</v>
      </c>
      <c r="C168">
        <v>26.682700000000001</v>
      </c>
      <c r="D168">
        <v>34.687100000000001</v>
      </c>
      <c r="E168">
        <v>37.003599999999999</v>
      </c>
      <c r="F168">
        <v>13.077400000000001</v>
      </c>
      <c r="G168">
        <v>7.2652999999999999</v>
      </c>
      <c r="H168">
        <v>27.6251</v>
      </c>
      <c r="I168">
        <v>171.4</v>
      </c>
      <c r="J168">
        <v>0.45860000000000001</v>
      </c>
    </row>
    <row r="169" spans="1:10" x14ac:dyDescent="0.2">
      <c r="A169" t="s">
        <v>1464</v>
      </c>
      <c r="B169">
        <v>9357976</v>
      </c>
      <c r="C169">
        <v>40.545200000000001</v>
      </c>
      <c r="D169">
        <v>46.143900000000002</v>
      </c>
      <c r="E169">
        <v>46.960700000000003</v>
      </c>
      <c r="F169">
        <v>39.157299999999999</v>
      </c>
      <c r="G169">
        <v>22.426100000000002</v>
      </c>
      <c r="H169">
        <v>93.510900000000007</v>
      </c>
      <c r="I169">
        <v>566</v>
      </c>
      <c r="J169">
        <v>1.0430999999999999</v>
      </c>
    </row>
    <row r="170" spans="1:10" x14ac:dyDescent="0.2">
      <c r="A170" t="s">
        <v>1465</v>
      </c>
      <c r="B170">
        <v>5126344</v>
      </c>
      <c r="C170">
        <v>38.172800000000002</v>
      </c>
      <c r="D170">
        <v>44.038400000000003</v>
      </c>
      <c r="E170">
        <v>45.001100000000001</v>
      </c>
      <c r="F170">
        <v>35.049700000000001</v>
      </c>
      <c r="G170">
        <v>19.6904</v>
      </c>
      <c r="H170">
        <v>90.4345</v>
      </c>
      <c r="I170">
        <v>482.9</v>
      </c>
      <c r="J170">
        <v>0.74009999999999998</v>
      </c>
    </row>
    <row r="171" spans="1:10" x14ac:dyDescent="0.2">
      <c r="A171" t="s">
        <v>1466</v>
      </c>
      <c r="B171">
        <v>2738104</v>
      </c>
      <c r="C171">
        <v>36.090400000000002</v>
      </c>
      <c r="D171">
        <v>41.314700000000002</v>
      </c>
      <c r="E171">
        <v>42.459400000000002</v>
      </c>
      <c r="F171">
        <v>30.252400000000002</v>
      </c>
      <c r="G171">
        <v>17.169699999999999</v>
      </c>
      <c r="H171">
        <v>82.964799999999997</v>
      </c>
      <c r="I171">
        <v>485.5</v>
      </c>
      <c r="J171">
        <v>0.55010000000000003</v>
      </c>
    </row>
    <row r="172" spans="1:10" x14ac:dyDescent="0.2">
      <c r="A172" t="s">
        <v>1467</v>
      </c>
      <c r="B172">
        <v>1541728</v>
      </c>
      <c r="C172">
        <v>34.051600000000001</v>
      </c>
      <c r="D172">
        <v>38.391300000000001</v>
      </c>
      <c r="E172">
        <v>39.777299999999997</v>
      </c>
      <c r="F172">
        <v>25.3507</v>
      </c>
      <c r="G172">
        <v>14.604100000000001</v>
      </c>
      <c r="H172">
        <v>68.758399999999995</v>
      </c>
      <c r="I172">
        <v>306.39999999999998</v>
      </c>
      <c r="J172">
        <v>0.48520000000000002</v>
      </c>
    </row>
    <row r="173" spans="1:10" x14ac:dyDescent="0.2">
      <c r="A173" t="s">
        <v>1468</v>
      </c>
      <c r="B173">
        <v>868008</v>
      </c>
      <c r="C173">
        <v>31.788900000000002</v>
      </c>
      <c r="D173">
        <v>35.6419</v>
      </c>
      <c r="E173">
        <v>37.462200000000003</v>
      </c>
      <c r="F173">
        <v>20.560600000000001</v>
      </c>
      <c r="G173">
        <v>11.883699999999999</v>
      </c>
      <c r="H173">
        <v>48.761699999999998</v>
      </c>
      <c r="I173">
        <v>209.2</v>
      </c>
      <c r="J173">
        <v>0.44119999999999998</v>
      </c>
    </row>
    <row r="174" spans="1:10" x14ac:dyDescent="0.2">
      <c r="A174" t="s">
        <v>1469</v>
      </c>
      <c r="B174">
        <v>262712</v>
      </c>
      <c r="C174">
        <v>27.7697</v>
      </c>
      <c r="D174">
        <v>31.942699999999999</v>
      </c>
      <c r="E174">
        <v>34.499099999999999</v>
      </c>
      <c r="F174">
        <v>13.4937</v>
      </c>
      <c r="G174">
        <v>7.7523</v>
      </c>
      <c r="H174">
        <v>14.352600000000001</v>
      </c>
      <c r="I174">
        <v>112.7</v>
      </c>
      <c r="J174">
        <v>0.31680000000000003</v>
      </c>
    </row>
    <row r="175" spans="1:10" x14ac:dyDescent="0.2">
      <c r="A175" t="s">
        <v>1470</v>
      </c>
      <c r="B175">
        <v>3109608</v>
      </c>
      <c r="C175">
        <v>40.311700000000002</v>
      </c>
      <c r="D175">
        <v>47.504899999999999</v>
      </c>
      <c r="E175">
        <v>49.002099999999999</v>
      </c>
      <c r="F175">
        <v>30.631699999999999</v>
      </c>
      <c r="G175">
        <v>28.248699999999999</v>
      </c>
      <c r="H175">
        <v>95.374200000000002</v>
      </c>
      <c r="I175">
        <v>59.1</v>
      </c>
      <c r="J175">
        <v>0.12970000000000001</v>
      </c>
    </row>
    <row r="176" spans="1:10" x14ac:dyDescent="0.2">
      <c r="A176" t="s">
        <v>1471</v>
      </c>
      <c r="B176">
        <v>2440320</v>
      </c>
      <c r="C176">
        <v>36.322099999999999</v>
      </c>
      <c r="D176">
        <v>46.1053</v>
      </c>
      <c r="E176">
        <v>46.667900000000003</v>
      </c>
      <c r="F176">
        <v>26.5121</v>
      </c>
      <c r="G176">
        <v>24.191199999999998</v>
      </c>
      <c r="H176">
        <v>93.395200000000003</v>
      </c>
      <c r="I176">
        <v>61.5</v>
      </c>
      <c r="J176">
        <v>0.1231</v>
      </c>
    </row>
    <row r="177" spans="1:10" x14ac:dyDescent="0.2">
      <c r="A177" t="s">
        <v>1472</v>
      </c>
      <c r="B177">
        <v>1716544</v>
      </c>
      <c r="C177">
        <v>31.721599999999999</v>
      </c>
      <c r="D177">
        <v>43.210900000000002</v>
      </c>
      <c r="E177">
        <v>44.916800000000002</v>
      </c>
      <c r="F177">
        <v>21.566500000000001</v>
      </c>
      <c r="G177">
        <v>19.446100000000001</v>
      </c>
      <c r="H177">
        <v>88.324399999999997</v>
      </c>
      <c r="I177">
        <v>102.2</v>
      </c>
      <c r="J177">
        <v>9.64E-2</v>
      </c>
    </row>
    <row r="178" spans="1:10" x14ac:dyDescent="0.2">
      <c r="A178" t="s">
        <v>1473</v>
      </c>
      <c r="B178">
        <v>1071128</v>
      </c>
      <c r="C178">
        <v>27.081499999999998</v>
      </c>
      <c r="D178">
        <v>42.340800000000002</v>
      </c>
      <c r="E178">
        <v>41.321599999999997</v>
      </c>
      <c r="F178">
        <v>16.615600000000001</v>
      </c>
      <c r="G178">
        <v>14.9152</v>
      </c>
      <c r="H178">
        <v>76.909599999999998</v>
      </c>
      <c r="I178">
        <v>81</v>
      </c>
      <c r="J178">
        <v>8.5699999999999998E-2</v>
      </c>
    </row>
    <row r="179" spans="1:10" x14ac:dyDescent="0.2">
      <c r="A179" t="s">
        <v>1474</v>
      </c>
      <c r="B179">
        <v>534728</v>
      </c>
      <c r="C179">
        <v>22.8142</v>
      </c>
      <c r="D179">
        <v>41.799900000000001</v>
      </c>
      <c r="E179">
        <v>41.155000000000001</v>
      </c>
      <c r="F179">
        <v>12.388999999999999</v>
      </c>
      <c r="G179">
        <v>10.9153</v>
      </c>
      <c r="H179">
        <v>57.629800000000003</v>
      </c>
      <c r="I179">
        <v>61</v>
      </c>
      <c r="J179">
        <v>9.98E-2</v>
      </c>
    </row>
    <row r="180" spans="1:10" x14ac:dyDescent="0.2">
      <c r="A180" t="s">
        <v>1475</v>
      </c>
      <c r="B180">
        <v>72448</v>
      </c>
      <c r="C180">
        <v>18.303899999999999</v>
      </c>
      <c r="D180">
        <v>37.945900000000002</v>
      </c>
      <c r="E180">
        <v>38.087499999999999</v>
      </c>
      <c r="F180">
        <v>6.8593000000000002</v>
      </c>
      <c r="G180">
        <v>5.6002999999999998</v>
      </c>
      <c r="H180">
        <v>18.354199999999999</v>
      </c>
      <c r="I180">
        <v>29.3</v>
      </c>
      <c r="J180">
        <v>2.6700000000000002E-2</v>
      </c>
    </row>
    <row r="181" spans="1:10" x14ac:dyDescent="0.2">
      <c r="A181" t="s">
        <v>1476</v>
      </c>
      <c r="B181">
        <v>503880</v>
      </c>
      <c r="C181">
        <v>45.152200000000001</v>
      </c>
      <c r="D181">
        <v>46.051900000000003</v>
      </c>
      <c r="E181">
        <v>47.446399999999997</v>
      </c>
      <c r="F181">
        <v>28.776800000000001</v>
      </c>
      <c r="G181">
        <v>26.291899999999998</v>
      </c>
      <c r="H181">
        <v>94.952500000000001</v>
      </c>
      <c r="I181">
        <v>29.9</v>
      </c>
      <c r="J181">
        <v>6.7799999999999999E-2</v>
      </c>
    </row>
    <row r="182" spans="1:10" x14ac:dyDescent="0.2">
      <c r="A182" t="s">
        <v>1477</v>
      </c>
      <c r="B182">
        <v>355112</v>
      </c>
      <c r="C182">
        <v>42.906399999999998</v>
      </c>
      <c r="D182">
        <v>43.9542</v>
      </c>
      <c r="E182">
        <v>46.223700000000001</v>
      </c>
      <c r="F182">
        <v>26.385200000000001</v>
      </c>
      <c r="G182">
        <v>24.479700000000001</v>
      </c>
      <c r="H182">
        <v>93.146600000000007</v>
      </c>
      <c r="I182">
        <v>24.9</v>
      </c>
      <c r="J182">
        <v>5.79E-2</v>
      </c>
    </row>
    <row r="183" spans="1:10" x14ac:dyDescent="0.2">
      <c r="A183" t="s">
        <v>1478</v>
      </c>
      <c r="B183">
        <v>228384</v>
      </c>
      <c r="C183">
        <v>39.974499999999999</v>
      </c>
      <c r="D183">
        <v>41.294499999999999</v>
      </c>
      <c r="E183">
        <v>44.521599999999999</v>
      </c>
      <c r="F183">
        <v>23.2058</v>
      </c>
      <c r="G183">
        <v>21.905899999999999</v>
      </c>
      <c r="H183">
        <v>88.1905</v>
      </c>
      <c r="I183">
        <v>26.4</v>
      </c>
      <c r="J183">
        <v>4.6699999999999998E-2</v>
      </c>
    </row>
    <row r="184" spans="1:10" x14ac:dyDescent="0.2">
      <c r="A184" t="s">
        <v>1479</v>
      </c>
      <c r="B184">
        <v>143800</v>
      </c>
      <c r="C184">
        <v>36.808100000000003</v>
      </c>
      <c r="D184">
        <v>38.623100000000001</v>
      </c>
      <c r="E184">
        <v>42.706299999999999</v>
      </c>
      <c r="F184">
        <v>19.833500000000001</v>
      </c>
      <c r="G184">
        <v>19.027000000000001</v>
      </c>
      <c r="H184">
        <v>79.165099999999995</v>
      </c>
      <c r="I184">
        <v>19.8</v>
      </c>
      <c r="J184">
        <v>5.96E-2</v>
      </c>
    </row>
    <row r="185" spans="1:10" x14ac:dyDescent="0.2">
      <c r="A185" t="s">
        <v>1480</v>
      </c>
      <c r="B185">
        <v>88960</v>
      </c>
      <c r="C185">
        <v>33.706400000000002</v>
      </c>
      <c r="D185">
        <v>35.773299999999999</v>
      </c>
      <c r="E185">
        <v>40.696599999999997</v>
      </c>
      <c r="F185">
        <v>16.4832</v>
      </c>
      <c r="G185">
        <v>16.089400000000001</v>
      </c>
      <c r="H185">
        <v>65.100300000000004</v>
      </c>
      <c r="I185">
        <v>15</v>
      </c>
      <c r="J185">
        <v>3.85E-2</v>
      </c>
    </row>
    <row r="186" spans="1:10" x14ac:dyDescent="0.2">
      <c r="A186" t="s">
        <v>1481</v>
      </c>
      <c r="B186">
        <v>31488</v>
      </c>
      <c r="C186">
        <v>28.363199999999999</v>
      </c>
      <c r="D186">
        <v>31.208400000000001</v>
      </c>
      <c r="E186">
        <v>38.0608</v>
      </c>
      <c r="F186">
        <v>10.6417</v>
      </c>
      <c r="G186">
        <v>10.834300000000001</v>
      </c>
      <c r="H186">
        <v>27.5367</v>
      </c>
      <c r="I186">
        <v>9.5</v>
      </c>
      <c r="J186">
        <v>2.93E-2</v>
      </c>
    </row>
    <row r="187" spans="1:10" x14ac:dyDescent="0.2">
      <c r="A187" t="s">
        <v>1482</v>
      </c>
      <c r="B187">
        <v>3355712</v>
      </c>
      <c r="C187">
        <v>40.314300000000003</v>
      </c>
      <c r="D187">
        <v>48.820700000000002</v>
      </c>
      <c r="E187">
        <v>50.075600000000001</v>
      </c>
      <c r="F187">
        <v>29.0443</v>
      </c>
      <c r="G187">
        <v>29.159300000000002</v>
      </c>
      <c r="H187">
        <v>94.929500000000004</v>
      </c>
      <c r="I187">
        <v>57.7</v>
      </c>
      <c r="J187">
        <v>0.1416</v>
      </c>
    </row>
    <row r="188" spans="1:10" x14ac:dyDescent="0.2">
      <c r="A188" t="s">
        <v>1483</v>
      </c>
      <c r="B188">
        <v>2627096</v>
      </c>
      <c r="C188">
        <v>36.392299999999999</v>
      </c>
      <c r="D188">
        <v>46.979700000000001</v>
      </c>
      <c r="E188">
        <v>47.24</v>
      </c>
      <c r="F188">
        <v>25.077400000000001</v>
      </c>
      <c r="G188">
        <v>25.238700000000001</v>
      </c>
      <c r="H188">
        <v>92.525000000000006</v>
      </c>
      <c r="I188">
        <v>58.9</v>
      </c>
      <c r="J188">
        <v>0.1215</v>
      </c>
    </row>
    <row r="189" spans="1:10" x14ac:dyDescent="0.2">
      <c r="A189" t="s">
        <v>1484</v>
      </c>
      <c r="B189">
        <v>1835008</v>
      </c>
      <c r="C189">
        <v>31.859000000000002</v>
      </c>
      <c r="D189">
        <v>45.926200000000001</v>
      </c>
      <c r="E189">
        <v>46.418799999999997</v>
      </c>
      <c r="F189">
        <v>20.274699999999999</v>
      </c>
      <c r="G189">
        <v>20.487400000000001</v>
      </c>
      <c r="H189">
        <v>86.555000000000007</v>
      </c>
      <c r="I189">
        <v>102.1</v>
      </c>
      <c r="J189">
        <v>0.1082</v>
      </c>
    </row>
    <row r="190" spans="1:10" x14ac:dyDescent="0.2">
      <c r="A190" t="s">
        <v>1485</v>
      </c>
      <c r="B190">
        <v>1139504</v>
      </c>
      <c r="C190">
        <v>27.272500000000001</v>
      </c>
      <c r="D190">
        <v>46.646700000000003</v>
      </c>
      <c r="E190">
        <v>45.999299999999998</v>
      </c>
      <c r="F190">
        <v>15.3636</v>
      </c>
      <c r="G190">
        <v>15.6585</v>
      </c>
      <c r="H190">
        <v>74.325100000000006</v>
      </c>
      <c r="I190">
        <v>82.1</v>
      </c>
      <c r="J190">
        <v>9.4500000000000001E-2</v>
      </c>
    </row>
    <row r="191" spans="1:10" x14ac:dyDescent="0.2">
      <c r="A191" t="s">
        <v>1486</v>
      </c>
      <c r="B191">
        <v>576472</v>
      </c>
      <c r="C191">
        <v>23.087800000000001</v>
      </c>
      <c r="D191">
        <v>45.196899999999999</v>
      </c>
      <c r="E191">
        <v>42.901299999999999</v>
      </c>
      <c r="F191">
        <v>10.857100000000001</v>
      </c>
      <c r="G191">
        <v>11.2159</v>
      </c>
      <c r="H191">
        <v>54.523000000000003</v>
      </c>
      <c r="I191">
        <v>62.7</v>
      </c>
      <c r="J191">
        <v>7.1300000000000002E-2</v>
      </c>
    </row>
    <row r="192" spans="1:10" x14ac:dyDescent="0.2">
      <c r="A192" t="s">
        <v>1487</v>
      </c>
      <c r="B192">
        <v>88248</v>
      </c>
      <c r="C192">
        <v>18.5718</v>
      </c>
      <c r="D192">
        <v>37.478000000000002</v>
      </c>
      <c r="E192">
        <v>41.312199999999997</v>
      </c>
      <c r="F192">
        <v>5.3973000000000004</v>
      </c>
      <c r="G192">
        <v>5.6795999999999998</v>
      </c>
      <c r="H192">
        <v>23.027799999999999</v>
      </c>
      <c r="I192">
        <v>29</v>
      </c>
      <c r="J192">
        <v>3.56E-2</v>
      </c>
    </row>
    <row r="193" spans="1:10" x14ac:dyDescent="0.2">
      <c r="A193" t="s">
        <v>1488</v>
      </c>
      <c r="B193">
        <v>326632</v>
      </c>
      <c r="C193">
        <v>45.232100000000003</v>
      </c>
      <c r="D193">
        <v>48.6081</v>
      </c>
      <c r="E193">
        <v>47.3994</v>
      </c>
      <c r="F193">
        <v>22.9087</v>
      </c>
      <c r="G193">
        <v>23.102699999999999</v>
      </c>
      <c r="H193">
        <v>94.486999999999995</v>
      </c>
      <c r="I193">
        <v>23.7</v>
      </c>
      <c r="J193">
        <v>9.0899999999999995E-2</v>
      </c>
    </row>
    <row r="194" spans="1:10" x14ac:dyDescent="0.2">
      <c r="A194" t="s">
        <v>1489</v>
      </c>
      <c r="B194">
        <v>208944</v>
      </c>
      <c r="C194">
        <v>43.066600000000001</v>
      </c>
      <c r="D194">
        <v>47.280200000000001</v>
      </c>
      <c r="E194">
        <v>45.8352</v>
      </c>
      <c r="F194">
        <v>20.887599999999999</v>
      </c>
      <c r="G194">
        <v>21.207000000000001</v>
      </c>
      <c r="H194">
        <v>92.095299999999995</v>
      </c>
      <c r="I194">
        <v>18.100000000000001</v>
      </c>
      <c r="J194">
        <v>4.3299999999999998E-2</v>
      </c>
    </row>
    <row r="195" spans="1:10" x14ac:dyDescent="0.2">
      <c r="A195" t="s">
        <v>1490</v>
      </c>
      <c r="B195">
        <v>118008</v>
      </c>
      <c r="C195">
        <v>40.384900000000002</v>
      </c>
      <c r="D195">
        <v>45.482799999999997</v>
      </c>
      <c r="E195">
        <v>44.0274</v>
      </c>
      <c r="F195">
        <v>18.460899999999999</v>
      </c>
      <c r="G195">
        <v>18.861799999999999</v>
      </c>
      <c r="H195">
        <v>86.474500000000006</v>
      </c>
      <c r="I195">
        <v>16.3</v>
      </c>
      <c r="J195">
        <v>3.9199999999999999E-2</v>
      </c>
    </row>
    <row r="196" spans="1:10" x14ac:dyDescent="0.2">
      <c r="A196" t="s">
        <v>1491</v>
      </c>
      <c r="B196">
        <v>62816</v>
      </c>
      <c r="C196">
        <v>37.695300000000003</v>
      </c>
      <c r="D196">
        <v>43.349899999999998</v>
      </c>
      <c r="E196">
        <v>42.088900000000002</v>
      </c>
      <c r="F196">
        <v>16.010899999999999</v>
      </c>
      <c r="G196">
        <v>16.531400000000001</v>
      </c>
      <c r="H196">
        <v>76.158100000000005</v>
      </c>
      <c r="I196">
        <v>11.4</v>
      </c>
      <c r="J196">
        <v>2.9100000000000001E-2</v>
      </c>
    </row>
    <row r="197" spans="1:10" x14ac:dyDescent="0.2">
      <c r="A197" t="s">
        <v>1492</v>
      </c>
      <c r="B197">
        <v>32664</v>
      </c>
      <c r="C197">
        <v>35.179900000000004</v>
      </c>
      <c r="D197">
        <v>41.605200000000004</v>
      </c>
      <c r="E197">
        <v>40.524299999999997</v>
      </c>
      <c r="F197">
        <v>13.6533</v>
      </c>
      <c r="G197">
        <v>14.246499999999999</v>
      </c>
      <c r="H197">
        <v>61.428199999999997</v>
      </c>
      <c r="I197">
        <v>8.5</v>
      </c>
      <c r="J197">
        <v>2.9100000000000001E-2</v>
      </c>
    </row>
    <row r="198" spans="1:10" x14ac:dyDescent="0.2">
      <c r="A198" t="s">
        <v>1493</v>
      </c>
      <c r="B198">
        <v>7832</v>
      </c>
      <c r="C198">
        <v>31.222799999999999</v>
      </c>
      <c r="D198">
        <v>38.294600000000003</v>
      </c>
      <c r="E198">
        <v>37.7134</v>
      </c>
      <c r="F198">
        <v>9.9049999999999994</v>
      </c>
      <c r="G198">
        <v>10.503</v>
      </c>
      <c r="H198">
        <v>23.973299999999998</v>
      </c>
      <c r="I198">
        <v>5.3</v>
      </c>
      <c r="J198">
        <v>2.3E-2</v>
      </c>
    </row>
    <row r="199" spans="1:10" x14ac:dyDescent="0.2">
      <c r="A199" t="s">
        <v>1494</v>
      </c>
      <c r="B199">
        <v>142568</v>
      </c>
      <c r="C199">
        <v>45.263500000000001</v>
      </c>
      <c r="D199">
        <v>45.850499999999997</v>
      </c>
      <c r="E199">
        <v>47.051400000000001</v>
      </c>
      <c r="F199">
        <v>23.845300000000002</v>
      </c>
      <c r="G199">
        <v>22.051600000000001</v>
      </c>
      <c r="H199">
        <v>95.117800000000003</v>
      </c>
      <c r="I199">
        <v>24.5</v>
      </c>
      <c r="J199">
        <v>5.7799999999999997E-2</v>
      </c>
    </row>
    <row r="200" spans="1:10" x14ac:dyDescent="0.2">
      <c r="A200" t="s">
        <v>1495</v>
      </c>
      <c r="B200">
        <v>88064</v>
      </c>
      <c r="C200">
        <v>44.321300000000001</v>
      </c>
      <c r="D200">
        <v>45.255299999999998</v>
      </c>
      <c r="E200">
        <v>46.468499999999999</v>
      </c>
      <c r="F200">
        <v>22.043299999999999</v>
      </c>
      <c r="G200">
        <v>20.911300000000001</v>
      </c>
      <c r="H200">
        <v>93.315399999999997</v>
      </c>
      <c r="I200">
        <v>15</v>
      </c>
      <c r="J200">
        <v>4.3700000000000003E-2</v>
      </c>
    </row>
    <row r="201" spans="1:10" x14ac:dyDescent="0.2">
      <c r="A201" t="s">
        <v>1496</v>
      </c>
      <c r="B201">
        <v>52128</v>
      </c>
      <c r="C201">
        <v>42.935699999999997</v>
      </c>
      <c r="D201">
        <v>44.3825</v>
      </c>
      <c r="E201">
        <v>45.440100000000001</v>
      </c>
      <c r="F201">
        <v>20.188500000000001</v>
      </c>
      <c r="G201">
        <v>19.578199999999999</v>
      </c>
      <c r="H201">
        <v>89.303700000000006</v>
      </c>
      <c r="I201">
        <v>12.2</v>
      </c>
      <c r="J201">
        <v>3.9399999999999998E-2</v>
      </c>
    </row>
    <row r="202" spans="1:10" x14ac:dyDescent="0.2">
      <c r="A202" t="s">
        <v>1497</v>
      </c>
      <c r="B202">
        <v>32536</v>
      </c>
      <c r="C202">
        <v>41.165199999999999</v>
      </c>
      <c r="D202">
        <v>43.1248</v>
      </c>
      <c r="E202">
        <v>44.253500000000003</v>
      </c>
      <c r="F202">
        <v>18.2119</v>
      </c>
      <c r="G202">
        <v>18.0639</v>
      </c>
      <c r="H202">
        <v>81.979799999999997</v>
      </c>
      <c r="I202">
        <v>8.9</v>
      </c>
      <c r="J202">
        <v>3.39E-2</v>
      </c>
    </row>
    <row r="203" spans="1:10" x14ac:dyDescent="0.2">
      <c r="A203" t="s">
        <v>1498</v>
      </c>
      <c r="B203">
        <v>20560</v>
      </c>
      <c r="C203">
        <v>38.8446</v>
      </c>
      <c r="D203">
        <v>41.654600000000002</v>
      </c>
      <c r="E203">
        <v>42.945700000000002</v>
      </c>
      <c r="F203">
        <v>16.041499999999999</v>
      </c>
      <c r="G203">
        <v>16.22</v>
      </c>
      <c r="H203">
        <v>71.159700000000001</v>
      </c>
      <c r="I203">
        <v>6.9</v>
      </c>
      <c r="J203">
        <v>2.93E-2</v>
      </c>
    </row>
    <row r="204" spans="1:10" x14ac:dyDescent="0.2">
      <c r="A204" t="s">
        <v>1499</v>
      </c>
      <c r="B204">
        <v>8800</v>
      </c>
      <c r="C204">
        <v>34.440300000000001</v>
      </c>
      <c r="D204">
        <v>37.840499999999999</v>
      </c>
      <c r="E204">
        <v>38.687199999999997</v>
      </c>
      <c r="F204">
        <v>12.4582</v>
      </c>
      <c r="G204">
        <v>12.934200000000001</v>
      </c>
      <c r="H204">
        <v>42.327399999999997</v>
      </c>
      <c r="I204">
        <v>5.2</v>
      </c>
      <c r="J204">
        <v>2.2700000000000001E-2</v>
      </c>
    </row>
    <row r="205" spans="1:10" x14ac:dyDescent="0.2">
      <c r="A205" t="s">
        <v>1500</v>
      </c>
      <c r="B205">
        <v>339880</v>
      </c>
      <c r="C205">
        <v>42.862400000000001</v>
      </c>
      <c r="D205">
        <v>45.304000000000002</v>
      </c>
      <c r="E205">
        <v>46.940899999999999</v>
      </c>
      <c r="F205">
        <v>24.749700000000001</v>
      </c>
      <c r="G205">
        <v>21.503399999999999</v>
      </c>
      <c r="H205">
        <v>95.239699999999999</v>
      </c>
      <c r="I205">
        <v>39.5</v>
      </c>
      <c r="J205">
        <v>4.9599999999999998E-2</v>
      </c>
    </row>
    <row r="206" spans="1:10" x14ac:dyDescent="0.2">
      <c r="A206" t="s">
        <v>1501</v>
      </c>
      <c r="B206">
        <v>193352</v>
      </c>
      <c r="C206">
        <v>41.629399999999997</v>
      </c>
      <c r="D206">
        <v>44.079799999999999</v>
      </c>
      <c r="E206">
        <v>45.498899999999999</v>
      </c>
      <c r="F206">
        <v>22.707100000000001</v>
      </c>
      <c r="G206">
        <v>20.151299999999999</v>
      </c>
      <c r="H206">
        <v>93.090100000000007</v>
      </c>
      <c r="I206">
        <v>24.8</v>
      </c>
      <c r="J206">
        <v>5.0099999999999999E-2</v>
      </c>
    </row>
    <row r="207" spans="1:10" x14ac:dyDescent="0.2">
      <c r="A207" t="s">
        <v>1502</v>
      </c>
      <c r="B207">
        <v>109496</v>
      </c>
      <c r="C207">
        <v>40.2102</v>
      </c>
      <c r="D207">
        <v>42.541200000000003</v>
      </c>
      <c r="E207">
        <v>43.693199999999997</v>
      </c>
      <c r="F207">
        <v>20.995699999999999</v>
      </c>
      <c r="G207">
        <v>19.0716</v>
      </c>
      <c r="H207">
        <v>88.406099999999995</v>
      </c>
      <c r="I207">
        <v>20</v>
      </c>
      <c r="J207">
        <v>4.1300000000000003E-2</v>
      </c>
    </row>
    <row r="208" spans="1:10" x14ac:dyDescent="0.2">
      <c r="A208" t="s">
        <v>1503</v>
      </c>
      <c r="B208">
        <v>64440</v>
      </c>
      <c r="C208">
        <v>38.513199999999998</v>
      </c>
      <c r="D208">
        <v>40.564999999999998</v>
      </c>
      <c r="E208">
        <v>41.718299999999999</v>
      </c>
      <c r="F208">
        <v>19.161200000000001</v>
      </c>
      <c r="G208">
        <v>17.823699999999999</v>
      </c>
      <c r="H208">
        <v>81.198700000000002</v>
      </c>
      <c r="I208">
        <v>13.6</v>
      </c>
      <c r="J208">
        <v>4.9200000000000001E-2</v>
      </c>
    </row>
    <row r="209" spans="1:10" x14ac:dyDescent="0.2">
      <c r="A209" t="s">
        <v>1504</v>
      </c>
      <c r="B209">
        <v>38360</v>
      </c>
      <c r="C209">
        <v>36.391399999999997</v>
      </c>
      <c r="D209">
        <v>38.819299999999998</v>
      </c>
      <c r="E209">
        <v>39.797499999999999</v>
      </c>
      <c r="F209">
        <v>17.052700000000002</v>
      </c>
      <c r="G209">
        <v>16.266100000000002</v>
      </c>
      <c r="H209">
        <v>68.692899999999995</v>
      </c>
      <c r="I209">
        <v>10.3</v>
      </c>
      <c r="J209">
        <v>3.3700000000000001E-2</v>
      </c>
    </row>
    <row r="210" spans="1:10" x14ac:dyDescent="0.2">
      <c r="A210" t="s">
        <v>1505</v>
      </c>
      <c r="B210">
        <v>14456</v>
      </c>
      <c r="C210">
        <v>31.903400000000001</v>
      </c>
      <c r="D210">
        <v>35.917299999999997</v>
      </c>
      <c r="E210">
        <v>36.428100000000001</v>
      </c>
      <c r="F210">
        <v>12.4788</v>
      </c>
      <c r="G210">
        <v>12.5052</v>
      </c>
      <c r="H210">
        <v>34.158299999999997</v>
      </c>
      <c r="I210">
        <v>6.8</v>
      </c>
      <c r="J210">
        <v>2.9600000000000001E-2</v>
      </c>
    </row>
    <row r="211" spans="1:10" x14ac:dyDescent="0.2">
      <c r="A211" t="s">
        <v>1506</v>
      </c>
      <c r="B211">
        <v>2588384</v>
      </c>
      <c r="C211">
        <v>41.262300000000003</v>
      </c>
      <c r="D211">
        <v>42.887999999999998</v>
      </c>
      <c r="E211">
        <v>43.188400000000001</v>
      </c>
      <c r="F211">
        <v>25.941099999999999</v>
      </c>
      <c r="G211">
        <v>25.438500000000001</v>
      </c>
      <c r="H211">
        <v>94.7988</v>
      </c>
      <c r="I211">
        <v>73.5</v>
      </c>
      <c r="J211">
        <v>0.13200000000000001</v>
      </c>
    </row>
    <row r="212" spans="1:10" x14ac:dyDescent="0.2">
      <c r="A212" t="s">
        <v>1507</v>
      </c>
      <c r="B212">
        <v>1893424</v>
      </c>
      <c r="C212">
        <v>37.453600000000002</v>
      </c>
      <c r="D212">
        <v>40.727499999999999</v>
      </c>
      <c r="E212">
        <v>41.407299999999999</v>
      </c>
      <c r="F212">
        <v>22.8918</v>
      </c>
      <c r="G212">
        <v>22.486799999999999</v>
      </c>
      <c r="H212">
        <v>92.278499999999994</v>
      </c>
      <c r="I212">
        <v>74.400000000000006</v>
      </c>
      <c r="J212">
        <v>0.1201</v>
      </c>
    </row>
    <row r="213" spans="1:10" x14ac:dyDescent="0.2">
      <c r="A213" t="s">
        <v>1508</v>
      </c>
      <c r="B213">
        <v>1173096</v>
      </c>
      <c r="C213">
        <v>32.831600000000002</v>
      </c>
      <c r="D213">
        <v>38.712299999999999</v>
      </c>
      <c r="E213">
        <v>39.786299999999997</v>
      </c>
      <c r="F213">
        <v>19.069299999999998</v>
      </c>
      <c r="G213">
        <v>18.709399999999999</v>
      </c>
      <c r="H213">
        <v>86.284099999999995</v>
      </c>
      <c r="I213">
        <v>93.5</v>
      </c>
      <c r="J213">
        <v>0.1321</v>
      </c>
    </row>
    <row r="214" spans="1:10" x14ac:dyDescent="0.2">
      <c r="A214" t="s">
        <v>1509</v>
      </c>
      <c r="B214">
        <v>562680</v>
      </c>
      <c r="C214">
        <v>28.517499999999998</v>
      </c>
      <c r="D214">
        <v>36.573599999999999</v>
      </c>
      <c r="E214">
        <v>37.909599999999998</v>
      </c>
      <c r="F214">
        <v>15.0748</v>
      </c>
      <c r="G214">
        <v>14.7149</v>
      </c>
      <c r="H214">
        <v>74.104799999999997</v>
      </c>
      <c r="I214">
        <v>64.5</v>
      </c>
      <c r="J214">
        <v>7.7100000000000002E-2</v>
      </c>
    </row>
    <row r="215" spans="1:10" x14ac:dyDescent="0.2">
      <c r="A215" t="s">
        <v>1510</v>
      </c>
      <c r="B215">
        <v>219712</v>
      </c>
      <c r="C215">
        <v>25.532900000000001</v>
      </c>
      <c r="D215">
        <v>35.128599999999999</v>
      </c>
      <c r="E215">
        <v>36.249400000000001</v>
      </c>
      <c r="F215">
        <v>11.134600000000001</v>
      </c>
      <c r="G215">
        <v>10.969200000000001</v>
      </c>
      <c r="H215">
        <v>53.817599999999999</v>
      </c>
      <c r="I215">
        <v>40.5</v>
      </c>
      <c r="J215">
        <v>5.33E-2</v>
      </c>
    </row>
    <row r="216" spans="1:10" x14ac:dyDescent="0.2">
      <c r="A216" t="s">
        <v>1511</v>
      </c>
      <c r="B216">
        <v>39160</v>
      </c>
      <c r="C216">
        <v>22.536899999999999</v>
      </c>
      <c r="D216">
        <v>33.069400000000002</v>
      </c>
      <c r="E216">
        <v>34.285699999999999</v>
      </c>
      <c r="F216">
        <v>6.0762</v>
      </c>
      <c r="G216">
        <v>6.5343999999999998</v>
      </c>
      <c r="H216">
        <v>13.543900000000001</v>
      </c>
      <c r="I216">
        <v>15.9</v>
      </c>
      <c r="J216">
        <v>2.9899999999999999E-2</v>
      </c>
    </row>
    <row r="217" spans="1:10" x14ac:dyDescent="0.2">
      <c r="A217" t="s">
        <v>1512</v>
      </c>
      <c r="B217">
        <v>1871088</v>
      </c>
      <c r="C217">
        <v>40.706699999999998</v>
      </c>
      <c r="D217">
        <v>46.4876</v>
      </c>
      <c r="E217">
        <v>46.605800000000002</v>
      </c>
      <c r="F217">
        <v>28.061900000000001</v>
      </c>
      <c r="G217">
        <v>24.315999999999999</v>
      </c>
      <c r="H217">
        <v>94.066000000000003</v>
      </c>
      <c r="I217">
        <v>60.9</v>
      </c>
      <c r="J217">
        <v>0.1046</v>
      </c>
    </row>
    <row r="218" spans="1:10" x14ac:dyDescent="0.2">
      <c r="A218" t="s">
        <v>1513</v>
      </c>
      <c r="B218">
        <v>1312792</v>
      </c>
      <c r="C218">
        <v>37.040700000000001</v>
      </c>
      <c r="D218">
        <v>44.709200000000003</v>
      </c>
      <c r="E218">
        <v>44.598599999999998</v>
      </c>
      <c r="F218">
        <v>24.1905</v>
      </c>
      <c r="G218">
        <v>20.744599999999998</v>
      </c>
      <c r="H218">
        <v>90.987399999999994</v>
      </c>
      <c r="I218">
        <v>59.7</v>
      </c>
      <c r="J218">
        <v>9.6000000000000002E-2</v>
      </c>
    </row>
    <row r="219" spans="1:10" x14ac:dyDescent="0.2">
      <c r="A219" t="s">
        <v>1514</v>
      </c>
      <c r="B219">
        <v>782432</v>
      </c>
      <c r="C219">
        <v>32.923499999999997</v>
      </c>
      <c r="D219">
        <v>42.836199999999998</v>
      </c>
      <c r="E219">
        <v>43.011400000000002</v>
      </c>
      <c r="F219">
        <v>19.692299999999999</v>
      </c>
      <c r="G219">
        <v>16.904699999999998</v>
      </c>
      <c r="H219">
        <v>83.928600000000003</v>
      </c>
      <c r="I219">
        <v>67.900000000000006</v>
      </c>
      <c r="J219">
        <v>7.7799999999999994E-2</v>
      </c>
    </row>
    <row r="220" spans="1:10" x14ac:dyDescent="0.2">
      <c r="A220" t="s">
        <v>1515</v>
      </c>
      <c r="B220">
        <v>366784</v>
      </c>
      <c r="C220">
        <v>28.9953</v>
      </c>
      <c r="D220">
        <v>40.713900000000002</v>
      </c>
      <c r="E220">
        <v>41.271099999999997</v>
      </c>
      <c r="F220">
        <v>15.488899999999999</v>
      </c>
      <c r="G220">
        <v>13.2341</v>
      </c>
      <c r="H220">
        <v>69.362700000000004</v>
      </c>
      <c r="I220">
        <v>47.2</v>
      </c>
      <c r="J220">
        <v>5.6500000000000002E-2</v>
      </c>
    </row>
    <row r="221" spans="1:10" x14ac:dyDescent="0.2">
      <c r="A221" t="s">
        <v>1516</v>
      </c>
      <c r="B221">
        <v>134808</v>
      </c>
      <c r="C221">
        <v>26.196400000000001</v>
      </c>
      <c r="D221">
        <v>39.017899999999997</v>
      </c>
      <c r="E221">
        <v>40.690800000000003</v>
      </c>
      <c r="F221">
        <v>11.6386</v>
      </c>
      <c r="G221">
        <v>9.8773999999999997</v>
      </c>
      <c r="H221">
        <v>47.054499999999997</v>
      </c>
      <c r="I221">
        <v>30</v>
      </c>
      <c r="J221">
        <v>0.04</v>
      </c>
    </row>
    <row r="222" spans="1:10" x14ac:dyDescent="0.2">
      <c r="A222" t="s">
        <v>1517</v>
      </c>
      <c r="B222">
        <v>24408</v>
      </c>
      <c r="C222">
        <v>23.464300000000001</v>
      </c>
      <c r="D222">
        <v>37.7742</v>
      </c>
      <c r="E222">
        <v>38.975700000000003</v>
      </c>
      <c r="F222">
        <v>6.2150999999999996</v>
      </c>
      <c r="G222">
        <v>5.7862</v>
      </c>
      <c r="H222">
        <v>9.0002999999999993</v>
      </c>
      <c r="I222">
        <v>11.5</v>
      </c>
      <c r="J222">
        <v>2.3599999999999999E-2</v>
      </c>
    </row>
    <row r="223" spans="1:10" x14ac:dyDescent="0.2">
      <c r="A223" t="s">
        <v>1518</v>
      </c>
      <c r="B223">
        <v>1346720</v>
      </c>
      <c r="C223">
        <v>42.074599999999997</v>
      </c>
      <c r="D223">
        <v>44.450299999999999</v>
      </c>
      <c r="E223">
        <v>45.216000000000001</v>
      </c>
      <c r="F223">
        <v>28.633299999999998</v>
      </c>
      <c r="G223">
        <v>25.2849</v>
      </c>
      <c r="H223">
        <v>95.252700000000004</v>
      </c>
      <c r="I223">
        <v>48.2</v>
      </c>
      <c r="J223">
        <v>0.11409999999999999</v>
      </c>
    </row>
    <row r="224" spans="1:10" x14ac:dyDescent="0.2">
      <c r="A224" t="s">
        <v>1519</v>
      </c>
      <c r="B224">
        <v>919392</v>
      </c>
      <c r="C224">
        <v>38.825200000000002</v>
      </c>
      <c r="D224">
        <v>42.368699999999997</v>
      </c>
      <c r="E224">
        <v>43.239899999999999</v>
      </c>
      <c r="F224">
        <v>25.604399999999998</v>
      </c>
      <c r="G224">
        <v>22.496200000000002</v>
      </c>
      <c r="H224">
        <v>93.321700000000007</v>
      </c>
      <c r="I224">
        <v>43.5</v>
      </c>
      <c r="J224">
        <v>9.4500000000000001E-2</v>
      </c>
    </row>
    <row r="225" spans="1:10" x14ac:dyDescent="0.2">
      <c r="A225" t="s">
        <v>1520</v>
      </c>
      <c r="B225">
        <v>550936</v>
      </c>
      <c r="C225">
        <v>35.218699999999998</v>
      </c>
      <c r="D225">
        <v>40.158299999999997</v>
      </c>
      <c r="E225">
        <v>41.044499999999999</v>
      </c>
      <c r="F225">
        <v>21.988299999999999</v>
      </c>
      <c r="G225">
        <v>19.2897</v>
      </c>
      <c r="H225">
        <v>88.677899999999994</v>
      </c>
      <c r="I225">
        <v>48.4</v>
      </c>
      <c r="J225">
        <v>7.5499999999999998E-2</v>
      </c>
    </row>
    <row r="226" spans="1:10" x14ac:dyDescent="0.2">
      <c r="A226" t="s">
        <v>1521</v>
      </c>
      <c r="B226">
        <v>302088</v>
      </c>
      <c r="C226">
        <v>31.830100000000002</v>
      </c>
      <c r="D226">
        <v>38.040799999999997</v>
      </c>
      <c r="E226">
        <v>38.844299999999997</v>
      </c>
      <c r="F226">
        <v>18.256</v>
      </c>
      <c r="G226">
        <v>16.117100000000001</v>
      </c>
      <c r="H226">
        <v>79.743499999999997</v>
      </c>
      <c r="I226">
        <v>35</v>
      </c>
      <c r="J226">
        <v>6.5699999999999995E-2</v>
      </c>
    </row>
    <row r="227" spans="1:10" x14ac:dyDescent="0.2">
      <c r="A227" t="s">
        <v>1522</v>
      </c>
      <c r="B227">
        <v>156344</v>
      </c>
      <c r="C227">
        <v>28.8767</v>
      </c>
      <c r="D227">
        <v>35.876800000000003</v>
      </c>
      <c r="E227">
        <v>36.634900000000002</v>
      </c>
      <c r="F227">
        <v>14.636699999999999</v>
      </c>
      <c r="G227">
        <v>13.0816</v>
      </c>
      <c r="H227">
        <v>65.129000000000005</v>
      </c>
      <c r="I227">
        <v>24.3</v>
      </c>
      <c r="J227">
        <v>6.6400000000000001E-2</v>
      </c>
    </row>
    <row r="228" spans="1:10" x14ac:dyDescent="0.2">
      <c r="A228" t="s">
        <v>1523</v>
      </c>
      <c r="B228">
        <v>40488</v>
      </c>
      <c r="C228">
        <v>24.703499999999998</v>
      </c>
      <c r="D228">
        <v>32.840000000000003</v>
      </c>
      <c r="E228">
        <v>33.916899999999998</v>
      </c>
      <c r="F228">
        <v>9.0033999999999992</v>
      </c>
      <c r="G228">
        <v>8.4215</v>
      </c>
      <c r="H228">
        <v>31.3735</v>
      </c>
      <c r="I228">
        <v>12.6</v>
      </c>
      <c r="J228">
        <v>2.8899999999999999E-2</v>
      </c>
    </row>
    <row r="229" spans="1:10" x14ac:dyDescent="0.2">
      <c r="A229" t="s">
        <v>1524</v>
      </c>
      <c r="B229">
        <v>1221576</v>
      </c>
      <c r="C229">
        <v>41.324800000000003</v>
      </c>
      <c r="D229">
        <v>45.297699999999999</v>
      </c>
      <c r="E229">
        <v>43.814999999999998</v>
      </c>
      <c r="F229">
        <v>25.1357</v>
      </c>
      <c r="G229">
        <v>22.362400000000001</v>
      </c>
      <c r="H229">
        <v>94.416600000000003</v>
      </c>
      <c r="I229">
        <v>64.8</v>
      </c>
      <c r="J229">
        <v>8.7999999999999995E-2</v>
      </c>
    </row>
    <row r="230" spans="1:10" x14ac:dyDescent="0.2">
      <c r="A230" t="s">
        <v>1525</v>
      </c>
      <c r="B230">
        <v>762672</v>
      </c>
      <c r="C230">
        <v>38.301099999999998</v>
      </c>
      <c r="D230">
        <v>43.9084</v>
      </c>
      <c r="E230">
        <v>41.647300000000001</v>
      </c>
      <c r="F230">
        <v>23.0425</v>
      </c>
      <c r="G230">
        <v>20.2362</v>
      </c>
      <c r="H230">
        <v>91.819400000000002</v>
      </c>
      <c r="I230">
        <v>52.3</v>
      </c>
      <c r="J230">
        <v>7.2499999999999995E-2</v>
      </c>
    </row>
    <row r="231" spans="1:10" x14ac:dyDescent="0.2">
      <c r="A231" t="s">
        <v>1526</v>
      </c>
      <c r="B231">
        <v>395760</v>
      </c>
      <c r="C231">
        <v>35.044400000000003</v>
      </c>
      <c r="D231">
        <v>42.2911</v>
      </c>
      <c r="E231">
        <v>39.502299999999998</v>
      </c>
      <c r="F231">
        <v>20.066099999999999</v>
      </c>
      <c r="G231">
        <v>17.321999999999999</v>
      </c>
      <c r="H231">
        <v>85.236599999999996</v>
      </c>
      <c r="I231">
        <v>50.1</v>
      </c>
      <c r="J231">
        <v>6.0499999999999998E-2</v>
      </c>
    </row>
    <row r="232" spans="1:10" x14ac:dyDescent="0.2">
      <c r="A232" t="s">
        <v>1527</v>
      </c>
      <c r="B232">
        <v>182936</v>
      </c>
      <c r="C232">
        <v>32.2271</v>
      </c>
      <c r="D232">
        <v>40.4621</v>
      </c>
      <c r="E232">
        <v>37.526499999999999</v>
      </c>
      <c r="F232">
        <v>16.4709</v>
      </c>
      <c r="G232">
        <v>14.239800000000001</v>
      </c>
      <c r="H232">
        <v>72.468900000000005</v>
      </c>
      <c r="I232">
        <v>32.299999999999997</v>
      </c>
      <c r="J232">
        <v>4.5900000000000003E-2</v>
      </c>
    </row>
    <row r="233" spans="1:10" x14ac:dyDescent="0.2">
      <c r="A233" t="s">
        <v>1528</v>
      </c>
      <c r="B233">
        <v>81912</v>
      </c>
      <c r="C233">
        <v>30.004200000000001</v>
      </c>
      <c r="D233">
        <v>38.395400000000002</v>
      </c>
      <c r="E233">
        <v>35.3416</v>
      </c>
      <c r="F233">
        <v>13.064500000000001</v>
      </c>
      <c r="G233">
        <v>11.5419</v>
      </c>
      <c r="H233">
        <v>53.1252</v>
      </c>
      <c r="I233">
        <v>20</v>
      </c>
      <c r="J233">
        <v>3.85E-2</v>
      </c>
    </row>
    <row r="234" spans="1:10" x14ac:dyDescent="0.2">
      <c r="A234" t="s">
        <v>1529</v>
      </c>
      <c r="B234">
        <v>17456</v>
      </c>
      <c r="C234">
        <v>27.0395</v>
      </c>
      <c r="D234">
        <v>34.454700000000003</v>
      </c>
      <c r="E234">
        <v>32.183199999999999</v>
      </c>
      <c r="F234">
        <v>8.4006000000000007</v>
      </c>
      <c r="G234">
        <v>7.9596</v>
      </c>
      <c r="H234">
        <v>13.968299999999999</v>
      </c>
      <c r="I234">
        <v>8.8000000000000007</v>
      </c>
      <c r="J234">
        <v>2.5999999999999999E-2</v>
      </c>
    </row>
    <row r="235" spans="1:10" x14ac:dyDescent="0.2">
      <c r="A235" t="s">
        <v>1530</v>
      </c>
      <c r="B235">
        <v>810912</v>
      </c>
      <c r="C235">
        <v>43.018300000000004</v>
      </c>
      <c r="D235">
        <v>46.093800000000002</v>
      </c>
      <c r="E235">
        <v>44.721200000000003</v>
      </c>
      <c r="F235">
        <v>23.278700000000001</v>
      </c>
      <c r="G235">
        <v>22.848400000000002</v>
      </c>
      <c r="H235">
        <v>93.425200000000004</v>
      </c>
      <c r="I235">
        <v>44.8</v>
      </c>
      <c r="J235">
        <v>7.7899999999999997E-2</v>
      </c>
    </row>
    <row r="236" spans="1:10" x14ac:dyDescent="0.2">
      <c r="A236" t="s">
        <v>1531</v>
      </c>
      <c r="B236">
        <v>549240</v>
      </c>
      <c r="C236">
        <v>40.4861</v>
      </c>
      <c r="D236">
        <v>44.508099999999999</v>
      </c>
      <c r="E236">
        <v>42.640999999999998</v>
      </c>
      <c r="F236">
        <v>20.566500000000001</v>
      </c>
      <c r="G236">
        <v>20.466999999999999</v>
      </c>
      <c r="H236">
        <v>90.148300000000006</v>
      </c>
      <c r="I236">
        <v>37</v>
      </c>
      <c r="J236">
        <v>7.3099999999999998E-2</v>
      </c>
    </row>
    <row r="237" spans="1:10" x14ac:dyDescent="0.2">
      <c r="A237" t="s">
        <v>1532</v>
      </c>
      <c r="B237">
        <v>331920</v>
      </c>
      <c r="C237">
        <v>37.424900000000001</v>
      </c>
      <c r="D237">
        <v>42.712200000000003</v>
      </c>
      <c r="E237">
        <v>40.122599999999998</v>
      </c>
      <c r="F237">
        <v>17.480399999999999</v>
      </c>
      <c r="G237">
        <v>17.6998</v>
      </c>
      <c r="H237">
        <v>82.769599999999997</v>
      </c>
      <c r="I237">
        <v>37</v>
      </c>
      <c r="J237">
        <v>5.74E-2</v>
      </c>
    </row>
    <row r="238" spans="1:10" x14ac:dyDescent="0.2">
      <c r="A238" t="s">
        <v>1533</v>
      </c>
      <c r="B238">
        <v>182720</v>
      </c>
      <c r="C238">
        <v>34.204099999999997</v>
      </c>
      <c r="D238">
        <v>40.821899999999999</v>
      </c>
      <c r="E238">
        <v>37.482500000000002</v>
      </c>
      <c r="F238">
        <v>14.2102</v>
      </c>
      <c r="G238">
        <v>14.7281</v>
      </c>
      <c r="H238">
        <v>69.8476</v>
      </c>
      <c r="I238">
        <v>25.9</v>
      </c>
      <c r="J238">
        <v>6.7100000000000007E-2</v>
      </c>
    </row>
    <row r="239" spans="1:10" x14ac:dyDescent="0.2">
      <c r="A239" t="s">
        <v>1534</v>
      </c>
      <c r="B239">
        <v>85656</v>
      </c>
      <c r="C239">
        <v>31.077300000000001</v>
      </c>
      <c r="D239">
        <v>38.823799999999999</v>
      </c>
      <c r="E239">
        <v>34.939700000000002</v>
      </c>
      <c r="F239">
        <v>10.865399999999999</v>
      </c>
      <c r="G239">
        <v>11.6233</v>
      </c>
      <c r="H239">
        <v>50.863399999999999</v>
      </c>
      <c r="I239">
        <v>18</v>
      </c>
      <c r="J239">
        <v>3.9199999999999999E-2</v>
      </c>
    </row>
    <row r="240" spans="1:10" x14ac:dyDescent="0.2">
      <c r="A240" t="s">
        <v>1535</v>
      </c>
      <c r="B240">
        <v>13488</v>
      </c>
      <c r="C240">
        <v>27.241299999999999</v>
      </c>
      <c r="D240">
        <v>36.138100000000001</v>
      </c>
      <c r="E240">
        <v>31.393799999999999</v>
      </c>
      <c r="F240">
        <v>6.4713000000000003</v>
      </c>
      <c r="G240">
        <v>7.2953999999999999</v>
      </c>
      <c r="H240">
        <v>13.327999999999999</v>
      </c>
      <c r="I240">
        <v>8.1999999999999993</v>
      </c>
      <c r="J240">
        <v>2.3900000000000001E-2</v>
      </c>
    </row>
    <row r="241" spans="1:10" x14ac:dyDescent="0.2">
      <c r="A241" t="s">
        <v>1536</v>
      </c>
      <c r="B241">
        <v>1453488</v>
      </c>
      <c r="C241">
        <v>41.6509</v>
      </c>
      <c r="D241">
        <v>44.789099999999998</v>
      </c>
      <c r="E241">
        <v>44.577599999999997</v>
      </c>
      <c r="F241">
        <v>26.2773</v>
      </c>
      <c r="G241">
        <v>23.221299999999999</v>
      </c>
      <c r="H241">
        <v>91.585899999999995</v>
      </c>
      <c r="I241">
        <v>78.5</v>
      </c>
      <c r="J241">
        <v>0.1045</v>
      </c>
    </row>
    <row r="242" spans="1:10" x14ac:dyDescent="0.2">
      <c r="A242" t="s">
        <v>1537</v>
      </c>
      <c r="B242">
        <v>879800</v>
      </c>
      <c r="C242">
        <v>38.103999999999999</v>
      </c>
      <c r="D242">
        <v>43.209899999999998</v>
      </c>
      <c r="E242">
        <v>42.893799999999999</v>
      </c>
      <c r="F242">
        <v>22.599499999999999</v>
      </c>
      <c r="G242">
        <v>19.7133</v>
      </c>
      <c r="H242">
        <v>86.833100000000002</v>
      </c>
      <c r="I242">
        <v>62.1</v>
      </c>
      <c r="J242">
        <v>8.6499999999999994E-2</v>
      </c>
    </row>
    <row r="243" spans="1:10" x14ac:dyDescent="0.2">
      <c r="A243" t="s">
        <v>1538</v>
      </c>
      <c r="B243">
        <v>388336</v>
      </c>
      <c r="C243">
        <v>34.452199999999998</v>
      </c>
      <c r="D243">
        <v>41.469799999999999</v>
      </c>
      <c r="E243">
        <v>41.144599999999997</v>
      </c>
      <c r="F243">
        <v>18.054400000000001</v>
      </c>
      <c r="G243">
        <v>15.547499999999999</v>
      </c>
      <c r="H243">
        <v>76.330399999999997</v>
      </c>
      <c r="I243">
        <v>54.3</v>
      </c>
      <c r="J243">
        <v>6.2100000000000002E-2</v>
      </c>
    </row>
    <row r="244" spans="1:10" x14ac:dyDescent="0.2">
      <c r="A244" t="s">
        <v>1539</v>
      </c>
      <c r="B244">
        <v>140928</v>
      </c>
      <c r="C244">
        <v>31.862300000000001</v>
      </c>
      <c r="D244">
        <v>39.834299999999999</v>
      </c>
      <c r="E244">
        <v>39.5107</v>
      </c>
      <c r="F244">
        <v>13.8064</v>
      </c>
      <c r="G244">
        <v>11.999599999999999</v>
      </c>
      <c r="H244">
        <v>57.582000000000001</v>
      </c>
      <c r="I244">
        <v>33.299999999999997</v>
      </c>
      <c r="J244">
        <v>4.9399999999999999E-2</v>
      </c>
    </row>
    <row r="245" spans="1:10" x14ac:dyDescent="0.2">
      <c r="A245" t="s">
        <v>1540</v>
      </c>
      <c r="B245">
        <v>54536</v>
      </c>
      <c r="C245">
        <v>30.248100000000001</v>
      </c>
      <c r="D245">
        <v>38.054900000000004</v>
      </c>
      <c r="E245">
        <v>37.81</v>
      </c>
      <c r="F245">
        <v>10.395899999999999</v>
      </c>
      <c r="G245">
        <v>9.4804999999999993</v>
      </c>
      <c r="H245">
        <v>30.905799999999999</v>
      </c>
      <c r="I245">
        <v>17.8</v>
      </c>
      <c r="J245">
        <v>6.4100000000000004E-2</v>
      </c>
    </row>
    <row r="246" spans="1:10" x14ac:dyDescent="0.2">
      <c r="A246" t="s">
        <v>1541</v>
      </c>
      <c r="B246">
        <v>12512</v>
      </c>
      <c r="C246">
        <v>28.365200000000002</v>
      </c>
      <c r="D246">
        <v>34.153799999999997</v>
      </c>
      <c r="E246">
        <v>34.172699999999999</v>
      </c>
      <c r="F246">
        <v>6.9383999999999997</v>
      </c>
      <c r="G246">
        <v>6.9705000000000004</v>
      </c>
      <c r="H246">
        <v>1.96</v>
      </c>
      <c r="I246">
        <v>7.8</v>
      </c>
      <c r="J246">
        <v>2.1899999999999999E-2</v>
      </c>
    </row>
    <row r="247" spans="1:10" x14ac:dyDescent="0.2">
      <c r="A247" t="s">
        <v>1542</v>
      </c>
      <c r="B247">
        <v>1561752</v>
      </c>
      <c r="C247">
        <v>40.760899999999999</v>
      </c>
      <c r="D247">
        <v>46.280200000000001</v>
      </c>
      <c r="E247">
        <v>46.262999999999998</v>
      </c>
      <c r="F247">
        <v>24.290600000000001</v>
      </c>
      <c r="G247">
        <v>23.481000000000002</v>
      </c>
      <c r="H247">
        <v>95.136600000000001</v>
      </c>
      <c r="I247">
        <v>58.4</v>
      </c>
      <c r="J247">
        <v>8.77E-2</v>
      </c>
    </row>
    <row r="248" spans="1:10" x14ac:dyDescent="0.2">
      <c r="A248" t="s">
        <v>1543</v>
      </c>
      <c r="B248">
        <v>1021224</v>
      </c>
      <c r="C248">
        <v>36.985399999999998</v>
      </c>
      <c r="D248">
        <v>44.942399999999999</v>
      </c>
      <c r="E248">
        <v>44.955800000000004</v>
      </c>
      <c r="F248">
        <v>21.0305</v>
      </c>
      <c r="G248">
        <v>20.16</v>
      </c>
      <c r="H248">
        <v>93.0304</v>
      </c>
      <c r="I248">
        <v>50.8</v>
      </c>
      <c r="J248">
        <v>8.2100000000000006E-2</v>
      </c>
    </row>
    <row r="249" spans="1:10" x14ac:dyDescent="0.2">
      <c r="A249" t="s">
        <v>1544</v>
      </c>
      <c r="B249">
        <v>485440</v>
      </c>
      <c r="C249">
        <v>32.933100000000003</v>
      </c>
      <c r="D249">
        <v>43.088999999999999</v>
      </c>
      <c r="E249">
        <v>43.286200000000001</v>
      </c>
      <c r="F249">
        <v>16.6447</v>
      </c>
      <c r="G249">
        <v>15.859</v>
      </c>
      <c r="H249">
        <v>87.567700000000002</v>
      </c>
      <c r="I249">
        <v>49.3</v>
      </c>
      <c r="J249">
        <v>7.7100000000000002E-2</v>
      </c>
    </row>
    <row r="250" spans="1:10" x14ac:dyDescent="0.2">
      <c r="A250" t="s">
        <v>1545</v>
      </c>
      <c r="B250">
        <v>193040</v>
      </c>
      <c r="C250">
        <v>30.117999999999999</v>
      </c>
      <c r="D250">
        <v>40.437600000000003</v>
      </c>
      <c r="E250">
        <v>41.070599999999999</v>
      </c>
      <c r="F250">
        <v>12.960699999999999</v>
      </c>
      <c r="G250">
        <v>12.4214</v>
      </c>
      <c r="H250">
        <v>77.188999999999993</v>
      </c>
      <c r="I250">
        <v>32.1</v>
      </c>
      <c r="J250">
        <v>4.3799999999999999E-2</v>
      </c>
    </row>
    <row r="251" spans="1:10" x14ac:dyDescent="0.2">
      <c r="A251" t="s">
        <v>1546</v>
      </c>
      <c r="B251">
        <v>87072</v>
      </c>
      <c r="C251">
        <v>28.361499999999999</v>
      </c>
      <c r="D251">
        <v>39.447499999999998</v>
      </c>
      <c r="E251">
        <v>39.994799999999998</v>
      </c>
      <c r="F251">
        <v>10.4399</v>
      </c>
      <c r="G251">
        <v>10.4055</v>
      </c>
      <c r="H251">
        <v>61.4955</v>
      </c>
      <c r="I251">
        <v>19.600000000000001</v>
      </c>
      <c r="J251">
        <v>3.39E-2</v>
      </c>
    </row>
    <row r="252" spans="1:10" x14ac:dyDescent="0.2">
      <c r="A252" t="s">
        <v>1547</v>
      </c>
      <c r="B252">
        <v>23440</v>
      </c>
      <c r="C252">
        <v>25.435500000000001</v>
      </c>
      <c r="D252">
        <v>36.845999999999997</v>
      </c>
      <c r="E252">
        <v>37.782400000000003</v>
      </c>
      <c r="F252">
        <v>7.2680999999999996</v>
      </c>
      <c r="G252">
        <v>7.7313999999999998</v>
      </c>
      <c r="H252">
        <v>27.212</v>
      </c>
      <c r="I252">
        <v>9.6</v>
      </c>
      <c r="J252">
        <v>2.4199999999999999E-2</v>
      </c>
    </row>
    <row r="253" spans="1:10" x14ac:dyDescent="0.2">
      <c r="A253" t="s">
        <v>1548</v>
      </c>
      <c r="B253">
        <v>1895760</v>
      </c>
      <c r="C253">
        <v>40.3476</v>
      </c>
      <c r="D253">
        <v>42.554400000000001</v>
      </c>
      <c r="E253">
        <v>42.084699999999998</v>
      </c>
      <c r="F253">
        <v>25.3445</v>
      </c>
      <c r="G253">
        <v>24.139399999999998</v>
      </c>
      <c r="H253">
        <v>95.161100000000005</v>
      </c>
      <c r="I253">
        <v>69.3</v>
      </c>
      <c r="J253">
        <v>9.9900000000000003E-2</v>
      </c>
    </row>
    <row r="254" spans="1:10" x14ac:dyDescent="0.2">
      <c r="A254" t="s">
        <v>1549</v>
      </c>
      <c r="B254">
        <v>1278336</v>
      </c>
      <c r="C254">
        <v>36.687899999999999</v>
      </c>
      <c r="D254">
        <v>40.839399999999998</v>
      </c>
      <c r="E254">
        <v>40.4208</v>
      </c>
      <c r="F254">
        <v>21.5029</v>
      </c>
      <c r="G254">
        <v>20.474</v>
      </c>
      <c r="H254">
        <v>92.944500000000005</v>
      </c>
      <c r="I254">
        <v>61.4</v>
      </c>
      <c r="J254">
        <v>7.9799999999999996E-2</v>
      </c>
    </row>
    <row r="255" spans="1:10" x14ac:dyDescent="0.2">
      <c r="A255" t="s">
        <v>1550</v>
      </c>
      <c r="B255">
        <v>740960</v>
      </c>
      <c r="C255">
        <v>32.767800000000001</v>
      </c>
      <c r="D255">
        <v>39.036099999999998</v>
      </c>
      <c r="E255">
        <v>39.169699999999999</v>
      </c>
      <c r="F255">
        <v>17.378399999999999</v>
      </c>
      <c r="G255">
        <v>16.729900000000001</v>
      </c>
      <c r="H255">
        <v>87.707800000000006</v>
      </c>
      <c r="I255">
        <v>68.3</v>
      </c>
      <c r="J255">
        <v>6.3799999999999996E-2</v>
      </c>
    </row>
    <row r="256" spans="1:10" x14ac:dyDescent="0.2">
      <c r="A256" t="s">
        <v>1551</v>
      </c>
      <c r="B256">
        <v>369768</v>
      </c>
      <c r="C256">
        <v>29.190100000000001</v>
      </c>
      <c r="D256">
        <v>37.145600000000002</v>
      </c>
      <c r="E256">
        <v>37.914900000000003</v>
      </c>
      <c r="F256">
        <v>13.3588</v>
      </c>
      <c r="G256">
        <v>13.0977</v>
      </c>
      <c r="H256">
        <v>76.397400000000005</v>
      </c>
      <c r="I256">
        <v>45.7</v>
      </c>
      <c r="J256">
        <v>5.62E-2</v>
      </c>
    </row>
    <row r="257" spans="1:10" x14ac:dyDescent="0.2">
      <c r="A257" t="s">
        <v>1552</v>
      </c>
      <c r="B257">
        <v>160032</v>
      </c>
      <c r="C257">
        <v>26.3584</v>
      </c>
      <c r="D257">
        <v>34.957500000000003</v>
      </c>
      <c r="E257">
        <v>36.455500000000001</v>
      </c>
      <c r="F257">
        <v>9.7477999999999998</v>
      </c>
      <c r="G257">
        <v>9.9196000000000009</v>
      </c>
      <c r="H257">
        <v>58.494399999999999</v>
      </c>
      <c r="I257">
        <v>29.3</v>
      </c>
      <c r="J257">
        <v>4.1000000000000002E-2</v>
      </c>
    </row>
    <row r="258" spans="1:10" x14ac:dyDescent="0.2">
      <c r="A258" t="s">
        <v>1553</v>
      </c>
      <c r="B258">
        <v>29208</v>
      </c>
      <c r="C258">
        <v>23.081299999999999</v>
      </c>
      <c r="D258">
        <v>33.017200000000003</v>
      </c>
      <c r="E258">
        <v>34.810699999999997</v>
      </c>
      <c r="F258">
        <v>5.6007999999999996</v>
      </c>
      <c r="G258">
        <v>6.1749000000000001</v>
      </c>
      <c r="H258">
        <v>25.160799999999998</v>
      </c>
      <c r="I258">
        <v>12.2</v>
      </c>
      <c r="J258">
        <v>2.4199999999999999E-2</v>
      </c>
    </row>
    <row r="259" spans="1:10" x14ac:dyDescent="0.2">
      <c r="A259" t="s">
        <v>1554</v>
      </c>
      <c r="B259">
        <v>1102568</v>
      </c>
      <c r="C259">
        <v>42.651899999999998</v>
      </c>
      <c r="D259">
        <v>44.494300000000003</v>
      </c>
      <c r="E259">
        <v>46.140900000000002</v>
      </c>
      <c r="F259">
        <v>24.615400000000001</v>
      </c>
      <c r="G259">
        <v>23.932600000000001</v>
      </c>
      <c r="H259">
        <v>95.093900000000005</v>
      </c>
      <c r="I259">
        <v>43.1</v>
      </c>
      <c r="J259">
        <v>0.12939999999999999</v>
      </c>
    </row>
    <row r="260" spans="1:10" x14ac:dyDescent="0.2">
      <c r="A260" t="s">
        <v>1555</v>
      </c>
      <c r="B260">
        <v>762096</v>
      </c>
      <c r="C260">
        <v>39.639099999999999</v>
      </c>
      <c r="D260">
        <v>42.533700000000003</v>
      </c>
      <c r="E260">
        <v>44.629800000000003</v>
      </c>
      <c r="F260">
        <v>21.5885</v>
      </c>
      <c r="G260">
        <v>21.234400000000001</v>
      </c>
      <c r="H260">
        <v>92.746499999999997</v>
      </c>
      <c r="I260">
        <v>37.9</v>
      </c>
      <c r="J260">
        <v>7.7299999999999994E-2</v>
      </c>
    </row>
    <row r="261" spans="1:10" x14ac:dyDescent="0.2">
      <c r="A261" t="s">
        <v>1556</v>
      </c>
      <c r="B261">
        <v>465264</v>
      </c>
      <c r="C261">
        <v>36.103000000000002</v>
      </c>
      <c r="D261">
        <v>40.527299999999997</v>
      </c>
      <c r="E261">
        <v>42.806699999999999</v>
      </c>
      <c r="F261">
        <v>18.278199999999998</v>
      </c>
      <c r="G261">
        <v>18.2943</v>
      </c>
      <c r="H261">
        <v>87.597800000000007</v>
      </c>
      <c r="I261">
        <v>42.6</v>
      </c>
      <c r="J261">
        <v>6.5100000000000005E-2</v>
      </c>
    </row>
    <row r="262" spans="1:10" x14ac:dyDescent="0.2">
      <c r="A262" t="s">
        <v>1557</v>
      </c>
      <c r="B262">
        <v>256920</v>
      </c>
      <c r="C262">
        <v>32.5471</v>
      </c>
      <c r="D262">
        <v>38.597999999999999</v>
      </c>
      <c r="E262">
        <v>41.1417</v>
      </c>
      <c r="F262">
        <v>15.3589</v>
      </c>
      <c r="G262">
        <v>15.5738</v>
      </c>
      <c r="H262">
        <v>77.246799999999993</v>
      </c>
      <c r="I262">
        <v>30.4</v>
      </c>
      <c r="J262">
        <v>5.1799999999999999E-2</v>
      </c>
    </row>
    <row r="263" spans="1:10" x14ac:dyDescent="0.2">
      <c r="A263" t="s">
        <v>1558</v>
      </c>
      <c r="B263">
        <v>123536</v>
      </c>
      <c r="C263">
        <v>29.420200000000001</v>
      </c>
      <c r="D263">
        <v>36.177700000000002</v>
      </c>
      <c r="E263">
        <v>38.957000000000001</v>
      </c>
      <c r="F263">
        <v>12.682399999999999</v>
      </c>
      <c r="G263">
        <v>13.0083</v>
      </c>
      <c r="H263">
        <v>60.497</v>
      </c>
      <c r="I263">
        <v>21.2</v>
      </c>
      <c r="J263">
        <v>3.9600000000000003E-2</v>
      </c>
    </row>
    <row r="264" spans="1:10" x14ac:dyDescent="0.2">
      <c r="A264" t="s">
        <v>1559</v>
      </c>
      <c r="B264">
        <v>24712</v>
      </c>
      <c r="C264">
        <v>25.453600000000002</v>
      </c>
      <c r="D264">
        <v>33.635899999999999</v>
      </c>
      <c r="E264">
        <v>36.765300000000003</v>
      </c>
      <c r="F264">
        <v>7.8818999999999999</v>
      </c>
      <c r="G264">
        <v>8.5016999999999996</v>
      </c>
      <c r="H264">
        <v>22.764500000000002</v>
      </c>
      <c r="I264">
        <v>10.199999999999999</v>
      </c>
      <c r="J264">
        <v>2.6599999999999999E-2</v>
      </c>
    </row>
    <row r="265" spans="1:10" x14ac:dyDescent="0.2">
      <c r="A265" t="s">
        <v>1560</v>
      </c>
      <c r="B265">
        <v>392736</v>
      </c>
      <c r="C265">
        <v>46.006700000000002</v>
      </c>
      <c r="D265">
        <v>48.667299999999997</v>
      </c>
      <c r="E265">
        <v>48.435699999999997</v>
      </c>
      <c r="F265">
        <v>24.9526</v>
      </c>
      <c r="G265">
        <v>25.273</v>
      </c>
      <c r="H265">
        <v>95.456999999999994</v>
      </c>
      <c r="I265">
        <v>26</v>
      </c>
      <c r="J265">
        <v>8.0299999999999996E-2</v>
      </c>
    </row>
    <row r="266" spans="1:10" x14ac:dyDescent="0.2">
      <c r="A266" t="s">
        <v>1561</v>
      </c>
      <c r="B266">
        <v>276176</v>
      </c>
      <c r="C266">
        <v>43.356900000000003</v>
      </c>
      <c r="D266">
        <v>47.1738</v>
      </c>
      <c r="E266">
        <v>47.017600000000002</v>
      </c>
      <c r="F266">
        <v>24.032299999999999</v>
      </c>
      <c r="G266">
        <v>24.321300000000001</v>
      </c>
      <c r="H266">
        <v>93.766300000000001</v>
      </c>
      <c r="I266">
        <v>21.2</v>
      </c>
      <c r="J266">
        <v>4.0300000000000002E-2</v>
      </c>
    </row>
    <row r="267" spans="1:10" x14ac:dyDescent="0.2">
      <c r="A267" t="s">
        <v>1562</v>
      </c>
      <c r="B267">
        <v>171184</v>
      </c>
      <c r="C267">
        <v>39.948300000000003</v>
      </c>
      <c r="D267">
        <v>45.610700000000001</v>
      </c>
      <c r="E267">
        <v>45.324300000000001</v>
      </c>
      <c r="F267">
        <v>22.535499999999999</v>
      </c>
      <c r="G267">
        <v>22.770399999999999</v>
      </c>
      <c r="H267">
        <v>89.825500000000005</v>
      </c>
      <c r="I267">
        <v>21.6</v>
      </c>
      <c r="J267">
        <v>3.5900000000000001E-2</v>
      </c>
    </row>
    <row r="268" spans="1:10" x14ac:dyDescent="0.2">
      <c r="A268" t="s">
        <v>1563</v>
      </c>
      <c r="B268">
        <v>98304</v>
      </c>
      <c r="C268">
        <v>36.4998</v>
      </c>
      <c r="D268">
        <v>43.329700000000003</v>
      </c>
      <c r="E268">
        <v>43.167400000000001</v>
      </c>
      <c r="F268">
        <v>20.340199999999999</v>
      </c>
      <c r="G268">
        <v>20.582799999999999</v>
      </c>
      <c r="H268">
        <v>82.016599999999997</v>
      </c>
      <c r="I268">
        <v>16.5</v>
      </c>
      <c r="J268">
        <v>3.1E-2</v>
      </c>
    </row>
    <row r="269" spans="1:10" x14ac:dyDescent="0.2">
      <c r="A269" t="s">
        <v>1564</v>
      </c>
      <c r="B269">
        <v>52976</v>
      </c>
      <c r="C269">
        <v>33.459000000000003</v>
      </c>
      <c r="D269">
        <v>41.160499999999999</v>
      </c>
      <c r="E269">
        <v>41.066600000000001</v>
      </c>
      <c r="F269">
        <v>17.627199999999998</v>
      </c>
      <c r="G269">
        <v>17.947700000000001</v>
      </c>
      <c r="H269">
        <v>68.824700000000007</v>
      </c>
      <c r="I269">
        <v>12</v>
      </c>
      <c r="J269">
        <v>2.5499999999999998E-2</v>
      </c>
    </row>
    <row r="270" spans="1:10" x14ac:dyDescent="0.2">
      <c r="A270" t="s">
        <v>1565</v>
      </c>
      <c r="B270">
        <v>15320</v>
      </c>
      <c r="C270">
        <v>29.020199999999999</v>
      </c>
      <c r="D270">
        <v>38.261899999999997</v>
      </c>
      <c r="E270">
        <v>37.423000000000002</v>
      </c>
      <c r="F270">
        <v>13.0214</v>
      </c>
      <c r="G270">
        <v>13.440200000000001</v>
      </c>
      <c r="H270">
        <v>31.578399999999998</v>
      </c>
      <c r="I270">
        <v>7.1</v>
      </c>
      <c r="J270">
        <v>2.3900000000000001E-2</v>
      </c>
    </row>
    <row r="271" spans="1:10" x14ac:dyDescent="0.2">
      <c r="A271" t="s">
        <v>1566</v>
      </c>
      <c r="B271">
        <v>706656</v>
      </c>
      <c r="C271">
        <v>43.606200000000001</v>
      </c>
      <c r="D271">
        <v>45.032800000000002</v>
      </c>
      <c r="E271">
        <v>44.669400000000003</v>
      </c>
      <c r="F271">
        <v>26.104199999999999</v>
      </c>
      <c r="G271">
        <v>25.2806</v>
      </c>
      <c r="H271">
        <v>94.558999999999997</v>
      </c>
      <c r="I271">
        <v>44.3</v>
      </c>
      <c r="J271">
        <v>6.0100000000000001E-2</v>
      </c>
    </row>
    <row r="272" spans="1:10" x14ac:dyDescent="0.2">
      <c r="A272" t="s">
        <v>1567</v>
      </c>
      <c r="B272">
        <v>464696</v>
      </c>
      <c r="C272">
        <v>40.976199999999999</v>
      </c>
      <c r="D272">
        <v>43.008000000000003</v>
      </c>
      <c r="E272">
        <v>42.3688</v>
      </c>
      <c r="F272">
        <v>23.219200000000001</v>
      </c>
      <c r="G272">
        <v>22.8109</v>
      </c>
      <c r="H272">
        <v>91.886899999999997</v>
      </c>
      <c r="I272">
        <v>36.5</v>
      </c>
      <c r="J272">
        <v>5.04E-2</v>
      </c>
    </row>
    <row r="273" spans="1:10" x14ac:dyDescent="0.2">
      <c r="A273" t="s">
        <v>1568</v>
      </c>
      <c r="B273">
        <v>274480</v>
      </c>
      <c r="C273">
        <v>37.888199999999998</v>
      </c>
      <c r="D273">
        <v>40.592199999999998</v>
      </c>
      <c r="E273">
        <v>39.833199999999998</v>
      </c>
      <c r="F273">
        <v>19.703199999999999</v>
      </c>
      <c r="G273">
        <v>19.712399999999999</v>
      </c>
      <c r="H273">
        <v>85.704300000000003</v>
      </c>
      <c r="I273">
        <v>35.200000000000003</v>
      </c>
      <c r="J273">
        <v>4.5900000000000003E-2</v>
      </c>
    </row>
    <row r="274" spans="1:10" x14ac:dyDescent="0.2">
      <c r="A274" t="s">
        <v>1569</v>
      </c>
      <c r="B274">
        <v>152776</v>
      </c>
      <c r="C274">
        <v>34.793599999999998</v>
      </c>
      <c r="D274">
        <v>38.325400000000002</v>
      </c>
      <c r="E274">
        <v>37.541400000000003</v>
      </c>
      <c r="F274">
        <v>16.058900000000001</v>
      </c>
      <c r="G274">
        <v>16.460999999999999</v>
      </c>
      <c r="H274">
        <v>73.034400000000005</v>
      </c>
      <c r="I274">
        <v>23.6</v>
      </c>
      <c r="J274">
        <v>4.0099999999999997E-2</v>
      </c>
    </row>
    <row r="275" spans="1:10" x14ac:dyDescent="0.2">
      <c r="A275" t="s">
        <v>1570</v>
      </c>
      <c r="B275">
        <v>82736</v>
      </c>
      <c r="C275">
        <v>31.959</v>
      </c>
      <c r="D275">
        <v>36.0931</v>
      </c>
      <c r="E275">
        <v>35.232599999999998</v>
      </c>
      <c r="F275">
        <v>12.6798</v>
      </c>
      <c r="G275">
        <v>13.382400000000001</v>
      </c>
      <c r="H275">
        <v>54.6982</v>
      </c>
      <c r="I275">
        <v>16.3</v>
      </c>
      <c r="J275">
        <v>3.4200000000000001E-2</v>
      </c>
    </row>
    <row r="276" spans="1:10" x14ac:dyDescent="0.2">
      <c r="A276" t="s">
        <v>1571</v>
      </c>
      <c r="B276">
        <v>23672</v>
      </c>
      <c r="C276">
        <v>27.764500000000002</v>
      </c>
      <c r="D276">
        <v>32.542200000000001</v>
      </c>
      <c r="E276">
        <v>31.4969</v>
      </c>
      <c r="F276">
        <v>8.0408000000000008</v>
      </c>
      <c r="G276">
        <v>8.9404000000000003</v>
      </c>
      <c r="H276">
        <v>18.5989</v>
      </c>
      <c r="I276">
        <v>8.1999999999999993</v>
      </c>
      <c r="J276">
        <v>2.5999999999999999E-2</v>
      </c>
    </row>
    <row r="277" spans="1:10" x14ac:dyDescent="0.2">
      <c r="A277" t="s">
        <v>1572</v>
      </c>
      <c r="B277">
        <v>512480</v>
      </c>
      <c r="C277">
        <v>42.151600000000002</v>
      </c>
      <c r="D277">
        <v>55.056100000000001</v>
      </c>
      <c r="E277">
        <v>60</v>
      </c>
      <c r="F277">
        <v>23.502800000000001</v>
      </c>
      <c r="G277">
        <v>22.6433</v>
      </c>
      <c r="H277">
        <v>94.417000000000002</v>
      </c>
      <c r="I277">
        <v>31.6</v>
      </c>
      <c r="J277">
        <v>4.3799999999999999E-2</v>
      </c>
    </row>
    <row r="278" spans="1:10" x14ac:dyDescent="0.2">
      <c r="A278" t="s">
        <v>1573</v>
      </c>
      <c r="B278">
        <v>332344</v>
      </c>
      <c r="C278">
        <v>40.1633</v>
      </c>
      <c r="D278">
        <v>55.056100000000001</v>
      </c>
      <c r="E278">
        <v>60</v>
      </c>
      <c r="F278">
        <v>21.020299999999999</v>
      </c>
      <c r="G278">
        <v>20.611999999999998</v>
      </c>
      <c r="H278">
        <v>91.626400000000004</v>
      </c>
      <c r="I278">
        <v>24</v>
      </c>
      <c r="J278">
        <v>4.2099999999999999E-2</v>
      </c>
    </row>
    <row r="279" spans="1:10" x14ac:dyDescent="0.2">
      <c r="A279" t="s">
        <v>1574</v>
      </c>
      <c r="B279">
        <v>191560</v>
      </c>
      <c r="C279">
        <v>37.563699999999997</v>
      </c>
      <c r="D279">
        <v>55.056100000000001</v>
      </c>
      <c r="E279">
        <v>60</v>
      </c>
      <c r="F279">
        <v>17.943300000000001</v>
      </c>
      <c r="G279">
        <v>17.966999999999999</v>
      </c>
      <c r="H279">
        <v>85.215699999999998</v>
      </c>
      <c r="I279">
        <v>22.4</v>
      </c>
      <c r="J279">
        <v>3.7699999999999997E-2</v>
      </c>
    </row>
    <row r="280" spans="1:10" x14ac:dyDescent="0.2">
      <c r="A280" t="s">
        <v>1575</v>
      </c>
      <c r="B280">
        <v>100264</v>
      </c>
      <c r="C280">
        <v>34.786000000000001</v>
      </c>
      <c r="D280">
        <v>55.056100000000001</v>
      </c>
      <c r="E280">
        <v>60</v>
      </c>
      <c r="F280">
        <v>14.440099999999999</v>
      </c>
      <c r="G280">
        <v>14.8459</v>
      </c>
      <c r="H280">
        <v>73.373699999999999</v>
      </c>
      <c r="I280">
        <v>15.9</v>
      </c>
      <c r="J280">
        <v>3.39E-2</v>
      </c>
    </row>
    <row r="281" spans="1:10" x14ac:dyDescent="0.2">
      <c r="A281" t="s">
        <v>1576</v>
      </c>
      <c r="B281">
        <v>48584</v>
      </c>
      <c r="C281">
        <v>32.249499999999998</v>
      </c>
      <c r="D281">
        <v>55.056100000000001</v>
      </c>
      <c r="E281">
        <v>60</v>
      </c>
      <c r="F281">
        <v>10.9474</v>
      </c>
      <c r="G281">
        <v>11.659000000000001</v>
      </c>
      <c r="H281">
        <v>55.654200000000003</v>
      </c>
      <c r="I281">
        <v>11.3</v>
      </c>
      <c r="J281">
        <v>2.7799999999999998E-2</v>
      </c>
    </row>
    <row r="282" spans="1:10" x14ac:dyDescent="0.2">
      <c r="A282" t="s">
        <v>1577</v>
      </c>
      <c r="B282">
        <v>13760</v>
      </c>
      <c r="C282">
        <v>29.0183</v>
      </c>
      <c r="D282">
        <v>55.056100000000001</v>
      </c>
      <c r="E282">
        <v>60</v>
      </c>
      <c r="F282">
        <v>7.5845000000000002</v>
      </c>
      <c r="G282">
        <v>8.4116999999999997</v>
      </c>
      <c r="H282">
        <v>23.2471</v>
      </c>
      <c r="I282">
        <v>6.3</v>
      </c>
      <c r="J282">
        <v>2.0799999999999999E-2</v>
      </c>
    </row>
    <row r="283" spans="1:10" x14ac:dyDescent="0.2">
      <c r="A283" t="s">
        <v>1578</v>
      </c>
      <c r="B283">
        <v>1109752</v>
      </c>
      <c r="C283">
        <v>41.676900000000003</v>
      </c>
      <c r="D283">
        <v>42.742100000000001</v>
      </c>
      <c r="E283">
        <v>43.189300000000003</v>
      </c>
      <c r="F283">
        <v>26.508299999999998</v>
      </c>
      <c r="G283">
        <v>24.831900000000001</v>
      </c>
      <c r="H283">
        <v>94.838099999999997</v>
      </c>
      <c r="I283">
        <v>58.2</v>
      </c>
      <c r="J283">
        <v>8.09E-2</v>
      </c>
    </row>
    <row r="284" spans="1:10" x14ac:dyDescent="0.2">
      <c r="A284" t="s">
        <v>1579</v>
      </c>
      <c r="B284">
        <v>720712</v>
      </c>
      <c r="C284">
        <v>38.8673</v>
      </c>
      <c r="D284">
        <v>40.354900000000001</v>
      </c>
      <c r="E284">
        <v>41.057499999999997</v>
      </c>
      <c r="F284">
        <v>23.1327</v>
      </c>
      <c r="G284">
        <v>21.9086</v>
      </c>
      <c r="H284">
        <v>92.698800000000006</v>
      </c>
      <c r="I284">
        <v>50.6</v>
      </c>
      <c r="J284">
        <v>8.6199999999999999E-2</v>
      </c>
    </row>
    <row r="285" spans="1:10" x14ac:dyDescent="0.2">
      <c r="A285" t="s">
        <v>1580</v>
      </c>
      <c r="B285">
        <v>418712</v>
      </c>
      <c r="C285">
        <v>35.768300000000004</v>
      </c>
      <c r="D285">
        <v>37.783200000000001</v>
      </c>
      <c r="E285">
        <v>38.730800000000002</v>
      </c>
      <c r="F285">
        <v>19.2273</v>
      </c>
      <c r="G285">
        <v>18.566600000000001</v>
      </c>
      <c r="H285">
        <v>87.3065</v>
      </c>
      <c r="I285">
        <v>50.3</v>
      </c>
      <c r="J285">
        <v>8.5900000000000004E-2</v>
      </c>
    </row>
    <row r="286" spans="1:10" x14ac:dyDescent="0.2">
      <c r="A286" t="s">
        <v>1581</v>
      </c>
      <c r="B286">
        <v>235368</v>
      </c>
      <c r="C286">
        <v>32.805999999999997</v>
      </c>
      <c r="D286">
        <v>35.363</v>
      </c>
      <c r="E286">
        <v>36.371899999999997</v>
      </c>
      <c r="F286">
        <v>15.535600000000001</v>
      </c>
      <c r="G286">
        <v>15.441599999999999</v>
      </c>
      <c r="H286">
        <v>76.419700000000006</v>
      </c>
      <c r="I286">
        <v>33.4</v>
      </c>
      <c r="J286">
        <v>4.5999999999999999E-2</v>
      </c>
    </row>
    <row r="287" spans="1:10" x14ac:dyDescent="0.2">
      <c r="A287" t="s">
        <v>1582</v>
      </c>
      <c r="B287">
        <v>129984</v>
      </c>
      <c r="C287">
        <v>30.0428</v>
      </c>
      <c r="D287">
        <v>33.2605</v>
      </c>
      <c r="E287">
        <v>34.257399999999997</v>
      </c>
      <c r="F287">
        <v>12.1624</v>
      </c>
      <c r="G287">
        <v>12.519399999999999</v>
      </c>
      <c r="H287">
        <v>59.892600000000002</v>
      </c>
      <c r="I287">
        <v>23.1</v>
      </c>
      <c r="J287">
        <v>3.9300000000000002E-2</v>
      </c>
    </row>
    <row r="288" spans="1:10" x14ac:dyDescent="0.2">
      <c r="A288" t="s">
        <v>1583</v>
      </c>
      <c r="B288">
        <v>37432</v>
      </c>
      <c r="C288">
        <v>25.723500000000001</v>
      </c>
      <c r="D288">
        <v>29.5307</v>
      </c>
      <c r="E288">
        <v>30.5307</v>
      </c>
      <c r="F288">
        <v>7.2142999999999997</v>
      </c>
      <c r="G288">
        <v>8.0772999999999993</v>
      </c>
      <c r="H288">
        <v>21.421900000000001</v>
      </c>
      <c r="I288">
        <v>11.2</v>
      </c>
      <c r="J288">
        <v>2.7199999999999998E-2</v>
      </c>
    </row>
    <row r="289" spans="1:10" x14ac:dyDescent="0.2">
      <c r="A289" t="s">
        <v>1584</v>
      </c>
      <c r="B289">
        <v>2097600</v>
      </c>
      <c r="C289">
        <v>40.530900000000003</v>
      </c>
      <c r="D289">
        <v>42.569499999999998</v>
      </c>
      <c r="E289">
        <v>41.6873</v>
      </c>
      <c r="F289">
        <v>27.591899999999999</v>
      </c>
      <c r="G289">
        <v>25.690300000000001</v>
      </c>
      <c r="H289">
        <v>95.623099999999994</v>
      </c>
      <c r="I289">
        <v>65</v>
      </c>
      <c r="J289">
        <v>0.1206</v>
      </c>
    </row>
    <row r="290" spans="1:10" x14ac:dyDescent="0.2">
      <c r="A290" t="s">
        <v>1585</v>
      </c>
      <c r="B290">
        <v>1437928</v>
      </c>
      <c r="C290">
        <v>36.932099999999998</v>
      </c>
      <c r="D290">
        <v>40.017299999999999</v>
      </c>
      <c r="E290">
        <v>38.973500000000001</v>
      </c>
      <c r="F290">
        <v>23.749600000000001</v>
      </c>
      <c r="G290">
        <v>22.0776</v>
      </c>
      <c r="H290">
        <v>93.789299999999997</v>
      </c>
      <c r="I290">
        <v>59.5</v>
      </c>
      <c r="J290">
        <v>0.1061</v>
      </c>
    </row>
    <row r="291" spans="1:10" x14ac:dyDescent="0.2">
      <c r="A291" t="s">
        <v>1586</v>
      </c>
      <c r="B291">
        <v>845576</v>
      </c>
      <c r="C291">
        <v>33.043199999999999</v>
      </c>
      <c r="D291">
        <v>37.344200000000001</v>
      </c>
      <c r="E291">
        <v>36.358899999999998</v>
      </c>
      <c r="F291">
        <v>19.547899999999998</v>
      </c>
      <c r="G291">
        <v>18.298500000000001</v>
      </c>
      <c r="H291">
        <v>89.157499999999999</v>
      </c>
      <c r="I291">
        <v>72.8</v>
      </c>
      <c r="J291">
        <v>8.6999999999999994E-2</v>
      </c>
    </row>
    <row r="292" spans="1:10" x14ac:dyDescent="0.2">
      <c r="A292" t="s">
        <v>1587</v>
      </c>
      <c r="B292">
        <v>455904</v>
      </c>
      <c r="C292">
        <v>29.532</v>
      </c>
      <c r="D292">
        <v>34.850999999999999</v>
      </c>
      <c r="E292">
        <v>34.333799999999997</v>
      </c>
      <c r="F292">
        <v>15.9838</v>
      </c>
      <c r="G292">
        <v>15.209199999999999</v>
      </c>
      <c r="H292">
        <v>79.7864</v>
      </c>
      <c r="I292">
        <v>51.7</v>
      </c>
      <c r="J292">
        <v>6.4600000000000005E-2</v>
      </c>
    </row>
    <row r="293" spans="1:10" x14ac:dyDescent="0.2">
      <c r="A293" t="s">
        <v>1588</v>
      </c>
      <c r="B293">
        <v>229704</v>
      </c>
      <c r="C293">
        <v>26.5791</v>
      </c>
      <c r="D293">
        <v>32.651200000000003</v>
      </c>
      <c r="E293">
        <v>32.502499999999998</v>
      </c>
      <c r="F293">
        <v>12.901199999999999</v>
      </c>
      <c r="G293">
        <v>12.5909</v>
      </c>
      <c r="H293">
        <v>64.935299999999998</v>
      </c>
      <c r="I293">
        <v>34.9</v>
      </c>
      <c r="J293">
        <v>5.5E-2</v>
      </c>
    </row>
    <row r="294" spans="1:10" x14ac:dyDescent="0.2">
      <c r="A294" t="s">
        <v>1589</v>
      </c>
      <c r="B294">
        <v>57264</v>
      </c>
      <c r="C294">
        <v>22.427800000000001</v>
      </c>
      <c r="D294">
        <v>29.834399999999999</v>
      </c>
      <c r="E294">
        <v>29.82</v>
      </c>
      <c r="F294">
        <v>7.8170000000000002</v>
      </c>
      <c r="G294">
        <v>8.1331000000000007</v>
      </c>
      <c r="H294">
        <v>27.936599999999999</v>
      </c>
      <c r="I294">
        <v>17</v>
      </c>
      <c r="J294">
        <v>2.9899999999999999E-2</v>
      </c>
    </row>
    <row r="295" spans="1:10" x14ac:dyDescent="0.2">
      <c r="A295" t="s">
        <v>1590</v>
      </c>
      <c r="B295">
        <v>2407496</v>
      </c>
      <c r="C295">
        <v>40.104100000000003</v>
      </c>
      <c r="D295">
        <v>42.102899999999998</v>
      </c>
      <c r="E295">
        <v>42.0852</v>
      </c>
      <c r="F295">
        <v>29.303000000000001</v>
      </c>
      <c r="G295">
        <v>25.2302</v>
      </c>
      <c r="H295">
        <v>95.0745</v>
      </c>
      <c r="I295">
        <v>78.099999999999994</v>
      </c>
      <c r="J295">
        <v>0.1167</v>
      </c>
    </row>
    <row r="296" spans="1:10" x14ac:dyDescent="0.2">
      <c r="A296" t="s">
        <v>1591</v>
      </c>
      <c r="B296">
        <v>1701432</v>
      </c>
      <c r="C296">
        <v>36.3735</v>
      </c>
      <c r="D296">
        <v>40.378999999999998</v>
      </c>
      <c r="E296">
        <v>40.311599999999999</v>
      </c>
      <c r="F296">
        <v>25.433800000000002</v>
      </c>
      <c r="G296">
        <v>21.891999999999999</v>
      </c>
      <c r="H296">
        <v>92.874600000000001</v>
      </c>
      <c r="I296">
        <v>75.599999999999994</v>
      </c>
      <c r="J296">
        <v>0.12790000000000001</v>
      </c>
    </row>
    <row r="297" spans="1:10" x14ac:dyDescent="0.2">
      <c r="A297" t="s">
        <v>1592</v>
      </c>
      <c r="B297">
        <v>1003600</v>
      </c>
      <c r="C297">
        <v>32.064700000000002</v>
      </c>
      <c r="D297">
        <v>38.774799999999999</v>
      </c>
      <c r="E297">
        <v>38.569499999999998</v>
      </c>
      <c r="F297">
        <v>21.332000000000001</v>
      </c>
      <c r="G297">
        <v>18.082599999999999</v>
      </c>
      <c r="H297">
        <v>87.4773</v>
      </c>
      <c r="I297">
        <v>89.3</v>
      </c>
      <c r="J297">
        <v>8.3299999999999999E-2</v>
      </c>
    </row>
    <row r="298" spans="1:10" x14ac:dyDescent="0.2">
      <c r="A298" t="s">
        <v>1593</v>
      </c>
      <c r="B298">
        <v>484648</v>
      </c>
      <c r="C298">
        <v>28.224699999999999</v>
      </c>
      <c r="D298">
        <v>36.758499999999998</v>
      </c>
      <c r="E298">
        <v>36.7498</v>
      </c>
      <c r="F298">
        <v>17.187899999999999</v>
      </c>
      <c r="G298">
        <v>14.1828</v>
      </c>
      <c r="H298">
        <v>76.300899999999999</v>
      </c>
      <c r="I298">
        <v>61.8</v>
      </c>
      <c r="J298">
        <v>7.0199999999999999E-2</v>
      </c>
    </row>
    <row r="299" spans="1:10" x14ac:dyDescent="0.2">
      <c r="A299" t="s">
        <v>1594</v>
      </c>
      <c r="B299">
        <v>210640</v>
      </c>
      <c r="C299">
        <v>25.410499999999999</v>
      </c>
      <c r="D299">
        <v>34.756900000000002</v>
      </c>
      <c r="E299">
        <v>35.063600000000001</v>
      </c>
      <c r="F299">
        <v>13.0823</v>
      </c>
      <c r="G299">
        <v>10.688499999999999</v>
      </c>
      <c r="H299">
        <v>57.720999999999997</v>
      </c>
      <c r="I299">
        <v>39.4</v>
      </c>
      <c r="J299">
        <v>4.7600000000000003E-2</v>
      </c>
    </row>
    <row r="300" spans="1:10" x14ac:dyDescent="0.2">
      <c r="A300" t="s">
        <v>1595</v>
      </c>
      <c r="B300">
        <v>39016</v>
      </c>
      <c r="C300">
        <v>22.056999999999999</v>
      </c>
      <c r="D300">
        <v>32.2729</v>
      </c>
      <c r="E300">
        <v>33.622599999999998</v>
      </c>
      <c r="F300">
        <v>6.9927000000000001</v>
      </c>
      <c r="G300">
        <v>6.0240999999999998</v>
      </c>
      <c r="H300">
        <v>18.643599999999999</v>
      </c>
      <c r="I300">
        <v>15.6</v>
      </c>
      <c r="J300">
        <v>2.7400000000000001E-2</v>
      </c>
    </row>
    <row r="301" spans="1:10" x14ac:dyDescent="0.2">
      <c r="A301" t="s">
        <v>1596</v>
      </c>
      <c r="B301">
        <v>3252904</v>
      </c>
      <c r="C301">
        <v>41.466900000000003</v>
      </c>
      <c r="D301">
        <v>41.930300000000003</v>
      </c>
      <c r="E301">
        <v>42.1312</v>
      </c>
      <c r="F301">
        <v>30.6663</v>
      </c>
      <c r="G301">
        <v>26.9693</v>
      </c>
      <c r="H301">
        <v>95.724599999999995</v>
      </c>
      <c r="I301">
        <v>82</v>
      </c>
      <c r="J301">
        <v>0.15740000000000001</v>
      </c>
    </row>
    <row r="302" spans="1:10" x14ac:dyDescent="0.2">
      <c r="A302" t="s">
        <v>1597</v>
      </c>
      <c r="B302">
        <v>2435256</v>
      </c>
      <c r="C302">
        <v>37.873800000000003</v>
      </c>
      <c r="D302">
        <v>38.564999999999998</v>
      </c>
      <c r="E302">
        <v>39.018599999999999</v>
      </c>
      <c r="F302">
        <v>27.436499999999999</v>
      </c>
      <c r="G302">
        <v>24.265999999999998</v>
      </c>
      <c r="H302">
        <v>93.988799999999998</v>
      </c>
      <c r="I302">
        <v>78.8</v>
      </c>
      <c r="J302">
        <v>0.14149999999999999</v>
      </c>
    </row>
    <row r="303" spans="1:10" x14ac:dyDescent="0.2">
      <c r="A303" t="s">
        <v>1598</v>
      </c>
      <c r="B303">
        <v>1620728</v>
      </c>
      <c r="C303">
        <v>33.515900000000002</v>
      </c>
      <c r="D303">
        <v>34.709000000000003</v>
      </c>
      <c r="E303">
        <v>36.341000000000001</v>
      </c>
      <c r="F303">
        <v>23.470800000000001</v>
      </c>
      <c r="G303">
        <v>20.9819</v>
      </c>
      <c r="H303">
        <v>89.560199999999995</v>
      </c>
      <c r="I303">
        <v>122.3</v>
      </c>
      <c r="J303">
        <v>0.111</v>
      </c>
    </row>
    <row r="304" spans="1:10" x14ac:dyDescent="0.2">
      <c r="A304" t="s">
        <v>1599</v>
      </c>
      <c r="B304">
        <v>966416</v>
      </c>
      <c r="C304">
        <v>29.0336</v>
      </c>
      <c r="D304">
        <v>31.6065</v>
      </c>
      <c r="E304">
        <v>34.423000000000002</v>
      </c>
      <c r="F304">
        <v>19.4239</v>
      </c>
      <c r="G304">
        <v>17.441600000000001</v>
      </c>
      <c r="H304">
        <v>80.386600000000001</v>
      </c>
      <c r="I304">
        <v>92.4</v>
      </c>
      <c r="J304">
        <v>9.7799999999999998E-2</v>
      </c>
    </row>
    <row r="305" spans="1:10" x14ac:dyDescent="0.2">
      <c r="A305" t="s">
        <v>1600</v>
      </c>
      <c r="B305">
        <v>486368</v>
      </c>
      <c r="C305">
        <v>25.050999999999998</v>
      </c>
      <c r="D305">
        <v>29.546800000000001</v>
      </c>
      <c r="E305">
        <v>32.768700000000003</v>
      </c>
      <c r="F305">
        <v>15.473800000000001</v>
      </c>
      <c r="G305">
        <v>13.797599999999999</v>
      </c>
      <c r="H305">
        <v>63.802199999999999</v>
      </c>
      <c r="I305">
        <v>64.900000000000006</v>
      </c>
      <c r="J305">
        <v>9.35E-2</v>
      </c>
    </row>
    <row r="306" spans="1:10" x14ac:dyDescent="0.2">
      <c r="A306" t="s">
        <v>1601</v>
      </c>
      <c r="B306">
        <v>93432</v>
      </c>
      <c r="C306">
        <v>20.4528</v>
      </c>
      <c r="D306">
        <v>26.674900000000001</v>
      </c>
      <c r="E306">
        <v>30.363600000000002</v>
      </c>
      <c r="F306">
        <v>8.1550999999999991</v>
      </c>
      <c r="G306">
        <v>7.3403</v>
      </c>
      <c r="H306">
        <v>24.753299999999999</v>
      </c>
      <c r="I306">
        <v>29.3</v>
      </c>
      <c r="J306">
        <v>3.5700000000000003E-2</v>
      </c>
    </row>
    <row r="307" spans="1:10" x14ac:dyDescent="0.2">
      <c r="A307" t="s">
        <v>1602</v>
      </c>
      <c r="B307">
        <v>1857256</v>
      </c>
      <c r="C307">
        <v>41.580599999999997</v>
      </c>
      <c r="D307">
        <v>41.600200000000001</v>
      </c>
      <c r="E307">
        <v>41.579700000000003</v>
      </c>
      <c r="F307">
        <v>28.4026</v>
      </c>
      <c r="G307">
        <v>26.951699999999999</v>
      </c>
      <c r="H307">
        <v>94.810599999999994</v>
      </c>
      <c r="I307">
        <v>70.900000000000006</v>
      </c>
      <c r="J307">
        <v>0.12590000000000001</v>
      </c>
    </row>
    <row r="308" spans="1:10" x14ac:dyDescent="0.2">
      <c r="A308" t="s">
        <v>1603</v>
      </c>
      <c r="B308">
        <v>1261864</v>
      </c>
      <c r="C308">
        <v>38.287199999999999</v>
      </c>
      <c r="D308">
        <v>38.747500000000002</v>
      </c>
      <c r="E308">
        <v>38.877200000000002</v>
      </c>
      <c r="F308">
        <v>25.052099999999999</v>
      </c>
      <c r="G308">
        <v>23.8642</v>
      </c>
      <c r="H308">
        <v>92.522400000000005</v>
      </c>
      <c r="I308">
        <v>69</v>
      </c>
      <c r="J308">
        <v>9.9299999999999999E-2</v>
      </c>
    </row>
    <row r="309" spans="1:10" x14ac:dyDescent="0.2">
      <c r="A309" t="s">
        <v>1604</v>
      </c>
      <c r="B309">
        <v>752472</v>
      </c>
      <c r="C309">
        <v>34.579300000000003</v>
      </c>
      <c r="D309">
        <v>35.939900000000002</v>
      </c>
      <c r="E309">
        <v>36.262700000000002</v>
      </c>
      <c r="F309">
        <v>21.053799999999999</v>
      </c>
      <c r="G309">
        <v>20.1922</v>
      </c>
      <c r="H309">
        <v>87.020200000000003</v>
      </c>
      <c r="I309">
        <v>78</v>
      </c>
      <c r="J309">
        <v>0.08</v>
      </c>
    </row>
    <row r="310" spans="1:10" x14ac:dyDescent="0.2">
      <c r="A310" t="s">
        <v>1605</v>
      </c>
      <c r="B310">
        <v>421768</v>
      </c>
      <c r="C310">
        <v>31.059100000000001</v>
      </c>
      <c r="D310">
        <v>33.597000000000001</v>
      </c>
      <c r="E310">
        <v>34.328000000000003</v>
      </c>
      <c r="F310">
        <v>16.967300000000002</v>
      </c>
      <c r="G310">
        <v>16.4496</v>
      </c>
      <c r="H310">
        <v>75.806100000000001</v>
      </c>
      <c r="I310">
        <v>56.4</v>
      </c>
      <c r="J310">
        <v>6.9199999999999998E-2</v>
      </c>
    </row>
    <row r="311" spans="1:10" x14ac:dyDescent="0.2">
      <c r="A311" t="s">
        <v>1606</v>
      </c>
      <c r="B311">
        <v>222768</v>
      </c>
      <c r="C311">
        <v>27.913799999999998</v>
      </c>
      <c r="D311">
        <v>31.494599999999998</v>
      </c>
      <c r="E311">
        <v>32.553400000000003</v>
      </c>
      <c r="F311">
        <v>12.950100000000001</v>
      </c>
      <c r="G311">
        <v>12.8475</v>
      </c>
      <c r="H311">
        <v>57.603099999999998</v>
      </c>
      <c r="I311">
        <v>38</v>
      </c>
      <c r="J311">
        <v>5.6000000000000001E-2</v>
      </c>
    </row>
    <row r="312" spans="1:10" x14ac:dyDescent="0.2">
      <c r="A312" t="s">
        <v>1607</v>
      </c>
      <c r="B312">
        <v>48552</v>
      </c>
      <c r="C312">
        <v>23.2956</v>
      </c>
      <c r="D312">
        <v>28.708100000000002</v>
      </c>
      <c r="E312">
        <v>30.244900000000001</v>
      </c>
      <c r="F312">
        <v>6.3906000000000001</v>
      </c>
      <c r="G312">
        <v>6.9743000000000004</v>
      </c>
      <c r="H312">
        <v>13.698499999999999</v>
      </c>
      <c r="I312">
        <v>16.600000000000001</v>
      </c>
      <c r="J312">
        <v>3.4099999999999998E-2</v>
      </c>
    </row>
    <row r="313" spans="1:10" x14ac:dyDescent="0.2">
      <c r="A313" t="s">
        <v>1608</v>
      </c>
      <c r="B313">
        <v>282344</v>
      </c>
      <c r="C313">
        <v>43.756799999999998</v>
      </c>
      <c r="D313">
        <v>46.625300000000003</v>
      </c>
      <c r="E313">
        <v>46.873100000000001</v>
      </c>
      <c r="F313">
        <v>21.3733</v>
      </c>
      <c r="G313">
        <v>21.134799999999998</v>
      </c>
      <c r="H313">
        <v>91.325500000000005</v>
      </c>
      <c r="I313">
        <v>34.200000000000003</v>
      </c>
      <c r="J313">
        <v>4.9399999999999999E-2</v>
      </c>
    </row>
    <row r="314" spans="1:10" x14ac:dyDescent="0.2">
      <c r="A314" t="s">
        <v>1609</v>
      </c>
      <c r="B314">
        <v>162392</v>
      </c>
      <c r="C314">
        <v>42.078499999999998</v>
      </c>
      <c r="D314">
        <v>45.326099999999997</v>
      </c>
      <c r="E314">
        <v>45.3294</v>
      </c>
      <c r="F314">
        <v>18.5153</v>
      </c>
      <c r="G314">
        <v>18.850300000000001</v>
      </c>
      <c r="H314">
        <v>86.7714</v>
      </c>
      <c r="I314">
        <v>21.2</v>
      </c>
      <c r="J314">
        <v>4.1000000000000002E-2</v>
      </c>
    </row>
    <row r="315" spans="1:10" x14ac:dyDescent="0.2">
      <c r="A315" t="s">
        <v>1610</v>
      </c>
      <c r="B315">
        <v>87120</v>
      </c>
      <c r="C315">
        <v>40.159199999999998</v>
      </c>
      <c r="D315">
        <v>43.754300000000001</v>
      </c>
      <c r="E315">
        <v>43.433399999999999</v>
      </c>
      <c r="F315">
        <v>15.6295</v>
      </c>
      <c r="G315">
        <v>16.413499999999999</v>
      </c>
      <c r="H315">
        <v>76.474900000000005</v>
      </c>
      <c r="I315">
        <v>16.7</v>
      </c>
      <c r="J315">
        <v>3.6900000000000002E-2</v>
      </c>
    </row>
    <row r="316" spans="1:10" x14ac:dyDescent="0.2">
      <c r="A316" t="s">
        <v>1611</v>
      </c>
      <c r="B316">
        <v>44560</v>
      </c>
      <c r="C316">
        <v>37.996499999999997</v>
      </c>
      <c r="D316">
        <v>42.413899999999998</v>
      </c>
      <c r="E316">
        <v>41.523800000000001</v>
      </c>
      <c r="F316">
        <v>12.915800000000001</v>
      </c>
      <c r="G316">
        <v>13.978300000000001</v>
      </c>
      <c r="H316">
        <v>59.510300000000001</v>
      </c>
      <c r="I316">
        <v>11</v>
      </c>
      <c r="J316">
        <v>4.6699999999999998E-2</v>
      </c>
    </row>
    <row r="317" spans="1:10" x14ac:dyDescent="0.2">
      <c r="A317" t="s">
        <v>1612</v>
      </c>
      <c r="B317">
        <v>23304</v>
      </c>
      <c r="C317">
        <v>35.942900000000002</v>
      </c>
      <c r="D317">
        <v>40.8508</v>
      </c>
      <c r="E317">
        <v>39.644399999999997</v>
      </c>
      <c r="F317">
        <v>10.791700000000001</v>
      </c>
      <c r="G317">
        <v>11.9297</v>
      </c>
      <c r="H317">
        <v>40.590899999999998</v>
      </c>
      <c r="I317">
        <v>7.8</v>
      </c>
      <c r="J317">
        <v>2.64E-2</v>
      </c>
    </row>
    <row r="318" spans="1:10" x14ac:dyDescent="0.2">
      <c r="A318" t="s">
        <v>1613</v>
      </c>
      <c r="B318">
        <v>6528</v>
      </c>
      <c r="C318">
        <v>32.521999999999998</v>
      </c>
      <c r="D318">
        <v>38.108600000000003</v>
      </c>
      <c r="E318">
        <v>36.866799999999998</v>
      </c>
      <c r="F318">
        <v>8.1591000000000005</v>
      </c>
      <c r="G318">
        <v>8.9802</v>
      </c>
      <c r="H318">
        <v>7.5190999999999999</v>
      </c>
      <c r="I318">
        <v>4.4000000000000004</v>
      </c>
      <c r="J318">
        <v>1.83E-2</v>
      </c>
    </row>
    <row r="319" spans="1:10" x14ac:dyDescent="0.2">
      <c r="A319" t="s">
        <v>1614</v>
      </c>
      <c r="B319">
        <v>750440</v>
      </c>
      <c r="C319">
        <v>40.374600000000001</v>
      </c>
      <c r="D319">
        <v>46.520699999999998</v>
      </c>
      <c r="E319">
        <v>46.847900000000003</v>
      </c>
      <c r="F319">
        <v>21.6341</v>
      </c>
      <c r="G319">
        <v>20.498799999999999</v>
      </c>
      <c r="H319">
        <v>95.389399999999995</v>
      </c>
      <c r="I319">
        <v>51.4</v>
      </c>
      <c r="J319">
        <v>6.7100000000000007E-2</v>
      </c>
    </row>
    <row r="320" spans="1:10" x14ac:dyDescent="0.2">
      <c r="A320" t="s">
        <v>1615</v>
      </c>
      <c r="B320">
        <v>397376</v>
      </c>
      <c r="C320">
        <v>37.983899999999998</v>
      </c>
      <c r="D320">
        <v>45.324199999999998</v>
      </c>
      <c r="E320">
        <v>45.413400000000003</v>
      </c>
      <c r="F320">
        <v>18.719100000000001</v>
      </c>
      <c r="G320">
        <v>17.973700000000001</v>
      </c>
      <c r="H320">
        <v>93.308700000000002</v>
      </c>
      <c r="I320">
        <v>35.200000000000003</v>
      </c>
      <c r="J320">
        <v>7.9500000000000001E-2</v>
      </c>
    </row>
    <row r="321" spans="1:10" x14ac:dyDescent="0.2">
      <c r="A321" t="s">
        <v>1616</v>
      </c>
      <c r="B321">
        <v>201504</v>
      </c>
      <c r="C321">
        <v>35.884399999999999</v>
      </c>
      <c r="D321">
        <v>43.645699999999998</v>
      </c>
      <c r="E321">
        <v>43.688800000000001</v>
      </c>
      <c r="F321">
        <v>16.146999999999998</v>
      </c>
      <c r="G321">
        <v>15.8582</v>
      </c>
      <c r="H321">
        <v>88.156899999999993</v>
      </c>
      <c r="I321">
        <v>29.4</v>
      </c>
      <c r="J321">
        <v>4.4499999999999998E-2</v>
      </c>
    </row>
    <row r="322" spans="1:10" x14ac:dyDescent="0.2">
      <c r="A322" t="s">
        <v>1617</v>
      </c>
      <c r="B322">
        <v>107656</v>
      </c>
      <c r="C322">
        <v>33.925800000000002</v>
      </c>
      <c r="D322">
        <v>41.578800000000001</v>
      </c>
      <c r="E322">
        <v>41.748800000000003</v>
      </c>
      <c r="F322">
        <v>13.9168</v>
      </c>
      <c r="G322">
        <v>14.0406</v>
      </c>
      <c r="H322">
        <v>78.353800000000007</v>
      </c>
      <c r="I322">
        <v>18.7</v>
      </c>
      <c r="J322">
        <v>3.1300000000000001E-2</v>
      </c>
    </row>
    <row r="323" spans="1:10" x14ac:dyDescent="0.2">
      <c r="A323" t="s">
        <v>1618</v>
      </c>
      <c r="B323">
        <v>57280</v>
      </c>
      <c r="C323">
        <v>31.886299999999999</v>
      </c>
      <c r="D323">
        <v>39.345799999999997</v>
      </c>
      <c r="E323">
        <v>39.6252</v>
      </c>
      <c r="F323">
        <v>11.791499999999999</v>
      </c>
      <c r="G323">
        <v>12.2616</v>
      </c>
      <c r="H323">
        <v>64.283000000000001</v>
      </c>
      <c r="I323">
        <v>12.8</v>
      </c>
      <c r="J323">
        <v>3.1600000000000003E-2</v>
      </c>
    </row>
    <row r="324" spans="1:10" x14ac:dyDescent="0.2">
      <c r="A324" t="s">
        <v>1619</v>
      </c>
      <c r="B324">
        <v>16744</v>
      </c>
      <c r="C324">
        <v>28.277699999999999</v>
      </c>
      <c r="D324">
        <v>35.503700000000002</v>
      </c>
      <c r="E324">
        <v>36.15</v>
      </c>
      <c r="F324">
        <v>8.4474999999999998</v>
      </c>
      <c r="G324">
        <v>9.1690000000000005</v>
      </c>
      <c r="H324">
        <v>31.491299999999999</v>
      </c>
      <c r="I324">
        <v>7.3</v>
      </c>
      <c r="J324">
        <v>2.6800000000000001E-2</v>
      </c>
    </row>
    <row r="325" spans="1:10" x14ac:dyDescent="0.2">
      <c r="A325" t="s">
        <v>1620</v>
      </c>
      <c r="B325">
        <v>745088</v>
      </c>
      <c r="C325">
        <v>43.545499999999997</v>
      </c>
      <c r="D325">
        <v>44.557200000000002</v>
      </c>
      <c r="E325">
        <v>46.209400000000002</v>
      </c>
      <c r="F325">
        <v>29.0563</v>
      </c>
      <c r="G325">
        <v>25.1907</v>
      </c>
      <c r="H325">
        <v>94.602199999999996</v>
      </c>
      <c r="I325">
        <v>52</v>
      </c>
      <c r="J325">
        <v>7.7399999999999997E-2</v>
      </c>
    </row>
    <row r="326" spans="1:10" x14ac:dyDescent="0.2">
      <c r="A326" t="s">
        <v>1621</v>
      </c>
      <c r="B326">
        <v>492072</v>
      </c>
      <c r="C326">
        <v>41.334099999999999</v>
      </c>
      <c r="D326">
        <v>42.265799999999999</v>
      </c>
      <c r="E326">
        <v>44.3063</v>
      </c>
      <c r="F326">
        <v>25.856000000000002</v>
      </c>
      <c r="G326">
        <v>22.887599999999999</v>
      </c>
      <c r="H326">
        <v>92.328199999999995</v>
      </c>
      <c r="I326">
        <v>41.3</v>
      </c>
      <c r="J326">
        <v>6.7400000000000002E-2</v>
      </c>
    </row>
    <row r="327" spans="1:10" x14ac:dyDescent="0.2">
      <c r="A327" t="s">
        <v>1622</v>
      </c>
      <c r="B327">
        <v>299472</v>
      </c>
      <c r="C327">
        <v>38.653199999999998</v>
      </c>
      <c r="D327">
        <v>39.7333</v>
      </c>
      <c r="E327">
        <v>42.044499999999999</v>
      </c>
      <c r="F327">
        <v>22.055599999999998</v>
      </c>
      <c r="G327">
        <v>20.003799999999998</v>
      </c>
      <c r="H327">
        <v>86.389600000000002</v>
      </c>
      <c r="I327">
        <v>40.200000000000003</v>
      </c>
      <c r="J327">
        <v>7.8899999999999998E-2</v>
      </c>
    </row>
    <row r="328" spans="1:10" x14ac:dyDescent="0.2">
      <c r="A328" t="s">
        <v>1623</v>
      </c>
      <c r="B328">
        <v>177920</v>
      </c>
      <c r="C328">
        <v>35.790199999999999</v>
      </c>
      <c r="D328">
        <v>37.2014</v>
      </c>
      <c r="E328">
        <v>39.717100000000002</v>
      </c>
      <c r="F328">
        <v>18.229900000000001</v>
      </c>
      <c r="G328">
        <v>16.9849</v>
      </c>
      <c r="H328">
        <v>75.012600000000006</v>
      </c>
      <c r="I328">
        <v>27.6</v>
      </c>
      <c r="J328">
        <v>5.6399999999999999E-2</v>
      </c>
    </row>
    <row r="329" spans="1:10" x14ac:dyDescent="0.2">
      <c r="A329" t="s">
        <v>1624</v>
      </c>
      <c r="B329">
        <v>104560</v>
      </c>
      <c r="C329">
        <v>32.858400000000003</v>
      </c>
      <c r="D329">
        <v>34.9726</v>
      </c>
      <c r="E329">
        <v>37.584899999999998</v>
      </c>
      <c r="F329">
        <v>14.4907</v>
      </c>
      <c r="G329">
        <v>13.923</v>
      </c>
      <c r="H329">
        <v>57.639000000000003</v>
      </c>
      <c r="I329">
        <v>19.3</v>
      </c>
      <c r="J329">
        <v>4.87E-2</v>
      </c>
    </row>
    <row r="330" spans="1:10" x14ac:dyDescent="0.2">
      <c r="A330" t="s">
        <v>1625</v>
      </c>
      <c r="B330">
        <v>34672</v>
      </c>
      <c r="C330">
        <v>28.034400000000002</v>
      </c>
      <c r="D330">
        <v>31.147500000000001</v>
      </c>
      <c r="E330">
        <v>33.999899999999997</v>
      </c>
      <c r="F330">
        <v>8.9001000000000001</v>
      </c>
      <c r="G330">
        <v>9.1044</v>
      </c>
      <c r="H330">
        <v>20.795100000000001</v>
      </c>
      <c r="I330">
        <v>10.9</v>
      </c>
      <c r="J330">
        <v>4.7600000000000003E-2</v>
      </c>
    </row>
    <row r="331" spans="1:10" x14ac:dyDescent="0.2">
      <c r="A331" t="s">
        <v>1626</v>
      </c>
      <c r="B331">
        <v>768552</v>
      </c>
      <c r="C331">
        <v>41.869</v>
      </c>
      <c r="D331">
        <v>45.444000000000003</v>
      </c>
      <c r="E331">
        <v>46.215000000000003</v>
      </c>
      <c r="F331">
        <v>26.862200000000001</v>
      </c>
      <c r="G331">
        <v>22.743200000000002</v>
      </c>
      <c r="H331">
        <v>95.156899999999993</v>
      </c>
      <c r="I331">
        <v>49.7</v>
      </c>
      <c r="J331">
        <v>7.0199999999999999E-2</v>
      </c>
    </row>
    <row r="332" spans="1:10" x14ac:dyDescent="0.2">
      <c r="A332" t="s">
        <v>1627</v>
      </c>
      <c r="B332">
        <v>512040</v>
      </c>
      <c r="C332">
        <v>39.989899999999999</v>
      </c>
      <c r="D332">
        <v>43.380099999999999</v>
      </c>
      <c r="E332">
        <v>44.160499999999999</v>
      </c>
      <c r="F332">
        <v>24.471</v>
      </c>
      <c r="G332">
        <v>21.2134</v>
      </c>
      <c r="H332">
        <v>93.270499999999998</v>
      </c>
      <c r="I332">
        <v>37.4</v>
      </c>
      <c r="J332">
        <v>6.25E-2</v>
      </c>
    </row>
    <row r="333" spans="1:10" x14ac:dyDescent="0.2">
      <c r="A333" t="s">
        <v>1628</v>
      </c>
      <c r="B333">
        <v>313064</v>
      </c>
      <c r="C333">
        <v>37.485399999999998</v>
      </c>
      <c r="D333">
        <v>40.947899999999997</v>
      </c>
      <c r="E333">
        <v>41.743899999999996</v>
      </c>
      <c r="F333">
        <v>21.492100000000001</v>
      </c>
      <c r="G333">
        <v>19.076699999999999</v>
      </c>
      <c r="H333">
        <v>88.141499999999994</v>
      </c>
      <c r="I333">
        <v>37.799999999999997</v>
      </c>
      <c r="J333">
        <v>5.0099999999999999E-2</v>
      </c>
    </row>
    <row r="334" spans="1:10" x14ac:dyDescent="0.2">
      <c r="A334" t="s">
        <v>1629</v>
      </c>
      <c r="B334">
        <v>185584</v>
      </c>
      <c r="C334">
        <v>34.753500000000003</v>
      </c>
      <c r="D334">
        <v>38.499600000000001</v>
      </c>
      <c r="E334">
        <v>39.179299999999998</v>
      </c>
      <c r="F334">
        <v>18.5124</v>
      </c>
      <c r="G334">
        <v>16.832899999999999</v>
      </c>
      <c r="H334">
        <v>78.623900000000006</v>
      </c>
      <c r="I334">
        <v>27.3</v>
      </c>
      <c r="J334">
        <v>0.20949999999999999</v>
      </c>
    </row>
    <row r="335" spans="1:10" x14ac:dyDescent="0.2">
      <c r="A335" t="s">
        <v>1630</v>
      </c>
      <c r="B335">
        <v>108936</v>
      </c>
      <c r="C335">
        <v>31.996099999999998</v>
      </c>
      <c r="D335">
        <v>36.031799999999997</v>
      </c>
      <c r="E335">
        <v>36.713299999999997</v>
      </c>
      <c r="F335">
        <v>15.4582</v>
      </c>
      <c r="G335">
        <v>14.4396</v>
      </c>
      <c r="H335">
        <v>64.285499999999999</v>
      </c>
      <c r="I335">
        <v>18.899999999999999</v>
      </c>
      <c r="J335">
        <v>3.78E-2</v>
      </c>
    </row>
    <row r="336" spans="1:10" x14ac:dyDescent="0.2">
      <c r="A336" t="s">
        <v>1631</v>
      </c>
      <c r="B336">
        <v>36152</v>
      </c>
      <c r="C336">
        <v>27.386800000000001</v>
      </c>
      <c r="D336">
        <v>31.782900000000001</v>
      </c>
      <c r="E336">
        <v>32.622</v>
      </c>
      <c r="F336">
        <v>10.389699999999999</v>
      </c>
      <c r="G336">
        <v>10.298500000000001</v>
      </c>
      <c r="H336">
        <v>30.142900000000001</v>
      </c>
      <c r="I336">
        <v>10.9</v>
      </c>
      <c r="J336">
        <v>2.6700000000000002E-2</v>
      </c>
    </row>
    <row r="337" spans="1:10" x14ac:dyDescent="0.2">
      <c r="A337" t="s">
        <v>1632</v>
      </c>
      <c r="B337">
        <v>1154264</v>
      </c>
      <c r="C337">
        <v>42.296500000000002</v>
      </c>
      <c r="D337">
        <v>47.096200000000003</v>
      </c>
      <c r="E337">
        <v>47.001600000000003</v>
      </c>
      <c r="F337">
        <v>26.035299999999999</v>
      </c>
      <c r="G337">
        <v>23.360900000000001</v>
      </c>
      <c r="H337">
        <v>94.231499999999997</v>
      </c>
      <c r="I337">
        <v>46.4</v>
      </c>
      <c r="J337">
        <v>0.109</v>
      </c>
    </row>
    <row r="338" spans="1:10" x14ac:dyDescent="0.2">
      <c r="A338" t="s">
        <v>1633</v>
      </c>
      <c r="B338">
        <v>790880</v>
      </c>
      <c r="C338">
        <v>39.006900000000002</v>
      </c>
      <c r="D338">
        <v>45.476799999999997</v>
      </c>
      <c r="E338">
        <v>45.698999999999998</v>
      </c>
      <c r="F338">
        <v>22.497199999999999</v>
      </c>
      <c r="G338">
        <v>20.2974</v>
      </c>
      <c r="H338">
        <v>91.337000000000003</v>
      </c>
      <c r="I338">
        <v>39.1</v>
      </c>
      <c r="J338">
        <v>7.0000000000000007E-2</v>
      </c>
    </row>
    <row r="339" spans="1:10" x14ac:dyDescent="0.2">
      <c r="A339" t="s">
        <v>1634</v>
      </c>
      <c r="B339">
        <v>454448</v>
      </c>
      <c r="C339">
        <v>35.209299999999999</v>
      </c>
      <c r="D339">
        <v>43.596200000000003</v>
      </c>
      <c r="E339">
        <v>43.954099999999997</v>
      </c>
      <c r="F339">
        <v>18.5839</v>
      </c>
      <c r="G339">
        <v>16.825199999999999</v>
      </c>
      <c r="H339">
        <v>84.2577</v>
      </c>
      <c r="I339">
        <v>41.8</v>
      </c>
      <c r="J339">
        <v>7.2900000000000006E-2</v>
      </c>
    </row>
    <row r="340" spans="1:10" x14ac:dyDescent="0.2">
      <c r="A340" t="s">
        <v>1635</v>
      </c>
      <c r="B340">
        <v>221296</v>
      </c>
      <c r="C340">
        <v>31.713200000000001</v>
      </c>
      <c r="D340">
        <v>41.504899999999999</v>
      </c>
      <c r="E340">
        <v>42.283700000000003</v>
      </c>
      <c r="F340">
        <v>15.167400000000001</v>
      </c>
      <c r="G340">
        <v>13.819100000000001</v>
      </c>
      <c r="H340">
        <v>71.360799999999998</v>
      </c>
      <c r="I340">
        <v>28</v>
      </c>
      <c r="J340">
        <v>4.7300000000000002E-2</v>
      </c>
    </row>
    <row r="341" spans="1:10" x14ac:dyDescent="0.2">
      <c r="A341" t="s">
        <v>1636</v>
      </c>
      <c r="B341">
        <v>89872</v>
      </c>
      <c r="C341">
        <v>28.904900000000001</v>
      </c>
      <c r="D341">
        <v>39.925699999999999</v>
      </c>
      <c r="E341">
        <v>40.895899999999997</v>
      </c>
      <c r="F341">
        <v>12.070600000000001</v>
      </c>
      <c r="G341">
        <v>11.1959</v>
      </c>
      <c r="H341">
        <v>51.502499999999998</v>
      </c>
      <c r="I341">
        <v>18.5</v>
      </c>
      <c r="J341">
        <v>5.2400000000000002E-2</v>
      </c>
    </row>
    <row r="342" spans="1:10" x14ac:dyDescent="0.2">
      <c r="A342" t="s">
        <v>1637</v>
      </c>
      <c r="B342">
        <v>17192</v>
      </c>
      <c r="C342">
        <v>25.965</v>
      </c>
      <c r="D342">
        <v>36.374099999999999</v>
      </c>
      <c r="E342">
        <v>38.146500000000003</v>
      </c>
      <c r="F342">
        <v>7.9627999999999997</v>
      </c>
      <c r="G342">
        <v>7.7930999999999999</v>
      </c>
      <c r="H342">
        <v>16.310300000000002</v>
      </c>
      <c r="I342">
        <v>8.4</v>
      </c>
      <c r="J342">
        <v>2.4199999999999999E-2</v>
      </c>
    </row>
    <row r="343" spans="1:10" x14ac:dyDescent="0.2">
      <c r="A343" t="s">
        <v>1638</v>
      </c>
      <c r="B343">
        <v>1694136</v>
      </c>
      <c r="C343">
        <v>40.848700000000001</v>
      </c>
      <c r="D343">
        <v>45.883800000000001</v>
      </c>
      <c r="E343">
        <v>46.531500000000001</v>
      </c>
      <c r="F343">
        <v>25.7883</v>
      </c>
      <c r="G343">
        <v>24.459599999999998</v>
      </c>
      <c r="H343">
        <v>94.924300000000002</v>
      </c>
      <c r="I343">
        <v>53.7</v>
      </c>
      <c r="J343">
        <v>0.1004</v>
      </c>
    </row>
    <row r="344" spans="1:10" x14ac:dyDescent="0.2">
      <c r="A344" t="s">
        <v>1639</v>
      </c>
      <c r="B344">
        <v>1206640</v>
      </c>
      <c r="C344">
        <v>37.308999999999997</v>
      </c>
      <c r="D344">
        <v>44.846200000000003</v>
      </c>
      <c r="E344">
        <v>45.3645</v>
      </c>
      <c r="F344">
        <v>22.142199999999999</v>
      </c>
      <c r="G344">
        <v>21.2197</v>
      </c>
      <c r="H344">
        <v>92.660600000000002</v>
      </c>
      <c r="I344">
        <v>53.9</v>
      </c>
      <c r="J344">
        <v>8.8900000000000007E-2</v>
      </c>
    </row>
    <row r="345" spans="1:10" x14ac:dyDescent="0.2">
      <c r="A345" t="s">
        <v>1640</v>
      </c>
      <c r="B345">
        <v>735512</v>
      </c>
      <c r="C345">
        <v>33.2971</v>
      </c>
      <c r="D345">
        <v>43.118200000000002</v>
      </c>
      <c r="E345">
        <v>43.593699999999998</v>
      </c>
      <c r="F345">
        <v>18.157699999999998</v>
      </c>
      <c r="G345">
        <v>17.659199999999998</v>
      </c>
      <c r="H345">
        <v>87.014799999999994</v>
      </c>
      <c r="I345">
        <v>62.7</v>
      </c>
      <c r="J345">
        <v>9.6199999999999994E-2</v>
      </c>
    </row>
    <row r="346" spans="1:10" x14ac:dyDescent="0.2">
      <c r="A346" t="s">
        <v>1641</v>
      </c>
      <c r="B346">
        <v>387992</v>
      </c>
      <c r="C346">
        <v>29.5153</v>
      </c>
      <c r="D346">
        <v>40.15</v>
      </c>
      <c r="E346">
        <v>40.478200000000001</v>
      </c>
      <c r="F346">
        <v>14.3207</v>
      </c>
      <c r="G346">
        <v>14.241899999999999</v>
      </c>
      <c r="H346">
        <v>74.972999999999999</v>
      </c>
      <c r="I346">
        <v>44.5</v>
      </c>
      <c r="J346">
        <v>5.4899999999999997E-2</v>
      </c>
    </row>
    <row r="347" spans="1:10" x14ac:dyDescent="0.2">
      <c r="A347" t="s">
        <v>1642</v>
      </c>
      <c r="B347">
        <v>177424</v>
      </c>
      <c r="C347">
        <v>26.475200000000001</v>
      </c>
      <c r="D347">
        <v>37.076599999999999</v>
      </c>
      <c r="E347">
        <v>37.441099999999999</v>
      </c>
      <c r="F347">
        <v>10.9634</v>
      </c>
      <c r="G347">
        <v>11.1699</v>
      </c>
      <c r="H347">
        <v>56.4694</v>
      </c>
      <c r="I347">
        <v>30</v>
      </c>
      <c r="J347">
        <v>4.36E-2</v>
      </c>
    </row>
    <row r="348" spans="1:10" x14ac:dyDescent="0.2">
      <c r="A348" t="s">
        <v>1643</v>
      </c>
      <c r="B348">
        <v>33880</v>
      </c>
      <c r="C348">
        <v>22.797000000000001</v>
      </c>
      <c r="D348">
        <v>35.263800000000003</v>
      </c>
      <c r="E348">
        <v>35.945399999999999</v>
      </c>
      <c r="F348">
        <v>6.0349000000000004</v>
      </c>
      <c r="G348">
        <v>6.6792999999999996</v>
      </c>
      <c r="H348">
        <v>17.650700000000001</v>
      </c>
      <c r="I348">
        <v>12.4</v>
      </c>
      <c r="J348">
        <v>2.3300000000000001E-2</v>
      </c>
    </row>
    <row r="349" spans="1:10" x14ac:dyDescent="0.2">
      <c r="A349" t="s">
        <v>1644</v>
      </c>
      <c r="B349">
        <v>349000</v>
      </c>
      <c r="C349">
        <v>44.276499999999999</v>
      </c>
      <c r="D349">
        <v>47.034700000000001</v>
      </c>
      <c r="E349">
        <v>46.985799999999998</v>
      </c>
      <c r="F349">
        <v>24.812799999999999</v>
      </c>
      <c r="G349">
        <v>23.958200000000001</v>
      </c>
      <c r="H349">
        <v>94.618499999999997</v>
      </c>
      <c r="I349">
        <v>29.8</v>
      </c>
      <c r="J349">
        <v>4.7500000000000001E-2</v>
      </c>
    </row>
    <row r="350" spans="1:10" x14ac:dyDescent="0.2">
      <c r="A350" t="s">
        <v>1645</v>
      </c>
      <c r="B350">
        <v>213696</v>
      </c>
      <c r="C350">
        <v>42.270800000000001</v>
      </c>
      <c r="D350">
        <v>45.677399999999999</v>
      </c>
      <c r="E350">
        <v>45.546500000000002</v>
      </c>
      <c r="F350">
        <v>22.8157</v>
      </c>
      <c r="G350">
        <v>22.205400000000001</v>
      </c>
      <c r="H350">
        <v>92.025999999999996</v>
      </c>
      <c r="I350">
        <v>21.8</v>
      </c>
      <c r="J350">
        <v>3.6799999999999999E-2</v>
      </c>
    </row>
    <row r="351" spans="1:10" x14ac:dyDescent="0.2">
      <c r="A351" t="s">
        <v>1646</v>
      </c>
      <c r="B351">
        <v>112312</v>
      </c>
      <c r="C351">
        <v>39.817900000000002</v>
      </c>
      <c r="D351">
        <v>43.871899999999997</v>
      </c>
      <c r="E351">
        <v>43.765000000000001</v>
      </c>
      <c r="F351">
        <v>19.861000000000001</v>
      </c>
      <c r="G351">
        <v>19.693200000000001</v>
      </c>
      <c r="H351">
        <v>86.611800000000002</v>
      </c>
      <c r="I351">
        <v>17.899999999999999</v>
      </c>
      <c r="J351">
        <v>3.4299999999999997E-2</v>
      </c>
    </row>
    <row r="352" spans="1:10" x14ac:dyDescent="0.2">
      <c r="A352" t="s">
        <v>1647</v>
      </c>
      <c r="B352">
        <v>57000</v>
      </c>
      <c r="C352">
        <v>37.442700000000002</v>
      </c>
      <c r="D352">
        <v>41.985700000000001</v>
      </c>
      <c r="E352">
        <v>41.801900000000003</v>
      </c>
      <c r="F352">
        <v>16.681699999999999</v>
      </c>
      <c r="G352">
        <v>16.9819</v>
      </c>
      <c r="H352">
        <v>75.748199999999997</v>
      </c>
      <c r="I352">
        <v>11.7</v>
      </c>
      <c r="J352">
        <v>4.5499999999999999E-2</v>
      </c>
    </row>
    <row r="353" spans="1:10" x14ac:dyDescent="0.2">
      <c r="A353" t="s">
        <v>1648</v>
      </c>
      <c r="B353">
        <v>29264</v>
      </c>
      <c r="C353">
        <v>35.182699999999997</v>
      </c>
      <c r="D353">
        <v>40.204000000000001</v>
      </c>
      <c r="E353">
        <v>39.822000000000003</v>
      </c>
      <c r="F353">
        <v>13.7377</v>
      </c>
      <c r="G353">
        <v>14.389200000000001</v>
      </c>
      <c r="H353">
        <v>59.818899999999999</v>
      </c>
      <c r="I353">
        <v>8.5</v>
      </c>
      <c r="J353">
        <v>2.63E-2</v>
      </c>
    </row>
    <row r="354" spans="1:10" x14ac:dyDescent="0.2">
      <c r="A354" t="s">
        <v>1649</v>
      </c>
      <c r="B354">
        <v>8896</v>
      </c>
      <c r="C354">
        <v>31.809100000000001</v>
      </c>
      <c r="D354">
        <v>37.044899999999998</v>
      </c>
      <c r="E354">
        <v>36.2545</v>
      </c>
      <c r="F354">
        <v>10.1699</v>
      </c>
      <c r="G354">
        <v>10.900399999999999</v>
      </c>
      <c r="H354">
        <v>28.857900000000001</v>
      </c>
      <c r="I354">
        <v>5.2</v>
      </c>
      <c r="J354">
        <v>2.4E-2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Summary (Vertical)</vt:lpstr>
      <vt:lpstr>Plots</vt:lpstr>
      <vt:lpstr>Plot-Stills</vt:lpstr>
      <vt:lpstr>Intra</vt:lpstr>
      <vt:lpstr>RA</vt:lpstr>
      <vt:lpstr>LD</vt:lpstr>
      <vt:lpstr>Anchor</vt:lpstr>
      <vt:lpstr>Test</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Alexandros Tourapis</cp:lastModifiedBy>
  <dcterms:created xsi:type="dcterms:W3CDTF">2020-05-10T04:20:25Z</dcterms:created>
  <dcterms:modified xsi:type="dcterms:W3CDTF">2021-01-14T09:34:36Z</dcterms:modified>
</cp:coreProperties>
</file>